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/>
  <bookViews>
    <workbookView xWindow="0" yWindow="0" windowWidth="19230" windowHeight="7365" firstSheet="3" activeTab="3"/>
  </bookViews>
  <sheets>
    <sheet name="Customer Names" sheetId="3" r:id="rId1"/>
    <sheet name="Medical Examinations" sheetId="2" r:id="rId2"/>
    <sheet name="Hospitalisation Details" sheetId="1" r:id="rId3"/>
    <sheet name="Healthcare" sheetId="6" r:id="rId4"/>
    <sheet name="Manual Dashboard" sheetId="8" r:id="rId5"/>
    <sheet name="Quick analysis" sheetId="10" r:id="rId6"/>
    <sheet name="AI Analysis" sheetId="9" r:id="rId7"/>
    <sheet name="Trail" sheetId="4" r:id="rId8"/>
    <sheet name="Doubts" sheetId="5" r:id="rId9"/>
  </sheets>
  <definedNames>
    <definedName name="_xlnm._FilterDatabase" localSheetId="0" hidden="1">'Customer Names'!$A$1:$E$1</definedName>
    <definedName name="_xlnm._FilterDatabase" localSheetId="3" hidden="1">Healthcare!$A$1:$R$2336</definedName>
    <definedName name="_xlnm._FilterDatabase" localSheetId="2" hidden="1">'Hospitalisation Details'!$A$1:$V$2344</definedName>
    <definedName name="_xlnm._FilterDatabase" localSheetId="1" hidden="1">'Medical Examinations'!$A$1:$N$2336</definedName>
  </definedNames>
  <calcPr calcId="124519"/>
  <pivotCaches>
    <pivotCache cacheId="0" r:id="rId10"/>
    <pivotCache cacheId="1" r:id="rId11"/>
    <pivotCache cacheId="2" r:id="rId12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0"/>
  <c r="D6" i="8"/>
  <c r="D5"/>
  <c r="N3" i="6" l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"/>
  <c r="E3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"/>
  <c r="M3" i="6" l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"/>
  <c r="P3"/>
  <c r="Q3"/>
  <c r="R3"/>
  <c r="P4"/>
  <c r="Q4"/>
  <c r="R4"/>
  <c r="P5"/>
  <c r="Q5"/>
  <c r="R5"/>
  <c r="P6"/>
  <c r="Q6"/>
  <c r="R6"/>
  <c r="P7"/>
  <c r="Q7"/>
  <c r="R7"/>
  <c r="P8"/>
  <c r="Q8"/>
  <c r="R8"/>
  <c r="P9"/>
  <c r="Q9"/>
  <c r="R9"/>
  <c r="P10"/>
  <c r="Q10"/>
  <c r="R10"/>
  <c r="P11"/>
  <c r="Q11"/>
  <c r="R11"/>
  <c r="P12"/>
  <c r="Q12"/>
  <c r="R12"/>
  <c r="P13"/>
  <c r="Q13"/>
  <c r="R13"/>
  <c r="P14"/>
  <c r="Q14"/>
  <c r="R14"/>
  <c r="P15"/>
  <c r="Q15"/>
  <c r="R15"/>
  <c r="P16"/>
  <c r="Q16"/>
  <c r="R16"/>
  <c r="P17"/>
  <c r="Q17"/>
  <c r="R17"/>
  <c r="P18"/>
  <c r="Q18"/>
  <c r="R18"/>
  <c r="P19"/>
  <c r="Q19"/>
  <c r="R19"/>
  <c r="P20"/>
  <c r="Q20"/>
  <c r="R20"/>
  <c r="P21"/>
  <c r="Q21"/>
  <c r="R21"/>
  <c r="P22"/>
  <c r="Q22"/>
  <c r="R22"/>
  <c r="P23"/>
  <c r="Q23"/>
  <c r="R23"/>
  <c r="P24"/>
  <c r="Q24"/>
  <c r="R24"/>
  <c r="P25"/>
  <c r="Q25"/>
  <c r="R25"/>
  <c r="P26"/>
  <c r="Q26"/>
  <c r="R26"/>
  <c r="P27"/>
  <c r="Q27"/>
  <c r="R27"/>
  <c r="P28"/>
  <c r="Q28"/>
  <c r="R28"/>
  <c r="P29"/>
  <c r="Q29"/>
  <c r="R29"/>
  <c r="P30"/>
  <c r="Q30"/>
  <c r="R30"/>
  <c r="P31"/>
  <c r="Q31"/>
  <c r="R31"/>
  <c r="P32"/>
  <c r="Q32"/>
  <c r="R32"/>
  <c r="P33"/>
  <c r="Q33"/>
  <c r="R33"/>
  <c r="P34"/>
  <c r="Q34"/>
  <c r="R34"/>
  <c r="P35"/>
  <c r="Q35"/>
  <c r="R35"/>
  <c r="P36"/>
  <c r="Q36"/>
  <c r="R36"/>
  <c r="P37"/>
  <c r="Q37"/>
  <c r="R37"/>
  <c r="P38"/>
  <c r="Q38"/>
  <c r="R38"/>
  <c r="P39"/>
  <c r="Q39"/>
  <c r="R39"/>
  <c r="P40"/>
  <c r="Q40"/>
  <c r="R40"/>
  <c r="P41"/>
  <c r="Q41"/>
  <c r="R41"/>
  <c r="P42"/>
  <c r="Q42"/>
  <c r="R42"/>
  <c r="P43"/>
  <c r="Q43"/>
  <c r="R43"/>
  <c r="P44"/>
  <c r="Q44"/>
  <c r="R44"/>
  <c r="P45"/>
  <c r="Q45"/>
  <c r="R45"/>
  <c r="P46"/>
  <c r="Q46"/>
  <c r="R46"/>
  <c r="P47"/>
  <c r="Q47"/>
  <c r="R47"/>
  <c r="P48"/>
  <c r="Q48"/>
  <c r="R48"/>
  <c r="P49"/>
  <c r="Q49"/>
  <c r="R49"/>
  <c r="P50"/>
  <c r="Q50"/>
  <c r="R50"/>
  <c r="P51"/>
  <c r="Q51"/>
  <c r="R51"/>
  <c r="P52"/>
  <c r="Q52"/>
  <c r="R52"/>
  <c r="P53"/>
  <c r="Q53"/>
  <c r="R53"/>
  <c r="P54"/>
  <c r="Q54"/>
  <c r="R54"/>
  <c r="P55"/>
  <c r="Q55"/>
  <c r="R55"/>
  <c r="P56"/>
  <c r="Q56"/>
  <c r="R56"/>
  <c r="P57"/>
  <c r="Q57"/>
  <c r="R57"/>
  <c r="P58"/>
  <c r="Q58"/>
  <c r="R58"/>
  <c r="P59"/>
  <c r="Q59"/>
  <c r="R59"/>
  <c r="P60"/>
  <c r="Q60"/>
  <c r="R60"/>
  <c r="P61"/>
  <c r="Q61"/>
  <c r="R61"/>
  <c r="P62"/>
  <c r="Q62"/>
  <c r="R62"/>
  <c r="P63"/>
  <c r="Q63"/>
  <c r="R63"/>
  <c r="P64"/>
  <c r="Q64"/>
  <c r="R64"/>
  <c r="P65"/>
  <c r="Q65"/>
  <c r="R65"/>
  <c r="P66"/>
  <c r="Q66"/>
  <c r="R66"/>
  <c r="P67"/>
  <c r="Q67"/>
  <c r="R67"/>
  <c r="P68"/>
  <c r="Q68"/>
  <c r="R68"/>
  <c r="P69"/>
  <c r="Q69"/>
  <c r="R69"/>
  <c r="P70"/>
  <c r="Q70"/>
  <c r="R70"/>
  <c r="P71"/>
  <c r="Q71"/>
  <c r="R71"/>
  <c r="P72"/>
  <c r="Q72"/>
  <c r="R72"/>
  <c r="P73"/>
  <c r="Q73"/>
  <c r="R73"/>
  <c r="P74"/>
  <c r="Q74"/>
  <c r="R74"/>
  <c r="P75"/>
  <c r="Q75"/>
  <c r="R75"/>
  <c r="P76"/>
  <c r="Q76"/>
  <c r="R76"/>
  <c r="P77"/>
  <c r="Q77"/>
  <c r="R77"/>
  <c r="P78"/>
  <c r="Q78"/>
  <c r="R78"/>
  <c r="P79"/>
  <c r="Q79"/>
  <c r="R79"/>
  <c r="P80"/>
  <c r="Q80"/>
  <c r="R80"/>
  <c r="P81"/>
  <c r="Q81"/>
  <c r="R81"/>
  <c r="P82"/>
  <c r="Q82"/>
  <c r="R82"/>
  <c r="P83"/>
  <c r="Q83"/>
  <c r="R83"/>
  <c r="P84"/>
  <c r="Q84"/>
  <c r="R84"/>
  <c r="P85"/>
  <c r="Q85"/>
  <c r="R85"/>
  <c r="P86"/>
  <c r="Q86"/>
  <c r="R86"/>
  <c r="P87"/>
  <c r="Q87"/>
  <c r="R87"/>
  <c r="P88"/>
  <c r="Q88"/>
  <c r="R88"/>
  <c r="P89"/>
  <c r="Q89"/>
  <c r="R89"/>
  <c r="P90"/>
  <c r="Q90"/>
  <c r="R90"/>
  <c r="P91"/>
  <c r="Q91"/>
  <c r="R91"/>
  <c r="P92"/>
  <c r="Q92"/>
  <c r="R92"/>
  <c r="P93"/>
  <c r="Q93"/>
  <c r="R93"/>
  <c r="P94"/>
  <c r="Q94"/>
  <c r="R94"/>
  <c r="P95"/>
  <c r="Q95"/>
  <c r="R95"/>
  <c r="P96"/>
  <c r="Q96"/>
  <c r="R96"/>
  <c r="P97"/>
  <c r="Q97"/>
  <c r="R97"/>
  <c r="P98"/>
  <c r="Q98"/>
  <c r="R98"/>
  <c r="P99"/>
  <c r="Q99"/>
  <c r="R99"/>
  <c r="P100"/>
  <c r="Q100"/>
  <c r="R100"/>
  <c r="P101"/>
  <c r="Q101"/>
  <c r="R101"/>
  <c r="P102"/>
  <c r="Q102"/>
  <c r="R102"/>
  <c r="P103"/>
  <c r="Q103"/>
  <c r="R103"/>
  <c r="P104"/>
  <c r="Q104"/>
  <c r="R104"/>
  <c r="P105"/>
  <c r="Q105"/>
  <c r="R105"/>
  <c r="P106"/>
  <c r="Q106"/>
  <c r="R106"/>
  <c r="P107"/>
  <c r="Q107"/>
  <c r="R107"/>
  <c r="P108"/>
  <c r="Q108"/>
  <c r="R108"/>
  <c r="P109"/>
  <c r="Q109"/>
  <c r="R109"/>
  <c r="P110"/>
  <c r="Q110"/>
  <c r="R110"/>
  <c r="P111"/>
  <c r="Q111"/>
  <c r="R111"/>
  <c r="P112"/>
  <c r="Q112"/>
  <c r="R112"/>
  <c r="P113"/>
  <c r="Q113"/>
  <c r="R113"/>
  <c r="P114"/>
  <c r="Q114"/>
  <c r="R114"/>
  <c r="P115"/>
  <c r="Q115"/>
  <c r="R115"/>
  <c r="P116"/>
  <c r="Q116"/>
  <c r="R116"/>
  <c r="P117"/>
  <c r="Q117"/>
  <c r="R117"/>
  <c r="P118"/>
  <c r="Q118"/>
  <c r="R118"/>
  <c r="P119"/>
  <c r="Q119"/>
  <c r="R119"/>
  <c r="P120"/>
  <c r="Q120"/>
  <c r="R120"/>
  <c r="P121"/>
  <c r="Q121"/>
  <c r="R121"/>
  <c r="P122"/>
  <c r="Q122"/>
  <c r="R122"/>
  <c r="P123"/>
  <c r="Q123"/>
  <c r="R123"/>
  <c r="P124"/>
  <c r="Q124"/>
  <c r="R124"/>
  <c r="P125"/>
  <c r="Q125"/>
  <c r="R125"/>
  <c r="P126"/>
  <c r="Q126"/>
  <c r="R126"/>
  <c r="P127"/>
  <c r="Q127"/>
  <c r="R127"/>
  <c r="P128"/>
  <c r="Q128"/>
  <c r="R128"/>
  <c r="P129"/>
  <c r="Q129"/>
  <c r="R129"/>
  <c r="P130"/>
  <c r="Q130"/>
  <c r="R130"/>
  <c r="P131"/>
  <c r="Q131"/>
  <c r="R131"/>
  <c r="P132"/>
  <c r="Q132"/>
  <c r="R132"/>
  <c r="P133"/>
  <c r="Q133"/>
  <c r="R133"/>
  <c r="P134"/>
  <c r="Q134"/>
  <c r="R134"/>
  <c r="P135"/>
  <c r="Q135"/>
  <c r="R135"/>
  <c r="P136"/>
  <c r="Q136"/>
  <c r="R136"/>
  <c r="P137"/>
  <c r="Q137"/>
  <c r="R137"/>
  <c r="P138"/>
  <c r="Q138"/>
  <c r="R138"/>
  <c r="P139"/>
  <c r="Q139"/>
  <c r="R139"/>
  <c r="P140"/>
  <c r="Q140"/>
  <c r="R140"/>
  <c r="P141"/>
  <c r="Q141"/>
  <c r="R141"/>
  <c r="P142"/>
  <c r="Q142"/>
  <c r="R142"/>
  <c r="P143"/>
  <c r="Q143"/>
  <c r="R143"/>
  <c r="P144"/>
  <c r="Q144"/>
  <c r="R144"/>
  <c r="P145"/>
  <c r="Q145"/>
  <c r="R145"/>
  <c r="P146"/>
  <c r="Q146"/>
  <c r="R146"/>
  <c r="P147"/>
  <c r="Q147"/>
  <c r="R147"/>
  <c r="P148"/>
  <c r="Q148"/>
  <c r="R148"/>
  <c r="P149"/>
  <c r="Q149"/>
  <c r="R149"/>
  <c r="P150"/>
  <c r="Q150"/>
  <c r="R150"/>
  <c r="P151"/>
  <c r="Q151"/>
  <c r="R151"/>
  <c r="P152"/>
  <c r="Q152"/>
  <c r="R152"/>
  <c r="P153"/>
  <c r="Q153"/>
  <c r="R153"/>
  <c r="P154"/>
  <c r="Q154"/>
  <c r="R154"/>
  <c r="P155"/>
  <c r="Q155"/>
  <c r="R155"/>
  <c r="P156"/>
  <c r="Q156"/>
  <c r="R156"/>
  <c r="P157"/>
  <c r="Q157"/>
  <c r="R157"/>
  <c r="P158"/>
  <c r="Q158"/>
  <c r="R158"/>
  <c r="P159"/>
  <c r="Q159"/>
  <c r="R159"/>
  <c r="P160"/>
  <c r="Q160"/>
  <c r="R160"/>
  <c r="P161"/>
  <c r="Q161"/>
  <c r="R161"/>
  <c r="P162"/>
  <c r="Q162"/>
  <c r="R162"/>
  <c r="P163"/>
  <c r="Q163"/>
  <c r="R163"/>
  <c r="P164"/>
  <c r="Q164"/>
  <c r="R164"/>
  <c r="P165"/>
  <c r="Q165"/>
  <c r="R165"/>
  <c r="P166"/>
  <c r="Q166"/>
  <c r="R166"/>
  <c r="P167"/>
  <c r="Q167"/>
  <c r="R167"/>
  <c r="P168"/>
  <c r="Q168"/>
  <c r="R168"/>
  <c r="P169"/>
  <c r="Q169"/>
  <c r="R169"/>
  <c r="P170"/>
  <c r="Q170"/>
  <c r="R170"/>
  <c r="P171"/>
  <c r="Q171"/>
  <c r="R171"/>
  <c r="P172"/>
  <c r="Q172"/>
  <c r="R172"/>
  <c r="P173"/>
  <c r="Q173"/>
  <c r="R173"/>
  <c r="P174"/>
  <c r="Q174"/>
  <c r="R174"/>
  <c r="P175"/>
  <c r="Q175"/>
  <c r="R175"/>
  <c r="P176"/>
  <c r="Q176"/>
  <c r="R176"/>
  <c r="P177"/>
  <c r="Q177"/>
  <c r="R177"/>
  <c r="P178"/>
  <c r="Q178"/>
  <c r="R178"/>
  <c r="P179"/>
  <c r="Q179"/>
  <c r="R179"/>
  <c r="P180"/>
  <c r="Q180"/>
  <c r="R180"/>
  <c r="P181"/>
  <c r="Q181"/>
  <c r="R181"/>
  <c r="P182"/>
  <c r="Q182"/>
  <c r="R182"/>
  <c r="P183"/>
  <c r="Q183"/>
  <c r="R183"/>
  <c r="P184"/>
  <c r="Q184"/>
  <c r="R184"/>
  <c r="P185"/>
  <c r="Q185"/>
  <c r="R185"/>
  <c r="P186"/>
  <c r="Q186"/>
  <c r="R186"/>
  <c r="P187"/>
  <c r="Q187"/>
  <c r="R187"/>
  <c r="P188"/>
  <c r="Q188"/>
  <c r="R188"/>
  <c r="P189"/>
  <c r="Q189"/>
  <c r="R189"/>
  <c r="P190"/>
  <c r="Q190"/>
  <c r="R190"/>
  <c r="P191"/>
  <c r="Q191"/>
  <c r="R191"/>
  <c r="P192"/>
  <c r="Q192"/>
  <c r="R192"/>
  <c r="P193"/>
  <c r="Q193"/>
  <c r="R193"/>
  <c r="P194"/>
  <c r="Q194"/>
  <c r="R194"/>
  <c r="P195"/>
  <c r="Q195"/>
  <c r="R195"/>
  <c r="P196"/>
  <c r="Q196"/>
  <c r="R196"/>
  <c r="P197"/>
  <c r="Q197"/>
  <c r="R197"/>
  <c r="P198"/>
  <c r="Q198"/>
  <c r="R198"/>
  <c r="P199"/>
  <c r="Q199"/>
  <c r="R199"/>
  <c r="P200"/>
  <c r="Q200"/>
  <c r="R200"/>
  <c r="P201"/>
  <c r="Q201"/>
  <c r="R201"/>
  <c r="P202"/>
  <c r="Q202"/>
  <c r="R202"/>
  <c r="P203"/>
  <c r="Q203"/>
  <c r="R203"/>
  <c r="P204"/>
  <c r="Q204"/>
  <c r="R204"/>
  <c r="P205"/>
  <c r="Q205"/>
  <c r="R205"/>
  <c r="P206"/>
  <c r="Q206"/>
  <c r="R206"/>
  <c r="P207"/>
  <c r="Q207"/>
  <c r="R207"/>
  <c r="P208"/>
  <c r="Q208"/>
  <c r="R208"/>
  <c r="P209"/>
  <c r="Q209"/>
  <c r="R209"/>
  <c r="P210"/>
  <c r="Q210"/>
  <c r="R210"/>
  <c r="P211"/>
  <c r="Q211"/>
  <c r="R211"/>
  <c r="P212"/>
  <c r="Q212"/>
  <c r="R212"/>
  <c r="P213"/>
  <c r="Q213"/>
  <c r="R213"/>
  <c r="P214"/>
  <c r="Q214"/>
  <c r="R214"/>
  <c r="P215"/>
  <c r="Q215"/>
  <c r="R215"/>
  <c r="P216"/>
  <c r="Q216"/>
  <c r="R216"/>
  <c r="P217"/>
  <c r="Q217"/>
  <c r="R217"/>
  <c r="P218"/>
  <c r="Q218"/>
  <c r="R218"/>
  <c r="P219"/>
  <c r="Q219"/>
  <c r="R219"/>
  <c r="P220"/>
  <c r="Q220"/>
  <c r="R220"/>
  <c r="P221"/>
  <c r="Q221"/>
  <c r="R221"/>
  <c r="P222"/>
  <c r="Q222"/>
  <c r="R222"/>
  <c r="P223"/>
  <c r="Q223"/>
  <c r="R223"/>
  <c r="P224"/>
  <c r="Q224"/>
  <c r="R224"/>
  <c r="P225"/>
  <c r="Q225"/>
  <c r="R225"/>
  <c r="P226"/>
  <c r="Q226"/>
  <c r="R226"/>
  <c r="P227"/>
  <c r="Q227"/>
  <c r="R227"/>
  <c r="P228"/>
  <c r="Q228"/>
  <c r="R228"/>
  <c r="P229"/>
  <c r="Q229"/>
  <c r="R229"/>
  <c r="P230"/>
  <c r="Q230"/>
  <c r="R230"/>
  <c r="P231"/>
  <c r="Q231"/>
  <c r="R231"/>
  <c r="P232"/>
  <c r="Q232"/>
  <c r="R232"/>
  <c r="P233"/>
  <c r="Q233"/>
  <c r="R233"/>
  <c r="P234"/>
  <c r="Q234"/>
  <c r="R234"/>
  <c r="P235"/>
  <c r="Q235"/>
  <c r="R235"/>
  <c r="P236"/>
  <c r="Q236"/>
  <c r="R236"/>
  <c r="P237"/>
  <c r="Q237"/>
  <c r="R237"/>
  <c r="P238"/>
  <c r="Q238"/>
  <c r="R238"/>
  <c r="P239"/>
  <c r="Q239"/>
  <c r="R239"/>
  <c r="P240"/>
  <c r="Q240"/>
  <c r="R240"/>
  <c r="P241"/>
  <c r="Q241"/>
  <c r="R241"/>
  <c r="P242"/>
  <c r="Q242"/>
  <c r="R242"/>
  <c r="P243"/>
  <c r="Q243"/>
  <c r="R243"/>
  <c r="P244"/>
  <c r="Q244"/>
  <c r="R244"/>
  <c r="P245"/>
  <c r="Q245"/>
  <c r="R245"/>
  <c r="P246"/>
  <c r="Q246"/>
  <c r="R246"/>
  <c r="P247"/>
  <c r="Q247"/>
  <c r="R247"/>
  <c r="P248"/>
  <c r="Q248"/>
  <c r="R248"/>
  <c r="P249"/>
  <c r="Q249"/>
  <c r="R249"/>
  <c r="P250"/>
  <c r="Q250"/>
  <c r="R250"/>
  <c r="P251"/>
  <c r="Q251"/>
  <c r="R251"/>
  <c r="P252"/>
  <c r="Q252"/>
  <c r="R252"/>
  <c r="P253"/>
  <c r="Q253"/>
  <c r="R253"/>
  <c r="P254"/>
  <c r="Q254"/>
  <c r="R254"/>
  <c r="P255"/>
  <c r="Q255"/>
  <c r="R255"/>
  <c r="P256"/>
  <c r="Q256"/>
  <c r="R256"/>
  <c r="P257"/>
  <c r="Q257"/>
  <c r="R257"/>
  <c r="P258"/>
  <c r="Q258"/>
  <c r="R258"/>
  <c r="P259"/>
  <c r="Q259"/>
  <c r="R259"/>
  <c r="P260"/>
  <c r="Q260"/>
  <c r="R260"/>
  <c r="P261"/>
  <c r="Q261"/>
  <c r="R261"/>
  <c r="P262"/>
  <c r="Q262"/>
  <c r="R262"/>
  <c r="P263"/>
  <c r="Q263"/>
  <c r="R263"/>
  <c r="P264"/>
  <c r="Q264"/>
  <c r="R264"/>
  <c r="P265"/>
  <c r="Q265"/>
  <c r="R265"/>
  <c r="P266"/>
  <c r="Q266"/>
  <c r="R266"/>
  <c r="P267"/>
  <c r="Q267"/>
  <c r="R267"/>
  <c r="P268"/>
  <c r="Q268"/>
  <c r="R268"/>
  <c r="P269"/>
  <c r="Q269"/>
  <c r="R269"/>
  <c r="P270"/>
  <c r="Q270"/>
  <c r="R270"/>
  <c r="P271"/>
  <c r="Q271"/>
  <c r="R271"/>
  <c r="P272"/>
  <c r="Q272"/>
  <c r="R272"/>
  <c r="P273"/>
  <c r="Q273"/>
  <c r="R273"/>
  <c r="P274"/>
  <c r="Q274"/>
  <c r="R274"/>
  <c r="P275"/>
  <c r="Q275"/>
  <c r="R275"/>
  <c r="P276"/>
  <c r="Q276"/>
  <c r="R276"/>
  <c r="P277"/>
  <c r="Q277"/>
  <c r="R277"/>
  <c r="P278"/>
  <c r="Q278"/>
  <c r="R278"/>
  <c r="P279"/>
  <c r="Q279"/>
  <c r="R279"/>
  <c r="P280"/>
  <c r="Q280"/>
  <c r="R280"/>
  <c r="P281"/>
  <c r="Q281"/>
  <c r="R281"/>
  <c r="P282"/>
  <c r="Q282"/>
  <c r="R282"/>
  <c r="P283"/>
  <c r="Q283"/>
  <c r="R283"/>
  <c r="P284"/>
  <c r="Q284"/>
  <c r="R284"/>
  <c r="P285"/>
  <c r="Q285"/>
  <c r="R285"/>
  <c r="P286"/>
  <c r="Q286"/>
  <c r="R286"/>
  <c r="P287"/>
  <c r="Q287"/>
  <c r="R287"/>
  <c r="P288"/>
  <c r="Q288"/>
  <c r="R288"/>
  <c r="P289"/>
  <c r="Q289"/>
  <c r="R289"/>
  <c r="P290"/>
  <c r="Q290"/>
  <c r="R290"/>
  <c r="P291"/>
  <c r="Q291"/>
  <c r="R291"/>
  <c r="P292"/>
  <c r="Q292"/>
  <c r="R292"/>
  <c r="P293"/>
  <c r="Q293"/>
  <c r="R293"/>
  <c r="P294"/>
  <c r="Q294"/>
  <c r="R294"/>
  <c r="P295"/>
  <c r="Q295"/>
  <c r="R295"/>
  <c r="P296"/>
  <c r="Q296"/>
  <c r="R296"/>
  <c r="P297"/>
  <c r="Q297"/>
  <c r="R297"/>
  <c r="P298"/>
  <c r="Q298"/>
  <c r="R298"/>
  <c r="P299"/>
  <c r="Q299"/>
  <c r="R299"/>
  <c r="P300"/>
  <c r="Q300"/>
  <c r="R300"/>
  <c r="P301"/>
  <c r="Q301"/>
  <c r="R301"/>
  <c r="P302"/>
  <c r="Q302"/>
  <c r="R302"/>
  <c r="P303"/>
  <c r="Q303"/>
  <c r="R303"/>
  <c r="P304"/>
  <c r="Q304"/>
  <c r="R304"/>
  <c r="P305"/>
  <c r="Q305"/>
  <c r="R305"/>
  <c r="P306"/>
  <c r="Q306"/>
  <c r="R306"/>
  <c r="P307"/>
  <c r="Q307"/>
  <c r="R307"/>
  <c r="P308"/>
  <c r="Q308"/>
  <c r="R308"/>
  <c r="P309"/>
  <c r="Q309"/>
  <c r="R309"/>
  <c r="P310"/>
  <c r="Q310"/>
  <c r="R310"/>
  <c r="P311"/>
  <c r="Q311"/>
  <c r="R311"/>
  <c r="P312"/>
  <c r="Q312"/>
  <c r="R312"/>
  <c r="P313"/>
  <c r="Q313"/>
  <c r="R313"/>
  <c r="P314"/>
  <c r="Q314"/>
  <c r="R314"/>
  <c r="P315"/>
  <c r="Q315"/>
  <c r="R315"/>
  <c r="P316"/>
  <c r="Q316"/>
  <c r="R316"/>
  <c r="P317"/>
  <c r="Q317"/>
  <c r="R317"/>
  <c r="P318"/>
  <c r="Q318"/>
  <c r="R318"/>
  <c r="P319"/>
  <c r="Q319"/>
  <c r="R319"/>
  <c r="P320"/>
  <c r="Q320"/>
  <c r="R320"/>
  <c r="P321"/>
  <c r="Q321"/>
  <c r="R321"/>
  <c r="P322"/>
  <c r="Q322"/>
  <c r="R322"/>
  <c r="P323"/>
  <c r="Q323"/>
  <c r="R323"/>
  <c r="P324"/>
  <c r="Q324"/>
  <c r="R324"/>
  <c r="P325"/>
  <c r="Q325"/>
  <c r="R325"/>
  <c r="P326"/>
  <c r="Q326"/>
  <c r="R326"/>
  <c r="P327"/>
  <c r="Q327"/>
  <c r="R327"/>
  <c r="P328"/>
  <c r="Q328"/>
  <c r="R328"/>
  <c r="P329"/>
  <c r="Q329"/>
  <c r="R329"/>
  <c r="P330"/>
  <c r="Q330"/>
  <c r="R330"/>
  <c r="P331"/>
  <c r="Q331"/>
  <c r="R331"/>
  <c r="P332"/>
  <c r="Q332"/>
  <c r="R332"/>
  <c r="P333"/>
  <c r="Q333"/>
  <c r="R333"/>
  <c r="P334"/>
  <c r="Q334"/>
  <c r="R334"/>
  <c r="P335"/>
  <c r="Q335"/>
  <c r="R335"/>
  <c r="P336"/>
  <c r="Q336"/>
  <c r="R336"/>
  <c r="P337"/>
  <c r="Q337"/>
  <c r="R337"/>
  <c r="P338"/>
  <c r="Q338"/>
  <c r="R338"/>
  <c r="P339"/>
  <c r="Q339"/>
  <c r="R339"/>
  <c r="P340"/>
  <c r="Q340"/>
  <c r="R340"/>
  <c r="P341"/>
  <c r="Q341"/>
  <c r="R341"/>
  <c r="P342"/>
  <c r="Q342"/>
  <c r="R342"/>
  <c r="P343"/>
  <c r="Q343"/>
  <c r="R343"/>
  <c r="P344"/>
  <c r="Q344"/>
  <c r="R344"/>
  <c r="P345"/>
  <c r="Q345"/>
  <c r="R345"/>
  <c r="P346"/>
  <c r="Q346"/>
  <c r="R346"/>
  <c r="P347"/>
  <c r="Q347"/>
  <c r="R347"/>
  <c r="P348"/>
  <c r="Q348"/>
  <c r="R348"/>
  <c r="P349"/>
  <c r="Q349"/>
  <c r="R349"/>
  <c r="P350"/>
  <c r="Q350"/>
  <c r="R350"/>
  <c r="P351"/>
  <c r="Q351"/>
  <c r="R351"/>
  <c r="P352"/>
  <c r="Q352"/>
  <c r="R352"/>
  <c r="P353"/>
  <c r="Q353"/>
  <c r="R353"/>
  <c r="P354"/>
  <c r="Q354"/>
  <c r="R354"/>
  <c r="P355"/>
  <c r="Q355"/>
  <c r="R355"/>
  <c r="P356"/>
  <c r="Q356"/>
  <c r="R356"/>
  <c r="P357"/>
  <c r="Q357"/>
  <c r="R357"/>
  <c r="P358"/>
  <c r="Q358"/>
  <c r="R358"/>
  <c r="P359"/>
  <c r="Q359"/>
  <c r="R359"/>
  <c r="P360"/>
  <c r="Q360"/>
  <c r="R360"/>
  <c r="P361"/>
  <c r="Q361"/>
  <c r="R361"/>
  <c r="P362"/>
  <c r="Q362"/>
  <c r="R362"/>
  <c r="P363"/>
  <c r="Q363"/>
  <c r="R363"/>
  <c r="P364"/>
  <c r="Q364"/>
  <c r="R364"/>
  <c r="P365"/>
  <c r="Q365"/>
  <c r="R365"/>
  <c r="P366"/>
  <c r="Q366"/>
  <c r="R366"/>
  <c r="P367"/>
  <c r="Q367"/>
  <c r="R367"/>
  <c r="P368"/>
  <c r="Q368"/>
  <c r="R368"/>
  <c r="P369"/>
  <c r="Q369"/>
  <c r="R369"/>
  <c r="P370"/>
  <c r="Q370"/>
  <c r="R370"/>
  <c r="P371"/>
  <c r="Q371"/>
  <c r="R371"/>
  <c r="P372"/>
  <c r="Q372"/>
  <c r="R372"/>
  <c r="P373"/>
  <c r="Q373"/>
  <c r="R373"/>
  <c r="P374"/>
  <c r="Q374"/>
  <c r="R374"/>
  <c r="P375"/>
  <c r="Q375"/>
  <c r="R375"/>
  <c r="P376"/>
  <c r="Q376"/>
  <c r="R376"/>
  <c r="P377"/>
  <c r="Q377"/>
  <c r="R377"/>
  <c r="P378"/>
  <c r="Q378"/>
  <c r="R378"/>
  <c r="P379"/>
  <c r="Q379"/>
  <c r="R379"/>
  <c r="P380"/>
  <c r="Q380"/>
  <c r="R380"/>
  <c r="P381"/>
  <c r="Q381"/>
  <c r="R381"/>
  <c r="P382"/>
  <c r="Q382"/>
  <c r="R382"/>
  <c r="P383"/>
  <c r="Q383"/>
  <c r="R383"/>
  <c r="P384"/>
  <c r="Q384"/>
  <c r="R384"/>
  <c r="P385"/>
  <c r="Q385"/>
  <c r="R385"/>
  <c r="P386"/>
  <c r="Q386"/>
  <c r="R386"/>
  <c r="P387"/>
  <c r="Q387"/>
  <c r="R387"/>
  <c r="P388"/>
  <c r="Q388"/>
  <c r="R388"/>
  <c r="P389"/>
  <c r="Q389"/>
  <c r="R389"/>
  <c r="P390"/>
  <c r="Q390"/>
  <c r="R390"/>
  <c r="P391"/>
  <c r="Q391"/>
  <c r="R391"/>
  <c r="P392"/>
  <c r="Q392"/>
  <c r="R392"/>
  <c r="P393"/>
  <c r="Q393"/>
  <c r="R393"/>
  <c r="P394"/>
  <c r="Q394"/>
  <c r="R394"/>
  <c r="P395"/>
  <c r="Q395"/>
  <c r="R395"/>
  <c r="P396"/>
  <c r="Q396"/>
  <c r="R396"/>
  <c r="P397"/>
  <c r="Q397"/>
  <c r="R397"/>
  <c r="P398"/>
  <c r="Q398"/>
  <c r="R398"/>
  <c r="P399"/>
  <c r="Q399"/>
  <c r="R399"/>
  <c r="P400"/>
  <c r="Q400"/>
  <c r="R400"/>
  <c r="P401"/>
  <c r="Q401"/>
  <c r="R401"/>
  <c r="P402"/>
  <c r="Q402"/>
  <c r="R402"/>
  <c r="P403"/>
  <c r="Q403"/>
  <c r="R403"/>
  <c r="P404"/>
  <c r="Q404"/>
  <c r="R404"/>
  <c r="P405"/>
  <c r="Q405"/>
  <c r="R405"/>
  <c r="P406"/>
  <c r="Q406"/>
  <c r="R406"/>
  <c r="P407"/>
  <c r="Q407"/>
  <c r="R407"/>
  <c r="P408"/>
  <c r="Q408"/>
  <c r="R408"/>
  <c r="P409"/>
  <c r="Q409"/>
  <c r="R409"/>
  <c r="P410"/>
  <c r="Q410"/>
  <c r="R410"/>
  <c r="P411"/>
  <c r="Q411"/>
  <c r="R411"/>
  <c r="P412"/>
  <c r="Q412"/>
  <c r="R412"/>
  <c r="P413"/>
  <c r="Q413"/>
  <c r="R413"/>
  <c r="P414"/>
  <c r="Q414"/>
  <c r="R414"/>
  <c r="P415"/>
  <c r="Q415"/>
  <c r="R415"/>
  <c r="P416"/>
  <c r="Q416"/>
  <c r="R416"/>
  <c r="P417"/>
  <c r="Q417"/>
  <c r="R417"/>
  <c r="P418"/>
  <c r="Q418"/>
  <c r="R418"/>
  <c r="P419"/>
  <c r="Q419"/>
  <c r="R419"/>
  <c r="P420"/>
  <c r="Q420"/>
  <c r="R420"/>
  <c r="P421"/>
  <c r="Q421"/>
  <c r="R421"/>
  <c r="P422"/>
  <c r="Q422"/>
  <c r="R422"/>
  <c r="P423"/>
  <c r="Q423"/>
  <c r="R423"/>
  <c r="P424"/>
  <c r="Q424"/>
  <c r="R424"/>
  <c r="P425"/>
  <c r="Q425"/>
  <c r="R425"/>
  <c r="P426"/>
  <c r="Q426"/>
  <c r="R426"/>
  <c r="P427"/>
  <c r="Q427"/>
  <c r="R427"/>
  <c r="P428"/>
  <c r="Q428"/>
  <c r="R428"/>
  <c r="P429"/>
  <c r="Q429"/>
  <c r="R429"/>
  <c r="P430"/>
  <c r="Q430"/>
  <c r="R430"/>
  <c r="P431"/>
  <c r="Q431"/>
  <c r="R431"/>
  <c r="P432"/>
  <c r="Q432"/>
  <c r="R432"/>
  <c r="P433"/>
  <c r="Q433"/>
  <c r="R433"/>
  <c r="P434"/>
  <c r="Q434"/>
  <c r="R434"/>
  <c r="P435"/>
  <c r="Q435"/>
  <c r="R435"/>
  <c r="P436"/>
  <c r="Q436"/>
  <c r="R436"/>
  <c r="P437"/>
  <c r="Q437"/>
  <c r="R437"/>
  <c r="P438"/>
  <c r="Q438"/>
  <c r="R438"/>
  <c r="P439"/>
  <c r="Q439"/>
  <c r="R439"/>
  <c r="P440"/>
  <c r="Q440"/>
  <c r="R440"/>
  <c r="P441"/>
  <c r="Q441"/>
  <c r="R441"/>
  <c r="P442"/>
  <c r="Q442"/>
  <c r="R442"/>
  <c r="P443"/>
  <c r="Q443"/>
  <c r="R443"/>
  <c r="P444"/>
  <c r="Q444"/>
  <c r="R444"/>
  <c r="P445"/>
  <c r="Q445"/>
  <c r="R445"/>
  <c r="P446"/>
  <c r="Q446"/>
  <c r="R446"/>
  <c r="P447"/>
  <c r="Q447"/>
  <c r="R447"/>
  <c r="P448"/>
  <c r="Q448"/>
  <c r="R448"/>
  <c r="P449"/>
  <c r="Q449"/>
  <c r="R449"/>
  <c r="P450"/>
  <c r="Q450"/>
  <c r="R450"/>
  <c r="P451"/>
  <c r="Q451"/>
  <c r="R451"/>
  <c r="P452"/>
  <c r="Q452"/>
  <c r="R452"/>
  <c r="P453"/>
  <c r="Q453"/>
  <c r="R453"/>
  <c r="P454"/>
  <c r="Q454"/>
  <c r="R454"/>
  <c r="P455"/>
  <c r="Q455"/>
  <c r="R455"/>
  <c r="P456"/>
  <c r="Q456"/>
  <c r="R456"/>
  <c r="P457"/>
  <c r="Q457"/>
  <c r="R457"/>
  <c r="P458"/>
  <c r="Q458"/>
  <c r="R458"/>
  <c r="P459"/>
  <c r="Q459"/>
  <c r="R459"/>
  <c r="P460"/>
  <c r="Q460"/>
  <c r="R460"/>
  <c r="P461"/>
  <c r="Q461"/>
  <c r="R461"/>
  <c r="P462"/>
  <c r="Q462"/>
  <c r="R462"/>
  <c r="P463"/>
  <c r="Q463"/>
  <c r="R463"/>
  <c r="P464"/>
  <c r="Q464"/>
  <c r="R464"/>
  <c r="P465"/>
  <c r="Q465"/>
  <c r="R465"/>
  <c r="P466"/>
  <c r="Q466"/>
  <c r="R466"/>
  <c r="P467"/>
  <c r="Q467"/>
  <c r="R467"/>
  <c r="P468"/>
  <c r="Q468"/>
  <c r="R468"/>
  <c r="P469"/>
  <c r="Q469"/>
  <c r="R469"/>
  <c r="P470"/>
  <c r="Q470"/>
  <c r="R470"/>
  <c r="P471"/>
  <c r="Q471"/>
  <c r="R471"/>
  <c r="P472"/>
  <c r="Q472"/>
  <c r="R472"/>
  <c r="P473"/>
  <c r="Q473"/>
  <c r="R473"/>
  <c r="P474"/>
  <c r="Q474"/>
  <c r="R474"/>
  <c r="P475"/>
  <c r="Q475"/>
  <c r="R475"/>
  <c r="P476"/>
  <c r="Q476"/>
  <c r="R476"/>
  <c r="P477"/>
  <c r="Q477"/>
  <c r="R477"/>
  <c r="P478"/>
  <c r="Q478"/>
  <c r="R478"/>
  <c r="P479"/>
  <c r="Q479"/>
  <c r="R479"/>
  <c r="P480"/>
  <c r="Q480"/>
  <c r="R480"/>
  <c r="P481"/>
  <c r="Q481"/>
  <c r="R481"/>
  <c r="P482"/>
  <c r="Q482"/>
  <c r="R482"/>
  <c r="P483"/>
  <c r="Q483"/>
  <c r="R483"/>
  <c r="P484"/>
  <c r="Q484"/>
  <c r="R484"/>
  <c r="P485"/>
  <c r="Q485"/>
  <c r="R485"/>
  <c r="P486"/>
  <c r="Q486"/>
  <c r="R486"/>
  <c r="P487"/>
  <c r="Q487"/>
  <c r="R487"/>
  <c r="P488"/>
  <c r="Q488"/>
  <c r="R488"/>
  <c r="P489"/>
  <c r="Q489"/>
  <c r="R489"/>
  <c r="P490"/>
  <c r="Q490"/>
  <c r="R490"/>
  <c r="P491"/>
  <c r="Q491"/>
  <c r="R491"/>
  <c r="P492"/>
  <c r="Q492"/>
  <c r="R492"/>
  <c r="P493"/>
  <c r="Q493"/>
  <c r="R493"/>
  <c r="P494"/>
  <c r="Q494"/>
  <c r="R494"/>
  <c r="P495"/>
  <c r="Q495"/>
  <c r="R495"/>
  <c r="P496"/>
  <c r="Q496"/>
  <c r="R496"/>
  <c r="P497"/>
  <c r="Q497"/>
  <c r="R497"/>
  <c r="P498"/>
  <c r="Q498"/>
  <c r="R498"/>
  <c r="P499"/>
  <c r="Q499"/>
  <c r="R499"/>
  <c r="P500"/>
  <c r="Q500"/>
  <c r="R500"/>
  <c r="P501"/>
  <c r="Q501"/>
  <c r="R501"/>
  <c r="P502"/>
  <c r="Q502"/>
  <c r="R502"/>
  <c r="P503"/>
  <c r="Q503"/>
  <c r="R503"/>
  <c r="P504"/>
  <c r="Q504"/>
  <c r="R504"/>
  <c r="P505"/>
  <c r="Q505"/>
  <c r="R505"/>
  <c r="P506"/>
  <c r="Q506"/>
  <c r="R506"/>
  <c r="P507"/>
  <c r="Q507"/>
  <c r="R507"/>
  <c r="P508"/>
  <c r="Q508"/>
  <c r="R508"/>
  <c r="P509"/>
  <c r="Q509"/>
  <c r="R509"/>
  <c r="P510"/>
  <c r="Q510"/>
  <c r="R510"/>
  <c r="P511"/>
  <c r="Q511"/>
  <c r="R511"/>
  <c r="P512"/>
  <c r="Q512"/>
  <c r="R512"/>
  <c r="P513"/>
  <c r="Q513"/>
  <c r="R513"/>
  <c r="P514"/>
  <c r="Q514"/>
  <c r="R514"/>
  <c r="P515"/>
  <c r="Q515"/>
  <c r="R515"/>
  <c r="P516"/>
  <c r="Q516"/>
  <c r="R516"/>
  <c r="P517"/>
  <c r="Q517"/>
  <c r="R517"/>
  <c r="P518"/>
  <c r="Q518"/>
  <c r="R518"/>
  <c r="P519"/>
  <c r="Q519"/>
  <c r="R519"/>
  <c r="P520"/>
  <c r="Q520"/>
  <c r="R520"/>
  <c r="P521"/>
  <c r="Q521"/>
  <c r="R521"/>
  <c r="P522"/>
  <c r="Q522"/>
  <c r="R522"/>
  <c r="P523"/>
  <c r="Q523"/>
  <c r="R523"/>
  <c r="P524"/>
  <c r="Q524"/>
  <c r="R524"/>
  <c r="P525"/>
  <c r="Q525"/>
  <c r="R525"/>
  <c r="P526"/>
  <c r="Q526"/>
  <c r="R526"/>
  <c r="P527"/>
  <c r="Q527"/>
  <c r="R527"/>
  <c r="P528"/>
  <c r="Q528"/>
  <c r="R528"/>
  <c r="P529"/>
  <c r="Q529"/>
  <c r="R529"/>
  <c r="P530"/>
  <c r="Q530"/>
  <c r="R530"/>
  <c r="P531"/>
  <c r="Q531"/>
  <c r="R531"/>
  <c r="P532"/>
  <c r="Q532"/>
  <c r="R532"/>
  <c r="P533"/>
  <c r="Q533"/>
  <c r="R533"/>
  <c r="P534"/>
  <c r="Q534"/>
  <c r="R534"/>
  <c r="P535"/>
  <c r="Q535"/>
  <c r="R535"/>
  <c r="P536"/>
  <c r="Q536"/>
  <c r="R536"/>
  <c r="P537"/>
  <c r="Q537"/>
  <c r="R537"/>
  <c r="P538"/>
  <c r="Q538"/>
  <c r="R538"/>
  <c r="P539"/>
  <c r="Q539"/>
  <c r="R539"/>
  <c r="P540"/>
  <c r="Q540"/>
  <c r="R540"/>
  <c r="P541"/>
  <c r="Q541"/>
  <c r="R541"/>
  <c r="P542"/>
  <c r="Q542"/>
  <c r="R542"/>
  <c r="P543"/>
  <c r="Q543"/>
  <c r="R543"/>
  <c r="P544"/>
  <c r="Q544"/>
  <c r="R544"/>
  <c r="P545"/>
  <c r="Q545"/>
  <c r="R545"/>
  <c r="P546"/>
  <c r="Q546"/>
  <c r="R546"/>
  <c r="P547"/>
  <c r="Q547"/>
  <c r="R547"/>
  <c r="P548"/>
  <c r="Q548"/>
  <c r="R548"/>
  <c r="P549"/>
  <c r="Q549"/>
  <c r="R549"/>
  <c r="P550"/>
  <c r="Q550"/>
  <c r="R550"/>
  <c r="P551"/>
  <c r="Q551"/>
  <c r="R551"/>
  <c r="P552"/>
  <c r="Q552"/>
  <c r="R552"/>
  <c r="P553"/>
  <c r="Q553"/>
  <c r="R553"/>
  <c r="P554"/>
  <c r="Q554"/>
  <c r="R554"/>
  <c r="P555"/>
  <c r="Q555"/>
  <c r="R555"/>
  <c r="P556"/>
  <c r="Q556"/>
  <c r="R556"/>
  <c r="P557"/>
  <c r="Q557"/>
  <c r="R557"/>
  <c r="P558"/>
  <c r="Q558"/>
  <c r="R558"/>
  <c r="P559"/>
  <c r="Q559"/>
  <c r="R559"/>
  <c r="P560"/>
  <c r="Q560"/>
  <c r="R560"/>
  <c r="P561"/>
  <c r="Q561"/>
  <c r="R561"/>
  <c r="P562"/>
  <c r="Q562"/>
  <c r="R562"/>
  <c r="P563"/>
  <c r="Q563"/>
  <c r="R563"/>
  <c r="P564"/>
  <c r="Q564"/>
  <c r="R564"/>
  <c r="P565"/>
  <c r="Q565"/>
  <c r="R565"/>
  <c r="P566"/>
  <c r="Q566"/>
  <c r="R566"/>
  <c r="P567"/>
  <c r="Q567"/>
  <c r="R567"/>
  <c r="P568"/>
  <c r="Q568"/>
  <c r="R568"/>
  <c r="P569"/>
  <c r="Q569"/>
  <c r="R569"/>
  <c r="P570"/>
  <c r="Q570"/>
  <c r="R570"/>
  <c r="P571"/>
  <c r="Q571"/>
  <c r="R571"/>
  <c r="P572"/>
  <c r="Q572"/>
  <c r="R572"/>
  <c r="P573"/>
  <c r="Q573"/>
  <c r="R573"/>
  <c r="P574"/>
  <c r="Q574"/>
  <c r="R574"/>
  <c r="P575"/>
  <c r="Q575"/>
  <c r="R575"/>
  <c r="P576"/>
  <c r="Q576"/>
  <c r="R576"/>
  <c r="P577"/>
  <c r="Q577"/>
  <c r="R577"/>
  <c r="P578"/>
  <c r="Q578"/>
  <c r="R578"/>
  <c r="P579"/>
  <c r="Q579"/>
  <c r="R579"/>
  <c r="P580"/>
  <c r="Q580"/>
  <c r="R580"/>
  <c r="P581"/>
  <c r="Q581"/>
  <c r="R581"/>
  <c r="P582"/>
  <c r="Q582"/>
  <c r="R582"/>
  <c r="P583"/>
  <c r="Q583"/>
  <c r="R583"/>
  <c r="P584"/>
  <c r="Q584"/>
  <c r="R584"/>
  <c r="P585"/>
  <c r="Q585"/>
  <c r="R585"/>
  <c r="P586"/>
  <c r="Q586"/>
  <c r="R586"/>
  <c r="P587"/>
  <c r="Q587"/>
  <c r="R587"/>
  <c r="P588"/>
  <c r="Q588"/>
  <c r="R588"/>
  <c r="P589"/>
  <c r="Q589"/>
  <c r="R589"/>
  <c r="P590"/>
  <c r="Q590"/>
  <c r="R590"/>
  <c r="P591"/>
  <c r="Q591"/>
  <c r="R591"/>
  <c r="P592"/>
  <c r="Q592"/>
  <c r="R592"/>
  <c r="P593"/>
  <c r="Q593"/>
  <c r="R593"/>
  <c r="P594"/>
  <c r="Q594"/>
  <c r="R594"/>
  <c r="P595"/>
  <c r="Q595"/>
  <c r="R595"/>
  <c r="P596"/>
  <c r="Q596"/>
  <c r="R596"/>
  <c r="P597"/>
  <c r="Q597"/>
  <c r="R597"/>
  <c r="P598"/>
  <c r="Q598"/>
  <c r="R598"/>
  <c r="P599"/>
  <c r="Q599"/>
  <c r="R599"/>
  <c r="P600"/>
  <c r="Q600"/>
  <c r="R600"/>
  <c r="P601"/>
  <c r="Q601"/>
  <c r="R601"/>
  <c r="P602"/>
  <c r="Q602"/>
  <c r="R602"/>
  <c r="P603"/>
  <c r="Q603"/>
  <c r="R603"/>
  <c r="P604"/>
  <c r="Q604"/>
  <c r="R604"/>
  <c r="P605"/>
  <c r="Q605"/>
  <c r="R605"/>
  <c r="P606"/>
  <c r="Q606"/>
  <c r="R606"/>
  <c r="P607"/>
  <c r="Q607"/>
  <c r="R607"/>
  <c r="P608"/>
  <c r="Q608"/>
  <c r="R608"/>
  <c r="P609"/>
  <c r="Q609"/>
  <c r="R609"/>
  <c r="P610"/>
  <c r="Q610"/>
  <c r="R610"/>
  <c r="P611"/>
  <c r="Q611"/>
  <c r="R611"/>
  <c r="P612"/>
  <c r="Q612"/>
  <c r="R612"/>
  <c r="P613"/>
  <c r="Q613"/>
  <c r="R613"/>
  <c r="P614"/>
  <c r="Q614"/>
  <c r="R614"/>
  <c r="P615"/>
  <c r="Q615"/>
  <c r="R615"/>
  <c r="P616"/>
  <c r="Q616"/>
  <c r="R616"/>
  <c r="P617"/>
  <c r="Q617"/>
  <c r="R617"/>
  <c r="P618"/>
  <c r="Q618"/>
  <c r="R618"/>
  <c r="P619"/>
  <c r="Q619"/>
  <c r="R619"/>
  <c r="P620"/>
  <c r="Q620"/>
  <c r="R620"/>
  <c r="P621"/>
  <c r="Q621"/>
  <c r="R621"/>
  <c r="P622"/>
  <c r="Q622"/>
  <c r="R622"/>
  <c r="P623"/>
  <c r="Q623"/>
  <c r="R623"/>
  <c r="P624"/>
  <c r="Q624"/>
  <c r="R624"/>
  <c r="P625"/>
  <c r="Q625"/>
  <c r="R625"/>
  <c r="P626"/>
  <c r="Q626"/>
  <c r="R626"/>
  <c r="P627"/>
  <c r="Q627"/>
  <c r="R627"/>
  <c r="P628"/>
  <c r="Q628"/>
  <c r="R628"/>
  <c r="P629"/>
  <c r="Q629"/>
  <c r="R629"/>
  <c r="P630"/>
  <c r="Q630"/>
  <c r="R630"/>
  <c r="P631"/>
  <c r="Q631"/>
  <c r="R631"/>
  <c r="P632"/>
  <c r="Q632"/>
  <c r="R632"/>
  <c r="P633"/>
  <c r="Q633"/>
  <c r="R633"/>
  <c r="P634"/>
  <c r="Q634"/>
  <c r="R634"/>
  <c r="P635"/>
  <c r="Q635"/>
  <c r="R635"/>
  <c r="P636"/>
  <c r="Q636"/>
  <c r="R636"/>
  <c r="P637"/>
  <c r="Q637"/>
  <c r="R637"/>
  <c r="P638"/>
  <c r="Q638"/>
  <c r="R638"/>
  <c r="P639"/>
  <c r="Q639"/>
  <c r="R639"/>
  <c r="P640"/>
  <c r="Q640"/>
  <c r="R640"/>
  <c r="P641"/>
  <c r="Q641"/>
  <c r="R641"/>
  <c r="P642"/>
  <c r="Q642"/>
  <c r="R642"/>
  <c r="P643"/>
  <c r="Q643"/>
  <c r="R643"/>
  <c r="P644"/>
  <c r="Q644"/>
  <c r="R644"/>
  <c r="P645"/>
  <c r="Q645"/>
  <c r="R645"/>
  <c r="P646"/>
  <c r="Q646"/>
  <c r="R646"/>
  <c r="P647"/>
  <c r="Q647"/>
  <c r="R647"/>
  <c r="P648"/>
  <c r="Q648"/>
  <c r="R648"/>
  <c r="P649"/>
  <c r="Q649"/>
  <c r="R649"/>
  <c r="P650"/>
  <c r="Q650"/>
  <c r="R650"/>
  <c r="P651"/>
  <c r="Q651"/>
  <c r="R651"/>
  <c r="P652"/>
  <c r="Q652"/>
  <c r="R652"/>
  <c r="P653"/>
  <c r="Q653"/>
  <c r="R653"/>
  <c r="P654"/>
  <c r="Q654"/>
  <c r="R654"/>
  <c r="P655"/>
  <c r="Q655"/>
  <c r="R655"/>
  <c r="P656"/>
  <c r="Q656"/>
  <c r="R656"/>
  <c r="P657"/>
  <c r="Q657"/>
  <c r="R657"/>
  <c r="P658"/>
  <c r="Q658"/>
  <c r="R658"/>
  <c r="P659"/>
  <c r="Q659"/>
  <c r="R659"/>
  <c r="P660"/>
  <c r="Q660"/>
  <c r="R660"/>
  <c r="P661"/>
  <c r="Q661"/>
  <c r="R661"/>
  <c r="P662"/>
  <c r="Q662"/>
  <c r="R662"/>
  <c r="P663"/>
  <c r="Q663"/>
  <c r="R663"/>
  <c r="P664"/>
  <c r="Q664"/>
  <c r="R664"/>
  <c r="P665"/>
  <c r="Q665"/>
  <c r="R665"/>
  <c r="P666"/>
  <c r="Q666"/>
  <c r="R666"/>
  <c r="P667"/>
  <c r="Q667"/>
  <c r="R667"/>
  <c r="P668"/>
  <c r="Q668"/>
  <c r="R668"/>
  <c r="P669"/>
  <c r="Q669"/>
  <c r="R669"/>
  <c r="P670"/>
  <c r="Q670"/>
  <c r="R670"/>
  <c r="P671"/>
  <c r="Q671"/>
  <c r="R671"/>
  <c r="P672"/>
  <c r="Q672"/>
  <c r="R672"/>
  <c r="P673"/>
  <c r="Q673"/>
  <c r="R673"/>
  <c r="P674"/>
  <c r="Q674"/>
  <c r="R674"/>
  <c r="P675"/>
  <c r="Q675"/>
  <c r="R675"/>
  <c r="P676"/>
  <c r="Q676"/>
  <c r="R676"/>
  <c r="P677"/>
  <c r="Q677"/>
  <c r="R677"/>
  <c r="P678"/>
  <c r="Q678"/>
  <c r="R678"/>
  <c r="P679"/>
  <c r="Q679"/>
  <c r="R679"/>
  <c r="P680"/>
  <c r="Q680"/>
  <c r="R680"/>
  <c r="P681"/>
  <c r="Q681"/>
  <c r="R681"/>
  <c r="P682"/>
  <c r="Q682"/>
  <c r="R682"/>
  <c r="P683"/>
  <c r="Q683"/>
  <c r="R683"/>
  <c r="P684"/>
  <c r="Q684"/>
  <c r="R684"/>
  <c r="P685"/>
  <c r="Q685"/>
  <c r="R685"/>
  <c r="P686"/>
  <c r="Q686"/>
  <c r="R686"/>
  <c r="P687"/>
  <c r="Q687"/>
  <c r="R687"/>
  <c r="P688"/>
  <c r="Q688"/>
  <c r="R688"/>
  <c r="P689"/>
  <c r="Q689"/>
  <c r="R689"/>
  <c r="P690"/>
  <c r="Q690"/>
  <c r="R690"/>
  <c r="P691"/>
  <c r="Q691"/>
  <c r="R691"/>
  <c r="P692"/>
  <c r="Q692"/>
  <c r="R692"/>
  <c r="P693"/>
  <c r="Q693"/>
  <c r="R693"/>
  <c r="P694"/>
  <c r="Q694"/>
  <c r="R694"/>
  <c r="P695"/>
  <c r="Q695"/>
  <c r="R695"/>
  <c r="P696"/>
  <c r="Q696"/>
  <c r="R696"/>
  <c r="P697"/>
  <c r="Q697"/>
  <c r="R697"/>
  <c r="P698"/>
  <c r="Q698"/>
  <c r="R698"/>
  <c r="P699"/>
  <c r="Q699"/>
  <c r="R699"/>
  <c r="P700"/>
  <c r="Q700"/>
  <c r="R700"/>
  <c r="P701"/>
  <c r="Q701"/>
  <c r="R701"/>
  <c r="P702"/>
  <c r="Q702"/>
  <c r="R702"/>
  <c r="P703"/>
  <c r="Q703"/>
  <c r="R703"/>
  <c r="P704"/>
  <c r="Q704"/>
  <c r="R704"/>
  <c r="P705"/>
  <c r="Q705"/>
  <c r="R705"/>
  <c r="P706"/>
  <c r="Q706"/>
  <c r="R706"/>
  <c r="P707"/>
  <c r="Q707"/>
  <c r="R707"/>
  <c r="P708"/>
  <c r="Q708"/>
  <c r="R708"/>
  <c r="P709"/>
  <c r="Q709"/>
  <c r="R709"/>
  <c r="P710"/>
  <c r="Q710"/>
  <c r="R710"/>
  <c r="P711"/>
  <c r="Q711"/>
  <c r="R711"/>
  <c r="P712"/>
  <c r="Q712"/>
  <c r="R712"/>
  <c r="P713"/>
  <c r="Q713"/>
  <c r="R713"/>
  <c r="P714"/>
  <c r="Q714"/>
  <c r="R714"/>
  <c r="P715"/>
  <c r="Q715"/>
  <c r="R715"/>
  <c r="P716"/>
  <c r="Q716"/>
  <c r="R716"/>
  <c r="P717"/>
  <c r="Q717"/>
  <c r="R717"/>
  <c r="P718"/>
  <c r="Q718"/>
  <c r="R718"/>
  <c r="P719"/>
  <c r="Q719"/>
  <c r="R719"/>
  <c r="P720"/>
  <c r="Q720"/>
  <c r="R720"/>
  <c r="P721"/>
  <c r="Q721"/>
  <c r="R721"/>
  <c r="P722"/>
  <c r="Q722"/>
  <c r="R722"/>
  <c r="P723"/>
  <c r="Q723"/>
  <c r="R723"/>
  <c r="P724"/>
  <c r="Q724"/>
  <c r="R724"/>
  <c r="P725"/>
  <c r="Q725"/>
  <c r="R725"/>
  <c r="P726"/>
  <c r="Q726"/>
  <c r="R726"/>
  <c r="P727"/>
  <c r="Q727"/>
  <c r="R727"/>
  <c r="P728"/>
  <c r="Q728"/>
  <c r="R728"/>
  <c r="P729"/>
  <c r="Q729"/>
  <c r="R729"/>
  <c r="P730"/>
  <c r="Q730"/>
  <c r="R730"/>
  <c r="P731"/>
  <c r="Q731"/>
  <c r="R731"/>
  <c r="P732"/>
  <c r="Q732"/>
  <c r="R732"/>
  <c r="P733"/>
  <c r="Q733"/>
  <c r="R733"/>
  <c r="P734"/>
  <c r="Q734"/>
  <c r="R734"/>
  <c r="P735"/>
  <c r="Q735"/>
  <c r="R735"/>
  <c r="P736"/>
  <c r="Q736"/>
  <c r="R736"/>
  <c r="P737"/>
  <c r="Q737"/>
  <c r="R737"/>
  <c r="P738"/>
  <c r="Q738"/>
  <c r="R738"/>
  <c r="P739"/>
  <c r="Q739"/>
  <c r="R739"/>
  <c r="P740"/>
  <c r="Q740"/>
  <c r="R740"/>
  <c r="P741"/>
  <c r="Q741"/>
  <c r="R741"/>
  <c r="P742"/>
  <c r="Q742"/>
  <c r="R742"/>
  <c r="P743"/>
  <c r="Q743"/>
  <c r="R743"/>
  <c r="P744"/>
  <c r="Q744"/>
  <c r="R744"/>
  <c r="P745"/>
  <c r="Q745"/>
  <c r="R745"/>
  <c r="P746"/>
  <c r="Q746"/>
  <c r="R746"/>
  <c r="P747"/>
  <c r="Q747"/>
  <c r="R747"/>
  <c r="P748"/>
  <c r="Q748"/>
  <c r="R748"/>
  <c r="P749"/>
  <c r="Q749"/>
  <c r="R749"/>
  <c r="P750"/>
  <c r="Q750"/>
  <c r="R750"/>
  <c r="P751"/>
  <c r="Q751"/>
  <c r="R751"/>
  <c r="P752"/>
  <c r="Q752"/>
  <c r="R752"/>
  <c r="P753"/>
  <c r="Q753"/>
  <c r="R753"/>
  <c r="P754"/>
  <c r="Q754"/>
  <c r="R754"/>
  <c r="P755"/>
  <c r="Q755"/>
  <c r="R755"/>
  <c r="P756"/>
  <c r="Q756"/>
  <c r="R756"/>
  <c r="P757"/>
  <c r="Q757"/>
  <c r="R757"/>
  <c r="P758"/>
  <c r="Q758"/>
  <c r="R758"/>
  <c r="P759"/>
  <c r="Q759"/>
  <c r="R759"/>
  <c r="P760"/>
  <c r="Q760"/>
  <c r="R760"/>
  <c r="P761"/>
  <c r="Q761"/>
  <c r="R761"/>
  <c r="P762"/>
  <c r="Q762"/>
  <c r="R762"/>
  <c r="P763"/>
  <c r="Q763"/>
  <c r="R763"/>
  <c r="P764"/>
  <c r="Q764"/>
  <c r="R764"/>
  <c r="P765"/>
  <c r="Q765"/>
  <c r="R765"/>
  <c r="P766"/>
  <c r="Q766"/>
  <c r="R766"/>
  <c r="P767"/>
  <c r="Q767"/>
  <c r="R767"/>
  <c r="P768"/>
  <c r="Q768"/>
  <c r="R768"/>
  <c r="P769"/>
  <c r="Q769"/>
  <c r="R769"/>
  <c r="P770"/>
  <c r="Q770"/>
  <c r="R770"/>
  <c r="P771"/>
  <c r="Q771"/>
  <c r="R771"/>
  <c r="P772"/>
  <c r="Q772"/>
  <c r="R772"/>
  <c r="P773"/>
  <c r="Q773"/>
  <c r="R773"/>
  <c r="P774"/>
  <c r="Q774"/>
  <c r="R774"/>
  <c r="P775"/>
  <c r="Q775"/>
  <c r="R775"/>
  <c r="P776"/>
  <c r="Q776"/>
  <c r="R776"/>
  <c r="P777"/>
  <c r="Q777"/>
  <c r="R777"/>
  <c r="P778"/>
  <c r="Q778"/>
  <c r="R778"/>
  <c r="P779"/>
  <c r="Q779"/>
  <c r="R779"/>
  <c r="P780"/>
  <c r="Q780"/>
  <c r="R780"/>
  <c r="P781"/>
  <c r="Q781"/>
  <c r="R781"/>
  <c r="P782"/>
  <c r="Q782"/>
  <c r="R782"/>
  <c r="P783"/>
  <c r="Q783"/>
  <c r="R783"/>
  <c r="P784"/>
  <c r="Q784"/>
  <c r="R784"/>
  <c r="P785"/>
  <c r="Q785"/>
  <c r="R785"/>
  <c r="P786"/>
  <c r="Q786"/>
  <c r="R786"/>
  <c r="P787"/>
  <c r="Q787"/>
  <c r="R787"/>
  <c r="P788"/>
  <c r="Q788"/>
  <c r="R788"/>
  <c r="P789"/>
  <c r="Q789"/>
  <c r="R789"/>
  <c r="P790"/>
  <c r="Q790"/>
  <c r="R790"/>
  <c r="P791"/>
  <c r="Q791"/>
  <c r="R791"/>
  <c r="P792"/>
  <c r="Q792"/>
  <c r="R792"/>
  <c r="P793"/>
  <c r="Q793"/>
  <c r="R793"/>
  <c r="P794"/>
  <c r="Q794"/>
  <c r="R794"/>
  <c r="P795"/>
  <c r="Q795"/>
  <c r="R795"/>
  <c r="P796"/>
  <c r="Q796"/>
  <c r="R796"/>
  <c r="P797"/>
  <c r="Q797"/>
  <c r="R797"/>
  <c r="P798"/>
  <c r="Q798"/>
  <c r="R798"/>
  <c r="P799"/>
  <c r="Q799"/>
  <c r="R799"/>
  <c r="P800"/>
  <c r="Q800"/>
  <c r="R800"/>
  <c r="P801"/>
  <c r="Q801"/>
  <c r="R801"/>
  <c r="P802"/>
  <c r="Q802"/>
  <c r="R802"/>
  <c r="P803"/>
  <c r="Q803"/>
  <c r="R803"/>
  <c r="P804"/>
  <c r="Q804"/>
  <c r="R804"/>
  <c r="P805"/>
  <c r="Q805"/>
  <c r="R805"/>
  <c r="P806"/>
  <c r="Q806"/>
  <c r="R806"/>
  <c r="P807"/>
  <c r="Q807"/>
  <c r="R807"/>
  <c r="P808"/>
  <c r="Q808"/>
  <c r="R808"/>
  <c r="P809"/>
  <c r="Q809"/>
  <c r="R809"/>
  <c r="P810"/>
  <c r="Q810"/>
  <c r="R810"/>
  <c r="P811"/>
  <c r="Q811"/>
  <c r="R811"/>
  <c r="P812"/>
  <c r="Q812"/>
  <c r="R812"/>
  <c r="P813"/>
  <c r="Q813"/>
  <c r="R813"/>
  <c r="P814"/>
  <c r="Q814"/>
  <c r="R814"/>
  <c r="P815"/>
  <c r="Q815"/>
  <c r="R815"/>
  <c r="P816"/>
  <c r="Q816"/>
  <c r="R816"/>
  <c r="P817"/>
  <c r="Q817"/>
  <c r="R817"/>
  <c r="P818"/>
  <c r="Q818"/>
  <c r="R818"/>
  <c r="P819"/>
  <c r="Q819"/>
  <c r="R819"/>
  <c r="P820"/>
  <c r="Q820"/>
  <c r="R820"/>
  <c r="P821"/>
  <c r="Q821"/>
  <c r="R821"/>
  <c r="P822"/>
  <c r="Q822"/>
  <c r="R822"/>
  <c r="P823"/>
  <c r="Q823"/>
  <c r="R823"/>
  <c r="P824"/>
  <c r="Q824"/>
  <c r="R824"/>
  <c r="P825"/>
  <c r="Q825"/>
  <c r="R825"/>
  <c r="P826"/>
  <c r="Q826"/>
  <c r="R826"/>
  <c r="P827"/>
  <c r="Q827"/>
  <c r="R827"/>
  <c r="P828"/>
  <c r="Q828"/>
  <c r="R828"/>
  <c r="P829"/>
  <c r="Q829"/>
  <c r="R829"/>
  <c r="P830"/>
  <c r="Q830"/>
  <c r="R830"/>
  <c r="P831"/>
  <c r="Q831"/>
  <c r="R831"/>
  <c r="P832"/>
  <c r="Q832"/>
  <c r="R832"/>
  <c r="P833"/>
  <c r="Q833"/>
  <c r="R833"/>
  <c r="P834"/>
  <c r="Q834"/>
  <c r="R834"/>
  <c r="P835"/>
  <c r="Q835"/>
  <c r="R835"/>
  <c r="P836"/>
  <c r="Q836"/>
  <c r="R836"/>
  <c r="P837"/>
  <c r="Q837"/>
  <c r="R837"/>
  <c r="P838"/>
  <c r="Q838"/>
  <c r="R838"/>
  <c r="P839"/>
  <c r="Q839"/>
  <c r="R839"/>
  <c r="P840"/>
  <c r="Q840"/>
  <c r="R840"/>
  <c r="P841"/>
  <c r="Q841"/>
  <c r="R841"/>
  <c r="P842"/>
  <c r="Q842"/>
  <c r="R842"/>
  <c r="P843"/>
  <c r="Q843"/>
  <c r="R843"/>
  <c r="P844"/>
  <c r="Q844"/>
  <c r="R844"/>
  <c r="P845"/>
  <c r="Q845"/>
  <c r="R845"/>
  <c r="P846"/>
  <c r="Q846"/>
  <c r="R846"/>
  <c r="P847"/>
  <c r="Q847"/>
  <c r="R847"/>
  <c r="P848"/>
  <c r="Q848"/>
  <c r="R848"/>
  <c r="P849"/>
  <c r="Q849"/>
  <c r="R849"/>
  <c r="P850"/>
  <c r="Q850"/>
  <c r="R850"/>
  <c r="P851"/>
  <c r="Q851"/>
  <c r="R851"/>
  <c r="P852"/>
  <c r="Q852"/>
  <c r="R852"/>
  <c r="P853"/>
  <c r="Q853"/>
  <c r="R853"/>
  <c r="P854"/>
  <c r="Q854"/>
  <c r="R854"/>
  <c r="P855"/>
  <c r="Q855"/>
  <c r="R855"/>
  <c r="P856"/>
  <c r="Q856"/>
  <c r="R856"/>
  <c r="P857"/>
  <c r="Q857"/>
  <c r="R857"/>
  <c r="P858"/>
  <c r="Q858"/>
  <c r="R858"/>
  <c r="P859"/>
  <c r="Q859"/>
  <c r="R859"/>
  <c r="P860"/>
  <c r="Q860"/>
  <c r="R860"/>
  <c r="P861"/>
  <c r="Q861"/>
  <c r="R861"/>
  <c r="P862"/>
  <c r="Q862"/>
  <c r="R862"/>
  <c r="P863"/>
  <c r="Q863"/>
  <c r="R863"/>
  <c r="P864"/>
  <c r="Q864"/>
  <c r="R864"/>
  <c r="P865"/>
  <c r="Q865"/>
  <c r="R865"/>
  <c r="P866"/>
  <c r="Q866"/>
  <c r="R866"/>
  <c r="P867"/>
  <c r="Q867"/>
  <c r="R867"/>
  <c r="P868"/>
  <c r="Q868"/>
  <c r="R868"/>
  <c r="P869"/>
  <c r="Q869"/>
  <c r="R869"/>
  <c r="P870"/>
  <c r="Q870"/>
  <c r="R870"/>
  <c r="P871"/>
  <c r="Q871"/>
  <c r="R871"/>
  <c r="P872"/>
  <c r="Q872"/>
  <c r="R872"/>
  <c r="P873"/>
  <c r="Q873"/>
  <c r="R873"/>
  <c r="P874"/>
  <c r="Q874"/>
  <c r="R874"/>
  <c r="P875"/>
  <c r="Q875"/>
  <c r="R875"/>
  <c r="P876"/>
  <c r="Q876"/>
  <c r="R876"/>
  <c r="P877"/>
  <c r="Q877"/>
  <c r="R877"/>
  <c r="P878"/>
  <c r="Q878"/>
  <c r="R878"/>
  <c r="P879"/>
  <c r="Q879"/>
  <c r="R879"/>
  <c r="P880"/>
  <c r="Q880"/>
  <c r="R880"/>
  <c r="P881"/>
  <c r="Q881"/>
  <c r="R881"/>
  <c r="P882"/>
  <c r="Q882"/>
  <c r="R882"/>
  <c r="P883"/>
  <c r="Q883"/>
  <c r="R883"/>
  <c r="P884"/>
  <c r="Q884"/>
  <c r="R884"/>
  <c r="P885"/>
  <c r="Q885"/>
  <c r="R885"/>
  <c r="P886"/>
  <c r="Q886"/>
  <c r="R886"/>
  <c r="P887"/>
  <c r="Q887"/>
  <c r="R887"/>
  <c r="P888"/>
  <c r="Q888"/>
  <c r="R888"/>
  <c r="P889"/>
  <c r="Q889"/>
  <c r="R889"/>
  <c r="P890"/>
  <c r="Q890"/>
  <c r="R890"/>
  <c r="P891"/>
  <c r="Q891"/>
  <c r="R891"/>
  <c r="P892"/>
  <c r="Q892"/>
  <c r="R892"/>
  <c r="P893"/>
  <c r="Q893"/>
  <c r="R893"/>
  <c r="P894"/>
  <c r="Q894"/>
  <c r="R894"/>
  <c r="P895"/>
  <c r="Q895"/>
  <c r="R895"/>
  <c r="P896"/>
  <c r="Q896"/>
  <c r="R896"/>
  <c r="P897"/>
  <c r="Q897"/>
  <c r="R897"/>
  <c r="P898"/>
  <c r="Q898"/>
  <c r="R898"/>
  <c r="P899"/>
  <c r="Q899"/>
  <c r="R899"/>
  <c r="P900"/>
  <c r="Q900"/>
  <c r="R900"/>
  <c r="P901"/>
  <c r="Q901"/>
  <c r="R901"/>
  <c r="P902"/>
  <c r="Q902"/>
  <c r="R902"/>
  <c r="P903"/>
  <c r="Q903"/>
  <c r="R903"/>
  <c r="P904"/>
  <c r="Q904"/>
  <c r="R904"/>
  <c r="P905"/>
  <c r="Q905"/>
  <c r="R905"/>
  <c r="P906"/>
  <c r="Q906"/>
  <c r="R906"/>
  <c r="P907"/>
  <c r="Q907"/>
  <c r="R907"/>
  <c r="P908"/>
  <c r="Q908"/>
  <c r="R908"/>
  <c r="P909"/>
  <c r="Q909"/>
  <c r="R909"/>
  <c r="P910"/>
  <c r="Q910"/>
  <c r="R910"/>
  <c r="P911"/>
  <c r="Q911"/>
  <c r="R911"/>
  <c r="P912"/>
  <c r="Q912"/>
  <c r="R912"/>
  <c r="P913"/>
  <c r="Q913"/>
  <c r="R913"/>
  <c r="P914"/>
  <c r="Q914"/>
  <c r="R914"/>
  <c r="P915"/>
  <c r="Q915"/>
  <c r="R915"/>
  <c r="P916"/>
  <c r="Q916"/>
  <c r="R916"/>
  <c r="P917"/>
  <c r="Q917"/>
  <c r="R917"/>
  <c r="P918"/>
  <c r="Q918"/>
  <c r="R918"/>
  <c r="P919"/>
  <c r="Q919"/>
  <c r="R919"/>
  <c r="P920"/>
  <c r="Q920"/>
  <c r="R920"/>
  <c r="P921"/>
  <c r="Q921"/>
  <c r="R921"/>
  <c r="P922"/>
  <c r="Q922"/>
  <c r="R922"/>
  <c r="P923"/>
  <c r="Q923"/>
  <c r="R923"/>
  <c r="P924"/>
  <c r="Q924"/>
  <c r="R924"/>
  <c r="P925"/>
  <c r="Q925"/>
  <c r="R925"/>
  <c r="P926"/>
  <c r="Q926"/>
  <c r="R926"/>
  <c r="P927"/>
  <c r="Q927"/>
  <c r="R927"/>
  <c r="P928"/>
  <c r="Q928"/>
  <c r="R928"/>
  <c r="P929"/>
  <c r="Q929"/>
  <c r="R929"/>
  <c r="P930"/>
  <c r="Q930"/>
  <c r="R930"/>
  <c r="P931"/>
  <c r="Q931"/>
  <c r="R931"/>
  <c r="P932"/>
  <c r="Q932"/>
  <c r="R932"/>
  <c r="P933"/>
  <c r="Q933"/>
  <c r="R933"/>
  <c r="P934"/>
  <c r="Q934"/>
  <c r="R934"/>
  <c r="P935"/>
  <c r="Q935"/>
  <c r="R935"/>
  <c r="P936"/>
  <c r="Q936"/>
  <c r="R936"/>
  <c r="P937"/>
  <c r="Q937"/>
  <c r="R937"/>
  <c r="P938"/>
  <c r="Q938"/>
  <c r="R938"/>
  <c r="P939"/>
  <c r="Q939"/>
  <c r="R939"/>
  <c r="P940"/>
  <c r="Q940"/>
  <c r="R940"/>
  <c r="P941"/>
  <c r="Q941"/>
  <c r="R941"/>
  <c r="P942"/>
  <c r="Q942"/>
  <c r="R942"/>
  <c r="P943"/>
  <c r="Q943"/>
  <c r="R943"/>
  <c r="P944"/>
  <c r="Q944"/>
  <c r="R944"/>
  <c r="P945"/>
  <c r="Q945"/>
  <c r="R945"/>
  <c r="P946"/>
  <c r="Q946"/>
  <c r="R946"/>
  <c r="P947"/>
  <c r="Q947"/>
  <c r="R947"/>
  <c r="P948"/>
  <c r="Q948"/>
  <c r="R948"/>
  <c r="P949"/>
  <c r="Q949"/>
  <c r="R949"/>
  <c r="P950"/>
  <c r="Q950"/>
  <c r="R950"/>
  <c r="P951"/>
  <c r="Q951"/>
  <c r="R951"/>
  <c r="P952"/>
  <c r="Q952"/>
  <c r="R952"/>
  <c r="P953"/>
  <c r="Q953"/>
  <c r="R953"/>
  <c r="P954"/>
  <c r="Q954"/>
  <c r="R954"/>
  <c r="P955"/>
  <c r="Q955"/>
  <c r="R955"/>
  <c r="P956"/>
  <c r="Q956"/>
  <c r="R956"/>
  <c r="P957"/>
  <c r="Q957"/>
  <c r="R957"/>
  <c r="P958"/>
  <c r="Q958"/>
  <c r="R958"/>
  <c r="P959"/>
  <c r="Q959"/>
  <c r="R959"/>
  <c r="P960"/>
  <c r="Q960"/>
  <c r="R960"/>
  <c r="P961"/>
  <c r="Q961"/>
  <c r="R961"/>
  <c r="P962"/>
  <c r="Q962"/>
  <c r="R962"/>
  <c r="P963"/>
  <c r="Q963"/>
  <c r="R963"/>
  <c r="P964"/>
  <c r="Q964"/>
  <c r="R964"/>
  <c r="P965"/>
  <c r="Q965"/>
  <c r="R965"/>
  <c r="P966"/>
  <c r="Q966"/>
  <c r="R966"/>
  <c r="P967"/>
  <c r="Q967"/>
  <c r="R967"/>
  <c r="P968"/>
  <c r="Q968"/>
  <c r="R968"/>
  <c r="P969"/>
  <c r="Q969"/>
  <c r="R969"/>
  <c r="P970"/>
  <c r="Q970"/>
  <c r="R970"/>
  <c r="P971"/>
  <c r="Q971"/>
  <c r="R971"/>
  <c r="P972"/>
  <c r="Q972"/>
  <c r="R972"/>
  <c r="P973"/>
  <c r="Q973"/>
  <c r="R973"/>
  <c r="P974"/>
  <c r="Q974"/>
  <c r="R974"/>
  <c r="P975"/>
  <c r="Q975"/>
  <c r="R975"/>
  <c r="P976"/>
  <c r="Q976"/>
  <c r="R976"/>
  <c r="P977"/>
  <c r="Q977"/>
  <c r="R977"/>
  <c r="P978"/>
  <c r="Q978"/>
  <c r="R978"/>
  <c r="P979"/>
  <c r="Q979"/>
  <c r="R979"/>
  <c r="P980"/>
  <c r="Q980"/>
  <c r="R980"/>
  <c r="P981"/>
  <c r="Q981"/>
  <c r="R981"/>
  <c r="P982"/>
  <c r="Q982"/>
  <c r="R982"/>
  <c r="P983"/>
  <c r="Q983"/>
  <c r="R983"/>
  <c r="P984"/>
  <c r="Q984"/>
  <c r="R984"/>
  <c r="P985"/>
  <c r="Q985"/>
  <c r="R985"/>
  <c r="P986"/>
  <c r="Q986"/>
  <c r="R986"/>
  <c r="P987"/>
  <c r="Q987"/>
  <c r="R987"/>
  <c r="P988"/>
  <c r="Q988"/>
  <c r="R988"/>
  <c r="P989"/>
  <c r="Q989"/>
  <c r="R989"/>
  <c r="P990"/>
  <c r="Q990"/>
  <c r="R990"/>
  <c r="P991"/>
  <c r="Q991"/>
  <c r="R991"/>
  <c r="P992"/>
  <c r="Q992"/>
  <c r="R992"/>
  <c r="P993"/>
  <c r="Q993"/>
  <c r="R993"/>
  <c r="P994"/>
  <c r="Q994"/>
  <c r="R994"/>
  <c r="P995"/>
  <c r="Q995"/>
  <c r="R995"/>
  <c r="P996"/>
  <c r="Q996"/>
  <c r="R996"/>
  <c r="P997"/>
  <c r="Q997"/>
  <c r="R997"/>
  <c r="P998"/>
  <c r="Q998"/>
  <c r="R998"/>
  <c r="P999"/>
  <c r="Q999"/>
  <c r="R999"/>
  <c r="P1000"/>
  <c r="Q1000"/>
  <c r="R1000"/>
  <c r="P1001"/>
  <c r="Q1001"/>
  <c r="R1001"/>
  <c r="P1002"/>
  <c r="Q1002"/>
  <c r="R1002"/>
  <c r="P1003"/>
  <c r="Q1003"/>
  <c r="R1003"/>
  <c r="P1004"/>
  <c r="Q1004"/>
  <c r="R1004"/>
  <c r="P1005"/>
  <c r="Q1005"/>
  <c r="R1005"/>
  <c r="P1006"/>
  <c r="Q1006"/>
  <c r="R1006"/>
  <c r="P1007"/>
  <c r="Q1007"/>
  <c r="R1007"/>
  <c r="P1008"/>
  <c r="Q1008"/>
  <c r="R1008"/>
  <c r="P1009"/>
  <c r="Q1009"/>
  <c r="R1009"/>
  <c r="P1010"/>
  <c r="Q1010"/>
  <c r="R1010"/>
  <c r="P1011"/>
  <c r="Q1011"/>
  <c r="R1011"/>
  <c r="P1012"/>
  <c r="Q1012"/>
  <c r="R1012"/>
  <c r="P1013"/>
  <c r="Q1013"/>
  <c r="R1013"/>
  <c r="P1014"/>
  <c r="Q1014"/>
  <c r="R1014"/>
  <c r="P1015"/>
  <c r="Q1015"/>
  <c r="R1015"/>
  <c r="P1016"/>
  <c r="Q1016"/>
  <c r="R1016"/>
  <c r="P1017"/>
  <c r="Q1017"/>
  <c r="R1017"/>
  <c r="P1018"/>
  <c r="Q1018"/>
  <c r="R1018"/>
  <c r="P1019"/>
  <c r="Q1019"/>
  <c r="R1019"/>
  <c r="P1020"/>
  <c r="Q1020"/>
  <c r="R1020"/>
  <c r="P1021"/>
  <c r="Q1021"/>
  <c r="R1021"/>
  <c r="P1022"/>
  <c r="Q1022"/>
  <c r="R1022"/>
  <c r="P1023"/>
  <c r="Q1023"/>
  <c r="R1023"/>
  <c r="P1024"/>
  <c r="Q1024"/>
  <c r="R1024"/>
  <c r="P1025"/>
  <c r="Q1025"/>
  <c r="R1025"/>
  <c r="P1026"/>
  <c r="Q1026"/>
  <c r="R1026"/>
  <c r="P1027"/>
  <c r="Q1027"/>
  <c r="R1027"/>
  <c r="P1028"/>
  <c r="Q1028"/>
  <c r="R1028"/>
  <c r="P1029"/>
  <c r="Q1029"/>
  <c r="R1029"/>
  <c r="P1030"/>
  <c r="Q1030"/>
  <c r="R1030"/>
  <c r="P1031"/>
  <c r="Q1031"/>
  <c r="R1031"/>
  <c r="P1032"/>
  <c r="Q1032"/>
  <c r="R1032"/>
  <c r="P1033"/>
  <c r="Q1033"/>
  <c r="R1033"/>
  <c r="P1034"/>
  <c r="Q1034"/>
  <c r="R1034"/>
  <c r="P1035"/>
  <c r="Q1035"/>
  <c r="R1035"/>
  <c r="P1036"/>
  <c r="Q1036"/>
  <c r="R1036"/>
  <c r="P1037"/>
  <c r="Q1037"/>
  <c r="R1037"/>
  <c r="P1038"/>
  <c r="Q1038"/>
  <c r="R1038"/>
  <c r="P1039"/>
  <c r="Q1039"/>
  <c r="R1039"/>
  <c r="P1040"/>
  <c r="Q1040"/>
  <c r="R1040"/>
  <c r="P1041"/>
  <c r="Q1041"/>
  <c r="R1041"/>
  <c r="P1042"/>
  <c r="Q1042"/>
  <c r="R1042"/>
  <c r="P1043"/>
  <c r="Q1043"/>
  <c r="R1043"/>
  <c r="P1044"/>
  <c r="Q1044"/>
  <c r="R1044"/>
  <c r="P1045"/>
  <c r="Q1045"/>
  <c r="R1045"/>
  <c r="P1046"/>
  <c r="Q1046"/>
  <c r="R1046"/>
  <c r="P1047"/>
  <c r="Q1047"/>
  <c r="R1047"/>
  <c r="P1048"/>
  <c r="Q1048"/>
  <c r="R1048"/>
  <c r="P1049"/>
  <c r="Q1049"/>
  <c r="R1049"/>
  <c r="P1050"/>
  <c r="Q1050"/>
  <c r="R1050"/>
  <c r="P1051"/>
  <c r="Q1051"/>
  <c r="R1051"/>
  <c r="P1052"/>
  <c r="Q1052"/>
  <c r="R1052"/>
  <c r="P1053"/>
  <c r="Q1053"/>
  <c r="R1053"/>
  <c r="P1054"/>
  <c r="Q1054"/>
  <c r="R1054"/>
  <c r="P1055"/>
  <c r="Q1055"/>
  <c r="R1055"/>
  <c r="P1056"/>
  <c r="Q1056"/>
  <c r="R1056"/>
  <c r="P1057"/>
  <c r="Q1057"/>
  <c r="R1057"/>
  <c r="P1058"/>
  <c r="Q1058"/>
  <c r="R1058"/>
  <c r="P1059"/>
  <c r="Q1059"/>
  <c r="R1059"/>
  <c r="P1060"/>
  <c r="Q1060"/>
  <c r="R1060"/>
  <c r="P1061"/>
  <c r="Q1061"/>
  <c r="R1061"/>
  <c r="P1062"/>
  <c r="Q1062"/>
  <c r="R1062"/>
  <c r="P1063"/>
  <c r="Q1063"/>
  <c r="R1063"/>
  <c r="P1064"/>
  <c r="Q1064"/>
  <c r="R1064"/>
  <c r="P1065"/>
  <c r="Q1065"/>
  <c r="R1065"/>
  <c r="P1066"/>
  <c r="Q1066"/>
  <c r="R1066"/>
  <c r="P1067"/>
  <c r="Q1067"/>
  <c r="R1067"/>
  <c r="P1068"/>
  <c r="Q1068"/>
  <c r="R1068"/>
  <c r="P1069"/>
  <c r="Q1069"/>
  <c r="R1069"/>
  <c r="P1070"/>
  <c r="Q1070"/>
  <c r="R1070"/>
  <c r="P1071"/>
  <c r="Q1071"/>
  <c r="R1071"/>
  <c r="P1072"/>
  <c r="Q1072"/>
  <c r="R1072"/>
  <c r="P1073"/>
  <c r="Q1073"/>
  <c r="R1073"/>
  <c r="P1074"/>
  <c r="Q1074"/>
  <c r="R1074"/>
  <c r="P1075"/>
  <c r="Q1075"/>
  <c r="R1075"/>
  <c r="P1076"/>
  <c r="Q1076"/>
  <c r="R1076"/>
  <c r="P1077"/>
  <c r="Q1077"/>
  <c r="R1077"/>
  <c r="P1078"/>
  <c r="Q1078"/>
  <c r="R1078"/>
  <c r="P1079"/>
  <c r="Q1079"/>
  <c r="R1079"/>
  <c r="P1080"/>
  <c r="Q1080"/>
  <c r="R1080"/>
  <c r="P1081"/>
  <c r="Q1081"/>
  <c r="R1081"/>
  <c r="P1082"/>
  <c r="Q1082"/>
  <c r="R1082"/>
  <c r="P1083"/>
  <c r="Q1083"/>
  <c r="R1083"/>
  <c r="P1084"/>
  <c r="Q1084"/>
  <c r="R1084"/>
  <c r="P1085"/>
  <c r="Q1085"/>
  <c r="R1085"/>
  <c r="P1086"/>
  <c r="Q1086"/>
  <c r="R1086"/>
  <c r="P1087"/>
  <c r="Q1087"/>
  <c r="R1087"/>
  <c r="P1088"/>
  <c r="Q1088"/>
  <c r="R1088"/>
  <c r="P1089"/>
  <c r="Q1089"/>
  <c r="R1089"/>
  <c r="P1090"/>
  <c r="Q1090"/>
  <c r="R1090"/>
  <c r="P1091"/>
  <c r="Q1091"/>
  <c r="R1091"/>
  <c r="P1092"/>
  <c r="Q1092"/>
  <c r="R1092"/>
  <c r="P1093"/>
  <c r="Q1093"/>
  <c r="R1093"/>
  <c r="P1094"/>
  <c r="Q1094"/>
  <c r="R1094"/>
  <c r="P1095"/>
  <c r="Q1095"/>
  <c r="R1095"/>
  <c r="P1096"/>
  <c r="Q1096"/>
  <c r="R1096"/>
  <c r="P1097"/>
  <c r="Q1097"/>
  <c r="R1097"/>
  <c r="P1098"/>
  <c r="Q1098"/>
  <c r="R1098"/>
  <c r="P1099"/>
  <c r="Q1099"/>
  <c r="R1099"/>
  <c r="P1100"/>
  <c r="Q1100"/>
  <c r="R1100"/>
  <c r="P1101"/>
  <c r="Q1101"/>
  <c r="R1101"/>
  <c r="P1102"/>
  <c r="Q1102"/>
  <c r="R1102"/>
  <c r="P1103"/>
  <c r="Q1103"/>
  <c r="R1103"/>
  <c r="P1104"/>
  <c r="Q1104"/>
  <c r="R1104"/>
  <c r="P1105"/>
  <c r="Q1105"/>
  <c r="R1105"/>
  <c r="P1106"/>
  <c r="Q1106"/>
  <c r="R1106"/>
  <c r="P1107"/>
  <c r="Q1107"/>
  <c r="R1107"/>
  <c r="P1108"/>
  <c r="Q1108"/>
  <c r="R1108"/>
  <c r="P1109"/>
  <c r="Q1109"/>
  <c r="R1109"/>
  <c r="P1110"/>
  <c r="Q1110"/>
  <c r="R1110"/>
  <c r="P1111"/>
  <c r="Q1111"/>
  <c r="R1111"/>
  <c r="P1112"/>
  <c r="Q1112"/>
  <c r="R1112"/>
  <c r="P1113"/>
  <c r="Q1113"/>
  <c r="R1113"/>
  <c r="P1114"/>
  <c r="Q1114"/>
  <c r="R1114"/>
  <c r="P1115"/>
  <c r="Q1115"/>
  <c r="R1115"/>
  <c r="P1116"/>
  <c r="Q1116"/>
  <c r="R1116"/>
  <c r="P1117"/>
  <c r="Q1117"/>
  <c r="R1117"/>
  <c r="P1118"/>
  <c r="Q1118"/>
  <c r="R1118"/>
  <c r="P1119"/>
  <c r="Q1119"/>
  <c r="R1119"/>
  <c r="P1120"/>
  <c r="Q1120"/>
  <c r="R1120"/>
  <c r="P1121"/>
  <c r="Q1121"/>
  <c r="R1121"/>
  <c r="P1122"/>
  <c r="Q1122"/>
  <c r="R1122"/>
  <c r="P1123"/>
  <c r="Q1123"/>
  <c r="R1123"/>
  <c r="P1124"/>
  <c r="Q1124"/>
  <c r="R1124"/>
  <c r="P1125"/>
  <c r="Q1125"/>
  <c r="R1125"/>
  <c r="P1126"/>
  <c r="Q1126"/>
  <c r="R1126"/>
  <c r="P1127"/>
  <c r="Q1127"/>
  <c r="R1127"/>
  <c r="P1128"/>
  <c r="Q1128"/>
  <c r="R1128"/>
  <c r="P1129"/>
  <c r="Q1129"/>
  <c r="R1129"/>
  <c r="P1130"/>
  <c r="Q1130"/>
  <c r="R1130"/>
  <c r="P1131"/>
  <c r="Q1131"/>
  <c r="R1131"/>
  <c r="P1132"/>
  <c r="Q1132"/>
  <c r="R1132"/>
  <c r="P1133"/>
  <c r="Q1133"/>
  <c r="R1133"/>
  <c r="P1134"/>
  <c r="Q1134"/>
  <c r="R1134"/>
  <c r="P1135"/>
  <c r="Q1135"/>
  <c r="R1135"/>
  <c r="P1136"/>
  <c r="Q1136"/>
  <c r="R1136"/>
  <c r="P1137"/>
  <c r="Q1137"/>
  <c r="R1137"/>
  <c r="P1138"/>
  <c r="Q1138"/>
  <c r="R1138"/>
  <c r="P1139"/>
  <c r="Q1139"/>
  <c r="R1139"/>
  <c r="P1140"/>
  <c r="Q1140"/>
  <c r="R1140"/>
  <c r="P1141"/>
  <c r="Q1141"/>
  <c r="R1141"/>
  <c r="P1142"/>
  <c r="Q1142"/>
  <c r="R1142"/>
  <c r="P1143"/>
  <c r="Q1143"/>
  <c r="R1143"/>
  <c r="P1144"/>
  <c r="Q1144"/>
  <c r="R1144"/>
  <c r="P1145"/>
  <c r="Q1145"/>
  <c r="R1145"/>
  <c r="P1146"/>
  <c r="Q1146"/>
  <c r="R1146"/>
  <c r="P1147"/>
  <c r="Q1147"/>
  <c r="R1147"/>
  <c r="P1148"/>
  <c r="Q1148"/>
  <c r="R1148"/>
  <c r="P1149"/>
  <c r="Q1149"/>
  <c r="R1149"/>
  <c r="P1150"/>
  <c r="Q1150"/>
  <c r="R1150"/>
  <c r="P1151"/>
  <c r="Q1151"/>
  <c r="R1151"/>
  <c r="P1152"/>
  <c r="Q1152"/>
  <c r="R1152"/>
  <c r="P1153"/>
  <c r="Q1153"/>
  <c r="R1153"/>
  <c r="P1154"/>
  <c r="Q1154"/>
  <c r="R1154"/>
  <c r="P1155"/>
  <c r="Q1155"/>
  <c r="R1155"/>
  <c r="P1156"/>
  <c r="Q1156"/>
  <c r="R1156"/>
  <c r="P1157"/>
  <c r="Q1157"/>
  <c r="R1157"/>
  <c r="P1158"/>
  <c r="Q1158"/>
  <c r="R1158"/>
  <c r="P1159"/>
  <c r="Q1159"/>
  <c r="R1159"/>
  <c r="P1160"/>
  <c r="Q1160"/>
  <c r="R1160"/>
  <c r="P1161"/>
  <c r="Q1161"/>
  <c r="R1161"/>
  <c r="P1162"/>
  <c r="Q1162"/>
  <c r="R1162"/>
  <c r="P1163"/>
  <c r="Q1163"/>
  <c r="R1163"/>
  <c r="P1164"/>
  <c r="Q1164"/>
  <c r="R1164"/>
  <c r="P1165"/>
  <c r="Q1165"/>
  <c r="R1165"/>
  <c r="P1166"/>
  <c r="Q1166"/>
  <c r="R1166"/>
  <c r="P1167"/>
  <c r="Q1167"/>
  <c r="R1167"/>
  <c r="P1168"/>
  <c r="Q1168"/>
  <c r="R1168"/>
  <c r="P1169"/>
  <c r="Q1169"/>
  <c r="R1169"/>
  <c r="P1170"/>
  <c r="Q1170"/>
  <c r="R1170"/>
  <c r="P1171"/>
  <c r="Q1171"/>
  <c r="R1171"/>
  <c r="P1172"/>
  <c r="Q1172"/>
  <c r="R1172"/>
  <c r="P1173"/>
  <c r="Q1173"/>
  <c r="R1173"/>
  <c r="P1174"/>
  <c r="Q1174"/>
  <c r="R1174"/>
  <c r="P1175"/>
  <c r="Q1175"/>
  <c r="R1175"/>
  <c r="P1176"/>
  <c r="Q1176"/>
  <c r="R1176"/>
  <c r="P1177"/>
  <c r="Q1177"/>
  <c r="R1177"/>
  <c r="P1178"/>
  <c r="Q1178"/>
  <c r="R1178"/>
  <c r="P1179"/>
  <c r="Q1179"/>
  <c r="R1179"/>
  <c r="P1180"/>
  <c r="Q1180"/>
  <c r="R1180"/>
  <c r="P1181"/>
  <c r="Q1181"/>
  <c r="R1181"/>
  <c r="P1182"/>
  <c r="Q1182"/>
  <c r="R1182"/>
  <c r="P1183"/>
  <c r="Q1183"/>
  <c r="R1183"/>
  <c r="P1184"/>
  <c r="Q1184"/>
  <c r="R1184"/>
  <c r="P1185"/>
  <c r="Q1185"/>
  <c r="R1185"/>
  <c r="P1186"/>
  <c r="Q1186"/>
  <c r="R1186"/>
  <c r="P1187"/>
  <c r="Q1187"/>
  <c r="R1187"/>
  <c r="P1188"/>
  <c r="Q1188"/>
  <c r="R1188"/>
  <c r="P1189"/>
  <c r="Q1189"/>
  <c r="R1189"/>
  <c r="P1190"/>
  <c r="Q1190"/>
  <c r="R1190"/>
  <c r="P1191"/>
  <c r="Q1191"/>
  <c r="R1191"/>
  <c r="P1192"/>
  <c r="Q1192"/>
  <c r="R1192"/>
  <c r="P1193"/>
  <c r="Q1193"/>
  <c r="R1193"/>
  <c r="P1194"/>
  <c r="Q1194"/>
  <c r="R1194"/>
  <c r="P1195"/>
  <c r="Q1195"/>
  <c r="R1195"/>
  <c r="P1196"/>
  <c r="Q1196"/>
  <c r="R1196"/>
  <c r="P1197"/>
  <c r="Q1197"/>
  <c r="R1197"/>
  <c r="P1198"/>
  <c r="Q1198"/>
  <c r="R1198"/>
  <c r="P1199"/>
  <c r="Q1199"/>
  <c r="R1199"/>
  <c r="P1200"/>
  <c r="Q1200"/>
  <c r="R1200"/>
  <c r="P1201"/>
  <c r="Q1201"/>
  <c r="R1201"/>
  <c r="P1202"/>
  <c r="Q1202"/>
  <c r="R1202"/>
  <c r="P1203"/>
  <c r="Q1203"/>
  <c r="R1203"/>
  <c r="P1204"/>
  <c r="Q1204"/>
  <c r="R1204"/>
  <c r="P1205"/>
  <c r="Q1205"/>
  <c r="R1205"/>
  <c r="P1206"/>
  <c r="Q1206"/>
  <c r="R1206"/>
  <c r="P1207"/>
  <c r="Q1207"/>
  <c r="R1207"/>
  <c r="P1208"/>
  <c r="Q1208"/>
  <c r="R1208"/>
  <c r="P1209"/>
  <c r="Q1209"/>
  <c r="R1209"/>
  <c r="P1210"/>
  <c r="Q1210"/>
  <c r="R1210"/>
  <c r="P1211"/>
  <c r="Q1211"/>
  <c r="R1211"/>
  <c r="P1212"/>
  <c r="Q1212"/>
  <c r="R1212"/>
  <c r="P1213"/>
  <c r="Q1213"/>
  <c r="R1213"/>
  <c r="P1214"/>
  <c r="Q1214"/>
  <c r="R1214"/>
  <c r="P1215"/>
  <c r="Q1215"/>
  <c r="R1215"/>
  <c r="P1216"/>
  <c r="Q1216"/>
  <c r="R1216"/>
  <c r="P1217"/>
  <c r="Q1217"/>
  <c r="R1217"/>
  <c r="P1218"/>
  <c r="Q1218"/>
  <c r="R1218"/>
  <c r="P1219"/>
  <c r="Q1219"/>
  <c r="R1219"/>
  <c r="P1220"/>
  <c r="Q1220"/>
  <c r="R1220"/>
  <c r="P1221"/>
  <c r="Q1221"/>
  <c r="R1221"/>
  <c r="P1222"/>
  <c r="Q1222"/>
  <c r="R1222"/>
  <c r="P1223"/>
  <c r="Q1223"/>
  <c r="R1223"/>
  <c r="P1224"/>
  <c r="Q1224"/>
  <c r="R1224"/>
  <c r="P1225"/>
  <c r="Q1225"/>
  <c r="R1225"/>
  <c r="P1226"/>
  <c r="Q1226"/>
  <c r="R1226"/>
  <c r="P1227"/>
  <c r="Q1227"/>
  <c r="R1227"/>
  <c r="P1228"/>
  <c r="Q1228"/>
  <c r="R1228"/>
  <c r="P1229"/>
  <c r="Q1229"/>
  <c r="R1229"/>
  <c r="P1230"/>
  <c r="Q1230"/>
  <c r="R1230"/>
  <c r="P1231"/>
  <c r="Q1231"/>
  <c r="R1231"/>
  <c r="P1232"/>
  <c r="Q1232"/>
  <c r="R1232"/>
  <c r="P1233"/>
  <c r="Q1233"/>
  <c r="R1233"/>
  <c r="P1234"/>
  <c r="Q1234"/>
  <c r="R1234"/>
  <c r="P1235"/>
  <c r="Q1235"/>
  <c r="R1235"/>
  <c r="P1236"/>
  <c r="Q1236"/>
  <c r="R1236"/>
  <c r="P1237"/>
  <c r="Q1237"/>
  <c r="R1237"/>
  <c r="P1238"/>
  <c r="Q1238"/>
  <c r="R1238"/>
  <c r="P1239"/>
  <c r="Q1239"/>
  <c r="R1239"/>
  <c r="P1240"/>
  <c r="Q1240"/>
  <c r="R1240"/>
  <c r="P1241"/>
  <c r="Q1241"/>
  <c r="R1241"/>
  <c r="P1242"/>
  <c r="Q1242"/>
  <c r="R1242"/>
  <c r="P1243"/>
  <c r="Q1243"/>
  <c r="R1243"/>
  <c r="P1244"/>
  <c r="Q1244"/>
  <c r="R1244"/>
  <c r="P1245"/>
  <c r="Q1245"/>
  <c r="R1245"/>
  <c r="P1246"/>
  <c r="Q1246"/>
  <c r="R1246"/>
  <c r="P1247"/>
  <c r="Q1247"/>
  <c r="R1247"/>
  <c r="P1248"/>
  <c r="Q1248"/>
  <c r="R1248"/>
  <c r="P1249"/>
  <c r="Q1249"/>
  <c r="R1249"/>
  <c r="P1250"/>
  <c r="Q1250"/>
  <c r="R1250"/>
  <c r="P1251"/>
  <c r="Q1251"/>
  <c r="R1251"/>
  <c r="P1252"/>
  <c r="Q1252"/>
  <c r="R1252"/>
  <c r="P1253"/>
  <c r="Q1253"/>
  <c r="R1253"/>
  <c r="P1254"/>
  <c r="Q1254"/>
  <c r="R1254"/>
  <c r="P1255"/>
  <c r="Q1255"/>
  <c r="R1255"/>
  <c r="P1256"/>
  <c r="Q1256"/>
  <c r="R1256"/>
  <c r="P1257"/>
  <c r="Q1257"/>
  <c r="R1257"/>
  <c r="P1258"/>
  <c r="Q1258"/>
  <c r="R1258"/>
  <c r="P1259"/>
  <c r="Q1259"/>
  <c r="R1259"/>
  <c r="P1260"/>
  <c r="Q1260"/>
  <c r="R1260"/>
  <c r="P1261"/>
  <c r="Q1261"/>
  <c r="R1261"/>
  <c r="P1262"/>
  <c r="Q1262"/>
  <c r="R1262"/>
  <c r="P1263"/>
  <c r="Q1263"/>
  <c r="R1263"/>
  <c r="P1264"/>
  <c r="Q1264"/>
  <c r="R1264"/>
  <c r="P1265"/>
  <c r="Q1265"/>
  <c r="R1265"/>
  <c r="P1266"/>
  <c r="Q1266"/>
  <c r="R1266"/>
  <c r="P1267"/>
  <c r="Q1267"/>
  <c r="R1267"/>
  <c r="P1268"/>
  <c r="Q1268"/>
  <c r="R1268"/>
  <c r="P1269"/>
  <c r="Q1269"/>
  <c r="R1269"/>
  <c r="P1270"/>
  <c r="Q1270"/>
  <c r="R1270"/>
  <c r="P1271"/>
  <c r="Q1271"/>
  <c r="R1271"/>
  <c r="P1272"/>
  <c r="Q1272"/>
  <c r="R1272"/>
  <c r="P1273"/>
  <c r="Q1273"/>
  <c r="R1273"/>
  <c r="P1274"/>
  <c r="Q1274"/>
  <c r="R1274"/>
  <c r="P1275"/>
  <c r="Q1275"/>
  <c r="R1275"/>
  <c r="P1276"/>
  <c r="Q1276"/>
  <c r="R1276"/>
  <c r="P1277"/>
  <c r="Q1277"/>
  <c r="R1277"/>
  <c r="P1278"/>
  <c r="Q1278"/>
  <c r="R1278"/>
  <c r="P1279"/>
  <c r="Q1279"/>
  <c r="R1279"/>
  <c r="P1280"/>
  <c r="Q1280"/>
  <c r="R1280"/>
  <c r="P1281"/>
  <c r="Q1281"/>
  <c r="R1281"/>
  <c r="P1282"/>
  <c r="Q1282"/>
  <c r="R1282"/>
  <c r="P1283"/>
  <c r="Q1283"/>
  <c r="R1283"/>
  <c r="P1284"/>
  <c r="Q1284"/>
  <c r="R1284"/>
  <c r="P1285"/>
  <c r="Q1285"/>
  <c r="R1285"/>
  <c r="P1286"/>
  <c r="Q1286"/>
  <c r="R1286"/>
  <c r="P1287"/>
  <c r="Q1287"/>
  <c r="R1287"/>
  <c r="P1288"/>
  <c r="Q1288"/>
  <c r="R1288"/>
  <c r="P1289"/>
  <c r="Q1289"/>
  <c r="R1289"/>
  <c r="P1290"/>
  <c r="Q1290"/>
  <c r="R1290"/>
  <c r="P1291"/>
  <c r="Q1291"/>
  <c r="R1291"/>
  <c r="P1292"/>
  <c r="Q1292"/>
  <c r="R1292"/>
  <c r="P1293"/>
  <c r="Q1293"/>
  <c r="R1293"/>
  <c r="P1294"/>
  <c r="Q1294"/>
  <c r="R1294"/>
  <c r="P1295"/>
  <c r="Q1295"/>
  <c r="R1295"/>
  <c r="P1296"/>
  <c r="Q1296"/>
  <c r="R1296"/>
  <c r="P1297"/>
  <c r="Q1297"/>
  <c r="R1297"/>
  <c r="P1298"/>
  <c r="Q1298"/>
  <c r="R1298"/>
  <c r="P1299"/>
  <c r="Q1299"/>
  <c r="R1299"/>
  <c r="P1300"/>
  <c r="Q1300"/>
  <c r="R1300"/>
  <c r="P1301"/>
  <c r="Q1301"/>
  <c r="R1301"/>
  <c r="P1302"/>
  <c r="Q1302"/>
  <c r="R1302"/>
  <c r="P1303"/>
  <c r="Q1303"/>
  <c r="R1303"/>
  <c r="P1304"/>
  <c r="Q1304"/>
  <c r="R1304"/>
  <c r="P1305"/>
  <c r="Q1305"/>
  <c r="R1305"/>
  <c r="P1306"/>
  <c r="Q1306"/>
  <c r="R1306"/>
  <c r="P1307"/>
  <c r="Q1307"/>
  <c r="R1307"/>
  <c r="P1308"/>
  <c r="Q1308"/>
  <c r="R1308"/>
  <c r="P1309"/>
  <c r="Q1309"/>
  <c r="R1309"/>
  <c r="P1310"/>
  <c r="Q1310"/>
  <c r="R1310"/>
  <c r="P1311"/>
  <c r="Q1311"/>
  <c r="R1311"/>
  <c r="P1312"/>
  <c r="Q1312"/>
  <c r="R1312"/>
  <c r="P1313"/>
  <c r="Q1313"/>
  <c r="R1313"/>
  <c r="P1314"/>
  <c r="Q1314"/>
  <c r="R1314"/>
  <c r="P1315"/>
  <c r="Q1315"/>
  <c r="R1315"/>
  <c r="P1316"/>
  <c r="Q1316"/>
  <c r="R1316"/>
  <c r="P1317"/>
  <c r="Q1317"/>
  <c r="R1317"/>
  <c r="P1318"/>
  <c r="Q1318"/>
  <c r="R1318"/>
  <c r="P1319"/>
  <c r="Q1319"/>
  <c r="R1319"/>
  <c r="P1320"/>
  <c r="Q1320"/>
  <c r="R1320"/>
  <c r="P1321"/>
  <c r="Q1321"/>
  <c r="R1321"/>
  <c r="P1322"/>
  <c r="Q1322"/>
  <c r="R1322"/>
  <c r="P1323"/>
  <c r="Q1323"/>
  <c r="R1323"/>
  <c r="P1324"/>
  <c r="Q1324"/>
  <c r="R1324"/>
  <c r="P1325"/>
  <c r="Q1325"/>
  <c r="R1325"/>
  <c r="P1326"/>
  <c r="Q1326"/>
  <c r="R1326"/>
  <c r="P1327"/>
  <c r="Q1327"/>
  <c r="R1327"/>
  <c r="P1328"/>
  <c r="Q1328"/>
  <c r="R1328"/>
  <c r="P1329"/>
  <c r="Q1329"/>
  <c r="R1329"/>
  <c r="P1330"/>
  <c r="Q1330"/>
  <c r="R1330"/>
  <c r="P1331"/>
  <c r="Q1331"/>
  <c r="R1331"/>
  <c r="P1332"/>
  <c r="Q1332"/>
  <c r="R1332"/>
  <c r="P1333"/>
  <c r="Q1333"/>
  <c r="R1333"/>
  <c r="P1334"/>
  <c r="Q1334"/>
  <c r="R1334"/>
  <c r="P1335"/>
  <c r="Q1335"/>
  <c r="R1335"/>
  <c r="P1336"/>
  <c r="Q1336"/>
  <c r="R1336"/>
  <c r="P1337"/>
  <c r="Q1337"/>
  <c r="R1337"/>
  <c r="P1338"/>
  <c r="Q1338"/>
  <c r="R1338"/>
  <c r="P1339"/>
  <c r="Q1339"/>
  <c r="R1339"/>
  <c r="P1340"/>
  <c r="Q1340"/>
  <c r="R1340"/>
  <c r="P1341"/>
  <c r="Q1341"/>
  <c r="R1341"/>
  <c r="P1342"/>
  <c r="Q1342"/>
  <c r="R1342"/>
  <c r="P1343"/>
  <c r="Q1343"/>
  <c r="R1343"/>
  <c r="P1344"/>
  <c r="Q1344"/>
  <c r="R1344"/>
  <c r="P1345"/>
  <c r="Q1345"/>
  <c r="R1345"/>
  <c r="P1346"/>
  <c r="Q1346"/>
  <c r="R1346"/>
  <c r="P1347"/>
  <c r="Q1347"/>
  <c r="R1347"/>
  <c r="P1348"/>
  <c r="Q1348"/>
  <c r="R1348"/>
  <c r="P1349"/>
  <c r="Q1349"/>
  <c r="R1349"/>
  <c r="P1350"/>
  <c r="Q1350"/>
  <c r="R1350"/>
  <c r="P1351"/>
  <c r="Q1351"/>
  <c r="R1351"/>
  <c r="P1352"/>
  <c r="Q1352"/>
  <c r="R1352"/>
  <c r="P1353"/>
  <c r="Q1353"/>
  <c r="R1353"/>
  <c r="P1354"/>
  <c r="Q1354"/>
  <c r="R1354"/>
  <c r="P1355"/>
  <c r="Q1355"/>
  <c r="R1355"/>
  <c r="P1356"/>
  <c r="Q1356"/>
  <c r="R1356"/>
  <c r="P1357"/>
  <c r="Q1357"/>
  <c r="R1357"/>
  <c r="P1358"/>
  <c r="Q1358"/>
  <c r="R1358"/>
  <c r="P1359"/>
  <c r="Q1359"/>
  <c r="R1359"/>
  <c r="P1360"/>
  <c r="Q1360"/>
  <c r="R1360"/>
  <c r="P1361"/>
  <c r="Q1361"/>
  <c r="R1361"/>
  <c r="P1362"/>
  <c r="Q1362"/>
  <c r="R1362"/>
  <c r="P1363"/>
  <c r="Q1363"/>
  <c r="R1363"/>
  <c r="P1364"/>
  <c r="Q1364"/>
  <c r="R1364"/>
  <c r="P1365"/>
  <c r="Q1365"/>
  <c r="R1365"/>
  <c r="P1366"/>
  <c r="Q1366"/>
  <c r="R1366"/>
  <c r="P1367"/>
  <c r="Q1367"/>
  <c r="R1367"/>
  <c r="P1368"/>
  <c r="Q1368"/>
  <c r="R1368"/>
  <c r="P1369"/>
  <c r="Q1369"/>
  <c r="R1369"/>
  <c r="P1370"/>
  <c r="Q1370"/>
  <c r="R1370"/>
  <c r="P1371"/>
  <c r="Q1371"/>
  <c r="R1371"/>
  <c r="P1372"/>
  <c r="Q1372"/>
  <c r="R1372"/>
  <c r="P1373"/>
  <c r="Q1373"/>
  <c r="R1373"/>
  <c r="P1374"/>
  <c r="Q1374"/>
  <c r="R1374"/>
  <c r="P1375"/>
  <c r="Q1375"/>
  <c r="R1375"/>
  <c r="P1376"/>
  <c r="Q1376"/>
  <c r="R1376"/>
  <c r="P1377"/>
  <c r="Q1377"/>
  <c r="R1377"/>
  <c r="P1378"/>
  <c r="Q1378"/>
  <c r="R1378"/>
  <c r="P1379"/>
  <c r="Q1379"/>
  <c r="R1379"/>
  <c r="P1380"/>
  <c r="Q1380"/>
  <c r="R1380"/>
  <c r="P1381"/>
  <c r="Q1381"/>
  <c r="R1381"/>
  <c r="P1382"/>
  <c r="Q1382"/>
  <c r="R1382"/>
  <c r="P1383"/>
  <c r="Q1383"/>
  <c r="R1383"/>
  <c r="P1384"/>
  <c r="Q1384"/>
  <c r="R1384"/>
  <c r="P1385"/>
  <c r="Q1385"/>
  <c r="R1385"/>
  <c r="P1386"/>
  <c r="Q1386"/>
  <c r="R1386"/>
  <c r="P1387"/>
  <c r="Q1387"/>
  <c r="R1387"/>
  <c r="P1388"/>
  <c r="Q1388"/>
  <c r="R1388"/>
  <c r="P1389"/>
  <c r="Q1389"/>
  <c r="R1389"/>
  <c r="P1390"/>
  <c r="Q1390"/>
  <c r="R1390"/>
  <c r="P1391"/>
  <c r="Q1391"/>
  <c r="R1391"/>
  <c r="P1392"/>
  <c r="Q1392"/>
  <c r="R1392"/>
  <c r="P1393"/>
  <c r="Q1393"/>
  <c r="R1393"/>
  <c r="P1394"/>
  <c r="Q1394"/>
  <c r="R1394"/>
  <c r="P1395"/>
  <c r="Q1395"/>
  <c r="R1395"/>
  <c r="P1396"/>
  <c r="Q1396"/>
  <c r="R1396"/>
  <c r="P1397"/>
  <c r="Q1397"/>
  <c r="R1397"/>
  <c r="P1398"/>
  <c r="Q1398"/>
  <c r="R1398"/>
  <c r="P1399"/>
  <c r="Q1399"/>
  <c r="R1399"/>
  <c r="P1400"/>
  <c r="Q1400"/>
  <c r="R1400"/>
  <c r="P1401"/>
  <c r="Q1401"/>
  <c r="R1401"/>
  <c r="P1402"/>
  <c r="Q1402"/>
  <c r="R1402"/>
  <c r="P1403"/>
  <c r="Q1403"/>
  <c r="R1403"/>
  <c r="P1404"/>
  <c r="Q1404"/>
  <c r="R1404"/>
  <c r="P1405"/>
  <c r="Q1405"/>
  <c r="R1405"/>
  <c r="P1406"/>
  <c r="Q1406"/>
  <c r="R1406"/>
  <c r="P1407"/>
  <c r="Q1407"/>
  <c r="R1407"/>
  <c r="P1408"/>
  <c r="Q1408"/>
  <c r="R1408"/>
  <c r="P1409"/>
  <c r="Q1409"/>
  <c r="R1409"/>
  <c r="P1410"/>
  <c r="Q1410"/>
  <c r="R1410"/>
  <c r="P1411"/>
  <c r="Q1411"/>
  <c r="R1411"/>
  <c r="P1412"/>
  <c r="Q1412"/>
  <c r="R1412"/>
  <c r="P1413"/>
  <c r="Q1413"/>
  <c r="R1413"/>
  <c r="P1414"/>
  <c r="Q1414"/>
  <c r="R1414"/>
  <c r="P1415"/>
  <c r="Q1415"/>
  <c r="R1415"/>
  <c r="P1416"/>
  <c r="Q1416"/>
  <c r="R1416"/>
  <c r="P1417"/>
  <c r="Q1417"/>
  <c r="R1417"/>
  <c r="P1418"/>
  <c r="Q1418"/>
  <c r="R1418"/>
  <c r="P1419"/>
  <c r="Q1419"/>
  <c r="R1419"/>
  <c r="P1420"/>
  <c r="Q1420"/>
  <c r="R1420"/>
  <c r="P1421"/>
  <c r="Q1421"/>
  <c r="R1421"/>
  <c r="P1422"/>
  <c r="Q1422"/>
  <c r="R1422"/>
  <c r="P1423"/>
  <c r="Q1423"/>
  <c r="R1423"/>
  <c r="P1424"/>
  <c r="Q1424"/>
  <c r="R1424"/>
  <c r="P1425"/>
  <c r="Q1425"/>
  <c r="R1425"/>
  <c r="P1426"/>
  <c r="Q1426"/>
  <c r="R1426"/>
  <c r="P1427"/>
  <c r="Q1427"/>
  <c r="R1427"/>
  <c r="P1428"/>
  <c r="Q1428"/>
  <c r="R1428"/>
  <c r="P1429"/>
  <c r="Q1429"/>
  <c r="R1429"/>
  <c r="P1430"/>
  <c r="Q1430"/>
  <c r="R1430"/>
  <c r="P1431"/>
  <c r="Q1431"/>
  <c r="R1431"/>
  <c r="P1432"/>
  <c r="Q1432"/>
  <c r="R1432"/>
  <c r="P1433"/>
  <c r="Q1433"/>
  <c r="R1433"/>
  <c r="P1434"/>
  <c r="Q1434"/>
  <c r="R1434"/>
  <c r="P1435"/>
  <c r="Q1435"/>
  <c r="R1435"/>
  <c r="P1436"/>
  <c r="Q1436"/>
  <c r="R1436"/>
  <c r="P1437"/>
  <c r="Q1437"/>
  <c r="R1437"/>
  <c r="P1438"/>
  <c r="Q1438"/>
  <c r="R1438"/>
  <c r="P1439"/>
  <c r="Q1439"/>
  <c r="R1439"/>
  <c r="P1440"/>
  <c r="Q1440"/>
  <c r="R1440"/>
  <c r="P1441"/>
  <c r="Q1441"/>
  <c r="R1441"/>
  <c r="P1442"/>
  <c r="Q1442"/>
  <c r="R1442"/>
  <c r="P1443"/>
  <c r="Q1443"/>
  <c r="R1443"/>
  <c r="P1444"/>
  <c r="Q1444"/>
  <c r="R1444"/>
  <c r="P1445"/>
  <c r="Q1445"/>
  <c r="R1445"/>
  <c r="P1446"/>
  <c r="Q1446"/>
  <c r="R1446"/>
  <c r="P1447"/>
  <c r="Q1447"/>
  <c r="R1447"/>
  <c r="P1448"/>
  <c r="Q1448"/>
  <c r="R1448"/>
  <c r="P1449"/>
  <c r="Q1449"/>
  <c r="R1449"/>
  <c r="P1450"/>
  <c r="Q1450"/>
  <c r="R1450"/>
  <c r="P1451"/>
  <c r="Q1451"/>
  <c r="R1451"/>
  <c r="P1452"/>
  <c r="Q1452"/>
  <c r="R1452"/>
  <c r="P1453"/>
  <c r="Q1453"/>
  <c r="R1453"/>
  <c r="P1454"/>
  <c r="Q1454"/>
  <c r="R1454"/>
  <c r="P1455"/>
  <c r="Q1455"/>
  <c r="R1455"/>
  <c r="P1456"/>
  <c r="Q1456"/>
  <c r="R1456"/>
  <c r="P1457"/>
  <c r="Q1457"/>
  <c r="R1457"/>
  <c r="P1458"/>
  <c r="Q1458"/>
  <c r="R1458"/>
  <c r="P1459"/>
  <c r="Q1459"/>
  <c r="R1459"/>
  <c r="P1460"/>
  <c r="Q1460"/>
  <c r="R1460"/>
  <c r="P1461"/>
  <c r="Q1461"/>
  <c r="R1461"/>
  <c r="P1462"/>
  <c r="Q1462"/>
  <c r="R1462"/>
  <c r="P1463"/>
  <c r="Q1463"/>
  <c r="R1463"/>
  <c r="P1464"/>
  <c r="Q1464"/>
  <c r="R1464"/>
  <c r="P1465"/>
  <c r="Q1465"/>
  <c r="R1465"/>
  <c r="P1466"/>
  <c r="Q1466"/>
  <c r="R1466"/>
  <c r="P1467"/>
  <c r="Q1467"/>
  <c r="R1467"/>
  <c r="P1468"/>
  <c r="Q1468"/>
  <c r="R1468"/>
  <c r="P1469"/>
  <c r="Q1469"/>
  <c r="R1469"/>
  <c r="P1470"/>
  <c r="Q1470"/>
  <c r="R1470"/>
  <c r="P1471"/>
  <c r="Q1471"/>
  <c r="R1471"/>
  <c r="P1472"/>
  <c r="Q1472"/>
  <c r="R1472"/>
  <c r="P1473"/>
  <c r="Q1473"/>
  <c r="R1473"/>
  <c r="P1474"/>
  <c r="Q1474"/>
  <c r="R1474"/>
  <c r="P1475"/>
  <c r="Q1475"/>
  <c r="R1475"/>
  <c r="P1476"/>
  <c r="Q1476"/>
  <c r="R1476"/>
  <c r="P1477"/>
  <c r="Q1477"/>
  <c r="R1477"/>
  <c r="P1478"/>
  <c r="Q1478"/>
  <c r="R1478"/>
  <c r="P1479"/>
  <c r="Q1479"/>
  <c r="R1479"/>
  <c r="P1480"/>
  <c r="Q1480"/>
  <c r="R1480"/>
  <c r="P1481"/>
  <c r="Q1481"/>
  <c r="R1481"/>
  <c r="P1482"/>
  <c r="Q1482"/>
  <c r="R1482"/>
  <c r="P1483"/>
  <c r="Q1483"/>
  <c r="R1483"/>
  <c r="P1484"/>
  <c r="Q1484"/>
  <c r="R1484"/>
  <c r="P1485"/>
  <c r="Q1485"/>
  <c r="R1485"/>
  <c r="P1486"/>
  <c r="Q1486"/>
  <c r="R1486"/>
  <c r="P1487"/>
  <c r="Q1487"/>
  <c r="R1487"/>
  <c r="P1488"/>
  <c r="Q1488"/>
  <c r="R1488"/>
  <c r="P1489"/>
  <c r="Q1489"/>
  <c r="R1489"/>
  <c r="P1490"/>
  <c r="Q1490"/>
  <c r="R1490"/>
  <c r="P1491"/>
  <c r="Q1491"/>
  <c r="R1491"/>
  <c r="P1492"/>
  <c r="Q1492"/>
  <c r="R1492"/>
  <c r="P1493"/>
  <c r="Q1493"/>
  <c r="R1493"/>
  <c r="P1494"/>
  <c r="Q1494"/>
  <c r="R1494"/>
  <c r="P1495"/>
  <c r="Q1495"/>
  <c r="R1495"/>
  <c r="P1496"/>
  <c r="Q1496"/>
  <c r="R1496"/>
  <c r="P1497"/>
  <c r="Q1497"/>
  <c r="R1497"/>
  <c r="P1498"/>
  <c r="Q1498"/>
  <c r="R1498"/>
  <c r="P1499"/>
  <c r="Q1499"/>
  <c r="R1499"/>
  <c r="P1500"/>
  <c r="Q1500"/>
  <c r="R1500"/>
  <c r="P1501"/>
  <c r="Q1501"/>
  <c r="R1501"/>
  <c r="P1502"/>
  <c r="Q1502"/>
  <c r="R1502"/>
  <c r="P1503"/>
  <c r="Q1503"/>
  <c r="R1503"/>
  <c r="P1504"/>
  <c r="Q1504"/>
  <c r="R1504"/>
  <c r="P1505"/>
  <c r="Q1505"/>
  <c r="R1505"/>
  <c r="P1506"/>
  <c r="Q1506"/>
  <c r="R1506"/>
  <c r="P1507"/>
  <c r="Q1507"/>
  <c r="R1507"/>
  <c r="P1508"/>
  <c r="Q1508"/>
  <c r="R1508"/>
  <c r="P1509"/>
  <c r="Q1509"/>
  <c r="R1509"/>
  <c r="P1510"/>
  <c r="Q1510"/>
  <c r="R1510"/>
  <c r="P1511"/>
  <c r="Q1511"/>
  <c r="R1511"/>
  <c r="P1512"/>
  <c r="Q1512"/>
  <c r="R1512"/>
  <c r="P1513"/>
  <c r="Q1513"/>
  <c r="R1513"/>
  <c r="P1514"/>
  <c r="Q1514"/>
  <c r="R1514"/>
  <c r="P1515"/>
  <c r="Q1515"/>
  <c r="R1515"/>
  <c r="P1516"/>
  <c r="Q1516"/>
  <c r="R1516"/>
  <c r="P1517"/>
  <c r="Q1517"/>
  <c r="R1517"/>
  <c r="P1518"/>
  <c r="Q1518"/>
  <c r="R1518"/>
  <c r="P1519"/>
  <c r="Q1519"/>
  <c r="R1519"/>
  <c r="P1520"/>
  <c r="Q1520"/>
  <c r="R1520"/>
  <c r="P1521"/>
  <c r="Q1521"/>
  <c r="R1521"/>
  <c r="P1522"/>
  <c r="Q1522"/>
  <c r="R1522"/>
  <c r="P1523"/>
  <c r="Q1523"/>
  <c r="R1523"/>
  <c r="P1524"/>
  <c r="Q1524"/>
  <c r="R1524"/>
  <c r="P1525"/>
  <c r="Q1525"/>
  <c r="R1525"/>
  <c r="P1526"/>
  <c r="Q1526"/>
  <c r="R1526"/>
  <c r="P1527"/>
  <c r="Q1527"/>
  <c r="R1527"/>
  <c r="P1528"/>
  <c r="Q1528"/>
  <c r="R1528"/>
  <c r="P1529"/>
  <c r="Q1529"/>
  <c r="R1529"/>
  <c r="P1530"/>
  <c r="Q1530"/>
  <c r="R1530"/>
  <c r="P1531"/>
  <c r="Q1531"/>
  <c r="R1531"/>
  <c r="P1532"/>
  <c r="Q1532"/>
  <c r="R1532"/>
  <c r="P1533"/>
  <c r="Q1533"/>
  <c r="R1533"/>
  <c r="P1534"/>
  <c r="Q1534"/>
  <c r="R1534"/>
  <c r="P1535"/>
  <c r="Q1535"/>
  <c r="R1535"/>
  <c r="P1536"/>
  <c r="Q1536"/>
  <c r="R1536"/>
  <c r="P1537"/>
  <c r="Q1537"/>
  <c r="R1537"/>
  <c r="P1538"/>
  <c r="Q1538"/>
  <c r="R1538"/>
  <c r="P1539"/>
  <c r="Q1539"/>
  <c r="R1539"/>
  <c r="P1540"/>
  <c r="Q1540"/>
  <c r="R1540"/>
  <c r="P1541"/>
  <c r="Q1541"/>
  <c r="R1541"/>
  <c r="P1542"/>
  <c r="Q1542"/>
  <c r="R1542"/>
  <c r="P1543"/>
  <c r="Q1543"/>
  <c r="R1543"/>
  <c r="P1544"/>
  <c r="Q1544"/>
  <c r="R1544"/>
  <c r="P1545"/>
  <c r="Q1545"/>
  <c r="R1545"/>
  <c r="P1546"/>
  <c r="Q1546"/>
  <c r="R1546"/>
  <c r="P1547"/>
  <c r="Q1547"/>
  <c r="R1547"/>
  <c r="P1548"/>
  <c r="Q1548"/>
  <c r="R1548"/>
  <c r="P1549"/>
  <c r="Q1549"/>
  <c r="R1549"/>
  <c r="P1550"/>
  <c r="Q1550"/>
  <c r="R1550"/>
  <c r="P1551"/>
  <c r="Q1551"/>
  <c r="R1551"/>
  <c r="P1552"/>
  <c r="Q1552"/>
  <c r="R1552"/>
  <c r="P1553"/>
  <c r="Q1553"/>
  <c r="R1553"/>
  <c r="P1554"/>
  <c r="Q1554"/>
  <c r="R1554"/>
  <c r="P1555"/>
  <c r="Q1555"/>
  <c r="R1555"/>
  <c r="P1556"/>
  <c r="Q1556"/>
  <c r="R1556"/>
  <c r="P1557"/>
  <c r="Q1557"/>
  <c r="R1557"/>
  <c r="P1558"/>
  <c r="Q1558"/>
  <c r="R1558"/>
  <c r="P1559"/>
  <c r="Q1559"/>
  <c r="R1559"/>
  <c r="P1560"/>
  <c r="Q1560"/>
  <c r="R1560"/>
  <c r="P1561"/>
  <c r="Q1561"/>
  <c r="R1561"/>
  <c r="P1562"/>
  <c r="Q1562"/>
  <c r="R1562"/>
  <c r="P1563"/>
  <c r="Q1563"/>
  <c r="R1563"/>
  <c r="P1564"/>
  <c r="Q1564"/>
  <c r="R1564"/>
  <c r="P1565"/>
  <c r="Q1565"/>
  <c r="R1565"/>
  <c r="P1566"/>
  <c r="Q1566"/>
  <c r="R1566"/>
  <c r="P1567"/>
  <c r="Q1567"/>
  <c r="R1567"/>
  <c r="P1568"/>
  <c r="Q1568"/>
  <c r="R1568"/>
  <c r="P1569"/>
  <c r="Q1569"/>
  <c r="R1569"/>
  <c r="P1570"/>
  <c r="Q1570"/>
  <c r="R1570"/>
  <c r="P1571"/>
  <c r="Q1571"/>
  <c r="R1571"/>
  <c r="P1572"/>
  <c r="Q1572"/>
  <c r="R1572"/>
  <c r="P1573"/>
  <c r="Q1573"/>
  <c r="R1573"/>
  <c r="P1574"/>
  <c r="Q1574"/>
  <c r="R1574"/>
  <c r="P1575"/>
  <c r="Q1575"/>
  <c r="R1575"/>
  <c r="P1576"/>
  <c r="Q1576"/>
  <c r="R1576"/>
  <c r="P1577"/>
  <c r="Q1577"/>
  <c r="R1577"/>
  <c r="P1578"/>
  <c r="Q1578"/>
  <c r="R1578"/>
  <c r="P1579"/>
  <c r="Q1579"/>
  <c r="R1579"/>
  <c r="P1580"/>
  <c r="Q1580"/>
  <c r="R1580"/>
  <c r="P1581"/>
  <c r="Q1581"/>
  <c r="R1581"/>
  <c r="P1582"/>
  <c r="Q1582"/>
  <c r="R1582"/>
  <c r="P1583"/>
  <c r="Q1583"/>
  <c r="R1583"/>
  <c r="P1584"/>
  <c r="Q1584"/>
  <c r="R1584"/>
  <c r="P1585"/>
  <c r="Q1585"/>
  <c r="R1585"/>
  <c r="P1586"/>
  <c r="Q1586"/>
  <c r="R1586"/>
  <c r="P1587"/>
  <c r="Q1587"/>
  <c r="R1587"/>
  <c r="P1588"/>
  <c r="Q1588"/>
  <c r="R1588"/>
  <c r="P1589"/>
  <c r="Q1589"/>
  <c r="R1589"/>
  <c r="P1590"/>
  <c r="Q1590"/>
  <c r="R1590"/>
  <c r="P1591"/>
  <c r="Q1591"/>
  <c r="R1591"/>
  <c r="P1592"/>
  <c r="Q1592"/>
  <c r="R1592"/>
  <c r="P1593"/>
  <c r="Q1593"/>
  <c r="R1593"/>
  <c r="P1594"/>
  <c r="Q1594"/>
  <c r="R1594"/>
  <c r="P1595"/>
  <c r="Q1595"/>
  <c r="R1595"/>
  <c r="P1596"/>
  <c r="Q1596"/>
  <c r="R1596"/>
  <c r="P1597"/>
  <c r="Q1597"/>
  <c r="R1597"/>
  <c r="P1598"/>
  <c r="Q1598"/>
  <c r="R1598"/>
  <c r="P1599"/>
  <c r="Q1599"/>
  <c r="R1599"/>
  <c r="P1600"/>
  <c r="Q1600"/>
  <c r="R1600"/>
  <c r="P1601"/>
  <c r="Q1601"/>
  <c r="R1601"/>
  <c r="P1602"/>
  <c r="Q1602"/>
  <c r="R1602"/>
  <c r="P1603"/>
  <c r="Q1603"/>
  <c r="R1603"/>
  <c r="P1604"/>
  <c r="Q1604"/>
  <c r="R1604"/>
  <c r="P1605"/>
  <c r="Q1605"/>
  <c r="R1605"/>
  <c r="P1606"/>
  <c r="Q1606"/>
  <c r="R1606"/>
  <c r="P1607"/>
  <c r="Q1607"/>
  <c r="R1607"/>
  <c r="P1608"/>
  <c r="Q1608"/>
  <c r="R1608"/>
  <c r="P1609"/>
  <c r="Q1609"/>
  <c r="R1609"/>
  <c r="P1610"/>
  <c r="Q1610"/>
  <c r="R1610"/>
  <c r="P1611"/>
  <c r="Q1611"/>
  <c r="R1611"/>
  <c r="P1612"/>
  <c r="Q1612"/>
  <c r="R1612"/>
  <c r="P1613"/>
  <c r="Q1613"/>
  <c r="R1613"/>
  <c r="P1614"/>
  <c r="Q1614"/>
  <c r="R1614"/>
  <c r="P1615"/>
  <c r="Q1615"/>
  <c r="R1615"/>
  <c r="P1616"/>
  <c r="Q1616"/>
  <c r="R1616"/>
  <c r="P1617"/>
  <c r="Q1617"/>
  <c r="R1617"/>
  <c r="P1618"/>
  <c r="Q1618"/>
  <c r="R1618"/>
  <c r="P1619"/>
  <c r="Q1619"/>
  <c r="R1619"/>
  <c r="P1620"/>
  <c r="Q1620"/>
  <c r="R1620"/>
  <c r="P1621"/>
  <c r="Q1621"/>
  <c r="R1621"/>
  <c r="P1622"/>
  <c r="Q1622"/>
  <c r="R1622"/>
  <c r="P1623"/>
  <c r="Q1623"/>
  <c r="R1623"/>
  <c r="P1624"/>
  <c r="Q1624"/>
  <c r="R1624"/>
  <c r="P1625"/>
  <c r="Q1625"/>
  <c r="R1625"/>
  <c r="P1626"/>
  <c r="Q1626"/>
  <c r="R1626"/>
  <c r="P1627"/>
  <c r="Q1627"/>
  <c r="R1627"/>
  <c r="P1628"/>
  <c r="Q1628"/>
  <c r="R1628"/>
  <c r="P1629"/>
  <c r="Q1629"/>
  <c r="R1629"/>
  <c r="P1630"/>
  <c r="Q1630"/>
  <c r="R1630"/>
  <c r="P1631"/>
  <c r="Q1631"/>
  <c r="R1631"/>
  <c r="P1632"/>
  <c r="Q1632"/>
  <c r="R1632"/>
  <c r="P1633"/>
  <c r="Q1633"/>
  <c r="R1633"/>
  <c r="P1634"/>
  <c r="Q1634"/>
  <c r="R1634"/>
  <c r="P1635"/>
  <c r="Q1635"/>
  <c r="R1635"/>
  <c r="P1636"/>
  <c r="Q1636"/>
  <c r="R1636"/>
  <c r="P1637"/>
  <c r="Q1637"/>
  <c r="R1637"/>
  <c r="P1638"/>
  <c r="Q1638"/>
  <c r="R1638"/>
  <c r="P1639"/>
  <c r="Q1639"/>
  <c r="R1639"/>
  <c r="P1640"/>
  <c r="Q1640"/>
  <c r="R1640"/>
  <c r="P1641"/>
  <c r="Q1641"/>
  <c r="R1641"/>
  <c r="P1642"/>
  <c r="Q1642"/>
  <c r="R1642"/>
  <c r="P1643"/>
  <c r="Q1643"/>
  <c r="R1643"/>
  <c r="P1644"/>
  <c r="Q1644"/>
  <c r="R1644"/>
  <c r="P1645"/>
  <c r="Q1645"/>
  <c r="R1645"/>
  <c r="P1646"/>
  <c r="Q1646"/>
  <c r="R1646"/>
  <c r="P1647"/>
  <c r="Q1647"/>
  <c r="R1647"/>
  <c r="P1648"/>
  <c r="Q1648"/>
  <c r="R1648"/>
  <c r="P1649"/>
  <c r="Q1649"/>
  <c r="R1649"/>
  <c r="P1650"/>
  <c r="Q1650"/>
  <c r="R1650"/>
  <c r="P1651"/>
  <c r="Q1651"/>
  <c r="R1651"/>
  <c r="P1652"/>
  <c r="Q1652"/>
  <c r="R1652"/>
  <c r="P1653"/>
  <c r="Q1653"/>
  <c r="R1653"/>
  <c r="P1654"/>
  <c r="Q1654"/>
  <c r="R1654"/>
  <c r="P1655"/>
  <c r="Q1655"/>
  <c r="R1655"/>
  <c r="P1656"/>
  <c r="Q1656"/>
  <c r="R1656"/>
  <c r="P1657"/>
  <c r="Q1657"/>
  <c r="R1657"/>
  <c r="P1658"/>
  <c r="Q1658"/>
  <c r="R1658"/>
  <c r="P1659"/>
  <c r="Q1659"/>
  <c r="R1659"/>
  <c r="P1660"/>
  <c r="Q1660"/>
  <c r="R1660"/>
  <c r="P1661"/>
  <c r="Q1661"/>
  <c r="R1661"/>
  <c r="P1662"/>
  <c r="Q1662"/>
  <c r="R1662"/>
  <c r="P1663"/>
  <c r="Q1663"/>
  <c r="R1663"/>
  <c r="P1664"/>
  <c r="Q1664"/>
  <c r="R1664"/>
  <c r="P1665"/>
  <c r="Q1665"/>
  <c r="R1665"/>
  <c r="P1666"/>
  <c r="Q1666"/>
  <c r="R1666"/>
  <c r="P1667"/>
  <c r="Q1667"/>
  <c r="R1667"/>
  <c r="P1668"/>
  <c r="Q1668"/>
  <c r="R1668"/>
  <c r="P1669"/>
  <c r="Q1669"/>
  <c r="R1669"/>
  <c r="P1670"/>
  <c r="Q1670"/>
  <c r="R1670"/>
  <c r="P1671"/>
  <c r="Q1671"/>
  <c r="R1671"/>
  <c r="P1672"/>
  <c r="Q1672"/>
  <c r="R1672"/>
  <c r="P1673"/>
  <c r="Q1673"/>
  <c r="R1673"/>
  <c r="P1674"/>
  <c r="Q1674"/>
  <c r="R1674"/>
  <c r="P1675"/>
  <c r="Q1675"/>
  <c r="R1675"/>
  <c r="P1676"/>
  <c r="Q1676"/>
  <c r="R1676"/>
  <c r="P1677"/>
  <c r="Q1677"/>
  <c r="R1677"/>
  <c r="P1678"/>
  <c r="Q1678"/>
  <c r="R1678"/>
  <c r="P1679"/>
  <c r="Q1679"/>
  <c r="R1679"/>
  <c r="P1680"/>
  <c r="Q1680"/>
  <c r="R1680"/>
  <c r="P1681"/>
  <c r="Q1681"/>
  <c r="R1681"/>
  <c r="P1682"/>
  <c r="Q1682"/>
  <c r="R1682"/>
  <c r="P1683"/>
  <c r="Q1683"/>
  <c r="R1683"/>
  <c r="P1684"/>
  <c r="Q1684"/>
  <c r="R1684"/>
  <c r="P1685"/>
  <c r="Q1685"/>
  <c r="R1685"/>
  <c r="P1686"/>
  <c r="Q1686"/>
  <c r="R1686"/>
  <c r="P1687"/>
  <c r="Q1687"/>
  <c r="R1687"/>
  <c r="P1688"/>
  <c r="Q1688"/>
  <c r="R1688"/>
  <c r="P1689"/>
  <c r="Q1689"/>
  <c r="R1689"/>
  <c r="P1690"/>
  <c r="Q1690"/>
  <c r="R1690"/>
  <c r="P1691"/>
  <c r="Q1691"/>
  <c r="R1691"/>
  <c r="P1692"/>
  <c r="Q1692"/>
  <c r="R1692"/>
  <c r="P1693"/>
  <c r="Q1693"/>
  <c r="R1693"/>
  <c r="P1694"/>
  <c r="Q1694"/>
  <c r="R1694"/>
  <c r="P1695"/>
  <c r="Q1695"/>
  <c r="R1695"/>
  <c r="P1696"/>
  <c r="Q1696"/>
  <c r="R1696"/>
  <c r="P1697"/>
  <c r="Q1697"/>
  <c r="R1697"/>
  <c r="P1698"/>
  <c r="Q1698"/>
  <c r="R1698"/>
  <c r="P1699"/>
  <c r="Q1699"/>
  <c r="R1699"/>
  <c r="P1700"/>
  <c r="Q1700"/>
  <c r="R1700"/>
  <c r="P1701"/>
  <c r="Q1701"/>
  <c r="R1701"/>
  <c r="P1702"/>
  <c r="Q1702"/>
  <c r="R1702"/>
  <c r="P1703"/>
  <c r="Q1703"/>
  <c r="R1703"/>
  <c r="P1704"/>
  <c r="Q1704"/>
  <c r="R1704"/>
  <c r="P1705"/>
  <c r="Q1705"/>
  <c r="R1705"/>
  <c r="P1706"/>
  <c r="Q1706"/>
  <c r="R1706"/>
  <c r="P1707"/>
  <c r="Q1707"/>
  <c r="R1707"/>
  <c r="P1708"/>
  <c r="Q1708"/>
  <c r="R1708"/>
  <c r="P1709"/>
  <c r="Q1709"/>
  <c r="R1709"/>
  <c r="P1710"/>
  <c r="Q1710"/>
  <c r="R1710"/>
  <c r="P1711"/>
  <c r="Q1711"/>
  <c r="R1711"/>
  <c r="P1712"/>
  <c r="Q1712"/>
  <c r="R1712"/>
  <c r="P1713"/>
  <c r="Q1713"/>
  <c r="R1713"/>
  <c r="P1714"/>
  <c r="Q1714"/>
  <c r="R1714"/>
  <c r="P1715"/>
  <c r="Q1715"/>
  <c r="R1715"/>
  <c r="P1716"/>
  <c r="Q1716"/>
  <c r="R1716"/>
  <c r="P1717"/>
  <c r="Q1717"/>
  <c r="R1717"/>
  <c r="P1718"/>
  <c r="Q1718"/>
  <c r="R1718"/>
  <c r="P1719"/>
  <c r="Q1719"/>
  <c r="R1719"/>
  <c r="P1720"/>
  <c r="Q1720"/>
  <c r="R1720"/>
  <c r="P1721"/>
  <c r="Q1721"/>
  <c r="R1721"/>
  <c r="P1722"/>
  <c r="Q1722"/>
  <c r="R1722"/>
  <c r="P1723"/>
  <c r="Q1723"/>
  <c r="R1723"/>
  <c r="P1724"/>
  <c r="Q1724"/>
  <c r="R1724"/>
  <c r="P1725"/>
  <c r="Q1725"/>
  <c r="R1725"/>
  <c r="P1726"/>
  <c r="Q1726"/>
  <c r="R1726"/>
  <c r="P1727"/>
  <c r="Q1727"/>
  <c r="R1727"/>
  <c r="P1728"/>
  <c r="Q1728"/>
  <c r="R1728"/>
  <c r="P1729"/>
  <c r="Q1729"/>
  <c r="R1729"/>
  <c r="P1730"/>
  <c r="Q1730"/>
  <c r="R1730"/>
  <c r="P1731"/>
  <c r="Q1731"/>
  <c r="R1731"/>
  <c r="P1732"/>
  <c r="Q1732"/>
  <c r="R1732"/>
  <c r="P1733"/>
  <c r="Q1733"/>
  <c r="R1733"/>
  <c r="P1734"/>
  <c r="Q1734"/>
  <c r="R1734"/>
  <c r="P1735"/>
  <c r="Q1735"/>
  <c r="R1735"/>
  <c r="P1736"/>
  <c r="Q1736"/>
  <c r="R1736"/>
  <c r="P1737"/>
  <c r="Q1737"/>
  <c r="R1737"/>
  <c r="P1738"/>
  <c r="Q1738"/>
  <c r="R1738"/>
  <c r="P1739"/>
  <c r="Q1739"/>
  <c r="R1739"/>
  <c r="P1740"/>
  <c r="Q1740"/>
  <c r="R1740"/>
  <c r="P1741"/>
  <c r="Q1741"/>
  <c r="R1741"/>
  <c r="P1742"/>
  <c r="Q1742"/>
  <c r="R1742"/>
  <c r="P1743"/>
  <c r="Q1743"/>
  <c r="R1743"/>
  <c r="P1744"/>
  <c r="Q1744"/>
  <c r="R1744"/>
  <c r="P1745"/>
  <c r="Q1745"/>
  <c r="R1745"/>
  <c r="P1746"/>
  <c r="Q1746"/>
  <c r="R1746"/>
  <c r="P1747"/>
  <c r="Q1747"/>
  <c r="R1747"/>
  <c r="P1748"/>
  <c r="Q1748"/>
  <c r="R1748"/>
  <c r="P1749"/>
  <c r="Q1749"/>
  <c r="R1749"/>
  <c r="P1750"/>
  <c r="Q1750"/>
  <c r="R1750"/>
  <c r="P1751"/>
  <c r="Q1751"/>
  <c r="R1751"/>
  <c r="P1752"/>
  <c r="Q1752"/>
  <c r="R1752"/>
  <c r="P1753"/>
  <c r="Q1753"/>
  <c r="R1753"/>
  <c r="P1754"/>
  <c r="Q1754"/>
  <c r="R1754"/>
  <c r="P1755"/>
  <c r="Q1755"/>
  <c r="R1755"/>
  <c r="P1756"/>
  <c r="Q1756"/>
  <c r="R1756"/>
  <c r="P1757"/>
  <c r="Q1757"/>
  <c r="R1757"/>
  <c r="P1758"/>
  <c r="Q1758"/>
  <c r="R1758"/>
  <c r="P1759"/>
  <c r="Q1759"/>
  <c r="R1759"/>
  <c r="P1760"/>
  <c r="Q1760"/>
  <c r="R1760"/>
  <c r="P1761"/>
  <c r="Q1761"/>
  <c r="R1761"/>
  <c r="P1762"/>
  <c r="Q1762"/>
  <c r="R1762"/>
  <c r="P1763"/>
  <c r="Q1763"/>
  <c r="R1763"/>
  <c r="P1764"/>
  <c r="Q1764"/>
  <c r="R1764"/>
  <c r="P1765"/>
  <c r="Q1765"/>
  <c r="R1765"/>
  <c r="P1766"/>
  <c r="Q1766"/>
  <c r="R1766"/>
  <c r="P1767"/>
  <c r="Q1767"/>
  <c r="R1767"/>
  <c r="P1768"/>
  <c r="Q1768"/>
  <c r="R1768"/>
  <c r="P1769"/>
  <c r="Q1769"/>
  <c r="R1769"/>
  <c r="P1770"/>
  <c r="Q1770"/>
  <c r="R1770"/>
  <c r="P1771"/>
  <c r="Q1771"/>
  <c r="R1771"/>
  <c r="P1772"/>
  <c r="Q1772"/>
  <c r="R1772"/>
  <c r="P1773"/>
  <c r="Q1773"/>
  <c r="R1773"/>
  <c r="P1774"/>
  <c r="Q1774"/>
  <c r="R1774"/>
  <c r="P1775"/>
  <c r="Q1775"/>
  <c r="R1775"/>
  <c r="P1776"/>
  <c r="Q1776"/>
  <c r="R1776"/>
  <c r="P1777"/>
  <c r="Q1777"/>
  <c r="R1777"/>
  <c r="P1778"/>
  <c r="Q1778"/>
  <c r="R1778"/>
  <c r="P1779"/>
  <c r="Q1779"/>
  <c r="R1779"/>
  <c r="P1780"/>
  <c r="Q1780"/>
  <c r="R1780"/>
  <c r="P1781"/>
  <c r="Q1781"/>
  <c r="R1781"/>
  <c r="P1782"/>
  <c r="Q1782"/>
  <c r="R1782"/>
  <c r="P1783"/>
  <c r="Q1783"/>
  <c r="R1783"/>
  <c r="P1784"/>
  <c r="Q1784"/>
  <c r="R1784"/>
  <c r="P1785"/>
  <c r="Q1785"/>
  <c r="R1785"/>
  <c r="P1786"/>
  <c r="Q1786"/>
  <c r="R1786"/>
  <c r="P1787"/>
  <c r="Q1787"/>
  <c r="R1787"/>
  <c r="P1788"/>
  <c r="Q1788"/>
  <c r="R1788"/>
  <c r="P1789"/>
  <c r="Q1789"/>
  <c r="R1789"/>
  <c r="P1790"/>
  <c r="Q1790"/>
  <c r="R1790"/>
  <c r="P1791"/>
  <c r="Q1791"/>
  <c r="R1791"/>
  <c r="P1792"/>
  <c r="Q1792"/>
  <c r="R1792"/>
  <c r="P1793"/>
  <c r="Q1793"/>
  <c r="R1793"/>
  <c r="P1794"/>
  <c r="Q1794"/>
  <c r="R1794"/>
  <c r="P1795"/>
  <c r="Q1795"/>
  <c r="R1795"/>
  <c r="P1796"/>
  <c r="Q1796"/>
  <c r="R1796"/>
  <c r="P1797"/>
  <c r="Q1797"/>
  <c r="R1797"/>
  <c r="P1798"/>
  <c r="Q1798"/>
  <c r="R1798"/>
  <c r="P1799"/>
  <c r="Q1799"/>
  <c r="R1799"/>
  <c r="P1800"/>
  <c r="Q1800"/>
  <c r="R1800"/>
  <c r="P1801"/>
  <c r="Q1801"/>
  <c r="R1801"/>
  <c r="P1802"/>
  <c r="Q1802"/>
  <c r="R1802"/>
  <c r="P1803"/>
  <c r="Q1803"/>
  <c r="R1803"/>
  <c r="P1804"/>
  <c r="Q1804"/>
  <c r="R1804"/>
  <c r="P1805"/>
  <c r="Q1805"/>
  <c r="R1805"/>
  <c r="P1806"/>
  <c r="Q1806"/>
  <c r="R1806"/>
  <c r="P1807"/>
  <c r="Q1807"/>
  <c r="R1807"/>
  <c r="P1808"/>
  <c r="Q1808"/>
  <c r="R1808"/>
  <c r="P1809"/>
  <c r="Q1809"/>
  <c r="R1809"/>
  <c r="P1810"/>
  <c r="Q1810"/>
  <c r="R1810"/>
  <c r="P1811"/>
  <c r="Q1811"/>
  <c r="R1811"/>
  <c r="P1812"/>
  <c r="Q1812"/>
  <c r="R1812"/>
  <c r="P1813"/>
  <c r="Q1813"/>
  <c r="R1813"/>
  <c r="P1814"/>
  <c r="Q1814"/>
  <c r="R1814"/>
  <c r="P1815"/>
  <c r="Q1815"/>
  <c r="R1815"/>
  <c r="P1816"/>
  <c r="Q1816"/>
  <c r="R1816"/>
  <c r="P1817"/>
  <c r="Q1817"/>
  <c r="R1817"/>
  <c r="P1818"/>
  <c r="Q1818"/>
  <c r="R1818"/>
  <c r="P1819"/>
  <c r="Q1819"/>
  <c r="R1819"/>
  <c r="P1820"/>
  <c r="Q1820"/>
  <c r="R1820"/>
  <c r="P1821"/>
  <c r="Q1821"/>
  <c r="R1821"/>
  <c r="P1822"/>
  <c r="Q1822"/>
  <c r="R1822"/>
  <c r="P1823"/>
  <c r="Q1823"/>
  <c r="R1823"/>
  <c r="P1824"/>
  <c r="Q1824"/>
  <c r="R1824"/>
  <c r="P1825"/>
  <c r="Q1825"/>
  <c r="R1825"/>
  <c r="P1826"/>
  <c r="Q1826"/>
  <c r="R1826"/>
  <c r="P1827"/>
  <c r="Q1827"/>
  <c r="R1827"/>
  <c r="P1828"/>
  <c r="Q1828"/>
  <c r="R1828"/>
  <c r="P1829"/>
  <c r="Q1829"/>
  <c r="R1829"/>
  <c r="P1830"/>
  <c r="Q1830"/>
  <c r="R1830"/>
  <c r="P1831"/>
  <c r="Q1831"/>
  <c r="R1831"/>
  <c r="P1832"/>
  <c r="Q1832"/>
  <c r="R1832"/>
  <c r="P1833"/>
  <c r="Q1833"/>
  <c r="R1833"/>
  <c r="P1834"/>
  <c r="Q1834"/>
  <c r="R1834"/>
  <c r="P1835"/>
  <c r="Q1835"/>
  <c r="R1835"/>
  <c r="P1836"/>
  <c r="Q1836"/>
  <c r="R1836"/>
  <c r="P1837"/>
  <c r="Q1837"/>
  <c r="R1837"/>
  <c r="P1838"/>
  <c r="Q1838"/>
  <c r="R1838"/>
  <c r="P1839"/>
  <c r="Q1839"/>
  <c r="R1839"/>
  <c r="P1840"/>
  <c r="Q1840"/>
  <c r="R1840"/>
  <c r="P1841"/>
  <c r="Q1841"/>
  <c r="R1841"/>
  <c r="P1842"/>
  <c r="Q1842"/>
  <c r="R1842"/>
  <c r="P1843"/>
  <c r="Q1843"/>
  <c r="R1843"/>
  <c r="P1844"/>
  <c r="Q1844"/>
  <c r="R1844"/>
  <c r="P1845"/>
  <c r="Q1845"/>
  <c r="R1845"/>
  <c r="P1846"/>
  <c r="Q1846"/>
  <c r="R1846"/>
  <c r="P1847"/>
  <c r="Q1847"/>
  <c r="R1847"/>
  <c r="P1848"/>
  <c r="Q1848"/>
  <c r="R1848"/>
  <c r="P1849"/>
  <c r="Q1849"/>
  <c r="R1849"/>
  <c r="P1850"/>
  <c r="Q1850"/>
  <c r="R1850"/>
  <c r="P1851"/>
  <c r="Q1851"/>
  <c r="R1851"/>
  <c r="P1852"/>
  <c r="Q1852"/>
  <c r="R1852"/>
  <c r="P1853"/>
  <c r="Q1853"/>
  <c r="R1853"/>
  <c r="P1854"/>
  <c r="Q1854"/>
  <c r="R1854"/>
  <c r="P1855"/>
  <c r="Q1855"/>
  <c r="R1855"/>
  <c r="P1856"/>
  <c r="Q1856"/>
  <c r="R1856"/>
  <c r="P1857"/>
  <c r="Q1857"/>
  <c r="R1857"/>
  <c r="P1858"/>
  <c r="Q1858"/>
  <c r="R1858"/>
  <c r="P1859"/>
  <c r="Q1859"/>
  <c r="R1859"/>
  <c r="P1860"/>
  <c r="Q1860"/>
  <c r="R1860"/>
  <c r="P1861"/>
  <c r="Q1861"/>
  <c r="R1861"/>
  <c r="P1862"/>
  <c r="Q1862"/>
  <c r="R1862"/>
  <c r="P1863"/>
  <c r="Q1863"/>
  <c r="R1863"/>
  <c r="P1864"/>
  <c r="Q1864"/>
  <c r="R1864"/>
  <c r="P1865"/>
  <c r="Q1865"/>
  <c r="R1865"/>
  <c r="P1866"/>
  <c r="Q1866"/>
  <c r="R1866"/>
  <c r="P1867"/>
  <c r="Q1867"/>
  <c r="R1867"/>
  <c r="P1868"/>
  <c r="Q1868"/>
  <c r="R1868"/>
  <c r="P1869"/>
  <c r="Q1869"/>
  <c r="R1869"/>
  <c r="P1870"/>
  <c r="Q1870"/>
  <c r="R1870"/>
  <c r="P1871"/>
  <c r="Q1871"/>
  <c r="R1871"/>
  <c r="P1872"/>
  <c r="Q1872"/>
  <c r="R1872"/>
  <c r="P1873"/>
  <c r="Q1873"/>
  <c r="R1873"/>
  <c r="P1874"/>
  <c r="Q1874"/>
  <c r="R1874"/>
  <c r="P1875"/>
  <c r="Q1875"/>
  <c r="R1875"/>
  <c r="P1876"/>
  <c r="Q1876"/>
  <c r="R1876"/>
  <c r="P1877"/>
  <c r="Q1877"/>
  <c r="R1877"/>
  <c r="P1878"/>
  <c r="Q1878"/>
  <c r="R1878"/>
  <c r="P1879"/>
  <c r="Q1879"/>
  <c r="R1879"/>
  <c r="P1880"/>
  <c r="Q1880"/>
  <c r="R1880"/>
  <c r="P1881"/>
  <c r="Q1881"/>
  <c r="R1881"/>
  <c r="P1882"/>
  <c r="Q1882"/>
  <c r="R1882"/>
  <c r="P1883"/>
  <c r="Q1883"/>
  <c r="R1883"/>
  <c r="P1884"/>
  <c r="Q1884"/>
  <c r="R1884"/>
  <c r="P1885"/>
  <c r="Q1885"/>
  <c r="R1885"/>
  <c r="P1886"/>
  <c r="Q1886"/>
  <c r="R1886"/>
  <c r="P1887"/>
  <c r="Q1887"/>
  <c r="R1887"/>
  <c r="P1888"/>
  <c r="Q1888"/>
  <c r="R1888"/>
  <c r="P1889"/>
  <c r="Q1889"/>
  <c r="R1889"/>
  <c r="P1890"/>
  <c r="Q1890"/>
  <c r="R1890"/>
  <c r="P1891"/>
  <c r="Q1891"/>
  <c r="R1891"/>
  <c r="P1892"/>
  <c r="Q1892"/>
  <c r="R1892"/>
  <c r="P1893"/>
  <c r="Q1893"/>
  <c r="R1893"/>
  <c r="P1894"/>
  <c r="Q1894"/>
  <c r="R1894"/>
  <c r="P1895"/>
  <c r="Q1895"/>
  <c r="R1895"/>
  <c r="P1896"/>
  <c r="Q1896"/>
  <c r="R1896"/>
  <c r="P1897"/>
  <c r="Q1897"/>
  <c r="R1897"/>
  <c r="P1898"/>
  <c r="Q1898"/>
  <c r="R1898"/>
  <c r="P1899"/>
  <c r="Q1899"/>
  <c r="R1899"/>
  <c r="P1900"/>
  <c r="Q1900"/>
  <c r="R1900"/>
  <c r="P1901"/>
  <c r="Q1901"/>
  <c r="R1901"/>
  <c r="P1902"/>
  <c r="Q1902"/>
  <c r="R1902"/>
  <c r="P1903"/>
  <c r="Q1903"/>
  <c r="R1903"/>
  <c r="P1904"/>
  <c r="Q1904"/>
  <c r="R1904"/>
  <c r="P1905"/>
  <c r="Q1905"/>
  <c r="R1905"/>
  <c r="P1906"/>
  <c r="Q1906"/>
  <c r="R1906"/>
  <c r="P1907"/>
  <c r="Q1907"/>
  <c r="R1907"/>
  <c r="P1908"/>
  <c r="Q1908"/>
  <c r="R1908"/>
  <c r="P1909"/>
  <c r="Q1909"/>
  <c r="R1909"/>
  <c r="P1910"/>
  <c r="Q1910"/>
  <c r="R1910"/>
  <c r="P1911"/>
  <c r="Q1911"/>
  <c r="R1911"/>
  <c r="P1912"/>
  <c r="Q1912"/>
  <c r="R1912"/>
  <c r="P1913"/>
  <c r="Q1913"/>
  <c r="R1913"/>
  <c r="P1914"/>
  <c r="Q1914"/>
  <c r="R1914"/>
  <c r="P1915"/>
  <c r="Q1915"/>
  <c r="R1915"/>
  <c r="P1916"/>
  <c r="Q1916"/>
  <c r="R1916"/>
  <c r="P1917"/>
  <c r="Q1917"/>
  <c r="R1917"/>
  <c r="P1918"/>
  <c r="Q1918"/>
  <c r="R1918"/>
  <c r="P1919"/>
  <c r="Q1919"/>
  <c r="R1919"/>
  <c r="P1920"/>
  <c r="Q1920"/>
  <c r="R1920"/>
  <c r="P1921"/>
  <c r="Q1921"/>
  <c r="R1921"/>
  <c r="P1922"/>
  <c r="Q1922"/>
  <c r="R1922"/>
  <c r="P1923"/>
  <c r="Q1923"/>
  <c r="R1923"/>
  <c r="P1924"/>
  <c r="Q1924"/>
  <c r="R1924"/>
  <c r="P1925"/>
  <c r="Q1925"/>
  <c r="R1925"/>
  <c r="P1926"/>
  <c r="Q1926"/>
  <c r="R1926"/>
  <c r="P1927"/>
  <c r="Q1927"/>
  <c r="R1927"/>
  <c r="P1928"/>
  <c r="Q1928"/>
  <c r="R1928"/>
  <c r="P1929"/>
  <c r="Q1929"/>
  <c r="R1929"/>
  <c r="P1930"/>
  <c r="Q1930"/>
  <c r="R1930"/>
  <c r="P1931"/>
  <c r="Q1931"/>
  <c r="R1931"/>
  <c r="P1932"/>
  <c r="Q1932"/>
  <c r="R1932"/>
  <c r="P1933"/>
  <c r="Q1933"/>
  <c r="R1933"/>
  <c r="P1934"/>
  <c r="Q1934"/>
  <c r="R1934"/>
  <c r="P1935"/>
  <c r="Q1935"/>
  <c r="R1935"/>
  <c r="P1936"/>
  <c r="Q1936"/>
  <c r="R1936"/>
  <c r="P1937"/>
  <c r="Q1937"/>
  <c r="R1937"/>
  <c r="P1938"/>
  <c r="Q1938"/>
  <c r="R1938"/>
  <c r="P1939"/>
  <c r="Q1939"/>
  <c r="R1939"/>
  <c r="P1940"/>
  <c r="Q1940"/>
  <c r="R1940"/>
  <c r="P1941"/>
  <c r="Q1941"/>
  <c r="R1941"/>
  <c r="P1942"/>
  <c r="Q1942"/>
  <c r="R1942"/>
  <c r="P1943"/>
  <c r="Q1943"/>
  <c r="R1943"/>
  <c r="P1944"/>
  <c r="Q1944"/>
  <c r="R1944"/>
  <c r="P1945"/>
  <c r="Q1945"/>
  <c r="R1945"/>
  <c r="P1946"/>
  <c r="Q1946"/>
  <c r="R1946"/>
  <c r="P1947"/>
  <c r="Q1947"/>
  <c r="R1947"/>
  <c r="P1948"/>
  <c r="Q1948"/>
  <c r="R1948"/>
  <c r="P1949"/>
  <c r="Q1949"/>
  <c r="R1949"/>
  <c r="P1950"/>
  <c r="Q1950"/>
  <c r="R1950"/>
  <c r="P1951"/>
  <c r="Q1951"/>
  <c r="R1951"/>
  <c r="P1952"/>
  <c r="Q1952"/>
  <c r="R1952"/>
  <c r="P1953"/>
  <c r="Q1953"/>
  <c r="R1953"/>
  <c r="P1954"/>
  <c r="Q1954"/>
  <c r="R1954"/>
  <c r="P1955"/>
  <c r="Q1955"/>
  <c r="R1955"/>
  <c r="P1956"/>
  <c r="Q1956"/>
  <c r="R1956"/>
  <c r="P1957"/>
  <c r="Q1957"/>
  <c r="R1957"/>
  <c r="P1958"/>
  <c r="Q1958"/>
  <c r="R1958"/>
  <c r="P1959"/>
  <c r="Q1959"/>
  <c r="R1959"/>
  <c r="P1960"/>
  <c r="Q1960"/>
  <c r="R1960"/>
  <c r="P1961"/>
  <c r="Q1961"/>
  <c r="R1961"/>
  <c r="P1962"/>
  <c r="Q1962"/>
  <c r="R1962"/>
  <c r="P1963"/>
  <c r="Q1963"/>
  <c r="R1963"/>
  <c r="P1964"/>
  <c r="Q1964"/>
  <c r="R1964"/>
  <c r="P1965"/>
  <c r="Q1965"/>
  <c r="R1965"/>
  <c r="P1966"/>
  <c r="Q1966"/>
  <c r="R1966"/>
  <c r="P1967"/>
  <c r="Q1967"/>
  <c r="R1967"/>
  <c r="P1968"/>
  <c r="Q1968"/>
  <c r="R1968"/>
  <c r="P1969"/>
  <c r="Q1969"/>
  <c r="R1969"/>
  <c r="P1970"/>
  <c r="Q1970"/>
  <c r="R1970"/>
  <c r="P1971"/>
  <c r="Q1971"/>
  <c r="R1971"/>
  <c r="P1972"/>
  <c r="Q1972"/>
  <c r="R1972"/>
  <c r="P1973"/>
  <c r="Q1973"/>
  <c r="R1973"/>
  <c r="P1974"/>
  <c r="Q1974"/>
  <c r="R1974"/>
  <c r="P1975"/>
  <c r="Q1975"/>
  <c r="R1975"/>
  <c r="P1976"/>
  <c r="Q1976"/>
  <c r="R1976"/>
  <c r="P1977"/>
  <c r="Q1977"/>
  <c r="R1977"/>
  <c r="P1978"/>
  <c r="Q1978"/>
  <c r="R1978"/>
  <c r="P1979"/>
  <c r="Q1979"/>
  <c r="R1979"/>
  <c r="P1980"/>
  <c r="Q1980"/>
  <c r="R1980"/>
  <c r="P1981"/>
  <c r="Q1981"/>
  <c r="R1981"/>
  <c r="P1982"/>
  <c r="Q1982"/>
  <c r="R1982"/>
  <c r="P1983"/>
  <c r="Q1983"/>
  <c r="R1983"/>
  <c r="P1984"/>
  <c r="Q1984"/>
  <c r="R1984"/>
  <c r="P1985"/>
  <c r="Q1985"/>
  <c r="R1985"/>
  <c r="P1986"/>
  <c r="Q1986"/>
  <c r="R1986"/>
  <c r="P1987"/>
  <c r="Q1987"/>
  <c r="R1987"/>
  <c r="P1988"/>
  <c r="Q1988"/>
  <c r="R1988"/>
  <c r="P1989"/>
  <c r="Q1989"/>
  <c r="R1989"/>
  <c r="P1990"/>
  <c r="Q1990"/>
  <c r="R1990"/>
  <c r="P1991"/>
  <c r="Q1991"/>
  <c r="R1991"/>
  <c r="P1992"/>
  <c r="Q1992"/>
  <c r="R1992"/>
  <c r="P1993"/>
  <c r="Q1993"/>
  <c r="R1993"/>
  <c r="P1994"/>
  <c r="Q1994"/>
  <c r="R1994"/>
  <c r="P1995"/>
  <c r="Q1995"/>
  <c r="R1995"/>
  <c r="P1996"/>
  <c r="Q1996"/>
  <c r="R1996"/>
  <c r="P1997"/>
  <c r="Q1997"/>
  <c r="R1997"/>
  <c r="P1998"/>
  <c r="Q1998"/>
  <c r="R1998"/>
  <c r="P1999"/>
  <c r="Q1999"/>
  <c r="R1999"/>
  <c r="P2000"/>
  <c r="Q2000"/>
  <c r="R2000"/>
  <c r="P2001"/>
  <c r="Q2001"/>
  <c r="R2001"/>
  <c r="P2002"/>
  <c r="Q2002"/>
  <c r="R2002"/>
  <c r="P2003"/>
  <c r="Q2003"/>
  <c r="R2003"/>
  <c r="P2004"/>
  <c r="Q2004"/>
  <c r="R2004"/>
  <c r="P2005"/>
  <c r="Q2005"/>
  <c r="R2005"/>
  <c r="P2006"/>
  <c r="Q2006"/>
  <c r="R2006"/>
  <c r="P2007"/>
  <c r="Q2007"/>
  <c r="R2007"/>
  <c r="P2008"/>
  <c r="Q2008"/>
  <c r="R2008"/>
  <c r="P2009"/>
  <c r="Q2009"/>
  <c r="R2009"/>
  <c r="P2010"/>
  <c r="Q2010"/>
  <c r="R2010"/>
  <c r="P2011"/>
  <c r="Q2011"/>
  <c r="R2011"/>
  <c r="P2012"/>
  <c r="Q2012"/>
  <c r="R2012"/>
  <c r="P2013"/>
  <c r="Q2013"/>
  <c r="R2013"/>
  <c r="P2014"/>
  <c r="Q2014"/>
  <c r="R2014"/>
  <c r="P2015"/>
  <c r="Q2015"/>
  <c r="R2015"/>
  <c r="P2016"/>
  <c r="Q2016"/>
  <c r="R2016"/>
  <c r="P2017"/>
  <c r="Q2017"/>
  <c r="R2017"/>
  <c r="P2018"/>
  <c r="Q2018"/>
  <c r="R2018"/>
  <c r="P2019"/>
  <c r="Q2019"/>
  <c r="R2019"/>
  <c r="P2020"/>
  <c r="Q2020"/>
  <c r="R2020"/>
  <c r="P2021"/>
  <c r="Q2021"/>
  <c r="R2021"/>
  <c r="P2022"/>
  <c r="Q2022"/>
  <c r="R2022"/>
  <c r="P2023"/>
  <c r="Q2023"/>
  <c r="R2023"/>
  <c r="P2024"/>
  <c r="Q2024"/>
  <c r="R2024"/>
  <c r="P2025"/>
  <c r="Q2025"/>
  <c r="R2025"/>
  <c r="P2026"/>
  <c r="Q2026"/>
  <c r="R2026"/>
  <c r="P2027"/>
  <c r="Q2027"/>
  <c r="R2027"/>
  <c r="P2028"/>
  <c r="Q2028"/>
  <c r="R2028"/>
  <c r="P2029"/>
  <c r="Q2029"/>
  <c r="R2029"/>
  <c r="P2030"/>
  <c r="Q2030"/>
  <c r="R2030"/>
  <c r="P2031"/>
  <c r="Q2031"/>
  <c r="R2031"/>
  <c r="P2032"/>
  <c r="Q2032"/>
  <c r="R2032"/>
  <c r="P2033"/>
  <c r="Q2033"/>
  <c r="R2033"/>
  <c r="P2034"/>
  <c r="Q2034"/>
  <c r="R2034"/>
  <c r="P2035"/>
  <c r="Q2035"/>
  <c r="R2035"/>
  <c r="P2036"/>
  <c r="Q2036"/>
  <c r="R2036"/>
  <c r="P2037"/>
  <c r="Q2037"/>
  <c r="R2037"/>
  <c r="P2038"/>
  <c r="Q2038"/>
  <c r="R2038"/>
  <c r="P2039"/>
  <c r="Q2039"/>
  <c r="R2039"/>
  <c r="P2040"/>
  <c r="Q2040"/>
  <c r="R2040"/>
  <c r="P2041"/>
  <c r="Q2041"/>
  <c r="R2041"/>
  <c r="P2042"/>
  <c r="Q2042"/>
  <c r="R2042"/>
  <c r="P2043"/>
  <c r="Q2043"/>
  <c r="R2043"/>
  <c r="P2044"/>
  <c r="Q2044"/>
  <c r="R2044"/>
  <c r="P2045"/>
  <c r="Q2045"/>
  <c r="R2045"/>
  <c r="P2046"/>
  <c r="Q2046"/>
  <c r="R2046"/>
  <c r="P2047"/>
  <c r="Q2047"/>
  <c r="R2047"/>
  <c r="P2048"/>
  <c r="Q2048"/>
  <c r="R2048"/>
  <c r="P2049"/>
  <c r="Q2049"/>
  <c r="R2049"/>
  <c r="P2050"/>
  <c r="Q2050"/>
  <c r="R2050"/>
  <c r="P2051"/>
  <c r="Q2051"/>
  <c r="R2051"/>
  <c r="P2052"/>
  <c r="Q2052"/>
  <c r="R2052"/>
  <c r="P2053"/>
  <c r="Q2053"/>
  <c r="R2053"/>
  <c r="P2054"/>
  <c r="Q2054"/>
  <c r="R2054"/>
  <c r="P2055"/>
  <c r="Q2055"/>
  <c r="R2055"/>
  <c r="P2056"/>
  <c r="Q2056"/>
  <c r="R2056"/>
  <c r="P2057"/>
  <c r="Q2057"/>
  <c r="R2057"/>
  <c r="P2058"/>
  <c r="Q2058"/>
  <c r="R2058"/>
  <c r="P2059"/>
  <c r="Q2059"/>
  <c r="R2059"/>
  <c r="P2060"/>
  <c r="Q2060"/>
  <c r="R2060"/>
  <c r="P2061"/>
  <c r="Q2061"/>
  <c r="R2061"/>
  <c r="P2062"/>
  <c r="Q2062"/>
  <c r="R2062"/>
  <c r="P2063"/>
  <c r="Q2063"/>
  <c r="R2063"/>
  <c r="P2064"/>
  <c r="Q2064"/>
  <c r="R2064"/>
  <c r="P2065"/>
  <c r="Q2065"/>
  <c r="R2065"/>
  <c r="P2066"/>
  <c r="Q2066"/>
  <c r="R2066"/>
  <c r="P2067"/>
  <c r="Q2067"/>
  <c r="R2067"/>
  <c r="P2068"/>
  <c r="Q2068"/>
  <c r="R2068"/>
  <c r="P2069"/>
  <c r="Q2069"/>
  <c r="R2069"/>
  <c r="P2070"/>
  <c r="Q2070"/>
  <c r="R2070"/>
  <c r="P2071"/>
  <c r="Q2071"/>
  <c r="R2071"/>
  <c r="P2072"/>
  <c r="Q2072"/>
  <c r="R2072"/>
  <c r="P2073"/>
  <c r="Q2073"/>
  <c r="R2073"/>
  <c r="P2074"/>
  <c r="Q2074"/>
  <c r="R2074"/>
  <c r="P2075"/>
  <c r="Q2075"/>
  <c r="R2075"/>
  <c r="P2076"/>
  <c r="Q2076"/>
  <c r="R2076"/>
  <c r="P2077"/>
  <c r="Q2077"/>
  <c r="R2077"/>
  <c r="P2078"/>
  <c r="Q2078"/>
  <c r="R2078"/>
  <c r="P2079"/>
  <c r="Q2079"/>
  <c r="R2079"/>
  <c r="P2080"/>
  <c r="Q2080"/>
  <c r="R2080"/>
  <c r="P2081"/>
  <c r="Q2081"/>
  <c r="R2081"/>
  <c r="P2082"/>
  <c r="Q2082"/>
  <c r="R2082"/>
  <c r="P2083"/>
  <c r="Q2083"/>
  <c r="R2083"/>
  <c r="P2084"/>
  <c r="Q2084"/>
  <c r="R2084"/>
  <c r="P2085"/>
  <c r="Q2085"/>
  <c r="R2085"/>
  <c r="P2086"/>
  <c r="Q2086"/>
  <c r="R2086"/>
  <c r="P2087"/>
  <c r="Q2087"/>
  <c r="R2087"/>
  <c r="P2088"/>
  <c r="Q2088"/>
  <c r="R2088"/>
  <c r="P2089"/>
  <c r="Q2089"/>
  <c r="R2089"/>
  <c r="P2090"/>
  <c r="Q2090"/>
  <c r="R2090"/>
  <c r="P2091"/>
  <c r="Q2091"/>
  <c r="R2091"/>
  <c r="P2092"/>
  <c r="Q2092"/>
  <c r="R2092"/>
  <c r="P2093"/>
  <c r="Q2093"/>
  <c r="R2093"/>
  <c r="P2094"/>
  <c r="Q2094"/>
  <c r="R2094"/>
  <c r="P2095"/>
  <c r="Q2095"/>
  <c r="R2095"/>
  <c r="P2096"/>
  <c r="Q2096"/>
  <c r="R2096"/>
  <c r="P2097"/>
  <c r="Q2097"/>
  <c r="R2097"/>
  <c r="P2098"/>
  <c r="Q2098"/>
  <c r="R2098"/>
  <c r="P2099"/>
  <c r="Q2099"/>
  <c r="R2099"/>
  <c r="P2100"/>
  <c r="Q2100"/>
  <c r="R2100"/>
  <c r="P2101"/>
  <c r="Q2101"/>
  <c r="R2101"/>
  <c r="P2102"/>
  <c r="Q2102"/>
  <c r="R2102"/>
  <c r="P2103"/>
  <c r="Q2103"/>
  <c r="R2103"/>
  <c r="P2104"/>
  <c r="Q2104"/>
  <c r="R2104"/>
  <c r="P2105"/>
  <c r="Q2105"/>
  <c r="R2105"/>
  <c r="P2106"/>
  <c r="Q2106"/>
  <c r="R2106"/>
  <c r="P2107"/>
  <c r="Q2107"/>
  <c r="R2107"/>
  <c r="P2108"/>
  <c r="Q2108"/>
  <c r="R2108"/>
  <c r="P2109"/>
  <c r="Q2109"/>
  <c r="R2109"/>
  <c r="P2110"/>
  <c r="Q2110"/>
  <c r="R2110"/>
  <c r="P2111"/>
  <c r="Q2111"/>
  <c r="R2111"/>
  <c r="P2112"/>
  <c r="Q2112"/>
  <c r="R2112"/>
  <c r="P2113"/>
  <c r="Q2113"/>
  <c r="R2113"/>
  <c r="P2114"/>
  <c r="Q2114"/>
  <c r="R2114"/>
  <c r="P2115"/>
  <c r="Q2115"/>
  <c r="R2115"/>
  <c r="P2116"/>
  <c r="Q2116"/>
  <c r="R2116"/>
  <c r="P2117"/>
  <c r="Q2117"/>
  <c r="R2117"/>
  <c r="P2118"/>
  <c r="Q2118"/>
  <c r="R2118"/>
  <c r="P2119"/>
  <c r="Q2119"/>
  <c r="R2119"/>
  <c r="P2120"/>
  <c r="Q2120"/>
  <c r="R2120"/>
  <c r="P2121"/>
  <c r="Q2121"/>
  <c r="R2121"/>
  <c r="P2122"/>
  <c r="Q2122"/>
  <c r="R2122"/>
  <c r="P2123"/>
  <c r="Q2123"/>
  <c r="R2123"/>
  <c r="P2124"/>
  <c r="Q2124"/>
  <c r="R2124"/>
  <c r="P2125"/>
  <c r="Q2125"/>
  <c r="R2125"/>
  <c r="P2126"/>
  <c r="Q2126"/>
  <c r="R2126"/>
  <c r="P2127"/>
  <c r="Q2127"/>
  <c r="R2127"/>
  <c r="P2128"/>
  <c r="Q2128"/>
  <c r="R2128"/>
  <c r="P2129"/>
  <c r="Q2129"/>
  <c r="R2129"/>
  <c r="P2130"/>
  <c r="Q2130"/>
  <c r="R2130"/>
  <c r="P2131"/>
  <c r="Q2131"/>
  <c r="R2131"/>
  <c r="P2132"/>
  <c r="Q2132"/>
  <c r="R2132"/>
  <c r="P2133"/>
  <c r="Q2133"/>
  <c r="R2133"/>
  <c r="P2134"/>
  <c r="Q2134"/>
  <c r="R2134"/>
  <c r="P2135"/>
  <c r="Q2135"/>
  <c r="R2135"/>
  <c r="P2136"/>
  <c r="Q2136"/>
  <c r="R2136"/>
  <c r="P2137"/>
  <c r="Q2137"/>
  <c r="R2137"/>
  <c r="P2138"/>
  <c r="Q2138"/>
  <c r="R2138"/>
  <c r="P2139"/>
  <c r="Q2139"/>
  <c r="R2139"/>
  <c r="P2140"/>
  <c r="Q2140"/>
  <c r="R2140"/>
  <c r="P2141"/>
  <c r="Q2141"/>
  <c r="R2141"/>
  <c r="P2142"/>
  <c r="Q2142"/>
  <c r="R2142"/>
  <c r="P2143"/>
  <c r="Q2143"/>
  <c r="R2143"/>
  <c r="P2144"/>
  <c r="Q2144"/>
  <c r="R2144"/>
  <c r="P2145"/>
  <c r="Q2145"/>
  <c r="R2145"/>
  <c r="P2146"/>
  <c r="Q2146"/>
  <c r="R2146"/>
  <c r="P2147"/>
  <c r="Q2147"/>
  <c r="R2147"/>
  <c r="P2148"/>
  <c r="Q2148"/>
  <c r="R2148"/>
  <c r="P2149"/>
  <c r="Q2149"/>
  <c r="R2149"/>
  <c r="P2150"/>
  <c r="Q2150"/>
  <c r="R2150"/>
  <c r="P2151"/>
  <c r="Q2151"/>
  <c r="R2151"/>
  <c r="P2152"/>
  <c r="Q2152"/>
  <c r="R2152"/>
  <c r="P2153"/>
  <c r="Q2153"/>
  <c r="R2153"/>
  <c r="P2154"/>
  <c r="Q2154"/>
  <c r="R2154"/>
  <c r="P2155"/>
  <c r="Q2155"/>
  <c r="R2155"/>
  <c r="P2156"/>
  <c r="Q2156"/>
  <c r="R2156"/>
  <c r="P2157"/>
  <c r="Q2157"/>
  <c r="R2157"/>
  <c r="P2158"/>
  <c r="Q2158"/>
  <c r="R2158"/>
  <c r="P2159"/>
  <c r="Q2159"/>
  <c r="R2159"/>
  <c r="P2160"/>
  <c r="Q2160"/>
  <c r="R2160"/>
  <c r="P2161"/>
  <c r="Q2161"/>
  <c r="R2161"/>
  <c r="P2162"/>
  <c r="Q2162"/>
  <c r="R2162"/>
  <c r="P2163"/>
  <c r="Q2163"/>
  <c r="R2163"/>
  <c r="P2164"/>
  <c r="Q2164"/>
  <c r="R2164"/>
  <c r="P2165"/>
  <c r="Q2165"/>
  <c r="R2165"/>
  <c r="P2166"/>
  <c r="Q2166"/>
  <c r="R2166"/>
  <c r="P2167"/>
  <c r="Q2167"/>
  <c r="R2167"/>
  <c r="P2168"/>
  <c r="Q2168"/>
  <c r="R2168"/>
  <c r="P2169"/>
  <c r="Q2169"/>
  <c r="R2169"/>
  <c r="P2170"/>
  <c r="Q2170"/>
  <c r="R2170"/>
  <c r="P2171"/>
  <c r="Q2171"/>
  <c r="R2171"/>
  <c r="P2172"/>
  <c r="Q2172"/>
  <c r="R2172"/>
  <c r="P2173"/>
  <c r="Q2173"/>
  <c r="R2173"/>
  <c r="P2174"/>
  <c r="Q2174"/>
  <c r="R2174"/>
  <c r="P2175"/>
  <c r="Q2175"/>
  <c r="R2175"/>
  <c r="P2176"/>
  <c r="Q2176"/>
  <c r="R2176"/>
  <c r="P2177"/>
  <c r="Q2177"/>
  <c r="R2177"/>
  <c r="P2178"/>
  <c r="Q2178"/>
  <c r="R2178"/>
  <c r="P2179"/>
  <c r="Q2179"/>
  <c r="R2179"/>
  <c r="P2180"/>
  <c r="Q2180"/>
  <c r="R2180"/>
  <c r="P2181"/>
  <c r="Q2181"/>
  <c r="R2181"/>
  <c r="P2182"/>
  <c r="Q2182"/>
  <c r="R2182"/>
  <c r="P2183"/>
  <c r="Q2183"/>
  <c r="R2183"/>
  <c r="P2184"/>
  <c r="Q2184"/>
  <c r="R2184"/>
  <c r="P2185"/>
  <c r="Q2185"/>
  <c r="R2185"/>
  <c r="P2186"/>
  <c r="Q2186"/>
  <c r="R2186"/>
  <c r="P2187"/>
  <c r="Q2187"/>
  <c r="R2187"/>
  <c r="P2188"/>
  <c r="Q2188"/>
  <c r="R2188"/>
  <c r="P2189"/>
  <c r="Q2189"/>
  <c r="R2189"/>
  <c r="P2190"/>
  <c r="Q2190"/>
  <c r="R2190"/>
  <c r="P2191"/>
  <c r="Q2191"/>
  <c r="R2191"/>
  <c r="P2192"/>
  <c r="Q2192"/>
  <c r="R2192"/>
  <c r="P2193"/>
  <c r="Q2193"/>
  <c r="R2193"/>
  <c r="P2194"/>
  <c r="Q2194"/>
  <c r="R2194"/>
  <c r="P2195"/>
  <c r="Q2195"/>
  <c r="R2195"/>
  <c r="P2196"/>
  <c r="Q2196"/>
  <c r="R2196"/>
  <c r="P2197"/>
  <c r="Q2197"/>
  <c r="R2197"/>
  <c r="P2198"/>
  <c r="Q2198"/>
  <c r="R2198"/>
  <c r="P2199"/>
  <c r="Q2199"/>
  <c r="R2199"/>
  <c r="P2200"/>
  <c r="Q2200"/>
  <c r="R2200"/>
  <c r="P2201"/>
  <c r="Q2201"/>
  <c r="R2201"/>
  <c r="P2202"/>
  <c r="Q2202"/>
  <c r="R2202"/>
  <c r="P2203"/>
  <c r="Q2203"/>
  <c r="R2203"/>
  <c r="P2204"/>
  <c r="Q2204"/>
  <c r="R2204"/>
  <c r="P2205"/>
  <c r="Q2205"/>
  <c r="R2205"/>
  <c r="P2206"/>
  <c r="Q2206"/>
  <c r="R2206"/>
  <c r="P2207"/>
  <c r="Q2207"/>
  <c r="R2207"/>
  <c r="P2208"/>
  <c r="Q2208"/>
  <c r="R2208"/>
  <c r="P2209"/>
  <c r="Q2209"/>
  <c r="R2209"/>
  <c r="P2210"/>
  <c r="Q2210"/>
  <c r="R2210"/>
  <c r="P2211"/>
  <c r="Q2211"/>
  <c r="R2211"/>
  <c r="P2212"/>
  <c r="Q2212"/>
  <c r="R2212"/>
  <c r="P2213"/>
  <c r="Q2213"/>
  <c r="R2213"/>
  <c r="P2214"/>
  <c r="Q2214"/>
  <c r="R2214"/>
  <c r="P2215"/>
  <c r="Q2215"/>
  <c r="R2215"/>
  <c r="P2216"/>
  <c r="Q2216"/>
  <c r="R2216"/>
  <c r="P2217"/>
  <c r="Q2217"/>
  <c r="R2217"/>
  <c r="P2218"/>
  <c r="Q2218"/>
  <c r="R2218"/>
  <c r="P2219"/>
  <c r="Q2219"/>
  <c r="R2219"/>
  <c r="P2220"/>
  <c r="Q2220"/>
  <c r="R2220"/>
  <c r="P2221"/>
  <c r="Q2221"/>
  <c r="R2221"/>
  <c r="P2222"/>
  <c r="Q2222"/>
  <c r="R2222"/>
  <c r="P2223"/>
  <c r="Q2223"/>
  <c r="R2223"/>
  <c r="P2224"/>
  <c r="Q2224"/>
  <c r="R2224"/>
  <c r="P2225"/>
  <c r="Q2225"/>
  <c r="R2225"/>
  <c r="P2226"/>
  <c r="Q2226"/>
  <c r="R2226"/>
  <c r="P2227"/>
  <c r="Q2227"/>
  <c r="R2227"/>
  <c r="P2228"/>
  <c r="Q2228"/>
  <c r="R2228"/>
  <c r="P2229"/>
  <c r="Q2229"/>
  <c r="R2229"/>
  <c r="P2230"/>
  <c r="Q2230"/>
  <c r="R2230"/>
  <c r="P2231"/>
  <c r="Q2231"/>
  <c r="R2231"/>
  <c r="P2232"/>
  <c r="Q2232"/>
  <c r="R2232"/>
  <c r="P2233"/>
  <c r="Q2233"/>
  <c r="R2233"/>
  <c r="P2234"/>
  <c r="Q2234"/>
  <c r="R2234"/>
  <c r="P2235"/>
  <c r="Q2235"/>
  <c r="R2235"/>
  <c r="P2236"/>
  <c r="Q2236"/>
  <c r="R2236"/>
  <c r="P2237"/>
  <c r="Q2237"/>
  <c r="R2237"/>
  <c r="P2238"/>
  <c r="Q2238"/>
  <c r="R2238"/>
  <c r="P2239"/>
  <c r="Q2239"/>
  <c r="R2239"/>
  <c r="P2240"/>
  <c r="Q2240"/>
  <c r="R2240"/>
  <c r="P2241"/>
  <c r="Q2241"/>
  <c r="R2241"/>
  <c r="P2242"/>
  <c r="Q2242"/>
  <c r="R2242"/>
  <c r="P2243"/>
  <c r="Q2243"/>
  <c r="R2243"/>
  <c r="P2244"/>
  <c r="Q2244"/>
  <c r="R2244"/>
  <c r="P2245"/>
  <c r="Q2245"/>
  <c r="R2245"/>
  <c r="P2246"/>
  <c r="Q2246"/>
  <c r="R2246"/>
  <c r="P2247"/>
  <c r="Q2247"/>
  <c r="R2247"/>
  <c r="P2248"/>
  <c r="Q2248"/>
  <c r="R2248"/>
  <c r="P2249"/>
  <c r="Q2249"/>
  <c r="R2249"/>
  <c r="P2250"/>
  <c r="Q2250"/>
  <c r="R2250"/>
  <c r="P2251"/>
  <c r="Q2251"/>
  <c r="R2251"/>
  <c r="P2252"/>
  <c r="Q2252"/>
  <c r="R2252"/>
  <c r="P2253"/>
  <c r="Q2253"/>
  <c r="R2253"/>
  <c r="P2254"/>
  <c r="Q2254"/>
  <c r="R2254"/>
  <c r="P2255"/>
  <c r="Q2255"/>
  <c r="R2255"/>
  <c r="P2256"/>
  <c r="Q2256"/>
  <c r="R2256"/>
  <c r="P2257"/>
  <c r="Q2257"/>
  <c r="R2257"/>
  <c r="P2258"/>
  <c r="Q2258"/>
  <c r="R2258"/>
  <c r="P2259"/>
  <c r="Q2259"/>
  <c r="R2259"/>
  <c r="P2260"/>
  <c r="Q2260"/>
  <c r="R2260"/>
  <c r="P2261"/>
  <c r="Q2261"/>
  <c r="R2261"/>
  <c r="P2262"/>
  <c r="Q2262"/>
  <c r="R2262"/>
  <c r="P2263"/>
  <c r="Q2263"/>
  <c r="R2263"/>
  <c r="P2264"/>
  <c r="Q2264"/>
  <c r="R2264"/>
  <c r="P2265"/>
  <c r="Q2265"/>
  <c r="R2265"/>
  <c r="P2266"/>
  <c r="Q2266"/>
  <c r="R2266"/>
  <c r="P2267"/>
  <c r="Q2267"/>
  <c r="R2267"/>
  <c r="P2268"/>
  <c r="Q2268"/>
  <c r="R2268"/>
  <c r="P2269"/>
  <c r="Q2269"/>
  <c r="R2269"/>
  <c r="P2270"/>
  <c r="Q2270"/>
  <c r="R2270"/>
  <c r="P2271"/>
  <c r="Q2271"/>
  <c r="R2271"/>
  <c r="P2272"/>
  <c r="Q2272"/>
  <c r="R2272"/>
  <c r="P2273"/>
  <c r="Q2273"/>
  <c r="R2273"/>
  <c r="P2274"/>
  <c r="Q2274"/>
  <c r="R2274"/>
  <c r="P2275"/>
  <c r="Q2275"/>
  <c r="R2275"/>
  <c r="P2276"/>
  <c r="Q2276"/>
  <c r="R2276"/>
  <c r="P2277"/>
  <c r="Q2277"/>
  <c r="R2277"/>
  <c r="P2278"/>
  <c r="Q2278"/>
  <c r="R2278"/>
  <c r="P2279"/>
  <c r="Q2279"/>
  <c r="R2279"/>
  <c r="P2280"/>
  <c r="Q2280"/>
  <c r="R2280"/>
  <c r="P2281"/>
  <c r="Q2281"/>
  <c r="R2281"/>
  <c r="P2282"/>
  <c r="Q2282"/>
  <c r="R2282"/>
  <c r="P2283"/>
  <c r="Q2283"/>
  <c r="R2283"/>
  <c r="P2284"/>
  <c r="Q2284"/>
  <c r="R2284"/>
  <c r="P2285"/>
  <c r="Q2285"/>
  <c r="R2285"/>
  <c r="P2286"/>
  <c r="Q2286"/>
  <c r="R2286"/>
  <c r="P2287"/>
  <c r="Q2287"/>
  <c r="R2287"/>
  <c r="P2288"/>
  <c r="Q2288"/>
  <c r="R2288"/>
  <c r="P2289"/>
  <c r="Q2289"/>
  <c r="R2289"/>
  <c r="P2290"/>
  <c r="Q2290"/>
  <c r="R2290"/>
  <c r="P2291"/>
  <c r="Q2291"/>
  <c r="R2291"/>
  <c r="P2292"/>
  <c r="Q2292"/>
  <c r="R2292"/>
  <c r="P2293"/>
  <c r="Q2293"/>
  <c r="R2293"/>
  <c r="P2294"/>
  <c r="Q2294"/>
  <c r="R2294"/>
  <c r="P2295"/>
  <c r="Q2295"/>
  <c r="R2295"/>
  <c r="P2296"/>
  <c r="Q2296"/>
  <c r="R2296"/>
  <c r="P2297"/>
  <c r="Q2297"/>
  <c r="R2297"/>
  <c r="P2298"/>
  <c r="Q2298"/>
  <c r="R2298"/>
  <c r="P2299"/>
  <c r="Q2299"/>
  <c r="R2299"/>
  <c r="P2300"/>
  <c r="Q2300"/>
  <c r="R2300"/>
  <c r="P2301"/>
  <c r="Q2301"/>
  <c r="R2301"/>
  <c r="P2302"/>
  <c r="Q2302"/>
  <c r="R2302"/>
  <c r="P2303"/>
  <c r="Q2303"/>
  <c r="R2303"/>
  <c r="P2304"/>
  <c r="Q2304"/>
  <c r="R2304"/>
  <c r="P2305"/>
  <c r="Q2305"/>
  <c r="R2305"/>
  <c r="P2306"/>
  <c r="Q2306"/>
  <c r="R2306"/>
  <c r="P2307"/>
  <c r="Q2307"/>
  <c r="R2307"/>
  <c r="P2308"/>
  <c r="Q2308"/>
  <c r="R2308"/>
  <c r="P2309"/>
  <c r="Q2309"/>
  <c r="R2309"/>
  <c r="P2310"/>
  <c r="Q2310"/>
  <c r="R2310"/>
  <c r="P2311"/>
  <c r="Q2311"/>
  <c r="R2311"/>
  <c r="P2312"/>
  <c r="Q2312"/>
  <c r="R2312"/>
  <c r="P2313"/>
  <c r="Q2313"/>
  <c r="R2313"/>
  <c r="P2314"/>
  <c r="Q2314"/>
  <c r="R2314"/>
  <c r="P2315"/>
  <c r="Q2315"/>
  <c r="R2315"/>
  <c r="P2316"/>
  <c r="Q2316"/>
  <c r="R2316"/>
  <c r="P2317"/>
  <c r="Q2317"/>
  <c r="R2317"/>
  <c r="P2318"/>
  <c r="Q2318"/>
  <c r="R2318"/>
  <c r="P2319"/>
  <c r="Q2319"/>
  <c r="R2319"/>
  <c r="P2320"/>
  <c r="Q2320"/>
  <c r="R2320"/>
  <c r="P2321"/>
  <c r="Q2321"/>
  <c r="R2321"/>
  <c r="P2322"/>
  <c r="Q2322"/>
  <c r="R2322"/>
  <c r="P2323"/>
  <c r="Q2323"/>
  <c r="R2323"/>
  <c r="P2324"/>
  <c r="Q2324"/>
  <c r="R2324"/>
  <c r="P2325"/>
  <c r="Q2325"/>
  <c r="R2325"/>
  <c r="P2326"/>
  <c r="Q2326"/>
  <c r="R2326"/>
  <c r="P2327"/>
  <c r="Q2327"/>
  <c r="R2327"/>
  <c r="P2328"/>
  <c r="Q2328"/>
  <c r="R2328"/>
  <c r="P2329"/>
  <c r="Q2329"/>
  <c r="R2329"/>
  <c r="P2330"/>
  <c r="Q2330"/>
  <c r="R2330"/>
  <c r="P2331"/>
  <c r="Q2331"/>
  <c r="R2331"/>
  <c r="P2332"/>
  <c r="Q2332"/>
  <c r="R2332"/>
  <c r="P2333"/>
  <c r="Q2333"/>
  <c r="R2333"/>
  <c r="P2334"/>
  <c r="Q2334"/>
  <c r="R2334"/>
  <c r="P2335"/>
  <c r="Q2335"/>
  <c r="R2335"/>
  <c r="P2336"/>
  <c r="Q2336"/>
  <c r="R2336"/>
  <c r="R2"/>
  <c r="Q2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O2002"/>
  <c r="O2003"/>
  <c r="O2004"/>
  <c r="O2005"/>
  <c r="O2006"/>
  <c r="O2007"/>
  <c r="O2008"/>
  <c r="O2009"/>
  <c r="O2010"/>
  <c r="O2011"/>
  <c r="O2012"/>
  <c r="O2013"/>
  <c r="O2014"/>
  <c r="O2015"/>
  <c r="O2016"/>
  <c r="O2017"/>
  <c r="O2018"/>
  <c r="O2019"/>
  <c r="O2020"/>
  <c r="O2021"/>
  <c r="O2022"/>
  <c r="O2023"/>
  <c r="O2024"/>
  <c r="O2025"/>
  <c r="O2026"/>
  <c r="O2027"/>
  <c r="O2028"/>
  <c r="O2029"/>
  <c r="O2030"/>
  <c r="O2031"/>
  <c r="O2032"/>
  <c r="O2033"/>
  <c r="O2034"/>
  <c r="O2035"/>
  <c r="O2036"/>
  <c r="O2037"/>
  <c r="O2038"/>
  <c r="O2039"/>
  <c r="O2040"/>
  <c r="O2041"/>
  <c r="O2042"/>
  <c r="O2043"/>
  <c r="O2044"/>
  <c r="O2045"/>
  <c r="O2046"/>
  <c r="O2047"/>
  <c r="O2048"/>
  <c r="O2049"/>
  <c r="O2050"/>
  <c r="O2051"/>
  <c r="O2052"/>
  <c r="O2053"/>
  <c r="O2054"/>
  <c r="O2055"/>
  <c r="O2056"/>
  <c r="O2057"/>
  <c r="O2058"/>
  <c r="O2059"/>
  <c r="O2060"/>
  <c r="O2061"/>
  <c r="O2062"/>
  <c r="O2063"/>
  <c r="O2064"/>
  <c r="O2065"/>
  <c r="O2066"/>
  <c r="O2067"/>
  <c r="O2068"/>
  <c r="O2069"/>
  <c r="O2070"/>
  <c r="O2071"/>
  <c r="O2072"/>
  <c r="O2073"/>
  <c r="O2074"/>
  <c r="O2075"/>
  <c r="O2076"/>
  <c r="O2077"/>
  <c r="O2078"/>
  <c r="O2079"/>
  <c r="O2080"/>
  <c r="O2081"/>
  <c r="O2082"/>
  <c r="O2083"/>
  <c r="O2084"/>
  <c r="O2085"/>
  <c r="O2086"/>
  <c r="O2087"/>
  <c r="O2088"/>
  <c r="O2089"/>
  <c r="O2090"/>
  <c r="O2091"/>
  <c r="O2092"/>
  <c r="O2093"/>
  <c r="O2094"/>
  <c r="O2095"/>
  <c r="O2096"/>
  <c r="O2097"/>
  <c r="O2098"/>
  <c r="O2099"/>
  <c r="O2100"/>
  <c r="O2101"/>
  <c r="O2102"/>
  <c r="O2103"/>
  <c r="O2104"/>
  <c r="O2105"/>
  <c r="O2106"/>
  <c r="O2107"/>
  <c r="O2108"/>
  <c r="O2109"/>
  <c r="O2110"/>
  <c r="O2111"/>
  <c r="O2112"/>
  <c r="O2113"/>
  <c r="O2114"/>
  <c r="O2115"/>
  <c r="O2116"/>
  <c r="O2117"/>
  <c r="O2118"/>
  <c r="O2119"/>
  <c r="O2120"/>
  <c r="O2121"/>
  <c r="O2122"/>
  <c r="O2123"/>
  <c r="O2124"/>
  <c r="O2125"/>
  <c r="O2126"/>
  <c r="O2127"/>
  <c r="O2128"/>
  <c r="O2129"/>
  <c r="O2130"/>
  <c r="O2131"/>
  <c r="O2132"/>
  <c r="O2133"/>
  <c r="O2134"/>
  <c r="O2135"/>
  <c r="O2136"/>
  <c r="O2137"/>
  <c r="O2138"/>
  <c r="O2139"/>
  <c r="O2140"/>
  <c r="O2141"/>
  <c r="O2142"/>
  <c r="O2143"/>
  <c r="O2144"/>
  <c r="O2145"/>
  <c r="O2146"/>
  <c r="O2147"/>
  <c r="O2148"/>
  <c r="O2149"/>
  <c r="O2150"/>
  <c r="O2151"/>
  <c r="O2152"/>
  <c r="O2153"/>
  <c r="O2154"/>
  <c r="O2155"/>
  <c r="O2156"/>
  <c r="O2157"/>
  <c r="O2158"/>
  <c r="O2159"/>
  <c r="O2160"/>
  <c r="O2161"/>
  <c r="O2162"/>
  <c r="O2163"/>
  <c r="O2164"/>
  <c r="O2165"/>
  <c r="O2166"/>
  <c r="O2167"/>
  <c r="O2168"/>
  <c r="O2169"/>
  <c r="O2170"/>
  <c r="O2171"/>
  <c r="O2172"/>
  <c r="O2173"/>
  <c r="O2174"/>
  <c r="O2175"/>
  <c r="O2176"/>
  <c r="O2177"/>
  <c r="O2178"/>
  <c r="O2179"/>
  <c r="O2180"/>
  <c r="O2181"/>
  <c r="O2182"/>
  <c r="O2183"/>
  <c r="O2184"/>
  <c r="O2185"/>
  <c r="O2186"/>
  <c r="O2187"/>
  <c r="O2188"/>
  <c r="O2189"/>
  <c r="O2190"/>
  <c r="O2191"/>
  <c r="O2192"/>
  <c r="O2193"/>
  <c r="O2194"/>
  <c r="O2195"/>
  <c r="O2196"/>
  <c r="O2197"/>
  <c r="O2198"/>
  <c r="O2199"/>
  <c r="O2200"/>
  <c r="O2201"/>
  <c r="O2202"/>
  <c r="O2203"/>
  <c r="O2204"/>
  <c r="O2205"/>
  <c r="O2206"/>
  <c r="O2207"/>
  <c r="O2208"/>
  <c r="O2209"/>
  <c r="O2210"/>
  <c r="O2211"/>
  <c r="O2212"/>
  <c r="O2213"/>
  <c r="O2214"/>
  <c r="O2215"/>
  <c r="O2216"/>
  <c r="O2217"/>
  <c r="O2218"/>
  <c r="O2219"/>
  <c r="O2220"/>
  <c r="O2221"/>
  <c r="O2222"/>
  <c r="O2223"/>
  <c r="O2224"/>
  <c r="O2225"/>
  <c r="O2226"/>
  <c r="O2227"/>
  <c r="O2228"/>
  <c r="O2229"/>
  <c r="O2230"/>
  <c r="O2231"/>
  <c r="O2232"/>
  <c r="O2233"/>
  <c r="O2234"/>
  <c r="O2235"/>
  <c r="O2236"/>
  <c r="O2237"/>
  <c r="O2238"/>
  <c r="O2239"/>
  <c r="O2240"/>
  <c r="O2241"/>
  <c r="O2242"/>
  <c r="O2243"/>
  <c r="O2244"/>
  <c r="O2245"/>
  <c r="O2246"/>
  <c r="O2247"/>
  <c r="O2248"/>
  <c r="O2249"/>
  <c r="O2250"/>
  <c r="O2251"/>
  <c r="O2252"/>
  <c r="O2253"/>
  <c r="O2254"/>
  <c r="O2255"/>
  <c r="O2256"/>
  <c r="O2257"/>
  <c r="O2258"/>
  <c r="O2259"/>
  <c r="O2260"/>
  <c r="O2261"/>
  <c r="O2262"/>
  <c r="O2263"/>
  <c r="O2264"/>
  <c r="O2265"/>
  <c r="O2266"/>
  <c r="O2267"/>
  <c r="O2268"/>
  <c r="O2269"/>
  <c r="O2270"/>
  <c r="O2271"/>
  <c r="O2272"/>
  <c r="O2273"/>
  <c r="O2274"/>
  <c r="O2275"/>
  <c r="O2276"/>
  <c r="O2277"/>
  <c r="O2278"/>
  <c r="O2279"/>
  <c r="O2280"/>
  <c r="O2281"/>
  <c r="O2282"/>
  <c r="O2283"/>
  <c r="O2284"/>
  <c r="O2285"/>
  <c r="O2286"/>
  <c r="O2287"/>
  <c r="O2288"/>
  <c r="O2289"/>
  <c r="O2290"/>
  <c r="O2291"/>
  <c r="O2292"/>
  <c r="O2293"/>
  <c r="O2294"/>
  <c r="O2295"/>
  <c r="O2296"/>
  <c r="O2297"/>
  <c r="O2298"/>
  <c r="O2299"/>
  <c r="O2300"/>
  <c r="O2301"/>
  <c r="O2302"/>
  <c r="O2303"/>
  <c r="O2304"/>
  <c r="O2305"/>
  <c r="O2306"/>
  <c r="O2307"/>
  <c r="O2308"/>
  <c r="O2309"/>
  <c r="O2310"/>
  <c r="O2311"/>
  <c r="O2312"/>
  <c r="O2313"/>
  <c r="O2314"/>
  <c r="O2315"/>
  <c r="O2316"/>
  <c r="O2317"/>
  <c r="O2318"/>
  <c r="O2319"/>
  <c r="O2320"/>
  <c r="O2321"/>
  <c r="O2322"/>
  <c r="O2323"/>
  <c r="O2324"/>
  <c r="O2325"/>
  <c r="O2326"/>
  <c r="O2327"/>
  <c r="O2328"/>
  <c r="O2329"/>
  <c r="O2330"/>
  <c r="O2331"/>
  <c r="O2332"/>
  <c r="O2333"/>
  <c r="O2334"/>
  <c r="O2335"/>
  <c r="O2336"/>
  <c r="O2"/>
  <c r="B11" i="10" s="1"/>
  <c r="G3" i="6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"/>
  <c r="H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315"/>
  <c r="E2316"/>
  <c r="E2317"/>
  <c r="E2318"/>
  <c r="E2319"/>
  <c r="E2320"/>
  <c r="E2321"/>
  <c r="E2322"/>
  <c r="E2323"/>
  <c r="E2324"/>
  <c r="E2325"/>
  <c r="E2326"/>
  <c r="E2327"/>
  <c r="E2328"/>
  <c r="E2329"/>
  <c r="E2330"/>
  <c r="E2331"/>
  <c r="E2332"/>
  <c r="E2333"/>
  <c r="E2334"/>
  <c r="E2335"/>
  <c r="E2336"/>
  <c r="E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2"/>
  <c r="I2"/>
  <c r="J2"/>
  <c r="K2"/>
  <c r="I3"/>
  <c r="J3"/>
  <c r="K3"/>
  <c r="I4"/>
  <c r="J4"/>
  <c r="K4"/>
  <c r="I5"/>
  <c r="J5"/>
  <c r="K5"/>
  <c r="I6"/>
  <c r="J6"/>
  <c r="K6"/>
  <c r="I7"/>
  <c r="J7"/>
  <c r="K7"/>
  <c r="I8"/>
  <c r="J8"/>
  <c r="K8"/>
  <c r="I9"/>
  <c r="J9"/>
  <c r="K9"/>
  <c r="I10"/>
  <c r="J10"/>
  <c r="K10"/>
  <c r="I11"/>
  <c r="J11"/>
  <c r="K11"/>
  <c r="I12"/>
  <c r="J12"/>
  <c r="K12"/>
  <c r="I13"/>
  <c r="J13"/>
  <c r="K13"/>
  <c r="I14"/>
  <c r="J14"/>
  <c r="K14"/>
  <c r="I15"/>
  <c r="J15"/>
  <c r="K15"/>
  <c r="I16"/>
  <c r="J16"/>
  <c r="K16"/>
  <c r="I17"/>
  <c r="J17"/>
  <c r="K17"/>
  <c r="I18"/>
  <c r="J18"/>
  <c r="K18"/>
  <c r="I19"/>
  <c r="J19"/>
  <c r="K19"/>
  <c r="I20"/>
  <c r="J20"/>
  <c r="K20"/>
  <c r="I21"/>
  <c r="J21"/>
  <c r="K21"/>
  <c r="I22"/>
  <c r="J22"/>
  <c r="K22"/>
  <c r="I23"/>
  <c r="J23"/>
  <c r="K23"/>
  <c r="I24"/>
  <c r="J24"/>
  <c r="K24"/>
  <c r="I25"/>
  <c r="J25"/>
  <c r="K25"/>
  <c r="I26"/>
  <c r="J26"/>
  <c r="K26"/>
  <c r="I27"/>
  <c r="J27"/>
  <c r="K27"/>
  <c r="I28"/>
  <c r="J28"/>
  <c r="K28"/>
  <c r="I29"/>
  <c r="J29"/>
  <c r="K29"/>
  <c r="I30"/>
  <c r="J30"/>
  <c r="K30"/>
  <c r="I31"/>
  <c r="J31"/>
  <c r="K31"/>
  <c r="I32"/>
  <c r="J32"/>
  <c r="K32"/>
  <c r="I33"/>
  <c r="J33"/>
  <c r="K33"/>
  <c r="I34"/>
  <c r="J34"/>
  <c r="K34"/>
  <c r="I35"/>
  <c r="J35"/>
  <c r="K35"/>
  <c r="I36"/>
  <c r="J36"/>
  <c r="K36"/>
  <c r="I37"/>
  <c r="J37"/>
  <c r="K37"/>
  <c r="I38"/>
  <c r="J38"/>
  <c r="K38"/>
  <c r="I39"/>
  <c r="J39"/>
  <c r="K39"/>
  <c r="I40"/>
  <c r="J40"/>
  <c r="K40"/>
  <c r="I41"/>
  <c r="J41"/>
  <c r="K41"/>
  <c r="I42"/>
  <c r="J42"/>
  <c r="K42"/>
  <c r="I43"/>
  <c r="J43"/>
  <c r="K43"/>
  <c r="I44"/>
  <c r="J44"/>
  <c r="K44"/>
  <c r="I45"/>
  <c r="J45"/>
  <c r="K45"/>
  <c r="I46"/>
  <c r="J46"/>
  <c r="K46"/>
  <c r="I47"/>
  <c r="J47"/>
  <c r="K47"/>
  <c r="I48"/>
  <c r="J48"/>
  <c r="K48"/>
  <c r="I49"/>
  <c r="J49"/>
  <c r="K49"/>
  <c r="I50"/>
  <c r="J50"/>
  <c r="K50"/>
  <c r="I51"/>
  <c r="J51"/>
  <c r="K51"/>
  <c r="I52"/>
  <c r="J52"/>
  <c r="K52"/>
  <c r="I53"/>
  <c r="J53"/>
  <c r="K53"/>
  <c r="I54"/>
  <c r="J54"/>
  <c r="K54"/>
  <c r="I55"/>
  <c r="J55"/>
  <c r="K55"/>
  <c r="I56"/>
  <c r="J56"/>
  <c r="K56"/>
  <c r="I57"/>
  <c r="J57"/>
  <c r="K57"/>
  <c r="I58"/>
  <c r="J58"/>
  <c r="K58"/>
  <c r="I59"/>
  <c r="J59"/>
  <c r="K59"/>
  <c r="I60"/>
  <c r="J60"/>
  <c r="K60"/>
  <c r="I61"/>
  <c r="J61"/>
  <c r="K61"/>
  <c r="I62"/>
  <c r="J62"/>
  <c r="K62"/>
  <c r="I63"/>
  <c r="J63"/>
  <c r="K63"/>
  <c r="I64"/>
  <c r="J64"/>
  <c r="K64"/>
  <c r="I65"/>
  <c r="J65"/>
  <c r="K65"/>
  <c r="I66"/>
  <c r="J66"/>
  <c r="K66"/>
  <c r="I67"/>
  <c r="J67"/>
  <c r="K67"/>
  <c r="I68"/>
  <c r="J68"/>
  <c r="K68"/>
  <c r="I69"/>
  <c r="J69"/>
  <c r="K69"/>
  <c r="I70"/>
  <c r="J70"/>
  <c r="K70"/>
  <c r="I71"/>
  <c r="J71"/>
  <c r="K71"/>
  <c r="I72"/>
  <c r="J72"/>
  <c r="K72"/>
  <c r="I73"/>
  <c r="J73"/>
  <c r="K73"/>
  <c r="I74"/>
  <c r="J74"/>
  <c r="K74"/>
  <c r="I75"/>
  <c r="J75"/>
  <c r="K75"/>
  <c r="I76"/>
  <c r="J76"/>
  <c r="K76"/>
  <c r="I77"/>
  <c r="J77"/>
  <c r="K77"/>
  <c r="I78"/>
  <c r="J78"/>
  <c r="K78"/>
  <c r="I79"/>
  <c r="J79"/>
  <c r="K79"/>
  <c r="I80"/>
  <c r="J80"/>
  <c r="K80"/>
  <c r="I81"/>
  <c r="J81"/>
  <c r="K81"/>
  <c r="I82"/>
  <c r="J82"/>
  <c r="K82"/>
  <c r="I83"/>
  <c r="J83"/>
  <c r="K83"/>
  <c r="I84"/>
  <c r="J84"/>
  <c r="K84"/>
  <c r="I85"/>
  <c r="J85"/>
  <c r="K85"/>
  <c r="I86"/>
  <c r="J86"/>
  <c r="K86"/>
  <c r="I87"/>
  <c r="J87"/>
  <c r="K87"/>
  <c r="I88"/>
  <c r="J88"/>
  <c r="K88"/>
  <c r="I89"/>
  <c r="J89"/>
  <c r="K89"/>
  <c r="I90"/>
  <c r="J90"/>
  <c r="K90"/>
  <c r="I91"/>
  <c r="J91"/>
  <c r="K91"/>
  <c r="I92"/>
  <c r="J92"/>
  <c r="K92"/>
  <c r="I93"/>
  <c r="J93"/>
  <c r="K93"/>
  <c r="I94"/>
  <c r="J94"/>
  <c r="K94"/>
  <c r="I95"/>
  <c r="J95"/>
  <c r="K95"/>
  <c r="I96"/>
  <c r="J96"/>
  <c r="K96"/>
  <c r="I97"/>
  <c r="J97"/>
  <c r="K97"/>
  <c r="I98"/>
  <c r="J98"/>
  <c r="K98"/>
  <c r="I99"/>
  <c r="J99"/>
  <c r="K99"/>
  <c r="I100"/>
  <c r="J100"/>
  <c r="K100"/>
  <c r="I101"/>
  <c r="J101"/>
  <c r="K101"/>
  <c r="I102"/>
  <c r="J102"/>
  <c r="K102"/>
  <c r="I103"/>
  <c r="J103"/>
  <c r="K103"/>
  <c r="I104"/>
  <c r="J104"/>
  <c r="K104"/>
  <c r="I105"/>
  <c r="J105"/>
  <c r="K105"/>
  <c r="I106"/>
  <c r="J106"/>
  <c r="K106"/>
  <c r="I107"/>
  <c r="J107"/>
  <c r="K107"/>
  <c r="I108"/>
  <c r="J108"/>
  <c r="K108"/>
  <c r="I109"/>
  <c r="J109"/>
  <c r="K109"/>
  <c r="I110"/>
  <c r="J110"/>
  <c r="K110"/>
  <c r="I111"/>
  <c r="J111"/>
  <c r="K111"/>
  <c r="I112"/>
  <c r="J112"/>
  <c r="K112"/>
  <c r="I113"/>
  <c r="J113"/>
  <c r="K113"/>
  <c r="I114"/>
  <c r="J114"/>
  <c r="K114"/>
  <c r="I115"/>
  <c r="J115"/>
  <c r="K115"/>
  <c r="I116"/>
  <c r="J116"/>
  <c r="K116"/>
  <c r="I117"/>
  <c r="J117"/>
  <c r="K117"/>
  <c r="I118"/>
  <c r="J118"/>
  <c r="K118"/>
  <c r="I119"/>
  <c r="J119"/>
  <c r="K119"/>
  <c r="I120"/>
  <c r="J120"/>
  <c r="K120"/>
  <c r="I121"/>
  <c r="J121"/>
  <c r="K121"/>
  <c r="I122"/>
  <c r="J122"/>
  <c r="K122"/>
  <c r="I123"/>
  <c r="J123"/>
  <c r="K123"/>
  <c r="I124"/>
  <c r="J124"/>
  <c r="K124"/>
  <c r="I125"/>
  <c r="J125"/>
  <c r="K125"/>
  <c r="I126"/>
  <c r="J126"/>
  <c r="K126"/>
  <c r="I127"/>
  <c r="J127"/>
  <c r="K127"/>
  <c r="I128"/>
  <c r="J128"/>
  <c r="K128"/>
  <c r="I129"/>
  <c r="J129"/>
  <c r="K129"/>
  <c r="I130"/>
  <c r="J130"/>
  <c r="K130"/>
  <c r="I131"/>
  <c r="J131"/>
  <c r="K131"/>
  <c r="I132"/>
  <c r="J132"/>
  <c r="K132"/>
  <c r="I133"/>
  <c r="J133"/>
  <c r="K133"/>
  <c r="I134"/>
  <c r="J134"/>
  <c r="K134"/>
  <c r="I135"/>
  <c r="J135"/>
  <c r="K135"/>
  <c r="I136"/>
  <c r="J136"/>
  <c r="K136"/>
  <c r="I137"/>
  <c r="J137"/>
  <c r="K137"/>
  <c r="I138"/>
  <c r="J138"/>
  <c r="K138"/>
  <c r="I139"/>
  <c r="J139"/>
  <c r="K139"/>
  <c r="I140"/>
  <c r="J140"/>
  <c r="K140"/>
  <c r="I141"/>
  <c r="J141"/>
  <c r="K141"/>
  <c r="I142"/>
  <c r="J142"/>
  <c r="K142"/>
  <c r="I143"/>
  <c r="J143"/>
  <c r="K143"/>
  <c r="I144"/>
  <c r="J144"/>
  <c r="K144"/>
  <c r="I145"/>
  <c r="J145"/>
  <c r="K145"/>
  <c r="I146"/>
  <c r="J146"/>
  <c r="K146"/>
  <c r="I147"/>
  <c r="J147"/>
  <c r="K147"/>
  <c r="I148"/>
  <c r="J148"/>
  <c r="K148"/>
  <c r="I149"/>
  <c r="J149"/>
  <c r="K149"/>
  <c r="I150"/>
  <c r="J150"/>
  <c r="K150"/>
  <c r="I151"/>
  <c r="J151"/>
  <c r="K151"/>
  <c r="I152"/>
  <c r="J152"/>
  <c r="K152"/>
  <c r="I153"/>
  <c r="J153"/>
  <c r="K153"/>
  <c r="I154"/>
  <c r="J154"/>
  <c r="K154"/>
  <c r="I155"/>
  <c r="J155"/>
  <c r="K155"/>
  <c r="I156"/>
  <c r="J156"/>
  <c r="K156"/>
  <c r="I157"/>
  <c r="J157"/>
  <c r="K157"/>
  <c r="I158"/>
  <c r="J158"/>
  <c r="K158"/>
  <c r="I159"/>
  <c r="J159"/>
  <c r="K159"/>
  <c r="I160"/>
  <c r="J160"/>
  <c r="K160"/>
  <c r="I161"/>
  <c r="J161"/>
  <c r="K161"/>
  <c r="I162"/>
  <c r="J162"/>
  <c r="K162"/>
  <c r="I163"/>
  <c r="J163"/>
  <c r="K163"/>
  <c r="I164"/>
  <c r="J164"/>
  <c r="K164"/>
  <c r="I165"/>
  <c r="J165"/>
  <c r="K165"/>
  <c r="I166"/>
  <c r="J166"/>
  <c r="K166"/>
  <c r="I167"/>
  <c r="J167"/>
  <c r="K167"/>
  <c r="I168"/>
  <c r="J168"/>
  <c r="K168"/>
  <c r="I169"/>
  <c r="J169"/>
  <c r="K169"/>
  <c r="I170"/>
  <c r="J170"/>
  <c r="K170"/>
  <c r="I171"/>
  <c r="J171"/>
  <c r="K171"/>
  <c r="I172"/>
  <c r="J172"/>
  <c r="K172"/>
  <c r="I173"/>
  <c r="J173"/>
  <c r="K173"/>
  <c r="I174"/>
  <c r="J174"/>
  <c r="K174"/>
  <c r="I175"/>
  <c r="J175"/>
  <c r="K175"/>
  <c r="I176"/>
  <c r="J176"/>
  <c r="K176"/>
  <c r="I177"/>
  <c r="J177"/>
  <c r="K177"/>
  <c r="I178"/>
  <c r="J178"/>
  <c r="K178"/>
  <c r="I179"/>
  <c r="J179"/>
  <c r="K179"/>
  <c r="I180"/>
  <c r="J180"/>
  <c r="K180"/>
  <c r="I181"/>
  <c r="J181"/>
  <c r="K181"/>
  <c r="I182"/>
  <c r="J182"/>
  <c r="K182"/>
  <c r="I183"/>
  <c r="J183"/>
  <c r="K183"/>
  <c r="I184"/>
  <c r="J184"/>
  <c r="K184"/>
  <c r="I185"/>
  <c r="J185"/>
  <c r="K185"/>
  <c r="I186"/>
  <c r="J186"/>
  <c r="K186"/>
  <c r="I187"/>
  <c r="J187"/>
  <c r="K187"/>
  <c r="I188"/>
  <c r="J188"/>
  <c r="K188"/>
  <c r="I189"/>
  <c r="J189"/>
  <c r="K189"/>
  <c r="I190"/>
  <c r="J190"/>
  <c r="K190"/>
  <c r="I191"/>
  <c r="J191"/>
  <c r="K191"/>
  <c r="I192"/>
  <c r="J192"/>
  <c r="K192"/>
  <c r="I193"/>
  <c r="J193"/>
  <c r="K193"/>
  <c r="I194"/>
  <c r="J194"/>
  <c r="K194"/>
  <c r="I195"/>
  <c r="J195"/>
  <c r="K195"/>
  <c r="I196"/>
  <c r="J196"/>
  <c r="K196"/>
  <c r="I197"/>
  <c r="J197"/>
  <c r="K197"/>
  <c r="I198"/>
  <c r="J198"/>
  <c r="K198"/>
  <c r="I199"/>
  <c r="J199"/>
  <c r="K199"/>
  <c r="I200"/>
  <c r="J200"/>
  <c r="K200"/>
  <c r="I201"/>
  <c r="J201"/>
  <c r="K201"/>
  <c r="I202"/>
  <c r="J202"/>
  <c r="K202"/>
  <c r="I203"/>
  <c r="J203"/>
  <c r="K203"/>
  <c r="I204"/>
  <c r="J204"/>
  <c r="K204"/>
  <c r="I205"/>
  <c r="J205"/>
  <c r="K205"/>
  <c r="I206"/>
  <c r="J206"/>
  <c r="K206"/>
  <c r="I207"/>
  <c r="J207"/>
  <c r="K207"/>
  <c r="I208"/>
  <c r="J208"/>
  <c r="K208"/>
  <c r="I209"/>
  <c r="J209"/>
  <c r="K209"/>
  <c r="I210"/>
  <c r="J210"/>
  <c r="K210"/>
  <c r="I211"/>
  <c r="J211"/>
  <c r="K211"/>
  <c r="I212"/>
  <c r="J212"/>
  <c r="K212"/>
  <c r="I213"/>
  <c r="J213"/>
  <c r="K213"/>
  <c r="I214"/>
  <c r="J214"/>
  <c r="K214"/>
  <c r="I215"/>
  <c r="J215"/>
  <c r="K215"/>
  <c r="I216"/>
  <c r="J216"/>
  <c r="K216"/>
  <c r="I217"/>
  <c r="J217"/>
  <c r="K217"/>
  <c r="I218"/>
  <c r="J218"/>
  <c r="K218"/>
  <c r="I219"/>
  <c r="J219"/>
  <c r="K219"/>
  <c r="I220"/>
  <c r="J220"/>
  <c r="K220"/>
  <c r="I221"/>
  <c r="J221"/>
  <c r="K221"/>
  <c r="I222"/>
  <c r="J222"/>
  <c r="K222"/>
  <c r="I223"/>
  <c r="J223"/>
  <c r="K223"/>
  <c r="I224"/>
  <c r="J224"/>
  <c r="K224"/>
  <c r="I225"/>
  <c r="J225"/>
  <c r="K225"/>
  <c r="I226"/>
  <c r="J226"/>
  <c r="K226"/>
  <c r="I227"/>
  <c r="J227"/>
  <c r="K227"/>
  <c r="I228"/>
  <c r="J228"/>
  <c r="K228"/>
  <c r="I229"/>
  <c r="J229"/>
  <c r="K229"/>
  <c r="I230"/>
  <c r="J230"/>
  <c r="K230"/>
  <c r="I231"/>
  <c r="J231"/>
  <c r="K231"/>
  <c r="I232"/>
  <c r="J232"/>
  <c r="K232"/>
  <c r="I233"/>
  <c r="J233"/>
  <c r="K233"/>
  <c r="I234"/>
  <c r="J234"/>
  <c r="K234"/>
  <c r="I235"/>
  <c r="J235"/>
  <c r="K235"/>
  <c r="I236"/>
  <c r="J236"/>
  <c r="K236"/>
  <c r="I237"/>
  <c r="J237"/>
  <c r="K237"/>
  <c r="I238"/>
  <c r="J238"/>
  <c r="K238"/>
  <c r="I239"/>
  <c r="J239"/>
  <c r="K239"/>
  <c r="I240"/>
  <c r="J240"/>
  <c r="K240"/>
  <c r="I241"/>
  <c r="J241"/>
  <c r="K241"/>
  <c r="I242"/>
  <c r="J242"/>
  <c r="K242"/>
  <c r="I243"/>
  <c r="J243"/>
  <c r="K243"/>
  <c r="I244"/>
  <c r="J244"/>
  <c r="K244"/>
  <c r="I245"/>
  <c r="J245"/>
  <c r="K245"/>
  <c r="I246"/>
  <c r="J246"/>
  <c r="K246"/>
  <c r="I247"/>
  <c r="J247"/>
  <c r="K247"/>
  <c r="I248"/>
  <c r="J248"/>
  <c r="K248"/>
  <c r="I249"/>
  <c r="J249"/>
  <c r="K249"/>
  <c r="I250"/>
  <c r="J250"/>
  <c r="K250"/>
  <c r="I251"/>
  <c r="J251"/>
  <c r="K251"/>
  <c r="I252"/>
  <c r="J252"/>
  <c r="K252"/>
  <c r="I253"/>
  <c r="J253"/>
  <c r="K253"/>
  <c r="I254"/>
  <c r="J254"/>
  <c r="K254"/>
  <c r="I255"/>
  <c r="J255"/>
  <c r="K255"/>
  <c r="I256"/>
  <c r="J256"/>
  <c r="K256"/>
  <c r="I257"/>
  <c r="J257"/>
  <c r="K257"/>
  <c r="I258"/>
  <c r="J258"/>
  <c r="K258"/>
  <c r="I259"/>
  <c r="J259"/>
  <c r="K259"/>
  <c r="I260"/>
  <c r="J260"/>
  <c r="K260"/>
  <c r="I261"/>
  <c r="J261"/>
  <c r="K261"/>
  <c r="I262"/>
  <c r="J262"/>
  <c r="K262"/>
  <c r="I263"/>
  <c r="J263"/>
  <c r="K263"/>
  <c r="I264"/>
  <c r="J264"/>
  <c r="K264"/>
  <c r="I265"/>
  <c r="J265"/>
  <c r="K265"/>
  <c r="I266"/>
  <c r="J266"/>
  <c r="K266"/>
  <c r="I267"/>
  <c r="J267"/>
  <c r="K267"/>
  <c r="I268"/>
  <c r="J268"/>
  <c r="K268"/>
  <c r="I269"/>
  <c r="J269"/>
  <c r="K269"/>
  <c r="I270"/>
  <c r="J270"/>
  <c r="K270"/>
  <c r="I271"/>
  <c r="J271"/>
  <c r="K271"/>
  <c r="I272"/>
  <c r="J272"/>
  <c r="K272"/>
  <c r="I273"/>
  <c r="J273"/>
  <c r="K273"/>
  <c r="I274"/>
  <c r="J274"/>
  <c r="K274"/>
  <c r="I275"/>
  <c r="J275"/>
  <c r="K275"/>
  <c r="I276"/>
  <c r="J276"/>
  <c r="K276"/>
  <c r="I277"/>
  <c r="J277"/>
  <c r="K277"/>
  <c r="I278"/>
  <c r="J278"/>
  <c r="K278"/>
  <c r="I279"/>
  <c r="J279"/>
  <c r="K279"/>
  <c r="I280"/>
  <c r="J280"/>
  <c r="K280"/>
  <c r="I281"/>
  <c r="J281"/>
  <c r="K281"/>
  <c r="I282"/>
  <c r="J282"/>
  <c r="K282"/>
  <c r="I283"/>
  <c r="J283"/>
  <c r="K283"/>
  <c r="I284"/>
  <c r="J284"/>
  <c r="K284"/>
  <c r="I285"/>
  <c r="J285"/>
  <c r="K285"/>
  <c r="I286"/>
  <c r="J286"/>
  <c r="K286"/>
  <c r="I287"/>
  <c r="J287"/>
  <c r="K287"/>
  <c r="I288"/>
  <c r="J288"/>
  <c r="K288"/>
  <c r="I289"/>
  <c r="J289"/>
  <c r="K289"/>
  <c r="I290"/>
  <c r="J290"/>
  <c r="K290"/>
  <c r="I291"/>
  <c r="J291"/>
  <c r="K291"/>
  <c r="I292"/>
  <c r="J292"/>
  <c r="K292"/>
  <c r="I293"/>
  <c r="J293"/>
  <c r="K293"/>
  <c r="I294"/>
  <c r="J294"/>
  <c r="K294"/>
  <c r="I295"/>
  <c r="J295"/>
  <c r="K295"/>
  <c r="I296"/>
  <c r="J296"/>
  <c r="K296"/>
  <c r="I297"/>
  <c r="J297"/>
  <c r="K297"/>
  <c r="I298"/>
  <c r="J298"/>
  <c r="K298"/>
  <c r="I299"/>
  <c r="J299"/>
  <c r="K299"/>
  <c r="I300"/>
  <c r="J300"/>
  <c r="K300"/>
  <c r="I301"/>
  <c r="J301"/>
  <c r="K301"/>
  <c r="I302"/>
  <c r="J302"/>
  <c r="K302"/>
  <c r="I303"/>
  <c r="J303"/>
  <c r="K303"/>
  <c r="I304"/>
  <c r="J304"/>
  <c r="K304"/>
  <c r="I305"/>
  <c r="J305"/>
  <c r="K305"/>
  <c r="I306"/>
  <c r="J306"/>
  <c r="K306"/>
  <c r="I307"/>
  <c r="J307"/>
  <c r="K307"/>
  <c r="I308"/>
  <c r="J308"/>
  <c r="K308"/>
  <c r="I309"/>
  <c r="J309"/>
  <c r="K309"/>
  <c r="I310"/>
  <c r="J310"/>
  <c r="K310"/>
  <c r="I311"/>
  <c r="J311"/>
  <c r="K311"/>
  <c r="I312"/>
  <c r="J312"/>
  <c r="K312"/>
  <c r="I313"/>
  <c r="J313"/>
  <c r="K313"/>
  <c r="I314"/>
  <c r="J314"/>
  <c r="K314"/>
  <c r="I315"/>
  <c r="J315"/>
  <c r="K315"/>
  <c r="I316"/>
  <c r="J316"/>
  <c r="K316"/>
  <c r="I317"/>
  <c r="J317"/>
  <c r="K317"/>
  <c r="I318"/>
  <c r="J318"/>
  <c r="K318"/>
  <c r="I319"/>
  <c r="J319"/>
  <c r="K319"/>
  <c r="I320"/>
  <c r="J320"/>
  <c r="K320"/>
  <c r="I321"/>
  <c r="J321"/>
  <c r="K321"/>
  <c r="I322"/>
  <c r="J322"/>
  <c r="K322"/>
  <c r="I323"/>
  <c r="J323"/>
  <c r="K323"/>
  <c r="I324"/>
  <c r="J324"/>
  <c r="K324"/>
  <c r="I325"/>
  <c r="J325"/>
  <c r="K325"/>
  <c r="I326"/>
  <c r="J326"/>
  <c r="K326"/>
  <c r="I327"/>
  <c r="J327"/>
  <c r="K327"/>
  <c r="I328"/>
  <c r="J328"/>
  <c r="K328"/>
  <c r="I329"/>
  <c r="J329"/>
  <c r="K329"/>
  <c r="I330"/>
  <c r="J330"/>
  <c r="K330"/>
  <c r="I331"/>
  <c r="J331"/>
  <c r="K331"/>
  <c r="I332"/>
  <c r="J332"/>
  <c r="K332"/>
  <c r="I333"/>
  <c r="J333"/>
  <c r="K333"/>
  <c r="I334"/>
  <c r="J334"/>
  <c r="K334"/>
  <c r="I335"/>
  <c r="J335"/>
  <c r="K335"/>
  <c r="I336"/>
  <c r="J336"/>
  <c r="K336"/>
  <c r="I337"/>
  <c r="J337"/>
  <c r="K337"/>
  <c r="I338"/>
  <c r="J338"/>
  <c r="K338"/>
  <c r="I339"/>
  <c r="J339"/>
  <c r="K339"/>
  <c r="I340"/>
  <c r="J340"/>
  <c r="K340"/>
  <c r="I341"/>
  <c r="J341"/>
  <c r="K341"/>
  <c r="I342"/>
  <c r="J342"/>
  <c r="K342"/>
  <c r="I343"/>
  <c r="J343"/>
  <c r="K343"/>
  <c r="I344"/>
  <c r="J344"/>
  <c r="K344"/>
  <c r="I345"/>
  <c r="J345"/>
  <c r="K345"/>
  <c r="I346"/>
  <c r="J346"/>
  <c r="K346"/>
  <c r="I347"/>
  <c r="J347"/>
  <c r="K347"/>
  <c r="I348"/>
  <c r="J348"/>
  <c r="K348"/>
  <c r="I349"/>
  <c r="J349"/>
  <c r="K349"/>
  <c r="I350"/>
  <c r="J350"/>
  <c r="K350"/>
  <c r="I351"/>
  <c r="J351"/>
  <c r="K351"/>
  <c r="I352"/>
  <c r="J352"/>
  <c r="K352"/>
  <c r="I353"/>
  <c r="J353"/>
  <c r="K353"/>
  <c r="I354"/>
  <c r="J354"/>
  <c r="K354"/>
  <c r="I355"/>
  <c r="J355"/>
  <c r="K355"/>
  <c r="I356"/>
  <c r="J356"/>
  <c r="K356"/>
  <c r="I357"/>
  <c r="J357"/>
  <c r="K357"/>
  <c r="I358"/>
  <c r="J358"/>
  <c r="K358"/>
  <c r="I359"/>
  <c r="J359"/>
  <c r="K359"/>
  <c r="I360"/>
  <c r="J360"/>
  <c r="K360"/>
  <c r="I361"/>
  <c r="J361"/>
  <c r="K361"/>
  <c r="I362"/>
  <c r="J362"/>
  <c r="K362"/>
  <c r="I363"/>
  <c r="J363"/>
  <c r="K363"/>
  <c r="I364"/>
  <c r="J364"/>
  <c r="K364"/>
  <c r="I365"/>
  <c r="J365"/>
  <c r="K365"/>
  <c r="I366"/>
  <c r="J366"/>
  <c r="K366"/>
  <c r="I367"/>
  <c r="J367"/>
  <c r="K367"/>
  <c r="I368"/>
  <c r="J368"/>
  <c r="K368"/>
  <c r="I369"/>
  <c r="J369"/>
  <c r="K369"/>
  <c r="I370"/>
  <c r="J370"/>
  <c r="K370"/>
  <c r="I371"/>
  <c r="J371"/>
  <c r="K371"/>
  <c r="I372"/>
  <c r="J372"/>
  <c r="K372"/>
  <c r="I373"/>
  <c r="J373"/>
  <c r="K373"/>
  <c r="I374"/>
  <c r="J374"/>
  <c r="K374"/>
  <c r="I375"/>
  <c r="J375"/>
  <c r="K375"/>
  <c r="I376"/>
  <c r="J376"/>
  <c r="K376"/>
  <c r="I377"/>
  <c r="J377"/>
  <c r="K377"/>
  <c r="I378"/>
  <c r="J378"/>
  <c r="K378"/>
  <c r="I379"/>
  <c r="J379"/>
  <c r="K379"/>
  <c r="I380"/>
  <c r="J380"/>
  <c r="K380"/>
  <c r="I381"/>
  <c r="J381"/>
  <c r="K381"/>
  <c r="I382"/>
  <c r="J382"/>
  <c r="K382"/>
  <c r="I383"/>
  <c r="J383"/>
  <c r="K383"/>
  <c r="I384"/>
  <c r="J384"/>
  <c r="K384"/>
  <c r="I385"/>
  <c r="J385"/>
  <c r="K385"/>
  <c r="I386"/>
  <c r="J386"/>
  <c r="K386"/>
  <c r="I387"/>
  <c r="J387"/>
  <c r="K387"/>
  <c r="I388"/>
  <c r="J388"/>
  <c r="K388"/>
  <c r="I389"/>
  <c r="J389"/>
  <c r="K389"/>
  <c r="I390"/>
  <c r="J390"/>
  <c r="K390"/>
  <c r="I391"/>
  <c r="J391"/>
  <c r="K391"/>
  <c r="I392"/>
  <c r="J392"/>
  <c r="K392"/>
  <c r="I393"/>
  <c r="J393"/>
  <c r="K393"/>
  <c r="I394"/>
  <c r="J394"/>
  <c r="K394"/>
  <c r="I395"/>
  <c r="J395"/>
  <c r="K395"/>
  <c r="I396"/>
  <c r="J396"/>
  <c r="K396"/>
  <c r="I397"/>
  <c r="J397"/>
  <c r="K397"/>
  <c r="I398"/>
  <c r="J398"/>
  <c r="K398"/>
  <c r="I399"/>
  <c r="J399"/>
  <c r="K399"/>
  <c r="I400"/>
  <c r="J400"/>
  <c r="K400"/>
  <c r="I401"/>
  <c r="J401"/>
  <c r="K401"/>
  <c r="I402"/>
  <c r="J402"/>
  <c r="K402"/>
  <c r="I403"/>
  <c r="J403"/>
  <c r="K403"/>
  <c r="I404"/>
  <c r="J404"/>
  <c r="K404"/>
  <c r="I405"/>
  <c r="J405"/>
  <c r="K405"/>
  <c r="I406"/>
  <c r="J406"/>
  <c r="K406"/>
  <c r="I407"/>
  <c r="J407"/>
  <c r="K407"/>
  <c r="I408"/>
  <c r="J408"/>
  <c r="K408"/>
  <c r="I409"/>
  <c r="J409"/>
  <c r="K409"/>
  <c r="I410"/>
  <c r="J410"/>
  <c r="K410"/>
  <c r="I411"/>
  <c r="J411"/>
  <c r="K411"/>
  <c r="I412"/>
  <c r="J412"/>
  <c r="K412"/>
  <c r="I413"/>
  <c r="J413"/>
  <c r="K413"/>
  <c r="I414"/>
  <c r="J414"/>
  <c r="K414"/>
  <c r="I415"/>
  <c r="J415"/>
  <c r="K415"/>
  <c r="I416"/>
  <c r="J416"/>
  <c r="K416"/>
  <c r="I417"/>
  <c r="J417"/>
  <c r="K417"/>
  <c r="I418"/>
  <c r="J418"/>
  <c r="K418"/>
  <c r="I419"/>
  <c r="J419"/>
  <c r="K419"/>
  <c r="I420"/>
  <c r="J420"/>
  <c r="K420"/>
  <c r="I421"/>
  <c r="J421"/>
  <c r="K421"/>
  <c r="I422"/>
  <c r="J422"/>
  <c r="K422"/>
  <c r="I423"/>
  <c r="J423"/>
  <c r="K423"/>
  <c r="I424"/>
  <c r="J424"/>
  <c r="K424"/>
  <c r="I425"/>
  <c r="J425"/>
  <c r="K425"/>
  <c r="I426"/>
  <c r="J426"/>
  <c r="K426"/>
  <c r="I427"/>
  <c r="J427"/>
  <c r="K427"/>
  <c r="I428"/>
  <c r="J428"/>
  <c r="K428"/>
  <c r="I429"/>
  <c r="J429"/>
  <c r="K429"/>
  <c r="I430"/>
  <c r="J430"/>
  <c r="K430"/>
  <c r="I431"/>
  <c r="J431"/>
  <c r="K431"/>
  <c r="I432"/>
  <c r="J432"/>
  <c r="K432"/>
  <c r="I433"/>
  <c r="J433"/>
  <c r="K433"/>
  <c r="I434"/>
  <c r="J434"/>
  <c r="K434"/>
  <c r="I435"/>
  <c r="J435"/>
  <c r="K435"/>
  <c r="I436"/>
  <c r="J436"/>
  <c r="K436"/>
  <c r="I437"/>
  <c r="J437"/>
  <c r="K437"/>
  <c r="I438"/>
  <c r="J438"/>
  <c r="K438"/>
  <c r="I439"/>
  <c r="J439"/>
  <c r="K439"/>
  <c r="I440"/>
  <c r="J440"/>
  <c r="K440"/>
  <c r="I441"/>
  <c r="J441"/>
  <c r="K441"/>
  <c r="I442"/>
  <c r="J442"/>
  <c r="K442"/>
  <c r="I443"/>
  <c r="J443"/>
  <c r="K443"/>
  <c r="I444"/>
  <c r="J444"/>
  <c r="K444"/>
  <c r="I445"/>
  <c r="J445"/>
  <c r="K445"/>
  <c r="I446"/>
  <c r="J446"/>
  <c r="K446"/>
  <c r="I447"/>
  <c r="J447"/>
  <c r="K447"/>
  <c r="I448"/>
  <c r="J448"/>
  <c r="K448"/>
  <c r="I449"/>
  <c r="J449"/>
  <c r="K449"/>
  <c r="I450"/>
  <c r="J450"/>
  <c r="K450"/>
  <c r="I451"/>
  <c r="J451"/>
  <c r="K451"/>
  <c r="I452"/>
  <c r="J452"/>
  <c r="K452"/>
  <c r="I453"/>
  <c r="J453"/>
  <c r="K453"/>
  <c r="I454"/>
  <c r="J454"/>
  <c r="K454"/>
  <c r="I455"/>
  <c r="J455"/>
  <c r="K455"/>
  <c r="I456"/>
  <c r="J456"/>
  <c r="K456"/>
  <c r="I457"/>
  <c r="J457"/>
  <c r="K457"/>
  <c r="I458"/>
  <c r="J458"/>
  <c r="K458"/>
  <c r="I459"/>
  <c r="J459"/>
  <c r="K459"/>
  <c r="I460"/>
  <c r="J460"/>
  <c r="K460"/>
  <c r="I461"/>
  <c r="J461"/>
  <c r="K461"/>
  <c r="I462"/>
  <c r="J462"/>
  <c r="K462"/>
  <c r="I463"/>
  <c r="J463"/>
  <c r="K463"/>
  <c r="I464"/>
  <c r="J464"/>
  <c r="K464"/>
  <c r="I465"/>
  <c r="J465"/>
  <c r="K465"/>
  <c r="I466"/>
  <c r="J466"/>
  <c r="K466"/>
  <c r="I467"/>
  <c r="J467"/>
  <c r="K467"/>
  <c r="I468"/>
  <c r="J468"/>
  <c r="K468"/>
  <c r="I469"/>
  <c r="J469"/>
  <c r="K469"/>
  <c r="I470"/>
  <c r="J470"/>
  <c r="K470"/>
  <c r="I471"/>
  <c r="J471"/>
  <c r="K471"/>
  <c r="I472"/>
  <c r="J472"/>
  <c r="K472"/>
  <c r="I473"/>
  <c r="J473"/>
  <c r="K473"/>
  <c r="I474"/>
  <c r="J474"/>
  <c r="K474"/>
  <c r="I475"/>
  <c r="J475"/>
  <c r="K475"/>
  <c r="I476"/>
  <c r="J476"/>
  <c r="K476"/>
  <c r="I477"/>
  <c r="J477"/>
  <c r="K477"/>
  <c r="I478"/>
  <c r="J478"/>
  <c r="K478"/>
  <c r="I479"/>
  <c r="J479"/>
  <c r="K479"/>
  <c r="I480"/>
  <c r="J480"/>
  <c r="K480"/>
  <c r="I481"/>
  <c r="J481"/>
  <c r="K481"/>
  <c r="I482"/>
  <c r="J482"/>
  <c r="K482"/>
  <c r="I483"/>
  <c r="J483"/>
  <c r="K483"/>
  <c r="I484"/>
  <c r="J484"/>
  <c r="K484"/>
  <c r="I485"/>
  <c r="J485"/>
  <c r="K485"/>
  <c r="I486"/>
  <c r="J486"/>
  <c r="K486"/>
  <c r="I487"/>
  <c r="J487"/>
  <c r="K487"/>
  <c r="I488"/>
  <c r="J488"/>
  <c r="K488"/>
  <c r="I489"/>
  <c r="J489"/>
  <c r="K489"/>
  <c r="I490"/>
  <c r="J490"/>
  <c r="K490"/>
  <c r="I491"/>
  <c r="J491"/>
  <c r="K491"/>
  <c r="I492"/>
  <c r="J492"/>
  <c r="K492"/>
  <c r="I493"/>
  <c r="J493"/>
  <c r="K493"/>
  <c r="I494"/>
  <c r="J494"/>
  <c r="K494"/>
  <c r="I495"/>
  <c r="J495"/>
  <c r="K495"/>
  <c r="I496"/>
  <c r="J496"/>
  <c r="K496"/>
  <c r="I497"/>
  <c r="J497"/>
  <c r="K497"/>
  <c r="I498"/>
  <c r="J498"/>
  <c r="K498"/>
  <c r="I499"/>
  <c r="J499"/>
  <c r="K499"/>
  <c r="I500"/>
  <c r="J500"/>
  <c r="K500"/>
  <c r="I501"/>
  <c r="J501"/>
  <c r="K501"/>
  <c r="I502"/>
  <c r="J502"/>
  <c r="K502"/>
  <c r="I503"/>
  <c r="J503"/>
  <c r="K503"/>
  <c r="I504"/>
  <c r="J504"/>
  <c r="K504"/>
  <c r="I505"/>
  <c r="J505"/>
  <c r="K505"/>
  <c r="I506"/>
  <c r="J506"/>
  <c r="K506"/>
  <c r="I507"/>
  <c r="J507"/>
  <c r="K507"/>
  <c r="I508"/>
  <c r="J508"/>
  <c r="K508"/>
  <c r="I509"/>
  <c r="J509"/>
  <c r="K509"/>
  <c r="I510"/>
  <c r="J510"/>
  <c r="K510"/>
  <c r="I511"/>
  <c r="J511"/>
  <c r="K511"/>
  <c r="I512"/>
  <c r="J512"/>
  <c r="K512"/>
  <c r="I513"/>
  <c r="J513"/>
  <c r="K513"/>
  <c r="I514"/>
  <c r="J514"/>
  <c r="K514"/>
  <c r="I515"/>
  <c r="J515"/>
  <c r="K515"/>
  <c r="I516"/>
  <c r="J516"/>
  <c r="K516"/>
  <c r="I517"/>
  <c r="J517"/>
  <c r="K517"/>
  <c r="I518"/>
  <c r="J518"/>
  <c r="K518"/>
  <c r="I519"/>
  <c r="J519"/>
  <c r="K519"/>
  <c r="I520"/>
  <c r="J520"/>
  <c r="K520"/>
  <c r="I521"/>
  <c r="J521"/>
  <c r="K521"/>
  <c r="I522"/>
  <c r="J522"/>
  <c r="K522"/>
  <c r="I523"/>
  <c r="J523"/>
  <c r="K523"/>
  <c r="I524"/>
  <c r="J524"/>
  <c r="K524"/>
  <c r="I525"/>
  <c r="J525"/>
  <c r="K525"/>
  <c r="I526"/>
  <c r="J526"/>
  <c r="K526"/>
  <c r="I527"/>
  <c r="J527"/>
  <c r="K527"/>
  <c r="I528"/>
  <c r="J528"/>
  <c r="K528"/>
  <c r="I529"/>
  <c r="J529"/>
  <c r="K529"/>
  <c r="I530"/>
  <c r="J530"/>
  <c r="K530"/>
  <c r="I531"/>
  <c r="J531"/>
  <c r="K531"/>
  <c r="I532"/>
  <c r="J532"/>
  <c r="K532"/>
  <c r="I533"/>
  <c r="J533"/>
  <c r="K533"/>
  <c r="I534"/>
  <c r="J534"/>
  <c r="K534"/>
  <c r="I535"/>
  <c r="J535"/>
  <c r="K535"/>
  <c r="I536"/>
  <c r="J536"/>
  <c r="K536"/>
  <c r="I537"/>
  <c r="J537"/>
  <c r="K537"/>
  <c r="I538"/>
  <c r="J538"/>
  <c r="K538"/>
  <c r="I539"/>
  <c r="J539"/>
  <c r="K539"/>
  <c r="I540"/>
  <c r="J540"/>
  <c r="K540"/>
  <c r="I541"/>
  <c r="J541"/>
  <c r="K541"/>
  <c r="I542"/>
  <c r="J542"/>
  <c r="K542"/>
  <c r="I543"/>
  <c r="J543"/>
  <c r="K543"/>
  <c r="I544"/>
  <c r="J544"/>
  <c r="K544"/>
  <c r="I545"/>
  <c r="J545"/>
  <c r="K545"/>
  <c r="I546"/>
  <c r="J546"/>
  <c r="K546"/>
  <c r="I547"/>
  <c r="J547"/>
  <c r="K547"/>
  <c r="I548"/>
  <c r="J548"/>
  <c r="K548"/>
  <c r="I549"/>
  <c r="J549"/>
  <c r="K549"/>
  <c r="I550"/>
  <c r="J550"/>
  <c r="K550"/>
  <c r="I551"/>
  <c r="J551"/>
  <c r="K551"/>
  <c r="I552"/>
  <c r="J552"/>
  <c r="K552"/>
  <c r="I553"/>
  <c r="J553"/>
  <c r="K553"/>
  <c r="I554"/>
  <c r="J554"/>
  <c r="K554"/>
  <c r="I555"/>
  <c r="J555"/>
  <c r="K555"/>
  <c r="I556"/>
  <c r="J556"/>
  <c r="K556"/>
  <c r="I557"/>
  <c r="J557"/>
  <c r="K557"/>
  <c r="I558"/>
  <c r="J558"/>
  <c r="K558"/>
  <c r="I559"/>
  <c r="J559"/>
  <c r="K559"/>
  <c r="I560"/>
  <c r="J560"/>
  <c r="K560"/>
  <c r="I561"/>
  <c r="J561"/>
  <c r="K561"/>
  <c r="I562"/>
  <c r="J562"/>
  <c r="K562"/>
  <c r="I563"/>
  <c r="J563"/>
  <c r="K563"/>
  <c r="I564"/>
  <c r="J564"/>
  <c r="K564"/>
  <c r="I565"/>
  <c r="J565"/>
  <c r="K565"/>
  <c r="I566"/>
  <c r="J566"/>
  <c r="K566"/>
  <c r="I567"/>
  <c r="J567"/>
  <c r="K567"/>
  <c r="I568"/>
  <c r="J568"/>
  <c r="K568"/>
  <c r="I569"/>
  <c r="J569"/>
  <c r="K569"/>
  <c r="I570"/>
  <c r="J570"/>
  <c r="K570"/>
  <c r="I571"/>
  <c r="J571"/>
  <c r="K571"/>
  <c r="I572"/>
  <c r="J572"/>
  <c r="K572"/>
  <c r="I573"/>
  <c r="J573"/>
  <c r="K573"/>
  <c r="I574"/>
  <c r="J574"/>
  <c r="K574"/>
  <c r="I575"/>
  <c r="J575"/>
  <c r="K575"/>
  <c r="I576"/>
  <c r="J576"/>
  <c r="K576"/>
  <c r="I577"/>
  <c r="J577"/>
  <c r="K577"/>
  <c r="I578"/>
  <c r="J578"/>
  <c r="K578"/>
  <c r="I579"/>
  <c r="J579"/>
  <c r="K579"/>
  <c r="I580"/>
  <c r="J580"/>
  <c r="K580"/>
  <c r="I581"/>
  <c r="J581"/>
  <c r="K581"/>
  <c r="I582"/>
  <c r="J582"/>
  <c r="K582"/>
  <c r="I583"/>
  <c r="J583"/>
  <c r="K583"/>
  <c r="I584"/>
  <c r="J584"/>
  <c r="K584"/>
  <c r="I585"/>
  <c r="J585"/>
  <c r="K585"/>
  <c r="I586"/>
  <c r="J586"/>
  <c r="K586"/>
  <c r="I587"/>
  <c r="J587"/>
  <c r="K587"/>
  <c r="I588"/>
  <c r="J588"/>
  <c r="K588"/>
  <c r="I589"/>
  <c r="J589"/>
  <c r="K589"/>
  <c r="I590"/>
  <c r="J590"/>
  <c r="K590"/>
  <c r="I591"/>
  <c r="J591"/>
  <c r="K591"/>
  <c r="I592"/>
  <c r="J592"/>
  <c r="K592"/>
  <c r="I593"/>
  <c r="J593"/>
  <c r="K593"/>
  <c r="I594"/>
  <c r="J594"/>
  <c r="K594"/>
  <c r="I595"/>
  <c r="J595"/>
  <c r="K595"/>
  <c r="I596"/>
  <c r="J596"/>
  <c r="K596"/>
  <c r="I597"/>
  <c r="J597"/>
  <c r="K597"/>
  <c r="I598"/>
  <c r="J598"/>
  <c r="K598"/>
  <c r="I599"/>
  <c r="J599"/>
  <c r="K599"/>
  <c r="I600"/>
  <c r="J600"/>
  <c r="K600"/>
  <c r="I601"/>
  <c r="J601"/>
  <c r="K601"/>
  <c r="I602"/>
  <c r="J602"/>
  <c r="K602"/>
  <c r="I603"/>
  <c r="J603"/>
  <c r="K603"/>
  <c r="I604"/>
  <c r="J604"/>
  <c r="K604"/>
  <c r="I605"/>
  <c r="J605"/>
  <c r="K605"/>
  <c r="I606"/>
  <c r="J606"/>
  <c r="K606"/>
  <c r="I607"/>
  <c r="J607"/>
  <c r="K607"/>
  <c r="I608"/>
  <c r="J608"/>
  <c r="K608"/>
  <c r="I609"/>
  <c r="J609"/>
  <c r="K609"/>
  <c r="I610"/>
  <c r="J610"/>
  <c r="K610"/>
  <c r="I611"/>
  <c r="J611"/>
  <c r="K611"/>
  <c r="I612"/>
  <c r="J612"/>
  <c r="K612"/>
  <c r="I613"/>
  <c r="J613"/>
  <c r="K613"/>
  <c r="I614"/>
  <c r="J614"/>
  <c r="K614"/>
  <c r="I615"/>
  <c r="J615"/>
  <c r="K615"/>
  <c r="I616"/>
  <c r="J616"/>
  <c r="K616"/>
  <c r="I617"/>
  <c r="J617"/>
  <c r="K617"/>
  <c r="I618"/>
  <c r="J618"/>
  <c r="K618"/>
  <c r="I619"/>
  <c r="J619"/>
  <c r="K619"/>
  <c r="I620"/>
  <c r="J620"/>
  <c r="K620"/>
  <c r="I621"/>
  <c r="J621"/>
  <c r="K621"/>
  <c r="I622"/>
  <c r="J622"/>
  <c r="K622"/>
  <c r="I623"/>
  <c r="J623"/>
  <c r="K623"/>
  <c r="I624"/>
  <c r="J624"/>
  <c r="K624"/>
  <c r="I625"/>
  <c r="J625"/>
  <c r="K625"/>
  <c r="I626"/>
  <c r="J626"/>
  <c r="K626"/>
  <c r="I627"/>
  <c r="J627"/>
  <c r="K627"/>
  <c r="I628"/>
  <c r="J628"/>
  <c r="K628"/>
  <c r="I629"/>
  <c r="J629"/>
  <c r="K629"/>
  <c r="I630"/>
  <c r="J630"/>
  <c r="K630"/>
  <c r="I631"/>
  <c r="J631"/>
  <c r="K631"/>
  <c r="I632"/>
  <c r="J632"/>
  <c r="K632"/>
  <c r="I633"/>
  <c r="J633"/>
  <c r="K633"/>
  <c r="I634"/>
  <c r="J634"/>
  <c r="K634"/>
  <c r="I635"/>
  <c r="J635"/>
  <c r="K635"/>
  <c r="I636"/>
  <c r="J636"/>
  <c r="K636"/>
  <c r="I637"/>
  <c r="J637"/>
  <c r="K637"/>
  <c r="I638"/>
  <c r="J638"/>
  <c r="K638"/>
  <c r="I639"/>
  <c r="J639"/>
  <c r="K639"/>
  <c r="I640"/>
  <c r="J640"/>
  <c r="K640"/>
  <c r="I641"/>
  <c r="J641"/>
  <c r="K641"/>
  <c r="I642"/>
  <c r="J642"/>
  <c r="K642"/>
  <c r="I643"/>
  <c r="J643"/>
  <c r="K643"/>
  <c r="I644"/>
  <c r="J644"/>
  <c r="K644"/>
  <c r="I645"/>
  <c r="J645"/>
  <c r="K645"/>
  <c r="I646"/>
  <c r="J646"/>
  <c r="K646"/>
  <c r="I647"/>
  <c r="J647"/>
  <c r="K647"/>
  <c r="I648"/>
  <c r="J648"/>
  <c r="K648"/>
  <c r="I649"/>
  <c r="J649"/>
  <c r="K649"/>
  <c r="I650"/>
  <c r="J650"/>
  <c r="K650"/>
  <c r="I651"/>
  <c r="J651"/>
  <c r="K651"/>
  <c r="I652"/>
  <c r="J652"/>
  <c r="K652"/>
  <c r="I653"/>
  <c r="J653"/>
  <c r="K653"/>
  <c r="I654"/>
  <c r="J654"/>
  <c r="K654"/>
  <c r="I655"/>
  <c r="J655"/>
  <c r="K655"/>
  <c r="I656"/>
  <c r="J656"/>
  <c r="K656"/>
  <c r="I657"/>
  <c r="J657"/>
  <c r="K657"/>
  <c r="I658"/>
  <c r="J658"/>
  <c r="K658"/>
  <c r="I659"/>
  <c r="J659"/>
  <c r="K659"/>
  <c r="I660"/>
  <c r="J660"/>
  <c r="K660"/>
  <c r="I661"/>
  <c r="J661"/>
  <c r="K661"/>
  <c r="I662"/>
  <c r="J662"/>
  <c r="K662"/>
  <c r="I663"/>
  <c r="J663"/>
  <c r="K663"/>
  <c r="I664"/>
  <c r="J664"/>
  <c r="K664"/>
  <c r="I665"/>
  <c r="J665"/>
  <c r="K665"/>
  <c r="I666"/>
  <c r="J666"/>
  <c r="K666"/>
  <c r="I667"/>
  <c r="J667"/>
  <c r="K667"/>
  <c r="I668"/>
  <c r="J668"/>
  <c r="K668"/>
  <c r="I669"/>
  <c r="J669"/>
  <c r="K669"/>
  <c r="I670"/>
  <c r="J670"/>
  <c r="K670"/>
  <c r="I671"/>
  <c r="J671"/>
  <c r="K671"/>
  <c r="I672"/>
  <c r="J672"/>
  <c r="K672"/>
  <c r="I673"/>
  <c r="J673"/>
  <c r="K673"/>
  <c r="I674"/>
  <c r="J674"/>
  <c r="K674"/>
  <c r="I675"/>
  <c r="J675"/>
  <c r="K675"/>
  <c r="I676"/>
  <c r="J676"/>
  <c r="K676"/>
  <c r="I677"/>
  <c r="J677"/>
  <c r="K677"/>
  <c r="I678"/>
  <c r="J678"/>
  <c r="K678"/>
  <c r="I679"/>
  <c r="J679"/>
  <c r="K679"/>
  <c r="I680"/>
  <c r="J680"/>
  <c r="K680"/>
  <c r="I681"/>
  <c r="J681"/>
  <c r="K681"/>
  <c r="I682"/>
  <c r="J682"/>
  <c r="K682"/>
  <c r="I683"/>
  <c r="J683"/>
  <c r="K683"/>
  <c r="I684"/>
  <c r="J684"/>
  <c r="K684"/>
  <c r="I685"/>
  <c r="J685"/>
  <c r="K685"/>
  <c r="I686"/>
  <c r="J686"/>
  <c r="K686"/>
  <c r="I687"/>
  <c r="J687"/>
  <c r="K687"/>
  <c r="I688"/>
  <c r="J688"/>
  <c r="K688"/>
  <c r="I689"/>
  <c r="J689"/>
  <c r="K689"/>
  <c r="I690"/>
  <c r="J690"/>
  <c r="K690"/>
  <c r="I691"/>
  <c r="J691"/>
  <c r="K691"/>
  <c r="I692"/>
  <c r="J692"/>
  <c r="K692"/>
  <c r="I693"/>
  <c r="J693"/>
  <c r="K693"/>
  <c r="I694"/>
  <c r="J694"/>
  <c r="K694"/>
  <c r="I695"/>
  <c r="J695"/>
  <c r="K695"/>
  <c r="I696"/>
  <c r="J696"/>
  <c r="K696"/>
  <c r="I697"/>
  <c r="J697"/>
  <c r="K697"/>
  <c r="I698"/>
  <c r="J698"/>
  <c r="K698"/>
  <c r="I699"/>
  <c r="J699"/>
  <c r="K699"/>
  <c r="I700"/>
  <c r="J700"/>
  <c r="K700"/>
  <c r="I701"/>
  <c r="J701"/>
  <c r="K701"/>
  <c r="I702"/>
  <c r="J702"/>
  <c r="K702"/>
  <c r="I703"/>
  <c r="J703"/>
  <c r="K703"/>
  <c r="I704"/>
  <c r="J704"/>
  <c r="K704"/>
  <c r="I705"/>
  <c r="J705"/>
  <c r="K705"/>
  <c r="I706"/>
  <c r="J706"/>
  <c r="K706"/>
  <c r="I707"/>
  <c r="J707"/>
  <c r="K707"/>
  <c r="I708"/>
  <c r="J708"/>
  <c r="K708"/>
  <c r="I709"/>
  <c r="J709"/>
  <c r="K709"/>
  <c r="I710"/>
  <c r="J710"/>
  <c r="K710"/>
  <c r="I711"/>
  <c r="J711"/>
  <c r="K711"/>
  <c r="I712"/>
  <c r="J712"/>
  <c r="K712"/>
  <c r="I713"/>
  <c r="J713"/>
  <c r="K713"/>
  <c r="I714"/>
  <c r="J714"/>
  <c r="K714"/>
  <c r="I715"/>
  <c r="J715"/>
  <c r="K715"/>
  <c r="I716"/>
  <c r="J716"/>
  <c r="K716"/>
  <c r="I717"/>
  <c r="J717"/>
  <c r="K717"/>
  <c r="I718"/>
  <c r="J718"/>
  <c r="K718"/>
  <c r="I719"/>
  <c r="J719"/>
  <c r="K719"/>
  <c r="I720"/>
  <c r="J720"/>
  <c r="K720"/>
  <c r="I721"/>
  <c r="J721"/>
  <c r="K721"/>
  <c r="I722"/>
  <c r="J722"/>
  <c r="K722"/>
  <c r="I723"/>
  <c r="J723"/>
  <c r="K723"/>
  <c r="I724"/>
  <c r="J724"/>
  <c r="K724"/>
  <c r="I725"/>
  <c r="J725"/>
  <c r="K725"/>
  <c r="I726"/>
  <c r="J726"/>
  <c r="K726"/>
  <c r="I727"/>
  <c r="J727"/>
  <c r="K727"/>
  <c r="I728"/>
  <c r="J728"/>
  <c r="K728"/>
  <c r="I729"/>
  <c r="J729"/>
  <c r="K729"/>
  <c r="I730"/>
  <c r="J730"/>
  <c r="K730"/>
  <c r="I731"/>
  <c r="J731"/>
  <c r="K731"/>
  <c r="I732"/>
  <c r="J732"/>
  <c r="K732"/>
  <c r="I733"/>
  <c r="J733"/>
  <c r="K733"/>
  <c r="I734"/>
  <c r="J734"/>
  <c r="K734"/>
  <c r="I735"/>
  <c r="J735"/>
  <c r="K735"/>
  <c r="I736"/>
  <c r="J736"/>
  <c r="K736"/>
  <c r="I737"/>
  <c r="J737"/>
  <c r="K737"/>
  <c r="I738"/>
  <c r="J738"/>
  <c r="K738"/>
  <c r="I739"/>
  <c r="J739"/>
  <c r="K739"/>
  <c r="I740"/>
  <c r="J740"/>
  <c r="K740"/>
  <c r="I741"/>
  <c r="J741"/>
  <c r="K741"/>
  <c r="I742"/>
  <c r="J742"/>
  <c r="K742"/>
  <c r="I743"/>
  <c r="J743"/>
  <c r="K743"/>
  <c r="I744"/>
  <c r="J744"/>
  <c r="K744"/>
  <c r="I745"/>
  <c r="J745"/>
  <c r="K745"/>
  <c r="I746"/>
  <c r="J746"/>
  <c r="K746"/>
  <c r="I747"/>
  <c r="J747"/>
  <c r="K747"/>
  <c r="I748"/>
  <c r="J748"/>
  <c r="K748"/>
  <c r="I749"/>
  <c r="J749"/>
  <c r="K749"/>
  <c r="I750"/>
  <c r="J750"/>
  <c r="K750"/>
  <c r="I751"/>
  <c r="J751"/>
  <c r="K751"/>
  <c r="I752"/>
  <c r="J752"/>
  <c r="K752"/>
  <c r="I753"/>
  <c r="J753"/>
  <c r="K753"/>
  <c r="I754"/>
  <c r="J754"/>
  <c r="K754"/>
  <c r="I755"/>
  <c r="J755"/>
  <c r="K755"/>
  <c r="I756"/>
  <c r="J756"/>
  <c r="K756"/>
  <c r="I757"/>
  <c r="J757"/>
  <c r="K757"/>
  <c r="I758"/>
  <c r="J758"/>
  <c r="K758"/>
  <c r="I759"/>
  <c r="J759"/>
  <c r="K759"/>
  <c r="I760"/>
  <c r="J760"/>
  <c r="K760"/>
  <c r="I761"/>
  <c r="J761"/>
  <c r="K761"/>
  <c r="I762"/>
  <c r="J762"/>
  <c r="K762"/>
  <c r="I763"/>
  <c r="J763"/>
  <c r="K763"/>
  <c r="I764"/>
  <c r="J764"/>
  <c r="K764"/>
  <c r="I765"/>
  <c r="J765"/>
  <c r="K765"/>
  <c r="I766"/>
  <c r="J766"/>
  <c r="K766"/>
  <c r="I767"/>
  <c r="J767"/>
  <c r="K767"/>
  <c r="I768"/>
  <c r="J768"/>
  <c r="K768"/>
  <c r="I769"/>
  <c r="J769"/>
  <c r="K769"/>
  <c r="I770"/>
  <c r="J770"/>
  <c r="K770"/>
  <c r="I771"/>
  <c r="J771"/>
  <c r="K771"/>
  <c r="I772"/>
  <c r="J772"/>
  <c r="K772"/>
  <c r="I773"/>
  <c r="J773"/>
  <c r="K773"/>
  <c r="I774"/>
  <c r="J774"/>
  <c r="K774"/>
  <c r="I775"/>
  <c r="J775"/>
  <c r="K775"/>
  <c r="I776"/>
  <c r="J776"/>
  <c r="K776"/>
  <c r="I777"/>
  <c r="J777"/>
  <c r="K777"/>
  <c r="I778"/>
  <c r="J778"/>
  <c r="K778"/>
  <c r="I779"/>
  <c r="J779"/>
  <c r="K779"/>
  <c r="I780"/>
  <c r="J780"/>
  <c r="K780"/>
  <c r="I781"/>
  <c r="J781"/>
  <c r="K781"/>
  <c r="I782"/>
  <c r="J782"/>
  <c r="K782"/>
  <c r="I783"/>
  <c r="J783"/>
  <c r="K783"/>
  <c r="I784"/>
  <c r="J784"/>
  <c r="K784"/>
  <c r="I785"/>
  <c r="J785"/>
  <c r="K785"/>
  <c r="I786"/>
  <c r="J786"/>
  <c r="K786"/>
  <c r="I787"/>
  <c r="J787"/>
  <c r="K787"/>
  <c r="I788"/>
  <c r="J788"/>
  <c r="K788"/>
  <c r="I789"/>
  <c r="J789"/>
  <c r="K789"/>
  <c r="I790"/>
  <c r="J790"/>
  <c r="K790"/>
  <c r="I791"/>
  <c r="J791"/>
  <c r="K791"/>
  <c r="I792"/>
  <c r="J792"/>
  <c r="K792"/>
  <c r="I793"/>
  <c r="J793"/>
  <c r="K793"/>
  <c r="I794"/>
  <c r="J794"/>
  <c r="K794"/>
  <c r="I795"/>
  <c r="J795"/>
  <c r="K795"/>
  <c r="I796"/>
  <c r="J796"/>
  <c r="K796"/>
  <c r="I797"/>
  <c r="J797"/>
  <c r="K797"/>
  <c r="I798"/>
  <c r="J798"/>
  <c r="K798"/>
  <c r="I799"/>
  <c r="J799"/>
  <c r="K799"/>
  <c r="I800"/>
  <c r="J800"/>
  <c r="K800"/>
  <c r="I801"/>
  <c r="J801"/>
  <c r="K801"/>
  <c r="I802"/>
  <c r="J802"/>
  <c r="K802"/>
  <c r="I803"/>
  <c r="J803"/>
  <c r="K803"/>
  <c r="I804"/>
  <c r="J804"/>
  <c r="K804"/>
  <c r="I805"/>
  <c r="J805"/>
  <c r="K805"/>
  <c r="I806"/>
  <c r="J806"/>
  <c r="K806"/>
  <c r="I807"/>
  <c r="J807"/>
  <c r="K807"/>
  <c r="I808"/>
  <c r="J808"/>
  <c r="K808"/>
  <c r="I809"/>
  <c r="J809"/>
  <c r="K809"/>
  <c r="I810"/>
  <c r="J810"/>
  <c r="K810"/>
  <c r="I811"/>
  <c r="J811"/>
  <c r="K811"/>
  <c r="I812"/>
  <c r="J812"/>
  <c r="K812"/>
  <c r="I813"/>
  <c r="J813"/>
  <c r="K813"/>
  <c r="I814"/>
  <c r="J814"/>
  <c r="K814"/>
  <c r="I815"/>
  <c r="J815"/>
  <c r="K815"/>
  <c r="I816"/>
  <c r="J816"/>
  <c r="K816"/>
  <c r="I817"/>
  <c r="J817"/>
  <c r="K817"/>
  <c r="I818"/>
  <c r="J818"/>
  <c r="K818"/>
  <c r="I819"/>
  <c r="J819"/>
  <c r="K819"/>
  <c r="I820"/>
  <c r="J820"/>
  <c r="K820"/>
  <c r="I821"/>
  <c r="J821"/>
  <c r="K821"/>
  <c r="I822"/>
  <c r="J822"/>
  <c r="K822"/>
  <c r="I823"/>
  <c r="J823"/>
  <c r="K823"/>
  <c r="I824"/>
  <c r="J824"/>
  <c r="K824"/>
  <c r="I825"/>
  <c r="J825"/>
  <c r="K825"/>
  <c r="I826"/>
  <c r="J826"/>
  <c r="K826"/>
  <c r="I827"/>
  <c r="J827"/>
  <c r="K827"/>
  <c r="I828"/>
  <c r="J828"/>
  <c r="K828"/>
  <c r="I829"/>
  <c r="J829"/>
  <c r="K829"/>
  <c r="I830"/>
  <c r="J830"/>
  <c r="K830"/>
  <c r="I831"/>
  <c r="J831"/>
  <c r="K831"/>
  <c r="I832"/>
  <c r="J832"/>
  <c r="K832"/>
  <c r="I833"/>
  <c r="J833"/>
  <c r="K833"/>
  <c r="I834"/>
  <c r="J834"/>
  <c r="K834"/>
  <c r="I835"/>
  <c r="J835"/>
  <c r="K835"/>
  <c r="I836"/>
  <c r="J836"/>
  <c r="K836"/>
  <c r="I837"/>
  <c r="J837"/>
  <c r="K837"/>
  <c r="I838"/>
  <c r="J838"/>
  <c r="K838"/>
  <c r="I839"/>
  <c r="J839"/>
  <c r="K839"/>
  <c r="I840"/>
  <c r="J840"/>
  <c r="K840"/>
  <c r="I841"/>
  <c r="J841"/>
  <c r="K841"/>
  <c r="I842"/>
  <c r="J842"/>
  <c r="K842"/>
  <c r="I843"/>
  <c r="J843"/>
  <c r="K843"/>
  <c r="I844"/>
  <c r="J844"/>
  <c r="K844"/>
  <c r="I845"/>
  <c r="J845"/>
  <c r="K845"/>
  <c r="I846"/>
  <c r="J846"/>
  <c r="K846"/>
  <c r="I847"/>
  <c r="J847"/>
  <c r="K847"/>
  <c r="I848"/>
  <c r="J848"/>
  <c r="K848"/>
  <c r="I849"/>
  <c r="J849"/>
  <c r="K849"/>
  <c r="I850"/>
  <c r="J850"/>
  <c r="K850"/>
  <c r="I851"/>
  <c r="J851"/>
  <c r="K851"/>
  <c r="I852"/>
  <c r="J852"/>
  <c r="K852"/>
  <c r="I853"/>
  <c r="J853"/>
  <c r="K853"/>
  <c r="I854"/>
  <c r="J854"/>
  <c r="K854"/>
  <c r="I855"/>
  <c r="J855"/>
  <c r="K855"/>
  <c r="I856"/>
  <c r="J856"/>
  <c r="K856"/>
  <c r="I857"/>
  <c r="J857"/>
  <c r="K857"/>
  <c r="I858"/>
  <c r="J858"/>
  <c r="K858"/>
  <c r="I859"/>
  <c r="J859"/>
  <c r="K859"/>
  <c r="I860"/>
  <c r="J860"/>
  <c r="K860"/>
  <c r="I861"/>
  <c r="J861"/>
  <c r="K861"/>
  <c r="I862"/>
  <c r="J862"/>
  <c r="K862"/>
  <c r="I863"/>
  <c r="J863"/>
  <c r="K863"/>
  <c r="I864"/>
  <c r="J864"/>
  <c r="K864"/>
  <c r="I865"/>
  <c r="J865"/>
  <c r="K865"/>
  <c r="I866"/>
  <c r="J866"/>
  <c r="K866"/>
  <c r="I867"/>
  <c r="J867"/>
  <c r="K867"/>
  <c r="I868"/>
  <c r="J868"/>
  <c r="K868"/>
  <c r="I869"/>
  <c r="J869"/>
  <c r="K869"/>
  <c r="I870"/>
  <c r="J870"/>
  <c r="K870"/>
  <c r="I871"/>
  <c r="J871"/>
  <c r="K871"/>
  <c r="I872"/>
  <c r="J872"/>
  <c r="K872"/>
  <c r="I873"/>
  <c r="J873"/>
  <c r="K873"/>
  <c r="I874"/>
  <c r="J874"/>
  <c r="K874"/>
  <c r="I875"/>
  <c r="J875"/>
  <c r="K875"/>
  <c r="I876"/>
  <c r="J876"/>
  <c r="K876"/>
  <c r="I877"/>
  <c r="J877"/>
  <c r="K877"/>
  <c r="I878"/>
  <c r="J878"/>
  <c r="K878"/>
  <c r="I879"/>
  <c r="J879"/>
  <c r="K879"/>
  <c r="I880"/>
  <c r="J880"/>
  <c r="K880"/>
  <c r="I881"/>
  <c r="J881"/>
  <c r="K881"/>
  <c r="I882"/>
  <c r="J882"/>
  <c r="K882"/>
  <c r="I883"/>
  <c r="J883"/>
  <c r="K883"/>
  <c r="I884"/>
  <c r="J884"/>
  <c r="K884"/>
  <c r="I885"/>
  <c r="J885"/>
  <c r="K885"/>
  <c r="I886"/>
  <c r="J886"/>
  <c r="K886"/>
  <c r="I887"/>
  <c r="J887"/>
  <c r="K887"/>
  <c r="I888"/>
  <c r="J888"/>
  <c r="K888"/>
  <c r="I889"/>
  <c r="J889"/>
  <c r="K889"/>
  <c r="I890"/>
  <c r="J890"/>
  <c r="K890"/>
  <c r="I891"/>
  <c r="J891"/>
  <c r="K891"/>
  <c r="I892"/>
  <c r="J892"/>
  <c r="K892"/>
  <c r="I893"/>
  <c r="J893"/>
  <c r="K893"/>
  <c r="I894"/>
  <c r="J894"/>
  <c r="K894"/>
  <c r="I895"/>
  <c r="J895"/>
  <c r="K895"/>
  <c r="I896"/>
  <c r="J896"/>
  <c r="K896"/>
  <c r="I897"/>
  <c r="J897"/>
  <c r="K897"/>
  <c r="I898"/>
  <c r="J898"/>
  <c r="K898"/>
  <c r="I899"/>
  <c r="J899"/>
  <c r="K899"/>
  <c r="I900"/>
  <c r="J900"/>
  <c r="K900"/>
  <c r="I901"/>
  <c r="J901"/>
  <c r="K901"/>
  <c r="I902"/>
  <c r="J902"/>
  <c r="K902"/>
  <c r="I903"/>
  <c r="J903"/>
  <c r="K903"/>
  <c r="I904"/>
  <c r="J904"/>
  <c r="K904"/>
  <c r="I905"/>
  <c r="J905"/>
  <c r="K905"/>
  <c r="I906"/>
  <c r="J906"/>
  <c r="K906"/>
  <c r="I907"/>
  <c r="J907"/>
  <c r="K907"/>
  <c r="I908"/>
  <c r="J908"/>
  <c r="K908"/>
  <c r="I909"/>
  <c r="J909"/>
  <c r="K909"/>
  <c r="I910"/>
  <c r="J910"/>
  <c r="K910"/>
  <c r="I911"/>
  <c r="J911"/>
  <c r="K911"/>
  <c r="I912"/>
  <c r="J912"/>
  <c r="K912"/>
  <c r="I913"/>
  <c r="J913"/>
  <c r="K913"/>
  <c r="I914"/>
  <c r="J914"/>
  <c r="K914"/>
  <c r="I915"/>
  <c r="J915"/>
  <c r="K915"/>
  <c r="I916"/>
  <c r="J916"/>
  <c r="K916"/>
  <c r="I917"/>
  <c r="J917"/>
  <c r="K917"/>
  <c r="I918"/>
  <c r="J918"/>
  <c r="K918"/>
  <c r="I919"/>
  <c r="J919"/>
  <c r="K919"/>
  <c r="I920"/>
  <c r="J920"/>
  <c r="K920"/>
  <c r="I921"/>
  <c r="J921"/>
  <c r="K921"/>
  <c r="I922"/>
  <c r="J922"/>
  <c r="K922"/>
  <c r="I923"/>
  <c r="J923"/>
  <c r="K923"/>
  <c r="I924"/>
  <c r="J924"/>
  <c r="K924"/>
  <c r="I925"/>
  <c r="J925"/>
  <c r="K925"/>
  <c r="I926"/>
  <c r="J926"/>
  <c r="K926"/>
  <c r="I927"/>
  <c r="J927"/>
  <c r="K927"/>
  <c r="I928"/>
  <c r="J928"/>
  <c r="K928"/>
  <c r="I929"/>
  <c r="J929"/>
  <c r="K929"/>
  <c r="I930"/>
  <c r="J930"/>
  <c r="K930"/>
  <c r="I931"/>
  <c r="J931"/>
  <c r="K931"/>
  <c r="I932"/>
  <c r="J932"/>
  <c r="K932"/>
  <c r="I933"/>
  <c r="J933"/>
  <c r="K933"/>
  <c r="I934"/>
  <c r="J934"/>
  <c r="K934"/>
  <c r="I935"/>
  <c r="J935"/>
  <c r="K935"/>
  <c r="I936"/>
  <c r="J936"/>
  <c r="K936"/>
  <c r="I937"/>
  <c r="J937"/>
  <c r="K937"/>
  <c r="I938"/>
  <c r="J938"/>
  <c r="K938"/>
  <c r="I939"/>
  <c r="J939"/>
  <c r="K939"/>
  <c r="I940"/>
  <c r="J940"/>
  <c r="K940"/>
  <c r="I941"/>
  <c r="J941"/>
  <c r="K941"/>
  <c r="I942"/>
  <c r="J942"/>
  <c r="K942"/>
  <c r="I943"/>
  <c r="J943"/>
  <c r="K943"/>
  <c r="I944"/>
  <c r="J944"/>
  <c r="K944"/>
  <c r="I945"/>
  <c r="J945"/>
  <c r="K945"/>
  <c r="I946"/>
  <c r="J946"/>
  <c r="K946"/>
  <c r="I947"/>
  <c r="J947"/>
  <c r="K947"/>
  <c r="I948"/>
  <c r="J948"/>
  <c r="K948"/>
  <c r="I949"/>
  <c r="J949"/>
  <c r="K949"/>
  <c r="I950"/>
  <c r="J950"/>
  <c r="K950"/>
  <c r="I951"/>
  <c r="J951"/>
  <c r="K951"/>
  <c r="I952"/>
  <c r="J952"/>
  <c r="K952"/>
  <c r="I953"/>
  <c r="J953"/>
  <c r="K953"/>
  <c r="I954"/>
  <c r="J954"/>
  <c r="K954"/>
  <c r="I955"/>
  <c r="J955"/>
  <c r="K955"/>
  <c r="I956"/>
  <c r="J956"/>
  <c r="K956"/>
  <c r="I957"/>
  <c r="J957"/>
  <c r="K957"/>
  <c r="I958"/>
  <c r="J958"/>
  <c r="K958"/>
  <c r="I959"/>
  <c r="J959"/>
  <c r="K959"/>
  <c r="I960"/>
  <c r="J960"/>
  <c r="K960"/>
  <c r="I961"/>
  <c r="J961"/>
  <c r="K961"/>
  <c r="I962"/>
  <c r="J962"/>
  <c r="K962"/>
  <c r="I963"/>
  <c r="J963"/>
  <c r="K963"/>
  <c r="I964"/>
  <c r="J964"/>
  <c r="K964"/>
  <c r="I965"/>
  <c r="J965"/>
  <c r="K965"/>
  <c r="I966"/>
  <c r="J966"/>
  <c r="K966"/>
  <c r="I967"/>
  <c r="J967"/>
  <c r="K967"/>
  <c r="I968"/>
  <c r="J968"/>
  <c r="K968"/>
  <c r="I969"/>
  <c r="J969"/>
  <c r="K969"/>
  <c r="I970"/>
  <c r="J970"/>
  <c r="K970"/>
  <c r="I971"/>
  <c r="J971"/>
  <c r="K971"/>
  <c r="I972"/>
  <c r="J972"/>
  <c r="K972"/>
  <c r="I973"/>
  <c r="J973"/>
  <c r="K973"/>
  <c r="I974"/>
  <c r="J974"/>
  <c r="K974"/>
  <c r="I975"/>
  <c r="J975"/>
  <c r="K975"/>
  <c r="I976"/>
  <c r="J976"/>
  <c r="K976"/>
  <c r="I977"/>
  <c r="J977"/>
  <c r="K977"/>
  <c r="I978"/>
  <c r="J978"/>
  <c r="K978"/>
  <c r="I979"/>
  <c r="J979"/>
  <c r="K979"/>
  <c r="I980"/>
  <c r="J980"/>
  <c r="K980"/>
  <c r="I981"/>
  <c r="J981"/>
  <c r="K981"/>
  <c r="I982"/>
  <c r="J982"/>
  <c r="K982"/>
  <c r="I983"/>
  <c r="J983"/>
  <c r="K983"/>
  <c r="I984"/>
  <c r="J984"/>
  <c r="K984"/>
  <c r="I985"/>
  <c r="J985"/>
  <c r="K985"/>
  <c r="I986"/>
  <c r="J986"/>
  <c r="K986"/>
  <c r="I987"/>
  <c r="J987"/>
  <c r="K987"/>
  <c r="I988"/>
  <c r="J988"/>
  <c r="K988"/>
  <c r="I989"/>
  <c r="J989"/>
  <c r="K989"/>
  <c r="I990"/>
  <c r="J990"/>
  <c r="K990"/>
  <c r="I991"/>
  <c r="J991"/>
  <c r="K991"/>
  <c r="I992"/>
  <c r="J992"/>
  <c r="K992"/>
  <c r="I993"/>
  <c r="J993"/>
  <c r="K993"/>
  <c r="I994"/>
  <c r="J994"/>
  <c r="K994"/>
  <c r="I995"/>
  <c r="J995"/>
  <c r="K995"/>
  <c r="I996"/>
  <c r="J996"/>
  <c r="K996"/>
  <c r="I997"/>
  <c r="J997"/>
  <c r="K997"/>
  <c r="I998"/>
  <c r="J998"/>
  <c r="K998"/>
  <c r="I999"/>
  <c r="J999"/>
  <c r="K999"/>
  <c r="I1000"/>
  <c r="J1000"/>
  <c r="K1000"/>
  <c r="I1001"/>
  <c r="J1001"/>
  <c r="K1001"/>
  <c r="I1002"/>
  <c r="J1002"/>
  <c r="K1002"/>
  <c r="I1003"/>
  <c r="J1003"/>
  <c r="K1003"/>
  <c r="I1004"/>
  <c r="J1004"/>
  <c r="K1004"/>
  <c r="I1005"/>
  <c r="J1005"/>
  <c r="K1005"/>
  <c r="I1006"/>
  <c r="J1006"/>
  <c r="K1006"/>
  <c r="I1007"/>
  <c r="J1007"/>
  <c r="K1007"/>
  <c r="I1008"/>
  <c r="J1008"/>
  <c r="K1008"/>
  <c r="I1009"/>
  <c r="J1009"/>
  <c r="K1009"/>
  <c r="I1010"/>
  <c r="J1010"/>
  <c r="K1010"/>
  <c r="I1011"/>
  <c r="J1011"/>
  <c r="K1011"/>
  <c r="I1012"/>
  <c r="J1012"/>
  <c r="K1012"/>
  <c r="I1013"/>
  <c r="J1013"/>
  <c r="K1013"/>
  <c r="I1014"/>
  <c r="J1014"/>
  <c r="K1014"/>
  <c r="I1015"/>
  <c r="J1015"/>
  <c r="K1015"/>
  <c r="I1016"/>
  <c r="J1016"/>
  <c r="K1016"/>
  <c r="I1017"/>
  <c r="J1017"/>
  <c r="K1017"/>
  <c r="I1018"/>
  <c r="J1018"/>
  <c r="K1018"/>
  <c r="I1019"/>
  <c r="J1019"/>
  <c r="K1019"/>
  <c r="I1020"/>
  <c r="J1020"/>
  <c r="K1020"/>
  <c r="I1021"/>
  <c r="J1021"/>
  <c r="K1021"/>
  <c r="I1022"/>
  <c r="J1022"/>
  <c r="K1022"/>
  <c r="I1023"/>
  <c r="J1023"/>
  <c r="K1023"/>
  <c r="I1024"/>
  <c r="J1024"/>
  <c r="K1024"/>
  <c r="I1025"/>
  <c r="J1025"/>
  <c r="K1025"/>
  <c r="I1026"/>
  <c r="J1026"/>
  <c r="K1026"/>
  <c r="I1027"/>
  <c r="J1027"/>
  <c r="K1027"/>
  <c r="I1028"/>
  <c r="J1028"/>
  <c r="K1028"/>
  <c r="I1029"/>
  <c r="J1029"/>
  <c r="K1029"/>
  <c r="I1030"/>
  <c r="J1030"/>
  <c r="K1030"/>
  <c r="I1031"/>
  <c r="J1031"/>
  <c r="K1031"/>
  <c r="I1032"/>
  <c r="J1032"/>
  <c r="K1032"/>
  <c r="I1033"/>
  <c r="J1033"/>
  <c r="K1033"/>
  <c r="I1034"/>
  <c r="J1034"/>
  <c r="K1034"/>
  <c r="I1035"/>
  <c r="J1035"/>
  <c r="K1035"/>
  <c r="I1036"/>
  <c r="J1036"/>
  <c r="K1036"/>
  <c r="I1037"/>
  <c r="J1037"/>
  <c r="K1037"/>
  <c r="I1038"/>
  <c r="J1038"/>
  <c r="K1038"/>
  <c r="I1039"/>
  <c r="J1039"/>
  <c r="K1039"/>
  <c r="I1040"/>
  <c r="J1040"/>
  <c r="K1040"/>
  <c r="I1041"/>
  <c r="J1041"/>
  <c r="K1041"/>
  <c r="I1042"/>
  <c r="J1042"/>
  <c r="K1042"/>
  <c r="I1043"/>
  <c r="J1043"/>
  <c r="K1043"/>
  <c r="I1044"/>
  <c r="J1044"/>
  <c r="K1044"/>
  <c r="I1045"/>
  <c r="J1045"/>
  <c r="K1045"/>
  <c r="I1046"/>
  <c r="J1046"/>
  <c r="K1046"/>
  <c r="I1047"/>
  <c r="J1047"/>
  <c r="K1047"/>
  <c r="I1048"/>
  <c r="J1048"/>
  <c r="K1048"/>
  <c r="I1049"/>
  <c r="J1049"/>
  <c r="K1049"/>
  <c r="I1050"/>
  <c r="J1050"/>
  <c r="K1050"/>
  <c r="I1051"/>
  <c r="J1051"/>
  <c r="K1051"/>
  <c r="I1052"/>
  <c r="J1052"/>
  <c r="K1052"/>
  <c r="I1053"/>
  <c r="J1053"/>
  <c r="K1053"/>
  <c r="I1054"/>
  <c r="J1054"/>
  <c r="K1054"/>
  <c r="I1055"/>
  <c r="J1055"/>
  <c r="K1055"/>
  <c r="I1056"/>
  <c r="J1056"/>
  <c r="K1056"/>
  <c r="I1057"/>
  <c r="J1057"/>
  <c r="K1057"/>
  <c r="I1058"/>
  <c r="J1058"/>
  <c r="K1058"/>
  <c r="I1059"/>
  <c r="J1059"/>
  <c r="K1059"/>
  <c r="I1060"/>
  <c r="J1060"/>
  <c r="K1060"/>
  <c r="I1061"/>
  <c r="J1061"/>
  <c r="K1061"/>
  <c r="I1062"/>
  <c r="J1062"/>
  <c r="K1062"/>
  <c r="I1063"/>
  <c r="J1063"/>
  <c r="K1063"/>
  <c r="I1064"/>
  <c r="J1064"/>
  <c r="K1064"/>
  <c r="I1065"/>
  <c r="J1065"/>
  <c r="K1065"/>
  <c r="I1066"/>
  <c r="J1066"/>
  <c r="K1066"/>
  <c r="I1067"/>
  <c r="J1067"/>
  <c r="K1067"/>
  <c r="I1068"/>
  <c r="J1068"/>
  <c r="K1068"/>
  <c r="I1069"/>
  <c r="J1069"/>
  <c r="K1069"/>
  <c r="I1070"/>
  <c r="J1070"/>
  <c r="K1070"/>
  <c r="I1071"/>
  <c r="J1071"/>
  <c r="K1071"/>
  <c r="I1072"/>
  <c r="J1072"/>
  <c r="K1072"/>
  <c r="I1073"/>
  <c r="J1073"/>
  <c r="K1073"/>
  <c r="I1074"/>
  <c r="J1074"/>
  <c r="K1074"/>
  <c r="I1075"/>
  <c r="J1075"/>
  <c r="K1075"/>
  <c r="I1076"/>
  <c r="J1076"/>
  <c r="K1076"/>
  <c r="I1077"/>
  <c r="J1077"/>
  <c r="K1077"/>
  <c r="I1078"/>
  <c r="J1078"/>
  <c r="K1078"/>
  <c r="I1079"/>
  <c r="J1079"/>
  <c r="K1079"/>
  <c r="I1080"/>
  <c r="J1080"/>
  <c r="K1080"/>
  <c r="I1081"/>
  <c r="J1081"/>
  <c r="K1081"/>
  <c r="I1082"/>
  <c r="J1082"/>
  <c r="K1082"/>
  <c r="I1083"/>
  <c r="J1083"/>
  <c r="K1083"/>
  <c r="I1084"/>
  <c r="J1084"/>
  <c r="K1084"/>
  <c r="I1085"/>
  <c r="J1085"/>
  <c r="K1085"/>
  <c r="I1086"/>
  <c r="J1086"/>
  <c r="K1086"/>
  <c r="I1087"/>
  <c r="J1087"/>
  <c r="K1087"/>
  <c r="I1088"/>
  <c r="J1088"/>
  <c r="K1088"/>
  <c r="I1089"/>
  <c r="J1089"/>
  <c r="K1089"/>
  <c r="I1090"/>
  <c r="J1090"/>
  <c r="K1090"/>
  <c r="I1091"/>
  <c r="J1091"/>
  <c r="K1091"/>
  <c r="I1092"/>
  <c r="J1092"/>
  <c r="K1092"/>
  <c r="I1093"/>
  <c r="J1093"/>
  <c r="K1093"/>
  <c r="I1094"/>
  <c r="J1094"/>
  <c r="K1094"/>
  <c r="I1095"/>
  <c r="J1095"/>
  <c r="K1095"/>
  <c r="I1096"/>
  <c r="J1096"/>
  <c r="K1096"/>
  <c r="I1097"/>
  <c r="J1097"/>
  <c r="K1097"/>
  <c r="I1098"/>
  <c r="J1098"/>
  <c r="K1098"/>
  <c r="I1099"/>
  <c r="J1099"/>
  <c r="K1099"/>
  <c r="I1100"/>
  <c r="J1100"/>
  <c r="K1100"/>
  <c r="I1101"/>
  <c r="J1101"/>
  <c r="K1101"/>
  <c r="I1102"/>
  <c r="J1102"/>
  <c r="K1102"/>
  <c r="I1103"/>
  <c r="J1103"/>
  <c r="K1103"/>
  <c r="I1104"/>
  <c r="J1104"/>
  <c r="K1104"/>
  <c r="I1105"/>
  <c r="J1105"/>
  <c r="K1105"/>
  <c r="I1106"/>
  <c r="J1106"/>
  <c r="K1106"/>
  <c r="I1107"/>
  <c r="J1107"/>
  <c r="K1107"/>
  <c r="I1108"/>
  <c r="J1108"/>
  <c r="K1108"/>
  <c r="I1109"/>
  <c r="J1109"/>
  <c r="K1109"/>
  <c r="I1110"/>
  <c r="J1110"/>
  <c r="K1110"/>
  <c r="I1111"/>
  <c r="J1111"/>
  <c r="K1111"/>
  <c r="I1112"/>
  <c r="J1112"/>
  <c r="K1112"/>
  <c r="I1113"/>
  <c r="J1113"/>
  <c r="K1113"/>
  <c r="I1114"/>
  <c r="J1114"/>
  <c r="K1114"/>
  <c r="I1115"/>
  <c r="J1115"/>
  <c r="K1115"/>
  <c r="I1116"/>
  <c r="J1116"/>
  <c r="K1116"/>
  <c r="I1117"/>
  <c r="J1117"/>
  <c r="K1117"/>
  <c r="I1118"/>
  <c r="J1118"/>
  <c r="K1118"/>
  <c r="I1119"/>
  <c r="J1119"/>
  <c r="K1119"/>
  <c r="I1120"/>
  <c r="J1120"/>
  <c r="K1120"/>
  <c r="I1121"/>
  <c r="J1121"/>
  <c r="K1121"/>
  <c r="I1122"/>
  <c r="J1122"/>
  <c r="K1122"/>
  <c r="I1123"/>
  <c r="J1123"/>
  <c r="K1123"/>
  <c r="I1124"/>
  <c r="J1124"/>
  <c r="K1124"/>
  <c r="I1125"/>
  <c r="J1125"/>
  <c r="K1125"/>
  <c r="I1126"/>
  <c r="J1126"/>
  <c r="K1126"/>
  <c r="I1127"/>
  <c r="J1127"/>
  <c r="K1127"/>
  <c r="I1128"/>
  <c r="J1128"/>
  <c r="K1128"/>
  <c r="I1129"/>
  <c r="J1129"/>
  <c r="K1129"/>
  <c r="I1130"/>
  <c r="J1130"/>
  <c r="K1130"/>
  <c r="I1131"/>
  <c r="J1131"/>
  <c r="K1131"/>
  <c r="I1132"/>
  <c r="J1132"/>
  <c r="K1132"/>
  <c r="I1133"/>
  <c r="J1133"/>
  <c r="K1133"/>
  <c r="I1134"/>
  <c r="J1134"/>
  <c r="K1134"/>
  <c r="I1135"/>
  <c r="J1135"/>
  <c r="K1135"/>
  <c r="I1136"/>
  <c r="J1136"/>
  <c r="K1136"/>
  <c r="I1137"/>
  <c r="J1137"/>
  <c r="K1137"/>
  <c r="I1138"/>
  <c r="J1138"/>
  <c r="K1138"/>
  <c r="I1139"/>
  <c r="J1139"/>
  <c r="K1139"/>
  <c r="I1140"/>
  <c r="J1140"/>
  <c r="K1140"/>
  <c r="I1141"/>
  <c r="J1141"/>
  <c r="K1141"/>
  <c r="I1142"/>
  <c r="J1142"/>
  <c r="K1142"/>
  <c r="I1143"/>
  <c r="J1143"/>
  <c r="K1143"/>
  <c r="I1144"/>
  <c r="J1144"/>
  <c r="K1144"/>
  <c r="I1145"/>
  <c r="J1145"/>
  <c r="K1145"/>
  <c r="I1146"/>
  <c r="J1146"/>
  <c r="K1146"/>
  <c r="I1147"/>
  <c r="J1147"/>
  <c r="K1147"/>
  <c r="I1148"/>
  <c r="J1148"/>
  <c r="K1148"/>
  <c r="I1149"/>
  <c r="J1149"/>
  <c r="K1149"/>
  <c r="I1150"/>
  <c r="J1150"/>
  <c r="K1150"/>
  <c r="I1151"/>
  <c r="J1151"/>
  <c r="K1151"/>
  <c r="I1152"/>
  <c r="J1152"/>
  <c r="K1152"/>
  <c r="I1153"/>
  <c r="J1153"/>
  <c r="K1153"/>
  <c r="I1154"/>
  <c r="J1154"/>
  <c r="K1154"/>
  <c r="I1155"/>
  <c r="J1155"/>
  <c r="K1155"/>
  <c r="I1156"/>
  <c r="J1156"/>
  <c r="K1156"/>
  <c r="I1157"/>
  <c r="J1157"/>
  <c r="K1157"/>
  <c r="I1158"/>
  <c r="J1158"/>
  <c r="K1158"/>
  <c r="I1159"/>
  <c r="J1159"/>
  <c r="K1159"/>
  <c r="I1160"/>
  <c r="J1160"/>
  <c r="K1160"/>
  <c r="I1161"/>
  <c r="J1161"/>
  <c r="K1161"/>
  <c r="I1162"/>
  <c r="J1162"/>
  <c r="K1162"/>
  <c r="I1163"/>
  <c r="J1163"/>
  <c r="K1163"/>
  <c r="I1164"/>
  <c r="J1164"/>
  <c r="K1164"/>
  <c r="I1165"/>
  <c r="J1165"/>
  <c r="K1165"/>
  <c r="I1166"/>
  <c r="J1166"/>
  <c r="K1166"/>
  <c r="I1167"/>
  <c r="J1167"/>
  <c r="K1167"/>
  <c r="I1168"/>
  <c r="J1168"/>
  <c r="K1168"/>
  <c r="I1169"/>
  <c r="J1169"/>
  <c r="K1169"/>
  <c r="I1170"/>
  <c r="J1170"/>
  <c r="K1170"/>
  <c r="I1171"/>
  <c r="J1171"/>
  <c r="K1171"/>
  <c r="I1172"/>
  <c r="J1172"/>
  <c r="K1172"/>
  <c r="I1173"/>
  <c r="J1173"/>
  <c r="K1173"/>
  <c r="I1174"/>
  <c r="J1174"/>
  <c r="K1174"/>
  <c r="I1175"/>
  <c r="J1175"/>
  <c r="K1175"/>
  <c r="I1176"/>
  <c r="J1176"/>
  <c r="K1176"/>
  <c r="I1177"/>
  <c r="J1177"/>
  <c r="K1177"/>
  <c r="I1178"/>
  <c r="J1178"/>
  <c r="K1178"/>
  <c r="I1179"/>
  <c r="J1179"/>
  <c r="K1179"/>
  <c r="I1180"/>
  <c r="J1180"/>
  <c r="K1180"/>
  <c r="I1181"/>
  <c r="J1181"/>
  <c r="K1181"/>
  <c r="I1182"/>
  <c r="J1182"/>
  <c r="K1182"/>
  <c r="I1183"/>
  <c r="J1183"/>
  <c r="K1183"/>
  <c r="I1184"/>
  <c r="J1184"/>
  <c r="K1184"/>
  <c r="I1185"/>
  <c r="J1185"/>
  <c r="K1185"/>
  <c r="I1186"/>
  <c r="J1186"/>
  <c r="K1186"/>
  <c r="I1187"/>
  <c r="J1187"/>
  <c r="K1187"/>
  <c r="I1188"/>
  <c r="J1188"/>
  <c r="K1188"/>
  <c r="I1189"/>
  <c r="J1189"/>
  <c r="K1189"/>
  <c r="I1190"/>
  <c r="J1190"/>
  <c r="K1190"/>
  <c r="I1191"/>
  <c r="J1191"/>
  <c r="K1191"/>
  <c r="I1192"/>
  <c r="J1192"/>
  <c r="K1192"/>
  <c r="I1193"/>
  <c r="J1193"/>
  <c r="K1193"/>
  <c r="I1194"/>
  <c r="J1194"/>
  <c r="K1194"/>
  <c r="I1195"/>
  <c r="J1195"/>
  <c r="K1195"/>
  <c r="I1196"/>
  <c r="J1196"/>
  <c r="K1196"/>
  <c r="I1197"/>
  <c r="J1197"/>
  <c r="K1197"/>
  <c r="I1198"/>
  <c r="J1198"/>
  <c r="K1198"/>
  <c r="I1199"/>
  <c r="J1199"/>
  <c r="K1199"/>
  <c r="I1200"/>
  <c r="J1200"/>
  <c r="K1200"/>
  <c r="I1201"/>
  <c r="J1201"/>
  <c r="K1201"/>
  <c r="I1202"/>
  <c r="J1202"/>
  <c r="K1202"/>
  <c r="I1203"/>
  <c r="J1203"/>
  <c r="K1203"/>
  <c r="I1204"/>
  <c r="J1204"/>
  <c r="K1204"/>
  <c r="I1205"/>
  <c r="J1205"/>
  <c r="K1205"/>
  <c r="I1206"/>
  <c r="J1206"/>
  <c r="K1206"/>
  <c r="I1207"/>
  <c r="J1207"/>
  <c r="K1207"/>
  <c r="I1208"/>
  <c r="J1208"/>
  <c r="K1208"/>
  <c r="I1209"/>
  <c r="J1209"/>
  <c r="K1209"/>
  <c r="I1210"/>
  <c r="J1210"/>
  <c r="K1210"/>
  <c r="I1211"/>
  <c r="J1211"/>
  <c r="K1211"/>
  <c r="I1212"/>
  <c r="J1212"/>
  <c r="K1212"/>
  <c r="I1213"/>
  <c r="J1213"/>
  <c r="K1213"/>
  <c r="I1214"/>
  <c r="J1214"/>
  <c r="K1214"/>
  <c r="I1215"/>
  <c r="J1215"/>
  <c r="K1215"/>
  <c r="I1216"/>
  <c r="J1216"/>
  <c r="K1216"/>
  <c r="I1217"/>
  <c r="J1217"/>
  <c r="K1217"/>
  <c r="I1218"/>
  <c r="J1218"/>
  <c r="K1218"/>
  <c r="I1219"/>
  <c r="J1219"/>
  <c r="K1219"/>
  <c r="I1220"/>
  <c r="J1220"/>
  <c r="K1220"/>
  <c r="I1221"/>
  <c r="J1221"/>
  <c r="K1221"/>
  <c r="I1222"/>
  <c r="J1222"/>
  <c r="K1222"/>
  <c r="I1223"/>
  <c r="J1223"/>
  <c r="K1223"/>
  <c r="I1224"/>
  <c r="J1224"/>
  <c r="K1224"/>
  <c r="I1225"/>
  <c r="J1225"/>
  <c r="K1225"/>
  <c r="I1226"/>
  <c r="J1226"/>
  <c r="K1226"/>
  <c r="I1227"/>
  <c r="J1227"/>
  <c r="K1227"/>
  <c r="I1228"/>
  <c r="J1228"/>
  <c r="K1228"/>
  <c r="I1229"/>
  <c r="J1229"/>
  <c r="K1229"/>
  <c r="I1230"/>
  <c r="J1230"/>
  <c r="K1230"/>
  <c r="I1231"/>
  <c r="J1231"/>
  <c r="K1231"/>
  <c r="I1232"/>
  <c r="J1232"/>
  <c r="K1232"/>
  <c r="I1233"/>
  <c r="J1233"/>
  <c r="K1233"/>
  <c r="I1234"/>
  <c r="J1234"/>
  <c r="K1234"/>
  <c r="I1235"/>
  <c r="J1235"/>
  <c r="K1235"/>
  <c r="I1236"/>
  <c r="J1236"/>
  <c r="K1236"/>
  <c r="I1237"/>
  <c r="J1237"/>
  <c r="K1237"/>
  <c r="I1238"/>
  <c r="J1238"/>
  <c r="K1238"/>
  <c r="I1239"/>
  <c r="J1239"/>
  <c r="K1239"/>
  <c r="I1240"/>
  <c r="J1240"/>
  <c r="K1240"/>
  <c r="I1241"/>
  <c r="J1241"/>
  <c r="K1241"/>
  <c r="I1242"/>
  <c r="J1242"/>
  <c r="K1242"/>
  <c r="I1243"/>
  <c r="J1243"/>
  <c r="K1243"/>
  <c r="I1244"/>
  <c r="J1244"/>
  <c r="K1244"/>
  <c r="I1245"/>
  <c r="J1245"/>
  <c r="K1245"/>
  <c r="I1246"/>
  <c r="J1246"/>
  <c r="K1246"/>
  <c r="I1247"/>
  <c r="J1247"/>
  <c r="K1247"/>
  <c r="I1248"/>
  <c r="J1248"/>
  <c r="K1248"/>
  <c r="I1249"/>
  <c r="J1249"/>
  <c r="K1249"/>
  <c r="I1250"/>
  <c r="J1250"/>
  <c r="K1250"/>
  <c r="I1251"/>
  <c r="J1251"/>
  <c r="K1251"/>
  <c r="I1252"/>
  <c r="J1252"/>
  <c r="K1252"/>
  <c r="I1253"/>
  <c r="J1253"/>
  <c r="K1253"/>
  <c r="I1254"/>
  <c r="J1254"/>
  <c r="K1254"/>
  <c r="I1255"/>
  <c r="J1255"/>
  <c r="K1255"/>
  <c r="I1256"/>
  <c r="J1256"/>
  <c r="K1256"/>
  <c r="I1257"/>
  <c r="J1257"/>
  <c r="K1257"/>
  <c r="I1258"/>
  <c r="J1258"/>
  <c r="K1258"/>
  <c r="I1259"/>
  <c r="J1259"/>
  <c r="K1259"/>
  <c r="I1260"/>
  <c r="J1260"/>
  <c r="K1260"/>
  <c r="I1261"/>
  <c r="J1261"/>
  <c r="K1261"/>
  <c r="I1262"/>
  <c r="J1262"/>
  <c r="K1262"/>
  <c r="I1263"/>
  <c r="J1263"/>
  <c r="K1263"/>
  <c r="I1264"/>
  <c r="J1264"/>
  <c r="K1264"/>
  <c r="I1265"/>
  <c r="J1265"/>
  <c r="K1265"/>
  <c r="I1266"/>
  <c r="J1266"/>
  <c r="K1266"/>
  <c r="I1267"/>
  <c r="J1267"/>
  <c r="K1267"/>
  <c r="I1268"/>
  <c r="J1268"/>
  <c r="K1268"/>
  <c r="I1269"/>
  <c r="J1269"/>
  <c r="K1269"/>
  <c r="I1270"/>
  <c r="J1270"/>
  <c r="K1270"/>
  <c r="I1271"/>
  <c r="J1271"/>
  <c r="K1271"/>
  <c r="I1272"/>
  <c r="J1272"/>
  <c r="K1272"/>
  <c r="I1273"/>
  <c r="J1273"/>
  <c r="K1273"/>
  <c r="I1274"/>
  <c r="J1274"/>
  <c r="K1274"/>
  <c r="I1275"/>
  <c r="J1275"/>
  <c r="K1275"/>
  <c r="I1276"/>
  <c r="J1276"/>
  <c r="K1276"/>
  <c r="I1277"/>
  <c r="J1277"/>
  <c r="K1277"/>
  <c r="I1278"/>
  <c r="J1278"/>
  <c r="K1278"/>
  <c r="I1279"/>
  <c r="J1279"/>
  <c r="K1279"/>
  <c r="I1280"/>
  <c r="J1280"/>
  <c r="K1280"/>
  <c r="I1281"/>
  <c r="J1281"/>
  <c r="K1281"/>
  <c r="I1282"/>
  <c r="J1282"/>
  <c r="K1282"/>
  <c r="I1283"/>
  <c r="J1283"/>
  <c r="K1283"/>
  <c r="I1284"/>
  <c r="J1284"/>
  <c r="K1284"/>
  <c r="I1285"/>
  <c r="J1285"/>
  <c r="K1285"/>
  <c r="I1286"/>
  <c r="J1286"/>
  <c r="K1286"/>
  <c r="I1287"/>
  <c r="J1287"/>
  <c r="K1287"/>
  <c r="I1288"/>
  <c r="J1288"/>
  <c r="K1288"/>
  <c r="I1289"/>
  <c r="J1289"/>
  <c r="K1289"/>
  <c r="I1290"/>
  <c r="J1290"/>
  <c r="K1290"/>
  <c r="I1291"/>
  <c r="J1291"/>
  <c r="K1291"/>
  <c r="I1292"/>
  <c r="J1292"/>
  <c r="K1292"/>
  <c r="I1293"/>
  <c r="J1293"/>
  <c r="K1293"/>
  <c r="I1294"/>
  <c r="J1294"/>
  <c r="K1294"/>
  <c r="I1295"/>
  <c r="J1295"/>
  <c r="K1295"/>
  <c r="I1296"/>
  <c r="J1296"/>
  <c r="K1296"/>
  <c r="I1297"/>
  <c r="J1297"/>
  <c r="K1297"/>
  <c r="I1298"/>
  <c r="J1298"/>
  <c r="K1298"/>
  <c r="I1299"/>
  <c r="J1299"/>
  <c r="K1299"/>
  <c r="I1300"/>
  <c r="J1300"/>
  <c r="K1300"/>
  <c r="I1301"/>
  <c r="J1301"/>
  <c r="K1301"/>
  <c r="I1302"/>
  <c r="J1302"/>
  <c r="K1302"/>
  <c r="I1303"/>
  <c r="J1303"/>
  <c r="K1303"/>
  <c r="I1304"/>
  <c r="J1304"/>
  <c r="K1304"/>
  <c r="I1305"/>
  <c r="J1305"/>
  <c r="K1305"/>
  <c r="I1306"/>
  <c r="J1306"/>
  <c r="K1306"/>
  <c r="I1307"/>
  <c r="J1307"/>
  <c r="K1307"/>
  <c r="I1308"/>
  <c r="J1308"/>
  <c r="K1308"/>
  <c r="I1309"/>
  <c r="J1309"/>
  <c r="K1309"/>
  <c r="I1310"/>
  <c r="J1310"/>
  <c r="K1310"/>
  <c r="I1311"/>
  <c r="J1311"/>
  <c r="K1311"/>
  <c r="I1312"/>
  <c r="J1312"/>
  <c r="K1312"/>
  <c r="I1313"/>
  <c r="J1313"/>
  <c r="K1313"/>
  <c r="I1314"/>
  <c r="J1314"/>
  <c r="K1314"/>
  <c r="I1315"/>
  <c r="J1315"/>
  <c r="K1315"/>
  <c r="I1316"/>
  <c r="J1316"/>
  <c r="K1316"/>
  <c r="I1317"/>
  <c r="J1317"/>
  <c r="K1317"/>
  <c r="I1318"/>
  <c r="J1318"/>
  <c r="K1318"/>
  <c r="I1319"/>
  <c r="J1319"/>
  <c r="K1319"/>
  <c r="I1320"/>
  <c r="J1320"/>
  <c r="K1320"/>
  <c r="I1321"/>
  <c r="J1321"/>
  <c r="K1321"/>
  <c r="I1322"/>
  <c r="J1322"/>
  <c r="K1322"/>
  <c r="I1323"/>
  <c r="J1323"/>
  <c r="K1323"/>
  <c r="I1324"/>
  <c r="J1324"/>
  <c r="K1324"/>
  <c r="I1325"/>
  <c r="J1325"/>
  <c r="K1325"/>
  <c r="I1326"/>
  <c r="J1326"/>
  <c r="K1326"/>
  <c r="I1327"/>
  <c r="J1327"/>
  <c r="K1327"/>
  <c r="I1328"/>
  <c r="J1328"/>
  <c r="K1328"/>
  <c r="I1329"/>
  <c r="J1329"/>
  <c r="K1329"/>
  <c r="I1330"/>
  <c r="J1330"/>
  <c r="K1330"/>
  <c r="I1331"/>
  <c r="J1331"/>
  <c r="K1331"/>
  <c r="I1332"/>
  <c r="J1332"/>
  <c r="K1332"/>
  <c r="I1333"/>
  <c r="J1333"/>
  <c r="K1333"/>
  <c r="I1334"/>
  <c r="J1334"/>
  <c r="K1334"/>
  <c r="I1335"/>
  <c r="J1335"/>
  <c r="K1335"/>
  <c r="I1336"/>
  <c r="J1336"/>
  <c r="K1336"/>
  <c r="I1337"/>
  <c r="J1337"/>
  <c r="K1337"/>
  <c r="I1338"/>
  <c r="J1338"/>
  <c r="K1338"/>
  <c r="I1339"/>
  <c r="J1339"/>
  <c r="K1339"/>
  <c r="I1340"/>
  <c r="J1340"/>
  <c r="K1340"/>
  <c r="I1341"/>
  <c r="J1341"/>
  <c r="K1341"/>
  <c r="I1342"/>
  <c r="J1342"/>
  <c r="K1342"/>
  <c r="I1343"/>
  <c r="J1343"/>
  <c r="K1343"/>
  <c r="I1344"/>
  <c r="J1344"/>
  <c r="K1344"/>
  <c r="I1345"/>
  <c r="J1345"/>
  <c r="K1345"/>
  <c r="I1346"/>
  <c r="J1346"/>
  <c r="K1346"/>
  <c r="I1347"/>
  <c r="J1347"/>
  <c r="K1347"/>
  <c r="I1348"/>
  <c r="J1348"/>
  <c r="K1348"/>
  <c r="I1349"/>
  <c r="J1349"/>
  <c r="K1349"/>
  <c r="I1350"/>
  <c r="J1350"/>
  <c r="K1350"/>
  <c r="I1351"/>
  <c r="J1351"/>
  <c r="K1351"/>
  <c r="I1352"/>
  <c r="J1352"/>
  <c r="K1352"/>
  <c r="I1353"/>
  <c r="J1353"/>
  <c r="K1353"/>
  <c r="I1354"/>
  <c r="J1354"/>
  <c r="K1354"/>
  <c r="I1355"/>
  <c r="J1355"/>
  <c r="K1355"/>
  <c r="I1356"/>
  <c r="J1356"/>
  <c r="K1356"/>
  <c r="I1357"/>
  <c r="J1357"/>
  <c r="K1357"/>
  <c r="I1358"/>
  <c r="J1358"/>
  <c r="K1358"/>
  <c r="I1359"/>
  <c r="J1359"/>
  <c r="K1359"/>
  <c r="I1360"/>
  <c r="J1360"/>
  <c r="K1360"/>
  <c r="I1361"/>
  <c r="J1361"/>
  <c r="K1361"/>
  <c r="I1362"/>
  <c r="J1362"/>
  <c r="K1362"/>
  <c r="I1363"/>
  <c r="J1363"/>
  <c r="K1363"/>
  <c r="I1364"/>
  <c r="J1364"/>
  <c r="K1364"/>
  <c r="I1365"/>
  <c r="J1365"/>
  <c r="K1365"/>
  <c r="I1366"/>
  <c r="J1366"/>
  <c r="K1366"/>
  <c r="I1367"/>
  <c r="J1367"/>
  <c r="K1367"/>
  <c r="I1368"/>
  <c r="J1368"/>
  <c r="K1368"/>
  <c r="I1369"/>
  <c r="J1369"/>
  <c r="K1369"/>
  <c r="I1370"/>
  <c r="J1370"/>
  <c r="K1370"/>
  <c r="I1371"/>
  <c r="J1371"/>
  <c r="K1371"/>
  <c r="I1372"/>
  <c r="J1372"/>
  <c r="K1372"/>
  <c r="I1373"/>
  <c r="J1373"/>
  <c r="K1373"/>
  <c r="I1374"/>
  <c r="J1374"/>
  <c r="K1374"/>
  <c r="I1375"/>
  <c r="J1375"/>
  <c r="K1375"/>
  <c r="I1376"/>
  <c r="J1376"/>
  <c r="K1376"/>
  <c r="I1377"/>
  <c r="J1377"/>
  <c r="K1377"/>
  <c r="I1378"/>
  <c r="J1378"/>
  <c r="K1378"/>
  <c r="I1379"/>
  <c r="J1379"/>
  <c r="K1379"/>
  <c r="I1380"/>
  <c r="J1380"/>
  <c r="K1380"/>
  <c r="I1381"/>
  <c r="J1381"/>
  <c r="K1381"/>
  <c r="I1382"/>
  <c r="J1382"/>
  <c r="K1382"/>
  <c r="I1383"/>
  <c r="J1383"/>
  <c r="K1383"/>
  <c r="I1384"/>
  <c r="J1384"/>
  <c r="K1384"/>
  <c r="I1385"/>
  <c r="J1385"/>
  <c r="K1385"/>
  <c r="I1386"/>
  <c r="J1386"/>
  <c r="K1386"/>
  <c r="I1387"/>
  <c r="J1387"/>
  <c r="K1387"/>
  <c r="I1388"/>
  <c r="J1388"/>
  <c r="K1388"/>
  <c r="I1389"/>
  <c r="J1389"/>
  <c r="K1389"/>
  <c r="I1390"/>
  <c r="J1390"/>
  <c r="K1390"/>
  <c r="I1391"/>
  <c r="J1391"/>
  <c r="K1391"/>
  <c r="I1392"/>
  <c r="J1392"/>
  <c r="K1392"/>
  <c r="I1393"/>
  <c r="J1393"/>
  <c r="K1393"/>
  <c r="I1394"/>
  <c r="J1394"/>
  <c r="K1394"/>
  <c r="I1395"/>
  <c r="J1395"/>
  <c r="K1395"/>
  <c r="I1396"/>
  <c r="J1396"/>
  <c r="K1396"/>
  <c r="I1397"/>
  <c r="J1397"/>
  <c r="K1397"/>
  <c r="I1398"/>
  <c r="J1398"/>
  <c r="K1398"/>
  <c r="I1399"/>
  <c r="J1399"/>
  <c r="K1399"/>
  <c r="I1400"/>
  <c r="J1400"/>
  <c r="K1400"/>
  <c r="I1401"/>
  <c r="J1401"/>
  <c r="K1401"/>
  <c r="I1402"/>
  <c r="J1402"/>
  <c r="K1402"/>
  <c r="I1403"/>
  <c r="J1403"/>
  <c r="K1403"/>
  <c r="I1404"/>
  <c r="J1404"/>
  <c r="K1404"/>
  <c r="I1405"/>
  <c r="J1405"/>
  <c r="K1405"/>
  <c r="I1406"/>
  <c r="J1406"/>
  <c r="K1406"/>
  <c r="I1407"/>
  <c r="J1407"/>
  <c r="K1407"/>
  <c r="I1408"/>
  <c r="J1408"/>
  <c r="K1408"/>
  <c r="I1409"/>
  <c r="J1409"/>
  <c r="K1409"/>
  <c r="I1410"/>
  <c r="J1410"/>
  <c r="K1410"/>
  <c r="I1411"/>
  <c r="J1411"/>
  <c r="K1411"/>
  <c r="I1412"/>
  <c r="J1412"/>
  <c r="K1412"/>
  <c r="I1413"/>
  <c r="J1413"/>
  <c r="K1413"/>
  <c r="I1414"/>
  <c r="J1414"/>
  <c r="K1414"/>
  <c r="I1415"/>
  <c r="J1415"/>
  <c r="K1415"/>
  <c r="I1416"/>
  <c r="J1416"/>
  <c r="K1416"/>
  <c r="I1417"/>
  <c r="J1417"/>
  <c r="K1417"/>
  <c r="I1418"/>
  <c r="J1418"/>
  <c r="K1418"/>
  <c r="I1419"/>
  <c r="J1419"/>
  <c r="K1419"/>
  <c r="I1420"/>
  <c r="J1420"/>
  <c r="K1420"/>
  <c r="I1421"/>
  <c r="J1421"/>
  <c r="K1421"/>
  <c r="I1422"/>
  <c r="J1422"/>
  <c r="K1422"/>
  <c r="I1423"/>
  <c r="J1423"/>
  <c r="K1423"/>
  <c r="I1424"/>
  <c r="J1424"/>
  <c r="K1424"/>
  <c r="I1425"/>
  <c r="J1425"/>
  <c r="K1425"/>
  <c r="I1426"/>
  <c r="J1426"/>
  <c r="K1426"/>
  <c r="I1427"/>
  <c r="J1427"/>
  <c r="K1427"/>
  <c r="I1428"/>
  <c r="J1428"/>
  <c r="K1428"/>
  <c r="I1429"/>
  <c r="J1429"/>
  <c r="K1429"/>
  <c r="I1430"/>
  <c r="J1430"/>
  <c r="K1430"/>
  <c r="I1431"/>
  <c r="J1431"/>
  <c r="K1431"/>
  <c r="I1432"/>
  <c r="J1432"/>
  <c r="K1432"/>
  <c r="I1433"/>
  <c r="J1433"/>
  <c r="K1433"/>
  <c r="I1434"/>
  <c r="J1434"/>
  <c r="K1434"/>
  <c r="I1435"/>
  <c r="J1435"/>
  <c r="K1435"/>
  <c r="I1436"/>
  <c r="J1436"/>
  <c r="K1436"/>
  <c r="I1437"/>
  <c r="J1437"/>
  <c r="K1437"/>
  <c r="I1438"/>
  <c r="J1438"/>
  <c r="K1438"/>
  <c r="I1439"/>
  <c r="J1439"/>
  <c r="K1439"/>
  <c r="I1440"/>
  <c r="J1440"/>
  <c r="K1440"/>
  <c r="I1441"/>
  <c r="J1441"/>
  <c r="K1441"/>
  <c r="I1442"/>
  <c r="J1442"/>
  <c r="K1442"/>
  <c r="I1443"/>
  <c r="J1443"/>
  <c r="K1443"/>
  <c r="I1444"/>
  <c r="J1444"/>
  <c r="K1444"/>
  <c r="I1445"/>
  <c r="J1445"/>
  <c r="K1445"/>
  <c r="I1446"/>
  <c r="J1446"/>
  <c r="K1446"/>
  <c r="I1447"/>
  <c r="J1447"/>
  <c r="K1447"/>
  <c r="I1448"/>
  <c r="J1448"/>
  <c r="K1448"/>
  <c r="I1449"/>
  <c r="J1449"/>
  <c r="K1449"/>
  <c r="I1450"/>
  <c r="J1450"/>
  <c r="K1450"/>
  <c r="I1451"/>
  <c r="J1451"/>
  <c r="K1451"/>
  <c r="I1452"/>
  <c r="J1452"/>
  <c r="K1452"/>
  <c r="I1453"/>
  <c r="J1453"/>
  <c r="K1453"/>
  <c r="I1454"/>
  <c r="J1454"/>
  <c r="K1454"/>
  <c r="I1455"/>
  <c r="J1455"/>
  <c r="K1455"/>
  <c r="I1456"/>
  <c r="J1456"/>
  <c r="K1456"/>
  <c r="I1457"/>
  <c r="J1457"/>
  <c r="K1457"/>
  <c r="I1458"/>
  <c r="J1458"/>
  <c r="K1458"/>
  <c r="I1459"/>
  <c r="J1459"/>
  <c r="K1459"/>
  <c r="I1460"/>
  <c r="J1460"/>
  <c r="K1460"/>
  <c r="I1461"/>
  <c r="J1461"/>
  <c r="K1461"/>
  <c r="I1462"/>
  <c r="J1462"/>
  <c r="K1462"/>
  <c r="I1463"/>
  <c r="J1463"/>
  <c r="K1463"/>
  <c r="I1464"/>
  <c r="J1464"/>
  <c r="K1464"/>
  <c r="I1465"/>
  <c r="J1465"/>
  <c r="K1465"/>
  <c r="I1466"/>
  <c r="J1466"/>
  <c r="K1466"/>
  <c r="I1467"/>
  <c r="J1467"/>
  <c r="K1467"/>
  <c r="I1468"/>
  <c r="J1468"/>
  <c r="K1468"/>
  <c r="I1469"/>
  <c r="J1469"/>
  <c r="K1469"/>
  <c r="I1470"/>
  <c r="J1470"/>
  <c r="K1470"/>
  <c r="I1471"/>
  <c r="J1471"/>
  <c r="K1471"/>
  <c r="I1472"/>
  <c r="J1472"/>
  <c r="K1472"/>
  <c r="I1473"/>
  <c r="J1473"/>
  <c r="K1473"/>
  <c r="I1474"/>
  <c r="J1474"/>
  <c r="K1474"/>
  <c r="I1475"/>
  <c r="J1475"/>
  <c r="K1475"/>
  <c r="I1476"/>
  <c r="J1476"/>
  <c r="K1476"/>
  <c r="I1477"/>
  <c r="J1477"/>
  <c r="K1477"/>
  <c r="I1478"/>
  <c r="J1478"/>
  <c r="K1478"/>
  <c r="I1479"/>
  <c r="J1479"/>
  <c r="K1479"/>
  <c r="I1480"/>
  <c r="J1480"/>
  <c r="K1480"/>
  <c r="I1481"/>
  <c r="J1481"/>
  <c r="K1481"/>
  <c r="I1482"/>
  <c r="J1482"/>
  <c r="K1482"/>
  <c r="I1483"/>
  <c r="J1483"/>
  <c r="K1483"/>
  <c r="I1484"/>
  <c r="J1484"/>
  <c r="K1484"/>
  <c r="I1485"/>
  <c r="J1485"/>
  <c r="K1485"/>
  <c r="I1486"/>
  <c r="J1486"/>
  <c r="K1486"/>
  <c r="I1487"/>
  <c r="J1487"/>
  <c r="K1487"/>
  <c r="I1488"/>
  <c r="J1488"/>
  <c r="K1488"/>
  <c r="I1489"/>
  <c r="J1489"/>
  <c r="K1489"/>
  <c r="I1490"/>
  <c r="J1490"/>
  <c r="K1490"/>
  <c r="I1491"/>
  <c r="J1491"/>
  <c r="K1491"/>
  <c r="I1492"/>
  <c r="J1492"/>
  <c r="K1492"/>
  <c r="I1493"/>
  <c r="J1493"/>
  <c r="K1493"/>
  <c r="I1494"/>
  <c r="J1494"/>
  <c r="K1494"/>
  <c r="I1495"/>
  <c r="J1495"/>
  <c r="K1495"/>
  <c r="I1496"/>
  <c r="J1496"/>
  <c r="K1496"/>
  <c r="I1497"/>
  <c r="J1497"/>
  <c r="K1497"/>
  <c r="I1498"/>
  <c r="J1498"/>
  <c r="K1498"/>
  <c r="I1499"/>
  <c r="J1499"/>
  <c r="K1499"/>
  <c r="I1500"/>
  <c r="J1500"/>
  <c r="K1500"/>
  <c r="I1501"/>
  <c r="J1501"/>
  <c r="K1501"/>
  <c r="I1502"/>
  <c r="J1502"/>
  <c r="K1502"/>
  <c r="I1503"/>
  <c r="J1503"/>
  <c r="K1503"/>
  <c r="I1504"/>
  <c r="J1504"/>
  <c r="K1504"/>
  <c r="I1505"/>
  <c r="J1505"/>
  <c r="K1505"/>
  <c r="I1506"/>
  <c r="J1506"/>
  <c r="K1506"/>
  <c r="I1507"/>
  <c r="J1507"/>
  <c r="K1507"/>
  <c r="I1508"/>
  <c r="J1508"/>
  <c r="K1508"/>
  <c r="I1509"/>
  <c r="J1509"/>
  <c r="K1509"/>
  <c r="I1510"/>
  <c r="J1510"/>
  <c r="K1510"/>
  <c r="I1511"/>
  <c r="J1511"/>
  <c r="K1511"/>
  <c r="I1512"/>
  <c r="J1512"/>
  <c r="K1512"/>
  <c r="I1513"/>
  <c r="J1513"/>
  <c r="K1513"/>
  <c r="I1514"/>
  <c r="J1514"/>
  <c r="K1514"/>
  <c r="I1515"/>
  <c r="J1515"/>
  <c r="K1515"/>
  <c r="I1516"/>
  <c r="J1516"/>
  <c r="K1516"/>
  <c r="I1517"/>
  <c r="J1517"/>
  <c r="K1517"/>
  <c r="I1518"/>
  <c r="J1518"/>
  <c r="K1518"/>
  <c r="I1519"/>
  <c r="J1519"/>
  <c r="K1519"/>
  <c r="I1520"/>
  <c r="J1520"/>
  <c r="K1520"/>
  <c r="I1521"/>
  <c r="J1521"/>
  <c r="K1521"/>
  <c r="I1522"/>
  <c r="J1522"/>
  <c r="K1522"/>
  <c r="I1523"/>
  <c r="J1523"/>
  <c r="K1523"/>
  <c r="I1524"/>
  <c r="J1524"/>
  <c r="K1524"/>
  <c r="I1525"/>
  <c r="J1525"/>
  <c r="K1525"/>
  <c r="I1526"/>
  <c r="J1526"/>
  <c r="K1526"/>
  <c r="I1527"/>
  <c r="J1527"/>
  <c r="K1527"/>
  <c r="I1528"/>
  <c r="J1528"/>
  <c r="K1528"/>
  <c r="I1529"/>
  <c r="J1529"/>
  <c r="K1529"/>
  <c r="I1530"/>
  <c r="J1530"/>
  <c r="K1530"/>
  <c r="I1531"/>
  <c r="J1531"/>
  <c r="K1531"/>
  <c r="I1532"/>
  <c r="J1532"/>
  <c r="K1532"/>
  <c r="I1533"/>
  <c r="J1533"/>
  <c r="K1533"/>
  <c r="I1534"/>
  <c r="J1534"/>
  <c r="K1534"/>
  <c r="I1535"/>
  <c r="J1535"/>
  <c r="K1535"/>
  <c r="I1536"/>
  <c r="J1536"/>
  <c r="K1536"/>
  <c r="I1537"/>
  <c r="J1537"/>
  <c r="K1537"/>
  <c r="I1538"/>
  <c r="J1538"/>
  <c r="K1538"/>
  <c r="I1539"/>
  <c r="J1539"/>
  <c r="K1539"/>
  <c r="I1540"/>
  <c r="J1540"/>
  <c r="K1540"/>
  <c r="I1541"/>
  <c r="J1541"/>
  <c r="K1541"/>
  <c r="I1542"/>
  <c r="J1542"/>
  <c r="K1542"/>
  <c r="I1543"/>
  <c r="J1543"/>
  <c r="K1543"/>
  <c r="I1544"/>
  <c r="J1544"/>
  <c r="K1544"/>
  <c r="I1545"/>
  <c r="J1545"/>
  <c r="K1545"/>
  <c r="I1546"/>
  <c r="J1546"/>
  <c r="K1546"/>
  <c r="I1547"/>
  <c r="J1547"/>
  <c r="K1547"/>
  <c r="I1548"/>
  <c r="J1548"/>
  <c r="K1548"/>
  <c r="I1549"/>
  <c r="J1549"/>
  <c r="K1549"/>
  <c r="I1550"/>
  <c r="J1550"/>
  <c r="K1550"/>
  <c r="I1551"/>
  <c r="J1551"/>
  <c r="K1551"/>
  <c r="I1552"/>
  <c r="J1552"/>
  <c r="K1552"/>
  <c r="I1553"/>
  <c r="J1553"/>
  <c r="K1553"/>
  <c r="I1554"/>
  <c r="J1554"/>
  <c r="K1554"/>
  <c r="I1555"/>
  <c r="J1555"/>
  <c r="K1555"/>
  <c r="I1556"/>
  <c r="J1556"/>
  <c r="K1556"/>
  <c r="I1557"/>
  <c r="J1557"/>
  <c r="K1557"/>
  <c r="I1558"/>
  <c r="J1558"/>
  <c r="K1558"/>
  <c r="I1559"/>
  <c r="J1559"/>
  <c r="K1559"/>
  <c r="I1560"/>
  <c r="J1560"/>
  <c r="K1560"/>
  <c r="I1561"/>
  <c r="J1561"/>
  <c r="K1561"/>
  <c r="I1562"/>
  <c r="J1562"/>
  <c r="K1562"/>
  <c r="I1563"/>
  <c r="J1563"/>
  <c r="K1563"/>
  <c r="I1564"/>
  <c r="J1564"/>
  <c r="K1564"/>
  <c r="I1565"/>
  <c r="J1565"/>
  <c r="K1565"/>
  <c r="I1566"/>
  <c r="J1566"/>
  <c r="K1566"/>
  <c r="I1567"/>
  <c r="J1567"/>
  <c r="K1567"/>
  <c r="I1568"/>
  <c r="J1568"/>
  <c r="K1568"/>
  <c r="I1569"/>
  <c r="J1569"/>
  <c r="K1569"/>
  <c r="I1570"/>
  <c r="J1570"/>
  <c r="K1570"/>
  <c r="I1571"/>
  <c r="J1571"/>
  <c r="K1571"/>
  <c r="I1572"/>
  <c r="J1572"/>
  <c r="K1572"/>
  <c r="I1573"/>
  <c r="J1573"/>
  <c r="K1573"/>
  <c r="I1574"/>
  <c r="J1574"/>
  <c r="K1574"/>
  <c r="I1575"/>
  <c r="J1575"/>
  <c r="K1575"/>
  <c r="I1576"/>
  <c r="J1576"/>
  <c r="K1576"/>
  <c r="I1577"/>
  <c r="J1577"/>
  <c r="K1577"/>
  <c r="I1578"/>
  <c r="J1578"/>
  <c r="K1578"/>
  <c r="I1579"/>
  <c r="J1579"/>
  <c r="K1579"/>
  <c r="I1580"/>
  <c r="J1580"/>
  <c r="K1580"/>
  <c r="I1581"/>
  <c r="J1581"/>
  <c r="K1581"/>
  <c r="I1582"/>
  <c r="J1582"/>
  <c r="K1582"/>
  <c r="I1583"/>
  <c r="J1583"/>
  <c r="K1583"/>
  <c r="I1584"/>
  <c r="J1584"/>
  <c r="K1584"/>
  <c r="I1585"/>
  <c r="J1585"/>
  <c r="K1585"/>
  <c r="I1586"/>
  <c r="J1586"/>
  <c r="K1586"/>
  <c r="I1587"/>
  <c r="J1587"/>
  <c r="K1587"/>
  <c r="I1588"/>
  <c r="J1588"/>
  <c r="K1588"/>
  <c r="I1589"/>
  <c r="J1589"/>
  <c r="K1589"/>
  <c r="I1590"/>
  <c r="J1590"/>
  <c r="K1590"/>
  <c r="I1591"/>
  <c r="J1591"/>
  <c r="K1591"/>
  <c r="I1592"/>
  <c r="J1592"/>
  <c r="K1592"/>
  <c r="I1593"/>
  <c r="J1593"/>
  <c r="K1593"/>
  <c r="I1594"/>
  <c r="J1594"/>
  <c r="K1594"/>
  <c r="I1595"/>
  <c r="J1595"/>
  <c r="K1595"/>
  <c r="I1596"/>
  <c r="J1596"/>
  <c r="K1596"/>
  <c r="I1597"/>
  <c r="J1597"/>
  <c r="K1597"/>
  <c r="I1598"/>
  <c r="J1598"/>
  <c r="K1598"/>
  <c r="I1599"/>
  <c r="J1599"/>
  <c r="K1599"/>
  <c r="I1600"/>
  <c r="J1600"/>
  <c r="K1600"/>
  <c r="I1601"/>
  <c r="J1601"/>
  <c r="K1601"/>
  <c r="I1602"/>
  <c r="J1602"/>
  <c r="K1602"/>
  <c r="I1603"/>
  <c r="J1603"/>
  <c r="K1603"/>
  <c r="I1604"/>
  <c r="J1604"/>
  <c r="K1604"/>
  <c r="I1605"/>
  <c r="J1605"/>
  <c r="K1605"/>
  <c r="I1606"/>
  <c r="J1606"/>
  <c r="K1606"/>
  <c r="I1607"/>
  <c r="J1607"/>
  <c r="K1607"/>
  <c r="I1608"/>
  <c r="J1608"/>
  <c r="K1608"/>
  <c r="I1609"/>
  <c r="J1609"/>
  <c r="K1609"/>
  <c r="I1610"/>
  <c r="J1610"/>
  <c r="K1610"/>
  <c r="I1611"/>
  <c r="J1611"/>
  <c r="K1611"/>
  <c r="I1612"/>
  <c r="J1612"/>
  <c r="K1612"/>
  <c r="I1613"/>
  <c r="J1613"/>
  <c r="K1613"/>
  <c r="I1614"/>
  <c r="J1614"/>
  <c r="K1614"/>
  <c r="I1615"/>
  <c r="J1615"/>
  <c r="K1615"/>
  <c r="I1616"/>
  <c r="J1616"/>
  <c r="K1616"/>
  <c r="I1617"/>
  <c r="J1617"/>
  <c r="K1617"/>
  <c r="I1618"/>
  <c r="J1618"/>
  <c r="K1618"/>
  <c r="I1619"/>
  <c r="J1619"/>
  <c r="K1619"/>
  <c r="I1620"/>
  <c r="J1620"/>
  <c r="K1620"/>
  <c r="I1621"/>
  <c r="J1621"/>
  <c r="K1621"/>
  <c r="I1622"/>
  <c r="J1622"/>
  <c r="K1622"/>
  <c r="I1623"/>
  <c r="J1623"/>
  <c r="K1623"/>
  <c r="I1624"/>
  <c r="J1624"/>
  <c r="K1624"/>
  <c r="I1625"/>
  <c r="J1625"/>
  <c r="K1625"/>
  <c r="I1626"/>
  <c r="J1626"/>
  <c r="K1626"/>
  <c r="I1627"/>
  <c r="J1627"/>
  <c r="K1627"/>
  <c r="I1628"/>
  <c r="J1628"/>
  <c r="K1628"/>
  <c r="I1629"/>
  <c r="J1629"/>
  <c r="K1629"/>
  <c r="I1630"/>
  <c r="J1630"/>
  <c r="K1630"/>
  <c r="I1631"/>
  <c r="J1631"/>
  <c r="K1631"/>
  <c r="I1632"/>
  <c r="J1632"/>
  <c r="K1632"/>
  <c r="I1633"/>
  <c r="J1633"/>
  <c r="K1633"/>
  <c r="I1634"/>
  <c r="J1634"/>
  <c r="K1634"/>
  <c r="I1635"/>
  <c r="J1635"/>
  <c r="K1635"/>
  <c r="I1636"/>
  <c r="J1636"/>
  <c r="K1636"/>
  <c r="I1637"/>
  <c r="J1637"/>
  <c r="K1637"/>
  <c r="I1638"/>
  <c r="J1638"/>
  <c r="K1638"/>
  <c r="I1639"/>
  <c r="J1639"/>
  <c r="K1639"/>
  <c r="I1640"/>
  <c r="J1640"/>
  <c r="K1640"/>
  <c r="I1641"/>
  <c r="J1641"/>
  <c r="K1641"/>
  <c r="I1642"/>
  <c r="J1642"/>
  <c r="K1642"/>
  <c r="I1643"/>
  <c r="J1643"/>
  <c r="K1643"/>
  <c r="I1644"/>
  <c r="J1644"/>
  <c r="K1644"/>
  <c r="I1645"/>
  <c r="J1645"/>
  <c r="K1645"/>
  <c r="I1646"/>
  <c r="J1646"/>
  <c r="K1646"/>
  <c r="I1647"/>
  <c r="J1647"/>
  <c r="K1647"/>
  <c r="I1648"/>
  <c r="J1648"/>
  <c r="K1648"/>
  <c r="I1649"/>
  <c r="J1649"/>
  <c r="K1649"/>
  <c r="I1650"/>
  <c r="J1650"/>
  <c r="K1650"/>
  <c r="I1651"/>
  <c r="J1651"/>
  <c r="K1651"/>
  <c r="I1652"/>
  <c r="J1652"/>
  <c r="K1652"/>
  <c r="I1653"/>
  <c r="J1653"/>
  <c r="K1653"/>
  <c r="I1654"/>
  <c r="J1654"/>
  <c r="K1654"/>
  <c r="I1655"/>
  <c r="J1655"/>
  <c r="K1655"/>
  <c r="I1656"/>
  <c r="J1656"/>
  <c r="K1656"/>
  <c r="I1657"/>
  <c r="J1657"/>
  <c r="K1657"/>
  <c r="I1658"/>
  <c r="J1658"/>
  <c r="K1658"/>
  <c r="I1659"/>
  <c r="J1659"/>
  <c r="K1659"/>
  <c r="I1660"/>
  <c r="J1660"/>
  <c r="K1660"/>
  <c r="I1661"/>
  <c r="J1661"/>
  <c r="K1661"/>
  <c r="I1662"/>
  <c r="J1662"/>
  <c r="K1662"/>
  <c r="I1663"/>
  <c r="J1663"/>
  <c r="K1663"/>
  <c r="I1664"/>
  <c r="J1664"/>
  <c r="K1664"/>
  <c r="I1665"/>
  <c r="J1665"/>
  <c r="K1665"/>
  <c r="I1666"/>
  <c r="J1666"/>
  <c r="K1666"/>
  <c r="I1667"/>
  <c r="J1667"/>
  <c r="K1667"/>
  <c r="I1668"/>
  <c r="J1668"/>
  <c r="K1668"/>
  <c r="I1669"/>
  <c r="J1669"/>
  <c r="K1669"/>
  <c r="I1670"/>
  <c r="J1670"/>
  <c r="K1670"/>
  <c r="I1671"/>
  <c r="J1671"/>
  <c r="K1671"/>
  <c r="I1672"/>
  <c r="J1672"/>
  <c r="K1672"/>
  <c r="I1673"/>
  <c r="J1673"/>
  <c r="K1673"/>
  <c r="I1674"/>
  <c r="J1674"/>
  <c r="K1674"/>
  <c r="I1675"/>
  <c r="J1675"/>
  <c r="K1675"/>
  <c r="I1676"/>
  <c r="J1676"/>
  <c r="K1676"/>
  <c r="I1677"/>
  <c r="J1677"/>
  <c r="K1677"/>
  <c r="I1678"/>
  <c r="J1678"/>
  <c r="K1678"/>
  <c r="I1679"/>
  <c r="J1679"/>
  <c r="K1679"/>
  <c r="I1680"/>
  <c r="J1680"/>
  <c r="K1680"/>
  <c r="I1681"/>
  <c r="J1681"/>
  <c r="K1681"/>
  <c r="I1682"/>
  <c r="J1682"/>
  <c r="K1682"/>
  <c r="I1683"/>
  <c r="J1683"/>
  <c r="K1683"/>
  <c r="I1684"/>
  <c r="J1684"/>
  <c r="K1684"/>
  <c r="I1685"/>
  <c r="J1685"/>
  <c r="K1685"/>
  <c r="I1686"/>
  <c r="J1686"/>
  <c r="K1686"/>
  <c r="I1687"/>
  <c r="J1687"/>
  <c r="K1687"/>
  <c r="I1688"/>
  <c r="J1688"/>
  <c r="K1688"/>
  <c r="I1689"/>
  <c r="J1689"/>
  <c r="K1689"/>
  <c r="I1690"/>
  <c r="J1690"/>
  <c r="K1690"/>
  <c r="I1691"/>
  <c r="J1691"/>
  <c r="K1691"/>
  <c r="I1692"/>
  <c r="J1692"/>
  <c r="K1692"/>
  <c r="I1693"/>
  <c r="J1693"/>
  <c r="K1693"/>
  <c r="I1694"/>
  <c r="J1694"/>
  <c r="K1694"/>
  <c r="I1695"/>
  <c r="J1695"/>
  <c r="K1695"/>
  <c r="I1696"/>
  <c r="J1696"/>
  <c r="K1696"/>
  <c r="I1697"/>
  <c r="J1697"/>
  <c r="K1697"/>
  <c r="I1698"/>
  <c r="J1698"/>
  <c r="K1698"/>
  <c r="I1699"/>
  <c r="J1699"/>
  <c r="K1699"/>
  <c r="I1700"/>
  <c r="J1700"/>
  <c r="K1700"/>
  <c r="I1701"/>
  <c r="J1701"/>
  <c r="K1701"/>
  <c r="I1702"/>
  <c r="J1702"/>
  <c r="K1702"/>
  <c r="I1703"/>
  <c r="J1703"/>
  <c r="K1703"/>
  <c r="I1704"/>
  <c r="J1704"/>
  <c r="K1704"/>
  <c r="I1705"/>
  <c r="J1705"/>
  <c r="K1705"/>
  <c r="I1706"/>
  <c r="J1706"/>
  <c r="K1706"/>
  <c r="I1707"/>
  <c r="J1707"/>
  <c r="K1707"/>
  <c r="I1708"/>
  <c r="J1708"/>
  <c r="K1708"/>
  <c r="I1709"/>
  <c r="J1709"/>
  <c r="K1709"/>
  <c r="I1710"/>
  <c r="J1710"/>
  <c r="K1710"/>
  <c r="I1711"/>
  <c r="J1711"/>
  <c r="K1711"/>
  <c r="I1712"/>
  <c r="J1712"/>
  <c r="K1712"/>
  <c r="I1713"/>
  <c r="J1713"/>
  <c r="K1713"/>
  <c r="I1714"/>
  <c r="J1714"/>
  <c r="K1714"/>
  <c r="I1715"/>
  <c r="J1715"/>
  <c r="K1715"/>
  <c r="I1716"/>
  <c r="J1716"/>
  <c r="K1716"/>
  <c r="I1717"/>
  <c r="J1717"/>
  <c r="K1717"/>
  <c r="I1718"/>
  <c r="J1718"/>
  <c r="K1718"/>
  <c r="I1719"/>
  <c r="J1719"/>
  <c r="K1719"/>
  <c r="I1720"/>
  <c r="J1720"/>
  <c r="K1720"/>
  <c r="I1721"/>
  <c r="J1721"/>
  <c r="K1721"/>
  <c r="I1722"/>
  <c r="J1722"/>
  <c r="K1722"/>
  <c r="I1723"/>
  <c r="J1723"/>
  <c r="K1723"/>
  <c r="I1724"/>
  <c r="J1724"/>
  <c r="K1724"/>
  <c r="I1725"/>
  <c r="J1725"/>
  <c r="K1725"/>
  <c r="I1726"/>
  <c r="J1726"/>
  <c r="K1726"/>
  <c r="I1727"/>
  <c r="J1727"/>
  <c r="K1727"/>
  <c r="I1728"/>
  <c r="J1728"/>
  <c r="K1728"/>
  <c r="I1729"/>
  <c r="J1729"/>
  <c r="K1729"/>
  <c r="I1730"/>
  <c r="J1730"/>
  <c r="K1730"/>
  <c r="I1731"/>
  <c r="J1731"/>
  <c r="K1731"/>
  <c r="I1732"/>
  <c r="J1732"/>
  <c r="K1732"/>
  <c r="I1733"/>
  <c r="J1733"/>
  <c r="K1733"/>
  <c r="I1734"/>
  <c r="J1734"/>
  <c r="K1734"/>
  <c r="I1735"/>
  <c r="J1735"/>
  <c r="K1735"/>
  <c r="I1736"/>
  <c r="J1736"/>
  <c r="K1736"/>
  <c r="I1737"/>
  <c r="J1737"/>
  <c r="K1737"/>
  <c r="I1738"/>
  <c r="J1738"/>
  <c r="K1738"/>
  <c r="I1739"/>
  <c r="J1739"/>
  <c r="K1739"/>
  <c r="I1740"/>
  <c r="J1740"/>
  <c r="K1740"/>
  <c r="I1741"/>
  <c r="J1741"/>
  <c r="K1741"/>
  <c r="I1742"/>
  <c r="J1742"/>
  <c r="K1742"/>
  <c r="I1743"/>
  <c r="J1743"/>
  <c r="K1743"/>
  <c r="I1744"/>
  <c r="J1744"/>
  <c r="K1744"/>
  <c r="I1745"/>
  <c r="J1745"/>
  <c r="K1745"/>
  <c r="I1746"/>
  <c r="J1746"/>
  <c r="K1746"/>
  <c r="I1747"/>
  <c r="J1747"/>
  <c r="K1747"/>
  <c r="I1748"/>
  <c r="J1748"/>
  <c r="K1748"/>
  <c r="I1749"/>
  <c r="J1749"/>
  <c r="K1749"/>
  <c r="I1750"/>
  <c r="J1750"/>
  <c r="K1750"/>
  <c r="I1751"/>
  <c r="J1751"/>
  <c r="K1751"/>
  <c r="I1752"/>
  <c r="J1752"/>
  <c r="K1752"/>
  <c r="I1753"/>
  <c r="J1753"/>
  <c r="K1753"/>
  <c r="I1754"/>
  <c r="J1754"/>
  <c r="K1754"/>
  <c r="I1755"/>
  <c r="J1755"/>
  <c r="K1755"/>
  <c r="I1756"/>
  <c r="J1756"/>
  <c r="K1756"/>
  <c r="I1757"/>
  <c r="J1757"/>
  <c r="K1757"/>
  <c r="I1758"/>
  <c r="J1758"/>
  <c r="K1758"/>
  <c r="I1759"/>
  <c r="J1759"/>
  <c r="K1759"/>
  <c r="I1760"/>
  <c r="J1760"/>
  <c r="K1760"/>
  <c r="I1761"/>
  <c r="J1761"/>
  <c r="K1761"/>
  <c r="I1762"/>
  <c r="J1762"/>
  <c r="K1762"/>
  <c r="I1763"/>
  <c r="J1763"/>
  <c r="K1763"/>
  <c r="I1764"/>
  <c r="J1764"/>
  <c r="K1764"/>
  <c r="I1765"/>
  <c r="J1765"/>
  <c r="K1765"/>
  <c r="I1766"/>
  <c r="J1766"/>
  <c r="K1766"/>
  <c r="I1767"/>
  <c r="J1767"/>
  <c r="K1767"/>
  <c r="I1768"/>
  <c r="J1768"/>
  <c r="K1768"/>
  <c r="I1769"/>
  <c r="J1769"/>
  <c r="K1769"/>
  <c r="I1770"/>
  <c r="J1770"/>
  <c r="K1770"/>
  <c r="I1771"/>
  <c r="J1771"/>
  <c r="K1771"/>
  <c r="I1772"/>
  <c r="J1772"/>
  <c r="K1772"/>
  <c r="I1773"/>
  <c r="J1773"/>
  <c r="K1773"/>
  <c r="I1774"/>
  <c r="J1774"/>
  <c r="K1774"/>
  <c r="I1775"/>
  <c r="J1775"/>
  <c r="K1775"/>
  <c r="I1776"/>
  <c r="J1776"/>
  <c r="K1776"/>
  <c r="I1777"/>
  <c r="J1777"/>
  <c r="K1777"/>
  <c r="I1778"/>
  <c r="J1778"/>
  <c r="K1778"/>
  <c r="I1779"/>
  <c r="J1779"/>
  <c r="K1779"/>
  <c r="I1780"/>
  <c r="J1780"/>
  <c r="K1780"/>
  <c r="I1781"/>
  <c r="J1781"/>
  <c r="K1781"/>
  <c r="I1782"/>
  <c r="J1782"/>
  <c r="K1782"/>
  <c r="I1783"/>
  <c r="J1783"/>
  <c r="K1783"/>
  <c r="I1784"/>
  <c r="J1784"/>
  <c r="K1784"/>
  <c r="I1785"/>
  <c r="J1785"/>
  <c r="K1785"/>
  <c r="I1786"/>
  <c r="J1786"/>
  <c r="K1786"/>
  <c r="I1787"/>
  <c r="J1787"/>
  <c r="K1787"/>
  <c r="I1788"/>
  <c r="J1788"/>
  <c r="K1788"/>
  <c r="I1789"/>
  <c r="J1789"/>
  <c r="K1789"/>
  <c r="I1790"/>
  <c r="J1790"/>
  <c r="K1790"/>
  <c r="I1791"/>
  <c r="J1791"/>
  <c r="K1791"/>
  <c r="I1792"/>
  <c r="J1792"/>
  <c r="K1792"/>
  <c r="I1793"/>
  <c r="J1793"/>
  <c r="K1793"/>
  <c r="I1794"/>
  <c r="J1794"/>
  <c r="K1794"/>
  <c r="I1795"/>
  <c r="J1795"/>
  <c r="K1795"/>
  <c r="I1796"/>
  <c r="J1796"/>
  <c r="K1796"/>
  <c r="I1797"/>
  <c r="J1797"/>
  <c r="K1797"/>
  <c r="I1798"/>
  <c r="J1798"/>
  <c r="K1798"/>
  <c r="I1799"/>
  <c r="J1799"/>
  <c r="K1799"/>
  <c r="I1800"/>
  <c r="J1800"/>
  <c r="K1800"/>
  <c r="I1801"/>
  <c r="J1801"/>
  <c r="K1801"/>
  <c r="I1802"/>
  <c r="J1802"/>
  <c r="K1802"/>
  <c r="I1803"/>
  <c r="J1803"/>
  <c r="K1803"/>
  <c r="I1804"/>
  <c r="J1804"/>
  <c r="K1804"/>
  <c r="I1805"/>
  <c r="J1805"/>
  <c r="K1805"/>
  <c r="I1806"/>
  <c r="J1806"/>
  <c r="K1806"/>
  <c r="I1807"/>
  <c r="J1807"/>
  <c r="K1807"/>
  <c r="I1808"/>
  <c r="J1808"/>
  <c r="K1808"/>
  <c r="I1809"/>
  <c r="J1809"/>
  <c r="K1809"/>
  <c r="I1810"/>
  <c r="J1810"/>
  <c r="K1810"/>
  <c r="I1811"/>
  <c r="J1811"/>
  <c r="K1811"/>
  <c r="I1812"/>
  <c r="J1812"/>
  <c r="K1812"/>
  <c r="I1813"/>
  <c r="J1813"/>
  <c r="K1813"/>
  <c r="I1814"/>
  <c r="J1814"/>
  <c r="K1814"/>
  <c r="I1815"/>
  <c r="J1815"/>
  <c r="K1815"/>
  <c r="I1816"/>
  <c r="J1816"/>
  <c r="K1816"/>
  <c r="I1817"/>
  <c r="J1817"/>
  <c r="K1817"/>
  <c r="I1818"/>
  <c r="J1818"/>
  <c r="K1818"/>
  <c r="I1819"/>
  <c r="J1819"/>
  <c r="K1819"/>
  <c r="I1820"/>
  <c r="J1820"/>
  <c r="K1820"/>
  <c r="I1821"/>
  <c r="J1821"/>
  <c r="K1821"/>
  <c r="I1822"/>
  <c r="J1822"/>
  <c r="K1822"/>
  <c r="I1823"/>
  <c r="J1823"/>
  <c r="K1823"/>
  <c r="I1824"/>
  <c r="J1824"/>
  <c r="K1824"/>
  <c r="I1825"/>
  <c r="J1825"/>
  <c r="K1825"/>
  <c r="I1826"/>
  <c r="J1826"/>
  <c r="K1826"/>
  <c r="I1827"/>
  <c r="J1827"/>
  <c r="K1827"/>
  <c r="I1828"/>
  <c r="J1828"/>
  <c r="K1828"/>
  <c r="I1829"/>
  <c r="J1829"/>
  <c r="K1829"/>
  <c r="I1830"/>
  <c r="J1830"/>
  <c r="K1830"/>
  <c r="I1831"/>
  <c r="J1831"/>
  <c r="K1831"/>
  <c r="I1832"/>
  <c r="J1832"/>
  <c r="K1832"/>
  <c r="I1833"/>
  <c r="J1833"/>
  <c r="K1833"/>
  <c r="I1834"/>
  <c r="J1834"/>
  <c r="K1834"/>
  <c r="I1835"/>
  <c r="J1835"/>
  <c r="K1835"/>
  <c r="I1836"/>
  <c r="J1836"/>
  <c r="K1836"/>
  <c r="I1837"/>
  <c r="J1837"/>
  <c r="K1837"/>
  <c r="I1838"/>
  <c r="J1838"/>
  <c r="K1838"/>
  <c r="I1839"/>
  <c r="J1839"/>
  <c r="K1839"/>
  <c r="I1840"/>
  <c r="J1840"/>
  <c r="K1840"/>
  <c r="I1841"/>
  <c r="J1841"/>
  <c r="K1841"/>
  <c r="I1842"/>
  <c r="J1842"/>
  <c r="K1842"/>
  <c r="I1843"/>
  <c r="J1843"/>
  <c r="K1843"/>
  <c r="I1844"/>
  <c r="J1844"/>
  <c r="K1844"/>
  <c r="I1845"/>
  <c r="J1845"/>
  <c r="K1845"/>
  <c r="I1846"/>
  <c r="J1846"/>
  <c r="K1846"/>
  <c r="I1847"/>
  <c r="J1847"/>
  <c r="K1847"/>
  <c r="I1848"/>
  <c r="J1848"/>
  <c r="K1848"/>
  <c r="I1849"/>
  <c r="J1849"/>
  <c r="K1849"/>
  <c r="I1850"/>
  <c r="J1850"/>
  <c r="K1850"/>
  <c r="I1851"/>
  <c r="J1851"/>
  <c r="K1851"/>
  <c r="I1852"/>
  <c r="J1852"/>
  <c r="K1852"/>
  <c r="I1853"/>
  <c r="J1853"/>
  <c r="K1853"/>
  <c r="I1854"/>
  <c r="J1854"/>
  <c r="K1854"/>
  <c r="I1855"/>
  <c r="J1855"/>
  <c r="K1855"/>
  <c r="I1856"/>
  <c r="J1856"/>
  <c r="K1856"/>
  <c r="I1857"/>
  <c r="J1857"/>
  <c r="K1857"/>
  <c r="I1858"/>
  <c r="J1858"/>
  <c r="K1858"/>
  <c r="I1859"/>
  <c r="J1859"/>
  <c r="K1859"/>
  <c r="I1860"/>
  <c r="J1860"/>
  <c r="K1860"/>
  <c r="I1861"/>
  <c r="J1861"/>
  <c r="K1861"/>
  <c r="I1862"/>
  <c r="J1862"/>
  <c r="K1862"/>
  <c r="I1863"/>
  <c r="J1863"/>
  <c r="K1863"/>
  <c r="I1864"/>
  <c r="J1864"/>
  <c r="K1864"/>
  <c r="I1865"/>
  <c r="J1865"/>
  <c r="K1865"/>
  <c r="I1866"/>
  <c r="J1866"/>
  <c r="K1866"/>
  <c r="I1867"/>
  <c r="J1867"/>
  <c r="K1867"/>
  <c r="I1868"/>
  <c r="J1868"/>
  <c r="K1868"/>
  <c r="I1869"/>
  <c r="J1869"/>
  <c r="K1869"/>
  <c r="I1870"/>
  <c r="J1870"/>
  <c r="K1870"/>
  <c r="I1871"/>
  <c r="J1871"/>
  <c r="K1871"/>
  <c r="I1872"/>
  <c r="J1872"/>
  <c r="K1872"/>
  <c r="I1873"/>
  <c r="J1873"/>
  <c r="K1873"/>
  <c r="I1874"/>
  <c r="J1874"/>
  <c r="K1874"/>
  <c r="I1875"/>
  <c r="J1875"/>
  <c r="K1875"/>
  <c r="I1876"/>
  <c r="J1876"/>
  <c r="K1876"/>
  <c r="I1877"/>
  <c r="J1877"/>
  <c r="K1877"/>
  <c r="I1878"/>
  <c r="J1878"/>
  <c r="K1878"/>
  <c r="I1879"/>
  <c r="J1879"/>
  <c r="K1879"/>
  <c r="I1880"/>
  <c r="J1880"/>
  <c r="K1880"/>
  <c r="I1881"/>
  <c r="J1881"/>
  <c r="K1881"/>
  <c r="I1882"/>
  <c r="J1882"/>
  <c r="K1882"/>
  <c r="I1883"/>
  <c r="J1883"/>
  <c r="K1883"/>
  <c r="I1884"/>
  <c r="J1884"/>
  <c r="K1884"/>
  <c r="I1885"/>
  <c r="J1885"/>
  <c r="K1885"/>
  <c r="I1886"/>
  <c r="J1886"/>
  <c r="K1886"/>
  <c r="I1887"/>
  <c r="J1887"/>
  <c r="K1887"/>
  <c r="I1888"/>
  <c r="J1888"/>
  <c r="K1888"/>
  <c r="I1889"/>
  <c r="J1889"/>
  <c r="K1889"/>
  <c r="I1890"/>
  <c r="J1890"/>
  <c r="K1890"/>
  <c r="I1891"/>
  <c r="J1891"/>
  <c r="K1891"/>
  <c r="I1892"/>
  <c r="J1892"/>
  <c r="K1892"/>
  <c r="I1893"/>
  <c r="J1893"/>
  <c r="K1893"/>
  <c r="I1894"/>
  <c r="J1894"/>
  <c r="K1894"/>
  <c r="I1895"/>
  <c r="J1895"/>
  <c r="K1895"/>
  <c r="I1896"/>
  <c r="J1896"/>
  <c r="K1896"/>
  <c r="I1897"/>
  <c r="J1897"/>
  <c r="K1897"/>
  <c r="I1898"/>
  <c r="J1898"/>
  <c r="K1898"/>
  <c r="I1899"/>
  <c r="J1899"/>
  <c r="K1899"/>
  <c r="I1900"/>
  <c r="J1900"/>
  <c r="K1900"/>
  <c r="I1901"/>
  <c r="J1901"/>
  <c r="K1901"/>
  <c r="I1902"/>
  <c r="J1902"/>
  <c r="K1902"/>
  <c r="I1903"/>
  <c r="J1903"/>
  <c r="K1903"/>
  <c r="I1904"/>
  <c r="J1904"/>
  <c r="K1904"/>
  <c r="I1905"/>
  <c r="J1905"/>
  <c r="K1905"/>
  <c r="I1906"/>
  <c r="J1906"/>
  <c r="K1906"/>
  <c r="I1907"/>
  <c r="J1907"/>
  <c r="K1907"/>
  <c r="I1908"/>
  <c r="J1908"/>
  <c r="K1908"/>
  <c r="I1909"/>
  <c r="J1909"/>
  <c r="K1909"/>
  <c r="I1910"/>
  <c r="J1910"/>
  <c r="K1910"/>
  <c r="I1911"/>
  <c r="J1911"/>
  <c r="K1911"/>
  <c r="I1912"/>
  <c r="J1912"/>
  <c r="K1912"/>
  <c r="I1913"/>
  <c r="J1913"/>
  <c r="K1913"/>
  <c r="I1914"/>
  <c r="J1914"/>
  <c r="K1914"/>
  <c r="I1915"/>
  <c r="J1915"/>
  <c r="K1915"/>
  <c r="I1916"/>
  <c r="J1916"/>
  <c r="K1916"/>
  <c r="I1917"/>
  <c r="J1917"/>
  <c r="K1917"/>
  <c r="I1918"/>
  <c r="J1918"/>
  <c r="K1918"/>
  <c r="I1919"/>
  <c r="J1919"/>
  <c r="K1919"/>
  <c r="I1920"/>
  <c r="J1920"/>
  <c r="K1920"/>
  <c r="I1921"/>
  <c r="J1921"/>
  <c r="K1921"/>
  <c r="I1922"/>
  <c r="J1922"/>
  <c r="K1922"/>
  <c r="I1923"/>
  <c r="J1923"/>
  <c r="K1923"/>
  <c r="I1924"/>
  <c r="J1924"/>
  <c r="K1924"/>
  <c r="I1925"/>
  <c r="J1925"/>
  <c r="K1925"/>
  <c r="I1926"/>
  <c r="J1926"/>
  <c r="K1926"/>
  <c r="I1927"/>
  <c r="J1927"/>
  <c r="K1927"/>
  <c r="I1928"/>
  <c r="J1928"/>
  <c r="K1928"/>
  <c r="I1929"/>
  <c r="J1929"/>
  <c r="K1929"/>
  <c r="I1930"/>
  <c r="J1930"/>
  <c r="K1930"/>
  <c r="I1931"/>
  <c r="J1931"/>
  <c r="K1931"/>
  <c r="I1932"/>
  <c r="J1932"/>
  <c r="K1932"/>
  <c r="I1933"/>
  <c r="J1933"/>
  <c r="K1933"/>
  <c r="I1934"/>
  <c r="J1934"/>
  <c r="K1934"/>
  <c r="I1935"/>
  <c r="J1935"/>
  <c r="K1935"/>
  <c r="I1936"/>
  <c r="J1936"/>
  <c r="K1936"/>
  <c r="I1937"/>
  <c r="J1937"/>
  <c r="K1937"/>
  <c r="I1938"/>
  <c r="J1938"/>
  <c r="K1938"/>
  <c r="I1939"/>
  <c r="J1939"/>
  <c r="K1939"/>
  <c r="I1940"/>
  <c r="J1940"/>
  <c r="K1940"/>
  <c r="I1941"/>
  <c r="J1941"/>
  <c r="K1941"/>
  <c r="I1942"/>
  <c r="J1942"/>
  <c r="K1942"/>
  <c r="I1943"/>
  <c r="J1943"/>
  <c r="K1943"/>
  <c r="I1944"/>
  <c r="J1944"/>
  <c r="K1944"/>
  <c r="I1945"/>
  <c r="J1945"/>
  <c r="K1945"/>
  <c r="I1946"/>
  <c r="J1946"/>
  <c r="K1946"/>
  <c r="I1947"/>
  <c r="J1947"/>
  <c r="K1947"/>
  <c r="I1948"/>
  <c r="J1948"/>
  <c r="K1948"/>
  <c r="I1949"/>
  <c r="J1949"/>
  <c r="K1949"/>
  <c r="I1950"/>
  <c r="J1950"/>
  <c r="K1950"/>
  <c r="I1951"/>
  <c r="J1951"/>
  <c r="K1951"/>
  <c r="I1952"/>
  <c r="J1952"/>
  <c r="K1952"/>
  <c r="I1953"/>
  <c r="J1953"/>
  <c r="K1953"/>
  <c r="I1954"/>
  <c r="J1954"/>
  <c r="K1954"/>
  <c r="I1955"/>
  <c r="J1955"/>
  <c r="K1955"/>
  <c r="I1956"/>
  <c r="J1956"/>
  <c r="K1956"/>
  <c r="I1957"/>
  <c r="J1957"/>
  <c r="K1957"/>
  <c r="I1958"/>
  <c r="J1958"/>
  <c r="K1958"/>
  <c r="I1959"/>
  <c r="J1959"/>
  <c r="K1959"/>
  <c r="I1960"/>
  <c r="J1960"/>
  <c r="K1960"/>
  <c r="I1961"/>
  <c r="J1961"/>
  <c r="K1961"/>
  <c r="I1962"/>
  <c r="J1962"/>
  <c r="K1962"/>
  <c r="I1963"/>
  <c r="J1963"/>
  <c r="K1963"/>
  <c r="I1964"/>
  <c r="J1964"/>
  <c r="K1964"/>
  <c r="I1965"/>
  <c r="J1965"/>
  <c r="K1965"/>
  <c r="I1966"/>
  <c r="J1966"/>
  <c r="K1966"/>
  <c r="I1967"/>
  <c r="J1967"/>
  <c r="K1967"/>
  <c r="I1968"/>
  <c r="J1968"/>
  <c r="K1968"/>
  <c r="I1969"/>
  <c r="J1969"/>
  <c r="K1969"/>
  <c r="I1970"/>
  <c r="J1970"/>
  <c r="K1970"/>
  <c r="I1971"/>
  <c r="J1971"/>
  <c r="K1971"/>
  <c r="I1972"/>
  <c r="J1972"/>
  <c r="K1972"/>
  <c r="I1973"/>
  <c r="J1973"/>
  <c r="K1973"/>
  <c r="I1974"/>
  <c r="J1974"/>
  <c r="K1974"/>
  <c r="I1975"/>
  <c r="J1975"/>
  <c r="K1975"/>
  <c r="I1976"/>
  <c r="J1976"/>
  <c r="K1976"/>
  <c r="I1977"/>
  <c r="J1977"/>
  <c r="K1977"/>
  <c r="I1978"/>
  <c r="J1978"/>
  <c r="K1978"/>
  <c r="I1979"/>
  <c r="J1979"/>
  <c r="K1979"/>
  <c r="I1980"/>
  <c r="J1980"/>
  <c r="K1980"/>
  <c r="I1981"/>
  <c r="J1981"/>
  <c r="K1981"/>
  <c r="I1982"/>
  <c r="J1982"/>
  <c r="K1982"/>
  <c r="I1983"/>
  <c r="J1983"/>
  <c r="K1983"/>
  <c r="I1984"/>
  <c r="J1984"/>
  <c r="K1984"/>
  <c r="I1985"/>
  <c r="J1985"/>
  <c r="K1985"/>
  <c r="I1986"/>
  <c r="J1986"/>
  <c r="K1986"/>
  <c r="I1987"/>
  <c r="J1987"/>
  <c r="K1987"/>
  <c r="I1988"/>
  <c r="J1988"/>
  <c r="K1988"/>
  <c r="I1989"/>
  <c r="J1989"/>
  <c r="K1989"/>
  <c r="I1990"/>
  <c r="J1990"/>
  <c r="K1990"/>
  <c r="I1991"/>
  <c r="J1991"/>
  <c r="K1991"/>
  <c r="I1992"/>
  <c r="J1992"/>
  <c r="K1992"/>
  <c r="I1993"/>
  <c r="J1993"/>
  <c r="K1993"/>
  <c r="I1994"/>
  <c r="J1994"/>
  <c r="K1994"/>
  <c r="I1995"/>
  <c r="J1995"/>
  <c r="K1995"/>
  <c r="I1996"/>
  <c r="J1996"/>
  <c r="K1996"/>
  <c r="I1997"/>
  <c r="J1997"/>
  <c r="K1997"/>
  <c r="I1998"/>
  <c r="J1998"/>
  <c r="K1998"/>
  <c r="I1999"/>
  <c r="J1999"/>
  <c r="K1999"/>
  <c r="I2000"/>
  <c r="J2000"/>
  <c r="K2000"/>
  <c r="I2001"/>
  <c r="J2001"/>
  <c r="K2001"/>
  <c r="I2002"/>
  <c r="J2002"/>
  <c r="K2002"/>
  <c r="I2003"/>
  <c r="J2003"/>
  <c r="K2003"/>
  <c r="I2004"/>
  <c r="J2004"/>
  <c r="K2004"/>
  <c r="I2005"/>
  <c r="J2005"/>
  <c r="K2005"/>
  <c r="I2006"/>
  <c r="J2006"/>
  <c r="K2006"/>
  <c r="I2007"/>
  <c r="J2007"/>
  <c r="K2007"/>
  <c r="I2008"/>
  <c r="J2008"/>
  <c r="K2008"/>
  <c r="I2009"/>
  <c r="J2009"/>
  <c r="K2009"/>
  <c r="I2010"/>
  <c r="J2010"/>
  <c r="K2010"/>
  <c r="I2011"/>
  <c r="J2011"/>
  <c r="K2011"/>
  <c r="I2012"/>
  <c r="J2012"/>
  <c r="K2012"/>
  <c r="I2013"/>
  <c r="J2013"/>
  <c r="K2013"/>
  <c r="I2014"/>
  <c r="J2014"/>
  <c r="K2014"/>
  <c r="I2015"/>
  <c r="J2015"/>
  <c r="K2015"/>
  <c r="I2016"/>
  <c r="J2016"/>
  <c r="K2016"/>
  <c r="I2017"/>
  <c r="J2017"/>
  <c r="K2017"/>
  <c r="I2018"/>
  <c r="J2018"/>
  <c r="K2018"/>
  <c r="I2019"/>
  <c r="J2019"/>
  <c r="K2019"/>
  <c r="I2020"/>
  <c r="J2020"/>
  <c r="K2020"/>
  <c r="I2021"/>
  <c r="J2021"/>
  <c r="K2021"/>
  <c r="I2022"/>
  <c r="J2022"/>
  <c r="K2022"/>
  <c r="I2023"/>
  <c r="J2023"/>
  <c r="K2023"/>
  <c r="I2024"/>
  <c r="J2024"/>
  <c r="K2024"/>
  <c r="I2025"/>
  <c r="J2025"/>
  <c r="K2025"/>
  <c r="I2026"/>
  <c r="J2026"/>
  <c r="K2026"/>
  <c r="I2027"/>
  <c r="J2027"/>
  <c r="K2027"/>
  <c r="I2028"/>
  <c r="J2028"/>
  <c r="K2028"/>
  <c r="I2029"/>
  <c r="J2029"/>
  <c r="K2029"/>
  <c r="I2030"/>
  <c r="J2030"/>
  <c r="K2030"/>
  <c r="I2031"/>
  <c r="J2031"/>
  <c r="K2031"/>
  <c r="I2032"/>
  <c r="J2032"/>
  <c r="K2032"/>
  <c r="I2033"/>
  <c r="J2033"/>
  <c r="K2033"/>
  <c r="I2034"/>
  <c r="J2034"/>
  <c r="K2034"/>
  <c r="I2035"/>
  <c r="J2035"/>
  <c r="K2035"/>
  <c r="I2036"/>
  <c r="J2036"/>
  <c r="K2036"/>
  <c r="I2037"/>
  <c r="J2037"/>
  <c r="K2037"/>
  <c r="I2038"/>
  <c r="J2038"/>
  <c r="K2038"/>
  <c r="I2039"/>
  <c r="J2039"/>
  <c r="K2039"/>
  <c r="I2040"/>
  <c r="J2040"/>
  <c r="K2040"/>
  <c r="I2041"/>
  <c r="J2041"/>
  <c r="K2041"/>
  <c r="I2042"/>
  <c r="J2042"/>
  <c r="K2042"/>
  <c r="I2043"/>
  <c r="J2043"/>
  <c r="K2043"/>
  <c r="I2044"/>
  <c r="J2044"/>
  <c r="K2044"/>
  <c r="I2045"/>
  <c r="J2045"/>
  <c r="K2045"/>
  <c r="I2046"/>
  <c r="J2046"/>
  <c r="K2046"/>
  <c r="I2047"/>
  <c r="J2047"/>
  <c r="K2047"/>
  <c r="I2048"/>
  <c r="J2048"/>
  <c r="K2048"/>
  <c r="I2049"/>
  <c r="J2049"/>
  <c r="K2049"/>
  <c r="I2050"/>
  <c r="J2050"/>
  <c r="K2050"/>
  <c r="I2051"/>
  <c r="J2051"/>
  <c r="K2051"/>
  <c r="I2052"/>
  <c r="J2052"/>
  <c r="K2052"/>
  <c r="I2053"/>
  <c r="J2053"/>
  <c r="K2053"/>
  <c r="I2054"/>
  <c r="J2054"/>
  <c r="K2054"/>
  <c r="I2055"/>
  <c r="J2055"/>
  <c r="K2055"/>
  <c r="I2056"/>
  <c r="J2056"/>
  <c r="K2056"/>
  <c r="I2057"/>
  <c r="J2057"/>
  <c r="K2057"/>
  <c r="I2058"/>
  <c r="J2058"/>
  <c r="K2058"/>
  <c r="I2059"/>
  <c r="J2059"/>
  <c r="K2059"/>
  <c r="I2060"/>
  <c r="J2060"/>
  <c r="K2060"/>
  <c r="I2061"/>
  <c r="J2061"/>
  <c r="K2061"/>
  <c r="I2062"/>
  <c r="J2062"/>
  <c r="K2062"/>
  <c r="I2063"/>
  <c r="J2063"/>
  <c r="K2063"/>
  <c r="I2064"/>
  <c r="J2064"/>
  <c r="K2064"/>
  <c r="I2065"/>
  <c r="J2065"/>
  <c r="K2065"/>
  <c r="I2066"/>
  <c r="J2066"/>
  <c r="K2066"/>
  <c r="I2067"/>
  <c r="J2067"/>
  <c r="K2067"/>
  <c r="I2068"/>
  <c r="J2068"/>
  <c r="K2068"/>
  <c r="I2069"/>
  <c r="J2069"/>
  <c r="K2069"/>
  <c r="I2070"/>
  <c r="J2070"/>
  <c r="K2070"/>
  <c r="I2071"/>
  <c r="J2071"/>
  <c r="K2071"/>
  <c r="I2072"/>
  <c r="J2072"/>
  <c r="K2072"/>
  <c r="I2073"/>
  <c r="J2073"/>
  <c r="K2073"/>
  <c r="I2074"/>
  <c r="J2074"/>
  <c r="K2074"/>
  <c r="I2075"/>
  <c r="J2075"/>
  <c r="K2075"/>
  <c r="I2076"/>
  <c r="J2076"/>
  <c r="K2076"/>
  <c r="I2077"/>
  <c r="J2077"/>
  <c r="K2077"/>
  <c r="I2078"/>
  <c r="J2078"/>
  <c r="K2078"/>
  <c r="I2079"/>
  <c r="J2079"/>
  <c r="K2079"/>
  <c r="I2080"/>
  <c r="J2080"/>
  <c r="K2080"/>
  <c r="I2081"/>
  <c r="J2081"/>
  <c r="K2081"/>
  <c r="I2082"/>
  <c r="J2082"/>
  <c r="K2082"/>
  <c r="I2083"/>
  <c r="J2083"/>
  <c r="K2083"/>
  <c r="I2084"/>
  <c r="J2084"/>
  <c r="K2084"/>
  <c r="I2085"/>
  <c r="J2085"/>
  <c r="K2085"/>
  <c r="I2086"/>
  <c r="J2086"/>
  <c r="K2086"/>
  <c r="I2087"/>
  <c r="J2087"/>
  <c r="K2087"/>
  <c r="I2088"/>
  <c r="J2088"/>
  <c r="K2088"/>
  <c r="I2089"/>
  <c r="J2089"/>
  <c r="K2089"/>
  <c r="I2090"/>
  <c r="J2090"/>
  <c r="K2090"/>
  <c r="I2091"/>
  <c r="J2091"/>
  <c r="K2091"/>
  <c r="I2092"/>
  <c r="J2092"/>
  <c r="K2092"/>
  <c r="I2093"/>
  <c r="J2093"/>
  <c r="K2093"/>
  <c r="I2094"/>
  <c r="J2094"/>
  <c r="K2094"/>
  <c r="I2095"/>
  <c r="J2095"/>
  <c r="K2095"/>
  <c r="I2096"/>
  <c r="J2096"/>
  <c r="K2096"/>
  <c r="I2097"/>
  <c r="J2097"/>
  <c r="K2097"/>
  <c r="I2098"/>
  <c r="J2098"/>
  <c r="K2098"/>
  <c r="I2099"/>
  <c r="J2099"/>
  <c r="K2099"/>
  <c r="I2100"/>
  <c r="J2100"/>
  <c r="K2100"/>
  <c r="I2101"/>
  <c r="J2101"/>
  <c r="K2101"/>
  <c r="I2102"/>
  <c r="J2102"/>
  <c r="K2102"/>
  <c r="I2103"/>
  <c r="J2103"/>
  <c r="K2103"/>
  <c r="I2104"/>
  <c r="J2104"/>
  <c r="K2104"/>
  <c r="I2105"/>
  <c r="J2105"/>
  <c r="K2105"/>
  <c r="I2106"/>
  <c r="J2106"/>
  <c r="K2106"/>
  <c r="I2107"/>
  <c r="J2107"/>
  <c r="K2107"/>
  <c r="I2108"/>
  <c r="J2108"/>
  <c r="K2108"/>
  <c r="I2109"/>
  <c r="J2109"/>
  <c r="K2109"/>
  <c r="I2110"/>
  <c r="J2110"/>
  <c r="K2110"/>
  <c r="I2111"/>
  <c r="J2111"/>
  <c r="K2111"/>
  <c r="I2112"/>
  <c r="J2112"/>
  <c r="K2112"/>
  <c r="I2113"/>
  <c r="J2113"/>
  <c r="K2113"/>
  <c r="I2114"/>
  <c r="J2114"/>
  <c r="K2114"/>
  <c r="I2115"/>
  <c r="J2115"/>
  <c r="K2115"/>
  <c r="I2116"/>
  <c r="J2116"/>
  <c r="K2116"/>
  <c r="I2117"/>
  <c r="J2117"/>
  <c r="K2117"/>
  <c r="I2118"/>
  <c r="J2118"/>
  <c r="K2118"/>
  <c r="I2119"/>
  <c r="J2119"/>
  <c r="K2119"/>
  <c r="I2120"/>
  <c r="J2120"/>
  <c r="K2120"/>
  <c r="I2121"/>
  <c r="J2121"/>
  <c r="K2121"/>
  <c r="I2122"/>
  <c r="J2122"/>
  <c r="K2122"/>
  <c r="I2123"/>
  <c r="J2123"/>
  <c r="K2123"/>
  <c r="I2124"/>
  <c r="J2124"/>
  <c r="K2124"/>
  <c r="I2125"/>
  <c r="J2125"/>
  <c r="K2125"/>
  <c r="I2126"/>
  <c r="J2126"/>
  <c r="K2126"/>
  <c r="I2127"/>
  <c r="J2127"/>
  <c r="K2127"/>
  <c r="I2128"/>
  <c r="J2128"/>
  <c r="K2128"/>
  <c r="I2129"/>
  <c r="J2129"/>
  <c r="K2129"/>
  <c r="I2130"/>
  <c r="J2130"/>
  <c r="K2130"/>
  <c r="I2131"/>
  <c r="J2131"/>
  <c r="K2131"/>
  <c r="I2132"/>
  <c r="J2132"/>
  <c r="K2132"/>
  <c r="I2133"/>
  <c r="J2133"/>
  <c r="K2133"/>
  <c r="I2134"/>
  <c r="J2134"/>
  <c r="K2134"/>
  <c r="I2135"/>
  <c r="J2135"/>
  <c r="K2135"/>
  <c r="I2136"/>
  <c r="J2136"/>
  <c r="K2136"/>
  <c r="I2137"/>
  <c r="J2137"/>
  <c r="K2137"/>
  <c r="I2138"/>
  <c r="J2138"/>
  <c r="K2138"/>
  <c r="I2139"/>
  <c r="J2139"/>
  <c r="K2139"/>
  <c r="I2140"/>
  <c r="J2140"/>
  <c r="K2140"/>
  <c r="I2141"/>
  <c r="J2141"/>
  <c r="K2141"/>
  <c r="I2142"/>
  <c r="J2142"/>
  <c r="K2142"/>
  <c r="I2143"/>
  <c r="J2143"/>
  <c r="K2143"/>
  <c r="I2144"/>
  <c r="J2144"/>
  <c r="K2144"/>
  <c r="I2145"/>
  <c r="J2145"/>
  <c r="K2145"/>
  <c r="I2146"/>
  <c r="J2146"/>
  <c r="K2146"/>
  <c r="I2147"/>
  <c r="J2147"/>
  <c r="K2147"/>
  <c r="I2148"/>
  <c r="J2148"/>
  <c r="K2148"/>
  <c r="I2149"/>
  <c r="J2149"/>
  <c r="K2149"/>
  <c r="I2150"/>
  <c r="J2150"/>
  <c r="K2150"/>
  <c r="I2151"/>
  <c r="J2151"/>
  <c r="K2151"/>
  <c r="I2152"/>
  <c r="J2152"/>
  <c r="K2152"/>
  <c r="I2153"/>
  <c r="J2153"/>
  <c r="K2153"/>
  <c r="I2154"/>
  <c r="J2154"/>
  <c r="K2154"/>
  <c r="I2155"/>
  <c r="J2155"/>
  <c r="K2155"/>
  <c r="I2156"/>
  <c r="J2156"/>
  <c r="K2156"/>
  <c r="I2157"/>
  <c r="J2157"/>
  <c r="K2157"/>
  <c r="I2158"/>
  <c r="J2158"/>
  <c r="K2158"/>
  <c r="I2159"/>
  <c r="J2159"/>
  <c r="K2159"/>
  <c r="I2160"/>
  <c r="J2160"/>
  <c r="K2160"/>
  <c r="I2161"/>
  <c r="J2161"/>
  <c r="K2161"/>
  <c r="I2162"/>
  <c r="J2162"/>
  <c r="K2162"/>
  <c r="I2163"/>
  <c r="J2163"/>
  <c r="K2163"/>
  <c r="I2164"/>
  <c r="J2164"/>
  <c r="K2164"/>
  <c r="I2165"/>
  <c r="J2165"/>
  <c r="K2165"/>
  <c r="I2166"/>
  <c r="J2166"/>
  <c r="K2166"/>
  <c r="I2167"/>
  <c r="J2167"/>
  <c r="K2167"/>
  <c r="I2168"/>
  <c r="J2168"/>
  <c r="K2168"/>
  <c r="I2169"/>
  <c r="J2169"/>
  <c r="K2169"/>
  <c r="I2170"/>
  <c r="J2170"/>
  <c r="K2170"/>
  <c r="I2171"/>
  <c r="J2171"/>
  <c r="K2171"/>
  <c r="I2172"/>
  <c r="J2172"/>
  <c r="K2172"/>
  <c r="I2173"/>
  <c r="J2173"/>
  <c r="K2173"/>
  <c r="I2174"/>
  <c r="J2174"/>
  <c r="K2174"/>
  <c r="I2175"/>
  <c r="J2175"/>
  <c r="K2175"/>
  <c r="I2176"/>
  <c r="J2176"/>
  <c r="K2176"/>
  <c r="I2177"/>
  <c r="J2177"/>
  <c r="K2177"/>
  <c r="I2178"/>
  <c r="J2178"/>
  <c r="K2178"/>
  <c r="I2179"/>
  <c r="J2179"/>
  <c r="K2179"/>
  <c r="I2180"/>
  <c r="J2180"/>
  <c r="K2180"/>
  <c r="I2181"/>
  <c r="J2181"/>
  <c r="K2181"/>
  <c r="I2182"/>
  <c r="J2182"/>
  <c r="K2182"/>
  <c r="I2183"/>
  <c r="J2183"/>
  <c r="K2183"/>
  <c r="I2184"/>
  <c r="J2184"/>
  <c r="K2184"/>
  <c r="I2185"/>
  <c r="J2185"/>
  <c r="K2185"/>
  <c r="I2186"/>
  <c r="J2186"/>
  <c r="K2186"/>
  <c r="I2187"/>
  <c r="J2187"/>
  <c r="K2187"/>
  <c r="I2188"/>
  <c r="J2188"/>
  <c r="K2188"/>
  <c r="I2189"/>
  <c r="J2189"/>
  <c r="K2189"/>
  <c r="I2190"/>
  <c r="J2190"/>
  <c r="K2190"/>
  <c r="I2191"/>
  <c r="J2191"/>
  <c r="K2191"/>
  <c r="I2192"/>
  <c r="J2192"/>
  <c r="K2192"/>
  <c r="I2193"/>
  <c r="J2193"/>
  <c r="K2193"/>
  <c r="I2194"/>
  <c r="J2194"/>
  <c r="K2194"/>
  <c r="I2195"/>
  <c r="J2195"/>
  <c r="K2195"/>
  <c r="I2196"/>
  <c r="J2196"/>
  <c r="K2196"/>
  <c r="I2197"/>
  <c r="J2197"/>
  <c r="K2197"/>
  <c r="I2198"/>
  <c r="J2198"/>
  <c r="K2198"/>
  <c r="I2199"/>
  <c r="J2199"/>
  <c r="K2199"/>
  <c r="I2200"/>
  <c r="J2200"/>
  <c r="K2200"/>
  <c r="I2201"/>
  <c r="J2201"/>
  <c r="K2201"/>
  <c r="I2202"/>
  <c r="J2202"/>
  <c r="K2202"/>
  <c r="I2203"/>
  <c r="J2203"/>
  <c r="K2203"/>
  <c r="I2204"/>
  <c r="J2204"/>
  <c r="K2204"/>
  <c r="I2205"/>
  <c r="J2205"/>
  <c r="K2205"/>
  <c r="I2206"/>
  <c r="J2206"/>
  <c r="K2206"/>
  <c r="I2207"/>
  <c r="J2207"/>
  <c r="K2207"/>
  <c r="I2208"/>
  <c r="J2208"/>
  <c r="K2208"/>
  <c r="I2209"/>
  <c r="J2209"/>
  <c r="K2209"/>
  <c r="I2210"/>
  <c r="J2210"/>
  <c r="K2210"/>
  <c r="I2211"/>
  <c r="J2211"/>
  <c r="K2211"/>
  <c r="I2212"/>
  <c r="J2212"/>
  <c r="K2212"/>
  <c r="I2213"/>
  <c r="J2213"/>
  <c r="K2213"/>
  <c r="I2214"/>
  <c r="J2214"/>
  <c r="K2214"/>
  <c r="I2215"/>
  <c r="J2215"/>
  <c r="K2215"/>
  <c r="I2216"/>
  <c r="J2216"/>
  <c r="K2216"/>
  <c r="I2217"/>
  <c r="J2217"/>
  <c r="K2217"/>
  <c r="I2218"/>
  <c r="J2218"/>
  <c r="K2218"/>
  <c r="I2219"/>
  <c r="J2219"/>
  <c r="K2219"/>
  <c r="I2220"/>
  <c r="J2220"/>
  <c r="K2220"/>
  <c r="I2221"/>
  <c r="J2221"/>
  <c r="K2221"/>
  <c r="I2222"/>
  <c r="J2222"/>
  <c r="K2222"/>
  <c r="I2223"/>
  <c r="J2223"/>
  <c r="K2223"/>
  <c r="I2224"/>
  <c r="J2224"/>
  <c r="K2224"/>
  <c r="I2225"/>
  <c r="J2225"/>
  <c r="K2225"/>
  <c r="I2226"/>
  <c r="J2226"/>
  <c r="K2226"/>
  <c r="I2227"/>
  <c r="J2227"/>
  <c r="K2227"/>
  <c r="I2228"/>
  <c r="J2228"/>
  <c r="K2228"/>
  <c r="I2229"/>
  <c r="J2229"/>
  <c r="K2229"/>
  <c r="I2230"/>
  <c r="J2230"/>
  <c r="K2230"/>
  <c r="I2231"/>
  <c r="J2231"/>
  <c r="K2231"/>
  <c r="I2232"/>
  <c r="J2232"/>
  <c r="K2232"/>
  <c r="I2233"/>
  <c r="J2233"/>
  <c r="K2233"/>
  <c r="I2234"/>
  <c r="J2234"/>
  <c r="K2234"/>
  <c r="I2235"/>
  <c r="J2235"/>
  <c r="K2235"/>
  <c r="I2236"/>
  <c r="J2236"/>
  <c r="K2236"/>
  <c r="I2237"/>
  <c r="J2237"/>
  <c r="K2237"/>
  <c r="I2238"/>
  <c r="J2238"/>
  <c r="K2238"/>
  <c r="I2239"/>
  <c r="J2239"/>
  <c r="K2239"/>
  <c r="I2240"/>
  <c r="J2240"/>
  <c r="K2240"/>
  <c r="I2241"/>
  <c r="J2241"/>
  <c r="K2241"/>
  <c r="I2242"/>
  <c r="J2242"/>
  <c r="K2242"/>
  <c r="I2243"/>
  <c r="J2243"/>
  <c r="K2243"/>
  <c r="I2244"/>
  <c r="J2244"/>
  <c r="K2244"/>
  <c r="I2245"/>
  <c r="J2245"/>
  <c r="K2245"/>
  <c r="I2246"/>
  <c r="J2246"/>
  <c r="K2246"/>
  <c r="I2247"/>
  <c r="J2247"/>
  <c r="K2247"/>
  <c r="I2248"/>
  <c r="J2248"/>
  <c r="K2248"/>
  <c r="I2249"/>
  <c r="J2249"/>
  <c r="K2249"/>
  <c r="I2250"/>
  <c r="J2250"/>
  <c r="K2250"/>
  <c r="I2251"/>
  <c r="J2251"/>
  <c r="K2251"/>
  <c r="I2252"/>
  <c r="J2252"/>
  <c r="K2252"/>
  <c r="I2253"/>
  <c r="J2253"/>
  <c r="K2253"/>
  <c r="I2254"/>
  <c r="J2254"/>
  <c r="K2254"/>
  <c r="I2255"/>
  <c r="J2255"/>
  <c r="K2255"/>
  <c r="I2256"/>
  <c r="J2256"/>
  <c r="K2256"/>
  <c r="I2257"/>
  <c r="J2257"/>
  <c r="K2257"/>
  <c r="I2258"/>
  <c r="J2258"/>
  <c r="K2258"/>
  <c r="I2259"/>
  <c r="J2259"/>
  <c r="K2259"/>
  <c r="I2260"/>
  <c r="J2260"/>
  <c r="K2260"/>
  <c r="I2261"/>
  <c r="J2261"/>
  <c r="K2261"/>
  <c r="I2262"/>
  <c r="J2262"/>
  <c r="K2262"/>
  <c r="I2263"/>
  <c r="J2263"/>
  <c r="K2263"/>
  <c r="I2264"/>
  <c r="J2264"/>
  <c r="K2264"/>
  <c r="I2265"/>
  <c r="J2265"/>
  <c r="K2265"/>
  <c r="I2266"/>
  <c r="J2266"/>
  <c r="K2266"/>
  <c r="I2267"/>
  <c r="J2267"/>
  <c r="K2267"/>
  <c r="I2268"/>
  <c r="J2268"/>
  <c r="K2268"/>
  <c r="I2269"/>
  <c r="J2269"/>
  <c r="K2269"/>
  <c r="I2270"/>
  <c r="J2270"/>
  <c r="K2270"/>
  <c r="I2271"/>
  <c r="J2271"/>
  <c r="K2271"/>
  <c r="I2272"/>
  <c r="J2272"/>
  <c r="K2272"/>
  <c r="I2273"/>
  <c r="J2273"/>
  <c r="K2273"/>
  <c r="I2274"/>
  <c r="J2274"/>
  <c r="K2274"/>
  <c r="I2275"/>
  <c r="J2275"/>
  <c r="K2275"/>
  <c r="I2276"/>
  <c r="J2276"/>
  <c r="K2276"/>
  <c r="I2277"/>
  <c r="J2277"/>
  <c r="K2277"/>
  <c r="I2278"/>
  <c r="J2278"/>
  <c r="K2278"/>
  <c r="I2279"/>
  <c r="J2279"/>
  <c r="K2279"/>
  <c r="I2280"/>
  <c r="J2280"/>
  <c r="K2280"/>
  <c r="I2281"/>
  <c r="J2281"/>
  <c r="K2281"/>
  <c r="I2282"/>
  <c r="J2282"/>
  <c r="K2282"/>
  <c r="I2283"/>
  <c r="J2283"/>
  <c r="K2283"/>
  <c r="I2284"/>
  <c r="J2284"/>
  <c r="K2284"/>
  <c r="I2285"/>
  <c r="J2285"/>
  <c r="K2285"/>
  <c r="I2286"/>
  <c r="J2286"/>
  <c r="K2286"/>
  <c r="I2287"/>
  <c r="J2287"/>
  <c r="K2287"/>
  <c r="I2288"/>
  <c r="J2288"/>
  <c r="K2288"/>
  <c r="I2289"/>
  <c r="J2289"/>
  <c r="K2289"/>
  <c r="I2290"/>
  <c r="J2290"/>
  <c r="K2290"/>
  <c r="I2291"/>
  <c r="J2291"/>
  <c r="K2291"/>
  <c r="I2292"/>
  <c r="J2292"/>
  <c r="K2292"/>
  <c r="I2293"/>
  <c r="J2293"/>
  <c r="K2293"/>
  <c r="I2294"/>
  <c r="J2294"/>
  <c r="K2294"/>
  <c r="I2295"/>
  <c r="J2295"/>
  <c r="K2295"/>
  <c r="I2296"/>
  <c r="J2296"/>
  <c r="K2296"/>
  <c r="I2297"/>
  <c r="J2297"/>
  <c r="K2297"/>
  <c r="I2298"/>
  <c r="J2298"/>
  <c r="K2298"/>
  <c r="I2299"/>
  <c r="J2299"/>
  <c r="K2299"/>
  <c r="I2300"/>
  <c r="J2300"/>
  <c r="K2300"/>
  <c r="I2301"/>
  <c r="J2301"/>
  <c r="K2301"/>
  <c r="I2302"/>
  <c r="J2302"/>
  <c r="K2302"/>
  <c r="I2303"/>
  <c r="J2303"/>
  <c r="K2303"/>
  <c r="I2304"/>
  <c r="J2304"/>
  <c r="K2304"/>
  <c r="I2305"/>
  <c r="J2305"/>
  <c r="K2305"/>
  <c r="I2306"/>
  <c r="J2306"/>
  <c r="K2306"/>
  <c r="I2307"/>
  <c r="J2307"/>
  <c r="K2307"/>
  <c r="I2308"/>
  <c r="J2308"/>
  <c r="K2308"/>
  <c r="I2309"/>
  <c r="J2309"/>
  <c r="K2309"/>
  <c r="I2310"/>
  <c r="J2310"/>
  <c r="K2310"/>
  <c r="I2311"/>
  <c r="J2311"/>
  <c r="K2311"/>
  <c r="I2312"/>
  <c r="J2312"/>
  <c r="K2312"/>
  <c r="I2313"/>
  <c r="J2313"/>
  <c r="K2313"/>
  <c r="I2314"/>
  <c r="J2314"/>
  <c r="K2314"/>
  <c r="I2315"/>
  <c r="J2315"/>
  <c r="K2315"/>
  <c r="I2316"/>
  <c r="J2316"/>
  <c r="K2316"/>
  <c r="I2317"/>
  <c r="J2317"/>
  <c r="K2317"/>
  <c r="I2318"/>
  <c r="J2318"/>
  <c r="K2318"/>
  <c r="I2319"/>
  <c r="J2319"/>
  <c r="K2319"/>
  <c r="I2320"/>
  <c r="J2320"/>
  <c r="K2320"/>
  <c r="I2321"/>
  <c r="J2321"/>
  <c r="K2321"/>
  <c r="I2322"/>
  <c r="J2322"/>
  <c r="K2322"/>
  <c r="I2323"/>
  <c r="J2323"/>
  <c r="K2323"/>
  <c r="I2324"/>
  <c r="J2324"/>
  <c r="K2324"/>
  <c r="I2325"/>
  <c r="J2325"/>
  <c r="K2325"/>
  <c r="I2326"/>
  <c r="J2326"/>
  <c r="K2326"/>
  <c r="I2327"/>
  <c r="J2327"/>
  <c r="K2327"/>
  <c r="I2328"/>
  <c r="J2328"/>
  <c r="K2328"/>
  <c r="I2329"/>
  <c r="J2329"/>
  <c r="K2329"/>
  <c r="I2330"/>
  <c r="J2330"/>
  <c r="K2330"/>
  <c r="I2331"/>
  <c r="J2331"/>
  <c r="K2331"/>
  <c r="I2332"/>
  <c r="J2332"/>
  <c r="K2332"/>
  <c r="I2333"/>
  <c r="J2333"/>
  <c r="K2333"/>
  <c r="I2334"/>
  <c r="J2334"/>
  <c r="K2334"/>
  <c r="I2335"/>
  <c r="J2335"/>
  <c r="K2335"/>
  <c r="I2336"/>
  <c r="J2336"/>
  <c r="K2336"/>
  <c r="K1"/>
  <c r="J1"/>
  <c r="I1"/>
  <c r="G1"/>
  <c r="F2"/>
  <c r="H2"/>
  <c r="F3"/>
  <c r="H3"/>
  <c r="F4"/>
  <c r="H4"/>
  <c r="F5"/>
  <c r="H5"/>
  <c r="F6"/>
  <c r="H6"/>
  <c r="F7"/>
  <c r="H7"/>
  <c r="F8"/>
  <c r="H8"/>
  <c r="F9"/>
  <c r="H9"/>
  <c r="F10"/>
  <c r="H10"/>
  <c r="F11"/>
  <c r="H11"/>
  <c r="F12"/>
  <c r="H12"/>
  <c r="F13"/>
  <c r="H13"/>
  <c r="F14"/>
  <c r="H14"/>
  <c r="F15"/>
  <c r="H15"/>
  <c r="F16"/>
  <c r="H16"/>
  <c r="F17"/>
  <c r="H17"/>
  <c r="F18"/>
  <c r="H18"/>
  <c r="F19"/>
  <c r="H19"/>
  <c r="F20"/>
  <c r="H20"/>
  <c r="F21"/>
  <c r="H21"/>
  <c r="F22"/>
  <c r="H22"/>
  <c r="F23"/>
  <c r="H23"/>
  <c r="F24"/>
  <c r="H24"/>
  <c r="F25"/>
  <c r="H25"/>
  <c r="F26"/>
  <c r="H26"/>
  <c r="F27"/>
  <c r="H27"/>
  <c r="F28"/>
  <c r="H28"/>
  <c r="F29"/>
  <c r="H29"/>
  <c r="F30"/>
  <c r="H30"/>
  <c r="F31"/>
  <c r="H31"/>
  <c r="F32"/>
  <c r="H32"/>
  <c r="F33"/>
  <c r="H33"/>
  <c r="F34"/>
  <c r="H34"/>
  <c r="F35"/>
  <c r="H35"/>
  <c r="F36"/>
  <c r="H36"/>
  <c r="F37"/>
  <c r="H37"/>
  <c r="F38"/>
  <c r="H38"/>
  <c r="F39"/>
  <c r="H39"/>
  <c r="F40"/>
  <c r="H40"/>
  <c r="F41"/>
  <c r="H41"/>
  <c r="F42"/>
  <c r="H42"/>
  <c r="F43"/>
  <c r="H43"/>
  <c r="F44"/>
  <c r="H44"/>
  <c r="F45"/>
  <c r="H45"/>
  <c r="F46"/>
  <c r="H46"/>
  <c r="F47"/>
  <c r="H47"/>
  <c r="F48"/>
  <c r="H48"/>
  <c r="F49"/>
  <c r="H49"/>
  <c r="F50"/>
  <c r="H50"/>
  <c r="F51"/>
  <c r="H51"/>
  <c r="F52"/>
  <c r="H52"/>
  <c r="F53"/>
  <c r="H53"/>
  <c r="F54"/>
  <c r="H54"/>
  <c r="F55"/>
  <c r="H55"/>
  <c r="F56"/>
  <c r="H56"/>
  <c r="F57"/>
  <c r="H57"/>
  <c r="F58"/>
  <c r="H58"/>
  <c r="F59"/>
  <c r="H59"/>
  <c r="F60"/>
  <c r="H60"/>
  <c r="F61"/>
  <c r="H61"/>
  <c r="F62"/>
  <c r="H62"/>
  <c r="F63"/>
  <c r="H63"/>
  <c r="F64"/>
  <c r="H64"/>
  <c r="F65"/>
  <c r="H65"/>
  <c r="F66"/>
  <c r="H66"/>
  <c r="F67"/>
  <c r="H67"/>
  <c r="F68"/>
  <c r="H68"/>
  <c r="F69"/>
  <c r="H69"/>
  <c r="F70"/>
  <c r="H70"/>
  <c r="F71"/>
  <c r="H71"/>
  <c r="F72"/>
  <c r="H72"/>
  <c r="F73"/>
  <c r="H73"/>
  <c r="F74"/>
  <c r="H74"/>
  <c r="F75"/>
  <c r="H75"/>
  <c r="F76"/>
  <c r="H76"/>
  <c r="F77"/>
  <c r="H77"/>
  <c r="F78"/>
  <c r="H78"/>
  <c r="F79"/>
  <c r="H79"/>
  <c r="F80"/>
  <c r="H80"/>
  <c r="F81"/>
  <c r="H81"/>
  <c r="F82"/>
  <c r="H82"/>
  <c r="F83"/>
  <c r="H83"/>
  <c r="F84"/>
  <c r="H84"/>
  <c r="F85"/>
  <c r="H85"/>
  <c r="F86"/>
  <c r="H86"/>
  <c r="F87"/>
  <c r="H87"/>
  <c r="F88"/>
  <c r="H88"/>
  <c r="F89"/>
  <c r="H89"/>
  <c r="F90"/>
  <c r="H90"/>
  <c r="F91"/>
  <c r="H91"/>
  <c r="F92"/>
  <c r="H92"/>
  <c r="F93"/>
  <c r="H93"/>
  <c r="F94"/>
  <c r="H94"/>
  <c r="F95"/>
  <c r="H95"/>
  <c r="F96"/>
  <c r="H96"/>
  <c r="F97"/>
  <c r="H97"/>
  <c r="F98"/>
  <c r="H98"/>
  <c r="F99"/>
  <c r="H99"/>
  <c r="F100"/>
  <c r="H100"/>
  <c r="F101"/>
  <c r="H101"/>
  <c r="F102"/>
  <c r="H102"/>
  <c r="F103"/>
  <c r="H103"/>
  <c r="F104"/>
  <c r="H104"/>
  <c r="F105"/>
  <c r="H105"/>
  <c r="F106"/>
  <c r="H106"/>
  <c r="F107"/>
  <c r="H107"/>
  <c r="F108"/>
  <c r="H108"/>
  <c r="F109"/>
  <c r="H109"/>
  <c r="F110"/>
  <c r="H110"/>
  <c r="F111"/>
  <c r="H111"/>
  <c r="F112"/>
  <c r="H112"/>
  <c r="F113"/>
  <c r="H113"/>
  <c r="F114"/>
  <c r="H114"/>
  <c r="F115"/>
  <c r="H115"/>
  <c r="F116"/>
  <c r="H116"/>
  <c r="F117"/>
  <c r="H117"/>
  <c r="F118"/>
  <c r="H118"/>
  <c r="F119"/>
  <c r="H119"/>
  <c r="F120"/>
  <c r="H120"/>
  <c r="F121"/>
  <c r="H121"/>
  <c r="F122"/>
  <c r="H122"/>
  <c r="F123"/>
  <c r="H123"/>
  <c r="F124"/>
  <c r="H124"/>
  <c r="F125"/>
  <c r="H125"/>
  <c r="F126"/>
  <c r="H126"/>
  <c r="F127"/>
  <c r="H127"/>
  <c r="F128"/>
  <c r="H128"/>
  <c r="F129"/>
  <c r="H129"/>
  <c r="F130"/>
  <c r="H130"/>
  <c r="F131"/>
  <c r="H131"/>
  <c r="F132"/>
  <c r="H132"/>
  <c r="F133"/>
  <c r="H133"/>
  <c r="F134"/>
  <c r="H134"/>
  <c r="F135"/>
  <c r="H135"/>
  <c r="F136"/>
  <c r="H136"/>
  <c r="F137"/>
  <c r="H137"/>
  <c r="F138"/>
  <c r="H138"/>
  <c r="F139"/>
  <c r="H139"/>
  <c r="F140"/>
  <c r="H140"/>
  <c r="F141"/>
  <c r="H141"/>
  <c r="F142"/>
  <c r="H142"/>
  <c r="F143"/>
  <c r="H143"/>
  <c r="F144"/>
  <c r="H144"/>
  <c r="F145"/>
  <c r="H145"/>
  <c r="F146"/>
  <c r="H146"/>
  <c r="F147"/>
  <c r="H147"/>
  <c r="F148"/>
  <c r="H148"/>
  <c r="F149"/>
  <c r="H149"/>
  <c r="F150"/>
  <c r="H150"/>
  <c r="F151"/>
  <c r="H151"/>
  <c r="F152"/>
  <c r="H152"/>
  <c r="F153"/>
  <c r="H153"/>
  <c r="F154"/>
  <c r="H154"/>
  <c r="F155"/>
  <c r="H155"/>
  <c r="F156"/>
  <c r="H156"/>
  <c r="F157"/>
  <c r="H157"/>
  <c r="F158"/>
  <c r="H158"/>
  <c r="F159"/>
  <c r="H159"/>
  <c r="F160"/>
  <c r="H160"/>
  <c r="F161"/>
  <c r="H161"/>
  <c r="F162"/>
  <c r="H162"/>
  <c r="F163"/>
  <c r="H163"/>
  <c r="F164"/>
  <c r="H164"/>
  <c r="F165"/>
  <c r="H165"/>
  <c r="F166"/>
  <c r="H166"/>
  <c r="F167"/>
  <c r="H167"/>
  <c r="F168"/>
  <c r="H168"/>
  <c r="F169"/>
  <c r="H169"/>
  <c r="F170"/>
  <c r="H170"/>
  <c r="F171"/>
  <c r="H171"/>
  <c r="F172"/>
  <c r="H172"/>
  <c r="F173"/>
  <c r="H173"/>
  <c r="F174"/>
  <c r="H174"/>
  <c r="F175"/>
  <c r="H175"/>
  <c r="F176"/>
  <c r="H176"/>
  <c r="F177"/>
  <c r="H177"/>
  <c r="F178"/>
  <c r="H178"/>
  <c r="F179"/>
  <c r="H179"/>
  <c r="F180"/>
  <c r="H180"/>
  <c r="F181"/>
  <c r="H181"/>
  <c r="F182"/>
  <c r="H182"/>
  <c r="F183"/>
  <c r="H183"/>
  <c r="F184"/>
  <c r="H184"/>
  <c r="F185"/>
  <c r="H185"/>
  <c r="F186"/>
  <c r="H186"/>
  <c r="F187"/>
  <c r="H187"/>
  <c r="F188"/>
  <c r="H188"/>
  <c r="F189"/>
  <c r="H189"/>
  <c r="F190"/>
  <c r="H190"/>
  <c r="F191"/>
  <c r="H191"/>
  <c r="F192"/>
  <c r="H192"/>
  <c r="F193"/>
  <c r="H193"/>
  <c r="F194"/>
  <c r="H194"/>
  <c r="F195"/>
  <c r="H195"/>
  <c r="F196"/>
  <c r="H196"/>
  <c r="F197"/>
  <c r="H197"/>
  <c r="F198"/>
  <c r="H198"/>
  <c r="F199"/>
  <c r="H199"/>
  <c r="F200"/>
  <c r="H200"/>
  <c r="F201"/>
  <c r="H201"/>
  <c r="F202"/>
  <c r="H202"/>
  <c r="F203"/>
  <c r="H203"/>
  <c r="F204"/>
  <c r="H204"/>
  <c r="F205"/>
  <c r="H205"/>
  <c r="F206"/>
  <c r="H206"/>
  <c r="F207"/>
  <c r="H207"/>
  <c r="F208"/>
  <c r="H208"/>
  <c r="F209"/>
  <c r="H209"/>
  <c r="F210"/>
  <c r="H210"/>
  <c r="F211"/>
  <c r="H211"/>
  <c r="F212"/>
  <c r="H212"/>
  <c r="F213"/>
  <c r="H213"/>
  <c r="F214"/>
  <c r="H214"/>
  <c r="F215"/>
  <c r="H215"/>
  <c r="F216"/>
  <c r="H216"/>
  <c r="F217"/>
  <c r="H217"/>
  <c r="F218"/>
  <c r="H218"/>
  <c r="F219"/>
  <c r="H219"/>
  <c r="F220"/>
  <c r="H220"/>
  <c r="F221"/>
  <c r="H221"/>
  <c r="F222"/>
  <c r="H222"/>
  <c r="F223"/>
  <c r="H223"/>
  <c r="F224"/>
  <c r="H224"/>
  <c r="F225"/>
  <c r="H225"/>
  <c r="F226"/>
  <c r="H226"/>
  <c r="F227"/>
  <c r="H227"/>
  <c r="F228"/>
  <c r="H228"/>
  <c r="F229"/>
  <c r="H229"/>
  <c r="F230"/>
  <c r="H230"/>
  <c r="F231"/>
  <c r="H231"/>
  <c r="F232"/>
  <c r="H232"/>
  <c r="F233"/>
  <c r="H233"/>
  <c r="F234"/>
  <c r="H234"/>
  <c r="F235"/>
  <c r="H235"/>
  <c r="F236"/>
  <c r="H236"/>
  <c r="F237"/>
  <c r="H237"/>
  <c r="F238"/>
  <c r="H238"/>
  <c r="F239"/>
  <c r="H239"/>
  <c r="F240"/>
  <c r="H240"/>
  <c r="F241"/>
  <c r="H241"/>
  <c r="F242"/>
  <c r="H242"/>
  <c r="F243"/>
  <c r="H243"/>
  <c r="F244"/>
  <c r="H244"/>
  <c r="F245"/>
  <c r="H245"/>
  <c r="F246"/>
  <c r="H246"/>
  <c r="F247"/>
  <c r="H247"/>
  <c r="F248"/>
  <c r="H248"/>
  <c r="F249"/>
  <c r="H249"/>
  <c r="F250"/>
  <c r="H250"/>
  <c r="F251"/>
  <c r="H251"/>
  <c r="F252"/>
  <c r="H252"/>
  <c r="F253"/>
  <c r="H253"/>
  <c r="F254"/>
  <c r="H254"/>
  <c r="F255"/>
  <c r="H255"/>
  <c r="F256"/>
  <c r="H256"/>
  <c r="F257"/>
  <c r="H257"/>
  <c r="F258"/>
  <c r="H258"/>
  <c r="F259"/>
  <c r="H259"/>
  <c r="F260"/>
  <c r="H260"/>
  <c r="F261"/>
  <c r="H261"/>
  <c r="F262"/>
  <c r="H262"/>
  <c r="F263"/>
  <c r="H263"/>
  <c r="F264"/>
  <c r="H264"/>
  <c r="F265"/>
  <c r="H265"/>
  <c r="F266"/>
  <c r="H266"/>
  <c r="F267"/>
  <c r="H267"/>
  <c r="F268"/>
  <c r="H268"/>
  <c r="F269"/>
  <c r="H269"/>
  <c r="F270"/>
  <c r="H270"/>
  <c r="F271"/>
  <c r="H271"/>
  <c r="F272"/>
  <c r="H272"/>
  <c r="F273"/>
  <c r="H273"/>
  <c r="F274"/>
  <c r="H274"/>
  <c r="F275"/>
  <c r="H275"/>
  <c r="F276"/>
  <c r="H276"/>
  <c r="F277"/>
  <c r="H277"/>
  <c r="F278"/>
  <c r="H278"/>
  <c r="F279"/>
  <c r="H279"/>
  <c r="F280"/>
  <c r="H280"/>
  <c r="F281"/>
  <c r="H281"/>
  <c r="F282"/>
  <c r="H282"/>
  <c r="F283"/>
  <c r="H283"/>
  <c r="F284"/>
  <c r="H284"/>
  <c r="F285"/>
  <c r="H285"/>
  <c r="F286"/>
  <c r="H286"/>
  <c r="F287"/>
  <c r="H287"/>
  <c r="F288"/>
  <c r="H288"/>
  <c r="F289"/>
  <c r="H289"/>
  <c r="F290"/>
  <c r="H290"/>
  <c r="F291"/>
  <c r="H291"/>
  <c r="F292"/>
  <c r="H292"/>
  <c r="F293"/>
  <c r="H293"/>
  <c r="F294"/>
  <c r="H294"/>
  <c r="F295"/>
  <c r="H295"/>
  <c r="F296"/>
  <c r="H296"/>
  <c r="F297"/>
  <c r="H297"/>
  <c r="F298"/>
  <c r="H298"/>
  <c r="F299"/>
  <c r="H299"/>
  <c r="F300"/>
  <c r="H300"/>
  <c r="F301"/>
  <c r="H301"/>
  <c r="F302"/>
  <c r="H302"/>
  <c r="F303"/>
  <c r="H303"/>
  <c r="F304"/>
  <c r="H304"/>
  <c r="F305"/>
  <c r="H305"/>
  <c r="F306"/>
  <c r="H306"/>
  <c r="F307"/>
  <c r="H307"/>
  <c r="F308"/>
  <c r="H308"/>
  <c r="F309"/>
  <c r="H309"/>
  <c r="F310"/>
  <c r="H310"/>
  <c r="F311"/>
  <c r="H311"/>
  <c r="F312"/>
  <c r="H312"/>
  <c r="F313"/>
  <c r="H313"/>
  <c r="F314"/>
  <c r="H314"/>
  <c r="F315"/>
  <c r="H315"/>
  <c r="F316"/>
  <c r="H316"/>
  <c r="F317"/>
  <c r="H317"/>
  <c r="F318"/>
  <c r="H318"/>
  <c r="F319"/>
  <c r="H319"/>
  <c r="F320"/>
  <c r="H320"/>
  <c r="F321"/>
  <c r="H321"/>
  <c r="F322"/>
  <c r="H322"/>
  <c r="F323"/>
  <c r="H323"/>
  <c r="F324"/>
  <c r="H324"/>
  <c r="F325"/>
  <c r="H325"/>
  <c r="F326"/>
  <c r="H326"/>
  <c r="F327"/>
  <c r="H327"/>
  <c r="F328"/>
  <c r="H328"/>
  <c r="F329"/>
  <c r="H329"/>
  <c r="F330"/>
  <c r="H330"/>
  <c r="F331"/>
  <c r="H331"/>
  <c r="F332"/>
  <c r="H332"/>
  <c r="F333"/>
  <c r="H333"/>
  <c r="F334"/>
  <c r="H334"/>
  <c r="F335"/>
  <c r="H335"/>
  <c r="F336"/>
  <c r="H336"/>
  <c r="F337"/>
  <c r="H337"/>
  <c r="F338"/>
  <c r="H338"/>
  <c r="F339"/>
  <c r="H339"/>
  <c r="F340"/>
  <c r="H340"/>
  <c r="F341"/>
  <c r="H341"/>
  <c r="F342"/>
  <c r="H342"/>
  <c r="F343"/>
  <c r="H343"/>
  <c r="F344"/>
  <c r="H344"/>
  <c r="F345"/>
  <c r="H345"/>
  <c r="F346"/>
  <c r="H346"/>
  <c r="F347"/>
  <c r="H347"/>
  <c r="F348"/>
  <c r="H348"/>
  <c r="F349"/>
  <c r="H349"/>
  <c r="F350"/>
  <c r="H350"/>
  <c r="F351"/>
  <c r="H351"/>
  <c r="F352"/>
  <c r="H352"/>
  <c r="F353"/>
  <c r="H353"/>
  <c r="F354"/>
  <c r="H354"/>
  <c r="F355"/>
  <c r="H355"/>
  <c r="F356"/>
  <c r="H356"/>
  <c r="F357"/>
  <c r="H357"/>
  <c r="F358"/>
  <c r="H358"/>
  <c r="F359"/>
  <c r="H359"/>
  <c r="F360"/>
  <c r="H360"/>
  <c r="F361"/>
  <c r="H361"/>
  <c r="F362"/>
  <c r="H362"/>
  <c r="F363"/>
  <c r="H363"/>
  <c r="F364"/>
  <c r="H364"/>
  <c r="F365"/>
  <c r="H365"/>
  <c r="F366"/>
  <c r="H366"/>
  <c r="F367"/>
  <c r="H367"/>
  <c r="F368"/>
  <c r="H368"/>
  <c r="F369"/>
  <c r="H369"/>
  <c r="F370"/>
  <c r="H370"/>
  <c r="F371"/>
  <c r="H371"/>
  <c r="F372"/>
  <c r="H372"/>
  <c r="F373"/>
  <c r="H373"/>
  <c r="F374"/>
  <c r="H374"/>
  <c r="F375"/>
  <c r="H375"/>
  <c r="F376"/>
  <c r="H376"/>
  <c r="F377"/>
  <c r="H377"/>
  <c r="F378"/>
  <c r="H378"/>
  <c r="F379"/>
  <c r="H379"/>
  <c r="F380"/>
  <c r="H380"/>
  <c r="F381"/>
  <c r="H381"/>
  <c r="F382"/>
  <c r="H382"/>
  <c r="F383"/>
  <c r="H383"/>
  <c r="F384"/>
  <c r="H384"/>
  <c r="F385"/>
  <c r="H385"/>
  <c r="F386"/>
  <c r="H386"/>
  <c r="F387"/>
  <c r="H387"/>
  <c r="F388"/>
  <c r="H388"/>
  <c r="F389"/>
  <c r="H389"/>
  <c r="F390"/>
  <c r="H390"/>
  <c r="F391"/>
  <c r="H391"/>
  <c r="F392"/>
  <c r="H392"/>
  <c r="F393"/>
  <c r="H393"/>
  <c r="F394"/>
  <c r="H394"/>
  <c r="F395"/>
  <c r="H395"/>
  <c r="F396"/>
  <c r="H396"/>
  <c r="F397"/>
  <c r="H397"/>
  <c r="F398"/>
  <c r="H398"/>
  <c r="F399"/>
  <c r="H399"/>
  <c r="F400"/>
  <c r="H400"/>
  <c r="F401"/>
  <c r="H401"/>
  <c r="F402"/>
  <c r="H402"/>
  <c r="F403"/>
  <c r="H403"/>
  <c r="F404"/>
  <c r="H404"/>
  <c r="F405"/>
  <c r="H405"/>
  <c r="F406"/>
  <c r="H406"/>
  <c r="F407"/>
  <c r="H407"/>
  <c r="F408"/>
  <c r="H408"/>
  <c r="F409"/>
  <c r="H409"/>
  <c r="F410"/>
  <c r="H410"/>
  <c r="F411"/>
  <c r="H411"/>
  <c r="F412"/>
  <c r="H412"/>
  <c r="F413"/>
  <c r="H413"/>
  <c r="F414"/>
  <c r="H414"/>
  <c r="F415"/>
  <c r="H415"/>
  <c r="F416"/>
  <c r="H416"/>
  <c r="F417"/>
  <c r="H417"/>
  <c r="F418"/>
  <c r="H418"/>
  <c r="F419"/>
  <c r="H419"/>
  <c r="F420"/>
  <c r="H420"/>
  <c r="F421"/>
  <c r="H421"/>
  <c r="F422"/>
  <c r="H422"/>
  <c r="F423"/>
  <c r="H423"/>
  <c r="F424"/>
  <c r="H424"/>
  <c r="F425"/>
  <c r="H425"/>
  <c r="F426"/>
  <c r="H426"/>
  <c r="F427"/>
  <c r="H427"/>
  <c r="F428"/>
  <c r="H428"/>
  <c r="F429"/>
  <c r="H429"/>
  <c r="F430"/>
  <c r="H430"/>
  <c r="F431"/>
  <c r="H431"/>
  <c r="F432"/>
  <c r="H432"/>
  <c r="F433"/>
  <c r="H433"/>
  <c r="F434"/>
  <c r="H434"/>
  <c r="F435"/>
  <c r="H435"/>
  <c r="F436"/>
  <c r="H436"/>
  <c r="F437"/>
  <c r="H437"/>
  <c r="F438"/>
  <c r="H438"/>
  <c r="F439"/>
  <c r="H439"/>
  <c r="F440"/>
  <c r="H440"/>
  <c r="F441"/>
  <c r="H441"/>
  <c r="F442"/>
  <c r="H442"/>
  <c r="F443"/>
  <c r="H443"/>
  <c r="F444"/>
  <c r="H444"/>
  <c r="F445"/>
  <c r="H445"/>
  <c r="F446"/>
  <c r="H446"/>
  <c r="F447"/>
  <c r="H447"/>
  <c r="F448"/>
  <c r="H448"/>
  <c r="F449"/>
  <c r="H449"/>
  <c r="F450"/>
  <c r="H450"/>
  <c r="F451"/>
  <c r="H451"/>
  <c r="F452"/>
  <c r="H452"/>
  <c r="F453"/>
  <c r="H453"/>
  <c r="F454"/>
  <c r="H454"/>
  <c r="F455"/>
  <c r="H455"/>
  <c r="F456"/>
  <c r="H456"/>
  <c r="F457"/>
  <c r="H457"/>
  <c r="F458"/>
  <c r="H458"/>
  <c r="F459"/>
  <c r="H459"/>
  <c r="F460"/>
  <c r="H460"/>
  <c r="F461"/>
  <c r="H461"/>
  <c r="F462"/>
  <c r="H462"/>
  <c r="F463"/>
  <c r="H463"/>
  <c r="F464"/>
  <c r="H464"/>
  <c r="F465"/>
  <c r="H465"/>
  <c r="F466"/>
  <c r="H466"/>
  <c r="F467"/>
  <c r="H467"/>
  <c r="F468"/>
  <c r="H468"/>
  <c r="F469"/>
  <c r="H469"/>
  <c r="F470"/>
  <c r="H470"/>
  <c r="F471"/>
  <c r="H471"/>
  <c r="F472"/>
  <c r="H472"/>
  <c r="F473"/>
  <c r="H473"/>
  <c r="F474"/>
  <c r="H474"/>
  <c r="F475"/>
  <c r="H475"/>
  <c r="F476"/>
  <c r="H476"/>
  <c r="F477"/>
  <c r="H477"/>
  <c r="F478"/>
  <c r="H478"/>
  <c r="F479"/>
  <c r="H479"/>
  <c r="F480"/>
  <c r="H480"/>
  <c r="F481"/>
  <c r="H481"/>
  <c r="F482"/>
  <c r="H482"/>
  <c r="F483"/>
  <c r="H483"/>
  <c r="F484"/>
  <c r="H484"/>
  <c r="F485"/>
  <c r="H485"/>
  <c r="F486"/>
  <c r="H486"/>
  <c r="F487"/>
  <c r="H487"/>
  <c r="F488"/>
  <c r="H488"/>
  <c r="F489"/>
  <c r="H489"/>
  <c r="F490"/>
  <c r="H490"/>
  <c r="F491"/>
  <c r="H491"/>
  <c r="F492"/>
  <c r="H492"/>
  <c r="F493"/>
  <c r="H493"/>
  <c r="F494"/>
  <c r="H494"/>
  <c r="F495"/>
  <c r="H495"/>
  <c r="F496"/>
  <c r="H496"/>
  <c r="F497"/>
  <c r="H497"/>
  <c r="F498"/>
  <c r="H498"/>
  <c r="F499"/>
  <c r="H499"/>
  <c r="F500"/>
  <c r="H500"/>
  <c r="F501"/>
  <c r="H501"/>
  <c r="F502"/>
  <c r="H502"/>
  <c r="F503"/>
  <c r="H503"/>
  <c r="F504"/>
  <c r="H504"/>
  <c r="F505"/>
  <c r="H505"/>
  <c r="F506"/>
  <c r="H506"/>
  <c r="F507"/>
  <c r="H507"/>
  <c r="F508"/>
  <c r="H508"/>
  <c r="F509"/>
  <c r="H509"/>
  <c r="F510"/>
  <c r="H510"/>
  <c r="F511"/>
  <c r="H511"/>
  <c r="F512"/>
  <c r="H512"/>
  <c r="F513"/>
  <c r="H513"/>
  <c r="F514"/>
  <c r="H514"/>
  <c r="F515"/>
  <c r="H515"/>
  <c r="F516"/>
  <c r="H516"/>
  <c r="F517"/>
  <c r="H517"/>
  <c r="F518"/>
  <c r="H518"/>
  <c r="F519"/>
  <c r="H519"/>
  <c r="F520"/>
  <c r="H520"/>
  <c r="F521"/>
  <c r="H521"/>
  <c r="F522"/>
  <c r="H522"/>
  <c r="F523"/>
  <c r="H523"/>
  <c r="F524"/>
  <c r="H524"/>
  <c r="F525"/>
  <c r="H525"/>
  <c r="F526"/>
  <c r="H526"/>
  <c r="F527"/>
  <c r="H527"/>
  <c r="F528"/>
  <c r="H528"/>
  <c r="F529"/>
  <c r="H529"/>
  <c r="F530"/>
  <c r="H530"/>
  <c r="F531"/>
  <c r="H531"/>
  <c r="F532"/>
  <c r="H532"/>
  <c r="F533"/>
  <c r="H533"/>
  <c r="F534"/>
  <c r="H534"/>
  <c r="F535"/>
  <c r="H535"/>
  <c r="F536"/>
  <c r="H536"/>
  <c r="F537"/>
  <c r="H537"/>
  <c r="F538"/>
  <c r="H538"/>
  <c r="F539"/>
  <c r="H539"/>
  <c r="F540"/>
  <c r="H540"/>
  <c r="F541"/>
  <c r="H541"/>
  <c r="F542"/>
  <c r="H542"/>
  <c r="F543"/>
  <c r="H543"/>
  <c r="F544"/>
  <c r="H544"/>
  <c r="F545"/>
  <c r="H545"/>
  <c r="F546"/>
  <c r="H546"/>
  <c r="F547"/>
  <c r="H547"/>
  <c r="F548"/>
  <c r="H548"/>
  <c r="F549"/>
  <c r="H549"/>
  <c r="F550"/>
  <c r="H550"/>
  <c r="F551"/>
  <c r="H551"/>
  <c r="F552"/>
  <c r="H552"/>
  <c r="F553"/>
  <c r="H553"/>
  <c r="F554"/>
  <c r="H554"/>
  <c r="F555"/>
  <c r="H555"/>
  <c r="F556"/>
  <c r="H556"/>
  <c r="F557"/>
  <c r="H557"/>
  <c r="F558"/>
  <c r="H558"/>
  <c r="F559"/>
  <c r="H559"/>
  <c r="F560"/>
  <c r="H560"/>
  <c r="F561"/>
  <c r="H561"/>
  <c r="F562"/>
  <c r="H562"/>
  <c r="F563"/>
  <c r="H563"/>
  <c r="F564"/>
  <c r="H564"/>
  <c r="F565"/>
  <c r="H565"/>
  <c r="F566"/>
  <c r="H566"/>
  <c r="F567"/>
  <c r="H567"/>
  <c r="F568"/>
  <c r="H568"/>
  <c r="F569"/>
  <c r="H569"/>
  <c r="F570"/>
  <c r="H570"/>
  <c r="F571"/>
  <c r="H571"/>
  <c r="F572"/>
  <c r="H572"/>
  <c r="F573"/>
  <c r="H573"/>
  <c r="F574"/>
  <c r="H574"/>
  <c r="F575"/>
  <c r="H575"/>
  <c r="F576"/>
  <c r="H576"/>
  <c r="F577"/>
  <c r="H577"/>
  <c r="F578"/>
  <c r="H578"/>
  <c r="F579"/>
  <c r="H579"/>
  <c r="F580"/>
  <c r="H580"/>
  <c r="F581"/>
  <c r="H581"/>
  <c r="F582"/>
  <c r="H582"/>
  <c r="F583"/>
  <c r="H583"/>
  <c r="F584"/>
  <c r="H584"/>
  <c r="F585"/>
  <c r="H585"/>
  <c r="F586"/>
  <c r="H586"/>
  <c r="F587"/>
  <c r="H587"/>
  <c r="F588"/>
  <c r="H588"/>
  <c r="F589"/>
  <c r="H589"/>
  <c r="F590"/>
  <c r="H590"/>
  <c r="F591"/>
  <c r="H591"/>
  <c r="F592"/>
  <c r="H592"/>
  <c r="F593"/>
  <c r="H593"/>
  <c r="F594"/>
  <c r="H594"/>
  <c r="F595"/>
  <c r="H595"/>
  <c r="F596"/>
  <c r="H596"/>
  <c r="F597"/>
  <c r="H597"/>
  <c r="F598"/>
  <c r="H598"/>
  <c r="F599"/>
  <c r="H599"/>
  <c r="F600"/>
  <c r="H600"/>
  <c r="F601"/>
  <c r="H601"/>
  <c r="F602"/>
  <c r="H602"/>
  <c r="F603"/>
  <c r="H603"/>
  <c r="F604"/>
  <c r="H604"/>
  <c r="F605"/>
  <c r="H605"/>
  <c r="F606"/>
  <c r="H606"/>
  <c r="F607"/>
  <c r="H607"/>
  <c r="F608"/>
  <c r="H608"/>
  <c r="F609"/>
  <c r="H609"/>
  <c r="F610"/>
  <c r="H610"/>
  <c r="F611"/>
  <c r="H611"/>
  <c r="F612"/>
  <c r="H612"/>
  <c r="F613"/>
  <c r="H613"/>
  <c r="F614"/>
  <c r="H614"/>
  <c r="F615"/>
  <c r="H615"/>
  <c r="F616"/>
  <c r="H616"/>
  <c r="F617"/>
  <c r="H617"/>
  <c r="F618"/>
  <c r="H618"/>
  <c r="F619"/>
  <c r="H619"/>
  <c r="F620"/>
  <c r="H620"/>
  <c r="F621"/>
  <c r="H621"/>
  <c r="F622"/>
  <c r="H622"/>
  <c r="F623"/>
  <c r="H623"/>
  <c r="F624"/>
  <c r="H624"/>
  <c r="F625"/>
  <c r="H625"/>
  <c r="F626"/>
  <c r="H626"/>
  <c r="F627"/>
  <c r="H627"/>
  <c r="F628"/>
  <c r="H628"/>
  <c r="F629"/>
  <c r="H629"/>
  <c r="F630"/>
  <c r="H630"/>
  <c r="F631"/>
  <c r="H631"/>
  <c r="F632"/>
  <c r="H632"/>
  <c r="F633"/>
  <c r="H633"/>
  <c r="F634"/>
  <c r="H634"/>
  <c r="F635"/>
  <c r="H635"/>
  <c r="F636"/>
  <c r="H636"/>
  <c r="F637"/>
  <c r="H637"/>
  <c r="F638"/>
  <c r="H638"/>
  <c r="F639"/>
  <c r="H639"/>
  <c r="F640"/>
  <c r="H640"/>
  <c r="F641"/>
  <c r="H641"/>
  <c r="F642"/>
  <c r="H642"/>
  <c r="F643"/>
  <c r="H643"/>
  <c r="F644"/>
  <c r="H644"/>
  <c r="F645"/>
  <c r="H645"/>
  <c r="F646"/>
  <c r="H646"/>
  <c r="F647"/>
  <c r="H647"/>
  <c r="F648"/>
  <c r="H648"/>
  <c r="F649"/>
  <c r="H649"/>
  <c r="F650"/>
  <c r="H650"/>
  <c r="F651"/>
  <c r="H651"/>
  <c r="F652"/>
  <c r="H652"/>
  <c r="F653"/>
  <c r="H653"/>
  <c r="F654"/>
  <c r="H654"/>
  <c r="F655"/>
  <c r="H655"/>
  <c r="F656"/>
  <c r="H656"/>
  <c r="F657"/>
  <c r="H657"/>
  <c r="F658"/>
  <c r="H658"/>
  <c r="F659"/>
  <c r="H659"/>
  <c r="F660"/>
  <c r="H660"/>
  <c r="F661"/>
  <c r="H661"/>
  <c r="F662"/>
  <c r="H662"/>
  <c r="F663"/>
  <c r="H663"/>
  <c r="F664"/>
  <c r="H664"/>
  <c r="F665"/>
  <c r="H665"/>
  <c r="F666"/>
  <c r="H666"/>
  <c r="F667"/>
  <c r="H667"/>
  <c r="F668"/>
  <c r="H668"/>
  <c r="F669"/>
  <c r="H669"/>
  <c r="F670"/>
  <c r="H670"/>
  <c r="F671"/>
  <c r="H671"/>
  <c r="F672"/>
  <c r="H672"/>
  <c r="F673"/>
  <c r="H673"/>
  <c r="F674"/>
  <c r="H674"/>
  <c r="F675"/>
  <c r="H675"/>
  <c r="F676"/>
  <c r="H676"/>
  <c r="F677"/>
  <c r="H677"/>
  <c r="F678"/>
  <c r="H678"/>
  <c r="F679"/>
  <c r="H679"/>
  <c r="F680"/>
  <c r="H680"/>
  <c r="F681"/>
  <c r="H681"/>
  <c r="F682"/>
  <c r="H682"/>
  <c r="F683"/>
  <c r="H683"/>
  <c r="F684"/>
  <c r="H684"/>
  <c r="F685"/>
  <c r="H685"/>
  <c r="F686"/>
  <c r="H686"/>
  <c r="F687"/>
  <c r="H687"/>
  <c r="F688"/>
  <c r="H688"/>
  <c r="F689"/>
  <c r="H689"/>
  <c r="F690"/>
  <c r="H690"/>
  <c r="F691"/>
  <c r="H691"/>
  <c r="F692"/>
  <c r="H692"/>
  <c r="F693"/>
  <c r="H693"/>
  <c r="F694"/>
  <c r="H694"/>
  <c r="F695"/>
  <c r="H695"/>
  <c r="F696"/>
  <c r="H696"/>
  <c r="F697"/>
  <c r="H697"/>
  <c r="F698"/>
  <c r="H698"/>
  <c r="F699"/>
  <c r="H699"/>
  <c r="F700"/>
  <c r="H700"/>
  <c r="F701"/>
  <c r="H701"/>
  <c r="F702"/>
  <c r="H702"/>
  <c r="F703"/>
  <c r="H703"/>
  <c r="F704"/>
  <c r="H704"/>
  <c r="F705"/>
  <c r="H705"/>
  <c r="F706"/>
  <c r="H706"/>
  <c r="F707"/>
  <c r="H707"/>
  <c r="F708"/>
  <c r="H708"/>
  <c r="F709"/>
  <c r="H709"/>
  <c r="F710"/>
  <c r="H710"/>
  <c r="F711"/>
  <c r="H711"/>
  <c r="F712"/>
  <c r="H712"/>
  <c r="F713"/>
  <c r="H713"/>
  <c r="F714"/>
  <c r="H714"/>
  <c r="F715"/>
  <c r="H715"/>
  <c r="F716"/>
  <c r="H716"/>
  <c r="F717"/>
  <c r="H717"/>
  <c r="F718"/>
  <c r="H718"/>
  <c r="F719"/>
  <c r="H719"/>
  <c r="F720"/>
  <c r="H720"/>
  <c r="F721"/>
  <c r="H721"/>
  <c r="F722"/>
  <c r="H722"/>
  <c r="F723"/>
  <c r="H723"/>
  <c r="F724"/>
  <c r="H724"/>
  <c r="F725"/>
  <c r="H725"/>
  <c r="F726"/>
  <c r="H726"/>
  <c r="F727"/>
  <c r="H727"/>
  <c r="F728"/>
  <c r="H728"/>
  <c r="F729"/>
  <c r="H729"/>
  <c r="F730"/>
  <c r="H730"/>
  <c r="F731"/>
  <c r="H731"/>
  <c r="F732"/>
  <c r="H732"/>
  <c r="F733"/>
  <c r="H733"/>
  <c r="F734"/>
  <c r="H734"/>
  <c r="F735"/>
  <c r="H735"/>
  <c r="F736"/>
  <c r="H736"/>
  <c r="F737"/>
  <c r="H737"/>
  <c r="F738"/>
  <c r="H738"/>
  <c r="F739"/>
  <c r="H739"/>
  <c r="F740"/>
  <c r="H740"/>
  <c r="F741"/>
  <c r="H741"/>
  <c r="F742"/>
  <c r="H742"/>
  <c r="F743"/>
  <c r="H743"/>
  <c r="F744"/>
  <c r="H744"/>
  <c r="F745"/>
  <c r="H745"/>
  <c r="F746"/>
  <c r="H746"/>
  <c r="F747"/>
  <c r="H747"/>
  <c r="F748"/>
  <c r="H748"/>
  <c r="F749"/>
  <c r="H749"/>
  <c r="F750"/>
  <c r="H750"/>
  <c r="F751"/>
  <c r="H751"/>
  <c r="F752"/>
  <c r="H752"/>
  <c r="F753"/>
  <c r="H753"/>
  <c r="F754"/>
  <c r="H754"/>
  <c r="F755"/>
  <c r="H755"/>
  <c r="F756"/>
  <c r="H756"/>
  <c r="F757"/>
  <c r="H757"/>
  <c r="F758"/>
  <c r="H758"/>
  <c r="F759"/>
  <c r="H759"/>
  <c r="F760"/>
  <c r="H760"/>
  <c r="F761"/>
  <c r="H761"/>
  <c r="F762"/>
  <c r="H762"/>
  <c r="F763"/>
  <c r="H763"/>
  <c r="F764"/>
  <c r="H764"/>
  <c r="F765"/>
  <c r="H765"/>
  <c r="F766"/>
  <c r="H766"/>
  <c r="F767"/>
  <c r="H767"/>
  <c r="F768"/>
  <c r="H768"/>
  <c r="F769"/>
  <c r="H769"/>
  <c r="F770"/>
  <c r="H770"/>
  <c r="F771"/>
  <c r="H771"/>
  <c r="F772"/>
  <c r="H772"/>
  <c r="F773"/>
  <c r="H773"/>
  <c r="F774"/>
  <c r="H774"/>
  <c r="F775"/>
  <c r="H775"/>
  <c r="F776"/>
  <c r="H776"/>
  <c r="F777"/>
  <c r="H777"/>
  <c r="F778"/>
  <c r="H778"/>
  <c r="F779"/>
  <c r="H779"/>
  <c r="F780"/>
  <c r="H780"/>
  <c r="F781"/>
  <c r="H781"/>
  <c r="F782"/>
  <c r="H782"/>
  <c r="F783"/>
  <c r="H783"/>
  <c r="F784"/>
  <c r="H784"/>
  <c r="F785"/>
  <c r="H785"/>
  <c r="F786"/>
  <c r="H786"/>
  <c r="F787"/>
  <c r="H787"/>
  <c r="F788"/>
  <c r="H788"/>
  <c r="F789"/>
  <c r="H789"/>
  <c r="F790"/>
  <c r="H790"/>
  <c r="F791"/>
  <c r="H791"/>
  <c r="F792"/>
  <c r="H792"/>
  <c r="F793"/>
  <c r="H793"/>
  <c r="F794"/>
  <c r="H794"/>
  <c r="F795"/>
  <c r="H795"/>
  <c r="F796"/>
  <c r="H796"/>
  <c r="F797"/>
  <c r="H797"/>
  <c r="F798"/>
  <c r="H798"/>
  <c r="F799"/>
  <c r="H799"/>
  <c r="F800"/>
  <c r="H800"/>
  <c r="F801"/>
  <c r="H801"/>
  <c r="F802"/>
  <c r="H802"/>
  <c r="F803"/>
  <c r="H803"/>
  <c r="F804"/>
  <c r="H804"/>
  <c r="F805"/>
  <c r="H805"/>
  <c r="F806"/>
  <c r="H806"/>
  <c r="F807"/>
  <c r="H807"/>
  <c r="F808"/>
  <c r="H808"/>
  <c r="F809"/>
  <c r="H809"/>
  <c r="F810"/>
  <c r="H810"/>
  <c r="F811"/>
  <c r="H811"/>
  <c r="F812"/>
  <c r="H812"/>
  <c r="F813"/>
  <c r="H813"/>
  <c r="F814"/>
  <c r="H814"/>
  <c r="F815"/>
  <c r="H815"/>
  <c r="F816"/>
  <c r="H816"/>
  <c r="F817"/>
  <c r="H817"/>
  <c r="F818"/>
  <c r="H818"/>
  <c r="F819"/>
  <c r="H819"/>
  <c r="F820"/>
  <c r="H820"/>
  <c r="F821"/>
  <c r="H821"/>
  <c r="F822"/>
  <c r="H822"/>
  <c r="F823"/>
  <c r="H823"/>
  <c r="F824"/>
  <c r="H824"/>
  <c r="F825"/>
  <c r="H825"/>
  <c r="F826"/>
  <c r="H826"/>
  <c r="F827"/>
  <c r="H827"/>
  <c r="F828"/>
  <c r="H828"/>
  <c r="F829"/>
  <c r="H829"/>
  <c r="F830"/>
  <c r="H830"/>
  <c r="F831"/>
  <c r="H831"/>
  <c r="F832"/>
  <c r="H832"/>
  <c r="F833"/>
  <c r="H833"/>
  <c r="F834"/>
  <c r="H834"/>
  <c r="F835"/>
  <c r="H835"/>
  <c r="F836"/>
  <c r="H836"/>
  <c r="F837"/>
  <c r="H837"/>
  <c r="F838"/>
  <c r="H838"/>
  <c r="F839"/>
  <c r="H839"/>
  <c r="F840"/>
  <c r="H840"/>
  <c r="F841"/>
  <c r="H841"/>
  <c r="F842"/>
  <c r="H842"/>
  <c r="F843"/>
  <c r="H843"/>
  <c r="F844"/>
  <c r="H844"/>
  <c r="F845"/>
  <c r="H845"/>
  <c r="F846"/>
  <c r="H846"/>
  <c r="F847"/>
  <c r="H847"/>
  <c r="F848"/>
  <c r="H848"/>
  <c r="F849"/>
  <c r="H849"/>
  <c r="F850"/>
  <c r="H850"/>
  <c r="F851"/>
  <c r="H851"/>
  <c r="F852"/>
  <c r="H852"/>
  <c r="F853"/>
  <c r="H853"/>
  <c r="F854"/>
  <c r="H854"/>
  <c r="F855"/>
  <c r="H855"/>
  <c r="F856"/>
  <c r="H856"/>
  <c r="F857"/>
  <c r="H857"/>
  <c r="F858"/>
  <c r="H858"/>
  <c r="F859"/>
  <c r="H859"/>
  <c r="F860"/>
  <c r="H860"/>
  <c r="F861"/>
  <c r="H861"/>
  <c r="F862"/>
  <c r="H862"/>
  <c r="F863"/>
  <c r="H863"/>
  <c r="F864"/>
  <c r="H864"/>
  <c r="F865"/>
  <c r="H865"/>
  <c r="F866"/>
  <c r="H866"/>
  <c r="F867"/>
  <c r="H867"/>
  <c r="F868"/>
  <c r="H868"/>
  <c r="F869"/>
  <c r="H869"/>
  <c r="F870"/>
  <c r="H870"/>
  <c r="F871"/>
  <c r="H871"/>
  <c r="F872"/>
  <c r="H872"/>
  <c r="F873"/>
  <c r="H873"/>
  <c r="F874"/>
  <c r="H874"/>
  <c r="F875"/>
  <c r="H875"/>
  <c r="F876"/>
  <c r="H876"/>
  <c r="F877"/>
  <c r="H877"/>
  <c r="F878"/>
  <c r="H878"/>
  <c r="F879"/>
  <c r="H879"/>
  <c r="F880"/>
  <c r="H880"/>
  <c r="F881"/>
  <c r="H881"/>
  <c r="F882"/>
  <c r="H882"/>
  <c r="F883"/>
  <c r="H883"/>
  <c r="F884"/>
  <c r="H884"/>
  <c r="F885"/>
  <c r="H885"/>
  <c r="F886"/>
  <c r="H886"/>
  <c r="F887"/>
  <c r="H887"/>
  <c r="F888"/>
  <c r="H888"/>
  <c r="F889"/>
  <c r="H889"/>
  <c r="F890"/>
  <c r="H890"/>
  <c r="F891"/>
  <c r="H891"/>
  <c r="F892"/>
  <c r="H892"/>
  <c r="F893"/>
  <c r="H893"/>
  <c r="F894"/>
  <c r="H894"/>
  <c r="F895"/>
  <c r="H895"/>
  <c r="F896"/>
  <c r="H896"/>
  <c r="F897"/>
  <c r="H897"/>
  <c r="F898"/>
  <c r="H898"/>
  <c r="F899"/>
  <c r="H899"/>
  <c r="F900"/>
  <c r="H900"/>
  <c r="F901"/>
  <c r="H901"/>
  <c r="F902"/>
  <c r="H902"/>
  <c r="F903"/>
  <c r="H903"/>
  <c r="F904"/>
  <c r="H904"/>
  <c r="F905"/>
  <c r="H905"/>
  <c r="F906"/>
  <c r="H906"/>
  <c r="F907"/>
  <c r="H907"/>
  <c r="F908"/>
  <c r="H908"/>
  <c r="F909"/>
  <c r="H909"/>
  <c r="F910"/>
  <c r="H910"/>
  <c r="F911"/>
  <c r="H911"/>
  <c r="F912"/>
  <c r="H912"/>
  <c r="F913"/>
  <c r="H913"/>
  <c r="F914"/>
  <c r="H914"/>
  <c r="F915"/>
  <c r="H915"/>
  <c r="F916"/>
  <c r="H916"/>
  <c r="F917"/>
  <c r="H917"/>
  <c r="F918"/>
  <c r="H918"/>
  <c r="F919"/>
  <c r="H919"/>
  <c r="F920"/>
  <c r="H920"/>
  <c r="F921"/>
  <c r="H921"/>
  <c r="F922"/>
  <c r="H922"/>
  <c r="F923"/>
  <c r="H923"/>
  <c r="F924"/>
  <c r="H924"/>
  <c r="F925"/>
  <c r="H925"/>
  <c r="F926"/>
  <c r="H926"/>
  <c r="F927"/>
  <c r="H927"/>
  <c r="F928"/>
  <c r="H928"/>
  <c r="F929"/>
  <c r="H929"/>
  <c r="F930"/>
  <c r="H930"/>
  <c r="F931"/>
  <c r="H931"/>
  <c r="F932"/>
  <c r="H932"/>
  <c r="F933"/>
  <c r="H933"/>
  <c r="F934"/>
  <c r="H934"/>
  <c r="F935"/>
  <c r="H935"/>
  <c r="F936"/>
  <c r="H936"/>
  <c r="F937"/>
  <c r="H937"/>
  <c r="F938"/>
  <c r="H938"/>
  <c r="F939"/>
  <c r="H939"/>
  <c r="F940"/>
  <c r="H940"/>
  <c r="F941"/>
  <c r="H941"/>
  <c r="F942"/>
  <c r="H942"/>
  <c r="F943"/>
  <c r="H943"/>
  <c r="F944"/>
  <c r="H944"/>
  <c r="F945"/>
  <c r="H945"/>
  <c r="F946"/>
  <c r="H946"/>
  <c r="F947"/>
  <c r="H947"/>
  <c r="F948"/>
  <c r="H948"/>
  <c r="F949"/>
  <c r="H949"/>
  <c r="F950"/>
  <c r="H950"/>
  <c r="F951"/>
  <c r="H951"/>
  <c r="F952"/>
  <c r="H952"/>
  <c r="F953"/>
  <c r="H953"/>
  <c r="F954"/>
  <c r="H954"/>
  <c r="F955"/>
  <c r="H955"/>
  <c r="F956"/>
  <c r="H956"/>
  <c r="F957"/>
  <c r="H957"/>
  <c r="F958"/>
  <c r="H958"/>
  <c r="F959"/>
  <c r="H959"/>
  <c r="F960"/>
  <c r="H960"/>
  <c r="F961"/>
  <c r="H961"/>
  <c r="F962"/>
  <c r="H962"/>
  <c r="F963"/>
  <c r="H963"/>
  <c r="F964"/>
  <c r="H964"/>
  <c r="F965"/>
  <c r="H965"/>
  <c r="F966"/>
  <c r="H966"/>
  <c r="F967"/>
  <c r="H967"/>
  <c r="F968"/>
  <c r="H968"/>
  <c r="F969"/>
  <c r="H969"/>
  <c r="F970"/>
  <c r="H970"/>
  <c r="F971"/>
  <c r="H971"/>
  <c r="F972"/>
  <c r="H972"/>
  <c r="F973"/>
  <c r="H973"/>
  <c r="F974"/>
  <c r="H974"/>
  <c r="F975"/>
  <c r="H975"/>
  <c r="F976"/>
  <c r="H976"/>
  <c r="F977"/>
  <c r="H977"/>
  <c r="F978"/>
  <c r="H978"/>
  <c r="F979"/>
  <c r="H979"/>
  <c r="F980"/>
  <c r="H980"/>
  <c r="F981"/>
  <c r="H981"/>
  <c r="F982"/>
  <c r="H982"/>
  <c r="F983"/>
  <c r="H983"/>
  <c r="F984"/>
  <c r="H984"/>
  <c r="F985"/>
  <c r="H985"/>
  <c r="F986"/>
  <c r="H986"/>
  <c r="F987"/>
  <c r="H987"/>
  <c r="F988"/>
  <c r="H988"/>
  <c r="F989"/>
  <c r="H989"/>
  <c r="F990"/>
  <c r="H990"/>
  <c r="F991"/>
  <c r="H991"/>
  <c r="F992"/>
  <c r="H992"/>
  <c r="F993"/>
  <c r="H993"/>
  <c r="F994"/>
  <c r="H994"/>
  <c r="F995"/>
  <c r="H995"/>
  <c r="F996"/>
  <c r="H996"/>
  <c r="F997"/>
  <c r="H997"/>
  <c r="F998"/>
  <c r="H998"/>
  <c r="F999"/>
  <c r="H999"/>
  <c r="F1000"/>
  <c r="H1000"/>
  <c r="F1001"/>
  <c r="H1001"/>
  <c r="F1002"/>
  <c r="H1002"/>
  <c r="F1003"/>
  <c r="H1003"/>
  <c r="F1004"/>
  <c r="H1004"/>
  <c r="F1005"/>
  <c r="H1005"/>
  <c r="F1006"/>
  <c r="H1006"/>
  <c r="F1007"/>
  <c r="H1007"/>
  <c r="F1008"/>
  <c r="H1008"/>
  <c r="F1009"/>
  <c r="H1009"/>
  <c r="F1010"/>
  <c r="H1010"/>
  <c r="F1011"/>
  <c r="H1011"/>
  <c r="F1012"/>
  <c r="H1012"/>
  <c r="F1013"/>
  <c r="H1013"/>
  <c r="F1014"/>
  <c r="H1014"/>
  <c r="F1015"/>
  <c r="H1015"/>
  <c r="F1016"/>
  <c r="H1016"/>
  <c r="F1017"/>
  <c r="H1017"/>
  <c r="F1018"/>
  <c r="H1018"/>
  <c r="F1019"/>
  <c r="H1019"/>
  <c r="F1020"/>
  <c r="H1020"/>
  <c r="F1021"/>
  <c r="H1021"/>
  <c r="F1022"/>
  <c r="H1022"/>
  <c r="F1023"/>
  <c r="H1023"/>
  <c r="F1024"/>
  <c r="H1024"/>
  <c r="F1025"/>
  <c r="H1025"/>
  <c r="F1026"/>
  <c r="H1026"/>
  <c r="F1027"/>
  <c r="H1027"/>
  <c r="F1028"/>
  <c r="H1028"/>
  <c r="F1029"/>
  <c r="H1029"/>
  <c r="F1030"/>
  <c r="H1030"/>
  <c r="F1031"/>
  <c r="H1031"/>
  <c r="F1032"/>
  <c r="H1032"/>
  <c r="F1033"/>
  <c r="H1033"/>
  <c r="F1034"/>
  <c r="H1034"/>
  <c r="F1035"/>
  <c r="H1035"/>
  <c r="F1036"/>
  <c r="H1036"/>
  <c r="F1037"/>
  <c r="H1037"/>
  <c r="F1038"/>
  <c r="H1038"/>
  <c r="F1039"/>
  <c r="H1039"/>
  <c r="F1040"/>
  <c r="H1040"/>
  <c r="F1041"/>
  <c r="H1041"/>
  <c r="F1042"/>
  <c r="H1042"/>
  <c r="F1043"/>
  <c r="H1043"/>
  <c r="F1044"/>
  <c r="H1044"/>
  <c r="F1045"/>
  <c r="H1045"/>
  <c r="F1046"/>
  <c r="H1046"/>
  <c r="F1047"/>
  <c r="H1047"/>
  <c r="F1048"/>
  <c r="H1048"/>
  <c r="F1049"/>
  <c r="H1049"/>
  <c r="F1050"/>
  <c r="H1050"/>
  <c r="F1051"/>
  <c r="H1051"/>
  <c r="F1052"/>
  <c r="H1052"/>
  <c r="F1053"/>
  <c r="H1053"/>
  <c r="F1054"/>
  <c r="H1054"/>
  <c r="F1055"/>
  <c r="H1055"/>
  <c r="F1056"/>
  <c r="H1056"/>
  <c r="F1057"/>
  <c r="H1057"/>
  <c r="F1058"/>
  <c r="H1058"/>
  <c r="F1059"/>
  <c r="H1059"/>
  <c r="F1060"/>
  <c r="H1060"/>
  <c r="F1061"/>
  <c r="H1061"/>
  <c r="F1062"/>
  <c r="H1062"/>
  <c r="F1063"/>
  <c r="H1063"/>
  <c r="F1064"/>
  <c r="H1064"/>
  <c r="F1065"/>
  <c r="H1065"/>
  <c r="F1066"/>
  <c r="H1066"/>
  <c r="F1067"/>
  <c r="H1067"/>
  <c r="F1068"/>
  <c r="H1068"/>
  <c r="F1069"/>
  <c r="H1069"/>
  <c r="F1070"/>
  <c r="H1070"/>
  <c r="F1071"/>
  <c r="H1071"/>
  <c r="F1072"/>
  <c r="H1072"/>
  <c r="F1073"/>
  <c r="H1073"/>
  <c r="F1074"/>
  <c r="H1074"/>
  <c r="F1075"/>
  <c r="H1075"/>
  <c r="F1076"/>
  <c r="H1076"/>
  <c r="F1077"/>
  <c r="H1077"/>
  <c r="F1078"/>
  <c r="H1078"/>
  <c r="F1079"/>
  <c r="H1079"/>
  <c r="F1080"/>
  <c r="H1080"/>
  <c r="F1081"/>
  <c r="H1081"/>
  <c r="F1082"/>
  <c r="H1082"/>
  <c r="F1083"/>
  <c r="H1083"/>
  <c r="F1084"/>
  <c r="H1084"/>
  <c r="F1085"/>
  <c r="H1085"/>
  <c r="F1086"/>
  <c r="H1086"/>
  <c r="F1087"/>
  <c r="H1087"/>
  <c r="F1088"/>
  <c r="H1088"/>
  <c r="F1089"/>
  <c r="H1089"/>
  <c r="F1090"/>
  <c r="H1090"/>
  <c r="F1091"/>
  <c r="H1091"/>
  <c r="F1092"/>
  <c r="H1092"/>
  <c r="F1093"/>
  <c r="H1093"/>
  <c r="F1094"/>
  <c r="H1094"/>
  <c r="F1095"/>
  <c r="H1095"/>
  <c r="F1096"/>
  <c r="H1096"/>
  <c r="F1097"/>
  <c r="H1097"/>
  <c r="F1098"/>
  <c r="H1098"/>
  <c r="F1099"/>
  <c r="H1099"/>
  <c r="F1100"/>
  <c r="H1100"/>
  <c r="F1101"/>
  <c r="H1101"/>
  <c r="F1102"/>
  <c r="H1102"/>
  <c r="F1103"/>
  <c r="H1103"/>
  <c r="F1104"/>
  <c r="H1104"/>
  <c r="F1105"/>
  <c r="H1105"/>
  <c r="F1106"/>
  <c r="H1106"/>
  <c r="F1107"/>
  <c r="H1107"/>
  <c r="F1108"/>
  <c r="H1108"/>
  <c r="F1109"/>
  <c r="H1109"/>
  <c r="F1110"/>
  <c r="H1110"/>
  <c r="F1111"/>
  <c r="H1111"/>
  <c r="F1112"/>
  <c r="H1112"/>
  <c r="F1113"/>
  <c r="H1113"/>
  <c r="F1114"/>
  <c r="H1114"/>
  <c r="F1115"/>
  <c r="H1115"/>
  <c r="F1116"/>
  <c r="H1116"/>
  <c r="F1117"/>
  <c r="H1117"/>
  <c r="F1118"/>
  <c r="H1118"/>
  <c r="F1119"/>
  <c r="H1119"/>
  <c r="F1120"/>
  <c r="H1120"/>
  <c r="F1121"/>
  <c r="H1121"/>
  <c r="F1122"/>
  <c r="H1122"/>
  <c r="F1123"/>
  <c r="H1123"/>
  <c r="F1124"/>
  <c r="H1124"/>
  <c r="F1125"/>
  <c r="H1125"/>
  <c r="F1126"/>
  <c r="H1126"/>
  <c r="F1127"/>
  <c r="H1127"/>
  <c r="F1128"/>
  <c r="H1128"/>
  <c r="F1129"/>
  <c r="H1129"/>
  <c r="F1130"/>
  <c r="H1130"/>
  <c r="F1131"/>
  <c r="H1131"/>
  <c r="F1132"/>
  <c r="H1132"/>
  <c r="F1133"/>
  <c r="H1133"/>
  <c r="F1134"/>
  <c r="H1134"/>
  <c r="F1135"/>
  <c r="H1135"/>
  <c r="F1136"/>
  <c r="H1136"/>
  <c r="F1137"/>
  <c r="H1137"/>
  <c r="F1138"/>
  <c r="H1138"/>
  <c r="F1139"/>
  <c r="H1139"/>
  <c r="F1140"/>
  <c r="H1140"/>
  <c r="F1141"/>
  <c r="H1141"/>
  <c r="F1142"/>
  <c r="H1142"/>
  <c r="F1143"/>
  <c r="H1143"/>
  <c r="F1144"/>
  <c r="H1144"/>
  <c r="F1145"/>
  <c r="H1145"/>
  <c r="F1146"/>
  <c r="H1146"/>
  <c r="F1147"/>
  <c r="H1147"/>
  <c r="F1148"/>
  <c r="H1148"/>
  <c r="F1149"/>
  <c r="H1149"/>
  <c r="F1150"/>
  <c r="H1150"/>
  <c r="F1151"/>
  <c r="H1151"/>
  <c r="F1152"/>
  <c r="H1152"/>
  <c r="F1153"/>
  <c r="H1153"/>
  <c r="F1154"/>
  <c r="H1154"/>
  <c r="F1155"/>
  <c r="H1155"/>
  <c r="F1156"/>
  <c r="H1156"/>
  <c r="F1157"/>
  <c r="H1157"/>
  <c r="F1158"/>
  <c r="H1158"/>
  <c r="F1159"/>
  <c r="H1159"/>
  <c r="F1160"/>
  <c r="H1160"/>
  <c r="F1161"/>
  <c r="H1161"/>
  <c r="F1162"/>
  <c r="H1162"/>
  <c r="F1163"/>
  <c r="H1163"/>
  <c r="F1164"/>
  <c r="H1164"/>
  <c r="F1165"/>
  <c r="H1165"/>
  <c r="F1166"/>
  <c r="H1166"/>
  <c r="F1167"/>
  <c r="H1167"/>
  <c r="F1168"/>
  <c r="H1168"/>
  <c r="F1169"/>
  <c r="H1169"/>
  <c r="F1170"/>
  <c r="H1170"/>
  <c r="F1171"/>
  <c r="H1171"/>
  <c r="F1172"/>
  <c r="H1172"/>
  <c r="F1173"/>
  <c r="H1173"/>
  <c r="F1174"/>
  <c r="H1174"/>
  <c r="F1175"/>
  <c r="H1175"/>
  <c r="F1176"/>
  <c r="H1176"/>
  <c r="F1177"/>
  <c r="H1177"/>
  <c r="F1178"/>
  <c r="H1178"/>
  <c r="F1179"/>
  <c r="H1179"/>
  <c r="F1180"/>
  <c r="H1180"/>
  <c r="F1181"/>
  <c r="H1181"/>
  <c r="F1182"/>
  <c r="H1182"/>
  <c r="F1183"/>
  <c r="H1183"/>
  <c r="F1184"/>
  <c r="H1184"/>
  <c r="F1185"/>
  <c r="H1185"/>
  <c r="F1186"/>
  <c r="H1186"/>
  <c r="F1187"/>
  <c r="H1187"/>
  <c r="F1188"/>
  <c r="H1188"/>
  <c r="F1189"/>
  <c r="H1189"/>
  <c r="F1190"/>
  <c r="H1190"/>
  <c r="F1191"/>
  <c r="H1191"/>
  <c r="F1192"/>
  <c r="H1192"/>
  <c r="F1193"/>
  <c r="H1193"/>
  <c r="F1194"/>
  <c r="H1194"/>
  <c r="F1195"/>
  <c r="H1195"/>
  <c r="F1196"/>
  <c r="H1196"/>
  <c r="F1197"/>
  <c r="H1197"/>
  <c r="F1198"/>
  <c r="H1198"/>
  <c r="F1199"/>
  <c r="H1199"/>
  <c r="F1200"/>
  <c r="H1200"/>
  <c r="F1201"/>
  <c r="H1201"/>
  <c r="F1202"/>
  <c r="H1202"/>
  <c r="F1203"/>
  <c r="H1203"/>
  <c r="F1204"/>
  <c r="H1204"/>
  <c r="F1205"/>
  <c r="H1205"/>
  <c r="F1206"/>
  <c r="H1206"/>
  <c r="F1207"/>
  <c r="H1207"/>
  <c r="F1208"/>
  <c r="H1208"/>
  <c r="F1209"/>
  <c r="H1209"/>
  <c r="F1210"/>
  <c r="H1210"/>
  <c r="F1211"/>
  <c r="H1211"/>
  <c r="F1212"/>
  <c r="H1212"/>
  <c r="F1213"/>
  <c r="H1213"/>
  <c r="F1214"/>
  <c r="H1214"/>
  <c r="F1215"/>
  <c r="H1215"/>
  <c r="F1216"/>
  <c r="H1216"/>
  <c r="F1217"/>
  <c r="H1217"/>
  <c r="F1218"/>
  <c r="H1218"/>
  <c r="F1219"/>
  <c r="H1219"/>
  <c r="F1220"/>
  <c r="H1220"/>
  <c r="F1221"/>
  <c r="H1221"/>
  <c r="F1222"/>
  <c r="H1222"/>
  <c r="F1223"/>
  <c r="H1223"/>
  <c r="F1224"/>
  <c r="H1224"/>
  <c r="F1225"/>
  <c r="H1225"/>
  <c r="F1226"/>
  <c r="H1226"/>
  <c r="F1227"/>
  <c r="H1227"/>
  <c r="F1228"/>
  <c r="H1228"/>
  <c r="F1229"/>
  <c r="H1229"/>
  <c r="F1230"/>
  <c r="H1230"/>
  <c r="F1231"/>
  <c r="H1231"/>
  <c r="F1232"/>
  <c r="H1232"/>
  <c r="F1233"/>
  <c r="H1233"/>
  <c r="F1234"/>
  <c r="H1234"/>
  <c r="F1235"/>
  <c r="H1235"/>
  <c r="F1236"/>
  <c r="H1236"/>
  <c r="F1237"/>
  <c r="H1237"/>
  <c r="F1238"/>
  <c r="H1238"/>
  <c r="F1239"/>
  <c r="H1239"/>
  <c r="F1240"/>
  <c r="H1240"/>
  <c r="F1241"/>
  <c r="H1241"/>
  <c r="F1242"/>
  <c r="H1242"/>
  <c r="F1243"/>
  <c r="H1243"/>
  <c r="F1244"/>
  <c r="H1244"/>
  <c r="F1245"/>
  <c r="H1245"/>
  <c r="F1246"/>
  <c r="H1246"/>
  <c r="F1247"/>
  <c r="H1247"/>
  <c r="F1248"/>
  <c r="H1248"/>
  <c r="F1249"/>
  <c r="H1249"/>
  <c r="F1250"/>
  <c r="H1250"/>
  <c r="F1251"/>
  <c r="H1251"/>
  <c r="F1252"/>
  <c r="H1252"/>
  <c r="F1253"/>
  <c r="H1253"/>
  <c r="F1254"/>
  <c r="H1254"/>
  <c r="F1255"/>
  <c r="H1255"/>
  <c r="F1256"/>
  <c r="H1256"/>
  <c r="F1257"/>
  <c r="H1257"/>
  <c r="F1258"/>
  <c r="H1258"/>
  <c r="F1259"/>
  <c r="H1259"/>
  <c r="F1260"/>
  <c r="H1260"/>
  <c r="F1261"/>
  <c r="H1261"/>
  <c r="F1262"/>
  <c r="H1262"/>
  <c r="F1263"/>
  <c r="H1263"/>
  <c r="F1264"/>
  <c r="H1264"/>
  <c r="F1265"/>
  <c r="H1265"/>
  <c r="F1266"/>
  <c r="H1266"/>
  <c r="F1267"/>
  <c r="H1267"/>
  <c r="F1268"/>
  <c r="H1268"/>
  <c r="F1269"/>
  <c r="H1269"/>
  <c r="F1270"/>
  <c r="H1270"/>
  <c r="F1271"/>
  <c r="H1271"/>
  <c r="F1272"/>
  <c r="H1272"/>
  <c r="F1273"/>
  <c r="H1273"/>
  <c r="F1274"/>
  <c r="H1274"/>
  <c r="F1275"/>
  <c r="H1275"/>
  <c r="F1276"/>
  <c r="H1276"/>
  <c r="F1277"/>
  <c r="H1277"/>
  <c r="F1278"/>
  <c r="H1278"/>
  <c r="F1279"/>
  <c r="H1279"/>
  <c r="F1280"/>
  <c r="H1280"/>
  <c r="F1281"/>
  <c r="H1281"/>
  <c r="F1282"/>
  <c r="H1282"/>
  <c r="F1283"/>
  <c r="H1283"/>
  <c r="F1284"/>
  <c r="H1284"/>
  <c r="F1285"/>
  <c r="H1285"/>
  <c r="F1286"/>
  <c r="H1286"/>
  <c r="F1287"/>
  <c r="H1287"/>
  <c r="F1288"/>
  <c r="H1288"/>
  <c r="F1289"/>
  <c r="H1289"/>
  <c r="F1290"/>
  <c r="H1290"/>
  <c r="F1291"/>
  <c r="H1291"/>
  <c r="F1292"/>
  <c r="H1292"/>
  <c r="F1293"/>
  <c r="H1293"/>
  <c r="F1294"/>
  <c r="H1294"/>
  <c r="F1295"/>
  <c r="H1295"/>
  <c r="F1296"/>
  <c r="H1296"/>
  <c r="F1297"/>
  <c r="H1297"/>
  <c r="F1298"/>
  <c r="H1298"/>
  <c r="F1299"/>
  <c r="H1299"/>
  <c r="F1300"/>
  <c r="H1300"/>
  <c r="F1301"/>
  <c r="H1301"/>
  <c r="F1302"/>
  <c r="H1302"/>
  <c r="F1303"/>
  <c r="H1303"/>
  <c r="F1304"/>
  <c r="H1304"/>
  <c r="F1305"/>
  <c r="H1305"/>
  <c r="F1306"/>
  <c r="H1306"/>
  <c r="F1307"/>
  <c r="H1307"/>
  <c r="F1308"/>
  <c r="H1308"/>
  <c r="F1309"/>
  <c r="H1309"/>
  <c r="F1310"/>
  <c r="H1310"/>
  <c r="F1311"/>
  <c r="H1311"/>
  <c r="F1312"/>
  <c r="H1312"/>
  <c r="F1313"/>
  <c r="H1313"/>
  <c r="F1314"/>
  <c r="H1314"/>
  <c r="F1315"/>
  <c r="H1315"/>
  <c r="F1316"/>
  <c r="H1316"/>
  <c r="F1317"/>
  <c r="H1317"/>
  <c r="F1318"/>
  <c r="H1318"/>
  <c r="F1319"/>
  <c r="H1319"/>
  <c r="F1320"/>
  <c r="H1320"/>
  <c r="F1321"/>
  <c r="H1321"/>
  <c r="F1322"/>
  <c r="H1322"/>
  <c r="F1323"/>
  <c r="H1323"/>
  <c r="F1324"/>
  <c r="H1324"/>
  <c r="F1325"/>
  <c r="H1325"/>
  <c r="F1326"/>
  <c r="H1326"/>
  <c r="F1327"/>
  <c r="H1327"/>
  <c r="F1328"/>
  <c r="H1328"/>
  <c r="F1329"/>
  <c r="H1329"/>
  <c r="F1330"/>
  <c r="H1330"/>
  <c r="F1331"/>
  <c r="H1331"/>
  <c r="F1332"/>
  <c r="H1332"/>
  <c r="F1333"/>
  <c r="H1333"/>
  <c r="F1334"/>
  <c r="H1334"/>
  <c r="F1335"/>
  <c r="H1335"/>
  <c r="F1336"/>
  <c r="H1336"/>
  <c r="F1337"/>
  <c r="H1337"/>
  <c r="F1338"/>
  <c r="H1338"/>
  <c r="F1339"/>
  <c r="H1339"/>
  <c r="F1340"/>
  <c r="H1340"/>
  <c r="F1341"/>
  <c r="H1341"/>
  <c r="F1342"/>
  <c r="H1342"/>
  <c r="F1343"/>
  <c r="H1343"/>
  <c r="F1344"/>
  <c r="H1344"/>
  <c r="F1345"/>
  <c r="H1345"/>
  <c r="F1346"/>
  <c r="H1346"/>
  <c r="F1347"/>
  <c r="H1347"/>
  <c r="F1348"/>
  <c r="H1348"/>
  <c r="F1349"/>
  <c r="H1349"/>
  <c r="F1350"/>
  <c r="H1350"/>
  <c r="F1351"/>
  <c r="H1351"/>
  <c r="F1352"/>
  <c r="H1352"/>
  <c r="F1353"/>
  <c r="H1353"/>
  <c r="F1354"/>
  <c r="H1354"/>
  <c r="F1355"/>
  <c r="H1355"/>
  <c r="F1356"/>
  <c r="H1356"/>
  <c r="F1357"/>
  <c r="H1357"/>
  <c r="F1358"/>
  <c r="H1358"/>
  <c r="F1359"/>
  <c r="H1359"/>
  <c r="F1360"/>
  <c r="H1360"/>
  <c r="F1361"/>
  <c r="H1361"/>
  <c r="F1362"/>
  <c r="H1362"/>
  <c r="F1363"/>
  <c r="H1363"/>
  <c r="F1364"/>
  <c r="H1364"/>
  <c r="F1365"/>
  <c r="H1365"/>
  <c r="F1366"/>
  <c r="H1366"/>
  <c r="F1367"/>
  <c r="H1367"/>
  <c r="F1368"/>
  <c r="H1368"/>
  <c r="F1369"/>
  <c r="H1369"/>
  <c r="F1370"/>
  <c r="H1370"/>
  <c r="F1371"/>
  <c r="H1371"/>
  <c r="F1372"/>
  <c r="H1372"/>
  <c r="F1373"/>
  <c r="H1373"/>
  <c r="F1374"/>
  <c r="H1374"/>
  <c r="F1375"/>
  <c r="H1375"/>
  <c r="F1376"/>
  <c r="H1376"/>
  <c r="F1377"/>
  <c r="H1377"/>
  <c r="F1378"/>
  <c r="H1378"/>
  <c r="F1379"/>
  <c r="H1379"/>
  <c r="F1380"/>
  <c r="H1380"/>
  <c r="F1381"/>
  <c r="H1381"/>
  <c r="F1382"/>
  <c r="H1382"/>
  <c r="F1383"/>
  <c r="H1383"/>
  <c r="F1384"/>
  <c r="H1384"/>
  <c r="F1385"/>
  <c r="H1385"/>
  <c r="F1386"/>
  <c r="H1386"/>
  <c r="F1387"/>
  <c r="H1387"/>
  <c r="F1388"/>
  <c r="H1388"/>
  <c r="F1389"/>
  <c r="H1389"/>
  <c r="F1390"/>
  <c r="H1390"/>
  <c r="F1391"/>
  <c r="H1391"/>
  <c r="F1392"/>
  <c r="H1392"/>
  <c r="F1393"/>
  <c r="H1393"/>
  <c r="F1394"/>
  <c r="H1394"/>
  <c r="F1395"/>
  <c r="H1395"/>
  <c r="F1396"/>
  <c r="H1396"/>
  <c r="F1397"/>
  <c r="H1397"/>
  <c r="F1398"/>
  <c r="H1398"/>
  <c r="F1399"/>
  <c r="H1399"/>
  <c r="F1400"/>
  <c r="H1400"/>
  <c r="F1401"/>
  <c r="H1401"/>
  <c r="F1402"/>
  <c r="H1402"/>
  <c r="F1403"/>
  <c r="H1403"/>
  <c r="F1404"/>
  <c r="H1404"/>
  <c r="F1405"/>
  <c r="H1405"/>
  <c r="F1406"/>
  <c r="H1406"/>
  <c r="F1407"/>
  <c r="H1407"/>
  <c r="F1408"/>
  <c r="H1408"/>
  <c r="F1409"/>
  <c r="H1409"/>
  <c r="F1410"/>
  <c r="H1410"/>
  <c r="F1411"/>
  <c r="H1411"/>
  <c r="F1412"/>
  <c r="H1412"/>
  <c r="F1413"/>
  <c r="H1413"/>
  <c r="F1414"/>
  <c r="H1414"/>
  <c r="F1415"/>
  <c r="H1415"/>
  <c r="F1416"/>
  <c r="H1416"/>
  <c r="F1417"/>
  <c r="H1417"/>
  <c r="F1418"/>
  <c r="H1418"/>
  <c r="F1419"/>
  <c r="H1419"/>
  <c r="F1420"/>
  <c r="H1420"/>
  <c r="F1421"/>
  <c r="H1421"/>
  <c r="F1422"/>
  <c r="H1422"/>
  <c r="F1423"/>
  <c r="H1423"/>
  <c r="F1424"/>
  <c r="H1424"/>
  <c r="F1425"/>
  <c r="H1425"/>
  <c r="F1426"/>
  <c r="H1426"/>
  <c r="F1427"/>
  <c r="H1427"/>
  <c r="F1428"/>
  <c r="H1428"/>
  <c r="F1429"/>
  <c r="H1429"/>
  <c r="F1430"/>
  <c r="H1430"/>
  <c r="F1431"/>
  <c r="H1431"/>
  <c r="F1432"/>
  <c r="H1432"/>
  <c r="F1433"/>
  <c r="H1433"/>
  <c r="F1434"/>
  <c r="H1434"/>
  <c r="F1435"/>
  <c r="H1435"/>
  <c r="F1436"/>
  <c r="H1436"/>
  <c r="F1437"/>
  <c r="H1437"/>
  <c r="F1438"/>
  <c r="H1438"/>
  <c r="F1439"/>
  <c r="H1439"/>
  <c r="F1440"/>
  <c r="H1440"/>
  <c r="F1441"/>
  <c r="H1441"/>
  <c r="F1442"/>
  <c r="H1442"/>
  <c r="F1443"/>
  <c r="H1443"/>
  <c r="F1444"/>
  <c r="H1444"/>
  <c r="F1445"/>
  <c r="H1445"/>
  <c r="F1446"/>
  <c r="H1446"/>
  <c r="F1447"/>
  <c r="H1447"/>
  <c r="F1448"/>
  <c r="H1448"/>
  <c r="F1449"/>
  <c r="H1449"/>
  <c r="F1450"/>
  <c r="H1450"/>
  <c r="F1451"/>
  <c r="H1451"/>
  <c r="F1452"/>
  <c r="H1452"/>
  <c r="F1453"/>
  <c r="H1453"/>
  <c r="F1454"/>
  <c r="H1454"/>
  <c r="F1455"/>
  <c r="H1455"/>
  <c r="F1456"/>
  <c r="H1456"/>
  <c r="F1457"/>
  <c r="H1457"/>
  <c r="F1458"/>
  <c r="H1458"/>
  <c r="F1459"/>
  <c r="H1459"/>
  <c r="F1460"/>
  <c r="H1460"/>
  <c r="F1461"/>
  <c r="H1461"/>
  <c r="F1462"/>
  <c r="H1462"/>
  <c r="F1463"/>
  <c r="H1463"/>
  <c r="F1464"/>
  <c r="H1464"/>
  <c r="F1465"/>
  <c r="H1465"/>
  <c r="F1466"/>
  <c r="H1466"/>
  <c r="F1467"/>
  <c r="H1467"/>
  <c r="F1468"/>
  <c r="H1468"/>
  <c r="F1469"/>
  <c r="H1469"/>
  <c r="F1470"/>
  <c r="H1470"/>
  <c r="F1471"/>
  <c r="H1471"/>
  <c r="F1472"/>
  <c r="H1472"/>
  <c r="F1473"/>
  <c r="H1473"/>
  <c r="F1474"/>
  <c r="H1474"/>
  <c r="F1475"/>
  <c r="H1475"/>
  <c r="F1476"/>
  <c r="H1476"/>
  <c r="F1477"/>
  <c r="H1477"/>
  <c r="F1478"/>
  <c r="H1478"/>
  <c r="F1479"/>
  <c r="H1479"/>
  <c r="F1480"/>
  <c r="H1480"/>
  <c r="F1481"/>
  <c r="H1481"/>
  <c r="F1482"/>
  <c r="H1482"/>
  <c r="F1483"/>
  <c r="H1483"/>
  <c r="F1484"/>
  <c r="H1484"/>
  <c r="F1485"/>
  <c r="H1485"/>
  <c r="F1486"/>
  <c r="H1486"/>
  <c r="F1487"/>
  <c r="H1487"/>
  <c r="F1488"/>
  <c r="H1488"/>
  <c r="F1489"/>
  <c r="H1489"/>
  <c r="F1490"/>
  <c r="H1490"/>
  <c r="F1491"/>
  <c r="H1491"/>
  <c r="F1492"/>
  <c r="H1492"/>
  <c r="F1493"/>
  <c r="H1493"/>
  <c r="F1494"/>
  <c r="H1494"/>
  <c r="F1495"/>
  <c r="H1495"/>
  <c r="F1496"/>
  <c r="H1496"/>
  <c r="F1497"/>
  <c r="H1497"/>
  <c r="F1498"/>
  <c r="H1498"/>
  <c r="F1499"/>
  <c r="H1499"/>
  <c r="F1500"/>
  <c r="H1500"/>
  <c r="F1501"/>
  <c r="H1501"/>
  <c r="F1502"/>
  <c r="H1502"/>
  <c r="F1503"/>
  <c r="H1503"/>
  <c r="F1504"/>
  <c r="H1504"/>
  <c r="F1505"/>
  <c r="H1505"/>
  <c r="F1506"/>
  <c r="H1506"/>
  <c r="F1507"/>
  <c r="H1507"/>
  <c r="F1508"/>
  <c r="H1508"/>
  <c r="F1509"/>
  <c r="H1509"/>
  <c r="F1510"/>
  <c r="H1510"/>
  <c r="F1511"/>
  <c r="H1511"/>
  <c r="F1512"/>
  <c r="H1512"/>
  <c r="F1513"/>
  <c r="H1513"/>
  <c r="F1514"/>
  <c r="H1514"/>
  <c r="F1515"/>
  <c r="H1515"/>
  <c r="F1516"/>
  <c r="H1516"/>
  <c r="F1517"/>
  <c r="H1517"/>
  <c r="F1518"/>
  <c r="H1518"/>
  <c r="F1519"/>
  <c r="H1519"/>
  <c r="F1520"/>
  <c r="H1520"/>
  <c r="F1521"/>
  <c r="H1521"/>
  <c r="F1522"/>
  <c r="H1522"/>
  <c r="F1523"/>
  <c r="H1523"/>
  <c r="F1524"/>
  <c r="H1524"/>
  <c r="F1525"/>
  <c r="H1525"/>
  <c r="F1526"/>
  <c r="H1526"/>
  <c r="F1527"/>
  <c r="H1527"/>
  <c r="F1528"/>
  <c r="H1528"/>
  <c r="F1529"/>
  <c r="H1529"/>
  <c r="F1530"/>
  <c r="H1530"/>
  <c r="F1531"/>
  <c r="H1531"/>
  <c r="F1532"/>
  <c r="H1532"/>
  <c r="F1533"/>
  <c r="H1533"/>
  <c r="F1534"/>
  <c r="H1534"/>
  <c r="F1535"/>
  <c r="H1535"/>
  <c r="F1536"/>
  <c r="H1536"/>
  <c r="F1537"/>
  <c r="H1537"/>
  <c r="F1538"/>
  <c r="H1538"/>
  <c r="F1539"/>
  <c r="H1539"/>
  <c r="F1540"/>
  <c r="H1540"/>
  <c r="F1541"/>
  <c r="H1541"/>
  <c r="F1542"/>
  <c r="H1542"/>
  <c r="F1543"/>
  <c r="H1543"/>
  <c r="F1544"/>
  <c r="H1544"/>
  <c r="F1545"/>
  <c r="H1545"/>
  <c r="F1546"/>
  <c r="H1546"/>
  <c r="F1547"/>
  <c r="H1547"/>
  <c r="F1548"/>
  <c r="H1548"/>
  <c r="F1549"/>
  <c r="H1549"/>
  <c r="F1550"/>
  <c r="H1550"/>
  <c r="F1551"/>
  <c r="H1551"/>
  <c r="F1552"/>
  <c r="H1552"/>
  <c r="F1553"/>
  <c r="H1553"/>
  <c r="F1554"/>
  <c r="H1554"/>
  <c r="F1555"/>
  <c r="H1555"/>
  <c r="F1556"/>
  <c r="H1556"/>
  <c r="F1557"/>
  <c r="H1557"/>
  <c r="F1558"/>
  <c r="H1558"/>
  <c r="F1559"/>
  <c r="H1559"/>
  <c r="F1560"/>
  <c r="H1560"/>
  <c r="F1561"/>
  <c r="H1561"/>
  <c r="F1562"/>
  <c r="H1562"/>
  <c r="F1563"/>
  <c r="H1563"/>
  <c r="F1564"/>
  <c r="H1564"/>
  <c r="F1565"/>
  <c r="H1565"/>
  <c r="F1566"/>
  <c r="H1566"/>
  <c r="F1567"/>
  <c r="H1567"/>
  <c r="F1568"/>
  <c r="H1568"/>
  <c r="F1569"/>
  <c r="H1569"/>
  <c r="F1570"/>
  <c r="H1570"/>
  <c r="F1571"/>
  <c r="H1571"/>
  <c r="F1572"/>
  <c r="H1572"/>
  <c r="F1573"/>
  <c r="H1573"/>
  <c r="F1574"/>
  <c r="H1574"/>
  <c r="F1575"/>
  <c r="H1575"/>
  <c r="F1576"/>
  <c r="H1576"/>
  <c r="F1577"/>
  <c r="H1577"/>
  <c r="F1578"/>
  <c r="H1578"/>
  <c r="F1579"/>
  <c r="H1579"/>
  <c r="F1580"/>
  <c r="H1580"/>
  <c r="F1581"/>
  <c r="H1581"/>
  <c r="F1582"/>
  <c r="H1582"/>
  <c r="F1583"/>
  <c r="H1583"/>
  <c r="F1584"/>
  <c r="H1584"/>
  <c r="F1585"/>
  <c r="H1585"/>
  <c r="F1586"/>
  <c r="H1586"/>
  <c r="F1587"/>
  <c r="H1587"/>
  <c r="F1588"/>
  <c r="H1588"/>
  <c r="F1589"/>
  <c r="H1589"/>
  <c r="F1590"/>
  <c r="H1590"/>
  <c r="F1591"/>
  <c r="H1591"/>
  <c r="F1592"/>
  <c r="H1592"/>
  <c r="F1593"/>
  <c r="H1593"/>
  <c r="F1594"/>
  <c r="H1594"/>
  <c r="F1595"/>
  <c r="H1595"/>
  <c r="F1596"/>
  <c r="H1596"/>
  <c r="F1597"/>
  <c r="H1597"/>
  <c r="F1598"/>
  <c r="H1598"/>
  <c r="F1599"/>
  <c r="H1599"/>
  <c r="F1600"/>
  <c r="H1600"/>
  <c r="F1601"/>
  <c r="H1601"/>
  <c r="F1602"/>
  <c r="H1602"/>
  <c r="F1603"/>
  <c r="H1603"/>
  <c r="F1604"/>
  <c r="H1604"/>
  <c r="F1605"/>
  <c r="H1605"/>
  <c r="F1606"/>
  <c r="H1606"/>
  <c r="F1607"/>
  <c r="H1607"/>
  <c r="F1608"/>
  <c r="H1608"/>
  <c r="F1609"/>
  <c r="H1609"/>
  <c r="F1610"/>
  <c r="H1610"/>
  <c r="F1611"/>
  <c r="H1611"/>
  <c r="F1612"/>
  <c r="H1612"/>
  <c r="F1613"/>
  <c r="H1613"/>
  <c r="F1614"/>
  <c r="H1614"/>
  <c r="F1615"/>
  <c r="H1615"/>
  <c r="F1616"/>
  <c r="H1616"/>
  <c r="F1617"/>
  <c r="H1617"/>
  <c r="F1618"/>
  <c r="H1618"/>
  <c r="F1619"/>
  <c r="H1619"/>
  <c r="F1620"/>
  <c r="H1620"/>
  <c r="F1621"/>
  <c r="H1621"/>
  <c r="F1622"/>
  <c r="H1622"/>
  <c r="F1623"/>
  <c r="H1623"/>
  <c r="F1624"/>
  <c r="H1624"/>
  <c r="F1625"/>
  <c r="H1625"/>
  <c r="F1626"/>
  <c r="H1626"/>
  <c r="F1627"/>
  <c r="H1627"/>
  <c r="F1628"/>
  <c r="H1628"/>
  <c r="F1629"/>
  <c r="H1629"/>
  <c r="F1630"/>
  <c r="H1630"/>
  <c r="F1631"/>
  <c r="H1631"/>
  <c r="F1632"/>
  <c r="H1632"/>
  <c r="F1633"/>
  <c r="H1633"/>
  <c r="F1634"/>
  <c r="H1634"/>
  <c r="F1635"/>
  <c r="H1635"/>
  <c r="F1636"/>
  <c r="H1636"/>
  <c r="F1637"/>
  <c r="H1637"/>
  <c r="F1638"/>
  <c r="H1638"/>
  <c r="F1639"/>
  <c r="H1639"/>
  <c r="F1640"/>
  <c r="H1640"/>
  <c r="F1641"/>
  <c r="H1641"/>
  <c r="F1642"/>
  <c r="H1642"/>
  <c r="F1643"/>
  <c r="H1643"/>
  <c r="F1644"/>
  <c r="H1644"/>
  <c r="F1645"/>
  <c r="H1645"/>
  <c r="F1646"/>
  <c r="H1646"/>
  <c r="F1647"/>
  <c r="H1647"/>
  <c r="F1648"/>
  <c r="H1648"/>
  <c r="F1649"/>
  <c r="H1649"/>
  <c r="F1650"/>
  <c r="H1650"/>
  <c r="F1651"/>
  <c r="H1651"/>
  <c r="F1652"/>
  <c r="H1652"/>
  <c r="F1653"/>
  <c r="H1653"/>
  <c r="F1654"/>
  <c r="H1654"/>
  <c r="F1655"/>
  <c r="H1655"/>
  <c r="F1656"/>
  <c r="H1656"/>
  <c r="F1657"/>
  <c r="H1657"/>
  <c r="F1658"/>
  <c r="H1658"/>
  <c r="F1659"/>
  <c r="H1659"/>
  <c r="F1660"/>
  <c r="H1660"/>
  <c r="F1661"/>
  <c r="H1661"/>
  <c r="F1662"/>
  <c r="H1662"/>
  <c r="F1663"/>
  <c r="H1663"/>
  <c r="F1664"/>
  <c r="H1664"/>
  <c r="F1665"/>
  <c r="H1665"/>
  <c r="F1666"/>
  <c r="H1666"/>
  <c r="F1667"/>
  <c r="H1667"/>
  <c r="F1668"/>
  <c r="H1668"/>
  <c r="F1669"/>
  <c r="H1669"/>
  <c r="F1670"/>
  <c r="H1670"/>
  <c r="F1671"/>
  <c r="H1671"/>
  <c r="F1672"/>
  <c r="H1672"/>
  <c r="F1673"/>
  <c r="H1673"/>
  <c r="F1674"/>
  <c r="H1674"/>
  <c r="F1675"/>
  <c r="H1675"/>
  <c r="F1676"/>
  <c r="H1676"/>
  <c r="F1677"/>
  <c r="H1677"/>
  <c r="F1678"/>
  <c r="H1678"/>
  <c r="F1679"/>
  <c r="H1679"/>
  <c r="F1680"/>
  <c r="H1680"/>
  <c r="F1681"/>
  <c r="H1681"/>
  <c r="F1682"/>
  <c r="H1682"/>
  <c r="F1683"/>
  <c r="H1683"/>
  <c r="F1684"/>
  <c r="H1684"/>
  <c r="F1685"/>
  <c r="H1685"/>
  <c r="F1686"/>
  <c r="H1686"/>
  <c r="F1687"/>
  <c r="H1687"/>
  <c r="F1688"/>
  <c r="H1688"/>
  <c r="F1689"/>
  <c r="H1689"/>
  <c r="F1690"/>
  <c r="H1690"/>
  <c r="F1691"/>
  <c r="H1691"/>
  <c r="F1692"/>
  <c r="H1692"/>
  <c r="F1693"/>
  <c r="H1693"/>
  <c r="F1694"/>
  <c r="H1694"/>
  <c r="F1695"/>
  <c r="H1695"/>
  <c r="F1696"/>
  <c r="H1696"/>
  <c r="F1697"/>
  <c r="H1697"/>
  <c r="F1698"/>
  <c r="H1698"/>
  <c r="F1699"/>
  <c r="H1699"/>
  <c r="F1700"/>
  <c r="H1700"/>
  <c r="F1701"/>
  <c r="H1701"/>
  <c r="F1702"/>
  <c r="H1702"/>
  <c r="F1703"/>
  <c r="H1703"/>
  <c r="F1704"/>
  <c r="H1704"/>
  <c r="F1705"/>
  <c r="H1705"/>
  <c r="F1706"/>
  <c r="H1706"/>
  <c r="F1707"/>
  <c r="H1707"/>
  <c r="F1708"/>
  <c r="H1708"/>
  <c r="F1709"/>
  <c r="H1709"/>
  <c r="F1710"/>
  <c r="H1710"/>
  <c r="F1711"/>
  <c r="H1711"/>
  <c r="F1712"/>
  <c r="H1712"/>
  <c r="F1713"/>
  <c r="H1713"/>
  <c r="F1714"/>
  <c r="H1714"/>
  <c r="F1715"/>
  <c r="H1715"/>
  <c r="F1716"/>
  <c r="H1716"/>
  <c r="F1717"/>
  <c r="H1717"/>
  <c r="F1718"/>
  <c r="H1718"/>
  <c r="F1719"/>
  <c r="H1719"/>
  <c r="F1720"/>
  <c r="H1720"/>
  <c r="F1721"/>
  <c r="H1721"/>
  <c r="F1722"/>
  <c r="H1722"/>
  <c r="F1723"/>
  <c r="H1723"/>
  <c r="F1724"/>
  <c r="H1724"/>
  <c r="F1725"/>
  <c r="H1725"/>
  <c r="F1726"/>
  <c r="H1726"/>
  <c r="F1727"/>
  <c r="H1727"/>
  <c r="F1728"/>
  <c r="H1728"/>
  <c r="F1729"/>
  <c r="H1729"/>
  <c r="F1730"/>
  <c r="H1730"/>
  <c r="F1731"/>
  <c r="H1731"/>
  <c r="F1732"/>
  <c r="H1732"/>
  <c r="F1733"/>
  <c r="H1733"/>
  <c r="F1734"/>
  <c r="H1734"/>
  <c r="F1735"/>
  <c r="H1735"/>
  <c r="F1736"/>
  <c r="H1736"/>
  <c r="F1737"/>
  <c r="H1737"/>
  <c r="F1738"/>
  <c r="H1738"/>
  <c r="F1739"/>
  <c r="H1739"/>
  <c r="F1740"/>
  <c r="H1740"/>
  <c r="F1741"/>
  <c r="H1741"/>
  <c r="F1742"/>
  <c r="H1742"/>
  <c r="F1743"/>
  <c r="H1743"/>
  <c r="F1744"/>
  <c r="H1744"/>
  <c r="F1745"/>
  <c r="H1745"/>
  <c r="F1746"/>
  <c r="H1746"/>
  <c r="F1747"/>
  <c r="H1747"/>
  <c r="F1748"/>
  <c r="H1748"/>
  <c r="F1749"/>
  <c r="H1749"/>
  <c r="F1750"/>
  <c r="H1750"/>
  <c r="F1751"/>
  <c r="H1751"/>
  <c r="F1752"/>
  <c r="H1752"/>
  <c r="F1753"/>
  <c r="H1753"/>
  <c r="F1754"/>
  <c r="H1754"/>
  <c r="F1755"/>
  <c r="H1755"/>
  <c r="F1756"/>
  <c r="H1756"/>
  <c r="F1757"/>
  <c r="H1757"/>
  <c r="F1758"/>
  <c r="H1758"/>
  <c r="F1759"/>
  <c r="H1759"/>
  <c r="F1760"/>
  <c r="H1760"/>
  <c r="F1761"/>
  <c r="H1761"/>
  <c r="F1762"/>
  <c r="H1762"/>
  <c r="F1763"/>
  <c r="H1763"/>
  <c r="F1764"/>
  <c r="H1764"/>
  <c r="F1765"/>
  <c r="H1765"/>
  <c r="F1766"/>
  <c r="H1766"/>
  <c r="F1767"/>
  <c r="H1767"/>
  <c r="F1768"/>
  <c r="H1768"/>
  <c r="F1769"/>
  <c r="H1769"/>
  <c r="F1770"/>
  <c r="H1770"/>
  <c r="F1771"/>
  <c r="H1771"/>
  <c r="F1772"/>
  <c r="H1772"/>
  <c r="F1773"/>
  <c r="H1773"/>
  <c r="F1774"/>
  <c r="H1774"/>
  <c r="F1775"/>
  <c r="H1775"/>
  <c r="F1776"/>
  <c r="H1776"/>
  <c r="F1777"/>
  <c r="H1777"/>
  <c r="F1778"/>
  <c r="H1778"/>
  <c r="F1779"/>
  <c r="H1779"/>
  <c r="F1780"/>
  <c r="H1780"/>
  <c r="F1781"/>
  <c r="H1781"/>
  <c r="F1782"/>
  <c r="H1782"/>
  <c r="F1783"/>
  <c r="H1783"/>
  <c r="F1784"/>
  <c r="H1784"/>
  <c r="F1785"/>
  <c r="H1785"/>
  <c r="F1786"/>
  <c r="H1786"/>
  <c r="F1787"/>
  <c r="H1787"/>
  <c r="F1788"/>
  <c r="H1788"/>
  <c r="F1789"/>
  <c r="H1789"/>
  <c r="F1790"/>
  <c r="H1790"/>
  <c r="F1791"/>
  <c r="H1791"/>
  <c r="F1792"/>
  <c r="H1792"/>
  <c r="F1793"/>
  <c r="H1793"/>
  <c r="F1794"/>
  <c r="H1794"/>
  <c r="F1795"/>
  <c r="H1795"/>
  <c r="F1796"/>
  <c r="H1796"/>
  <c r="F1797"/>
  <c r="H1797"/>
  <c r="F1798"/>
  <c r="H1798"/>
  <c r="F1799"/>
  <c r="H1799"/>
  <c r="F1800"/>
  <c r="H1800"/>
  <c r="F1801"/>
  <c r="H1801"/>
  <c r="F1802"/>
  <c r="H1802"/>
  <c r="F1803"/>
  <c r="H1803"/>
  <c r="F1804"/>
  <c r="H1804"/>
  <c r="F1805"/>
  <c r="H1805"/>
  <c r="F1806"/>
  <c r="H1806"/>
  <c r="F1807"/>
  <c r="H1807"/>
  <c r="F1808"/>
  <c r="H1808"/>
  <c r="F1809"/>
  <c r="H1809"/>
  <c r="F1810"/>
  <c r="H1810"/>
  <c r="F1811"/>
  <c r="H1811"/>
  <c r="F1812"/>
  <c r="H1812"/>
  <c r="F1813"/>
  <c r="H1813"/>
  <c r="F1814"/>
  <c r="H1814"/>
  <c r="F1815"/>
  <c r="H1815"/>
  <c r="F1816"/>
  <c r="H1816"/>
  <c r="F1817"/>
  <c r="H1817"/>
  <c r="F1818"/>
  <c r="H1818"/>
  <c r="F1819"/>
  <c r="H1819"/>
  <c r="F1820"/>
  <c r="H1820"/>
  <c r="F1821"/>
  <c r="H1821"/>
  <c r="F1822"/>
  <c r="H1822"/>
  <c r="F1823"/>
  <c r="H1823"/>
  <c r="F1824"/>
  <c r="H1824"/>
  <c r="F1825"/>
  <c r="H1825"/>
  <c r="F1826"/>
  <c r="H1826"/>
  <c r="F1827"/>
  <c r="H1827"/>
  <c r="F1828"/>
  <c r="H1828"/>
  <c r="F1829"/>
  <c r="H1829"/>
  <c r="F1830"/>
  <c r="H1830"/>
  <c r="F1831"/>
  <c r="H1831"/>
  <c r="F1832"/>
  <c r="H1832"/>
  <c r="F1833"/>
  <c r="H1833"/>
  <c r="F1834"/>
  <c r="H1834"/>
  <c r="F1835"/>
  <c r="H1835"/>
  <c r="F1836"/>
  <c r="H1836"/>
  <c r="F1837"/>
  <c r="H1837"/>
  <c r="F1838"/>
  <c r="H1838"/>
  <c r="F1839"/>
  <c r="H1839"/>
  <c r="F1840"/>
  <c r="H1840"/>
  <c r="F1841"/>
  <c r="H1841"/>
  <c r="F1842"/>
  <c r="H1842"/>
  <c r="F1843"/>
  <c r="H1843"/>
  <c r="F1844"/>
  <c r="H1844"/>
  <c r="F1845"/>
  <c r="H1845"/>
  <c r="F1846"/>
  <c r="H1846"/>
  <c r="F1847"/>
  <c r="H1847"/>
  <c r="F1848"/>
  <c r="H1848"/>
  <c r="F1849"/>
  <c r="H1849"/>
  <c r="F1850"/>
  <c r="H1850"/>
  <c r="F1851"/>
  <c r="H1851"/>
  <c r="F1852"/>
  <c r="H1852"/>
  <c r="F1853"/>
  <c r="H1853"/>
  <c r="F1854"/>
  <c r="H1854"/>
  <c r="F1855"/>
  <c r="H1855"/>
  <c r="F1856"/>
  <c r="H1856"/>
  <c r="F1857"/>
  <c r="H1857"/>
  <c r="F1858"/>
  <c r="H1858"/>
  <c r="F1859"/>
  <c r="H1859"/>
  <c r="F1860"/>
  <c r="H1860"/>
  <c r="F1861"/>
  <c r="H1861"/>
  <c r="F1862"/>
  <c r="H1862"/>
  <c r="F1863"/>
  <c r="H1863"/>
  <c r="F1864"/>
  <c r="H1864"/>
  <c r="F1865"/>
  <c r="H1865"/>
  <c r="F1866"/>
  <c r="H1866"/>
  <c r="F1867"/>
  <c r="H1867"/>
  <c r="F1868"/>
  <c r="H1868"/>
  <c r="F1869"/>
  <c r="H1869"/>
  <c r="F1870"/>
  <c r="H1870"/>
  <c r="F1871"/>
  <c r="H1871"/>
  <c r="F1872"/>
  <c r="H1872"/>
  <c r="F1873"/>
  <c r="H1873"/>
  <c r="F1874"/>
  <c r="H1874"/>
  <c r="F1875"/>
  <c r="H1875"/>
  <c r="F1876"/>
  <c r="H1876"/>
  <c r="F1877"/>
  <c r="H1877"/>
  <c r="F1878"/>
  <c r="H1878"/>
  <c r="F1879"/>
  <c r="H1879"/>
  <c r="F1880"/>
  <c r="H1880"/>
  <c r="F1881"/>
  <c r="H1881"/>
  <c r="F1882"/>
  <c r="H1882"/>
  <c r="F1883"/>
  <c r="H1883"/>
  <c r="F1884"/>
  <c r="H1884"/>
  <c r="F1885"/>
  <c r="H1885"/>
  <c r="F1886"/>
  <c r="H1886"/>
  <c r="F1887"/>
  <c r="H1887"/>
  <c r="F1888"/>
  <c r="H1888"/>
  <c r="F1889"/>
  <c r="H1889"/>
  <c r="F1890"/>
  <c r="H1890"/>
  <c r="F1891"/>
  <c r="H1891"/>
  <c r="F1892"/>
  <c r="H1892"/>
  <c r="F1893"/>
  <c r="H1893"/>
  <c r="F1894"/>
  <c r="H1894"/>
  <c r="F1895"/>
  <c r="H1895"/>
  <c r="F1896"/>
  <c r="H1896"/>
  <c r="F1897"/>
  <c r="H1897"/>
  <c r="F1898"/>
  <c r="H1898"/>
  <c r="F1899"/>
  <c r="H1899"/>
  <c r="F1900"/>
  <c r="H1900"/>
  <c r="F1901"/>
  <c r="H1901"/>
  <c r="F1902"/>
  <c r="H1902"/>
  <c r="F1903"/>
  <c r="H1903"/>
  <c r="F1904"/>
  <c r="H1904"/>
  <c r="F1905"/>
  <c r="H1905"/>
  <c r="F1906"/>
  <c r="H1906"/>
  <c r="F1907"/>
  <c r="H1907"/>
  <c r="F1908"/>
  <c r="H1908"/>
  <c r="F1909"/>
  <c r="H1909"/>
  <c r="F1910"/>
  <c r="H1910"/>
  <c r="F1911"/>
  <c r="H1911"/>
  <c r="F1912"/>
  <c r="H1912"/>
  <c r="F1913"/>
  <c r="H1913"/>
  <c r="F1914"/>
  <c r="H1914"/>
  <c r="F1915"/>
  <c r="H1915"/>
  <c r="F1916"/>
  <c r="H1916"/>
  <c r="F1917"/>
  <c r="H1917"/>
  <c r="F1918"/>
  <c r="H1918"/>
  <c r="F1919"/>
  <c r="H1919"/>
  <c r="F1920"/>
  <c r="H1920"/>
  <c r="F1921"/>
  <c r="H1921"/>
  <c r="F1922"/>
  <c r="H1922"/>
  <c r="F1923"/>
  <c r="H1923"/>
  <c r="F1924"/>
  <c r="H1924"/>
  <c r="F1925"/>
  <c r="H1925"/>
  <c r="F1926"/>
  <c r="H1926"/>
  <c r="F1927"/>
  <c r="H1927"/>
  <c r="F1928"/>
  <c r="H1928"/>
  <c r="F1929"/>
  <c r="H1929"/>
  <c r="F1930"/>
  <c r="H1930"/>
  <c r="F1931"/>
  <c r="H1931"/>
  <c r="F1932"/>
  <c r="H1932"/>
  <c r="F1933"/>
  <c r="H1933"/>
  <c r="F1934"/>
  <c r="H1934"/>
  <c r="F1935"/>
  <c r="H1935"/>
  <c r="F1936"/>
  <c r="H1936"/>
  <c r="F1937"/>
  <c r="H1937"/>
  <c r="F1938"/>
  <c r="H1938"/>
  <c r="F1939"/>
  <c r="H1939"/>
  <c r="F1940"/>
  <c r="H1940"/>
  <c r="F1941"/>
  <c r="H1941"/>
  <c r="F1942"/>
  <c r="H1942"/>
  <c r="F1943"/>
  <c r="H1943"/>
  <c r="F1944"/>
  <c r="H1944"/>
  <c r="F1945"/>
  <c r="H1945"/>
  <c r="F1946"/>
  <c r="H1946"/>
  <c r="F1947"/>
  <c r="H1947"/>
  <c r="F1948"/>
  <c r="H1948"/>
  <c r="F1949"/>
  <c r="H1949"/>
  <c r="F1950"/>
  <c r="H1950"/>
  <c r="F1951"/>
  <c r="H1951"/>
  <c r="F1952"/>
  <c r="H1952"/>
  <c r="F1953"/>
  <c r="H1953"/>
  <c r="F1954"/>
  <c r="H1954"/>
  <c r="F1955"/>
  <c r="H1955"/>
  <c r="F1956"/>
  <c r="H1956"/>
  <c r="F1957"/>
  <c r="H1957"/>
  <c r="F1958"/>
  <c r="H1958"/>
  <c r="F1959"/>
  <c r="H1959"/>
  <c r="F1960"/>
  <c r="H1960"/>
  <c r="F1961"/>
  <c r="H1961"/>
  <c r="F1962"/>
  <c r="H1962"/>
  <c r="F1963"/>
  <c r="H1963"/>
  <c r="F1964"/>
  <c r="H1964"/>
  <c r="F1965"/>
  <c r="H1965"/>
  <c r="F1966"/>
  <c r="H1966"/>
  <c r="F1967"/>
  <c r="H1967"/>
  <c r="F1968"/>
  <c r="H1968"/>
  <c r="F1969"/>
  <c r="H1969"/>
  <c r="F1970"/>
  <c r="H1970"/>
  <c r="F1971"/>
  <c r="H1971"/>
  <c r="F1972"/>
  <c r="H1972"/>
  <c r="F1973"/>
  <c r="H1973"/>
  <c r="F1974"/>
  <c r="H1974"/>
  <c r="F1975"/>
  <c r="H1975"/>
  <c r="F1976"/>
  <c r="H1976"/>
  <c r="F1977"/>
  <c r="H1977"/>
  <c r="F1978"/>
  <c r="H1978"/>
  <c r="F1979"/>
  <c r="H1979"/>
  <c r="F1980"/>
  <c r="H1980"/>
  <c r="F1981"/>
  <c r="H1981"/>
  <c r="F1982"/>
  <c r="H1982"/>
  <c r="F1983"/>
  <c r="H1983"/>
  <c r="F1984"/>
  <c r="H1984"/>
  <c r="F1985"/>
  <c r="H1985"/>
  <c r="F1986"/>
  <c r="H1986"/>
  <c r="F1987"/>
  <c r="H1987"/>
  <c r="F1988"/>
  <c r="H1988"/>
  <c r="F1989"/>
  <c r="H1989"/>
  <c r="F1990"/>
  <c r="H1990"/>
  <c r="F1991"/>
  <c r="H1991"/>
  <c r="F1992"/>
  <c r="H1992"/>
  <c r="F1993"/>
  <c r="H1993"/>
  <c r="F1994"/>
  <c r="H1994"/>
  <c r="F1995"/>
  <c r="H1995"/>
  <c r="F1996"/>
  <c r="H1996"/>
  <c r="F1997"/>
  <c r="H1997"/>
  <c r="F1998"/>
  <c r="H1998"/>
  <c r="F1999"/>
  <c r="H1999"/>
  <c r="F2000"/>
  <c r="H2000"/>
  <c r="F2001"/>
  <c r="H2001"/>
  <c r="F2002"/>
  <c r="H2002"/>
  <c r="F2003"/>
  <c r="H2003"/>
  <c r="F2004"/>
  <c r="H2004"/>
  <c r="F2005"/>
  <c r="H2005"/>
  <c r="F2006"/>
  <c r="H2006"/>
  <c r="F2007"/>
  <c r="H2007"/>
  <c r="F2008"/>
  <c r="H2008"/>
  <c r="F2009"/>
  <c r="H2009"/>
  <c r="F2010"/>
  <c r="H2010"/>
  <c r="F2011"/>
  <c r="H2011"/>
  <c r="F2012"/>
  <c r="H2012"/>
  <c r="F2013"/>
  <c r="H2013"/>
  <c r="F2014"/>
  <c r="H2014"/>
  <c r="F2015"/>
  <c r="H2015"/>
  <c r="F2016"/>
  <c r="H2016"/>
  <c r="F2017"/>
  <c r="H2017"/>
  <c r="F2018"/>
  <c r="H2018"/>
  <c r="F2019"/>
  <c r="H2019"/>
  <c r="F2020"/>
  <c r="H2020"/>
  <c r="F2021"/>
  <c r="H2021"/>
  <c r="F2022"/>
  <c r="H2022"/>
  <c r="F2023"/>
  <c r="H2023"/>
  <c r="F2024"/>
  <c r="H2024"/>
  <c r="F2025"/>
  <c r="H2025"/>
  <c r="F2026"/>
  <c r="H2026"/>
  <c r="F2027"/>
  <c r="H2027"/>
  <c r="F2028"/>
  <c r="H2028"/>
  <c r="F2029"/>
  <c r="H2029"/>
  <c r="F2030"/>
  <c r="H2030"/>
  <c r="F2031"/>
  <c r="H2031"/>
  <c r="F2032"/>
  <c r="H2032"/>
  <c r="F2033"/>
  <c r="H2033"/>
  <c r="F2034"/>
  <c r="H2034"/>
  <c r="F2035"/>
  <c r="H2035"/>
  <c r="F2036"/>
  <c r="H2036"/>
  <c r="F2037"/>
  <c r="H2037"/>
  <c r="F2038"/>
  <c r="H2038"/>
  <c r="F2039"/>
  <c r="H2039"/>
  <c r="F2040"/>
  <c r="H2040"/>
  <c r="F2041"/>
  <c r="H2041"/>
  <c r="F2042"/>
  <c r="H2042"/>
  <c r="F2043"/>
  <c r="H2043"/>
  <c r="F2044"/>
  <c r="H2044"/>
  <c r="F2045"/>
  <c r="H2045"/>
  <c r="F2046"/>
  <c r="H2046"/>
  <c r="F2047"/>
  <c r="H2047"/>
  <c r="F2048"/>
  <c r="H2048"/>
  <c r="F2049"/>
  <c r="H2049"/>
  <c r="F2050"/>
  <c r="H2050"/>
  <c r="F2051"/>
  <c r="H2051"/>
  <c r="F2052"/>
  <c r="H2052"/>
  <c r="F2053"/>
  <c r="H2053"/>
  <c r="F2054"/>
  <c r="H2054"/>
  <c r="F2055"/>
  <c r="H2055"/>
  <c r="F2056"/>
  <c r="H2056"/>
  <c r="F2057"/>
  <c r="H2057"/>
  <c r="F2058"/>
  <c r="H2058"/>
  <c r="F2059"/>
  <c r="H2059"/>
  <c r="F2060"/>
  <c r="H2060"/>
  <c r="F2061"/>
  <c r="H2061"/>
  <c r="F2062"/>
  <c r="H2062"/>
  <c r="F2063"/>
  <c r="H2063"/>
  <c r="F2064"/>
  <c r="H2064"/>
  <c r="F2065"/>
  <c r="H2065"/>
  <c r="F2066"/>
  <c r="H2066"/>
  <c r="F2067"/>
  <c r="H2067"/>
  <c r="F2068"/>
  <c r="H2068"/>
  <c r="F2069"/>
  <c r="H2069"/>
  <c r="F2070"/>
  <c r="H2070"/>
  <c r="F2071"/>
  <c r="H2071"/>
  <c r="F2072"/>
  <c r="H2072"/>
  <c r="F2073"/>
  <c r="H2073"/>
  <c r="F2074"/>
  <c r="H2074"/>
  <c r="F2075"/>
  <c r="H2075"/>
  <c r="F2076"/>
  <c r="H2076"/>
  <c r="F2077"/>
  <c r="H2077"/>
  <c r="F2078"/>
  <c r="H2078"/>
  <c r="F2079"/>
  <c r="H2079"/>
  <c r="F2080"/>
  <c r="H2080"/>
  <c r="F2081"/>
  <c r="H2081"/>
  <c r="F2082"/>
  <c r="H2082"/>
  <c r="F2083"/>
  <c r="H2083"/>
  <c r="F2084"/>
  <c r="H2084"/>
  <c r="F2085"/>
  <c r="H2085"/>
  <c r="F2086"/>
  <c r="H2086"/>
  <c r="F2087"/>
  <c r="H2087"/>
  <c r="F2088"/>
  <c r="H2088"/>
  <c r="F2089"/>
  <c r="H2089"/>
  <c r="F2090"/>
  <c r="H2090"/>
  <c r="F2091"/>
  <c r="H2091"/>
  <c r="F2092"/>
  <c r="H2092"/>
  <c r="F2093"/>
  <c r="H2093"/>
  <c r="F2094"/>
  <c r="H2094"/>
  <c r="F2095"/>
  <c r="H2095"/>
  <c r="F2096"/>
  <c r="H2096"/>
  <c r="F2097"/>
  <c r="H2097"/>
  <c r="F2098"/>
  <c r="H2098"/>
  <c r="F2099"/>
  <c r="H2099"/>
  <c r="F2100"/>
  <c r="H2100"/>
  <c r="F2101"/>
  <c r="H2101"/>
  <c r="F2102"/>
  <c r="H2102"/>
  <c r="F2103"/>
  <c r="H2103"/>
  <c r="F2104"/>
  <c r="H2104"/>
  <c r="F2105"/>
  <c r="H2105"/>
  <c r="F2106"/>
  <c r="H2106"/>
  <c r="F2107"/>
  <c r="H2107"/>
  <c r="F2108"/>
  <c r="H2108"/>
  <c r="F2109"/>
  <c r="H2109"/>
  <c r="F2110"/>
  <c r="H2110"/>
  <c r="F2111"/>
  <c r="H2111"/>
  <c r="F2112"/>
  <c r="H2112"/>
  <c r="F2113"/>
  <c r="H2113"/>
  <c r="F2114"/>
  <c r="H2114"/>
  <c r="F2115"/>
  <c r="H2115"/>
  <c r="F2116"/>
  <c r="H2116"/>
  <c r="F2117"/>
  <c r="H2117"/>
  <c r="F2118"/>
  <c r="H2118"/>
  <c r="F2119"/>
  <c r="H2119"/>
  <c r="F2120"/>
  <c r="H2120"/>
  <c r="F2121"/>
  <c r="H2121"/>
  <c r="F2122"/>
  <c r="H2122"/>
  <c r="F2123"/>
  <c r="H2123"/>
  <c r="F2124"/>
  <c r="H2124"/>
  <c r="F2125"/>
  <c r="H2125"/>
  <c r="F2126"/>
  <c r="H2126"/>
  <c r="F2127"/>
  <c r="H2127"/>
  <c r="F2128"/>
  <c r="H2128"/>
  <c r="F2129"/>
  <c r="H2129"/>
  <c r="F2130"/>
  <c r="H2130"/>
  <c r="F2131"/>
  <c r="H2131"/>
  <c r="F2132"/>
  <c r="H2132"/>
  <c r="F2133"/>
  <c r="H2133"/>
  <c r="F2134"/>
  <c r="H2134"/>
  <c r="F2135"/>
  <c r="H2135"/>
  <c r="F2136"/>
  <c r="H2136"/>
  <c r="F2137"/>
  <c r="H2137"/>
  <c r="F2138"/>
  <c r="H2138"/>
  <c r="F2139"/>
  <c r="H2139"/>
  <c r="F2140"/>
  <c r="H2140"/>
  <c r="F2141"/>
  <c r="H2141"/>
  <c r="F2142"/>
  <c r="H2142"/>
  <c r="F2143"/>
  <c r="H2143"/>
  <c r="F2144"/>
  <c r="H2144"/>
  <c r="F2145"/>
  <c r="H2145"/>
  <c r="F2146"/>
  <c r="H2146"/>
  <c r="F2147"/>
  <c r="H2147"/>
  <c r="F2148"/>
  <c r="H2148"/>
  <c r="F2149"/>
  <c r="H2149"/>
  <c r="F2150"/>
  <c r="H2150"/>
  <c r="F2151"/>
  <c r="H2151"/>
  <c r="F2152"/>
  <c r="H2152"/>
  <c r="F2153"/>
  <c r="H2153"/>
  <c r="F2154"/>
  <c r="H2154"/>
  <c r="F2155"/>
  <c r="H2155"/>
  <c r="F2156"/>
  <c r="H2156"/>
  <c r="F2157"/>
  <c r="H2157"/>
  <c r="F2158"/>
  <c r="H2158"/>
  <c r="F2159"/>
  <c r="H2159"/>
  <c r="F2160"/>
  <c r="H2160"/>
  <c r="F2161"/>
  <c r="H2161"/>
  <c r="F2162"/>
  <c r="H2162"/>
  <c r="F2163"/>
  <c r="H2163"/>
  <c r="F2164"/>
  <c r="H2164"/>
  <c r="F2165"/>
  <c r="H2165"/>
  <c r="F2166"/>
  <c r="H2166"/>
  <c r="F2167"/>
  <c r="H2167"/>
  <c r="F2168"/>
  <c r="H2168"/>
  <c r="F2169"/>
  <c r="H2169"/>
  <c r="F2170"/>
  <c r="H2170"/>
  <c r="F2171"/>
  <c r="H2171"/>
  <c r="F2172"/>
  <c r="H2172"/>
  <c r="F2173"/>
  <c r="H2173"/>
  <c r="F2174"/>
  <c r="H2174"/>
  <c r="F2175"/>
  <c r="H2175"/>
  <c r="F2176"/>
  <c r="H2176"/>
  <c r="F2177"/>
  <c r="H2177"/>
  <c r="F2178"/>
  <c r="H2178"/>
  <c r="F2179"/>
  <c r="H2179"/>
  <c r="F2180"/>
  <c r="H2180"/>
  <c r="F2181"/>
  <c r="H2181"/>
  <c r="F2182"/>
  <c r="H2182"/>
  <c r="F2183"/>
  <c r="H2183"/>
  <c r="F2184"/>
  <c r="H2184"/>
  <c r="F2185"/>
  <c r="H2185"/>
  <c r="F2186"/>
  <c r="H2186"/>
  <c r="F2187"/>
  <c r="H2187"/>
  <c r="F2188"/>
  <c r="H2188"/>
  <c r="F2189"/>
  <c r="H2189"/>
  <c r="F2190"/>
  <c r="H2190"/>
  <c r="F2191"/>
  <c r="H2191"/>
  <c r="F2192"/>
  <c r="H2192"/>
  <c r="F2193"/>
  <c r="H2193"/>
  <c r="F2194"/>
  <c r="H2194"/>
  <c r="F2195"/>
  <c r="H2195"/>
  <c r="F2196"/>
  <c r="H2196"/>
  <c r="F2197"/>
  <c r="H2197"/>
  <c r="F2198"/>
  <c r="H2198"/>
  <c r="F2199"/>
  <c r="H2199"/>
  <c r="F2200"/>
  <c r="H2200"/>
  <c r="F2201"/>
  <c r="H2201"/>
  <c r="F2202"/>
  <c r="H2202"/>
  <c r="F2203"/>
  <c r="H2203"/>
  <c r="F2204"/>
  <c r="H2204"/>
  <c r="F2205"/>
  <c r="H2205"/>
  <c r="F2206"/>
  <c r="H2206"/>
  <c r="F2207"/>
  <c r="H2207"/>
  <c r="F2208"/>
  <c r="H2208"/>
  <c r="F2209"/>
  <c r="H2209"/>
  <c r="F2210"/>
  <c r="H2210"/>
  <c r="F2211"/>
  <c r="H2211"/>
  <c r="F2212"/>
  <c r="H2212"/>
  <c r="F2213"/>
  <c r="H2213"/>
  <c r="F2214"/>
  <c r="H2214"/>
  <c r="F2215"/>
  <c r="H2215"/>
  <c r="F2216"/>
  <c r="H2216"/>
  <c r="F2217"/>
  <c r="H2217"/>
  <c r="F2218"/>
  <c r="H2218"/>
  <c r="F2219"/>
  <c r="H2219"/>
  <c r="F2220"/>
  <c r="H2220"/>
  <c r="F2221"/>
  <c r="H2221"/>
  <c r="F2222"/>
  <c r="H2222"/>
  <c r="F2223"/>
  <c r="H2223"/>
  <c r="F2224"/>
  <c r="H2224"/>
  <c r="F2225"/>
  <c r="H2225"/>
  <c r="F2226"/>
  <c r="H2226"/>
  <c r="F2227"/>
  <c r="H2227"/>
  <c r="F2228"/>
  <c r="H2228"/>
  <c r="F2229"/>
  <c r="H2229"/>
  <c r="F2230"/>
  <c r="H2230"/>
  <c r="F2231"/>
  <c r="H2231"/>
  <c r="F2232"/>
  <c r="H2232"/>
  <c r="F2233"/>
  <c r="H2233"/>
  <c r="F2234"/>
  <c r="H2234"/>
  <c r="F2235"/>
  <c r="H2235"/>
  <c r="F2236"/>
  <c r="H2236"/>
  <c r="F2237"/>
  <c r="H2237"/>
  <c r="F2238"/>
  <c r="H2238"/>
  <c r="F2239"/>
  <c r="H2239"/>
  <c r="F2240"/>
  <c r="H2240"/>
  <c r="F2241"/>
  <c r="H2241"/>
  <c r="F2242"/>
  <c r="H2242"/>
  <c r="F2243"/>
  <c r="H2243"/>
  <c r="F2244"/>
  <c r="H2244"/>
  <c r="F2245"/>
  <c r="H2245"/>
  <c r="F2246"/>
  <c r="H2246"/>
  <c r="F2247"/>
  <c r="H2247"/>
  <c r="F2248"/>
  <c r="H2248"/>
  <c r="F2249"/>
  <c r="H2249"/>
  <c r="F2250"/>
  <c r="H2250"/>
  <c r="F2251"/>
  <c r="H2251"/>
  <c r="F2252"/>
  <c r="H2252"/>
  <c r="F2253"/>
  <c r="H2253"/>
  <c r="F2254"/>
  <c r="H2254"/>
  <c r="F2255"/>
  <c r="H2255"/>
  <c r="F2256"/>
  <c r="H2256"/>
  <c r="F2257"/>
  <c r="H2257"/>
  <c r="F2258"/>
  <c r="H2258"/>
  <c r="F2259"/>
  <c r="H2259"/>
  <c r="F2260"/>
  <c r="H2260"/>
  <c r="F2261"/>
  <c r="H2261"/>
  <c r="F2262"/>
  <c r="H2262"/>
  <c r="F2263"/>
  <c r="H2263"/>
  <c r="F2264"/>
  <c r="H2264"/>
  <c r="F2265"/>
  <c r="H2265"/>
  <c r="F2266"/>
  <c r="H2266"/>
  <c r="F2267"/>
  <c r="H2267"/>
  <c r="F2268"/>
  <c r="H2268"/>
  <c r="F2269"/>
  <c r="H2269"/>
  <c r="F2270"/>
  <c r="H2270"/>
  <c r="F2271"/>
  <c r="H2271"/>
  <c r="F2272"/>
  <c r="H2272"/>
  <c r="F2273"/>
  <c r="H2273"/>
  <c r="F2274"/>
  <c r="H2274"/>
  <c r="F2275"/>
  <c r="H2275"/>
  <c r="F2276"/>
  <c r="H2276"/>
  <c r="F2277"/>
  <c r="H2277"/>
  <c r="F2278"/>
  <c r="H2278"/>
  <c r="F2279"/>
  <c r="H2279"/>
  <c r="F2280"/>
  <c r="H2280"/>
  <c r="F2281"/>
  <c r="H2281"/>
  <c r="F2282"/>
  <c r="H2282"/>
  <c r="F2283"/>
  <c r="H2283"/>
  <c r="F2284"/>
  <c r="H2284"/>
  <c r="F2285"/>
  <c r="H2285"/>
  <c r="F2286"/>
  <c r="H2286"/>
  <c r="F2287"/>
  <c r="H2287"/>
  <c r="F2288"/>
  <c r="H2288"/>
  <c r="F2289"/>
  <c r="H2289"/>
  <c r="F2290"/>
  <c r="H2290"/>
  <c r="F2291"/>
  <c r="H2291"/>
  <c r="F2292"/>
  <c r="H2292"/>
  <c r="F2293"/>
  <c r="H2293"/>
  <c r="F2294"/>
  <c r="H2294"/>
  <c r="F2295"/>
  <c r="H2295"/>
  <c r="F2296"/>
  <c r="H2296"/>
  <c r="F2297"/>
  <c r="H2297"/>
  <c r="F2298"/>
  <c r="H2298"/>
  <c r="F2299"/>
  <c r="H2299"/>
  <c r="F2300"/>
  <c r="H2300"/>
  <c r="F2301"/>
  <c r="H2301"/>
  <c r="F2302"/>
  <c r="H2302"/>
  <c r="F2303"/>
  <c r="H2303"/>
  <c r="F2304"/>
  <c r="H2304"/>
  <c r="F2305"/>
  <c r="H2305"/>
  <c r="F2306"/>
  <c r="H2306"/>
  <c r="F2307"/>
  <c r="H2307"/>
  <c r="F2308"/>
  <c r="H2308"/>
  <c r="F2309"/>
  <c r="H2309"/>
  <c r="F2310"/>
  <c r="H2310"/>
  <c r="F2311"/>
  <c r="H2311"/>
  <c r="F2312"/>
  <c r="H2312"/>
  <c r="F2313"/>
  <c r="H2313"/>
  <c r="F2314"/>
  <c r="H2314"/>
  <c r="F2315"/>
  <c r="H2315"/>
  <c r="F2316"/>
  <c r="H2316"/>
  <c r="F2317"/>
  <c r="H2317"/>
  <c r="F2318"/>
  <c r="H2318"/>
  <c r="F2319"/>
  <c r="H2319"/>
  <c r="F2320"/>
  <c r="H2320"/>
  <c r="F2321"/>
  <c r="H2321"/>
  <c r="F2322"/>
  <c r="H2322"/>
  <c r="F2323"/>
  <c r="H2323"/>
  <c r="F2324"/>
  <c r="H2324"/>
  <c r="F2325"/>
  <c r="H2325"/>
  <c r="F2326"/>
  <c r="H2326"/>
  <c r="F2327"/>
  <c r="H2327"/>
  <c r="F2328"/>
  <c r="H2328"/>
  <c r="F2329"/>
  <c r="H2329"/>
  <c r="F2330"/>
  <c r="H2330"/>
  <c r="F2331"/>
  <c r="H2331"/>
  <c r="F2332"/>
  <c r="H2332"/>
  <c r="F2333"/>
  <c r="H2333"/>
  <c r="F2334"/>
  <c r="H2334"/>
  <c r="F2335"/>
  <c r="H2335"/>
  <c r="F2336"/>
  <c r="H2336"/>
  <c r="F1"/>
  <c r="B1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L3" i="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"/>
  <c r="C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C2315"/>
  <c r="C2316"/>
  <c r="C2317"/>
  <c r="C2318"/>
  <c r="C2319"/>
  <c r="C2320"/>
  <c r="C2321"/>
  <c r="C2322"/>
  <c r="C2323"/>
  <c r="C2324"/>
  <c r="C2325"/>
  <c r="C2326"/>
  <c r="C2327"/>
  <c r="C2328"/>
  <c r="C2329"/>
  <c r="C2330"/>
  <c r="C2331"/>
  <c r="C2332"/>
  <c r="C2333"/>
  <c r="C2334"/>
  <c r="C2335"/>
  <c r="C2336"/>
  <c r="C3"/>
  <c r="B3" i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"/>
  <c r="J2"/>
  <c r="D2336" i="6" s="1"/>
  <c r="J4" i="1"/>
  <c r="D2334" i="6" s="1"/>
  <c r="J5" i="1"/>
  <c r="D2333" i="6" s="1"/>
  <c r="J6" i="1"/>
  <c r="D2332" i="6" s="1"/>
  <c r="J7" i="1"/>
  <c r="D2331" i="6" s="1"/>
  <c r="J8" i="1"/>
  <c r="D2330" i="6" s="1"/>
  <c r="J9" i="1"/>
  <c r="D2329" i="6" s="1"/>
  <c r="J10" i="1"/>
  <c r="D2328" i="6" s="1"/>
  <c r="J11" i="1"/>
  <c r="D2327" i="6" s="1"/>
  <c r="J12" i="1"/>
  <c r="D2326" i="6" s="1"/>
  <c r="J13" i="1"/>
  <c r="D2325" i="6" s="1"/>
  <c r="J14" i="1"/>
  <c r="D2324" i="6" s="1"/>
  <c r="J15" i="1"/>
  <c r="D2323" i="6" s="1"/>
  <c r="J16" i="1"/>
  <c r="D2322" i="6" s="1"/>
  <c r="J17" i="1"/>
  <c r="D2321" i="6" s="1"/>
  <c r="J18" i="1"/>
  <c r="D2320" i="6" s="1"/>
  <c r="J19" i="1"/>
  <c r="D2319" i="6" s="1"/>
  <c r="J20" i="1"/>
  <c r="D2318" i="6" s="1"/>
  <c r="J21" i="1"/>
  <c r="D2317" i="6" s="1"/>
  <c r="J22" i="1"/>
  <c r="D2316" i="6" s="1"/>
  <c r="J23" i="1"/>
  <c r="D2315" i="6" s="1"/>
  <c r="J24" i="1"/>
  <c r="D2314" i="6" s="1"/>
  <c r="J25" i="1"/>
  <c r="D2313" i="6" s="1"/>
  <c r="J26" i="1"/>
  <c r="D2312" i="6" s="1"/>
  <c r="J27" i="1"/>
  <c r="D2311" i="6" s="1"/>
  <c r="J28" i="1"/>
  <c r="D2310" i="6" s="1"/>
  <c r="J29" i="1"/>
  <c r="D2309" i="6" s="1"/>
  <c r="J30" i="1"/>
  <c r="D2308" i="6" s="1"/>
  <c r="J31" i="1"/>
  <c r="D2307" i="6" s="1"/>
  <c r="J32" i="1"/>
  <c r="D2306" i="6" s="1"/>
  <c r="J33" i="1"/>
  <c r="D2305" i="6" s="1"/>
  <c r="J34" i="1"/>
  <c r="D2304" i="6" s="1"/>
  <c r="J35" i="1"/>
  <c r="D2303" i="6" s="1"/>
  <c r="J36" i="1"/>
  <c r="D2302" i="6" s="1"/>
  <c r="J37" i="1"/>
  <c r="D2301" i="6" s="1"/>
  <c r="J38" i="1"/>
  <c r="D2300" i="6" s="1"/>
  <c r="J39" i="1"/>
  <c r="D2299" i="6" s="1"/>
  <c r="J40" i="1"/>
  <c r="D2298" i="6" s="1"/>
  <c r="J41" i="1"/>
  <c r="D2297" i="6" s="1"/>
  <c r="J42" i="1"/>
  <c r="D2296" i="6" s="1"/>
  <c r="J43" i="1"/>
  <c r="D2295" i="6" s="1"/>
  <c r="J44" i="1"/>
  <c r="D2294" i="6" s="1"/>
  <c r="J45" i="1"/>
  <c r="D2293" i="6" s="1"/>
  <c r="J46" i="1"/>
  <c r="D2292" i="6" s="1"/>
  <c r="J47" i="1"/>
  <c r="J48"/>
  <c r="D2291" i="6" s="1"/>
  <c r="J49" i="1"/>
  <c r="D2290" i="6" s="1"/>
  <c r="J50" i="1"/>
  <c r="D2289" i="6" s="1"/>
  <c r="J51" i="1"/>
  <c r="D2288" i="6" s="1"/>
  <c r="J52" i="1"/>
  <c r="D2287" i="6" s="1"/>
  <c r="J53" i="1"/>
  <c r="D2286" i="6" s="1"/>
  <c r="J54" i="1"/>
  <c r="D2285" i="6" s="1"/>
  <c r="J55" i="1"/>
  <c r="D2284" i="6" s="1"/>
  <c r="J56" i="1"/>
  <c r="D2283" i="6" s="1"/>
  <c r="J57" i="1"/>
  <c r="D2282" i="6" s="1"/>
  <c r="J58" i="1"/>
  <c r="D2281" i="6" s="1"/>
  <c r="J59" i="1"/>
  <c r="D2280" i="6" s="1"/>
  <c r="J60" i="1"/>
  <c r="D2279" i="6" s="1"/>
  <c r="J61" i="1"/>
  <c r="D2278" i="6" s="1"/>
  <c r="J62" i="1"/>
  <c r="D2277" i="6" s="1"/>
  <c r="J63" i="1"/>
  <c r="D2276" i="6" s="1"/>
  <c r="J64" i="1"/>
  <c r="D2275" i="6" s="1"/>
  <c r="J65" i="1"/>
  <c r="D2274" i="6" s="1"/>
  <c r="J66" i="1"/>
  <c r="D2273" i="6" s="1"/>
  <c r="J67" i="1"/>
  <c r="D2272" i="6" s="1"/>
  <c r="J68" i="1"/>
  <c r="D2271" i="6" s="1"/>
  <c r="J69" i="1"/>
  <c r="D2270" i="6" s="1"/>
  <c r="J70" i="1"/>
  <c r="D2269" i="6" s="1"/>
  <c r="J71" i="1"/>
  <c r="D2268" i="6" s="1"/>
  <c r="J72" i="1"/>
  <c r="D2267" i="6" s="1"/>
  <c r="J73" i="1"/>
  <c r="D2266" i="6" s="1"/>
  <c r="J74" i="1"/>
  <c r="D2265" i="6" s="1"/>
  <c r="J75" i="1"/>
  <c r="D2264" i="6" s="1"/>
  <c r="J76" i="1"/>
  <c r="D2263" i="6" s="1"/>
  <c r="J77" i="1"/>
  <c r="D2262" i="6" s="1"/>
  <c r="J78" i="1"/>
  <c r="D2261" i="6" s="1"/>
  <c r="J79" i="1"/>
  <c r="D2260" i="6" s="1"/>
  <c r="J80" i="1"/>
  <c r="D2259" i="6" s="1"/>
  <c r="J81" i="1"/>
  <c r="D2258" i="6" s="1"/>
  <c r="J82" i="1"/>
  <c r="D2257" i="6" s="1"/>
  <c r="J83" i="1"/>
  <c r="D2256" i="6" s="1"/>
  <c r="J84" i="1"/>
  <c r="D2255" i="6" s="1"/>
  <c r="J85" i="1"/>
  <c r="D2254" i="6" s="1"/>
  <c r="J86" i="1"/>
  <c r="D2253" i="6" s="1"/>
  <c r="J87" i="1"/>
  <c r="D2252" i="6" s="1"/>
  <c r="J88" i="1"/>
  <c r="D2251" i="6" s="1"/>
  <c r="J89" i="1"/>
  <c r="D2250" i="6" s="1"/>
  <c r="J90" i="1"/>
  <c r="D2249" i="6" s="1"/>
  <c r="J91" i="1"/>
  <c r="D2248" i="6" s="1"/>
  <c r="J92" i="1"/>
  <c r="D2247" i="6" s="1"/>
  <c r="J93" i="1"/>
  <c r="D2246" i="6" s="1"/>
  <c r="J94" i="1"/>
  <c r="D2245" i="6" s="1"/>
  <c r="J95" i="1"/>
  <c r="D2244" i="6" s="1"/>
  <c r="J96" i="1"/>
  <c r="D2243" i="6" s="1"/>
  <c r="J97" i="1"/>
  <c r="D2242" i="6" s="1"/>
  <c r="J98" i="1"/>
  <c r="D2241" i="6" s="1"/>
  <c r="J99" i="1"/>
  <c r="D2240" i="6" s="1"/>
  <c r="J100" i="1"/>
  <c r="D2239" i="6" s="1"/>
  <c r="J101" i="1"/>
  <c r="D2238" i="6" s="1"/>
  <c r="J102" i="1"/>
  <c r="D2237" i="6" s="1"/>
  <c r="J103" i="1"/>
  <c r="D2236" i="6" s="1"/>
  <c r="J104" i="1"/>
  <c r="D2235" i="6" s="1"/>
  <c r="J105" i="1"/>
  <c r="D2234" i="6" s="1"/>
  <c r="J106" i="1"/>
  <c r="D2233" i="6" s="1"/>
  <c r="J107" i="1"/>
  <c r="D2232" i="6" s="1"/>
  <c r="J108" i="1"/>
  <c r="D2231" i="6" s="1"/>
  <c r="J109" i="1"/>
  <c r="D2230" i="6" s="1"/>
  <c r="J110" i="1"/>
  <c r="D2229" i="6" s="1"/>
  <c r="J111" i="1"/>
  <c r="D2228" i="6" s="1"/>
  <c r="J112" i="1"/>
  <c r="D2227" i="6" s="1"/>
  <c r="J113" i="1"/>
  <c r="D2226" i="6" s="1"/>
  <c r="J114" i="1"/>
  <c r="D2225" i="6" s="1"/>
  <c r="J115" i="1"/>
  <c r="D2224" i="6" s="1"/>
  <c r="J116" i="1"/>
  <c r="D2223" i="6" s="1"/>
  <c r="J117" i="1"/>
  <c r="D2222" i="6" s="1"/>
  <c r="J118" i="1"/>
  <c r="D2221" i="6" s="1"/>
  <c r="J119" i="1"/>
  <c r="D2220" i="6" s="1"/>
  <c r="J120" i="1"/>
  <c r="D2219" i="6" s="1"/>
  <c r="J121" i="1"/>
  <c r="D2218" i="6" s="1"/>
  <c r="J122" i="1"/>
  <c r="D2217" i="6" s="1"/>
  <c r="J123" i="1"/>
  <c r="D2216" i="6" s="1"/>
  <c r="J124" i="1"/>
  <c r="D2215" i="6" s="1"/>
  <c r="J125" i="1"/>
  <c r="D2214" i="6" s="1"/>
  <c r="J126" i="1"/>
  <c r="D2213" i="6" s="1"/>
  <c r="J127" i="1"/>
  <c r="D2212" i="6" s="1"/>
  <c r="J128" i="1"/>
  <c r="D2211" i="6" s="1"/>
  <c r="J129" i="1"/>
  <c r="D2210" i="6" s="1"/>
  <c r="J130" i="1"/>
  <c r="D2209" i="6" s="1"/>
  <c r="J131" i="1"/>
  <c r="D2208" i="6" s="1"/>
  <c r="J132" i="1"/>
  <c r="D2207" i="6" s="1"/>
  <c r="J133" i="1"/>
  <c r="D2206" i="6" s="1"/>
  <c r="J134" i="1"/>
  <c r="D2205" i="6" s="1"/>
  <c r="J135" i="1"/>
  <c r="D2204" i="6" s="1"/>
  <c r="J136" i="1"/>
  <c r="D2203" i="6" s="1"/>
  <c r="J137" i="1"/>
  <c r="D2202" i="6" s="1"/>
  <c r="J138" i="1"/>
  <c r="D2201" i="6" s="1"/>
  <c r="J139" i="1"/>
  <c r="D2200" i="6" s="1"/>
  <c r="J140" i="1"/>
  <c r="D2199" i="6" s="1"/>
  <c r="J141" i="1"/>
  <c r="D2198" i="6" s="1"/>
  <c r="J142" i="1"/>
  <c r="D2197" i="6" s="1"/>
  <c r="J143" i="1"/>
  <c r="D2196" i="6" s="1"/>
  <c r="J144" i="1"/>
  <c r="D2195" i="6" s="1"/>
  <c r="J145" i="1"/>
  <c r="D2194" i="6" s="1"/>
  <c r="J146" i="1"/>
  <c r="D2193" i="6" s="1"/>
  <c r="J147" i="1"/>
  <c r="D2192" i="6" s="1"/>
  <c r="J148" i="1"/>
  <c r="D2191" i="6" s="1"/>
  <c r="J149" i="1"/>
  <c r="D2190" i="6" s="1"/>
  <c r="J150" i="1"/>
  <c r="D2189" i="6" s="1"/>
  <c r="J151" i="1"/>
  <c r="D2188" i="6" s="1"/>
  <c r="J152" i="1"/>
  <c r="D2187" i="6" s="1"/>
  <c r="J153" i="1"/>
  <c r="D2186" i="6" s="1"/>
  <c r="J154" i="1"/>
  <c r="D2185" i="6" s="1"/>
  <c r="J155" i="1"/>
  <c r="D2184" i="6" s="1"/>
  <c r="J156" i="1"/>
  <c r="D2183" i="6" s="1"/>
  <c r="J157" i="1"/>
  <c r="D2182" i="6" s="1"/>
  <c r="J158" i="1"/>
  <c r="D2181" i="6" s="1"/>
  <c r="J159" i="1"/>
  <c r="D2180" i="6" s="1"/>
  <c r="J160" i="1"/>
  <c r="D2179" i="6" s="1"/>
  <c r="J161" i="1"/>
  <c r="D2178" i="6" s="1"/>
  <c r="J162" i="1"/>
  <c r="D2177" i="6" s="1"/>
  <c r="J163" i="1"/>
  <c r="D2176" i="6" s="1"/>
  <c r="J164" i="1"/>
  <c r="D2175" i="6" s="1"/>
  <c r="J165" i="1"/>
  <c r="D2174" i="6" s="1"/>
  <c r="J166" i="1"/>
  <c r="D2173" i="6" s="1"/>
  <c r="J167" i="1"/>
  <c r="D2172" i="6" s="1"/>
  <c r="J168" i="1"/>
  <c r="D2171" i="6" s="1"/>
  <c r="J169" i="1"/>
  <c r="D2170" i="6" s="1"/>
  <c r="J170" i="1"/>
  <c r="D2169" i="6" s="1"/>
  <c r="J171" i="1"/>
  <c r="D2168" i="6" s="1"/>
  <c r="J172" i="1"/>
  <c r="D2167" i="6" s="1"/>
  <c r="J173" i="1"/>
  <c r="D2166" i="6" s="1"/>
  <c r="J174" i="1"/>
  <c r="D2165" i="6" s="1"/>
  <c r="J175" i="1"/>
  <c r="D2164" i="6" s="1"/>
  <c r="J176" i="1"/>
  <c r="D2163" i="6" s="1"/>
  <c r="J177" i="1"/>
  <c r="D2162" i="6" s="1"/>
  <c r="J178" i="1"/>
  <c r="D2161" i="6" s="1"/>
  <c r="J179" i="1"/>
  <c r="D2160" i="6" s="1"/>
  <c r="J180" i="1"/>
  <c r="D2159" i="6" s="1"/>
  <c r="J181" i="1"/>
  <c r="D2158" i="6" s="1"/>
  <c r="J182" i="1"/>
  <c r="D2157" i="6" s="1"/>
  <c r="J183" i="1"/>
  <c r="D2156" i="6" s="1"/>
  <c r="J184" i="1"/>
  <c r="D2155" i="6" s="1"/>
  <c r="J185" i="1"/>
  <c r="D2154" i="6" s="1"/>
  <c r="J186" i="1"/>
  <c r="D2153" i="6" s="1"/>
  <c r="J187" i="1"/>
  <c r="D2152" i="6" s="1"/>
  <c r="J188" i="1"/>
  <c r="D2151" i="6" s="1"/>
  <c r="J189" i="1"/>
  <c r="D2150" i="6" s="1"/>
  <c r="J190" i="1"/>
  <c r="D2149" i="6" s="1"/>
  <c r="J191" i="1"/>
  <c r="D2148" i="6" s="1"/>
  <c r="J192" i="1"/>
  <c r="D2147" i="6" s="1"/>
  <c r="J193" i="1"/>
  <c r="D2146" i="6" s="1"/>
  <c r="J194" i="1"/>
  <c r="D2145" i="6" s="1"/>
  <c r="J195" i="1"/>
  <c r="D2144" i="6" s="1"/>
  <c r="J196" i="1"/>
  <c r="D2143" i="6" s="1"/>
  <c r="J197" i="1"/>
  <c r="D2142" i="6" s="1"/>
  <c r="J198" i="1"/>
  <c r="D2141" i="6" s="1"/>
  <c r="J199" i="1"/>
  <c r="D2140" i="6" s="1"/>
  <c r="J200" i="1"/>
  <c r="D2139" i="6" s="1"/>
  <c r="J201" i="1"/>
  <c r="D2138" i="6" s="1"/>
  <c r="J202" i="1"/>
  <c r="D2137" i="6" s="1"/>
  <c r="J203" i="1"/>
  <c r="D2136" i="6" s="1"/>
  <c r="J204" i="1"/>
  <c r="D2135" i="6" s="1"/>
  <c r="J205" i="1"/>
  <c r="D2134" i="6" s="1"/>
  <c r="J206" i="1"/>
  <c r="D2133" i="6" s="1"/>
  <c r="J207" i="1"/>
  <c r="D2132" i="6" s="1"/>
  <c r="J208" i="1"/>
  <c r="D2131" i="6" s="1"/>
  <c r="J209" i="1"/>
  <c r="D2130" i="6" s="1"/>
  <c r="J210" i="1"/>
  <c r="D2129" i="6" s="1"/>
  <c r="J211" i="1"/>
  <c r="D2128" i="6" s="1"/>
  <c r="J212" i="1"/>
  <c r="D2127" i="6" s="1"/>
  <c r="J213" i="1"/>
  <c r="D2126" i="6" s="1"/>
  <c r="J214" i="1"/>
  <c r="D2125" i="6" s="1"/>
  <c r="J215" i="1"/>
  <c r="D2124" i="6" s="1"/>
  <c r="J216" i="1"/>
  <c r="D2123" i="6" s="1"/>
  <c r="J217" i="1"/>
  <c r="D2122" i="6" s="1"/>
  <c r="J218" i="1"/>
  <c r="D2121" i="6" s="1"/>
  <c r="J219" i="1"/>
  <c r="D2120" i="6" s="1"/>
  <c r="J220" i="1"/>
  <c r="D2119" i="6" s="1"/>
  <c r="J221" i="1"/>
  <c r="D2118" i="6" s="1"/>
  <c r="J222" i="1"/>
  <c r="D2117" i="6" s="1"/>
  <c r="J223" i="1"/>
  <c r="D2116" i="6" s="1"/>
  <c r="J224" i="1"/>
  <c r="D2115" i="6" s="1"/>
  <c r="J225" i="1"/>
  <c r="D2114" i="6" s="1"/>
  <c r="J226" i="1"/>
  <c r="D2113" i="6" s="1"/>
  <c r="J227" i="1"/>
  <c r="D2112" i="6" s="1"/>
  <c r="J228" i="1"/>
  <c r="D2111" i="6" s="1"/>
  <c r="J229" i="1"/>
  <c r="D2110" i="6" s="1"/>
  <c r="J230" i="1"/>
  <c r="D2109" i="6" s="1"/>
  <c r="J231" i="1"/>
  <c r="D2108" i="6" s="1"/>
  <c r="J232" i="1"/>
  <c r="D2107" i="6" s="1"/>
  <c r="J233" i="1"/>
  <c r="D2106" i="6" s="1"/>
  <c r="J234" i="1"/>
  <c r="D2105" i="6" s="1"/>
  <c r="J235" i="1"/>
  <c r="D2104" i="6" s="1"/>
  <c r="J236" i="1"/>
  <c r="D2103" i="6" s="1"/>
  <c r="J237" i="1"/>
  <c r="D2102" i="6" s="1"/>
  <c r="J238" i="1"/>
  <c r="D2101" i="6" s="1"/>
  <c r="J239" i="1"/>
  <c r="D2100" i="6" s="1"/>
  <c r="J240" i="1"/>
  <c r="D2099" i="6" s="1"/>
  <c r="J241" i="1"/>
  <c r="D2098" i="6" s="1"/>
  <c r="J242" i="1"/>
  <c r="D2097" i="6" s="1"/>
  <c r="J243" i="1"/>
  <c r="D2096" i="6" s="1"/>
  <c r="J244" i="1"/>
  <c r="D2095" i="6" s="1"/>
  <c r="J245" i="1"/>
  <c r="D2094" i="6" s="1"/>
  <c r="J246" i="1"/>
  <c r="D2093" i="6" s="1"/>
  <c r="J247" i="1"/>
  <c r="D2092" i="6" s="1"/>
  <c r="J248" i="1"/>
  <c r="D2091" i="6" s="1"/>
  <c r="J249" i="1"/>
  <c r="D2090" i="6" s="1"/>
  <c r="J250" i="1"/>
  <c r="D2089" i="6" s="1"/>
  <c r="J251" i="1"/>
  <c r="D2088" i="6" s="1"/>
  <c r="J252" i="1"/>
  <c r="D2087" i="6" s="1"/>
  <c r="J253" i="1"/>
  <c r="D2086" i="6" s="1"/>
  <c r="J254" i="1"/>
  <c r="D2085" i="6" s="1"/>
  <c r="J255" i="1"/>
  <c r="D2084" i="6" s="1"/>
  <c r="J256" i="1"/>
  <c r="D2083" i="6" s="1"/>
  <c r="J257" i="1"/>
  <c r="D2082" i="6" s="1"/>
  <c r="J258" i="1"/>
  <c r="D2081" i="6" s="1"/>
  <c r="J259" i="1"/>
  <c r="D2080" i="6" s="1"/>
  <c r="J260" i="1"/>
  <c r="D2079" i="6" s="1"/>
  <c r="J261" i="1"/>
  <c r="D2078" i="6" s="1"/>
  <c r="J262" i="1"/>
  <c r="D2077" i="6" s="1"/>
  <c r="J263" i="1"/>
  <c r="D2076" i="6" s="1"/>
  <c r="J264" i="1"/>
  <c r="D2075" i="6" s="1"/>
  <c r="J265" i="1"/>
  <c r="D2074" i="6" s="1"/>
  <c r="J266" i="1"/>
  <c r="D2073" i="6" s="1"/>
  <c r="J267" i="1"/>
  <c r="D2072" i="6" s="1"/>
  <c r="J268" i="1"/>
  <c r="D2071" i="6" s="1"/>
  <c r="J269" i="1"/>
  <c r="D2070" i="6" s="1"/>
  <c r="J270" i="1"/>
  <c r="D2069" i="6" s="1"/>
  <c r="J271" i="1"/>
  <c r="D2068" i="6" s="1"/>
  <c r="J272" i="1"/>
  <c r="D2067" i="6" s="1"/>
  <c r="J273" i="1"/>
  <c r="D2066" i="6" s="1"/>
  <c r="J274" i="1"/>
  <c r="D2065" i="6" s="1"/>
  <c r="J275" i="1"/>
  <c r="D2064" i="6" s="1"/>
  <c r="J276" i="1"/>
  <c r="D2063" i="6" s="1"/>
  <c r="J277" i="1"/>
  <c r="D2062" i="6" s="1"/>
  <c r="J278" i="1"/>
  <c r="D2061" i="6" s="1"/>
  <c r="J279" i="1"/>
  <c r="D2060" i="6" s="1"/>
  <c r="J280" i="1"/>
  <c r="D2059" i="6" s="1"/>
  <c r="J281" i="1"/>
  <c r="D2058" i="6" s="1"/>
  <c r="J282" i="1"/>
  <c r="D2057" i="6" s="1"/>
  <c r="J283" i="1"/>
  <c r="D2056" i="6" s="1"/>
  <c r="J284" i="1"/>
  <c r="D2055" i="6" s="1"/>
  <c r="J285" i="1"/>
  <c r="D2054" i="6" s="1"/>
  <c r="J286" i="1"/>
  <c r="D2053" i="6" s="1"/>
  <c r="J287" i="1"/>
  <c r="D2052" i="6" s="1"/>
  <c r="J288" i="1"/>
  <c r="D2051" i="6" s="1"/>
  <c r="J289" i="1"/>
  <c r="D2050" i="6" s="1"/>
  <c r="J290" i="1"/>
  <c r="D2049" i="6" s="1"/>
  <c r="J291" i="1"/>
  <c r="D2048" i="6" s="1"/>
  <c r="J292" i="1"/>
  <c r="D2047" i="6" s="1"/>
  <c r="J293" i="1"/>
  <c r="D2046" i="6" s="1"/>
  <c r="J294" i="1"/>
  <c r="D2045" i="6" s="1"/>
  <c r="J295" i="1"/>
  <c r="D2044" i="6" s="1"/>
  <c r="J296" i="1"/>
  <c r="J297"/>
  <c r="D2043" i="6" s="1"/>
  <c r="J298" i="1"/>
  <c r="D2042" i="6" s="1"/>
  <c r="J299" i="1"/>
  <c r="D2041" i="6" s="1"/>
  <c r="J300" i="1"/>
  <c r="D2040" i="6" s="1"/>
  <c r="J301" i="1"/>
  <c r="D2039" i="6" s="1"/>
  <c r="J302" i="1"/>
  <c r="D2038" i="6" s="1"/>
  <c r="J303" i="1"/>
  <c r="D2037" i="6" s="1"/>
  <c r="J304" i="1"/>
  <c r="D2036" i="6" s="1"/>
  <c r="J305" i="1"/>
  <c r="D2035" i="6" s="1"/>
  <c r="J306" i="1"/>
  <c r="D2034" i="6" s="1"/>
  <c r="J307" i="1"/>
  <c r="D2033" i="6" s="1"/>
  <c r="J308" i="1"/>
  <c r="D2032" i="6" s="1"/>
  <c r="J309" i="1"/>
  <c r="D2031" i="6" s="1"/>
  <c r="J310" i="1"/>
  <c r="D2030" i="6" s="1"/>
  <c r="J311" i="1"/>
  <c r="D2029" i="6" s="1"/>
  <c r="J312" i="1"/>
  <c r="D2028" i="6" s="1"/>
  <c r="J313" i="1"/>
  <c r="D2027" i="6" s="1"/>
  <c r="J314" i="1"/>
  <c r="D2026" i="6" s="1"/>
  <c r="J315" i="1"/>
  <c r="D2025" i="6" s="1"/>
  <c r="J316" i="1"/>
  <c r="D2024" i="6" s="1"/>
  <c r="J317" i="1"/>
  <c r="D2023" i="6" s="1"/>
  <c r="J318" i="1"/>
  <c r="D2022" i="6" s="1"/>
  <c r="J319" i="1"/>
  <c r="D2021" i="6" s="1"/>
  <c r="J320" i="1"/>
  <c r="D2020" i="6" s="1"/>
  <c r="J321" i="1"/>
  <c r="D2019" i="6" s="1"/>
  <c r="J322" i="1"/>
  <c r="D2018" i="6" s="1"/>
  <c r="J323" i="1"/>
  <c r="D2017" i="6" s="1"/>
  <c r="J324" i="1"/>
  <c r="D2016" i="6" s="1"/>
  <c r="J325" i="1"/>
  <c r="D2015" i="6" s="1"/>
  <c r="J326" i="1"/>
  <c r="D2014" i="6" s="1"/>
  <c r="J327" i="1"/>
  <c r="D2013" i="6" s="1"/>
  <c r="J328" i="1"/>
  <c r="D2012" i="6" s="1"/>
  <c r="J329" i="1"/>
  <c r="D2011" i="6" s="1"/>
  <c r="J330" i="1"/>
  <c r="D2010" i="6" s="1"/>
  <c r="J331" i="1"/>
  <c r="D2009" i="6" s="1"/>
  <c r="J332" i="1"/>
  <c r="D2008" i="6" s="1"/>
  <c r="J333" i="1"/>
  <c r="D2007" i="6" s="1"/>
  <c r="J334" i="1"/>
  <c r="D2006" i="6" s="1"/>
  <c r="J335" i="1"/>
  <c r="D2005" i="6" s="1"/>
  <c r="J336" i="1"/>
  <c r="D2004" i="6" s="1"/>
  <c r="J337" i="1"/>
  <c r="D2003" i="6" s="1"/>
  <c r="J338" i="1"/>
  <c r="D2002" i="6" s="1"/>
  <c r="J339" i="1"/>
  <c r="D2001" i="6" s="1"/>
  <c r="J340" i="1"/>
  <c r="D2000" i="6" s="1"/>
  <c r="J341" i="1"/>
  <c r="D1999" i="6" s="1"/>
  <c r="J342" i="1"/>
  <c r="D1998" i="6" s="1"/>
  <c r="J343" i="1"/>
  <c r="D1997" i="6" s="1"/>
  <c r="J344" i="1"/>
  <c r="D1996" i="6" s="1"/>
  <c r="J345" i="1"/>
  <c r="D1995" i="6" s="1"/>
  <c r="J346" i="1"/>
  <c r="D1994" i="6" s="1"/>
  <c r="J347" i="1"/>
  <c r="D1993" i="6" s="1"/>
  <c r="J348" i="1"/>
  <c r="D1992" i="6" s="1"/>
  <c r="J349" i="1"/>
  <c r="D1991" i="6" s="1"/>
  <c r="J350" i="1"/>
  <c r="D1990" i="6" s="1"/>
  <c r="J351" i="1"/>
  <c r="D1989" i="6" s="1"/>
  <c r="J352" i="1"/>
  <c r="D1988" i="6" s="1"/>
  <c r="J353" i="1"/>
  <c r="D1987" i="6" s="1"/>
  <c r="J354" i="1"/>
  <c r="D1986" i="6" s="1"/>
  <c r="J355" i="1"/>
  <c r="D1985" i="6" s="1"/>
  <c r="J356" i="1"/>
  <c r="D1984" i="6" s="1"/>
  <c r="J357" i="1"/>
  <c r="D1983" i="6" s="1"/>
  <c r="J358" i="1"/>
  <c r="D1982" i="6" s="1"/>
  <c r="J359" i="1"/>
  <c r="D1981" i="6" s="1"/>
  <c r="J360" i="1"/>
  <c r="D1980" i="6" s="1"/>
  <c r="J361" i="1"/>
  <c r="D1979" i="6" s="1"/>
  <c r="J362" i="1"/>
  <c r="D1978" i="6" s="1"/>
  <c r="J363" i="1"/>
  <c r="D1977" i="6" s="1"/>
  <c r="J364" i="1"/>
  <c r="D1976" i="6" s="1"/>
  <c r="J365" i="1"/>
  <c r="D1975" i="6" s="1"/>
  <c r="J366" i="1"/>
  <c r="D1974" i="6" s="1"/>
  <c r="J367" i="1"/>
  <c r="D1973" i="6" s="1"/>
  <c r="J368" i="1"/>
  <c r="D1972" i="6" s="1"/>
  <c r="J369" i="1"/>
  <c r="D1971" i="6" s="1"/>
  <c r="J370" i="1"/>
  <c r="D1970" i="6" s="1"/>
  <c r="J371" i="1"/>
  <c r="D1969" i="6" s="1"/>
  <c r="J372" i="1"/>
  <c r="D1968" i="6" s="1"/>
  <c r="J373" i="1"/>
  <c r="D1967" i="6" s="1"/>
  <c r="J374" i="1"/>
  <c r="D1966" i="6" s="1"/>
  <c r="J375" i="1"/>
  <c r="D1965" i="6" s="1"/>
  <c r="J376" i="1"/>
  <c r="D1964" i="6" s="1"/>
  <c r="J377" i="1"/>
  <c r="D1963" i="6" s="1"/>
  <c r="J378" i="1"/>
  <c r="D1962" i="6" s="1"/>
  <c r="J379" i="1"/>
  <c r="D1961" i="6" s="1"/>
  <c r="J380" i="1"/>
  <c r="D1960" i="6" s="1"/>
  <c r="J381" i="1"/>
  <c r="D1959" i="6" s="1"/>
  <c r="J382" i="1"/>
  <c r="D1958" i="6" s="1"/>
  <c r="J383" i="1"/>
  <c r="D1957" i="6" s="1"/>
  <c r="J384" i="1"/>
  <c r="D1956" i="6" s="1"/>
  <c r="J385" i="1"/>
  <c r="D1955" i="6" s="1"/>
  <c r="J386" i="1"/>
  <c r="D1954" i="6" s="1"/>
  <c r="J387" i="1"/>
  <c r="D1953" i="6" s="1"/>
  <c r="J388" i="1"/>
  <c r="D1952" i="6" s="1"/>
  <c r="J389" i="1"/>
  <c r="D1951" i="6" s="1"/>
  <c r="J390" i="1"/>
  <c r="D1950" i="6" s="1"/>
  <c r="J391" i="1"/>
  <c r="D1949" i="6" s="1"/>
  <c r="J392" i="1"/>
  <c r="D1948" i="6" s="1"/>
  <c r="J393" i="1"/>
  <c r="D1947" i="6" s="1"/>
  <c r="J394" i="1"/>
  <c r="D1946" i="6" s="1"/>
  <c r="J395" i="1"/>
  <c r="D1945" i="6" s="1"/>
  <c r="J396" i="1"/>
  <c r="D1944" i="6" s="1"/>
  <c r="J397" i="1"/>
  <c r="D1943" i="6" s="1"/>
  <c r="J398" i="1"/>
  <c r="D1942" i="6" s="1"/>
  <c r="J399" i="1"/>
  <c r="D1941" i="6" s="1"/>
  <c r="J400" i="1"/>
  <c r="D1940" i="6" s="1"/>
  <c r="J401" i="1"/>
  <c r="D1939" i="6" s="1"/>
  <c r="J402" i="1"/>
  <c r="D1938" i="6" s="1"/>
  <c r="J403" i="1"/>
  <c r="D1937" i="6" s="1"/>
  <c r="J404" i="1"/>
  <c r="D1936" i="6" s="1"/>
  <c r="J405" i="1"/>
  <c r="D1935" i="6" s="1"/>
  <c r="J406" i="1"/>
  <c r="D1934" i="6" s="1"/>
  <c r="J407" i="1"/>
  <c r="D1933" i="6" s="1"/>
  <c r="J408" i="1"/>
  <c r="D1932" i="6" s="1"/>
  <c r="J409" i="1"/>
  <c r="D1931" i="6" s="1"/>
  <c r="J410" i="1"/>
  <c r="D1930" i="6" s="1"/>
  <c r="J411" i="1"/>
  <c r="D1929" i="6" s="1"/>
  <c r="J412" i="1"/>
  <c r="D1928" i="6" s="1"/>
  <c r="J413" i="1"/>
  <c r="D1927" i="6" s="1"/>
  <c r="J414" i="1"/>
  <c r="D1926" i="6" s="1"/>
  <c r="J415" i="1"/>
  <c r="D1925" i="6" s="1"/>
  <c r="J416" i="1"/>
  <c r="D1924" i="6" s="1"/>
  <c r="J417" i="1"/>
  <c r="D1923" i="6" s="1"/>
  <c r="J418" i="1"/>
  <c r="D1922" i="6" s="1"/>
  <c r="J419" i="1"/>
  <c r="D1921" i="6" s="1"/>
  <c r="J420" i="1"/>
  <c r="D1920" i="6" s="1"/>
  <c r="J421" i="1"/>
  <c r="D1919" i="6" s="1"/>
  <c r="J422" i="1"/>
  <c r="D1918" i="6" s="1"/>
  <c r="J423" i="1"/>
  <c r="D1917" i="6" s="1"/>
  <c r="J424" i="1"/>
  <c r="D1916" i="6" s="1"/>
  <c r="J425" i="1"/>
  <c r="D1915" i="6" s="1"/>
  <c r="J426" i="1"/>
  <c r="D1914" i="6" s="1"/>
  <c r="J427" i="1"/>
  <c r="D1913" i="6" s="1"/>
  <c r="J428" i="1"/>
  <c r="D1912" i="6" s="1"/>
  <c r="J429" i="1"/>
  <c r="D1911" i="6" s="1"/>
  <c r="J430" i="1"/>
  <c r="D1910" i="6" s="1"/>
  <c r="J431" i="1"/>
  <c r="D1909" i="6" s="1"/>
  <c r="J432" i="1"/>
  <c r="D1908" i="6" s="1"/>
  <c r="J433" i="1"/>
  <c r="D1907" i="6" s="1"/>
  <c r="J434" i="1"/>
  <c r="D1906" i="6" s="1"/>
  <c r="J435" i="1"/>
  <c r="D1905" i="6" s="1"/>
  <c r="J436" i="1"/>
  <c r="D1904" i="6" s="1"/>
  <c r="J437" i="1"/>
  <c r="D1903" i="6" s="1"/>
  <c r="J438" i="1"/>
  <c r="D1902" i="6" s="1"/>
  <c r="J439" i="1"/>
  <c r="D1901" i="6" s="1"/>
  <c r="J440" i="1"/>
  <c r="D1900" i="6" s="1"/>
  <c r="J441" i="1"/>
  <c r="D1899" i="6" s="1"/>
  <c r="J442" i="1"/>
  <c r="D1898" i="6" s="1"/>
  <c r="J443" i="1"/>
  <c r="D1897" i="6" s="1"/>
  <c r="J444" i="1"/>
  <c r="D1896" i="6" s="1"/>
  <c r="J445" i="1"/>
  <c r="D1895" i="6" s="1"/>
  <c r="J446" i="1"/>
  <c r="D1894" i="6" s="1"/>
  <c r="J447" i="1"/>
  <c r="D1893" i="6" s="1"/>
  <c r="J448" i="1"/>
  <c r="D1892" i="6" s="1"/>
  <c r="J449" i="1"/>
  <c r="D1891" i="6" s="1"/>
  <c r="J450" i="1"/>
  <c r="D1890" i="6" s="1"/>
  <c r="J451" i="1"/>
  <c r="D1889" i="6" s="1"/>
  <c r="J452" i="1"/>
  <c r="D1888" i="6" s="1"/>
  <c r="J453" i="1"/>
  <c r="D1887" i="6" s="1"/>
  <c r="J454" i="1"/>
  <c r="D1886" i="6" s="1"/>
  <c r="J455" i="1"/>
  <c r="D1885" i="6" s="1"/>
  <c r="J456" i="1"/>
  <c r="D1884" i="6" s="1"/>
  <c r="J457" i="1"/>
  <c r="D1883" i="6" s="1"/>
  <c r="J458" i="1"/>
  <c r="D1882" i="6" s="1"/>
  <c r="J459" i="1"/>
  <c r="D1881" i="6" s="1"/>
  <c r="J460" i="1"/>
  <c r="D1880" i="6" s="1"/>
  <c r="J461" i="1"/>
  <c r="D1879" i="6" s="1"/>
  <c r="J462" i="1"/>
  <c r="D1878" i="6" s="1"/>
  <c r="J463" i="1"/>
  <c r="D1877" i="6" s="1"/>
  <c r="J464" i="1"/>
  <c r="D1876" i="6" s="1"/>
  <c r="J465" i="1"/>
  <c r="D1875" i="6" s="1"/>
  <c r="J466" i="1"/>
  <c r="D1874" i="6" s="1"/>
  <c r="J467" i="1"/>
  <c r="D1873" i="6" s="1"/>
  <c r="J468" i="1"/>
  <c r="D1872" i="6" s="1"/>
  <c r="J469" i="1"/>
  <c r="D1871" i="6" s="1"/>
  <c r="J470" i="1"/>
  <c r="D1870" i="6" s="1"/>
  <c r="J471" i="1"/>
  <c r="D1869" i="6" s="1"/>
  <c r="J472" i="1"/>
  <c r="D1868" i="6" s="1"/>
  <c r="J473" i="1"/>
  <c r="D1867" i="6" s="1"/>
  <c r="J474" i="1"/>
  <c r="D1866" i="6" s="1"/>
  <c r="J475" i="1"/>
  <c r="D1865" i="6" s="1"/>
  <c r="J476" i="1"/>
  <c r="D1864" i="6" s="1"/>
  <c r="J477" i="1"/>
  <c r="D1863" i="6" s="1"/>
  <c r="J478" i="1"/>
  <c r="D1862" i="6" s="1"/>
  <c r="J479" i="1"/>
  <c r="D1861" i="6" s="1"/>
  <c r="J480" i="1"/>
  <c r="D1860" i="6" s="1"/>
  <c r="J481" i="1"/>
  <c r="D1859" i="6" s="1"/>
  <c r="J482" i="1"/>
  <c r="D1858" i="6" s="1"/>
  <c r="J483" i="1"/>
  <c r="D1857" i="6" s="1"/>
  <c r="J484" i="1"/>
  <c r="D1856" i="6" s="1"/>
  <c r="J485" i="1"/>
  <c r="D1855" i="6" s="1"/>
  <c r="J486" i="1"/>
  <c r="D1854" i="6" s="1"/>
  <c r="J487" i="1"/>
  <c r="D1853" i="6" s="1"/>
  <c r="J488" i="1"/>
  <c r="D1852" i="6" s="1"/>
  <c r="J489" i="1"/>
  <c r="D1851" i="6" s="1"/>
  <c r="J490" i="1"/>
  <c r="D1850" i="6" s="1"/>
  <c r="J491" i="1"/>
  <c r="D1849" i="6" s="1"/>
  <c r="J492" i="1"/>
  <c r="D1848" i="6" s="1"/>
  <c r="J493" i="1"/>
  <c r="D1847" i="6" s="1"/>
  <c r="J494" i="1"/>
  <c r="D1846" i="6" s="1"/>
  <c r="J495" i="1"/>
  <c r="D1845" i="6" s="1"/>
  <c r="J496" i="1"/>
  <c r="D1844" i="6" s="1"/>
  <c r="J497" i="1"/>
  <c r="D1843" i="6" s="1"/>
  <c r="J498" i="1"/>
  <c r="D1842" i="6" s="1"/>
  <c r="J499" i="1"/>
  <c r="D1841" i="6" s="1"/>
  <c r="J500" i="1"/>
  <c r="D1840" i="6" s="1"/>
  <c r="J501" i="1"/>
  <c r="D1839" i="6" s="1"/>
  <c r="J502" i="1"/>
  <c r="D1838" i="6" s="1"/>
  <c r="J503" i="1"/>
  <c r="D1837" i="6" s="1"/>
  <c r="J504" i="1"/>
  <c r="D1836" i="6" s="1"/>
  <c r="J505" i="1"/>
  <c r="D1835" i="6" s="1"/>
  <c r="J506" i="1"/>
  <c r="D1834" i="6" s="1"/>
  <c r="J507" i="1"/>
  <c r="D1833" i="6" s="1"/>
  <c r="J508" i="1"/>
  <c r="D1832" i="6" s="1"/>
  <c r="J509" i="1"/>
  <c r="D1831" i="6" s="1"/>
  <c r="J510" i="1"/>
  <c r="D1830" i="6" s="1"/>
  <c r="J511" i="1"/>
  <c r="D1829" i="6" s="1"/>
  <c r="J512" i="1"/>
  <c r="D1828" i="6" s="1"/>
  <c r="J513" i="1"/>
  <c r="D1827" i="6" s="1"/>
  <c r="J514" i="1"/>
  <c r="D1826" i="6" s="1"/>
  <c r="J515" i="1"/>
  <c r="D1825" i="6" s="1"/>
  <c r="J516" i="1"/>
  <c r="D1824" i="6" s="1"/>
  <c r="J517" i="1"/>
  <c r="D1823" i="6" s="1"/>
  <c r="J518" i="1"/>
  <c r="D1822" i="6" s="1"/>
  <c r="J519" i="1"/>
  <c r="D1821" i="6" s="1"/>
  <c r="J520" i="1"/>
  <c r="D1820" i="6" s="1"/>
  <c r="J521" i="1"/>
  <c r="D1819" i="6" s="1"/>
  <c r="J522" i="1"/>
  <c r="D1818" i="6" s="1"/>
  <c r="J523" i="1"/>
  <c r="D1817" i="6" s="1"/>
  <c r="J524" i="1"/>
  <c r="D1816" i="6" s="1"/>
  <c r="J525" i="1"/>
  <c r="D1815" i="6" s="1"/>
  <c r="J526" i="1"/>
  <c r="D1814" i="6" s="1"/>
  <c r="J527" i="1"/>
  <c r="D1813" i="6" s="1"/>
  <c r="J528" i="1"/>
  <c r="D1812" i="6" s="1"/>
  <c r="J529" i="1"/>
  <c r="D1811" i="6" s="1"/>
  <c r="J530" i="1"/>
  <c r="D1810" i="6" s="1"/>
  <c r="J531" i="1"/>
  <c r="D1809" i="6" s="1"/>
  <c r="J532" i="1"/>
  <c r="D1808" i="6" s="1"/>
  <c r="J533" i="1"/>
  <c r="D1807" i="6" s="1"/>
  <c r="J534" i="1"/>
  <c r="D1806" i="6" s="1"/>
  <c r="J535" i="1"/>
  <c r="D1805" i="6" s="1"/>
  <c r="J536" i="1"/>
  <c r="D1804" i="6" s="1"/>
  <c r="J537" i="1"/>
  <c r="D1803" i="6" s="1"/>
  <c r="J538" i="1"/>
  <c r="D1802" i="6" s="1"/>
  <c r="J539" i="1"/>
  <c r="D1801" i="6" s="1"/>
  <c r="J540" i="1"/>
  <c r="D1800" i="6" s="1"/>
  <c r="J541" i="1"/>
  <c r="D1799" i="6" s="1"/>
  <c r="J542" i="1"/>
  <c r="D1798" i="6" s="1"/>
  <c r="J543" i="1"/>
  <c r="D1797" i="6" s="1"/>
  <c r="J544" i="1"/>
  <c r="D1796" i="6" s="1"/>
  <c r="J545" i="1"/>
  <c r="D1795" i="6" s="1"/>
  <c r="J546" i="1"/>
  <c r="D1794" i="6" s="1"/>
  <c r="J547" i="1"/>
  <c r="D1793" i="6" s="1"/>
  <c r="J548" i="1"/>
  <c r="D1792" i="6" s="1"/>
  <c r="J549" i="1"/>
  <c r="D1791" i="6" s="1"/>
  <c r="J550" i="1"/>
  <c r="D1790" i="6" s="1"/>
  <c r="J551" i="1"/>
  <c r="D1789" i="6" s="1"/>
  <c r="J552" i="1"/>
  <c r="D1788" i="6" s="1"/>
  <c r="J553" i="1"/>
  <c r="D1787" i="6" s="1"/>
  <c r="J554" i="1"/>
  <c r="D1786" i="6" s="1"/>
  <c r="J555" i="1"/>
  <c r="D1785" i="6" s="1"/>
  <c r="J556" i="1"/>
  <c r="D1784" i="6" s="1"/>
  <c r="J557" i="1"/>
  <c r="D1783" i="6" s="1"/>
  <c r="J558" i="1"/>
  <c r="D1782" i="6" s="1"/>
  <c r="J559" i="1"/>
  <c r="D1781" i="6" s="1"/>
  <c r="J560" i="1"/>
  <c r="D1780" i="6" s="1"/>
  <c r="J561" i="1"/>
  <c r="D1779" i="6" s="1"/>
  <c r="J562" i="1"/>
  <c r="D1778" i="6" s="1"/>
  <c r="J563" i="1"/>
  <c r="D1777" i="6" s="1"/>
  <c r="J564" i="1"/>
  <c r="D1776" i="6" s="1"/>
  <c r="J565" i="1"/>
  <c r="D1775" i="6" s="1"/>
  <c r="J566" i="1"/>
  <c r="D1774" i="6" s="1"/>
  <c r="J567" i="1"/>
  <c r="D1773" i="6" s="1"/>
  <c r="J568" i="1"/>
  <c r="D1772" i="6" s="1"/>
  <c r="J569" i="1"/>
  <c r="D1771" i="6" s="1"/>
  <c r="J570" i="1"/>
  <c r="D1770" i="6" s="1"/>
  <c r="J571" i="1"/>
  <c r="D1769" i="6" s="1"/>
  <c r="J572" i="1"/>
  <c r="D1768" i="6" s="1"/>
  <c r="J573" i="1"/>
  <c r="D1767" i="6" s="1"/>
  <c r="J574" i="1"/>
  <c r="D1766" i="6" s="1"/>
  <c r="J575" i="1"/>
  <c r="D1765" i="6" s="1"/>
  <c r="J576" i="1"/>
  <c r="D1764" i="6" s="1"/>
  <c r="J577" i="1"/>
  <c r="D1763" i="6" s="1"/>
  <c r="J578" i="1"/>
  <c r="D1762" i="6" s="1"/>
  <c r="J579" i="1"/>
  <c r="D1761" i="6" s="1"/>
  <c r="J580" i="1"/>
  <c r="D1760" i="6" s="1"/>
  <c r="J581" i="1"/>
  <c r="D1759" i="6" s="1"/>
  <c r="J582" i="1"/>
  <c r="D1758" i="6" s="1"/>
  <c r="J583" i="1"/>
  <c r="D1757" i="6" s="1"/>
  <c r="J584" i="1"/>
  <c r="D1756" i="6" s="1"/>
  <c r="J585" i="1"/>
  <c r="D1755" i="6" s="1"/>
  <c r="J586" i="1"/>
  <c r="D1754" i="6" s="1"/>
  <c r="J587" i="1"/>
  <c r="D1753" i="6" s="1"/>
  <c r="J588" i="1"/>
  <c r="D1752" i="6" s="1"/>
  <c r="J589" i="1"/>
  <c r="D1751" i="6" s="1"/>
  <c r="J590" i="1"/>
  <c r="D1750" i="6" s="1"/>
  <c r="J591" i="1"/>
  <c r="D1749" i="6" s="1"/>
  <c r="J592" i="1"/>
  <c r="D1748" i="6" s="1"/>
  <c r="J593" i="1"/>
  <c r="D1747" i="6" s="1"/>
  <c r="J594" i="1"/>
  <c r="D1746" i="6" s="1"/>
  <c r="J595" i="1"/>
  <c r="D1745" i="6" s="1"/>
  <c r="J596" i="1"/>
  <c r="D1744" i="6" s="1"/>
  <c r="J597" i="1"/>
  <c r="D1743" i="6" s="1"/>
  <c r="J598" i="1"/>
  <c r="D1742" i="6" s="1"/>
  <c r="J599" i="1"/>
  <c r="D1741" i="6" s="1"/>
  <c r="J600" i="1"/>
  <c r="D1740" i="6" s="1"/>
  <c r="J601" i="1"/>
  <c r="D1739" i="6" s="1"/>
  <c r="J602" i="1"/>
  <c r="D1738" i="6" s="1"/>
  <c r="J603" i="1"/>
  <c r="D1737" i="6" s="1"/>
  <c r="J604" i="1"/>
  <c r="D1736" i="6" s="1"/>
  <c r="J605" i="1"/>
  <c r="D1735" i="6" s="1"/>
  <c r="J606" i="1"/>
  <c r="D1734" i="6" s="1"/>
  <c r="J607" i="1"/>
  <c r="D1733" i="6" s="1"/>
  <c r="J608" i="1"/>
  <c r="D1732" i="6" s="1"/>
  <c r="J609" i="1"/>
  <c r="D1731" i="6" s="1"/>
  <c r="J610" i="1"/>
  <c r="D1730" i="6" s="1"/>
  <c r="J611" i="1"/>
  <c r="D1729" i="6" s="1"/>
  <c r="J612" i="1"/>
  <c r="D1728" i="6" s="1"/>
  <c r="J613" i="1"/>
  <c r="D1727" i="6" s="1"/>
  <c r="J614" i="1"/>
  <c r="D1726" i="6" s="1"/>
  <c r="J615" i="1"/>
  <c r="D1725" i="6" s="1"/>
  <c r="J616" i="1"/>
  <c r="D1724" i="6" s="1"/>
  <c r="J617" i="1"/>
  <c r="D1723" i="6" s="1"/>
  <c r="J618" i="1"/>
  <c r="D1722" i="6" s="1"/>
  <c r="J619" i="1"/>
  <c r="D1721" i="6" s="1"/>
  <c r="J620" i="1"/>
  <c r="D1720" i="6" s="1"/>
  <c r="J621" i="1"/>
  <c r="D1719" i="6" s="1"/>
  <c r="J622" i="1"/>
  <c r="D1718" i="6" s="1"/>
  <c r="J623" i="1"/>
  <c r="D1717" i="6" s="1"/>
  <c r="J624" i="1"/>
  <c r="D1716" i="6" s="1"/>
  <c r="J625" i="1"/>
  <c r="D1715" i="6" s="1"/>
  <c r="J626" i="1"/>
  <c r="D1714" i="6" s="1"/>
  <c r="J627" i="1"/>
  <c r="D1713" i="6" s="1"/>
  <c r="J628" i="1"/>
  <c r="D1712" i="6" s="1"/>
  <c r="J629" i="1"/>
  <c r="D1711" i="6" s="1"/>
  <c r="J630" i="1"/>
  <c r="D1710" i="6" s="1"/>
  <c r="J631" i="1"/>
  <c r="D1709" i="6" s="1"/>
  <c r="J632" i="1"/>
  <c r="D1708" i="6" s="1"/>
  <c r="J633" i="1"/>
  <c r="D1707" i="6" s="1"/>
  <c r="J634" i="1"/>
  <c r="D1706" i="6" s="1"/>
  <c r="J635" i="1"/>
  <c r="D1705" i="6" s="1"/>
  <c r="J636" i="1"/>
  <c r="D1704" i="6" s="1"/>
  <c r="J637" i="1"/>
  <c r="D1703" i="6" s="1"/>
  <c r="J638" i="1"/>
  <c r="D1702" i="6" s="1"/>
  <c r="J639" i="1"/>
  <c r="D1701" i="6" s="1"/>
  <c r="J640" i="1"/>
  <c r="D1700" i="6" s="1"/>
  <c r="J641" i="1"/>
  <c r="D1699" i="6" s="1"/>
  <c r="J642" i="1"/>
  <c r="D1698" i="6" s="1"/>
  <c r="J643" i="1"/>
  <c r="D1697" i="6" s="1"/>
  <c r="J644" i="1"/>
  <c r="D1696" i="6" s="1"/>
  <c r="J645" i="1"/>
  <c r="D1695" i="6" s="1"/>
  <c r="J646" i="1"/>
  <c r="D1694" i="6" s="1"/>
  <c r="J647" i="1"/>
  <c r="D1693" i="6" s="1"/>
  <c r="J648" i="1"/>
  <c r="D1692" i="6" s="1"/>
  <c r="J649" i="1"/>
  <c r="D1691" i="6" s="1"/>
  <c r="J650" i="1"/>
  <c r="D1690" i="6" s="1"/>
  <c r="J651" i="1"/>
  <c r="D1689" i="6" s="1"/>
  <c r="J652" i="1"/>
  <c r="D1688" i="6" s="1"/>
  <c r="J653" i="1"/>
  <c r="D1687" i="6" s="1"/>
  <c r="J654" i="1"/>
  <c r="D1686" i="6" s="1"/>
  <c r="J655" i="1"/>
  <c r="D1685" i="6" s="1"/>
  <c r="J656" i="1"/>
  <c r="D1684" i="6" s="1"/>
  <c r="J657" i="1"/>
  <c r="D1683" i="6" s="1"/>
  <c r="J658" i="1"/>
  <c r="D1682" i="6" s="1"/>
  <c r="J659" i="1"/>
  <c r="D1681" i="6" s="1"/>
  <c r="J660" i="1"/>
  <c r="D1680" i="6" s="1"/>
  <c r="J661" i="1"/>
  <c r="D1679" i="6" s="1"/>
  <c r="J662" i="1"/>
  <c r="D1678" i="6" s="1"/>
  <c r="J663" i="1"/>
  <c r="D1677" i="6" s="1"/>
  <c r="J664" i="1"/>
  <c r="D1676" i="6" s="1"/>
  <c r="J665" i="1"/>
  <c r="D1675" i="6" s="1"/>
  <c r="J666" i="1"/>
  <c r="D1674" i="6" s="1"/>
  <c r="J667" i="1"/>
  <c r="D1673" i="6" s="1"/>
  <c r="J668" i="1"/>
  <c r="D1672" i="6" s="1"/>
  <c r="J669" i="1"/>
  <c r="D1671" i="6" s="1"/>
  <c r="J670" i="1"/>
  <c r="D1670" i="6" s="1"/>
  <c r="J671" i="1"/>
  <c r="D1669" i="6" s="1"/>
  <c r="J672" i="1"/>
  <c r="D1668" i="6" s="1"/>
  <c r="J673" i="1"/>
  <c r="D1667" i="6" s="1"/>
  <c r="J674" i="1"/>
  <c r="D1666" i="6" s="1"/>
  <c r="J675" i="1"/>
  <c r="D1665" i="6" s="1"/>
  <c r="J676" i="1"/>
  <c r="D1664" i="6" s="1"/>
  <c r="J677" i="1"/>
  <c r="D1663" i="6" s="1"/>
  <c r="J678" i="1"/>
  <c r="D1662" i="6" s="1"/>
  <c r="J679" i="1"/>
  <c r="D1661" i="6" s="1"/>
  <c r="J680" i="1"/>
  <c r="D1660" i="6" s="1"/>
  <c r="J681" i="1"/>
  <c r="D1659" i="6" s="1"/>
  <c r="J682" i="1"/>
  <c r="D1658" i="6" s="1"/>
  <c r="J683" i="1"/>
  <c r="D1657" i="6" s="1"/>
  <c r="J684" i="1"/>
  <c r="D1656" i="6" s="1"/>
  <c r="J685" i="1"/>
  <c r="D1655" i="6" s="1"/>
  <c r="J686" i="1"/>
  <c r="D1654" i="6" s="1"/>
  <c r="J687" i="1"/>
  <c r="D1653" i="6" s="1"/>
  <c r="J688" i="1"/>
  <c r="D1652" i="6" s="1"/>
  <c r="J689" i="1"/>
  <c r="D1651" i="6" s="1"/>
  <c r="J690" i="1"/>
  <c r="D1650" i="6" s="1"/>
  <c r="J691" i="1"/>
  <c r="D1649" i="6" s="1"/>
  <c r="J692" i="1"/>
  <c r="D1648" i="6" s="1"/>
  <c r="J693" i="1"/>
  <c r="D1647" i="6" s="1"/>
  <c r="J694" i="1"/>
  <c r="D1646" i="6" s="1"/>
  <c r="J695" i="1"/>
  <c r="D1645" i="6" s="1"/>
  <c r="J696" i="1"/>
  <c r="D1644" i="6" s="1"/>
  <c r="J697" i="1"/>
  <c r="D1643" i="6" s="1"/>
  <c r="J698" i="1"/>
  <c r="D1642" i="6" s="1"/>
  <c r="J699" i="1"/>
  <c r="D1641" i="6" s="1"/>
  <c r="J700" i="1"/>
  <c r="D1640" i="6" s="1"/>
  <c r="J701" i="1"/>
  <c r="D1639" i="6" s="1"/>
  <c r="J702" i="1"/>
  <c r="D1638" i="6" s="1"/>
  <c r="J703" i="1"/>
  <c r="D1637" i="6" s="1"/>
  <c r="J704" i="1"/>
  <c r="D1636" i="6" s="1"/>
  <c r="J705" i="1"/>
  <c r="D1635" i="6" s="1"/>
  <c r="J706" i="1"/>
  <c r="D1634" i="6" s="1"/>
  <c r="J707" i="1"/>
  <c r="D1633" i="6" s="1"/>
  <c r="J708" i="1"/>
  <c r="D1632" i="6" s="1"/>
  <c r="J709" i="1"/>
  <c r="D1631" i="6" s="1"/>
  <c r="J710" i="1"/>
  <c r="D1630" i="6" s="1"/>
  <c r="J711" i="1"/>
  <c r="D1629" i="6" s="1"/>
  <c r="J712" i="1"/>
  <c r="D1628" i="6" s="1"/>
  <c r="J713" i="1"/>
  <c r="D1627" i="6" s="1"/>
  <c r="J714" i="1"/>
  <c r="D1626" i="6" s="1"/>
  <c r="J715" i="1"/>
  <c r="D1625" i="6" s="1"/>
  <c r="J716" i="1"/>
  <c r="D1624" i="6" s="1"/>
  <c r="J717" i="1"/>
  <c r="D1623" i="6" s="1"/>
  <c r="J718" i="1"/>
  <c r="D1622" i="6" s="1"/>
  <c r="J719" i="1"/>
  <c r="D1621" i="6" s="1"/>
  <c r="J720" i="1"/>
  <c r="D1620" i="6" s="1"/>
  <c r="J721" i="1"/>
  <c r="D1619" i="6" s="1"/>
  <c r="J722" i="1"/>
  <c r="D1618" i="6" s="1"/>
  <c r="J723" i="1"/>
  <c r="D1617" i="6" s="1"/>
  <c r="J724" i="1"/>
  <c r="D1616" i="6" s="1"/>
  <c r="J725" i="1"/>
  <c r="D1615" i="6" s="1"/>
  <c r="J726" i="1"/>
  <c r="D1614" i="6" s="1"/>
  <c r="J727" i="1"/>
  <c r="D1613" i="6" s="1"/>
  <c r="J728" i="1"/>
  <c r="D1612" i="6" s="1"/>
  <c r="J729" i="1"/>
  <c r="D1611" i="6" s="1"/>
  <c r="J730" i="1"/>
  <c r="D1610" i="6" s="1"/>
  <c r="J731" i="1"/>
  <c r="D1609" i="6" s="1"/>
  <c r="J732" i="1"/>
  <c r="D1608" i="6" s="1"/>
  <c r="J733" i="1"/>
  <c r="J734"/>
  <c r="D1607" i="6" s="1"/>
  <c r="J735" i="1"/>
  <c r="D1606" i="6" s="1"/>
  <c r="J736" i="1"/>
  <c r="D1605" i="6" s="1"/>
  <c r="J737" i="1"/>
  <c r="D1604" i="6" s="1"/>
  <c r="J738" i="1"/>
  <c r="D1603" i="6" s="1"/>
  <c r="J739" i="1"/>
  <c r="D1602" i="6" s="1"/>
  <c r="J740" i="1"/>
  <c r="D1601" i="6" s="1"/>
  <c r="J741" i="1"/>
  <c r="D1600" i="6" s="1"/>
  <c r="J742" i="1"/>
  <c r="D1599" i="6" s="1"/>
  <c r="J743" i="1"/>
  <c r="D1598" i="6" s="1"/>
  <c r="J744" i="1"/>
  <c r="D1597" i="6" s="1"/>
  <c r="J745" i="1"/>
  <c r="D1596" i="6" s="1"/>
  <c r="J746" i="1"/>
  <c r="D1595" i="6" s="1"/>
  <c r="J747" i="1"/>
  <c r="D1594" i="6" s="1"/>
  <c r="J748" i="1"/>
  <c r="D1593" i="6" s="1"/>
  <c r="J749" i="1"/>
  <c r="D1592" i="6" s="1"/>
  <c r="J750" i="1"/>
  <c r="D1591" i="6" s="1"/>
  <c r="J751" i="1"/>
  <c r="D1590" i="6" s="1"/>
  <c r="J752" i="1"/>
  <c r="D1589" i="6" s="1"/>
  <c r="J753" i="1"/>
  <c r="D1588" i="6" s="1"/>
  <c r="J754" i="1"/>
  <c r="D1587" i="6" s="1"/>
  <c r="J755" i="1"/>
  <c r="D1586" i="6" s="1"/>
  <c r="J756" i="1"/>
  <c r="D1585" i="6" s="1"/>
  <c r="J757" i="1"/>
  <c r="D1584" i="6" s="1"/>
  <c r="J758" i="1"/>
  <c r="D1583" i="6" s="1"/>
  <c r="J759" i="1"/>
  <c r="D1582" i="6" s="1"/>
  <c r="J760" i="1"/>
  <c r="D1581" i="6" s="1"/>
  <c r="J761" i="1"/>
  <c r="D1580" i="6" s="1"/>
  <c r="J762" i="1"/>
  <c r="D1579" i="6" s="1"/>
  <c r="J763" i="1"/>
  <c r="D1578" i="6" s="1"/>
  <c r="J764" i="1"/>
  <c r="D1577" i="6" s="1"/>
  <c r="J765" i="1"/>
  <c r="D1576" i="6" s="1"/>
  <c r="J766" i="1"/>
  <c r="D1575" i="6" s="1"/>
  <c r="J767" i="1"/>
  <c r="D1574" i="6" s="1"/>
  <c r="J768" i="1"/>
  <c r="D1573" i="6" s="1"/>
  <c r="J769" i="1"/>
  <c r="D1572" i="6" s="1"/>
  <c r="J770" i="1"/>
  <c r="D1571" i="6" s="1"/>
  <c r="J771" i="1"/>
  <c r="D1570" i="6" s="1"/>
  <c r="J772" i="1"/>
  <c r="D1569" i="6" s="1"/>
  <c r="J773" i="1"/>
  <c r="D1568" i="6" s="1"/>
  <c r="J774" i="1"/>
  <c r="D1567" i="6" s="1"/>
  <c r="J775" i="1"/>
  <c r="D1566" i="6" s="1"/>
  <c r="J776" i="1"/>
  <c r="D1565" i="6" s="1"/>
  <c r="J777" i="1"/>
  <c r="D1564" i="6" s="1"/>
  <c r="J778" i="1"/>
  <c r="D1563" i="6" s="1"/>
  <c r="J779" i="1"/>
  <c r="D1562" i="6" s="1"/>
  <c r="J780" i="1"/>
  <c r="D1561" i="6" s="1"/>
  <c r="J781" i="1"/>
  <c r="D1560" i="6" s="1"/>
  <c r="J782" i="1"/>
  <c r="D1559" i="6" s="1"/>
  <c r="J783" i="1"/>
  <c r="D1558" i="6" s="1"/>
  <c r="J784" i="1"/>
  <c r="D1557" i="6" s="1"/>
  <c r="J785" i="1"/>
  <c r="D1556" i="6" s="1"/>
  <c r="J786" i="1"/>
  <c r="D1555" i="6" s="1"/>
  <c r="J787" i="1"/>
  <c r="D1554" i="6" s="1"/>
  <c r="J788" i="1"/>
  <c r="D1553" i="6" s="1"/>
  <c r="J789" i="1"/>
  <c r="D1552" i="6" s="1"/>
  <c r="J790" i="1"/>
  <c r="D1551" i="6" s="1"/>
  <c r="J791" i="1"/>
  <c r="D1550" i="6" s="1"/>
  <c r="J792" i="1"/>
  <c r="D1549" i="6" s="1"/>
  <c r="J793" i="1"/>
  <c r="D1548" i="6" s="1"/>
  <c r="J794" i="1"/>
  <c r="D1547" i="6" s="1"/>
  <c r="J795" i="1"/>
  <c r="D1546" i="6" s="1"/>
  <c r="J796" i="1"/>
  <c r="D1545" i="6" s="1"/>
  <c r="J797" i="1"/>
  <c r="D1544" i="6" s="1"/>
  <c r="J798" i="1"/>
  <c r="D1543" i="6" s="1"/>
  <c r="J799" i="1"/>
  <c r="D1542" i="6" s="1"/>
  <c r="J800" i="1"/>
  <c r="D1541" i="6" s="1"/>
  <c r="J801" i="1"/>
  <c r="D1540" i="6" s="1"/>
  <c r="J802" i="1"/>
  <c r="D1539" i="6" s="1"/>
  <c r="J803" i="1"/>
  <c r="D1538" i="6" s="1"/>
  <c r="J804" i="1"/>
  <c r="D1537" i="6" s="1"/>
  <c r="J805" i="1"/>
  <c r="D1536" i="6" s="1"/>
  <c r="J806" i="1"/>
  <c r="D1535" i="6" s="1"/>
  <c r="J807" i="1"/>
  <c r="D1534" i="6" s="1"/>
  <c r="J808" i="1"/>
  <c r="D1533" i="6" s="1"/>
  <c r="J809" i="1"/>
  <c r="D1532" i="6" s="1"/>
  <c r="J810" i="1"/>
  <c r="D1531" i="6" s="1"/>
  <c r="J811" i="1"/>
  <c r="D1530" i="6" s="1"/>
  <c r="J812" i="1"/>
  <c r="D1529" i="6" s="1"/>
  <c r="J813" i="1"/>
  <c r="D1528" i="6" s="1"/>
  <c r="J814" i="1"/>
  <c r="D1527" i="6" s="1"/>
  <c r="J815" i="1"/>
  <c r="D1526" i="6" s="1"/>
  <c r="J816" i="1"/>
  <c r="D1525" i="6" s="1"/>
  <c r="J817" i="1"/>
  <c r="D1524" i="6" s="1"/>
  <c r="J818" i="1"/>
  <c r="D1523" i="6" s="1"/>
  <c r="J819" i="1"/>
  <c r="D1522" i="6" s="1"/>
  <c r="J820" i="1"/>
  <c r="D1521" i="6" s="1"/>
  <c r="J821" i="1"/>
  <c r="D1520" i="6" s="1"/>
  <c r="J822" i="1"/>
  <c r="D1519" i="6" s="1"/>
  <c r="J823" i="1"/>
  <c r="D1518" i="6" s="1"/>
  <c r="J824" i="1"/>
  <c r="D1517" i="6" s="1"/>
  <c r="J825" i="1"/>
  <c r="D1516" i="6" s="1"/>
  <c r="J826" i="1"/>
  <c r="D1515" i="6" s="1"/>
  <c r="J827" i="1"/>
  <c r="D1514" i="6" s="1"/>
  <c r="J828" i="1"/>
  <c r="D1513" i="6" s="1"/>
  <c r="J829" i="1"/>
  <c r="D1512" i="6" s="1"/>
  <c r="J830" i="1"/>
  <c r="D1511" i="6" s="1"/>
  <c r="J831" i="1"/>
  <c r="D1510" i="6" s="1"/>
  <c r="J832" i="1"/>
  <c r="D1509" i="6" s="1"/>
  <c r="J833" i="1"/>
  <c r="D1508" i="6" s="1"/>
  <c r="J834" i="1"/>
  <c r="D1507" i="6" s="1"/>
  <c r="J835" i="1"/>
  <c r="D1506" i="6" s="1"/>
  <c r="J836" i="1"/>
  <c r="D1505" i="6" s="1"/>
  <c r="J837" i="1"/>
  <c r="D1504" i="6" s="1"/>
  <c r="J838" i="1"/>
  <c r="D1503" i="6" s="1"/>
  <c r="J839" i="1"/>
  <c r="D1502" i="6" s="1"/>
  <c r="J840" i="1"/>
  <c r="D1501" i="6" s="1"/>
  <c r="J841" i="1"/>
  <c r="D1500" i="6" s="1"/>
  <c r="J842" i="1"/>
  <c r="D1499" i="6" s="1"/>
  <c r="J843" i="1"/>
  <c r="D1498" i="6" s="1"/>
  <c r="J844" i="1"/>
  <c r="D1497" i="6" s="1"/>
  <c r="J845" i="1"/>
  <c r="D1496" i="6" s="1"/>
  <c r="J846" i="1"/>
  <c r="D1495" i="6" s="1"/>
  <c r="J847" i="1"/>
  <c r="D1494" i="6" s="1"/>
  <c r="J848" i="1"/>
  <c r="D1493" i="6" s="1"/>
  <c r="J849" i="1"/>
  <c r="D1492" i="6" s="1"/>
  <c r="J850" i="1"/>
  <c r="D1491" i="6" s="1"/>
  <c r="J851" i="1"/>
  <c r="D1490" i="6" s="1"/>
  <c r="J852" i="1"/>
  <c r="D1489" i="6" s="1"/>
  <c r="J853" i="1"/>
  <c r="D1488" i="6" s="1"/>
  <c r="J854" i="1"/>
  <c r="D1487" i="6" s="1"/>
  <c r="J855" i="1"/>
  <c r="D1486" i="6" s="1"/>
  <c r="J856" i="1"/>
  <c r="D1485" i="6" s="1"/>
  <c r="J857" i="1"/>
  <c r="D1484" i="6" s="1"/>
  <c r="J858" i="1"/>
  <c r="D1483" i="6" s="1"/>
  <c r="J859" i="1"/>
  <c r="D1482" i="6" s="1"/>
  <c r="J860" i="1"/>
  <c r="D1481" i="6" s="1"/>
  <c r="J861" i="1"/>
  <c r="D1480" i="6" s="1"/>
  <c r="J862" i="1"/>
  <c r="D1479" i="6" s="1"/>
  <c r="J863" i="1"/>
  <c r="D1478" i="6" s="1"/>
  <c r="J864" i="1"/>
  <c r="D1477" i="6" s="1"/>
  <c r="J865" i="1"/>
  <c r="D1476" i="6" s="1"/>
  <c r="J866" i="1"/>
  <c r="D1475" i="6" s="1"/>
  <c r="J867" i="1"/>
  <c r="D1474" i="6" s="1"/>
  <c r="J868" i="1"/>
  <c r="D1473" i="6" s="1"/>
  <c r="J869" i="1"/>
  <c r="D1472" i="6" s="1"/>
  <c r="J870" i="1"/>
  <c r="D1471" i="6" s="1"/>
  <c r="J871" i="1"/>
  <c r="D1470" i="6" s="1"/>
  <c r="J872" i="1"/>
  <c r="D1469" i="6" s="1"/>
  <c r="J873" i="1"/>
  <c r="D1468" i="6" s="1"/>
  <c r="J874" i="1"/>
  <c r="D1467" i="6" s="1"/>
  <c r="J875" i="1"/>
  <c r="D1466" i="6" s="1"/>
  <c r="J876" i="1"/>
  <c r="D1465" i="6" s="1"/>
  <c r="J877" i="1"/>
  <c r="D1464" i="6" s="1"/>
  <c r="J878" i="1"/>
  <c r="D1463" i="6" s="1"/>
  <c r="J879" i="1"/>
  <c r="D1462" i="6" s="1"/>
  <c r="J880" i="1"/>
  <c r="D1461" i="6" s="1"/>
  <c r="J881" i="1"/>
  <c r="D1460" i="6" s="1"/>
  <c r="J882" i="1"/>
  <c r="D1459" i="6" s="1"/>
  <c r="J883" i="1"/>
  <c r="D1458" i="6" s="1"/>
  <c r="J884" i="1"/>
  <c r="D1457" i="6" s="1"/>
  <c r="J885" i="1"/>
  <c r="D1456" i="6" s="1"/>
  <c r="J886" i="1"/>
  <c r="D1455" i="6" s="1"/>
  <c r="J887" i="1"/>
  <c r="D1454" i="6" s="1"/>
  <c r="J888" i="1"/>
  <c r="D1453" i="6" s="1"/>
  <c r="J889" i="1"/>
  <c r="D1452" i="6" s="1"/>
  <c r="J890" i="1"/>
  <c r="D1451" i="6" s="1"/>
  <c r="J891" i="1"/>
  <c r="D1450" i="6" s="1"/>
  <c r="J892" i="1"/>
  <c r="D1449" i="6" s="1"/>
  <c r="J893" i="1"/>
  <c r="D1448" i="6" s="1"/>
  <c r="J894" i="1"/>
  <c r="D1447" i="6" s="1"/>
  <c r="J895" i="1"/>
  <c r="D1446" i="6" s="1"/>
  <c r="J896" i="1"/>
  <c r="D1445" i="6" s="1"/>
  <c r="J897" i="1"/>
  <c r="D1444" i="6" s="1"/>
  <c r="J898" i="1"/>
  <c r="D1443" i="6" s="1"/>
  <c r="J899" i="1"/>
  <c r="D1442" i="6" s="1"/>
  <c r="J900" i="1"/>
  <c r="D1441" i="6" s="1"/>
  <c r="J901" i="1"/>
  <c r="D1440" i="6" s="1"/>
  <c r="J902" i="1"/>
  <c r="D1439" i="6" s="1"/>
  <c r="J903" i="1"/>
  <c r="D1438" i="6" s="1"/>
  <c r="J904" i="1"/>
  <c r="D1437" i="6" s="1"/>
  <c r="J905" i="1"/>
  <c r="D1436" i="6" s="1"/>
  <c r="J906" i="1"/>
  <c r="D1435" i="6" s="1"/>
  <c r="J907" i="1"/>
  <c r="D1434" i="6" s="1"/>
  <c r="J908" i="1"/>
  <c r="D1433" i="6" s="1"/>
  <c r="J909" i="1"/>
  <c r="D1432" i="6" s="1"/>
  <c r="J910" i="1"/>
  <c r="D1431" i="6" s="1"/>
  <c r="J911" i="1"/>
  <c r="D1430" i="6" s="1"/>
  <c r="J912" i="1"/>
  <c r="D1429" i="6" s="1"/>
  <c r="J913" i="1"/>
  <c r="D1428" i="6" s="1"/>
  <c r="J914" i="1"/>
  <c r="D1427" i="6" s="1"/>
  <c r="J915" i="1"/>
  <c r="D1426" i="6" s="1"/>
  <c r="J916" i="1"/>
  <c r="D1425" i="6" s="1"/>
  <c r="J917" i="1"/>
  <c r="D1424" i="6" s="1"/>
  <c r="J918" i="1"/>
  <c r="D1423" i="6" s="1"/>
  <c r="J919" i="1"/>
  <c r="D1422" i="6" s="1"/>
  <c r="J920" i="1"/>
  <c r="D1421" i="6" s="1"/>
  <c r="J921" i="1"/>
  <c r="D1420" i="6" s="1"/>
  <c r="J922" i="1"/>
  <c r="D1419" i="6" s="1"/>
  <c r="J923" i="1"/>
  <c r="D1418" i="6" s="1"/>
  <c r="J924" i="1"/>
  <c r="D1417" i="6" s="1"/>
  <c r="J925" i="1"/>
  <c r="D1416" i="6" s="1"/>
  <c r="J926" i="1"/>
  <c r="D1415" i="6" s="1"/>
  <c r="J927" i="1"/>
  <c r="D1414" i="6" s="1"/>
  <c r="J928" i="1"/>
  <c r="D1413" i="6" s="1"/>
  <c r="J929" i="1"/>
  <c r="D1412" i="6" s="1"/>
  <c r="J930" i="1"/>
  <c r="D1411" i="6" s="1"/>
  <c r="J931" i="1"/>
  <c r="D1410" i="6" s="1"/>
  <c r="J932" i="1"/>
  <c r="D1409" i="6" s="1"/>
  <c r="J933" i="1"/>
  <c r="D1408" i="6" s="1"/>
  <c r="J934" i="1"/>
  <c r="D1407" i="6" s="1"/>
  <c r="J935" i="1"/>
  <c r="D1406" i="6" s="1"/>
  <c r="J936" i="1"/>
  <c r="D1405" i="6" s="1"/>
  <c r="J937" i="1"/>
  <c r="D1404" i="6" s="1"/>
  <c r="J938" i="1"/>
  <c r="D1403" i="6" s="1"/>
  <c r="J939" i="1"/>
  <c r="D1402" i="6" s="1"/>
  <c r="J940" i="1"/>
  <c r="D1401" i="6" s="1"/>
  <c r="J941" i="1"/>
  <c r="D1400" i="6" s="1"/>
  <c r="J942" i="1"/>
  <c r="D1399" i="6" s="1"/>
  <c r="J943" i="1"/>
  <c r="D1398" i="6" s="1"/>
  <c r="J944" i="1"/>
  <c r="D1397" i="6" s="1"/>
  <c r="J945" i="1"/>
  <c r="D1396" i="6" s="1"/>
  <c r="J946" i="1"/>
  <c r="D1395" i="6" s="1"/>
  <c r="J947" i="1"/>
  <c r="D1394" i="6" s="1"/>
  <c r="J948" i="1"/>
  <c r="D1393" i="6" s="1"/>
  <c r="J949" i="1"/>
  <c r="D1392" i="6" s="1"/>
  <c r="J950" i="1"/>
  <c r="D1391" i="6" s="1"/>
  <c r="J951" i="1"/>
  <c r="D1390" i="6" s="1"/>
  <c r="J952" i="1"/>
  <c r="D1389" i="6" s="1"/>
  <c r="J953" i="1"/>
  <c r="D1388" i="6" s="1"/>
  <c r="J954" i="1"/>
  <c r="D1387" i="6" s="1"/>
  <c r="J955" i="1"/>
  <c r="D1386" i="6" s="1"/>
  <c r="J956" i="1"/>
  <c r="D1385" i="6" s="1"/>
  <c r="J957" i="1"/>
  <c r="D1384" i="6" s="1"/>
  <c r="J958" i="1"/>
  <c r="D1383" i="6" s="1"/>
  <c r="J959" i="1"/>
  <c r="D1382" i="6" s="1"/>
  <c r="J960" i="1"/>
  <c r="D1381" i="6" s="1"/>
  <c r="J961" i="1"/>
  <c r="D1380" i="6" s="1"/>
  <c r="J962" i="1"/>
  <c r="D1379" i="6" s="1"/>
  <c r="J963" i="1"/>
  <c r="D1378" i="6" s="1"/>
  <c r="J964" i="1"/>
  <c r="D1377" i="6" s="1"/>
  <c r="J965" i="1"/>
  <c r="D1376" i="6" s="1"/>
  <c r="J966" i="1"/>
  <c r="D1375" i="6" s="1"/>
  <c r="J967" i="1"/>
  <c r="D1374" i="6" s="1"/>
  <c r="J968" i="1"/>
  <c r="D1373" i="6" s="1"/>
  <c r="J969" i="1"/>
  <c r="D1372" i="6" s="1"/>
  <c r="J970" i="1"/>
  <c r="D1371" i="6" s="1"/>
  <c r="J971" i="1"/>
  <c r="D1370" i="6" s="1"/>
  <c r="J972" i="1"/>
  <c r="D1369" i="6" s="1"/>
  <c r="J973" i="1"/>
  <c r="D1368" i="6" s="1"/>
  <c r="J974" i="1"/>
  <c r="D1367" i="6" s="1"/>
  <c r="J975" i="1"/>
  <c r="D1366" i="6" s="1"/>
  <c r="J976" i="1"/>
  <c r="D1365" i="6" s="1"/>
  <c r="J977" i="1"/>
  <c r="D1364" i="6" s="1"/>
  <c r="J978" i="1"/>
  <c r="D1363" i="6" s="1"/>
  <c r="J979" i="1"/>
  <c r="D1362" i="6" s="1"/>
  <c r="J980" i="1"/>
  <c r="D1361" i="6" s="1"/>
  <c r="J981" i="1"/>
  <c r="D1360" i="6" s="1"/>
  <c r="J982" i="1"/>
  <c r="D1359" i="6" s="1"/>
  <c r="J983" i="1"/>
  <c r="D1358" i="6" s="1"/>
  <c r="J984" i="1"/>
  <c r="D1357" i="6" s="1"/>
  <c r="J985" i="1"/>
  <c r="D1356" i="6" s="1"/>
  <c r="J986" i="1"/>
  <c r="D1355" i="6" s="1"/>
  <c r="J987" i="1"/>
  <c r="D1354" i="6" s="1"/>
  <c r="J988" i="1"/>
  <c r="D1353" i="6" s="1"/>
  <c r="J989" i="1"/>
  <c r="D1352" i="6" s="1"/>
  <c r="J990" i="1"/>
  <c r="D1351" i="6" s="1"/>
  <c r="J991" i="1"/>
  <c r="D1350" i="6" s="1"/>
  <c r="J992" i="1"/>
  <c r="D1349" i="6" s="1"/>
  <c r="J993" i="1"/>
  <c r="D1348" i="6" s="1"/>
  <c r="J994" i="1"/>
  <c r="D1347" i="6" s="1"/>
  <c r="J995" i="1"/>
  <c r="D1346" i="6" s="1"/>
  <c r="J996" i="1"/>
  <c r="D1345" i="6" s="1"/>
  <c r="J997" i="1"/>
  <c r="D1344" i="6" s="1"/>
  <c r="J998" i="1"/>
  <c r="D1343" i="6" s="1"/>
  <c r="J999" i="1"/>
  <c r="D1342" i="6" s="1"/>
  <c r="J1000" i="1"/>
  <c r="D1341" i="6" s="1"/>
  <c r="J1001" i="1"/>
  <c r="D1340" i="6" s="1"/>
  <c r="J1002" i="1"/>
  <c r="D1339" i="6" s="1"/>
  <c r="J1003" i="1"/>
  <c r="D1338" i="6" s="1"/>
  <c r="J1004" i="1"/>
  <c r="D1337" i="6" s="1"/>
  <c r="J1005" i="1"/>
  <c r="D1336" i="6" s="1"/>
  <c r="J1006" i="1"/>
  <c r="D1335" i="6" s="1"/>
  <c r="J1007" i="1"/>
  <c r="D1334" i="6" s="1"/>
  <c r="J1008" i="1"/>
  <c r="D1333" i="6" s="1"/>
  <c r="J1009" i="1"/>
  <c r="D1332" i="6" s="1"/>
  <c r="J1010" i="1"/>
  <c r="D1331" i="6" s="1"/>
  <c r="J1011" i="1"/>
  <c r="D1330" i="6" s="1"/>
  <c r="J1012" i="1"/>
  <c r="D1329" i="6" s="1"/>
  <c r="J1013" i="1"/>
  <c r="D1328" i="6" s="1"/>
  <c r="J1014" i="1"/>
  <c r="D1327" i="6" s="1"/>
  <c r="J1015" i="1"/>
  <c r="D1326" i="6" s="1"/>
  <c r="J1016" i="1"/>
  <c r="D1325" i="6" s="1"/>
  <c r="J1017" i="1"/>
  <c r="D1324" i="6" s="1"/>
  <c r="J1018" i="1"/>
  <c r="D1323" i="6" s="1"/>
  <c r="J1019" i="1"/>
  <c r="D1322" i="6" s="1"/>
  <c r="J1020" i="1"/>
  <c r="D1321" i="6" s="1"/>
  <c r="J1021" i="1"/>
  <c r="D1320" i="6" s="1"/>
  <c r="J1022" i="1"/>
  <c r="D1319" i="6" s="1"/>
  <c r="J1023" i="1"/>
  <c r="D1318" i="6" s="1"/>
  <c r="J1024" i="1"/>
  <c r="D1317" i="6" s="1"/>
  <c r="J1025" i="1"/>
  <c r="D1316" i="6" s="1"/>
  <c r="J1026" i="1"/>
  <c r="D1315" i="6" s="1"/>
  <c r="J1027" i="1"/>
  <c r="D1314" i="6" s="1"/>
  <c r="J1028" i="1"/>
  <c r="D1313" i="6" s="1"/>
  <c r="J1029" i="1"/>
  <c r="D1312" i="6" s="1"/>
  <c r="J1030" i="1"/>
  <c r="D1311" i="6" s="1"/>
  <c r="J1031" i="1"/>
  <c r="D1310" i="6" s="1"/>
  <c r="J1032" i="1"/>
  <c r="D1309" i="6" s="1"/>
  <c r="J1033" i="1"/>
  <c r="D1308" i="6" s="1"/>
  <c r="J1034" i="1"/>
  <c r="D1307" i="6" s="1"/>
  <c r="J1035" i="1"/>
  <c r="D1306" i="6" s="1"/>
  <c r="J1036" i="1"/>
  <c r="D1305" i="6" s="1"/>
  <c r="J1037" i="1"/>
  <c r="D1304" i="6" s="1"/>
  <c r="J1038" i="1"/>
  <c r="D1303" i="6" s="1"/>
  <c r="J1039" i="1"/>
  <c r="D1302" i="6" s="1"/>
  <c r="J1040" i="1"/>
  <c r="D1301" i="6" s="1"/>
  <c r="J1041" i="1"/>
  <c r="D1300" i="6" s="1"/>
  <c r="J1042" i="1"/>
  <c r="D1299" i="6" s="1"/>
  <c r="J1043" i="1"/>
  <c r="D1298" i="6" s="1"/>
  <c r="J1044" i="1"/>
  <c r="D1297" i="6" s="1"/>
  <c r="J1045" i="1"/>
  <c r="D1296" i="6" s="1"/>
  <c r="J1046" i="1"/>
  <c r="D1295" i="6" s="1"/>
  <c r="J1047" i="1"/>
  <c r="D1294" i="6" s="1"/>
  <c r="J1048" i="1"/>
  <c r="D1293" i="6" s="1"/>
  <c r="J1049" i="1"/>
  <c r="D1292" i="6" s="1"/>
  <c r="J1050" i="1"/>
  <c r="D1291" i="6" s="1"/>
  <c r="J1051" i="1"/>
  <c r="D1290" i="6" s="1"/>
  <c r="J1052" i="1"/>
  <c r="D1289" i="6" s="1"/>
  <c r="J1053" i="1"/>
  <c r="D1288" i="6" s="1"/>
  <c r="J1054" i="1"/>
  <c r="D1287" i="6" s="1"/>
  <c r="J1055" i="1"/>
  <c r="D1286" i="6" s="1"/>
  <c r="J1056" i="1"/>
  <c r="D1285" i="6" s="1"/>
  <c r="J1057" i="1"/>
  <c r="D1284" i="6" s="1"/>
  <c r="J1058" i="1"/>
  <c r="D1283" i="6" s="1"/>
  <c r="J1059" i="1"/>
  <c r="D1282" i="6" s="1"/>
  <c r="J1060" i="1"/>
  <c r="D1281" i="6" s="1"/>
  <c r="J1061" i="1"/>
  <c r="D1280" i="6" s="1"/>
  <c r="J1062" i="1"/>
  <c r="D1279" i="6" s="1"/>
  <c r="J1063" i="1"/>
  <c r="D1278" i="6" s="1"/>
  <c r="J1064" i="1"/>
  <c r="D1277" i="6" s="1"/>
  <c r="J1065" i="1"/>
  <c r="D1276" i="6" s="1"/>
  <c r="J1066" i="1"/>
  <c r="D1275" i="6" s="1"/>
  <c r="J1067" i="1"/>
  <c r="D1274" i="6" s="1"/>
  <c r="J1068" i="1"/>
  <c r="D1273" i="6" s="1"/>
  <c r="J1069" i="1"/>
  <c r="D1272" i="6" s="1"/>
  <c r="J1070" i="1"/>
  <c r="D1271" i="6" s="1"/>
  <c r="J1071" i="1"/>
  <c r="D1270" i="6" s="1"/>
  <c r="J1072" i="1"/>
  <c r="D1269" i="6" s="1"/>
  <c r="J1073" i="1"/>
  <c r="D1268" i="6" s="1"/>
  <c r="J1074" i="1"/>
  <c r="D1267" i="6" s="1"/>
  <c r="J1075" i="1"/>
  <c r="D1266" i="6" s="1"/>
  <c r="J1076" i="1"/>
  <c r="D1265" i="6" s="1"/>
  <c r="J1077" i="1"/>
  <c r="D1264" i="6" s="1"/>
  <c r="J1078" i="1"/>
  <c r="D1263" i="6" s="1"/>
  <c r="J1079" i="1"/>
  <c r="D1262" i="6" s="1"/>
  <c r="J1080" i="1"/>
  <c r="D1261" i="6" s="1"/>
  <c r="J1081" i="1"/>
  <c r="D1260" i="6" s="1"/>
  <c r="J1082" i="1"/>
  <c r="D1259" i="6" s="1"/>
  <c r="J1083" i="1"/>
  <c r="D1258" i="6" s="1"/>
  <c r="J1084" i="1"/>
  <c r="D1257" i="6" s="1"/>
  <c r="J1085" i="1"/>
  <c r="D1256" i="6" s="1"/>
  <c r="J1086" i="1"/>
  <c r="D1255" i="6" s="1"/>
  <c r="J1087" i="1"/>
  <c r="D1254" i="6" s="1"/>
  <c r="J1088" i="1"/>
  <c r="D1253" i="6" s="1"/>
  <c r="J1089" i="1"/>
  <c r="D1252" i="6" s="1"/>
  <c r="J1090" i="1"/>
  <c r="D1251" i="6" s="1"/>
  <c r="J1091" i="1"/>
  <c r="D1250" i="6" s="1"/>
  <c r="J1092" i="1"/>
  <c r="D1249" i="6" s="1"/>
  <c r="J1093" i="1"/>
  <c r="D1248" i="6" s="1"/>
  <c r="J1094" i="1"/>
  <c r="D1247" i="6" s="1"/>
  <c r="J1095" i="1"/>
  <c r="D1246" i="6" s="1"/>
  <c r="J1096" i="1"/>
  <c r="D1245" i="6" s="1"/>
  <c r="J1097" i="1"/>
  <c r="D1244" i="6" s="1"/>
  <c r="J1098" i="1"/>
  <c r="D1243" i="6" s="1"/>
  <c r="J1099" i="1"/>
  <c r="D1242" i="6" s="1"/>
  <c r="J1100" i="1"/>
  <c r="D1241" i="6" s="1"/>
  <c r="J1101" i="1"/>
  <c r="D1240" i="6" s="1"/>
  <c r="J1102" i="1"/>
  <c r="D1239" i="6" s="1"/>
  <c r="J1103" i="1"/>
  <c r="D1238" i="6" s="1"/>
  <c r="J1104" i="1"/>
  <c r="D1237" i="6" s="1"/>
  <c r="J1105" i="1"/>
  <c r="D1236" i="6" s="1"/>
  <c r="J1106" i="1"/>
  <c r="D1235" i="6" s="1"/>
  <c r="J1107" i="1"/>
  <c r="D1234" i="6" s="1"/>
  <c r="J1108" i="1"/>
  <c r="D1233" i="6" s="1"/>
  <c r="J1109" i="1"/>
  <c r="D1232" i="6" s="1"/>
  <c r="J1110" i="1"/>
  <c r="D1231" i="6" s="1"/>
  <c r="J1111" i="1"/>
  <c r="D1230" i="6" s="1"/>
  <c r="J1112" i="1"/>
  <c r="D1229" i="6" s="1"/>
  <c r="J1113" i="1"/>
  <c r="D1228" i="6" s="1"/>
  <c r="J1114" i="1"/>
  <c r="D1227" i="6" s="1"/>
  <c r="J1115" i="1"/>
  <c r="D1226" i="6" s="1"/>
  <c r="J1116" i="1"/>
  <c r="D1225" i="6" s="1"/>
  <c r="J1117" i="1"/>
  <c r="D1224" i="6" s="1"/>
  <c r="J1118" i="1"/>
  <c r="D1223" i="6" s="1"/>
  <c r="J1119" i="1"/>
  <c r="D1222" i="6" s="1"/>
  <c r="J1120" i="1"/>
  <c r="D1221" i="6" s="1"/>
  <c r="J1121" i="1"/>
  <c r="D1220" i="6" s="1"/>
  <c r="J1122" i="1"/>
  <c r="D1219" i="6" s="1"/>
  <c r="J1123" i="1"/>
  <c r="D1218" i="6" s="1"/>
  <c r="J1124" i="1"/>
  <c r="D1217" i="6" s="1"/>
  <c r="J1125" i="1"/>
  <c r="D1216" i="6" s="1"/>
  <c r="J1126" i="1"/>
  <c r="D1215" i="6" s="1"/>
  <c r="J1127" i="1"/>
  <c r="D1214" i="6" s="1"/>
  <c r="J1128" i="1"/>
  <c r="D1213" i="6" s="1"/>
  <c r="J1129" i="1"/>
  <c r="D1212" i="6" s="1"/>
  <c r="J1130" i="1"/>
  <c r="D1211" i="6" s="1"/>
  <c r="J1131" i="1"/>
  <c r="D1210" i="6" s="1"/>
  <c r="J1132" i="1"/>
  <c r="D1209" i="6" s="1"/>
  <c r="J1133" i="1"/>
  <c r="D1208" i="6" s="1"/>
  <c r="J1134" i="1"/>
  <c r="D1207" i="6" s="1"/>
  <c r="J1135" i="1"/>
  <c r="D1206" i="6" s="1"/>
  <c r="J1136" i="1"/>
  <c r="D1205" i="6" s="1"/>
  <c r="J1137" i="1"/>
  <c r="D1204" i="6" s="1"/>
  <c r="J1138" i="1"/>
  <c r="D1203" i="6" s="1"/>
  <c r="J1139" i="1"/>
  <c r="D1202" i="6" s="1"/>
  <c r="J1140" i="1"/>
  <c r="D1201" i="6" s="1"/>
  <c r="J1141" i="1"/>
  <c r="D1200" i="6" s="1"/>
  <c r="J1142" i="1"/>
  <c r="D1199" i="6" s="1"/>
  <c r="J1143" i="1"/>
  <c r="D1198" i="6" s="1"/>
  <c r="J1144" i="1"/>
  <c r="D1197" i="6" s="1"/>
  <c r="J1145" i="1"/>
  <c r="D1196" i="6" s="1"/>
  <c r="J1146" i="1"/>
  <c r="D1195" i="6" s="1"/>
  <c r="J1147" i="1"/>
  <c r="D1194" i="6" s="1"/>
  <c r="J1148" i="1"/>
  <c r="D1193" i="6" s="1"/>
  <c r="J1149" i="1"/>
  <c r="D1192" i="6" s="1"/>
  <c r="J1150" i="1"/>
  <c r="D1191" i="6" s="1"/>
  <c r="J1151" i="1"/>
  <c r="D1190" i="6" s="1"/>
  <c r="J1152" i="1"/>
  <c r="D1189" i="6" s="1"/>
  <c r="J1153" i="1"/>
  <c r="D1188" i="6" s="1"/>
  <c r="J1154" i="1"/>
  <c r="D1187" i="6" s="1"/>
  <c r="J1155" i="1"/>
  <c r="D1186" i="6" s="1"/>
  <c r="J1156" i="1"/>
  <c r="D1185" i="6" s="1"/>
  <c r="J1157" i="1"/>
  <c r="D1184" i="6" s="1"/>
  <c r="J1158" i="1"/>
  <c r="D1183" i="6" s="1"/>
  <c r="J1159" i="1"/>
  <c r="D1182" i="6" s="1"/>
  <c r="J1160" i="1"/>
  <c r="D1181" i="6" s="1"/>
  <c r="J1161" i="1"/>
  <c r="D1180" i="6" s="1"/>
  <c r="J1162" i="1"/>
  <c r="D1179" i="6" s="1"/>
  <c r="J1163" i="1"/>
  <c r="D1178" i="6" s="1"/>
  <c r="J1164" i="1"/>
  <c r="D1177" i="6" s="1"/>
  <c r="J1165" i="1"/>
  <c r="D1176" i="6" s="1"/>
  <c r="J1166" i="1"/>
  <c r="D1175" i="6" s="1"/>
  <c r="J1167" i="1"/>
  <c r="D1174" i="6" s="1"/>
  <c r="J1168" i="1"/>
  <c r="D1173" i="6" s="1"/>
  <c r="J1169" i="1"/>
  <c r="D1172" i="6" s="1"/>
  <c r="J1170" i="1"/>
  <c r="D1171" i="6" s="1"/>
  <c r="J1171" i="1"/>
  <c r="D1170" i="6" s="1"/>
  <c r="J1172" i="1"/>
  <c r="D1169" i="6" s="1"/>
  <c r="J1173" i="1"/>
  <c r="D1168" i="6" s="1"/>
  <c r="J1174" i="1"/>
  <c r="D1167" i="6" s="1"/>
  <c r="J1175" i="1"/>
  <c r="D1166" i="6" s="1"/>
  <c r="J1176" i="1"/>
  <c r="D1165" i="6" s="1"/>
  <c r="J1177" i="1"/>
  <c r="D1164" i="6" s="1"/>
  <c r="J1178" i="1"/>
  <c r="D1163" i="6" s="1"/>
  <c r="J1179" i="1"/>
  <c r="D1162" i="6" s="1"/>
  <c r="J1180" i="1"/>
  <c r="D1161" i="6" s="1"/>
  <c r="J1181" i="1"/>
  <c r="D1160" i="6" s="1"/>
  <c r="J1182" i="1"/>
  <c r="D1159" i="6" s="1"/>
  <c r="J1183" i="1"/>
  <c r="D1158" i="6" s="1"/>
  <c r="J1184" i="1"/>
  <c r="D1157" i="6" s="1"/>
  <c r="J1185" i="1"/>
  <c r="D1156" i="6" s="1"/>
  <c r="J1186" i="1"/>
  <c r="D1155" i="6" s="1"/>
  <c r="J1187" i="1"/>
  <c r="D1154" i="6" s="1"/>
  <c r="J1188" i="1"/>
  <c r="D1153" i="6" s="1"/>
  <c r="J1189" i="1"/>
  <c r="D1152" i="6" s="1"/>
  <c r="J1190" i="1"/>
  <c r="D1151" i="6" s="1"/>
  <c r="J1191" i="1"/>
  <c r="D1150" i="6" s="1"/>
  <c r="J1192" i="1"/>
  <c r="D1149" i="6" s="1"/>
  <c r="J1193" i="1"/>
  <c r="D1148" i="6" s="1"/>
  <c r="J1194" i="1"/>
  <c r="D1147" i="6" s="1"/>
  <c r="J1195" i="1"/>
  <c r="D1146" i="6" s="1"/>
  <c r="J1196" i="1"/>
  <c r="D1145" i="6" s="1"/>
  <c r="J1197" i="1"/>
  <c r="D1144" i="6" s="1"/>
  <c r="J1198" i="1"/>
  <c r="D1143" i="6" s="1"/>
  <c r="J1199" i="1"/>
  <c r="D1142" i="6" s="1"/>
  <c r="J1200" i="1"/>
  <c r="D1141" i="6" s="1"/>
  <c r="J1201" i="1"/>
  <c r="D1140" i="6" s="1"/>
  <c r="J1202" i="1"/>
  <c r="D1139" i="6" s="1"/>
  <c r="J1203" i="1"/>
  <c r="D1138" i="6" s="1"/>
  <c r="J1204" i="1"/>
  <c r="D1137" i="6" s="1"/>
  <c r="J1205" i="1"/>
  <c r="D1136" i="6" s="1"/>
  <c r="J1206" i="1"/>
  <c r="D1135" i="6" s="1"/>
  <c r="J1207" i="1"/>
  <c r="D1134" i="6" s="1"/>
  <c r="J1208" i="1"/>
  <c r="D1133" i="6" s="1"/>
  <c r="J1209" i="1"/>
  <c r="D1132" i="6" s="1"/>
  <c r="J1210" i="1"/>
  <c r="D1131" i="6" s="1"/>
  <c r="J1211" i="1"/>
  <c r="D1130" i="6" s="1"/>
  <c r="J1212" i="1"/>
  <c r="D1129" i="6" s="1"/>
  <c r="J1213" i="1"/>
  <c r="D1128" i="6" s="1"/>
  <c r="J1214" i="1"/>
  <c r="D1127" i="6" s="1"/>
  <c r="J1215" i="1"/>
  <c r="D1126" i="6" s="1"/>
  <c r="J1216" i="1"/>
  <c r="D1125" i="6" s="1"/>
  <c r="J1217" i="1"/>
  <c r="D1124" i="6" s="1"/>
  <c r="J1218" i="1"/>
  <c r="D1123" i="6" s="1"/>
  <c r="J1219" i="1"/>
  <c r="D1122" i="6" s="1"/>
  <c r="J1220" i="1"/>
  <c r="D1121" i="6" s="1"/>
  <c r="J1221" i="1"/>
  <c r="D1120" i="6" s="1"/>
  <c r="J1222" i="1"/>
  <c r="D1119" i="6" s="1"/>
  <c r="J1223" i="1"/>
  <c r="D1118" i="6" s="1"/>
  <c r="J1224" i="1"/>
  <c r="D1117" i="6" s="1"/>
  <c r="J1225" i="1"/>
  <c r="D1116" i="6" s="1"/>
  <c r="J1226" i="1"/>
  <c r="D1115" i="6" s="1"/>
  <c r="J1227" i="1"/>
  <c r="D1114" i="6" s="1"/>
  <c r="J1228" i="1"/>
  <c r="D1113" i="6" s="1"/>
  <c r="J1229" i="1"/>
  <c r="D1112" i="6" s="1"/>
  <c r="J1230" i="1"/>
  <c r="D1111" i="6" s="1"/>
  <c r="J1231" i="1"/>
  <c r="D1110" i="6" s="1"/>
  <c r="J1232" i="1"/>
  <c r="D1109" i="6" s="1"/>
  <c r="J1233" i="1"/>
  <c r="D1108" i="6" s="1"/>
  <c r="J1234" i="1"/>
  <c r="D1107" i="6" s="1"/>
  <c r="J1235" i="1"/>
  <c r="D1106" i="6" s="1"/>
  <c r="J1236" i="1"/>
  <c r="D1105" i="6" s="1"/>
  <c r="J1237" i="1"/>
  <c r="D1104" i="6" s="1"/>
  <c r="J1238" i="1"/>
  <c r="D1103" i="6" s="1"/>
  <c r="J1239" i="1"/>
  <c r="D1102" i="6" s="1"/>
  <c r="J1240" i="1"/>
  <c r="D1101" i="6" s="1"/>
  <c r="J1241" i="1"/>
  <c r="D1100" i="6" s="1"/>
  <c r="J1242" i="1"/>
  <c r="D1099" i="6" s="1"/>
  <c r="J1243" i="1"/>
  <c r="D1098" i="6" s="1"/>
  <c r="J1244" i="1"/>
  <c r="D1097" i="6" s="1"/>
  <c r="J1245" i="1"/>
  <c r="D1096" i="6" s="1"/>
  <c r="J1246" i="1"/>
  <c r="D1095" i="6" s="1"/>
  <c r="J1247" i="1"/>
  <c r="D1094" i="6" s="1"/>
  <c r="J1248" i="1"/>
  <c r="D1093" i="6" s="1"/>
  <c r="J1249" i="1"/>
  <c r="D1092" i="6" s="1"/>
  <c r="J1250" i="1"/>
  <c r="D1091" i="6" s="1"/>
  <c r="J1251" i="1"/>
  <c r="D1090" i="6" s="1"/>
  <c r="J1252" i="1"/>
  <c r="D1089" i="6" s="1"/>
  <c r="J1253" i="1"/>
  <c r="D1088" i="6" s="1"/>
  <c r="J1254" i="1"/>
  <c r="D1087" i="6" s="1"/>
  <c r="J1255" i="1"/>
  <c r="D1086" i="6" s="1"/>
  <c r="J1256" i="1"/>
  <c r="D1085" i="6" s="1"/>
  <c r="J1257" i="1"/>
  <c r="D1084" i="6" s="1"/>
  <c r="J1258" i="1"/>
  <c r="D1083" i="6" s="1"/>
  <c r="J1259" i="1"/>
  <c r="D1082" i="6" s="1"/>
  <c r="J1260" i="1"/>
  <c r="D1081" i="6" s="1"/>
  <c r="J1261" i="1"/>
  <c r="D1080" i="6" s="1"/>
  <c r="J1262" i="1"/>
  <c r="D1079" i="6" s="1"/>
  <c r="J1263" i="1"/>
  <c r="D1078" i="6" s="1"/>
  <c r="J1264" i="1"/>
  <c r="D1077" i="6" s="1"/>
  <c r="J1265" i="1"/>
  <c r="D1076" i="6" s="1"/>
  <c r="J1266" i="1"/>
  <c r="D1075" i="6" s="1"/>
  <c r="J1267" i="1"/>
  <c r="D1074" i="6" s="1"/>
  <c r="J1268" i="1"/>
  <c r="D1073" i="6" s="1"/>
  <c r="J1269" i="1"/>
  <c r="D1072" i="6" s="1"/>
  <c r="J1270" i="1"/>
  <c r="D1071" i="6" s="1"/>
  <c r="J1271" i="1"/>
  <c r="D1070" i="6" s="1"/>
  <c r="J1272" i="1"/>
  <c r="D1069" i="6" s="1"/>
  <c r="J1273" i="1"/>
  <c r="D1068" i="6" s="1"/>
  <c r="J1274" i="1"/>
  <c r="D1067" i="6" s="1"/>
  <c r="J1275" i="1"/>
  <c r="D1066" i="6" s="1"/>
  <c r="J1276" i="1"/>
  <c r="D1065" i="6" s="1"/>
  <c r="J1277" i="1"/>
  <c r="D1064" i="6" s="1"/>
  <c r="J1278" i="1"/>
  <c r="D1063" i="6" s="1"/>
  <c r="J1279" i="1"/>
  <c r="D1062" i="6" s="1"/>
  <c r="J1280" i="1"/>
  <c r="D1061" i="6" s="1"/>
  <c r="J1281" i="1"/>
  <c r="D1060" i="6" s="1"/>
  <c r="J1282" i="1"/>
  <c r="D1059" i="6" s="1"/>
  <c r="J1283" i="1"/>
  <c r="D1058" i="6" s="1"/>
  <c r="J1284" i="1"/>
  <c r="D1057" i="6" s="1"/>
  <c r="J1285" i="1"/>
  <c r="D1056" i="6" s="1"/>
  <c r="J1286" i="1"/>
  <c r="D1055" i="6" s="1"/>
  <c r="J1287" i="1"/>
  <c r="D1054" i="6" s="1"/>
  <c r="J1288" i="1"/>
  <c r="D1053" i="6" s="1"/>
  <c r="J1289" i="1"/>
  <c r="D1052" i="6" s="1"/>
  <c r="J1290" i="1"/>
  <c r="D1051" i="6" s="1"/>
  <c r="J1291" i="1"/>
  <c r="D1050" i="6" s="1"/>
  <c r="J1292" i="1"/>
  <c r="D1049" i="6" s="1"/>
  <c r="J1293" i="1"/>
  <c r="D1048" i="6" s="1"/>
  <c r="J1294" i="1"/>
  <c r="D1047" i="6" s="1"/>
  <c r="J1295" i="1"/>
  <c r="D1046" i="6" s="1"/>
  <c r="J1296" i="1"/>
  <c r="D1045" i="6" s="1"/>
  <c r="J1297" i="1"/>
  <c r="D1044" i="6" s="1"/>
  <c r="J1298" i="1"/>
  <c r="D1043" i="6" s="1"/>
  <c r="J1299" i="1"/>
  <c r="D1042" i="6" s="1"/>
  <c r="J1300" i="1"/>
  <c r="D1041" i="6" s="1"/>
  <c r="J1301" i="1"/>
  <c r="D1040" i="6" s="1"/>
  <c r="J1302" i="1"/>
  <c r="D1039" i="6" s="1"/>
  <c r="J1303" i="1"/>
  <c r="D1038" i="6" s="1"/>
  <c r="J1304" i="1"/>
  <c r="D1037" i="6" s="1"/>
  <c r="J1305" i="1"/>
  <c r="D1036" i="6" s="1"/>
  <c r="J1306" i="1"/>
  <c r="D1035" i="6" s="1"/>
  <c r="J1307" i="1"/>
  <c r="D1034" i="6" s="1"/>
  <c r="J1308" i="1"/>
  <c r="D1033" i="6" s="1"/>
  <c r="J1309" i="1"/>
  <c r="D1032" i="6" s="1"/>
  <c r="J1310" i="1"/>
  <c r="D1031" i="6" s="1"/>
  <c r="J1311" i="1"/>
  <c r="D1030" i="6" s="1"/>
  <c r="J1312" i="1"/>
  <c r="D1029" i="6" s="1"/>
  <c r="J1313" i="1"/>
  <c r="D1028" i="6" s="1"/>
  <c r="J1314" i="1"/>
  <c r="D1027" i="6" s="1"/>
  <c r="J1315" i="1"/>
  <c r="D1026" i="6" s="1"/>
  <c r="J1316" i="1"/>
  <c r="D1025" i="6" s="1"/>
  <c r="J1317" i="1"/>
  <c r="D1024" i="6" s="1"/>
  <c r="J1318" i="1"/>
  <c r="D1023" i="6" s="1"/>
  <c r="J1319" i="1"/>
  <c r="D1022" i="6" s="1"/>
  <c r="J1320" i="1"/>
  <c r="D1021" i="6" s="1"/>
  <c r="J1321" i="1"/>
  <c r="D1020" i="6" s="1"/>
  <c r="J1322" i="1"/>
  <c r="D1019" i="6" s="1"/>
  <c r="J1323" i="1"/>
  <c r="D1018" i="6" s="1"/>
  <c r="J1324" i="1"/>
  <c r="D1017" i="6" s="1"/>
  <c r="J1325" i="1"/>
  <c r="D1016" i="6" s="1"/>
  <c r="J1326" i="1"/>
  <c r="D1015" i="6" s="1"/>
  <c r="J1327" i="1"/>
  <c r="D1014" i="6" s="1"/>
  <c r="J1328" i="1"/>
  <c r="D1013" i="6" s="1"/>
  <c r="J1329" i="1"/>
  <c r="D1012" i="6" s="1"/>
  <c r="J1330" i="1"/>
  <c r="D1011" i="6" s="1"/>
  <c r="J1331" i="1"/>
  <c r="D1010" i="6" s="1"/>
  <c r="J1332" i="1"/>
  <c r="D1009" i="6" s="1"/>
  <c r="J1333" i="1"/>
  <c r="D1008" i="6" s="1"/>
  <c r="J1334" i="1"/>
  <c r="D1007" i="6" s="1"/>
  <c r="J1335" i="1"/>
  <c r="D1006" i="6" s="1"/>
  <c r="J1336" i="1"/>
  <c r="D1005" i="6" s="1"/>
  <c r="J1337" i="1"/>
  <c r="D1004" i="6" s="1"/>
  <c r="J1338" i="1"/>
  <c r="D1003" i="6" s="1"/>
  <c r="J1339" i="1"/>
  <c r="D1002" i="6" s="1"/>
  <c r="J1340" i="1"/>
  <c r="D1001" i="6" s="1"/>
  <c r="J1341" i="1"/>
  <c r="D1000" i="6" s="1"/>
  <c r="J1342" i="1"/>
  <c r="D999" i="6" s="1"/>
  <c r="J1343" i="1"/>
  <c r="D998" i="6" s="1"/>
  <c r="J1344" i="1"/>
  <c r="D997" i="6" s="1"/>
  <c r="J1345" i="1"/>
  <c r="D996" i="6" s="1"/>
  <c r="J1346" i="1"/>
  <c r="D995" i="6" s="1"/>
  <c r="J1347" i="1"/>
  <c r="D994" i="6" s="1"/>
  <c r="J1348" i="1"/>
  <c r="D993" i="6" s="1"/>
  <c r="J1349" i="1"/>
  <c r="D992" i="6" s="1"/>
  <c r="J1350" i="1"/>
  <c r="D991" i="6" s="1"/>
  <c r="J1351" i="1"/>
  <c r="D990" i="6" s="1"/>
  <c r="J1352" i="1"/>
  <c r="D989" i="6" s="1"/>
  <c r="J1353" i="1"/>
  <c r="D988" i="6" s="1"/>
  <c r="J1354" i="1"/>
  <c r="D987" i="6" s="1"/>
  <c r="J1355" i="1"/>
  <c r="D986" i="6" s="1"/>
  <c r="J1356" i="1"/>
  <c r="D985" i="6" s="1"/>
  <c r="J1357" i="1"/>
  <c r="D984" i="6" s="1"/>
  <c r="J1358" i="1"/>
  <c r="D983" i="6" s="1"/>
  <c r="J1359" i="1"/>
  <c r="D982" i="6" s="1"/>
  <c r="J1360" i="1"/>
  <c r="D981" i="6" s="1"/>
  <c r="J1361" i="1"/>
  <c r="D980" i="6" s="1"/>
  <c r="J1362" i="1"/>
  <c r="D979" i="6" s="1"/>
  <c r="J1363" i="1"/>
  <c r="D978" i="6" s="1"/>
  <c r="J1364" i="1"/>
  <c r="D977" i="6" s="1"/>
  <c r="J1365" i="1"/>
  <c r="D976" i="6" s="1"/>
  <c r="J1366" i="1"/>
  <c r="D975" i="6" s="1"/>
  <c r="J1367" i="1"/>
  <c r="D974" i="6" s="1"/>
  <c r="J1368" i="1"/>
  <c r="D973" i="6" s="1"/>
  <c r="J1369" i="1"/>
  <c r="D972" i="6" s="1"/>
  <c r="J1370" i="1"/>
  <c r="D971" i="6" s="1"/>
  <c r="J1371" i="1"/>
  <c r="D970" i="6" s="1"/>
  <c r="J1372" i="1"/>
  <c r="D969" i="6" s="1"/>
  <c r="J1373" i="1"/>
  <c r="D968" i="6" s="1"/>
  <c r="J1374" i="1"/>
  <c r="D967" i="6" s="1"/>
  <c r="J1375" i="1"/>
  <c r="D966" i="6" s="1"/>
  <c r="J1376" i="1"/>
  <c r="D965" i="6" s="1"/>
  <c r="J1377" i="1"/>
  <c r="D964" i="6" s="1"/>
  <c r="J1378" i="1"/>
  <c r="D963" i="6" s="1"/>
  <c r="J1379" i="1"/>
  <c r="D962" i="6" s="1"/>
  <c r="J1380" i="1"/>
  <c r="D961" i="6" s="1"/>
  <c r="J1381" i="1"/>
  <c r="D960" i="6" s="1"/>
  <c r="J1382" i="1"/>
  <c r="D959" i="6" s="1"/>
  <c r="J1383" i="1"/>
  <c r="D958" i="6" s="1"/>
  <c r="J1384" i="1"/>
  <c r="D957" i="6" s="1"/>
  <c r="J1385" i="1"/>
  <c r="D956" i="6" s="1"/>
  <c r="J1386" i="1"/>
  <c r="D955" i="6" s="1"/>
  <c r="J1387" i="1"/>
  <c r="D954" i="6" s="1"/>
  <c r="J1388" i="1"/>
  <c r="D953" i="6" s="1"/>
  <c r="J1389" i="1"/>
  <c r="D952" i="6" s="1"/>
  <c r="J1390" i="1"/>
  <c r="D951" i="6" s="1"/>
  <c r="J1391" i="1"/>
  <c r="D950" i="6" s="1"/>
  <c r="J1392" i="1"/>
  <c r="D949" i="6" s="1"/>
  <c r="J1393" i="1"/>
  <c r="D948" i="6" s="1"/>
  <c r="J1394" i="1"/>
  <c r="D947" i="6" s="1"/>
  <c r="J1395" i="1"/>
  <c r="D946" i="6" s="1"/>
  <c r="J1396" i="1"/>
  <c r="D945" i="6" s="1"/>
  <c r="J1397" i="1"/>
  <c r="D944" i="6" s="1"/>
  <c r="J1398" i="1"/>
  <c r="D943" i="6" s="1"/>
  <c r="J1399" i="1"/>
  <c r="D942" i="6" s="1"/>
  <c r="J1400" i="1"/>
  <c r="D941" i="6" s="1"/>
  <c r="J1401" i="1"/>
  <c r="D940" i="6" s="1"/>
  <c r="J1402" i="1"/>
  <c r="D939" i="6" s="1"/>
  <c r="J1403" i="1"/>
  <c r="D938" i="6" s="1"/>
  <c r="J1404" i="1"/>
  <c r="D937" i="6" s="1"/>
  <c r="J1405" i="1"/>
  <c r="D936" i="6" s="1"/>
  <c r="J1406" i="1"/>
  <c r="D935" i="6" s="1"/>
  <c r="J1407" i="1"/>
  <c r="D934" i="6" s="1"/>
  <c r="J1408" i="1"/>
  <c r="D933" i="6" s="1"/>
  <c r="J1409" i="1"/>
  <c r="D932" i="6" s="1"/>
  <c r="J1410" i="1"/>
  <c r="D931" i="6" s="1"/>
  <c r="J1411" i="1"/>
  <c r="D930" i="6" s="1"/>
  <c r="J1412" i="1"/>
  <c r="D929" i="6" s="1"/>
  <c r="J1413" i="1"/>
  <c r="D928" i="6" s="1"/>
  <c r="J1414" i="1"/>
  <c r="D927" i="6" s="1"/>
  <c r="J1415" i="1"/>
  <c r="D926" i="6" s="1"/>
  <c r="J1416" i="1"/>
  <c r="D925" i="6" s="1"/>
  <c r="J1417" i="1"/>
  <c r="D924" i="6" s="1"/>
  <c r="J1418" i="1"/>
  <c r="D923" i="6" s="1"/>
  <c r="J1419" i="1"/>
  <c r="D922" i="6" s="1"/>
  <c r="J1420" i="1"/>
  <c r="D921" i="6" s="1"/>
  <c r="J1421" i="1"/>
  <c r="D920" i="6" s="1"/>
  <c r="J1422" i="1"/>
  <c r="D919" i="6" s="1"/>
  <c r="J1423" i="1"/>
  <c r="D918" i="6" s="1"/>
  <c r="J1424" i="1"/>
  <c r="D917" i="6" s="1"/>
  <c r="J1425" i="1"/>
  <c r="D916" i="6" s="1"/>
  <c r="J1426" i="1"/>
  <c r="D915" i="6" s="1"/>
  <c r="J1427" i="1"/>
  <c r="D914" i="6" s="1"/>
  <c r="J1428" i="1"/>
  <c r="D913" i="6" s="1"/>
  <c r="J1429" i="1"/>
  <c r="D912" i="6" s="1"/>
  <c r="J1430" i="1"/>
  <c r="D911" i="6" s="1"/>
  <c r="J1431" i="1"/>
  <c r="D910" i="6" s="1"/>
  <c r="J1432" i="1"/>
  <c r="D909" i="6" s="1"/>
  <c r="J1433" i="1"/>
  <c r="D908" i="6" s="1"/>
  <c r="J1434" i="1"/>
  <c r="D907" i="6" s="1"/>
  <c r="J1435" i="1"/>
  <c r="D906" i="6" s="1"/>
  <c r="J1436" i="1"/>
  <c r="D905" i="6" s="1"/>
  <c r="J1437" i="1"/>
  <c r="D904" i="6" s="1"/>
  <c r="J1438" i="1"/>
  <c r="D903" i="6" s="1"/>
  <c r="J1439" i="1"/>
  <c r="D902" i="6" s="1"/>
  <c r="J1440" i="1"/>
  <c r="D901" i="6" s="1"/>
  <c r="J1441" i="1"/>
  <c r="D900" i="6" s="1"/>
  <c r="J1442" i="1"/>
  <c r="D899" i="6" s="1"/>
  <c r="J1443" i="1"/>
  <c r="D898" i="6" s="1"/>
  <c r="J1444" i="1"/>
  <c r="D897" i="6" s="1"/>
  <c r="J1445" i="1"/>
  <c r="D896" i="6" s="1"/>
  <c r="J1446" i="1"/>
  <c r="D895" i="6" s="1"/>
  <c r="J1447" i="1"/>
  <c r="D894" i="6" s="1"/>
  <c r="J1448" i="1"/>
  <c r="D893" i="6" s="1"/>
  <c r="J1449" i="1"/>
  <c r="D892" i="6" s="1"/>
  <c r="J1450" i="1"/>
  <c r="D891" i="6" s="1"/>
  <c r="J1451" i="1"/>
  <c r="D890" i="6" s="1"/>
  <c r="J1452" i="1"/>
  <c r="D889" i="6" s="1"/>
  <c r="J1453" i="1"/>
  <c r="D888" i="6" s="1"/>
  <c r="J1454" i="1"/>
  <c r="D887" i="6" s="1"/>
  <c r="J1455" i="1"/>
  <c r="D886" i="6" s="1"/>
  <c r="J1456" i="1"/>
  <c r="D885" i="6" s="1"/>
  <c r="J1457" i="1"/>
  <c r="D884" i="6" s="1"/>
  <c r="J1458" i="1"/>
  <c r="D883" i="6" s="1"/>
  <c r="J1459" i="1"/>
  <c r="D882" i="6" s="1"/>
  <c r="J1460" i="1"/>
  <c r="D881" i="6" s="1"/>
  <c r="J1461" i="1"/>
  <c r="D880" i="6" s="1"/>
  <c r="J1462" i="1"/>
  <c r="D879" i="6" s="1"/>
  <c r="J1463" i="1"/>
  <c r="D878" i="6" s="1"/>
  <c r="J1464" i="1"/>
  <c r="D877" i="6" s="1"/>
  <c r="J1465" i="1"/>
  <c r="D876" i="6" s="1"/>
  <c r="J1466" i="1"/>
  <c r="D875" i="6" s="1"/>
  <c r="J1467" i="1"/>
  <c r="D874" i="6" s="1"/>
  <c r="J1468" i="1"/>
  <c r="D873" i="6" s="1"/>
  <c r="J1469" i="1"/>
  <c r="D872" i="6" s="1"/>
  <c r="J1470" i="1"/>
  <c r="D871" i="6" s="1"/>
  <c r="J1471" i="1"/>
  <c r="D870" i="6" s="1"/>
  <c r="J1472" i="1"/>
  <c r="D869" i="6" s="1"/>
  <c r="J1473" i="1"/>
  <c r="D868" i="6" s="1"/>
  <c r="J1474" i="1"/>
  <c r="D867" i="6" s="1"/>
  <c r="J1475" i="1"/>
  <c r="D866" i="6" s="1"/>
  <c r="J1476" i="1"/>
  <c r="D865" i="6" s="1"/>
  <c r="J1477" i="1"/>
  <c r="D864" i="6" s="1"/>
  <c r="J1478" i="1"/>
  <c r="D863" i="6" s="1"/>
  <c r="J1479" i="1"/>
  <c r="D862" i="6" s="1"/>
  <c r="J1480" i="1"/>
  <c r="D861" i="6" s="1"/>
  <c r="J1481" i="1"/>
  <c r="D860" i="6" s="1"/>
  <c r="J1482" i="1"/>
  <c r="D859" i="6" s="1"/>
  <c r="J1483" i="1"/>
  <c r="D858" i="6" s="1"/>
  <c r="J1484" i="1"/>
  <c r="D857" i="6" s="1"/>
  <c r="J1485" i="1"/>
  <c r="D856" i="6" s="1"/>
  <c r="J1486" i="1"/>
  <c r="D855" i="6" s="1"/>
  <c r="J1487" i="1"/>
  <c r="D854" i="6" s="1"/>
  <c r="J1488" i="1"/>
  <c r="D853" i="6" s="1"/>
  <c r="J1489" i="1"/>
  <c r="D852" i="6" s="1"/>
  <c r="J1490" i="1"/>
  <c r="D851" i="6" s="1"/>
  <c r="J1491" i="1"/>
  <c r="D850" i="6" s="1"/>
  <c r="J1492" i="1"/>
  <c r="D849" i="6" s="1"/>
  <c r="J1493" i="1"/>
  <c r="D848" i="6" s="1"/>
  <c r="J1494" i="1"/>
  <c r="D847" i="6" s="1"/>
  <c r="J1495" i="1"/>
  <c r="D846" i="6" s="1"/>
  <c r="J1496" i="1"/>
  <c r="D845" i="6" s="1"/>
  <c r="J1497" i="1"/>
  <c r="D844" i="6" s="1"/>
  <c r="J1498" i="1"/>
  <c r="D843" i="6" s="1"/>
  <c r="J1499" i="1"/>
  <c r="D842" i="6" s="1"/>
  <c r="J1500" i="1"/>
  <c r="D841" i="6" s="1"/>
  <c r="J1501" i="1"/>
  <c r="D840" i="6" s="1"/>
  <c r="J1502" i="1"/>
  <c r="D839" i="6" s="1"/>
  <c r="J1503" i="1"/>
  <c r="D838" i="6" s="1"/>
  <c r="J1504" i="1"/>
  <c r="D837" i="6" s="1"/>
  <c r="J1505" i="1"/>
  <c r="D836" i="6" s="1"/>
  <c r="J1506" i="1"/>
  <c r="D835" i="6" s="1"/>
  <c r="J1507" i="1"/>
  <c r="D834" i="6" s="1"/>
  <c r="J1508" i="1"/>
  <c r="D833" i="6" s="1"/>
  <c r="J1509" i="1"/>
  <c r="D832" i="6" s="1"/>
  <c r="J1510" i="1"/>
  <c r="D831" i="6" s="1"/>
  <c r="J1511" i="1"/>
  <c r="D830" i="6" s="1"/>
  <c r="J1512" i="1"/>
  <c r="D829" i="6" s="1"/>
  <c r="J1513" i="1"/>
  <c r="D828" i="6" s="1"/>
  <c r="J1514" i="1"/>
  <c r="D827" i="6" s="1"/>
  <c r="J1515" i="1"/>
  <c r="D826" i="6" s="1"/>
  <c r="J1516" i="1"/>
  <c r="D825" i="6" s="1"/>
  <c r="J1517" i="1"/>
  <c r="D824" i="6" s="1"/>
  <c r="J1518" i="1"/>
  <c r="D823" i="6" s="1"/>
  <c r="J1519" i="1"/>
  <c r="D822" i="6" s="1"/>
  <c r="J1520" i="1"/>
  <c r="D821" i="6" s="1"/>
  <c r="J1521" i="1"/>
  <c r="D820" i="6" s="1"/>
  <c r="J1522" i="1"/>
  <c r="D819" i="6" s="1"/>
  <c r="J1523" i="1"/>
  <c r="D818" i="6" s="1"/>
  <c r="J1524" i="1"/>
  <c r="D817" i="6" s="1"/>
  <c r="J1525" i="1"/>
  <c r="D816" i="6" s="1"/>
  <c r="J1526" i="1"/>
  <c r="D815" i="6" s="1"/>
  <c r="J1527" i="1"/>
  <c r="D814" i="6" s="1"/>
  <c r="J1528" i="1"/>
  <c r="D813" i="6" s="1"/>
  <c r="J1529" i="1"/>
  <c r="D812" i="6" s="1"/>
  <c r="J1530" i="1"/>
  <c r="D811" i="6" s="1"/>
  <c r="J1531" i="1"/>
  <c r="D810" i="6" s="1"/>
  <c r="J1532" i="1"/>
  <c r="D809" i="6" s="1"/>
  <c r="J1533" i="1"/>
  <c r="D808" i="6" s="1"/>
  <c r="J1534" i="1"/>
  <c r="D807" i="6" s="1"/>
  <c r="J1535" i="1"/>
  <c r="D806" i="6" s="1"/>
  <c r="J1536" i="1"/>
  <c r="D805" i="6" s="1"/>
  <c r="J1537" i="1"/>
  <c r="D804" i="6" s="1"/>
  <c r="J1538" i="1"/>
  <c r="D803" i="6" s="1"/>
  <c r="J1539" i="1"/>
  <c r="D802" i="6" s="1"/>
  <c r="J1540" i="1"/>
  <c r="D801" i="6" s="1"/>
  <c r="J1541" i="1"/>
  <c r="D800" i="6" s="1"/>
  <c r="J1542" i="1"/>
  <c r="D799" i="6" s="1"/>
  <c r="J1543" i="1"/>
  <c r="D798" i="6" s="1"/>
  <c r="J1544" i="1"/>
  <c r="D797" i="6" s="1"/>
  <c r="J1545" i="1"/>
  <c r="D796" i="6" s="1"/>
  <c r="J1546" i="1"/>
  <c r="D795" i="6" s="1"/>
  <c r="J1547" i="1"/>
  <c r="D794" i="6" s="1"/>
  <c r="J1548" i="1"/>
  <c r="D793" i="6" s="1"/>
  <c r="J1549" i="1"/>
  <c r="D792" i="6" s="1"/>
  <c r="J1550" i="1"/>
  <c r="D791" i="6" s="1"/>
  <c r="J1551" i="1"/>
  <c r="D790" i="6" s="1"/>
  <c r="J1552" i="1"/>
  <c r="D789" i="6" s="1"/>
  <c r="J1553" i="1"/>
  <c r="D788" i="6" s="1"/>
  <c r="J1554" i="1"/>
  <c r="D787" i="6" s="1"/>
  <c r="J1555" i="1"/>
  <c r="D786" i="6" s="1"/>
  <c r="J1556" i="1"/>
  <c r="D785" i="6" s="1"/>
  <c r="J1557" i="1"/>
  <c r="D784" i="6" s="1"/>
  <c r="J1558" i="1"/>
  <c r="D783" i="6" s="1"/>
  <c r="J1559" i="1"/>
  <c r="D782" i="6" s="1"/>
  <c r="J1560" i="1"/>
  <c r="D781" i="6" s="1"/>
  <c r="J1561" i="1"/>
  <c r="D780" i="6" s="1"/>
  <c r="J1562" i="1"/>
  <c r="D779" i="6" s="1"/>
  <c r="J1563" i="1"/>
  <c r="D778" i="6" s="1"/>
  <c r="J1564" i="1"/>
  <c r="D777" i="6" s="1"/>
  <c r="J1565" i="1"/>
  <c r="D776" i="6" s="1"/>
  <c r="J1566" i="1"/>
  <c r="D775" i="6" s="1"/>
  <c r="J1567" i="1"/>
  <c r="D774" i="6" s="1"/>
  <c r="J1568" i="1"/>
  <c r="D773" i="6" s="1"/>
  <c r="J1569" i="1"/>
  <c r="D772" i="6" s="1"/>
  <c r="J1570" i="1"/>
  <c r="D771" i="6" s="1"/>
  <c r="J1571" i="1"/>
  <c r="D770" i="6" s="1"/>
  <c r="J1572" i="1"/>
  <c r="D769" i="6" s="1"/>
  <c r="J1573" i="1"/>
  <c r="D768" i="6" s="1"/>
  <c r="J1574" i="1"/>
  <c r="D767" i="6" s="1"/>
  <c r="J1575" i="1"/>
  <c r="D766" i="6" s="1"/>
  <c r="J1576" i="1"/>
  <c r="D765" i="6" s="1"/>
  <c r="J1577" i="1"/>
  <c r="D764" i="6" s="1"/>
  <c r="J1578" i="1"/>
  <c r="D763" i="6" s="1"/>
  <c r="J1579" i="1"/>
  <c r="D762" i="6" s="1"/>
  <c r="J1580" i="1"/>
  <c r="D761" i="6" s="1"/>
  <c r="J1581" i="1"/>
  <c r="D760" i="6" s="1"/>
  <c r="J1582" i="1"/>
  <c r="D759" i="6" s="1"/>
  <c r="J1583" i="1"/>
  <c r="D758" i="6" s="1"/>
  <c r="J1584" i="1"/>
  <c r="D757" i="6" s="1"/>
  <c r="J1585" i="1"/>
  <c r="D756" i="6" s="1"/>
  <c r="J1586" i="1"/>
  <c r="D755" i="6" s="1"/>
  <c r="J1587" i="1"/>
  <c r="D754" i="6" s="1"/>
  <c r="J1588" i="1"/>
  <c r="D753" i="6" s="1"/>
  <c r="J1589" i="1"/>
  <c r="D752" i="6" s="1"/>
  <c r="J1590" i="1"/>
  <c r="D751" i="6" s="1"/>
  <c r="J1591" i="1"/>
  <c r="D750" i="6" s="1"/>
  <c r="J1592" i="1"/>
  <c r="D749" i="6" s="1"/>
  <c r="J1593" i="1"/>
  <c r="D748" i="6" s="1"/>
  <c r="J1594" i="1"/>
  <c r="D747" i="6" s="1"/>
  <c r="J1595" i="1"/>
  <c r="D746" i="6" s="1"/>
  <c r="J1596" i="1"/>
  <c r="D745" i="6" s="1"/>
  <c r="J1597" i="1"/>
  <c r="D744" i="6" s="1"/>
  <c r="J1598" i="1"/>
  <c r="D743" i="6" s="1"/>
  <c r="J1599" i="1"/>
  <c r="D742" i="6" s="1"/>
  <c r="J1600" i="1"/>
  <c r="D741" i="6" s="1"/>
  <c r="J1601" i="1"/>
  <c r="D740" i="6" s="1"/>
  <c r="J1602" i="1"/>
  <c r="D739" i="6" s="1"/>
  <c r="J1603" i="1"/>
  <c r="D738" i="6" s="1"/>
  <c r="J1604" i="1"/>
  <c r="D737" i="6" s="1"/>
  <c r="J1605" i="1"/>
  <c r="D736" i="6" s="1"/>
  <c r="J1606" i="1"/>
  <c r="D735" i="6" s="1"/>
  <c r="J1607" i="1"/>
  <c r="D734" i="6" s="1"/>
  <c r="J1608" i="1"/>
  <c r="D733" i="6" s="1"/>
  <c r="J1609" i="1"/>
  <c r="D732" i="6" s="1"/>
  <c r="J1610" i="1"/>
  <c r="D731" i="6" s="1"/>
  <c r="J1611" i="1"/>
  <c r="D730" i="6" s="1"/>
  <c r="J1612" i="1"/>
  <c r="D729" i="6" s="1"/>
  <c r="J1613" i="1"/>
  <c r="D728" i="6" s="1"/>
  <c r="J1614" i="1"/>
  <c r="D727" i="6" s="1"/>
  <c r="J1615" i="1"/>
  <c r="D726" i="6" s="1"/>
  <c r="J1616" i="1"/>
  <c r="D725" i="6" s="1"/>
  <c r="J1617" i="1"/>
  <c r="D724" i="6" s="1"/>
  <c r="J1618" i="1"/>
  <c r="D723" i="6" s="1"/>
  <c r="J1619" i="1"/>
  <c r="D722" i="6" s="1"/>
  <c r="J1620" i="1"/>
  <c r="D721" i="6" s="1"/>
  <c r="J1621" i="1"/>
  <c r="D720" i="6" s="1"/>
  <c r="J1622" i="1"/>
  <c r="D719" i="6" s="1"/>
  <c r="J1623" i="1"/>
  <c r="D718" i="6" s="1"/>
  <c r="J1624" i="1"/>
  <c r="D717" i="6" s="1"/>
  <c r="J1625" i="1"/>
  <c r="D716" i="6" s="1"/>
  <c r="J1626" i="1"/>
  <c r="D715" i="6" s="1"/>
  <c r="J1627" i="1"/>
  <c r="D714" i="6" s="1"/>
  <c r="J1628" i="1"/>
  <c r="D713" i="6" s="1"/>
  <c r="J1629" i="1"/>
  <c r="D712" i="6" s="1"/>
  <c r="J1630" i="1"/>
  <c r="D711" i="6" s="1"/>
  <c r="J1631" i="1"/>
  <c r="D710" i="6" s="1"/>
  <c r="J1632" i="1"/>
  <c r="D709" i="6" s="1"/>
  <c r="J1633" i="1"/>
  <c r="D708" i="6" s="1"/>
  <c r="J1634" i="1"/>
  <c r="D707" i="6" s="1"/>
  <c r="J1635" i="1"/>
  <c r="D706" i="6" s="1"/>
  <c r="J1636" i="1"/>
  <c r="D705" i="6" s="1"/>
  <c r="J1637" i="1"/>
  <c r="D704" i="6" s="1"/>
  <c r="J1638" i="1"/>
  <c r="D703" i="6" s="1"/>
  <c r="J1639" i="1"/>
  <c r="D702" i="6" s="1"/>
  <c r="J1640" i="1"/>
  <c r="D701" i="6" s="1"/>
  <c r="J1641" i="1"/>
  <c r="D700" i="6" s="1"/>
  <c r="J1642" i="1"/>
  <c r="D699" i="6" s="1"/>
  <c r="J1643" i="1"/>
  <c r="D698" i="6" s="1"/>
  <c r="J1644" i="1"/>
  <c r="D697" i="6" s="1"/>
  <c r="J1645" i="1"/>
  <c r="D696" i="6" s="1"/>
  <c r="J1646" i="1"/>
  <c r="D695" i="6" s="1"/>
  <c r="J1647" i="1"/>
  <c r="D694" i="6" s="1"/>
  <c r="J1648" i="1"/>
  <c r="D693" i="6" s="1"/>
  <c r="J1649" i="1"/>
  <c r="D692" i="6" s="1"/>
  <c r="J1650" i="1"/>
  <c r="D691" i="6" s="1"/>
  <c r="J1651" i="1"/>
  <c r="D690" i="6" s="1"/>
  <c r="J1652" i="1"/>
  <c r="D689" i="6" s="1"/>
  <c r="J1653" i="1"/>
  <c r="D688" i="6" s="1"/>
  <c r="J1654" i="1"/>
  <c r="D687" i="6" s="1"/>
  <c r="J1655" i="1"/>
  <c r="D686" i="6" s="1"/>
  <c r="J1656" i="1"/>
  <c r="D685" i="6" s="1"/>
  <c r="J1657" i="1"/>
  <c r="D684" i="6" s="1"/>
  <c r="J1658" i="1"/>
  <c r="D683" i="6" s="1"/>
  <c r="J1659" i="1"/>
  <c r="D682" i="6" s="1"/>
  <c r="J1660" i="1"/>
  <c r="D681" i="6" s="1"/>
  <c r="J1661" i="1"/>
  <c r="D680" i="6" s="1"/>
  <c r="J1662" i="1"/>
  <c r="D679" i="6" s="1"/>
  <c r="J1663" i="1"/>
  <c r="D678" i="6" s="1"/>
  <c r="J1664" i="1"/>
  <c r="D677" i="6" s="1"/>
  <c r="J1665" i="1"/>
  <c r="D676" i="6" s="1"/>
  <c r="J1666" i="1"/>
  <c r="D675" i="6" s="1"/>
  <c r="J1667" i="1"/>
  <c r="D674" i="6" s="1"/>
  <c r="J1668" i="1"/>
  <c r="D673" i="6" s="1"/>
  <c r="J1669" i="1"/>
  <c r="D672" i="6" s="1"/>
  <c r="J1670" i="1"/>
  <c r="D671" i="6" s="1"/>
  <c r="J1671" i="1"/>
  <c r="D670" i="6" s="1"/>
  <c r="J1672" i="1"/>
  <c r="D669" i="6" s="1"/>
  <c r="J1673" i="1"/>
  <c r="D668" i="6" s="1"/>
  <c r="J1674" i="1"/>
  <c r="D667" i="6" s="1"/>
  <c r="J1675" i="1"/>
  <c r="D666" i="6" s="1"/>
  <c r="J1676" i="1"/>
  <c r="D665" i="6" s="1"/>
  <c r="J1677" i="1"/>
  <c r="D664" i="6" s="1"/>
  <c r="J1678" i="1"/>
  <c r="D663" i="6" s="1"/>
  <c r="J1679" i="1"/>
  <c r="D662" i="6" s="1"/>
  <c r="J1680" i="1"/>
  <c r="D661" i="6" s="1"/>
  <c r="J1681" i="1"/>
  <c r="D660" i="6" s="1"/>
  <c r="J1682" i="1"/>
  <c r="D659" i="6" s="1"/>
  <c r="J1683" i="1"/>
  <c r="D658" i="6" s="1"/>
  <c r="J1684" i="1"/>
  <c r="D657" i="6" s="1"/>
  <c r="J1685" i="1"/>
  <c r="D656" i="6" s="1"/>
  <c r="J1686" i="1"/>
  <c r="D655" i="6" s="1"/>
  <c r="J1687" i="1"/>
  <c r="D654" i="6" s="1"/>
  <c r="J1688" i="1"/>
  <c r="D653" i="6" s="1"/>
  <c r="J1689" i="1"/>
  <c r="D652" i="6" s="1"/>
  <c r="J1690" i="1"/>
  <c r="D651" i="6" s="1"/>
  <c r="J1691" i="1"/>
  <c r="D650" i="6" s="1"/>
  <c r="J1692" i="1"/>
  <c r="D649" i="6" s="1"/>
  <c r="J1693" i="1"/>
  <c r="D648" i="6" s="1"/>
  <c r="J1694" i="1"/>
  <c r="D647" i="6" s="1"/>
  <c r="J1695" i="1"/>
  <c r="D646" i="6" s="1"/>
  <c r="J1696" i="1"/>
  <c r="D645" i="6" s="1"/>
  <c r="J1697" i="1"/>
  <c r="D644" i="6" s="1"/>
  <c r="J1698" i="1"/>
  <c r="D643" i="6" s="1"/>
  <c r="J1699" i="1"/>
  <c r="D642" i="6" s="1"/>
  <c r="J1700" i="1"/>
  <c r="D641" i="6" s="1"/>
  <c r="J1701" i="1"/>
  <c r="D640" i="6" s="1"/>
  <c r="J1702" i="1"/>
  <c r="D639" i="6" s="1"/>
  <c r="J1703" i="1"/>
  <c r="D638" i="6" s="1"/>
  <c r="J1704" i="1"/>
  <c r="D637" i="6" s="1"/>
  <c r="J1705" i="1"/>
  <c r="D636" i="6" s="1"/>
  <c r="J1706" i="1"/>
  <c r="D635" i="6" s="1"/>
  <c r="J1707" i="1"/>
  <c r="D634" i="6" s="1"/>
  <c r="J1708" i="1"/>
  <c r="D633" i="6" s="1"/>
  <c r="J1709" i="1"/>
  <c r="D632" i="6" s="1"/>
  <c r="J1710" i="1"/>
  <c r="D631" i="6" s="1"/>
  <c r="J1711" i="1"/>
  <c r="D630" i="6" s="1"/>
  <c r="J1712" i="1"/>
  <c r="D629" i="6" s="1"/>
  <c r="J1713" i="1"/>
  <c r="D628" i="6" s="1"/>
  <c r="J1714" i="1"/>
  <c r="D627" i="6" s="1"/>
  <c r="J1715" i="1"/>
  <c r="D626" i="6" s="1"/>
  <c r="J1716" i="1"/>
  <c r="D625" i="6" s="1"/>
  <c r="J1717" i="1"/>
  <c r="D624" i="6" s="1"/>
  <c r="J1718" i="1"/>
  <c r="D623" i="6" s="1"/>
  <c r="J1719" i="1"/>
  <c r="D622" i="6" s="1"/>
  <c r="J1720" i="1"/>
  <c r="D621" i="6" s="1"/>
  <c r="J1721" i="1"/>
  <c r="D620" i="6" s="1"/>
  <c r="J1722" i="1"/>
  <c r="D619" i="6" s="1"/>
  <c r="J1723" i="1"/>
  <c r="D618" i="6" s="1"/>
  <c r="J1724" i="1"/>
  <c r="D617" i="6" s="1"/>
  <c r="J1725" i="1"/>
  <c r="D616" i="6" s="1"/>
  <c r="J1726" i="1"/>
  <c r="D615" i="6" s="1"/>
  <c r="J1727" i="1"/>
  <c r="D614" i="6" s="1"/>
  <c r="J1728" i="1"/>
  <c r="D613" i="6" s="1"/>
  <c r="J1729" i="1"/>
  <c r="D612" i="6" s="1"/>
  <c r="J1730" i="1"/>
  <c r="D611" i="6" s="1"/>
  <c r="J1731" i="1"/>
  <c r="D610" i="6" s="1"/>
  <c r="J1732" i="1"/>
  <c r="D609" i="6" s="1"/>
  <c r="J1733" i="1"/>
  <c r="D608" i="6" s="1"/>
  <c r="J1734" i="1"/>
  <c r="D607" i="6" s="1"/>
  <c r="J1735" i="1"/>
  <c r="D606" i="6" s="1"/>
  <c r="J1736" i="1"/>
  <c r="D605" i="6" s="1"/>
  <c r="J1737" i="1"/>
  <c r="D604" i="6" s="1"/>
  <c r="J1738" i="1"/>
  <c r="D603" i="6" s="1"/>
  <c r="J1739" i="1"/>
  <c r="D602" i="6" s="1"/>
  <c r="J1740" i="1"/>
  <c r="D601" i="6" s="1"/>
  <c r="J1741" i="1"/>
  <c r="D600" i="6" s="1"/>
  <c r="J1742" i="1"/>
  <c r="D599" i="6" s="1"/>
  <c r="J1743" i="1"/>
  <c r="D598" i="6" s="1"/>
  <c r="J1744" i="1"/>
  <c r="D597" i="6" s="1"/>
  <c r="J1745" i="1"/>
  <c r="D596" i="6" s="1"/>
  <c r="J1746" i="1"/>
  <c r="D595" i="6" s="1"/>
  <c r="J1747" i="1"/>
  <c r="D594" i="6" s="1"/>
  <c r="J1748" i="1"/>
  <c r="D593" i="6" s="1"/>
  <c r="J1749" i="1"/>
  <c r="D592" i="6" s="1"/>
  <c r="J1750" i="1"/>
  <c r="D591" i="6" s="1"/>
  <c r="J1751" i="1"/>
  <c r="D590" i="6" s="1"/>
  <c r="J1752" i="1"/>
  <c r="D589" i="6" s="1"/>
  <c r="J1753" i="1"/>
  <c r="D588" i="6" s="1"/>
  <c r="J1754" i="1"/>
  <c r="D587" i="6" s="1"/>
  <c r="J1755" i="1"/>
  <c r="D586" i="6" s="1"/>
  <c r="J1756" i="1"/>
  <c r="D585" i="6" s="1"/>
  <c r="J1757" i="1"/>
  <c r="D584" i="6" s="1"/>
  <c r="J1758" i="1"/>
  <c r="D583" i="6" s="1"/>
  <c r="J1759" i="1"/>
  <c r="D582" i="6" s="1"/>
  <c r="J1760" i="1"/>
  <c r="D581" i="6" s="1"/>
  <c r="J1761" i="1"/>
  <c r="D580" i="6" s="1"/>
  <c r="J1762" i="1"/>
  <c r="D579" i="6" s="1"/>
  <c r="J1763" i="1"/>
  <c r="D578" i="6" s="1"/>
  <c r="J1764" i="1"/>
  <c r="D577" i="6" s="1"/>
  <c r="J1765" i="1"/>
  <c r="D576" i="6" s="1"/>
  <c r="J1766" i="1"/>
  <c r="D575" i="6" s="1"/>
  <c r="J1767" i="1"/>
  <c r="D574" i="6" s="1"/>
  <c r="J1768" i="1"/>
  <c r="D573" i="6" s="1"/>
  <c r="J1769" i="1"/>
  <c r="D572" i="6" s="1"/>
  <c r="J1770" i="1"/>
  <c r="D571" i="6" s="1"/>
  <c r="J1771" i="1"/>
  <c r="D570" i="6" s="1"/>
  <c r="J1772" i="1"/>
  <c r="D569" i="6" s="1"/>
  <c r="J1773" i="1"/>
  <c r="D568" i="6" s="1"/>
  <c r="J1774" i="1"/>
  <c r="D567" i="6" s="1"/>
  <c r="J1775" i="1"/>
  <c r="D566" i="6" s="1"/>
  <c r="J1776" i="1"/>
  <c r="D565" i="6" s="1"/>
  <c r="J1777" i="1"/>
  <c r="D564" i="6" s="1"/>
  <c r="J1778" i="1"/>
  <c r="D563" i="6" s="1"/>
  <c r="J1779" i="1"/>
  <c r="D562" i="6" s="1"/>
  <c r="J1780" i="1"/>
  <c r="D561" i="6" s="1"/>
  <c r="J1781" i="1"/>
  <c r="D560" i="6" s="1"/>
  <c r="J1782" i="1"/>
  <c r="D559" i="6" s="1"/>
  <c r="J1783" i="1"/>
  <c r="D558" i="6" s="1"/>
  <c r="J1784" i="1"/>
  <c r="D557" i="6" s="1"/>
  <c r="J1785" i="1"/>
  <c r="D556" i="6" s="1"/>
  <c r="J1786" i="1"/>
  <c r="D555" i="6" s="1"/>
  <c r="J1787" i="1"/>
  <c r="D554" i="6" s="1"/>
  <c r="J1788" i="1"/>
  <c r="D553" i="6" s="1"/>
  <c r="J1789" i="1"/>
  <c r="D552" i="6" s="1"/>
  <c r="J1790" i="1"/>
  <c r="D551" i="6" s="1"/>
  <c r="J1791" i="1"/>
  <c r="D550" i="6" s="1"/>
  <c r="J1792" i="1"/>
  <c r="D549" i="6" s="1"/>
  <c r="J1793" i="1"/>
  <c r="D548" i="6" s="1"/>
  <c r="J1794" i="1"/>
  <c r="D547" i="6" s="1"/>
  <c r="J1795" i="1"/>
  <c r="D546" i="6" s="1"/>
  <c r="J1796" i="1"/>
  <c r="D545" i="6" s="1"/>
  <c r="J1797" i="1"/>
  <c r="D544" i="6" s="1"/>
  <c r="J1798" i="1"/>
  <c r="D543" i="6" s="1"/>
  <c r="J1799" i="1"/>
  <c r="D542" i="6" s="1"/>
  <c r="J1800" i="1"/>
  <c r="D541" i="6" s="1"/>
  <c r="J1801" i="1"/>
  <c r="D540" i="6" s="1"/>
  <c r="J1802" i="1"/>
  <c r="D539" i="6" s="1"/>
  <c r="J1803" i="1"/>
  <c r="D538" i="6" s="1"/>
  <c r="J1804" i="1"/>
  <c r="D537" i="6" s="1"/>
  <c r="J1805" i="1"/>
  <c r="D536" i="6" s="1"/>
  <c r="J1806" i="1"/>
  <c r="D535" i="6" s="1"/>
  <c r="J1807" i="1"/>
  <c r="D534" i="6" s="1"/>
  <c r="J1808" i="1"/>
  <c r="D533" i="6" s="1"/>
  <c r="J1809" i="1"/>
  <c r="D532" i="6" s="1"/>
  <c r="J1810" i="1"/>
  <c r="D531" i="6" s="1"/>
  <c r="J1811" i="1"/>
  <c r="D530" i="6" s="1"/>
  <c r="J1812" i="1"/>
  <c r="D529" i="6" s="1"/>
  <c r="J1813" i="1"/>
  <c r="D528" i="6" s="1"/>
  <c r="J1814" i="1"/>
  <c r="D527" i="6" s="1"/>
  <c r="J1815" i="1"/>
  <c r="D526" i="6" s="1"/>
  <c r="J1816" i="1"/>
  <c r="D525" i="6" s="1"/>
  <c r="J1817" i="1"/>
  <c r="D524" i="6" s="1"/>
  <c r="J1818" i="1"/>
  <c r="D523" i="6" s="1"/>
  <c r="J1819" i="1"/>
  <c r="D522" i="6" s="1"/>
  <c r="J1820" i="1"/>
  <c r="D521" i="6" s="1"/>
  <c r="J1821" i="1"/>
  <c r="D520" i="6" s="1"/>
  <c r="J1822" i="1"/>
  <c r="D519" i="6" s="1"/>
  <c r="J1823" i="1"/>
  <c r="D518" i="6" s="1"/>
  <c r="J1824" i="1"/>
  <c r="D517" i="6" s="1"/>
  <c r="J1825" i="1"/>
  <c r="D516" i="6" s="1"/>
  <c r="J1826" i="1"/>
  <c r="D515" i="6" s="1"/>
  <c r="J1827" i="1"/>
  <c r="D514" i="6" s="1"/>
  <c r="J1828" i="1"/>
  <c r="D513" i="6" s="1"/>
  <c r="J1829" i="1"/>
  <c r="D512" i="6" s="1"/>
  <c r="J1830" i="1"/>
  <c r="D511" i="6" s="1"/>
  <c r="J1831" i="1"/>
  <c r="D510" i="6" s="1"/>
  <c r="J1832" i="1"/>
  <c r="D509" i="6" s="1"/>
  <c r="J1833" i="1"/>
  <c r="D508" i="6" s="1"/>
  <c r="J1834" i="1"/>
  <c r="D507" i="6" s="1"/>
  <c r="J1835" i="1"/>
  <c r="D506" i="6" s="1"/>
  <c r="J1836" i="1"/>
  <c r="D505" i="6" s="1"/>
  <c r="J1837" i="1"/>
  <c r="D504" i="6" s="1"/>
  <c r="J1838" i="1"/>
  <c r="D503" i="6" s="1"/>
  <c r="J1839" i="1"/>
  <c r="D502" i="6" s="1"/>
  <c r="J1840" i="1"/>
  <c r="D501" i="6" s="1"/>
  <c r="J1841" i="1"/>
  <c r="D500" i="6" s="1"/>
  <c r="J1842" i="1"/>
  <c r="D499" i="6" s="1"/>
  <c r="J1843" i="1"/>
  <c r="D498" i="6" s="1"/>
  <c r="J1844" i="1"/>
  <c r="D497" i="6" s="1"/>
  <c r="J1845" i="1"/>
  <c r="D496" i="6" s="1"/>
  <c r="J1846" i="1"/>
  <c r="D495" i="6" s="1"/>
  <c r="J1847" i="1"/>
  <c r="D494" i="6" s="1"/>
  <c r="J1848" i="1"/>
  <c r="D493" i="6" s="1"/>
  <c r="J1849" i="1"/>
  <c r="D492" i="6" s="1"/>
  <c r="J1850" i="1"/>
  <c r="D491" i="6" s="1"/>
  <c r="J1851" i="1"/>
  <c r="D490" i="6" s="1"/>
  <c r="J1852" i="1"/>
  <c r="D489" i="6" s="1"/>
  <c r="J1853" i="1"/>
  <c r="D488" i="6" s="1"/>
  <c r="J1854" i="1"/>
  <c r="D487" i="6" s="1"/>
  <c r="J1855" i="1"/>
  <c r="D486" i="6" s="1"/>
  <c r="J1856" i="1"/>
  <c r="D485" i="6" s="1"/>
  <c r="J1857" i="1"/>
  <c r="D484" i="6" s="1"/>
  <c r="J1858" i="1"/>
  <c r="D483" i="6" s="1"/>
  <c r="J1859" i="1"/>
  <c r="D482" i="6" s="1"/>
  <c r="J1860" i="1"/>
  <c r="D481" i="6" s="1"/>
  <c r="J1861" i="1"/>
  <c r="D480" i="6" s="1"/>
  <c r="J1862" i="1"/>
  <c r="D479" i="6" s="1"/>
  <c r="J1863" i="1"/>
  <c r="D478" i="6" s="1"/>
  <c r="J1864" i="1"/>
  <c r="D477" i="6" s="1"/>
  <c r="J1865" i="1"/>
  <c r="J1866"/>
  <c r="D476" i="6" s="1"/>
  <c r="J1867" i="1"/>
  <c r="D475" i="6" s="1"/>
  <c r="J1868" i="1"/>
  <c r="D474" i="6" s="1"/>
  <c r="J1869" i="1"/>
  <c r="D473" i="6" s="1"/>
  <c r="J1870" i="1"/>
  <c r="D472" i="6" s="1"/>
  <c r="J1871" i="1"/>
  <c r="D471" i="6" s="1"/>
  <c r="J1872" i="1"/>
  <c r="D470" i="6" s="1"/>
  <c r="J1873" i="1"/>
  <c r="D469" i="6" s="1"/>
  <c r="J1874" i="1"/>
  <c r="D468" i="6" s="1"/>
  <c r="J1875" i="1"/>
  <c r="D467" i="6" s="1"/>
  <c r="J1876" i="1"/>
  <c r="D466" i="6" s="1"/>
  <c r="J1877" i="1"/>
  <c r="D465" i="6" s="1"/>
  <c r="J1878" i="1"/>
  <c r="D464" i="6" s="1"/>
  <c r="J1879" i="1"/>
  <c r="D463" i="6" s="1"/>
  <c r="J1880" i="1"/>
  <c r="D462" i="6" s="1"/>
  <c r="J1881" i="1"/>
  <c r="D461" i="6" s="1"/>
  <c r="J1882" i="1"/>
  <c r="D460" i="6" s="1"/>
  <c r="J1883" i="1"/>
  <c r="D459" i="6" s="1"/>
  <c r="J1884" i="1"/>
  <c r="D458" i="6" s="1"/>
  <c r="J1885" i="1"/>
  <c r="D457" i="6" s="1"/>
  <c r="J1886" i="1"/>
  <c r="D456" i="6" s="1"/>
  <c r="J1887" i="1"/>
  <c r="D455" i="6" s="1"/>
  <c r="J1888" i="1"/>
  <c r="D454" i="6" s="1"/>
  <c r="J1889" i="1"/>
  <c r="D453" i="6" s="1"/>
  <c r="J1890" i="1"/>
  <c r="D452" i="6" s="1"/>
  <c r="J1891" i="1"/>
  <c r="D451" i="6" s="1"/>
  <c r="J1892" i="1"/>
  <c r="D450" i="6" s="1"/>
  <c r="J1893" i="1"/>
  <c r="D449" i="6" s="1"/>
  <c r="J1894" i="1"/>
  <c r="D448" i="6" s="1"/>
  <c r="J1895" i="1"/>
  <c r="D447" i="6" s="1"/>
  <c r="J1896" i="1"/>
  <c r="D446" i="6" s="1"/>
  <c r="J1897" i="1"/>
  <c r="D445" i="6" s="1"/>
  <c r="J1898" i="1"/>
  <c r="D444" i="6" s="1"/>
  <c r="J1899" i="1"/>
  <c r="D443" i="6" s="1"/>
  <c r="J1900" i="1"/>
  <c r="D442" i="6" s="1"/>
  <c r="J1901" i="1"/>
  <c r="D441" i="6" s="1"/>
  <c r="J1902" i="1"/>
  <c r="D440" i="6" s="1"/>
  <c r="J1903" i="1"/>
  <c r="D439" i="6" s="1"/>
  <c r="J1904" i="1"/>
  <c r="D438" i="6" s="1"/>
  <c r="J1905" i="1"/>
  <c r="D437" i="6" s="1"/>
  <c r="J1906" i="1"/>
  <c r="D436" i="6" s="1"/>
  <c r="J1907" i="1"/>
  <c r="D435" i="6" s="1"/>
  <c r="J1908" i="1"/>
  <c r="D434" i="6" s="1"/>
  <c r="J1909" i="1"/>
  <c r="D433" i="6" s="1"/>
  <c r="J1910" i="1"/>
  <c r="D432" i="6" s="1"/>
  <c r="J1911" i="1"/>
  <c r="D431" i="6" s="1"/>
  <c r="J1912" i="1"/>
  <c r="D430" i="6" s="1"/>
  <c r="J1913" i="1"/>
  <c r="D429" i="6" s="1"/>
  <c r="J1914" i="1"/>
  <c r="D428" i="6" s="1"/>
  <c r="J1915" i="1"/>
  <c r="D427" i="6" s="1"/>
  <c r="J1916" i="1"/>
  <c r="D426" i="6" s="1"/>
  <c r="J1917" i="1"/>
  <c r="D425" i="6" s="1"/>
  <c r="J1918" i="1"/>
  <c r="D424" i="6" s="1"/>
  <c r="J1919" i="1"/>
  <c r="D423" i="6" s="1"/>
  <c r="J1920" i="1"/>
  <c r="D422" i="6" s="1"/>
  <c r="J1921" i="1"/>
  <c r="D421" i="6" s="1"/>
  <c r="J1922" i="1"/>
  <c r="D420" i="6" s="1"/>
  <c r="J1923" i="1"/>
  <c r="D419" i="6" s="1"/>
  <c r="J1924" i="1"/>
  <c r="D418" i="6" s="1"/>
  <c r="J1925" i="1"/>
  <c r="D417" i="6" s="1"/>
  <c r="J1926" i="1"/>
  <c r="D416" i="6" s="1"/>
  <c r="J1927" i="1"/>
  <c r="D415" i="6" s="1"/>
  <c r="J1928" i="1"/>
  <c r="D414" i="6" s="1"/>
  <c r="J1929" i="1"/>
  <c r="D413" i="6" s="1"/>
  <c r="J1930" i="1"/>
  <c r="D412" i="6" s="1"/>
  <c r="J1931" i="1"/>
  <c r="D411" i="6" s="1"/>
  <c r="J1932" i="1"/>
  <c r="D410" i="6" s="1"/>
  <c r="J1933" i="1"/>
  <c r="D409" i="6" s="1"/>
  <c r="J1934" i="1"/>
  <c r="D408" i="6" s="1"/>
  <c r="J1935" i="1"/>
  <c r="D407" i="6" s="1"/>
  <c r="J1936" i="1"/>
  <c r="D406" i="6" s="1"/>
  <c r="J1937" i="1"/>
  <c r="D405" i="6" s="1"/>
  <c r="J1938" i="1"/>
  <c r="D404" i="6" s="1"/>
  <c r="J1939" i="1"/>
  <c r="D403" i="6" s="1"/>
  <c r="J1940" i="1"/>
  <c r="D402" i="6" s="1"/>
  <c r="J1941" i="1"/>
  <c r="D401" i="6" s="1"/>
  <c r="J1942" i="1"/>
  <c r="D400" i="6" s="1"/>
  <c r="J1943" i="1"/>
  <c r="D399" i="6" s="1"/>
  <c r="J1944" i="1"/>
  <c r="D398" i="6" s="1"/>
  <c r="J1945" i="1"/>
  <c r="D397" i="6" s="1"/>
  <c r="J1946" i="1"/>
  <c r="D396" i="6" s="1"/>
  <c r="J1947" i="1"/>
  <c r="D395" i="6" s="1"/>
  <c r="J1948" i="1"/>
  <c r="D394" i="6" s="1"/>
  <c r="J1949" i="1"/>
  <c r="D393" i="6" s="1"/>
  <c r="J1950" i="1"/>
  <c r="D392" i="6" s="1"/>
  <c r="J1951" i="1"/>
  <c r="D391" i="6" s="1"/>
  <c r="J1952" i="1"/>
  <c r="D390" i="6" s="1"/>
  <c r="J1953" i="1"/>
  <c r="D389" i="6" s="1"/>
  <c r="J1954" i="1"/>
  <c r="D388" i="6" s="1"/>
  <c r="J1955" i="1"/>
  <c r="D387" i="6" s="1"/>
  <c r="J1956" i="1"/>
  <c r="D386" i="6" s="1"/>
  <c r="J1957" i="1"/>
  <c r="D385" i="6" s="1"/>
  <c r="J1958" i="1"/>
  <c r="D384" i="6" s="1"/>
  <c r="J1959" i="1"/>
  <c r="D383" i="6" s="1"/>
  <c r="J1960" i="1"/>
  <c r="D382" i="6" s="1"/>
  <c r="J1961" i="1"/>
  <c r="D381" i="6" s="1"/>
  <c r="J1962" i="1"/>
  <c r="D380" i="6" s="1"/>
  <c r="J1963" i="1"/>
  <c r="D379" i="6" s="1"/>
  <c r="J1964" i="1"/>
  <c r="D378" i="6" s="1"/>
  <c r="J1965" i="1"/>
  <c r="D377" i="6" s="1"/>
  <c r="J1966" i="1"/>
  <c r="D376" i="6" s="1"/>
  <c r="J1967" i="1"/>
  <c r="D375" i="6" s="1"/>
  <c r="J1968" i="1"/>
  <c r="D374" i="6" s="1"/>
  <c r="J1969" i="1"/>
  <c r="D373" i="6" s="1"/>
  <c r="J1970" i="1"/>
  <c r="D372" i="6" s="1"/>
  <c r="J1971" i="1"/>
  <c r="D371" i="6" s="1"/>
  <c r="J1972" i="1"/>
  <c r="D370" i="6" s="1"/>
  <c r="J1973" i="1"/>
  <c r="D369" i="6" s="1"/>
  <c r="J1974" i="1"/>
  <c r="D368" i="6" s="1"/>
  <c r="J1975" i="1"/>
  <c r="D367" i="6" s="1"/>
  <c r="J1976" i="1"/>
  <c r="D366" i="6" s="1"/>
  <c r="J1977" i="1"/>
  <c r="D365" i="6" s="1"/>
  <c r="J1978" i="1"/>
  <c r="D364" i="6" s="1"/>
  <c r="J1979" i="1"/>
  <c r="D363" i="6" s="1"/>
  <c r="J1980" i="1"/>
  <c r="D362" i="6" s="1"/>
  <c r="J1981" i="1"/>
  <c r="D361" i="6" s="1"/>
  <c r="J1982" i="1"/>
  <c r="D360" i="6" s="1"/>
  <c r="J1983" i="1"/>
  <c r="D359" i="6" s="1"/>
  <c r="J1984" i="1"/>
  <c r="D358" i="6" s="1"/>
  <c r="J1985" i="1"/>
  <c r="D357" i="6" s="1"/>
  <c r="J1986" i="1"/>
  <c r="D356" i="6" s="1"/>
  <c r="J1987" i="1"/>
  <c r="D355" i="6" s="1"/>
  <c r="J1988" i="1"/>
  <c r="D354" i="6" s="1"/>
  <c r="J1989" i="1"/>
  <c r="D353" i="6" s="1"/>
  <c r="J1990" i="1"/>
  <c r="D352" i="6" s="1"/>
  <c r="J1991" i="1"/>
  <c r="D351" i="6" s="1"/>
  <c r="J1992" i="1"/>
  <c r="D350" i="6" s="1"/>
  <c r="J1993" i="1"/>
  <c r="D349" i="6" s="1"/>
  <c r="J1994" i="1"/>
  <c r="D348" i="6" s="1"/>
  <c r="J1995" i="1"/>
  <c r="D347" i="6" s="1"/>
  <c r="J1996" i="1"/>
  <c r="D346" i="6" s="1"/>
  <c r="J1997" i="1"/>
  <c r="D345" i="6" s="1"/>
  <c r="J1998" i="1"/>
  <c r="D344" i="6" s="1"/>
  <c r="J1999" i="1"/>
  <c r="D343" i="6" s="1"/>
  <c r="J2000" i="1"/>
  <c r="D342" i="6" s="1"/>
  <c r="J2001" i="1"/>
  <c r="D341" i="6" s="1"/>
  <c r="J2002" i="1"/>
  <c r="D340" i="6" s="1"/>
  <c r="J2003" i="1"/>
  <c r="D339" i="6" s="1"/>
  <c r="J2004" i="1"/>
  <c r="D338" i="6" s="1"/>
  <c r="J2005" i="1"/>
  <c r="D337" i="6" s="1"/>
  <c r="J2006" i="1"/>
  <c r="D336" i="6" s="1"/>
  <c r="J2007" i="1"/>
  <c r="D335" i="6" s="1"/>
  <c r="J2008" i="1"/>
  <c r="D334" i="6" s="1"/>
  <c r="J2009" i="1"/>
  <c r="D333" i="6" s="1"/>
  <c r="J2010" i="1"/>
  <c r="D332" i="6" s="1"/>
  <c r="J2011" i="1"/>
  <c r="D331" i="6" s="1"/>
  <c r="J2012" i="1"/>
  <c r="D330" i="6" s="1"/>
  <c r="J2013" i="1"/>
  <c r="D329" i="6" s="1"/>
  <c r="J2014" i="1"/>
  <c r="D328" i="6" s="1"/>
  <c r="J2015" i="1"/>
  <c r="D327" i="6" s="1"/>
  <c r="J2016" i="1"/>
  <c r="D326" i="6" s="1"/>
  <c r="J2017" i="1"/>
  <c r="D325" i="6" s="1"/>
  <c r="J2018" i="1"/>
  <c r="D324" i="6" s="1"/>
  <c r="J2019" i="1"/>
  <c r="D323" i="6" s="1"/>
  <c r="J2020" i="1"/>
  <c r="D322" i="6" s="1"/>
  <c r="J2021" i="1"/>
  <c r="D321" i="6" s="1"/>
  <c r="J2022" i="1"/>
  <c r="D320" i="6" s="1"/>
  <c r="J2023" i="1"/>
  <c r="D319" i="6" s="1"/>
  <c r="J2024" i="1"/>
  <c r="D318" i="6" s="1"/>
  <c r="J2025" i="1"/>
  <c r="D317" i="6" s="1"/>
  <c r="J2026" i="1"/>
  <c r="D316" i="6" s="1"/>
  <c r="J2027" i="1"/>
  <c r="D315" i="6" s="1"/>
  <c r="J2028" i="1"/>
  <c r="D314" i="6" s="1"/>
  <c r="J2029" i="1"/>
  <c r="D313" i="6" s="1"/>
  <c r="J2030" i="1"/>
  <c r="D312" i="6" s="1"/>
  <c r="J2031" i="1"/>
  <c r="D311" i="6" s="1"/>
  <c r="J2032" i="1"/>
  <c r="D310" i="6" s="1"/>
  <c r="J2033" i="1"/>
  <c r="D309" i="6" s="1"/>
  <c r="J2034" i="1"/>
  <c r="D308" i="6" s="1"/>
  <c r="J2035" i="1"/>
  <c r="D307" i="6" s="1"/>
  <c r="J2036" i="1"/>
  <c r="D306" i="6" s="1"/>
  <c r="J2037" i="1"/>
  <c r="D305" i="6" s="1"/>
  <c r="J2038" i="1"/>
  <c r="D304" i="6" s="1"/>
  <c r="J2039" i="1"/>
  <c r="D303" i="6" s="1"/>
  <c r="J2040" i="1"/>
  <c r="D302" i="6" s="1"/>
  <c r="J2041" i="1"/>
  <c r="D301" i="6" s="1"/>
  <c r="J2042" i="1"/>
  <c r="D300" i="6" s="1"/>
  <c r="J2043" i="1"/>
  <c r="D299" i="6" s="1"/>
  <c r="J2044" i="1"/>
  <c r="D298" i="6" s="1"/>
  <c r="J2045" i="1"/>
  <c r="D297" i="6" s="1"/>
  <c r="J2046" i="1"/>
  <c r="D296" i="6" s="1"/>
  <c r="J2047" i="1"/>
  <c r="D295" i="6" s="1"/>
  <c r="J2048" i="1"/>
  <c r="D294" i="6" s="1"/>
  <c r="J2049" i="1"/>
  <c r="D293" i="6" s="1"/>
  <c r="J2050" i="1"/>
  <c r="D292" i="6" s="1"/>
  <c r="J2051" i="1"/>
  <c r="D291" i="6" s="1"/>
  <c r="J2052" i="1"/>
  <c r="D290" i="6" s="1"/>
  <c r="J2053" i="1"/>
  <c r="D289" i="6" s="1"/>
  <c r="J2054" i="1"/>
  <c r="D288" i="6" s="1"/>
  <c r="J2055" i="1"/>
  <c r="D287" i="6" s="1"/>
  <c r="J2056" i="1"/>
  <c r="D286" i="6" s="1"/>
  <c r="J2057" i="1"/>
  <c r="D285" i="6" s="1"/>
  <c r="J2058" i="1"/>
  <c r="D284" i="6" s="1"/>
  <c r="J2059" i="1"/>
  <c r="D283" i="6" s="1"/>
  <c r="J2060" i="1"/>
  <c r="D282" i="6" s="1"/>
  <c r="J2061" i="1"/>
  <c r="D281" i="6" s="1"/>
  <c r="J2062" i="1"/>
  <c r="D280" i="6" s="1"/>
  <c r="J2063" i="1"/>
  <c r="D279" i="6" s="1"/>
  <c r="J2064" i="1"/>
  <c r="D278" i="6" s="1"/>
  <c r="J2065" i="1"/>
  <c r="D277" i="6" s="1"/>
  <c r="J2066" i="1"/>
  <c r="D276" i="6" s="1"/>
  <c r="J2067" i="1"/>
  <c r="D275" i="6" s="1"/>
  <c r="J2068" i="1"/>
  <c r="D274" i="6" s="1"/>
  <c r="J2069" i="1"/>
  <c r="D273" i="6" s="1"/>
  <c r="J2070" i="1"/>
  <c r="D272" i="6" s="1"/>
  <c r="J2071" i="1"/>
  <c r="D271" i="6" s="1"/>
  <c r="J2072" i="1"/>
  <c r="D270" i="6" s="1"/>
  <c r="J2073" i="1"/>
  <c r="D269" i="6" s="1"/>
  <c r="J2074" i="1"/>
  <c r="D268" i="6" s="1"/>
  <c r="J2075" i="1"/>
  <c r="D267" i="6" s="1"/>
  <c r="J2076" i="1"/>
  <c r="D266" i="6" s="1"/>
  <c r="J2077" i="1"/>
  <c r="D265" i="6" s="1"/>
  <c r="J2078" i="1"/>
  <c r="D264" i="6" s="1"/>
  <c r="J2079" i="1"/>
  <c r="D263" i="6" s="1"/>
  <c r="J2080" i="1"/>
  <c r="D262" i="6" s="1"/>
  <c r="J2081" i="1"/>
  <c r="D261" i="6" s="1"/>
  <c r="J2082" i="1"/>
  <c r="D260" i="6" s="1"/>
  <c r="J2083" i="1"/>
  <c r="D259" i="6" s="1"/>
  <c r="J2084" i="1"/>
  <c r="D258" i="6" s="1"/>
  <c r="J2085" i="1"/>
  <c r="D257" i="6" s="1"/>
  <c r="J2086" i="1"/>
  <c r="D256" i="6" s="1"/>
  <c r="J2087" i="1"/>
  <c r="D255" i="6" s="1"/>
  <c r="J2088" i="1"/>
  <c r="D254" i="6" s="1"/>
  <c r="J2089" i="1"/>
  <c r="D253" i="6" s="1"/>
  <c r="J2090" i="1"/>
  <c r="D252" i="6" s="1"/>
  <c r="J2091" i="1"/>
  <c r="D251" i="6" s="1"/>
  <c r="J2092" i="1"/>
  <c r="D250" i="6" s="1"/>
  <c r="J2093" i="1"/>
  <c r="D249" i="6" s="1"/>
  <c r="J2094" i="1"/>
  <c r="D248" i="6" s="1"/>
  <c r="J2095" i="1"/>
  <c r="D247" i="6" s="1"/>
  <c r="J2096" i="1"/>
  <c r="D246" i="6" s="1"/>
  <c r="J2097" i="1"/>
  <c r="D245" i="6" s="1"/>
  <c r="J2098" i="1"/>
  <c r="D244" i="6" s="1"/>
  <c r="J2099" i="1"/>
  <c r="D243" i="6" s="1"/>
  <c r="J2100" i="1"/>
  <c r="J2101"/>
  <c r="D242" i="6" s="1"/>
  <c r="J2102" i="1"/>
  <c r="D241" i="6" s="1"/>
  <c r="J2103" i="1"/>
  <c r="D240" i="6" s="1"/>
  <c r="J2104" i="1"/>
  <c r="D239" i="6" s="1"/>
  <c r="J2105" i="1"/>
  <c r="D238" i="6" s="1"/>
  <c r="J2106" i="1"/>
  <c r="D237" i="6" s="1"/>
  <c r="J2107" i="1"/>
  <c r="D236" i="6" s="1"/>
  <c r="J2108" i="1"/>
  <c r="D235" i="6" s="1"/>
  <c r="J2109" i="1"/>
  <c r="D234" i="6" s="1"/>
  <c r="J2110" i="1"/>
  <c r="D233" i="6" s="1"/>
  <c r="J2111" i="1"/>
  <c r="D232" i="6" s="1"/>
  <c r="J2112" i="1"/>
  <c r="D231" i="6" s="1"/>
  <c r="J2113" i="1"/>
  <c r="D230" i="6" s="1"/>
  <c r="J2114" i="1"/>
  <c r="D229" i="6" s="1"/>
  <c r="J2115" i="1"/>
  <c r="D228" i="6" s="1"/>
  <c r="J2116" i="1"/>
  <c r="D227" i="6" s="1"/>
  <c r="J2117" i="1"/>
  <c r="D226" i="6" s="1"/>
  <c r="J2118" i="1"/>
  <c r="D225" i="6" s="1"/>
  <c r="J2119" i="1"/>
  <c r="D224" i="6" s="1"/>
  <c r="J2120" i="1"/>
  <c r="D223" i="6" s="1"/>
  <c r="J2121" i="1"/>
  <c r="D222" i="6" s="1"/>
  <c r="J2122" i="1"/>
  <c r="D221" i="6" s="1"/>
  <c r="J2123" i="1"/>
  <c r="D220" i="6" s="1"/>
  <c r="J2124" i="1"/>
  <c r="D219" i="6" s="1"/>
  <c r="J2125" i="1"/>
  <c r="D218" i="6" s="1"/>
  <c r="J2126" i="1"/>
  <c r="D217" i="6" s="1"/>
  <c r="J2127" i="1"/>
  <c r="D216" i="6" s="1"/>
  <c r="J2128" i="1"/>
  <c r="D215" i="6" s="1"/>
  <c r="J2129" i="1"/>
  <c r="D214" i="6" s="1"/>
  <c r="J2130" i="1"/>
  <c r="D213" i="6" s="1"/>
  <c r="J2131" i="1"/>
  <c r="J2132"/>
  <c r="D212" i="6" s="1"/>
  <c r="J2133" i="1"/>
  <c r="D211" i="6" s="1"/>
  <c r="J2134" i="1"/>
  <c r="D210" i="6" s="1"/>
  <c r="J2135" i="1"/>
  <c r="D209" i="6" s="1"/>
  <c r="J2136" i="1"/>
  <c r="D208" i="6" s="1"/>
  <c r="J2137" i="1"/>
  <c r="D207" i="6" s="1"/>
  <c r="J2138" i="1"/>
  <c r="D206" i="6" s="1"/>
  <c r="J2139" i="1"/>
  <c r="D205" i="6" s="1"/>
  <c r="J2140" i="1"/>
  <c r="D204" i="6" s="1"/>
  <c r="J2141" i="1"/>
  <c r="D203" i="6" s="1"/>
  <c r="J2142" i="1"/>
  <c r="D202" i="6" s="1"/>
  <c r="J2143" i="1"/>
  <c r="D201" i="6" s="1"/>
  <c r="J2144" i="1"/>
  <c r="D200" i="6" s="1"/>
  <c r="J2145" i="1"/>
  <c r="D199" i="6" s="1"/>
  <c r="J2146" i="1"/>
  <c r="D198" i="6" s="1"/>
  <c r="J2147" i="1"/>
  <c r="D197" i="6" s="1"/>
  <c r="J2148" i="1"/>
  <c r="D196" i="6" s="1"/>
  <c r="J2149" i="1"/>
  <c r="D195" i="6" s="1"/>
  <c r="J2150" i="1"/>
  <c r="D194" i="6" s="1"/>
  <c r="J2151" i="1"/>
  <c r="D193" i="6" s="1"/>
  <c r="J2152" i="1"/>
  <c r="D192" i="6" s="1"/>
  <c r="J2153" i="1"/>
  <c r="D191" i="6" s="1"/>
  <c r="J2154" i="1"/>
  <c r="D190" i="6" s="1"/>
  <c r="J2155" i="1"/>
  <c r="D189" i="6" s="1"/>
  <c r="J2156" i="1"/>
  <c r="D188" i="6" s="1"/>
  <c r="J2157" i="1"/>
  <c r="D187" i="6" s="1"/>
  <c r="J2158" i="1"/>
  <c r="D186" i="6" s="1"/>
  <c r="J2159" i="1"/>
  <c r="D185" i="6" s="1"/>
  <c r="J2160" i="1"/>
  <c r="J2161"/>
  <c r="D184" i="6" s="1"/>
  <c r="J2162" i="1"/>
  <c r="D183" i="6" s="1"/>
  <c r="J2163" i="1"/>
  <c r="D182" i="6" s="1"/>
  <c r="J2164" i="1"/>
  <c r="D181" i="6" s="1"/>
  <c r="J2165" i="1"/>
  <c r="D180" i="6" s="1"/>
  <c r="J2166" i="1"/>
  <c r="D179" i="6" s="1"/>
  <c r="J2167" i="1"/>
  <c r="D178" i="6" s="1"/>
  <c r="J2168" i="1"/>
  <c r="D177" i="6" s="1"/>
  <c r="J2169" i="1"/>
  <c r="D176" i="6" s="1"/>
  <c r="J2170" i="1"/>
  <c r="D175" i="6" s="1"/>
  <c r="J2171" i="1"/>
  <c r="D174" i="6" s="1"/>
  <c r="J2172" i="1"/>
  <c r="D173" i="6" s="1"/>
  <c r="J2173" i="1"/>
  <c r="D172" i="6" s="1"/>
  <c r="J2174" i="1"/>
  <c r="D171" i="6" s="1"/>
  <c r="J2175" i="1"/>
  <c r="D170" i="6" s="1"/>
  <c r="J2176" i="1"/>
  <c r="D169" i="6" s="1"/>
  <c r="J2177" i="1"/>
  <c r="D168" i="6" s="1"/>
  <c r="J2178" i="1"/>
  <c r="D167" i="6" s="1"/>
  <c r="J2179" i="1"/>
  <c r="D166" i="6" s="1"/>
  <c r="J2180" i="1"/>
  <c r="D165" i="6" s="1"/>
  <c r="J2181" i="1"/>
  <c r="D164" i="6" s="1"/>
  <c r="J2182" i="1"/>
  <c r="D163" i="6" s="1"/>
  <c r="J2183" i="1"/>
  <c r="D162" i="6" s="1"/>
  <c r="J2184" i="1"/>
  <c r="D161" i="6" s="1"/>
  <c r="J2185" i="1"/>
  <c r="D160" i="6" s="1"/>
  <c r="J2186" i="1"/>
  <c r="D159" i="6" s="1"/>
  <c r="J2187" i="1"/>
  <c r="D158" i="6" s="1"/>
  <c r="J2188" i="1"/>
  <c r="D157" i="6" s="1"/>
  <c r="J2189" i="1"/>
  <c r="D156" i="6" s="1"/>
  <c r="J2190" i="1"/>
  <c r="D155" i="6" s="1"/>
  <c r="J2191" i="1"/>
  <c r="D154" i="6" s="1"/>
  <c r="J2192" i="1"/>
  <c r="D153" i="6" s="1"/>
  <c r="J2193" i="1"/>
  <c r="D152" i="6" s="1"/>
  <c r="J2194" i="1"/>
  <c r="D151" i="6" s="1"/>
  <c r="J2195" i="1"/>
  <c r="D150" i="6" s="1"/>
  <c r="J2196" i="1"/>
  <c r="D149" i="6" s="1"/>
  <c r="J2197" i="1"/>
  <c r="D148" i="6" s="1"/>
  <c r="J2198" i="1"/>
  <c r="D147" i="6" s="1"/>
  <c r="J2199" i="1"/>
  <c r="D146" i="6" s="1"/>
  <c r="J2200" i="1"/>
  <c r="D145" i="6" s="1"/>
  <c r="J2201" i="1"/>
  <c r="D144" i="6" s="1"/>
  <c r="J2202" i="1"/>
  <c r="D143" i="6" s="1"/>
  <c r="J2203" i="1"/>
  <c r="D142" i="6" s="1"/>
  <c r="J2204" i="1"/>
  <c r="J2205"/>
  <c r="D141" i="6" s="1"/>
  <c r="J2206" i="1"/>
  <c r="D140" i="6" s="1"/>
  <c r="J2207" i="1"/>
  <c r="D139" i="6" s="1"/>
  <c r="J2208" i="1"/>
  <c r="D138" i="6" s="1"/>
  <c r="J2209" i="1"/>
  <c r="D137" i="6" s="1"/>
  <c r="J2210" i="1"/>
  <c r="D136" i="6" s="1"/>
  <c r="J2211" i="1"/>
  <c r="D135" i="6" s="1"/>
  <c r="J2212" i="1"/>
  <c r="D134" i="6" s="1"/>
  <c r="J2213" i="1"/>
  <c r="D133" i="6" s="1"/>
  <c r="J2214" i="1"/>
  <c r="D132" i="6" s="1"/>
  <c r="J2215" i="1"/>
  <c r="D131" i="6" s="1"/>
  <c r="J2216" i="1"/>
  <c r="D130" i="6" s="1"/>
  <c r="J2217" i="1"/>
  <c r="D129" i="6" s="1"/>
  <c r="J2218" i="1"/>
  <c r="D128" i="6" s="1"/>
  <c r="J2219" i="1"/>
  <c r="D127" i="6" s="1"/>
  <c r="J2220" i="1"/>
  <c r="D126" i="6" s="1"/>
  <c r="J2221" i="1"/>
  <c r="D125" i="6" s="1"/>
  <c r="J2222" i="1"/>
  <c r="D124" i="6" s="1"/>
  <c r="J2223" i="1"/>
  <c r="D123" i="6" s="1"/>
  <c r="J2224" i="1"/>
  <c r="D122" i="6" s="1"/>
  <c r="J2225" i="1"/>
  <c r="D121" i="6" s="1"/>
  <c r="J2226" i="1"/>
  <c r="D120" i="6" s="1"/>
  <c r="J2227" i="1"/>
  <c r="D119" i="6" s="1"/>
  <c r="J2228" i="1"/>
  <c r="D118" i="6" s="1"/>
  <c r="J2229" i="1"/>
  <c r="D117" i="6" s="1"/>
  <c r="J2230" i="1"/>
  <c r="D116" i="6" s="1"/>
  <c r="J2231" i="1"/>
  <c r="D115" i="6" s="1"/>
  <c r="J2232" i="1"/>
  <c r="D114" i="6" s="1"/>
  <c r="J2233" i="1"/>
  <c r="D113" i="6" s="1"/>
  <c r="J2234" i="1"/>
  <c r="D112" i="6" s="1"/>
  <c r="J2235" i="1"/>
  <c r="D111" i="6" s="1"/>
  <c r="J2236" i="1"/>
  <c r="D110" i="6" s="1"/>
  <c r="J2237" i="1"/>
  <c r="D109" i="6" s="1"/>
  <c r="J2238" i="1"/>
  <c r="D108" i="6" s="1"/>
  <c r="J2239" i="1"/>
  <c r="D107" i="6" s="1"/>
  <c r="J2240" i="1"/>
  <c r="D106" i="6" s="1"/>
  <c r="J2241" i="1"/>
  <c r="D105" i="6" s="1"/>
  <c r="J2242" i="1"/>
  <c r="D104" i="6" s="1"/>
  <c r="J2243" i="1"/>
  <c r="D103" i="6" s="1"/>
  <c r="J2244" i="1"/>
  <c r="D102" i="6" s="1"/>
  <c r="J2245" i="1"/>
  <c r="D101" i="6" s="1"/>
  <c r="J2246" i="1"/>
  <c r="D100" i="6" s="1"/>
  <c r="J2247" i="1"/>
  <c r="D99" i="6" s="1"/>
  <c r="J2248" i="1"/>
  <c r="D98" i="6" s="1"/>
  <c r="J2249" i="1"/>
  <c r="D97" i="6" s="1"/>
  <c r="J2250" i="1"/>
  <c r="D96" i="6" s="1"/>
  <c r="J2251" i="1"/>
  <c r="D95" i="6" s="1"/>
  <c r="J2252" i="1"/>
  <c r="D94" i="6" s="1"/>
  <c r="J2253" i="1"/>
  <c r="D93" i="6" s="1"/>
  <c r="J2254" i="1"/>
  <c r="D92" i="6" s="1"/>
  <c r="J2255" i="1"/>
  <c r="D91" i="6" s="1"/>
  <c r="J2256" i="1"/>
  <c r="D90" i="6" s="1"/>
  <c r="J2257" i="1"/>
  <c r="D89" i="6" s="1"/>
  <c r="J2258" i="1"/>
  <c r="D88" i="6" s="1"/>
  <c r="J2259" i="1"/>
  <c r="D87" i="6" s="1"/>
  <c r="J2260" i="1"/>
  <c r="D86" i="6" s="1"/>
  <c r="J2261" i="1"/>
  <c r="D85" i="6" s="1"/>
  <c r="J2262" i="1"/>
  <c r="D84" i="6" s="1"/>
  <c r="J2263" i="1"/>
  <c r="D83" i="6" s="1"/>
  <c r="J2264" i="1"/>
  <c r="D82" i="6" s="1"/>
  <c r="J2265" i="1"/>
  <c r="D81" i="6" s="1"/>
  <c r="J2266" i="1"/>
  <c r="D80" i="6" s="1"/>
  <c r="J2267" i="1"/>
  <c r="D79" i="6" s="1"/>
  <c r="J2268" i="1"/>
  <c r="D78" i="6" s="1"/>
  <c r="J2269" i="1"/>
  <c r="D77" i="6" s="1"/>
  <c r="J2270" i="1"/>
  <c r="D76" i="6" s="1"/>
  <c r="J2271" i="1"/>
  <c r="D75" i="6" s="1"/>
  <c r="J2272" i="1"/>
  <c r="D74" i="6" s="1"/>
  <c r="J2273" i="1"/>
  <c r="D73" i="6" s="1"/>
  <c r="J2274" i="1"/>
  <c r="D72" i="6" s="1"/>
  <c r="J2275" i="1"/>
  <c r="D71" i="6" s="1"/>
  <c r="J2276" i="1"/>
  <c r="D70" i="6" s="1"/>
  <c r="J2277" i="1"/>
  <c r="D69" i="6" s="1"/>
  <c r="J2278" i="1"/>
  <c r="D68" i="6" s="1"/>
  <c r="J2279" i="1"/>
  <c r="D67" i="6" s="1"/>
  <c r="J2280" i="1"/>
  <c r="D66" i="6" s="1"/>
  <c r="J2281" i="1"/>
  <c r="D65" i="6" s="1"/>
  <c r="J2282" i="1"/>
  <c r="D64" i="6" s="1"/>
  <c r="J2283" i="1"/>
  <c r="D63" i="6" s="1"/>
  <c r="J2284" i="1"/>
  <c r="D62" i="6" s="1"/>
  <c r="J2285" i="1"/>
  <c r="D61" i="6" s="1"/>
  <c r="J2286" i="1"/>
  <c r="D60" i="6" s="1"/>
  <c r="J2287" i="1"/>
  <c r="D59" i="6" s="1"/>
  <c r="J2288" i="1"/>
  <c r="D58" i="6" s="1"/>
  <c r="J2289" i="1"/>
  <c r="D57" i="6" s="1"/>
  <c r="J2290" i="1"/>
  <c r="D56" i="6" s="1"/>
  <c r="J2291" i="1"/>
  <c r="D55" i="6" s="1"/>
  <c r="J2292" i="1"/>
  <c r="D54" i="6" s="1"/>
  <c r="J2293" i="1"/>
  <c r="D53" i="6" s="1"/>
  <c r="J2294" i="1"/>
  <c r="D52" i="6" s="1"/>
  <c r="J2295" i="1"/>
  <c r="D51" i="6" s="1"/>
  <c r="J2296" i="1"/>
  <c r="D50" i="6" s="1"/>
  <c r="J2297" i="1"/>
  <c r="D49" i="6" s="1"/>
  <c r="J2298" i="1"/>
  <c r="D48" i="6" s="1"/>
  <c r="J2299" i="1"/>
  <c r="D47" i="6" s="1"/>
  <c r="J2300" i="1"/>
  <c r="D46" i="6" s="1"/>
  <c r="J2301" i="1"/>
  <c r="D45" i="6" s="1"/>
  <c r="J2302" i="1"/>
  <c r="D44" i="6" s="1"/>
  <c r="J2303" i="1"/>
  <c r="D43" i="6" s="1"/>
  <c r="J2304" i="1"/>
  <c r="D42" i="6" s="1"/>
  <c r="J2305" i="1"/>
  <c r="D41" i="6" s="1"/>
  <c r="J2306" i="1"/>
  <c r="D40" i="6" s="1"/>
  <c r="J2307" i="1"/>
  <c r="D39" i="6" s="1"/>
  <c r="J2308" i="1"/>
  <c r="D38" i="6" s="1"/>
  <c r="J2309" i="1"/>
  <c r="D37" i="6" s="1"/>
  <c r="J2310" i="1"/>
  <c r="D36" i="6" s="1"/>
  <c r="J2311" i="1"/>
  <c r="D35" i="6" s="1"/>
  <c r="J2312" i="1"/>
  <c r="D34" i="6" s="1"/>
  <c r="J2313" i="1"/>
  <c r="D33" i="6" s="1"/>
  <c r="J2314" i="1"/>
  <c r="D32" i="6" s="1"/>
  <c r="J2315" i="1"/>
  <c r="D31" i="6" s="1"/>
  <c r="J2316" i="1"/>
  <c r="D30" i="6" s="1"/>
  <c r="J2317" i="1"/>
  <c r="D29" i="6" s="1"/>
  <c r="J2318" i="1"/>
  <c r="D28" i="6" s="1"/>
  <c r="J2319" i="1"/>
  <c r="D27" i="6" s="1"/>
  <c r="J2320" i="1"/>
  <c r="D26" i="6" s="1"/>
  <c r="J2321" i="1"/>
  <c r="D25" i="6" s="1"/>
  <c r="J2322" i="1"/>
  <c r="D24" i="6" s="1"/>
  <c r="J2323" i="1"/>
  <c r="D23" i="6" s="1"/>
  <c r="J2324" i="1"/>
  <c r="D22" i="6" s="1"/>
  <c r="J2325" i="1"/>
  <c r="D21" i="6" s="1"/>
  <c r="J2326" i="1"/>
  <c r="D20" i="6" s="1"/>
  <c r="J2327" i="1"/>
  <c r="D19" i="6" s="1"/>
  <c r="J2328" i="1"/>
  <c r="D18" i="6" s="1"/>
  <c r="J2329" i="1"/>
  <c r="D17" i="6" s="1"/>
  <c r="J2330" i="1"/>
  <c r="D16" i="6" s="1"/>
  <c r="J2331" i="1"/>
  <c r="D15" i="6" s="1"/>
  <c r="J2332" i="1"/>
  <c r="D14" i="6" s="1"/>
  <c r="J2333" i="1"/>
  <c r="D13" i="6" s="1"/>
  <c r="J2334" i="1"/>
  <c r="D12" i="6" s="1"/>
  <c r="J2335" i="1"/>
  <c r="D11" i="6" s="1"/>
  <c r="J2336" i="1"/>
  <c r="D10" i="6" s="1"/>
  <c r="J2337" i="1"/>
  <c r="D9" i="6" s="1"/>
  <c r="J2338" i="1"/>
  <c r="D8" i="6" s="1"/>
  <c r="J2339" i="1"/>
  <c r="D7" i="6" s="1"/>
  <c r="J2340" i="1"/>
  <c r="D6" i="6" s="1"/>
  <c r="J2341" i="1"/>
  <c r="D5" i="6" s="1"/>
  <c r="J2342" i="1"/>
  <c r="D4" i="6" s="1"/>
  <c r="J2343" i="1"/>
  <c r="D3" i="6" s="1"/>
  <c r="J2344" i="1"/>
  <c r="D2" i="6" s="1"/>
  <c r="J3" i="1"/>
  <c r="D2335" i="6" s="1"/>
  <c r="F2" i="1"/>
  <c r="D2"/>
  <c r="O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"/>
  <c r="T3" i="1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0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T1047"/>
  <c r="T1048"/>
  <c r="T1049"/>
  <c r="T1050"/>
  <c r="T1051"/>
  <c r="T1052"/>
  <c r="T1053"/>
  <c r="T1054"/>
  <c r="T1055"/>
  <c r="T1056"/>
  <c r="T1057"/>
  <c r="T1058"/>
  <c r="T1059"/>
  <c r="T1060"/>
  <c r="T1061"/>
  <c r="T1062"/>
  <c r="T1063"/>
  <c r="T1064"/>
  <c r="T1065"/>
  <c r="T1066"/>
  <c r="T1067"/>
  <c r="T1068"/>
  <c r="T1069"/>
  <c r="T1070"/>
  <c r="T1071"/>
  <c r="T1072"/>
  <c r="T1073"/>
  <c r="T1074"/>
  <c r="T1075"/>
  <c r="T1076"/>
  <c r="T1077"/>
  <c r="T1078"/>
  <c r="T1079"/>
  <c r="T1080"/>
  <c r="T1081"/>
  <c r="T1082"/>
  <c r="T1083"/>
  <c r="T1084"/>
  <c r="T1085"/>
  <c r="T1086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111"/>
  <c r="T1112"/>
  <c r="T1113"/>
  <c r="T1114"/>
  <c r="T1115"/>
  <c r="T1116"/>
  <c r="T1117"/>
  <c r="T1118"/>
  <c r="T1119"/>
  <c r="T1120"/>
  <c r="T1121"/>
  <c r="T1122"/>
  <c r="T1123"/>
  <c r="T1124"/>
  <c r="T1125"/>
  <c r="T1126"/>
  <c r="T1127"/>
  <c r="T1128"/>
  <c r="T1129"/>
  <c r="T1130"/>
  <c r="T1131"/>
  <c r="T1132"/>
  <c r="T1133"/>
  <c r="T1134"/>
  <c r="T1135"/>
  <c r="T1136"/>
  <c r="T1137"/>
  <c r="T1138"/>
  <c r="T1139"/>
  <c r="T1140"/>
  <c r="T1141"/>
  <c r="T1142"/>
  <c r="T1143"/>
  <c r="T1144"/>
  <c r="T1145"/>
  <c r="T1146"/>
  <c r="T1147"/>
  <c r="T1148"/>
  <c r="T1149"/>
  <c r="T1150"/>
  <c r="T1151"/>
  <c r="T115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203"/>
  <c r="T1204"/>
  <c r="T1205"/>
  <c r="T1206"/>
  <c r="T1207"/>
  <c r="T1208"/>
  <c r="T1209"/>
  <c r="T1210"/>
  <c r="T1211"/>
  <c r="T1212"/>
  <c r="T1213"/>
  <c r="T1214"/>
  <c r="T1215"/>
  <c r="T1216"/>
  <c r="T1217"/>
  <c r="T1218"/>
  <c r="T1219"/>
  <c r="T1220"/>
  <c r="T1221"/>
  <c r="T1222"/>
  <c r="T1223"/>
  <c r="T1224"/>
  <c r="T1225"/>
  <c r="T1226"/>
  <c r="T1227"/>
  <c r="T1228"/>
  <c r="T1229"/>
  <c r="T1230"/>
  <c r="T1231"/>
  <c r="T1232"/>
  <c r="T1233"/>
  <c r="T1234"/>
  <c r="T1235"/>
  <c r="T1236"/>
  <c r="T1237"/>
  <c r="T1238"/>
  <c r="T1239"/>
  <c r="T1240"/>
  <c r="T1241"/>
  <c r="T1242"/>
  <c r="T1243"/>
  <c r="T1244"/>
  <c r="T1245"/>
  <c r="T1246"/>
  <c r="T1247"/>
  <c r="T1248"/>
  <c r="T1249"/>
  <c r="T1250"/>
  <c r="T1251"/>
  <c r="T1252"/>
  <c r="T1253"/>
  <c r="T1254"/>
  <c r="T1255"/>
  <c r="T1256"/>
  <c r="T1257"/>
  <c r="T1258"/>
  <c r="T1259"/>
  <c r="T1260"/>
  <c r="T1261"/>
  <c r="T1262"/>
  <c r="T1263"/>
  <c r="T1264"/>
  <c r="T1265"/>
  <c r="T1266"/>
  <c r="T1267"/>
  <c r="T1268"/>
  <c r="T1269"/>
  <c r="T1270"/>
  <c r="T1271"/>
  <c r="T1272"/>
  <c r="T1273"/>
  <c r="T1274"/>
  <c r="T1275"/>
  <c r="T1276"/>
  <c r="T1277"/>
  <c r="T1278"/>
  <c r="T1279"/>
  <c r="T1280"/>
  <c r="T1281"/>
  <c r="T1282"/>
  <c r="T1283"/>
  <c r="T1284"/>
  <c r="T1285"/>
  <c r="T1286"/>
  <c r="T1287"/>
  <c r="T1288"/>
  <c r="T1289"/>
  <c r="T1290"/>
  <c r="T1291"/>
  <c r="T1292"/>
  <c r="T1293"/>
  <c r="T1294"/>
  <c r="T1295"/>
  <c r="T1296"/>
  <c r="T1297"/>
  <c r="T1298"/>
  <c r="T1299"/>
  <c r="T1300"/>
  <c r="T1301"/>
  <c r="T1302"/>
  <c r="T1303"/>
  <c r="T1304"/>
  <c r="T1305"/>
  <c r="T1306"/>
  <c r="T1307"/>
  <c r="T1308"/>
  <c r="T1309"/>
  <c r="T1310"/>
  <c r="T1311"/>
  <c r="T1312"/>
  <c r="T1313"/>
  <c r="T1314"/>
  <c r="T1315"/>
  <c r="T1316"/>
  <c r="T1317"/>
  <c r="T1318"/>
  <c r="T1319"/>
  <c r="T1320"/>
  <c r="T1321"/>
  <c r="T1322"/>
  <c r="T1323"/>
  <c r="T1324"/>
  <c r="T1325"/>
  <c r="T1326"/>
  <c r="T1327"/>
  <c r="T1328"/>
  <c r="T1329"/>
  <c r="T1330"/>
  <c r="T1331"/>
  <c r="T1332"/>
  <c r="T1333"/>
  <c r="T1334"/>
  <c r="T1335"/>
  <c r="T1336"/>
  <c r="T1337"/>
  <c r="T1338"/>
  <c r="T1339"/>
  <c r="T1340"/>
  <c r="T1341"/>
  <c r="T1342"/>
  <c r="T1343"/>
  <c r="T1344"/>
  <c r="T1345"/>
  <c r="T1346"/>
  <c r="T1347"/>
  <c r="T1348"/>
  <c r="T1349"/>
  <c r="T1350"/>
  <c r="T1351"/>
  <c r="T1352"/>
  <c r="T1353"/>
  <c r="T1354"/>
  <c r="T1355"/>
  <c r="T1356"/>
  <c r="T1357"/>
  <c r="T1358"/>
  <c r="T1359"/>
  <c r="T1360"/>
  <c r="T1361"/>
  <c r="T1362"/>
  <c r="T1363"/>
  <c r="T1364"/>
  <c r="T1365"/>
  <c r="T1366"/>
  <c r="T1367"/>
  <c r="T1368"/>
  <c r="T1369"/>
  <c r="T1370"/>
  <c r="T1371"/>
  <c r="T1372"/>
  <c r="T1373"/>
  <c r="T1374"/>
  <c r="T1375"/>
  <c r="T1376"/>
  <c r="T1377"/>
  <c r="T1378"/>
  <c r="T1379"/>
  <c r="T1380"/>
  <c r="T1381"/>
  <c r="T1382"/>
  <c r="T1383"/>
  <c r="T1384"/>
  <c r="T1385"/>
  <c r="T1386"/>
  <c r="T1387"/>
  <c r="T1388"/>
  <c r="T1389"/>
  <c r="T1390"/>
  <c r="T1391"/>
  <c r="T1392"/>
  <c r="T1393"/>
  <c r="T1394"/>
  <c r="T1395"/>
  <c r="T1396"/>
  <c r="T1397"/>
  <c r="T1398"/>
  <c r="T1399"/>
  <c r="T1400"/>
  <c r="T1401"/>
  <c r="T1402"/>
  <c r="T1403"/>
  <c r="T1404"/>
  <c r="T1405"/>
  <c r="T1406"/>
  <c r="T1407"/>
  <c r="T1408"/>
  <c r="T1409"/>
  <c r="T1410"/>
  <c r="T1411"/>
  <c r="T1412"/>
  <c r="T1413"/>
  <c r="T1414"/>
  <c r="T1415"/>
  <c r="T1416"/>
  <c r="T1417"/>
  <c r="T1418"/>
  <c r="T1419"/>
  <c r="T1420"/>
  <c r="T1421"/>
  <c r="T1422"/>
  <c r="T1423"/>
  <c r="T1424"/>
  <c r="T1425"/>
  <c r="T1426"/>
  <c r="T1427"/>
  <c r="T1428"/>
  <c r="T1429"/>
  <c r="T1430"/>
  <c r="T1431"/>
  <c r="T1432"/>
  <c r="T1433"/>
  <c r="T1434"/>
  <c r="T1435"/>
  <c r="T1436"/>
  <c r="T1437"/>
  <c r="T1438"/>
  <c r="T1439"/>
  <c r="T1440"/>
  <c r="T1441"/>
  <c r="T1442"/>
  <c r="T1443"/>
  <c r="T1444"/>
  <c r="T1445"/>
  <c r="T1446"/>
  <c r="T1447"/>
  <c r="T1448"/>
  <c r="T1449"/>
  <c r="T1450"/>
  <c r="T1451"/>
  <c r="T1452"/>
  <c r="T1453"/>
  <c r="T1454"/>
  <c r="T1455"/>
  <c r="T1456"/>
  <c r="T1457"/>
  <c r="T1458"/>
  <c r="T1459"/>
  <c r="T1460"/>
  <c r="T1461"/>
  <c r="T1462"/>
  <c r="T1463"/>
  <c r="T1464"/>
  <c r="T1465"/>
  <c r="T1466"/>
  <c r="T1467"/>
  <c r="T1468"/>
  <c r="T1469"/>
  <c r="T1470"/>
  <c r="T1471"/>
  <c r="T1472"/>
  <c r="T1473"/>
  <c r="T1474"/>
  <c r="T1475"/>
  <c r="T1476"/>
  <c r="T1477"/>
  <c r="T1478"/>
  <c r="T1479"/>
  <c r="T1480"/>
  <c r="T1481"/>
  <c r="T1482"/>
  <c r="T1483"/>
  <c r="T1484"/>
  <c r="T1485"/>
  <c r="T1486"/>
  <c r="T1487"/>
  <c r="T1488"/>
  <c r="T1489"/>
  <c r="T1490"/>
  <c r="T1491"/>
  <c r="T1492"/>
  <c r="T1493"/>
  <c r="T1494"/>
  <c r="T1495"/>
  <c r="T1496"/>
  <c r="T1497"/>
  <c r="T1498"/>
  <c r="T1499"/>
  <c r="T1500"/>
  <c r="T1501"/>
  <c r="T1502"/>
  <c r="T1503"/>
  <c r="T1504"/>
  <c r="T1505"/>
  <c r="T1506"/>
  <c r="T1507"/>
  <c r="T1508"/>
  <c r="T1509"/>
  <c r="T1510"/>
  <c r="T1511"/>
  <c r="T1512"/>
  <c r="T1513"/>
  <c r="T1514"/>
  <c r="T1515"/>
  <c r="T1516"/>
  <c r="T1517"/>
  <c r="T1518"/>
  <c r="T1519"/>
  <c r="T1520"/>
  <c r="T1521"/>
  <c r="T1522"/>
  <c r="T1523"/>
  <c r="T1524"/>
  <c r="T1525"/>
  <c r="T1526"/>
  <c r="T1527"/>
  <c r="T1528"/>
  <c r="T1529"/>
  <c r="T1530"/>
  <c r="T1531"/>
  <c r="T1532"/>
  <c r="T1533"/>
  <c r="T1534"/>
  <c r="T1535"/>
  <c r="T1536"/>
  <c r="T1537"/>
  <c r="T1538"/>
  <c r="T1539"/>
  <c r="T1540"/>
  <c r="T1541"/>
  <c r="T1542"/>
  <c r="T1543"/>
  <c r="T1544"/>
  <c r="T1545"/>
  <c r="T1546"/>
  <c r="T1547"/>
  <c r="T1548"/>
  <c r="T1549"/>
  <c r="T1550"/>
  <c r="T1551"/>
  <c r="T1552"/>
  <c r="T1553"/>
  <c r="T1554"/>
  <c r="T1555"/>
  <c r="T1556"/>
  <c r="T1557"/>
  <c r="T1558"/>
  <c r="T1559"/>
  <c r="T1560"/>
  <c r="T1561"/>
  <c r="T1562"/>
  <c r="T1563"/>
  <c r="T1564"/>
  <c r="T1565"/>
  <c r="T1566"/>
  <c r="T1567"/>
  <c r="T1568"/>
  <c r="T1569"/>
  <c r="T1570"/>
  <c r="T1571"/>
  <c r="T1572"/>
  <c r="T1573"/>
  <c r="T1574"/>
  <c r="T1575"/>
  <c r="T1576"/>
  <c r="T1577"/>
  <c r="T1578"/>
  <c r="T1579"/>
  <c r="T1580"/>
  <c r="T1581"/>
  <c r="T1582"/>
  <c r="T1583"/>
  <c r="T1584"/>
  <c r="T1585"/>
  <c r="T1586"/>
  <c r="T1587"/>
  <c r="T1588"/>
  <c r="T1589"/>
  <c r="T1590"/>
  <c r="T1591"/>
  <c r="T1592"/>
  <c r="T1593"/>
  <c r="T1594"/>
  <c r="T1595"/>
  <c r="T1596"/>
  <c r="T1597"/>
  <c r="T1598"/>
  <c r="T1599"/>
  <c r="T1600"/>
  <c r="T1601"/>
  <c r="T1602"/>
  <c r="T1603"/>
  <c r="T1604"/>
  <c r="T1605"/>
  <c r="T1606"/>
  <c r="T1607"/>
  <c r="T1608"/>
  <c r="T1609"/>
  <c r="T1610"/>
  <c r="T1611"/>
  <c r="T1612"/>
  <c r="T1613"/>
  <c r="T1614"/>
  <c r="T1615"/>
  <c r="T1616"/>
  <c r="T1617"/>
  <c r="T1618"/>
  <c r="T1619"/>
  <c r="T1620"/>
  <c r="T1621"/>
  <c r="T1622"/>
  <c r="T1623"/>
  <c r="T1624"/>
  <c r="T1625"/>
  <c r="T1626"/>
  <c r="T1627"/>
  <c r="T1628"/>
  <c r="T1629"/>
  <c r="T1630"/>
  <c r="T1631"/>
  <c r="T1632"/>
  <c r="T1633"/>
  <c r="T1634"/>
  <c r="T1635"/>
  <c r="T1636"/>
  <c r="T1637"/>
  <c r="T1638"/>
  <c r="T1639"/>
  <c r="T1640"/>
  <c r="T1641"/>
  <c r="T1642"/>
  <c r="T1643"/>
  <c r="T1644"/>
  <c r="T1645"/>
  <c r="T1646"/>
  <c r="T1647"/>
  <c r="T1648"/>
  <c r="T1649"/>
  <c r="T1650"/>
  <c r="T1651"/>
  <c r="T1652"/>
  <c r="T1653"/>
  <c r="T1654"/>
  <c r="T1655"/>
  <c r="T1656"/>
  <c r="T1657"/>
  <c r="T1658"/>
  <c r="T1659"/>
  <c r="T1660"/>
  <c r="T1661"/>
  <c r="T1662"/>
  <c r="T1663"/>
  <c r="T1664"/>
  <c r="T1665"/>
  <c r="T1666"/>
  <c r="T1667"/>
  <c r="T1668"/>
  <c r="T1669"/>
  <c r="T1670"/>
  <c r="T1671"/>
  <c r="T1672"/>
  <c r="T1673"/>
  <c r="T1674"/>
  <c r="T1675"/>
  <c r="T1676"/>
  <c r="T1677"/>
  <c r="T1678"/>
  <c r="T1679"/>
  <c r="T1680"/>
  <c r="T1681"/>
  <c r="T1682"/>
  <c r="T1683"/>
  <c r="T1684"/>
  <c r="T1685"/>
  <c r="T1686"/>
  <c r="T1687"/>
  <c r="T1688"/>
  <c r="T1689"/>
  <c r="T1690"/>
  <c r="T1691"/>
  <c r="T1692"/>
  <c r="T1693"/>
  <c r="T1694"/>
  <c r="T1695"/>
  <c r="T1696"/>
  <c r="T1697"/>
  <c r="T1698"/>
  <c r="T1699"/>
  <c r="T1700"/>
  <c r="T1701"/>
  <c r="T1702"/>
  <c r="T1703"/>
  <c r="T1704"/>
  <c r="T1705"/>
  <c r="T1706"/>
  <c r="T1707"/>
  <c r="T1708"/>
  <c r="T1709"/>
  <c r="T1710"/>
  <c r="T1711"/>
  <c r="T1712"/>
  <c r="T1713"/>
  <c r="T1714"/>
  <c r="T1715"/>
  <c r="T1716"/>
  <c r="T1717"/>
  <c r="T1718"/>
  <c r="T1719"/>
  <c r="T1720"/>
  <c r="T1721"/>
  <c r="T1722"/>
  <c r="T1723"/>
  <c r="T1724"/>
  <c r="T1725"/>
  <c r="T1726"/>
  <c r="T1727"/>
  <c r="T1728"/>
  <c r="T1729"/>
  <c r="T1730"/>
  <c r="T1731"/>
  <c r="T1732"/>
  <c r="T1733"/>
  <c r="T1734"/>
  <c r="T1735"/>
  <c r="T1736"/>
  <c r="T1737"/>
  <c r="T1738"/>
  <c r="T1739"/>
  <c r="T1740"/>
  <c r="T1741"/>
  <c r="T1742"/>
  <c r="T1743"/>
  <c r="T1744"/>
  <c r="T1745"/>
  <c r="T1746"/>
  <c r="T1747"/>
  <c r="T1748"/>
  <c r="T1749"/>
  <c r="T1750"/>
  <c r="T1751"/>
  <c r="T1752"/>
  <c r="T1753"/>
  <c r="T1754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T1782"/>
  <c r="T1783"/>
  <c r="T1784"/>
  <c r="T1785"/>
  <c r="T1786"/>
  <c r="T1787"/>
  <c r="T1788"/>
  <c r="T1789"/>
  <c r="T1790"/>
  <c r="T1791"/>
  <c r="T1792"/>
  <c r="T1793"/>
  <c r="T1794"/>
  <c r="T1795"/>
  <c r="T1796"/>
  <c r="T1797"/>
  <c r="T1798"/>
  <c r="T1799"/>
  <c r="T1800"/>
  <c r="T1801"/>
  <c r="T1802"/>
  <c r="T1803"/>
  <c r="T1804"/>
  <c r="T1805"/>
  <c r="T1806"/>
  <c r="T1807"/>
  <c r="T1808"/>
  <c r="T1809"/>
  <c r="T1810"/>
  <c r="T1811"/>
  <c r="T1812"/>
  <c r="T1813"/>
  <c r="T1814"/>
  <c r="T1815"/>
  <c r="T1816"/>
  <c r="T1817"/>
  <c r="T1818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T1843"/>
  <c r="T1844"/>
  <c r="T1845"/>
  <c r="T1846"/>
  <c r="T1847"/>
  <c r="T1848"/>
  <c r="T1849"/>
  <c r="T1850"/>
  <c r="T1851"/>
  <c r="T1852"/>
  <c r="T1853"/>
  <c r="T1854"/>
  <c r="T1855"/>
  <c r="T1856"/>
  <c r="T1857"/>
  <c r="T1858"/>
  <c r="T1859"/>
  <c r="T1860"/>
  <c r="T1861"/>
  <c r="T1862"/>
  <c r="T1863"/>
  <c r="T1864"/>
  <c r="T1865"/>
  <c r="T1866"/>
  <c r="T1867"/>
  <c r="T1868"/>
  <c r="T1869"/>
  <c r="T1870"/>
  <c r="T1871"/>
  <c r="T1872"/>
  <c r="T1873"/>
  <c r="T1874"/>
  <c r="T1875"/>
  <c r="T1876"/>
  <c r="T1877"/>
  <c r="T1878"/>
  <c r="T1879"/>
  <c r="T1880"/>
  <c r="T1881"/>
  <c r="T1882"/>
  <c r="T1883"/>
  <c r="T1884"/>
  <c r="T1885"/>
  <c r="T1886"/>
  <c r="T1887"/>
  <c r="T1888"/>
  <c r="T1889"/>
  <c r="T1890"/>
  <c r="T1891"/>
  <c r="T1892"/>
  <c r="T1893"/>
  <c r="T1894"/>
  <c r="T1895"/>
  <c r="T1896"/>
  <c r="T1897"/>
  <c r="T1898"/>
  <c r="T1899"/>
  <c r="T1900"/>
  <c r="T1901"/>
  <c r="T1902"/>
  <c r="T1903"/>
  <c r="T1904"/>
  <c r="T1905"/>
  <c r="T1906"/>
  <c r="T1907"/>
  <c r="T1908"/>
  <c r="T1909"/>
  <c r="T1910"/>
  <c r="T1911"/>
  <c r="T1912"/>
  <c r="T1913"/>
  <c r="T1914"/>
  <c r="T1915"/>
  <c r="T1916"/>
  <c r="T1917"/>
  <c r="T1918"/>
  <c r="T1919"/>
  <c r="T1920"/>
  <c r="T1921"/>
  <c r="T1922"/>
  <c r="T1923"/>
  <c r="T1924"/>
  <c r="T1925"/>
  <c r="T1926"/>
  <c r="T1927"/>
  <c r="T1928"/>
  <c r="T1929"/>
  <c r="T1930"/>
  <c r="T1931"/>
  <c r="T1932"/>
  <c r="T1933"/>
  <c r="T1934"/>
  <c r="T1935"/>
  <c r="T1936"/>
  <c r="T1937"/>
  <c r="T1938"/>
  <c r="T1939"/>
  <c r="T1940"/>
  <c r="T1941"/>
  <c r="T1942"/>
  <c r="T1943"/>
  <c r="T1944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0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6"/>
  <c r="T2257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"/>
  <c r="R2"/>
  <c r="R4"/>
  <c r="R5"/>
  <c r="R6"/>
  <c r="R7"/>
  <c r="R8"/>
  <c r="R9"/>
  <c r="R10"/>
  <c r="R11"/>
  <c r="R12"/>
  <c r="R13"/>
  <c r="R14"/>
  <c r="R15"/>
  <c r="R16"/>
  <c r="R17"/>
  <c r="R18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3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Q697"/>
  <c r="Q698"/>
  <c r="Q699"/>
  <c r="Q700"/>
  <c r="Q701"/>
  <c r="Q702"/>
  <c r="Q703"/>
  <c r="Q704"/>
  <c r="Q705"/>
  <c r="Q706"/>
  <c r="Q707"/>
  <c r="Q708"/>
  <c r="Q709"/>
  <c r="Q710"/>
  <c r="Q711"/>
  <c r="Q712"/>
  <c r="Q713"/>
  <c r="Q714"/>
  <c r="Q715"/>
  <c r="Q716"/>
  <c r="Q717"/>
  <c r="Q718"/>
  <c r="Q719"/>
  <c r="Q720"/>
  <c r="Q721"/>
  <c r="Q722"/>
  <c r="Q723"/>
  <c r="Q724"/>
  <c r="Q725"/>
  <c r="Q726"/>
  <c r="Q727"/>
  <c r="Q728"/>
  <c r="Q729"/>
  <c r="Q730"/>
  <c r="Q731"/>
  <c r="Q732"/>
  <c r="Q733"/>
  <c r="Q734"/>
  <c r="Q735"/>
  <c r="Q736"/>
  <c r="Q737"/>
  <c r="Q738"/>
  <c r="Q739"/>
  <c r="Q740"/>
  <c r="Q741"/>
  <c r="Q742"/>
  <c r="Q743"/>
  <c r="Q744"/>
  <c r="Q745"/>
  <c r="Q746"/>
  <c r="Q747"/>
  <c r="Q748"/>
  <c r="Q749"/>
  <c r="Q750"/>
  <c r="Q751"/>
  <c r="Q752"/>
  <c r="Q753"/>
  <c r="Q754"/>
  <c r="Q755"/>
  <c r="Q756"/>
  <c r="Q757"/>
  <c r="Q758"/>
  <c r="Q759"/>
  <c r="Q760"/>
  <c r="Q761"/>
  <c r="Q762"/>
  <c r="Q763"/>
  <c r="Q764"/>
  <c r="Q765"/>
  <c r="Q766"/>
  <c r="Q767"/>
  <c r="Q768"/>
  <c r="Q769"/>
  <c r="Q770"/>
  <c r="Q771"/>
  <c r="Q772"/>
  <c r="Q773"/>
  <c r="Q774"/>
  <c r="Q775"/>
  <c r="Q776"/>
  <c r="Q777"/>
  <c r="Q778"/>
  <c r="Q779"/>
  <c r="Q780"/>
  <c r="Q781"/>
  <c r="Q782"/>
  <c r="Q783"/>
  <c r="Q784"/>
  <c r="Q785"/>
  <c r="Q786"/>
  <c r="Q787"/>
  <c r="Q788"/>
  <c r="Q789"/>
  <c r="Q790"/>
  <c r="Q791"/>
  <c r="Q792"/>
  <c r="Q793"/>
  <c r="Q794"/>
  <c r="Q795"/>
  <c r="Q796"/>
  <c r="Q797"/>
  <c r="Q798"/>
  <c r="Q799"/>
  <c r="Q800"/>
  <c r="Q801"/>
  <c r="Q802"/>
  <c r="Q803"/>
  <c r="Q804"/>
  <c r="Q805"/>
  <c r="Q806"/>
  <c r="Q807"/>
  <c r="Q808"/>
  <c r="Q809"/>
  <c r="Q810"/>
  <c r="Q811"/>
  <c r="Q812"/>
  <c r="Q813"/>
  <c r="Q814"/>
  <c r="Q815"/>
  <c r="Q816"/>
  <c r="Q817"/>
  <c r="Q818"/>
  <c r="Q819"/>
  <c r="Q820"/>
  <c r="Q821"/>
  <c r="Q822"/>
  <c r="Q823"/>
  <c r="Q824"/>
  <c r="Q825"/>
  <c r="Q826"/>
  <c r="Q827"/>
  <c r="Q828"/>
  <c r="Q829"/>
  <c r="Q830"/>
  <c r="Q831"/>
  <c r="Q832"/>
  <c r="Q833"/>
  <c r="Q834"/>
  <c r="Q835"/>
  <c r="Q836"/>
  <c r="Q837"/>
  <c r="Q838"/>
  <c r="Q839"/>
  <c r="Q840"/>
  <c r="Q841"/>
  <c r="Q842"/>
  <c r="Q843"/>
  <c r="Q844"/>
  <c r="Q845"/>
  <c r="Q846"/>
  <c r="Q847"/>
  <c r="Q848"/>
  <c r="Q849"/>
  <c r="Q850"/>
  <c r="Q851"/>
  <c r="Q852"/>
  <c r="Q853"/>
  <c r="Q854"/>
  <c r="Q855"/>
  <c r="Q856"/>
  <c r="Q857"/>
  <c r="Q858"/>
  <c r="Q859"/>
  <c r="Q860"/>
  <c r="Q861"/>
  <c r="Q862"/>
  <c r="Q863"/>
  <c r="Q864"/>
  <c r="Q865"/>
  <c r="Q866"/>
  <c r="Q867"/>
  <c r="Q868"/>
  <c r="Q869"/>
  <c r="Q870"/>
  <c r="Q871"/>
  <c r="Q872"/>
  <c r="Q873"/>
  <c r="Q874"/>
  <c r="Q875"/>
  <c r="Q876"/>
  <c r="Q877"/>
  <c r="Q878"/>
  <c r="Q879"/>
  <c r="Q880"/>
  <c r="Q881"/>
  <c r="Q882"/>
  <c r="Q883"/>
  <c r="Q884"/>
  <c r="Q885"/>
  <c r="Q886"/>
  <c r="Q887"/>
  <c r="Q888"/>
  <c r="Q889"/>
  <c r="Q890"/>
  <c r="Q891"/>
  <c r="Q892"/>
  <c r="Q893"/>
  <c r="Q894"/>
  <c r="Q895"/>
  <c r="Q896"/>
  <c r="Q897"/>
  <c r="Q898"/>
  <c r="Q899"/>
  <c r="Q900"/>
  <c r="Q901"/>
  <c r="Q902"/>
  <c r="Q903"/>
  <c r="Q904"/>
  <c r="Q905"/>
  <c r="Q906"/>
  <c r="Q907"/>
  <c r="Q908"/>
  <c r="Q909"/>
  <c r="Q910"/>
  <c r="Q911"/>
  <c r="Q912"/>
  <c r="Q913"/>
  <c r="Q914"/>
  <c r="Q915"/>
  <c r="Q916"/>
  <c r="Q917"/>
  <c r="Q918"/>
  <c r="Q919"/>
  <c r="Q920"/>
  <c r="Q921"/>
  <c r="Q922"/>
  <c r="Q923"/>
  <c r="Q924"/>
  <c r="Q925"/>
  <c r="Q926"/>
  <c r="Q927"/>
  <c r="Q928"/>
  <c r="Q929"/>
  <c r="Q930"/>
  <c r="Q931"/>
  <c r="Q932"/>
  <c r="Q933"/>
  <c r="Q934"/>
  <c r="Q935"/>
  <c r="Q936"/>
  <c r="Q937"/>
  <c r="Q938"/>
  <c r="Q939"/>
  <c r="Q940"/>
  <c r="Q941"/>
  <c r="Q942"/>
  <c r="Q943"/>
  <c r="Q944"/>
  <c r="Q945"/>
  <c r="Q946"/>
  <c r="Q947"/>
  <c r="Q948"/>
  <c r="Q949"/>
  <c r="Q950"/>
  <c r="Q951"/>
  <c r="Q952"/>
  <c r="Q953"/>
  <c r="Q954"/>
  <c r="Q955"/>
  <c r="Q956"/>
  <c r="Q957"/>
  <c r="Q958"/>
  <c r="Q959"/>
  <c r="Q960"/>
  <c r="Q961"/>
  <c r="Q962"/>
  <c r="Q963"/>
  <c r="Q964"/>
  <c r="Q965"/>
  <c r="Q966"/>
  <c r="Q967"/>
  <c r="Q968"/>
  <c r="Q969"/>
  <c r="Q970"/>
  <c r="Q971"/>
  <c r="Q972"/>
  <c r="Q973"/>
  <c r="Q974"/>
  <c r="Q975"/>
  <c r="Q976"/>
  <c r="Q977"/>
  <c r="Q978"/>
  <c r="Q979"/>
  <c r="Q980"/>
  <c r="Q981"/>
  <c r="Q982"/>
  <c r="Q983"/>
  <c r="Q984"/>
  <c r="Q985"/>
  <c r="Q986"/>
  <c r="Q987"/>
  <c r="Q988"/>
  <c r="Q989"/>
  <c r="Q990"/>
  <c r="Q991"/>
  <c r="Q992"/>
  <c r="Q993"/>
  <c r="Q994"/>
  <c r="Q995"/>
  <c r="Q996"/>
  <c r="Q997"/>
  <c r="Q998"/>
  <c r="Q999"/>
  <c r="Q1000"/>
  <c r="Q1001"/>
  <c r="Q1002"/>
  <c r="Q1003"/>
  <c r="Q1004"/>
  <c r="Q1005"/>
  <c r="Q1006"/>
  <c r="Q1007"/>
  <c r="Q1008"/>
  <c r="Q1009"/>
  <c r="Q1010"/>
  <c r="Q1011"/>
  <c r="Q1012"/>
  <c r="Q1013"/>
  <c r="Q1014"/>
  <c r="Q1015"/>
  <c r="Q1016"/>
  <c r="Q1017"/>
  <c r="Q1018"/>
  <c r="Q1019"/>
  <c r="Q1020"/>
  <c r="Q1021"/>
  <c r="Q1022"/>
  <c r="Q1023"/>
  <c r="Q1024"/>
  <c r="Q1025"/>
  <c r="Q1026"/>
  <c r="Q1027"/>
  <c r="Q1028"/>
  <c r="Q1029"/>
  <c r="Q1030"/>
  <c r="Q1031"/>
  <c r="Q1032"/>
  <c r="Q1033"/>
  <c r="Q1034"/>
  <c r="Q1035"/>
  <c r="Q1036"/>
  <c r="Q1037"/>
  <c r="Q1038"/>
  <c r="Q1039"/>
  <c r="Q1040"/>
  <c r="Q1041"/>
  <c r="Q1042"/>
  <c r="Q1043"/>
  <c r="Q1044"/>
  <c r="Q1045"/>
  <c r="Q1046"/>
  <c r="Q1047"/>
  <c r="Q1048"/>
  <c r="Q1049"/>
  <c r="Q1050"/>
  <c r="Q1051"/>
  <c r="Q1052"/>
  <c r="Q1053"/>
  <c r="Q1054"/>
  <c r="Q1055"/>
  <c r="Q1056"/>
  <c r="Q1057"/>
  <c r="Q1058"/>
  <c r="Q1059"/>
  <c r="Q1060"/>
  <c r="Q1061"/>
  <c r="Q1062"/>
  <c r="Q1063"/>
  <c r="Q1064"/>
  <c r="Q1065"/>
  <c r="Q1066"/>
  <c r="Q1067"/>
  <c r="Q1068"/>
  <c r="Q1069"/>
  <c r="Q1070"/>
  <c r="Q1071"/>
  <c r="Q1072"/>
  <c r="Q1073"/>
  <c r="Q1074"/>
  <c r="Q1075"/>
  <c r="Q1076"/>
  <c r="Q1077"/>
  <c r="Q1078"/>
  <c r="Q1079"/>
  <c r="Q1080"/>
  <c r="Q1081"/>
  <c r="Q1082"/>
  <c r="Q1083"/>
  <c r="Q1084"/>
  <c r="Q1085"/>
  <c r="Q1086"/>
  <c r="Q1087"/>
  <c r="Q1088"/>
  <c r="Q1089"/>
  <c r="Q1090"/>
  <c r="Q1091"/>
  <c r="Q1092"/>
  <c r="Q1093"/>
  <c r="Q1094"/>
  <c r="Q1095"/>
  <c r="Q1096"/>
  <c r="Q1097"/>
  <c r="Q1098"/>
  <c r="Q1099"/>
  <c r="Q1100"/>
  <c r="Q1101"/>
  <c r="Q1102"/>
  <c r="Q1103"/>
  <c r="Q1104"/>
  <c r="Q1105"/>
  <c r="Q1106"/>
  <c r="Q1107"/>
  <c r="Q1108"/>
  <c r="Q1109"/>
  <c r="Q1110"/>
  <c r="Q1111"/>
  <c r="Q1112"/>
  <c r="Q1113"/>
  <c r="Q1114"/>
  <c r="Q1115"/>
  <c r="Q1116"/>
  <c r="Q1117"/>
  <c r="Q1118"/>
  <c r="Q1119"/>
  <c r="Q1120"/>
  <c r="Q1121"/>
  <c r="Q1122"/>
  <c r="Q1123"/>
  <c r="Q1124"/>
  <c r="Q1125"/>
  <c r="Q1126"/>
  <c r="Q1127"/>
  <c r="Q1128"/>
  <c r="Q1129"/>
  <c r="Q1130"/>
  <c r="Q1131"/>
  <c r="Q1132"/>
  <c r="Q1133"/>
  <c r="Q1134"/>
  <c r="Q1135"/>
  <c r="Q1136"/>
  <c r="Q1137"/>
  <c r="Q1138"/>
  <c r="Q1139"/>
  <c r="Q1140"/>
  <c r="Q1141"/>
  <c r="Q1142"/>
  <c r="Q1143"/>
  <c r="Q1144"/>
  <c r="Q1145"/>
  <c r="Q1146"/>
  <c r="Q1147"/>
  <c r="Q1148"/>
  <c r="Q1149"/>
  <c r="Q1150"/>
  <c r="Q1151"/>
  <c r="Q1152"/>
  <c r="Q1153"/>
  <c r="Q1154"/>
  <c r="Q1155"/>
  <c r="Q1156"/>
  <c r="Q1157"/>
  <c r="Q1158"/>
  <c r="Q1159"/>
  <c r="Q1160"/>
  <c r="Q1161"/>
  <c r="Q1162"/>
  <c r="Q1163"/>
  <c r="Q1164"/>
  <c r="Q1165"/>
  <c r="Q1166"/>
  <c r="Q1167"/>
  <c r="Q1168"/>
  <c r="Q1169"/>
  <c r="Q1170"/>
  <c r="Q1171"/>
  <c r="Q1172"/>
  <c r="Q1173"/>
  <c r="Q1174"/>
  <c r="Q1175"/>
  <c r="Q1176"/>
  <c r="Q1177"/>
  <c r="Q1178"/>
  <c r="Q1179"/>
  <c r="Q1180"/>
  <c r="Q1181"/>
  <c r="Q1182"/>
  <c r="Q1183"/>
  <c r="Q1184"/>
  <c r="Q1185"/>
  <c r="Q1186"/>
  <c r="Q1187"/>
  <c r="Q1188"/>
  <c r="Q1189"/>
  <c r="Q1190"/>
  <c r="Q1191"/>
  <c r="Q1192"/>
  <c r="Q1193"/>
  <c r="Q1194"/>
  <c r="Q1195"/>
  <c r="Q1196"/>
  <c r="Q1197"/>
  <c r="Q1198"/>
  <c r="Q1199"/>
  <c r="Q1200"/>
  <c r="Q1201"/>
  <c r="Q1202"/>
  <c r="Q1203"/>
  <c r="Q1204"/>
  <c r="Q1205"/>
  <c r="Q1206"/>
  <c r="Q1207"/>
  <c r="Q1208"/>
  <c r="Q1209"/>
  <c r="Q1210"/>
  <c r="Q1211"/>
  <c r="Q1212"/>
  <c r="Q1213"/>
  <c r="Q1214"/>
  <c r="Q1215"/>
  <c r="Q1216"/>
  <c r="Q1217"/>
  <c r="Q1218"/>
  <c r="Q1219"/>
  <c r="Q1220"/>
  <c r="Q1221"/>
  <c r="Q1222"/>
  <c r="Q1223"/>
  <c r="Q1224"/>
  <c r="Q1225"/>
  <c r="Q1226"/>
  <c r="Q1227"/>
  <c r="Q1228"/>
  <c r="Q1229"/>
  <c r="Q1230"/>
  <c r="Q1231"/>
  <c r="Q1232"/>
  <c r="Q1233"/>
  <c r="Q1234"/>
  <c r="Q1235"/>
  <c r="Q1236"/>
  <c r="Q1237"/>
  <c r="Q1238"/>
  <c r="Q1239"/>
  <c r="Q1240"/>
  <c r="Q1241"/>
  <c r="Q1242"/>
  <c r="Q1243"/>
  <c r="Q1244"/>
  <c r="Q1245"/>
  <c r="Q1246"/>
  <c r="Q1247"/>
  <c r="Q1248"/>
  <c r="Q1249"/>
  <c r="Q1250"/>
  <c r="Q1251"/>
  <c r="Q1252"/>
  <c r="Q1253"/>
  <c r="Q1254"/>
  <c r="Q1255"/>
  <c r="Q1256"/>
  <c r="Q1257"/>
  <c r="Q1258"/>
  <c r="Q1259"/>
  <c r="Q1260"/>
  <c r="Q1261"/>
  <c r="Q1262"/>
  <c r="Q1263"/>
  <c r="Q1264"/>
  <c r="Q1265"/>
  <c r="Q1266"/>
  <c r="Q1267"/>
  <c r="Q1268"/>
  <c r="Q1269"/>
  <c r="Q1270"/>
  <c r="Q1271"/>
  <c r="Q1272"/>
  <c r="Q1273"/>
  <c r="Q1274"/>
  <c r="Q1275"/>
  <c r="Q1276"/>
  <c r="Q1277"/>
  <c r="Q1278"/>
  <c r="Q1279"/>
  <c r="Q1280"/>
  <c r="Q1281"/>
  <c r="Q1282"/>
  <c r="Q1283"/>
  <c r="Q1284"/>
  <c r="Q1285"/>
  <c r="Q1286"/>
  <c r="Q1287"/>
  <c r="Q1288"/>
  <c r="Q1289"/>
  <c r="Q1290"/>
  <c r="Q1291"/>
  <c r="Q1292"/>
  <c r="Q1293"/>
  <c r="Q1294"/>
  <c r="Q1295"/>
  <c r="Q1296"/>
  <c r="Q1297"/>
  <c r="Q1298"/>
  <c r="Q1299"/>
  <c r="Q1300"/>
  <c r="Q1301"/>
  <c r="Q1302"/>
  <c r="Q1303"/>
  <c r="Q1304"/>
  <c r="Q1305"/>
  <c r="Q1306"/>
  <c r="Q1307"/>
  <c r="Q1308"/>
  <c r="Q1309"/>
  <c r="Q1310"/>
  <c r="Q1311"/>
  <c r="Q1312"/>
  <c r="Q1313"/>
  <c r="Q1314"/>
  <c r="Q1315"/>
  <c r="Q1316"/>
  <c r="Q1317"/>
  <c r="Q1318"/>
  <c r="Q1319"/>
  <c r="Q1320"/>
  <c r="Q1321"/>
  <c r="Q1322"/>
  <c r="Q1323"/>
  <c r="Q1324"/>
  <c r="Q1325"/>
  <c r="Q1326"/>
  <c r="Q1327"/>
  <c r="Q1328"/>
  <c r="Q1329"/>
  <c r="Q1330"/>
  <c r="Q1331"/>
  <c r="Q1332"/>
  <c r="Q1333"/>
  <c r="Q1334"/>
  <c r="Q1335"/>
  <c r="Q1336"/>
  <c r="Q1337"/>
  <c r="Q1338"/>
  <c r="Q1339"/>
  <c r="Q1340"/>
  <c r="Q1341"/>
  <c r="Q1342"/>
  <c r="Q1343"/>
  <c r="Q1344"/>
  <c r="Q1345"/>
  <c r="Q1346"/>
  <c r="Q1347"/>
  <c r="Q1348"/>
  <c r="Q1349"/>
  <c r="Q1350"/>
  <c r="Q1351"/>
  <c r="Q1352"/>
  <c r="Q1353"/>
  <c r="Q1354"/>
  <c r="Q1355"/>
  <c r="Q1356"/>
  <c r="Q1357"/>
  <c r="Q1358"/>
  <c r="Q1359"/>
  <c r="Q1360"/>
  <c r="Q1361"/>
  <c r="Q1362"/>
  <c r="Q1363"/>
  <c r="Q1364"/>
  <c r="Q1365"/>
  <c r="Q1366"/>
  <c r="Q1367"/>
  <c r="Q1368"/>
  <c r="Q1369"/>
  <c r="Q1370"/>
  <c r="Q1371"/>
  <c r="Q1372"/>
  <c r="Q1373"/>
  <c r="Q1374"/>
  <c r="Q1375"/>
  <c r="Q1376"/>
  <c r="Q1377"/>
  <c r="Q1378"/>
  <c r="Q1379"/>
  <c r="Q1380"/>
  <c r="Q1381"/>
  <c r="Q1382"/>
  <c r="Q1383"/>
  <c r="Q1384"/>
  <c r="Q1385"/>
  <c r="Q1386"/>
  <c r="Q1387"/>
  <c r="Q1388"/>
  <c r="Q1389"/>
  <c r="Q1390"/>
  <c r="Q1391"/>
  <c r="Q1392"/>
  <c r="Q1393"/>
  <c r="Q1394"/>
  <c r="Q1395"/>
  <c r="Q1396"/>
  <c r="Q1397"/>
  <c r="Q1398"/>
  <c r="Q1399"/>
  <c r="Q1400"/>
  <c r="Q1401"/>
  <c r="Q1402"/>
  <c r="Q1403"/>
  <c r="Q1404"/>
  <c r="Q1405"/>
  <c r="Q1406"/>
  <c r="Q1407"/>
  <c r="Q1408"/>
  <c r="Q1409"/>
  <c r="Q1410"/>
  <c r="Q1411"/>
  <c r="Q1412"/>
  <c r="Q1413"/>
  <c r="Q1414"/>
  <c r="Q1415"/>
  <c r="Q1416"/>
  <c r="Q1417"/>
  <c r="Q1418"/>
  <c r="Q1419"/>
  <c r="Q1420"/>
  <c r="Q1421"/>
  <c r="Q1422"/>
  <c r="Q1423"/>
  <c r="Q1424"/>
  <c r="Q1425"/>
  <c r="Q1426"/>
  <c r="Q1427"/>
  <c r="Q1428"/>
  <c r="Q1429"/>
  <c r="Q1430"/>
  <c r="Q1431"/>
  <c r="Q1432"/>
  <c r="Q1433"/>
  <c r="Q1434"/>
  <c r="Q1435"/>
  <c r="Q1436"/>
  <c r="Q1437"/>
  <c r="Q1438"/>
  <c r="Q1439"/>
  <c r="Q1440"/>
  <c r="Q1441"/>
  <c r="Q1442"/>
  <c r="Q1443"/>
  <c r="Q1444"/>
  <c r="Q1445"/>
  <c r="Q1446"/>
  <c r="Q1447"/>
  <c r="Q1448"/>
  <c r="Q1449"/>
  <c r="Q1450"/>
  <c r="Q1451"/>
  <c r="Q1452"/>
  <c r="Q1453"/>
  <c r="Q1454"/>
  <c r="Q1455"/>
  <c r="Q1456"/>
  <c r="Q1457"/>
  <c r="Q1458"/>
  <c r="Q1459"/>
  <c r="Q1460"/>
  <c r="Q1461"/>
  <c r="Q1462"/>
  <c r="Q1463"/>
  <c r="Q1464"/>
  <c r="Q1465"/>
  <c r="Q1466"/>
  <c r="Q1467"/>
  <c r="Q1468"/>
  <c r="Q1469"/>
  <c r="Q1470"/>
  <c r="Q1471"/>
  <c r="Q1472"/>
  <c r="Q1473"/>
  <c r="Q1474"/>
  <c r="Q1475"/>
  <c r="Q1476"/>
  <c r="Q1477"/>
  <c r="Q1478"/>
  <c r="Q1479"/>
  <c r="Q1480"/>
  <c r="Q1481"/>
  <c r="Q1482"/>
  <c r="Q1483"/>
  <c r="Q1484"/>
  <c r="Q1485"/>
  <c r="Q1486"/>
  <c r="Q1487"/>
  <c r="Q1488"/>
  <c r="Q1489"/>
  <c r="Q1490"/>
  <c r="Q1491"/>
  <c r="Q1492"/>
  <c r="Q1493"/>
  <c r="Q1494"/>
  <c r="Q1495"/>
  <c r="Q1496"/>
  <c r="Q1497"/>
  <c r="Q1498"/>
  <c r="Q1499"/>
  <c r="Q1500"/>
  <c r="Q1501"/>
  <c r="Q1502"/>
  <c r="Q1503"/>
  <c r="Q1504"/>
  <c r="Q1505"/>
  <c r="Q1506"/>
  <c r="Q1507"/>
  <c r="Q1508"/>
  <c r="Q1509"/>
  <c r="Q1510"/>
  <c r="Q1511"/>
  <c r="Q1512"/>
  <c r="Q1513"/>
  <c r="Q1514"/>
  <c r="Q1515"/>
  <c r="Q1516"/>
  <c r="Q1517"/>
  <c r="Q1518"/>
  <c r="Q1519"/>
  <c r="Q1520"/>
  <c r="Q1521"/>
  <c r="Q1522"/>
  <c r="Q1523"/>
  <c r="Q1524"/>
  <c r="Q1525"/>
  <c r="Q1526"/>
  <c r="Q1527"/>
  <c r="Q1528"/>
  <c r="Q1529"/>
  <c r="Q1530"/>
  <c r="Q1531"/>
  <c r="Q1532"/>
  <c r="Q1533"/>
  <c r="Q1534"/>
  <c r="Q1535"/>
  <c r="Q1536"/>
  <c r="Q1537"/>
  <c r="Q1538"/>
  <c r="Q1539"/>
  <c r="Q1540"/>
  <c r="Q1541"/>
  <c r="Q1542"/>
  <c r="Q1543"/>
  <c r="Q1544"/>
  <c r="Q1545"/>
  <c r="Q1546"/>
  <c r="Q1547"/>
  <c r="Q1548"/>
  <c r="Q1549"/>
  <c r="Q1550"/>
  <c r="Q1551"/>
  <c r="Q1552"/>
  <c r="Q1553"/>
  <c r="Q1554"/>
  <c r="Q1555"/>
  <c r="Q1556"/>
  <c r="Q1557"/>
  <c r="Q1558"/>
  <c r="Q1559"/>
  <c r="Q1560"/>
  <c r="Q1561"/>
  <c r="Q1562"/>
  <c r="Q1563"/>
  <c r="Q1564"/>
  <c r="Q1565"/>
  <c r="Q1566"/>
  <c r="Q1567"/>
  <c r="Q1568"/>
  <c r="Q1569"/>
  <c r="Q1570"/>
  <c r="Q1571"/>
  <c r="Q1572"/>
  <c r="Q1573"/>
  <c r="Q1574"/>
  <c r="Q1575"/>
  <c r="Q1576"/>
  <c r="Q1577"/>
  <c r="Q1578"/>
  <c r="Q1579"/>
  <c r="Q1580"/>
  <c r="Q1581"/>
  <c r="Q1582"/>
  <c r="Q1583"/>
  <c r="Q1584"/>
  <c r="Q1585"/>
  <c r="Q1586"/>
  <c r="Q1587"/>
  <c r="Q1588"/>
  <c r="Q1589"/>
  <c r="Q1590"/>
  <c r="Q1591"/>
  <c r="Q1592"/>
  <c r="Q1593"/>
  <c r="Q1594"/>
  <c r="Q1595"/>
  <c r="Q1596"/>
  <c r="Q1597"/>
  <c r="Q1598"/>
  <c r="Q1599"/>
  <c r="Q1600"/>
  <c r="Q1601"/>
  <c r="Q1602"/>
  <c r="Q1603"/>
  <c r="Q1604"/>
  <c r="Q1605"/>
  <c r="Q1606"/>
  <c r="Q1607"/>
  <c r="Q1608"/>
  <c r="Q1609"/>
  <c r="Q1610"/>
  <c r="Q1611"/>
  <c r="Q1612"/>
  <c r="Q1613"/>
  <c r="Q1614"/>
  <c r="Q1615"/>
  <c r="Q1616"/>
  <c r="Q1617"/>
  <c r="Q1618"/>
  <c r="Q1619"/>
  <c r="Q1620"/>
  <c r="Q1621"/>
  <c r="Q1622"/>
  <c r="Q1623"/>
  <c r="Q1624"/>
  <c r="Q1625"/>
  <c r="Q1626"/>
  <c r="Q1627"/>
  <c r="Q1628"/>
  <c r="Q1629"/>
  <c r="Q1630"/>
  <c r="Q1631"/>
  <c r="Q1632"/>
  <c r="Q1633"/>
  <c r="Q1634"/>
  <c r="Q1635"/>
  <c r="Q1636"/>
  <c r="Q1637"/>
  <c r="Q1638"/>
  <c r="Q1639"/>
  <c r="Q1640"/>
  <c r="Q1641"/>
  <c r="Q1642"/>
  <c r="Q1643"/>
  <c r="Q1644"/>
  <c r="Q1645"/>
  <c r="Q1646"/>
  <c r="Q1647"/>
  <c r="Q1648"/>
  <c r="Q1649"/>
  <c r="Q1650"/>
  <c r="Q1651"/>
  <c r="Q1652"/>
  <c r="Q1653"/>
  <c r="Q1654"/>
  <c r="Q1655"/>
  <c r="Q1656"/>
  <c r="Q1657"/>
  <c r="Q1658"/>
  <c r="Q1659"/>
  <c r="Q1660"/>
  <c r="Q1661"/>
  <c r="Q1662"/>
  <c r="Q1663"/>
  <c r="Q1664"/>
  <c r="Q1665"/>
  <c r="Q1666"/>
  <c r="Q1667"/>
  <c r="Q1668"/>
  <c r="Q1669"/>
  <c r="Q1670"/>
  <c r="Q1671"/>
  <c r="Q1672"/>
  <c r="Q1673"/>
  <c r="Q1674"/>
  <c r="Q1675"/>
  <c r="Q1676"/>
  <c r="Q1677"/>
  <c r="Q1678"/>
  <c r="Q1679"/>
  <c r="Q1680"/>
  <c r="Q1681"/>
  <c r="Q1682"/>
  <c r="Q1683"/>
  <c r="Q1684"/>
  <c r="Q1685"/>
  <c r="Q1686"/>
  <c r="Q1687"/>
  <c r="Q1688"/>
  <c r="Q1689"/>
  <c r="Q1690"/>
  <c r="Q1691"/>
  <c r="Q1692"/>
  <c r="Q1693"/>
  <c r="Q1694"/>
  <c r="Q1695"/>
  <c r="Q1696"/>
  <c r="Q1697"/>
  <c r="Q1698"/>
  <c r="Q1699"/>
  <c r="Q1700"/>
  <c r="Q1701"/>
  <c r="Q1702"/>
  <c r="Q1703"/>
  <c r="Q1704"/>
  <c r="Q1705"/>
  <c r="Q1706"/>
  <c r="Q1707"/>
  <c r="Q1708"/>
  <c r="Q1709"/>
  <c r="Q1710"/>
  <c r="Q1711"/>
  <c r="Q1712"/>
  <c r="Q1713"/>
  <c r="Q1714"/>
  <c r="Q1715"/>
  <c r="Q1716"/>
  <c r="Q1717"/>
  <c r="Q1718"/>
  <c r="Q1719"/>
  <c r="Q1720"/>
  <c r="Q1721"/>
  <c r="Q1722"/>
  <c r="Q1723"/>
  <c r="Q1724"/>
  <c r="Q1725"/>
  <c r="Q1726"/>
  <c r="Q1727"/>
  <c r="Q1728"/>
  <c r="Q1729"/>
  <c r="Q1730"/>
  <c r="Q1731"/>
  <c r="Q1732"/>
  <c r="Q1733"/>
  <c r="Q1734"/>
  <c r="Q1735"/>
  <c r="Q1736"/>
  <c r="Q1737"/>
  <c r="Q1738"/>
  <c r="Q1739"/>
  <c r="Q1740"/>
  <c r="Q1741"/>
  <c r="Q1742"/>
  <c r="Q1743"/>
  <c r="Q1744"/>
  <c r="Q1745"/>
  <c r="Q1746"/>
  <c r="Q1747"/>
  <c r="Q1748"/>
  <c r="Q1749"/>
  <c r="Q1750"/>
  <c r="Q1751"/>
  <c r="Q1752"/>
  <c r="Q1753"/>
  <c r="Q1754"/>
  <c r="Q1755"/>
  <c r="Q1756"/>
  <c r="Q1757"/>
  <c r="Q1758"/>
  <c r="Q1759"/>
  <c r="Q1760"/>
  <c r="Q1761"/>
  <c r="Q1762"/>
  <c r="Q1763"/>
  <c r="Q1764"/>
  <c r="Q1765"/>
  <c r="Q1766"/>
  <c r="Q1767"/>
  <c r="Q1768"/>
  <c r="Q1769"/>
  <c r="Q1770"/>
  <c r="Q1771"/>
  <c r="Q1772"/>
  <c r="Q1773"/>
  <c r="Q1774"/>
  <c r="Q1775"/>
  <c r="Q1776"/>
  <c r="Q1777"/>
  <c r="Q1778"/>
  <c r="Q1779"/>
  <c r="Q1780"/>
  <c r="Q1781"/>
  <c r="Q1782"/>
  <c r="Q1783"/>
  <c r="Q1784"/>
  <c r="Q1785"/>
  <c r="Q1786"/>
  <c r="Q1787"/>
  <c r="Q1788"/>
  <c r="Q1789"/>
  <c r="Q1790"/>
  <c r="Q1791"/>
  <c r="Q1792"/>
  <c r="Q1793"/>
  <c r="Q1794"/>
  <c r="Q1795"/>
  <c r="Q1796"/>
  <c r="Q1797"/>
  <c r="Q1798"/>
  <c r="Q1799"/>
  <c r="Q1800"/>
  <c r="Q1801"/>
  <c r="Q1802"/>
  <c r="Q1803"/>
  <c r="Q1804"/>
  <c r="Q1805"/>
  <c r="Q1806"/>
  <c r="Q1807"/>
  <c r="Q1808"/>
  <c r="Q1809"/>
  <c r="Q1810"/>
  <c r="Q1811"/>
  <c r="Q1812"/>
  <c r="Q1813"/>
  <c r="Q1814"/>
  <c r="Q1815"/>
  <c r="Q1816"/>
  <c r="Q1817"/>
  <c r="Q1818"/>
  <c r="Q1819"/>
  <c r="Q1820"/>
  <c r="Q1821"/>
  <c r="Q1822"/>
  <c r="Q1823"/>
  <c r="Q1824"/>
  <c r="Q1825"/>
  <c r="Q1826"/>
  <c r="Q1827"/>
  <c r="Q1828"/>
  <c r="Q1829"/>
  <c r="Q1830"/>
  <c r="Q1831"/>
  <c r="Q1832"/>
  <c r="Q1833"/>
  <c r="Q1834"/>
  <c r="Q1835"/>
  <c r="Q1836"/>
  <c r="Q1837"/>
  <c r="Q1838"/>
  <c r="Q1839"/>
  <c r="Q1840"/>
  <c r="Q1841"/>
  <c r="Q1842"/>
  <c r="Q1843"/>
  <c r="Q1844"/>
  <c r="Q1845"/>
  <c r="Q1846"/>
  <c r="Q1847"/>
  <c r="Q1848"/>
  <c r="Q1849"/>
  <c r="Q1850"/>
  <c r="Q1851"/>
  <c r="Q1852"/>
  <c r="Q1853"/>
  <c r="Q1854"/>
  <c r="Q1855"/>
  <c r="Q1856"/>
  <c r="Q1857"/>
  <c r="Q1858"/>
  <c r="Q1859"/>
  <c r="Q1860"/>
  <c r="Q1861"/>
  <c r="Q1862"/>
  <c r="Q1863"/>
  <c r="Q1864"/>
  <c r="Q1865"/>
  <c r="Q1866"/>
  <c r="Q1867"/>
  <c r="Q1868"/>
  <c r="Q1869"/>
  <c r="Q1870"/>
  <c r="Q1871"/>
  <c r="Q1872"/>
  <c r="Q1873"/>
  <c r="Q1874"/>
  <c r="Q1875"/>
  <c r="Q1876"/>
  <c r="Q1877"/>
  <c r="Q1878"/>
  <c r="Q1879"/>
  <c r="Q1880"/>
  <c r="Q1881"/>
  <c r="Q1882"/>
  <c r="Q1883"/>
  <c r="Q1884"/>
  <c r="Q1885"/>
  <c r="Q1886"/>
  <c r="Q1887"/>
  <c r="Q1888"/>
  <c r="Q1889"/>
  <c r="Q1890"/>
  <c r="Q1891"/>
  <c r="Q1892"/>
  <c r="Q1893"/>
  <c r="Q1894"/>
  <c r="Q1895"/>
  <c r="Q1896"/>
  <c r="Q1897"/>
  <c r="Q1898"/>
  <c r="Q1899"/>
  <c r="Q1900"/>
  <c r="Q1901"/>
  <c r="Q1902"/>
  <c r="Q1903"/>
  <c r="Q1904"/>
  <c r="Q1905"/>
  <c r="Q1906"/>
  <c r="Q1907"/>
  <c r="Q1908"/>
  <c r="Q1909"/>
  <c r="Q1910"/>
  <c r="Q1911"/>
  <c r="Q1912"/>
  <c r="Q1913"/>
  <c r="Q1914"/>
  <c r="Q1915"/>
  <c r="Q1916"/>
  <c r="Q1917"/>
  <c r="Q1918"/>
  <c r="Q1919"/>
  <c r="Q1920"/>
  <c r="Q1921"/>
  <c r="Q1922"/>
  <c r="Q1923"/>
  <c r="Q1924"/>
  <c r="Q1925"/>
  <c r="Q1926"/>
  <c r="Q1927"/>
  <c r="Q1928"/>
  <c r="Q1929"/>
  <c r="Q1930"/>
  <c r="Q1931"/>
  <c r="Q1932"/>
  <c r="Q1933"/>
  <c r="Q1934"/>
  <c r="Q1935"/>
  <c r="Q1936"/>
  <c r="Q1937"/>
  <c r="Q1938"/>
  <c r="Q1939"/>
  <c r="Q1940"/>
  <c r="Q1941"/>
  <c r="Q1942"/>
  <c r="Q1943"/>
  <c r="Q1944"/>
  <c r="Q1945"/>
  <c r="Q1946"/>
  <c r="Q1947"/>
  <c r="Q1948"/>
  <c r="Q1949"/>
  <c r="Q1950"/>
  <c r="Q1951"/>
  <c r="Q1952"/>
  <c r="Q1953"/>
  <c r="Q1954"/>
  <c r="Q1955"/>
  <c r="Q1956"/>
  <c r="Q1957"/>
  <c r="Q1958"/>
  <c r="Q1959"/>
  <c r="Q1960"/>
  <c r="Q1961"/>
  <c r="Q1962"/>
  <c r="Q1963"/>
  <c r="Q1964"/>
  <c r="Q1965"/>
  <c r="Q1966"/>
  <c r="Q1967"/>
  <c r="Q1968"/>
  <c r="Q1969"/>
  <c r="Q1970"/>
  <c r="Q1971"/>
  <c r="Q1972"/>
  <c r="Q1973"/>
  <c r="Q1974"/>
  <c r="Q1975"/>
  <c r="Q1976"/>
  <c r="Q1977"/>
  <c r="Q1978"/>
  <c r="Q1979"/>
  <c r="Q1980"/>
  <c r="Q1981"/>
  <c r="Q1982"/>
  <c r="Q1983"/>
  <c r="Q1984"/>
  <c r="Q1985"/>
  <c r="Q1986"/>
  <c r="Q1987"/>
  <c r="Q1988"/>
  <c r="Q1989"/>
  <c r="Q1990"/>
  <c r="Q1991"/>
  <c r="Q1992"/>
  <c r="Q1993"/>
  <c r="Q1994"/>
  <c r="Q1995"/>
  <c r="Q1996"/>
  <c r="Q1997"/>
  <c r="Q1998"/>
  <c r="Q1999"/>
  <c r="Q2000"/>
  <c r="Q2001"/>
  <c r="Q2002"/>
  <c r="Q2003"/>
  <c r="Q2004"/>
  <c r="Q2005"/>
  <c r="Q2006"/>
  <c r="Q2007"/>
  <c r="Q2008"/>
  <c r="Q2009"/>
  <c r="Q2010"/>
  <c r="Q2011"/>
  <c r="Q2012"/>
  <c r="Q2013"/>
  <c r="Q2014"/>
  <c r="Q2015"/>
  <c r="Q2016"/>
  <c r="Q2017"/>
  <c r="Q2018"/>
  <c r="Q2019"/>
  <c r="Q2020"/>
  <c r="Q2021"/>
  <c r="Q2022"/>
  <c r="Q2023"/>
  <c r="Q2024"/>
  <c r="Q2025"/>
  <c r="Q2026"/>
  <c r="Q2027"/>
  <c r="Q2028"/>
  <c r="Q2029"/>
  <c r="Q2030"/>
  <c r="Q2031"/>
  <c r="Q2032"/>
  <c r="Q2033"/>
  <c r="Q2034"/>
  <c r="Q2035"/>
  <c r="Q2036"/>
  <c r="Q2037"/>
  <c r="Q2038"/>
  <c r="Q2039"/>
  <c r="Q2040"/>
  <c r="Q2041"/>
  <c r="Q2042"/>
  <c r="Q2043"/>
  <c r="Q2044"/>
  <c r="Q2045"/>
  <c r="Q2046"/>
  <c r="Q2047"/>
  <c r="Q2048"/>
  <c r="Q2049"/>
  <c r="Q2050"/>
  <c r="Q2051"/>
  <c r="Q2052"/>
  <c r="Q2053"/>
  <c r="Q2054"/>
  <c r="Q2055"/>
  <c r="Q2056"/>
  <c r="Q2057"/>
  <c r="Q2058"/>
  <c r="Q2059"/>
  <c r="Q2060"/>
  <c r="Q2061"/>
  <c r="Q2062"/>
  <c r="Q2063"/>
  <c r="Q2064"/>
  <c r="Q2065"/>
  <c r="Q2066"/>
  <c r="Q2067"/>
  <c r="Q2068"/>
  <c r="Q2069"/>
  <c r="Q2070"/>
  <c r="Q2071"/>
  <c r="Q2072"/>
  <c r="Q2073"/>
  <c r="Q2074"/>
  <c r="Q2075"/>
  <c r="Q2076"/>
  <c r="Q2077"/>
  <c r="Q2078"/>
  <c r="Q2079"/>
  <c r="Q2080"/>
  <c r="Q2081"/>
  <c r="Q2082"/>
  <c r="Q2083"/>
  <c r="Q2084"/>
  <c r="Q2085"/>
  <c r="Q2086"/>
  <c r="Q2087"/>
  <c r="Q2088"/>
  <c r="Q2089"/>
  <c r="Q2090"/>
  <c r="Q2091"/>
  <c r="Q2092"/>
  <c r="Q2093"/>
  <c r="Q2094"/>
  <c r="Q2095"/>
  <c r="Q2096"/>
  <c r="Q2097"/>
  <c r="Q2098"/>
  <c r="Q2099"/>
  <c r="Q2100"/>
  <c r="Q2101"/>
  <c r="Q2102"/>
  <c r="Q2103"/>
  <c r="Q2104"/>
  <c r="Q2105"/>
  <c r="Q2106"/>
  <c r="Q2107"/>
  <c r="Q2108"/>
  <c r="Q2109"/>
  <c r="Q2110"/>
  <c r="Q2111"/>
  <c r="Q2112"/>
  <c r="Q2113"/>
  <c r="Q2114"/>
  <c r="Q2115"/>
  <c r="Q2116"/>
  <c r="Q2117"/>
  <c r="Q2118"/>
  <c r="Q2119"/>
  <c r="Q2120"/>
  <c r="Q2121"/>
  <c r="Q2122"/>
  <c r="Q2123"/>
  <c r="Q2124"/>
  <c r="Q2125"/>
  <c r="Q2126"/>
  <c r="Q2127"/>
  <c r="Q2128"/>
  <c r="Q2129"/>
  <c r="Q2130"/>
  <c r="Q2131"/>
  <c r="Q2132"/>
  <c r="Q2133"/>
  <c r="Q2134"/>
  <c r="Q2135"/>
  <c r="Q2136"/>
  <c r="Q2137"/>
  <c r="Q2138"/>
  <c r="Q2139"/>
  <c r="Q2140"/>
  <c r="Q2141"/>
  <c r="Q2142"/>
  <c r="Q2143"/>
  <c r="Q2144"/>
  <c r="Q2145"/>
  <c r="Q2146"/>
  <c r="Q2147"/>
  <c r="Q2148"/>
  <c r="Q2149"/>
  <c r="Q2150"/>
  <c r="Q2151"/>
  <c r="Q2152"/>
  <c r="Q2153"/>
  <c r="Q2154"/>
  <c r="Q2155"/>
  <c r="Q2156"/>
  <c r="Q2157"/>
  <c r="Q2158"/>
  <c r="Q2159"/>
  <c r="Q2160"/>
  <c r="Q2161"/>
  <c r="Q2162"/>
  <c r="Q2163"/>
  <c r="Q2164"/>
  <c r="Q2165"/>
  <c r="Q2166"/>
  <c r="Q2167"/>
  <c r="Q2168"/>
  <c r="Q2169"/>
  <c r="Q2170"/>
  <c r="Q2171"/>
  <c r="Q2172"/>
  <c r="Q2173"/>
  <c r="Q2174"/>
  <c r="Q2175"/>
  <c r="Q2176"/>
  <c r="Q2177"/>
  <c r="Q2178"/>
  <c r="Q2179"/>
  <c r="Q2180"/>
  <c r="Q2181"/>
  <c r="Q2182"/>
  <c r="Q2183"/>
  <c r="Q2184"/>
  <c r="Q2185"/>
  <c r="Q2186"/>
  <c r="Q2187"/>
  <c r="Q2188"/>
  <c r="Q2189"/>
  <c r="Q2190"/>
  <c r="Q2191"/>
  <c r="Q2192"/>
  <c r="Q2193"/>
  <c r="Q2194"/>
  <c r="Q2195"/>
  <c r="Q2196"/>
  <c r="Q2197"/>
  <c r="Q2198"/>
  <c r="Q2199"/>
  <c r="Q2200"/>
  <c r="Q2201"/>
  <c r="Q2202"/>
  <c r="Q2203"/>
  <c r="Q2204"/>
  <c r="Q2205"/>
  <c r="Q2206"/>
  <c r="Q2207"/>
  <c r="Q2208"/>
  <c r="Q2209"/>
  <c r="Q2210"/>
  <c r="Q2211"/>
  <c r="Q2212"/>
  <c r="Q2213"/>
  <c r="Q2214"/>
  <c r="Q2215"/>
  <c r="Q2216"/>
  <c r="Q2217"/>
  <c r="Q2218"/>
  <c r="Q2219"/>
  <c r="Q2220"/>
  <c r="Q2221"/>
  <c r="Q2222"/>
  <c r="Q2223"/>
  <c r="Q2224"/>
  <c r="Q2225"/>
  <c r="Q2226"/>
  <c r="Q2227"/>
  <c r="Q2228"/>
  <c r="Q2229"/>
  <c r="Q2230"/>
  <c r="Q2231"/>
  <c r="Q2232"/>
  <c r="Q2233"/>
  <c r="Q2234"/>
  <c r="Q2235"/>
  <c r="Q2236"/>
  <c r="Q2237"/>
  <c r="Q2238"/>
  <c r="Q2239"/>
  <c r="Q2240"/>
  <c r="Q2241"/>
  <c r="Q2242"/>
  <c r="Q2243"/>
  <c r="Q2244"/>
  <c r="Q2245"/>
  <c r="Q2246"/>
  <c r="Q2247"/>
  <c r="Q2248"/>
  <c r="Q2249"/>
  <c r="Q2250"/>
  <c r="Q2251"/>
  <c r="Q2252"/>
  <c r="Q2253"/>
  <c r="Q2254"/>
  <c r="Q2255"/>
  <c r="Q2256"/>
  <c r="Q2257"/>
  <c r="Q2258"/>
  <c r="Q2259"/>
  <c r="Q2260"/>
  <c r="Q2261"/>
  <c r="Q2262"/>
  <c r="Q2263"/>
  <c r="Q2264"/>
  <c r="Q2265"/>
  <c r="Q2266"/>
  <c r="Q2267"/>
  <c r="Q2268"/>
  <c r="Q2269"/>
  <c r="Q2270"/>
  <c r="Q2271"/>
  <c r="Q2272"/>
  <c r="Q2273"/>
  <c r="Q2274"/>
  <c r="Q2275"/>
  <c r="Q2276"/>
  <c r="Q2277"/>
  <c r="Q2278"/>
  <c r="Q2279"/>
  <c r="Q2280"/>
  <c r="Q2281"/>
  <c r="Q2282"/>
  <c r="Q2283"/>
  <c r="Q2284"/>
  <c r="Q2285"/>
  <c r="Q2286"/>
  <c r="Q2287"/>
  <c r="Q2288"/>
  <c r="Q2289"/>
  <c r="Q2290"/>
  <c r="Q2291"/>
  <c r="Q2292"/>
  <c r="Q2293"/>
  <c r="Q2294"/>
  <c r="Q2295"/>
  <c r="Q2296"/>
  <c r="Q2297"/>
  <c r="Q2298"/>
  <c r="Q2299"/>
  <c r="Q2300"/>
  <c r="Q2301"/>
  <c r="Q2302"/>
  <c r="Q2303"/>
  <c r="Q2304"/>
  <c r="Q2305"/>
  <c r="Q2306"/>
  <c r="Q2307"/>
  <c r="Q2308"/>
  <c r="Q2309"/>
  <c r="Q2310"/>
  <c r="Q2311"/>
  <c r="Q2312"/>
  <c r="Q2313"/>
  <c r="Q2314"/>
  <c r="Q2315"/>
  <c r="Q2316"/>
  <c r="Q2317"/>
  <c r="Q2318"/>
  <c r="Q2319"/>
  <c r="Q2320"/>
  <c r="Q2321"/>
  <c r="Q2322"/>
  <c r="Q2323"/>
  <c r="Q2324"/>
  <c r="Q2325"/>
  <c r="Q2326"/>
  <c r="Q2327"/>
  <c r="Q2328"/>
  <c r="Q2329"/>
  <c r="Q2330"/>
  <c r="Q2331"/>
  <c r="Q2332"/>
  <c r="Q2333"/>
  <c r="Q2334"/>
  <c r="Q2335"/>
  <c r="Q2336"/>
  <c r="Q2337"/>
  <c r="Q2338"/>
  <c r="Q2339"/>
  <c r="Q2340"/>
  <c r="Q2341"/>
  <c r="Q2342"/>
  <c r="Q2343"/>
  <c r="Q2344"/>
  <c r="Q2"/>
  <c r="Y9"/>
  <c r="Y8"/>
  <c r="Y7"/>
  <c r="O3"/>
  <c r="O4"/>
  <c r="O5"/>
  <c r="O6"/>
  <c r="O7"/>
  <c r="O8"/>
  <c r="O9"/>
  <c r="O10"/>
  <c r="O11"/>
  <c r="O12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O2002"/>
  <c r="O2003"/>
  <c r="O2004"/>
  <c r="O2005"/>
  <c r="O2006"/>
  <c r="O2007"/>
  <c r="O2008"/>
  <c r="O2009"/>
  <c r="O2010"/>
  <c r="O2011"/>
  <c r="O2012"/>
  <c r="O2013"/>
  <c r="O2014"/>
  <c r="O2015"/>
  <c r="O2016"/>
  <c r="O2017"/>
  <c r="O2018"/>
  <c r="O2019"/>
  <c r="O2020"/>
  <c r="O2021"/>
  <c r="O2022"/>
  <c r="O2023"/>
  <c r="O2024"/>
  <c r="O2025"/>
  <c r="O2026"/>
  <c r="O2027"/>
  <c r="O2028"/>
  <c r="O2029"/>
  <c r="O2030"/>
  <c r="O2031"/>
  <c r="O2032"/>
  <c r="O2033"/>
  <c r="O2034"/>
  <c r="O2035"/>
  <c r="O2036"/>
  <c r="O2037"/>
  <c r="O2038"/>
  <c r="O2039"/>
  <c r="O2040"/>
  <c r="O2041"/>
  <c r="O2042"/>
  <c r="O2043"/>
  <c r="O2044"/>
  <c r="O2045"/>
  <c r="O2046"/>
  <c r="O2047"/>
  <c r="O2048"/>
  <c r="O2049"/>
  <c r="O2050"/>
  <c r="O2051"/>
  <c r="O2052"/>
  <c r="O2053"/>
  <c r="O2054"/>
  <c r="O2055"/>
  <c r="O2056"/>
  <c r="O2057"/>
  <c r="O2058"/>
  <c r="O2059"/>
  <c r="O2060"/>
  <c r="O2061"/>
  <c r="O2062"/>
  <c r="O2063"/>
  <c r="O2064"/>
  <c r="O2065"/>
  <c r="O2066"/>
  <c r="O2067"/>
  <c r="O2068"/>
  <c r="O2069"/>
  <c r="O2070"/>
  <c r="O2071"/>
  <c r="O2072"/>
  <c r="O2073"/>
  <c r="O2074"/>
  <c r="O2075"/>
  <c r="O2076"/>
  <c r="O2077"/>
  <c r="O2078"/>
  <c r="O2079"/>
  <c r="O2080"/>
  <c r="O2081"/>
  <c r="O2082"/>
  <c r="O2083"/>
  <c r="O2084"/>
  <c r="O2085"/>
  <c r="O2086"/>
  <c r="O2087"/>
  <c r="O2088"/>
  <c r="O2089"/>
  <c r="O2090"/>
  <c r="O2091"/>
  <c r="O2092"/>
  <c r="O2093"/>
  <c r="O2094"/>
  <c r="O2095"/>
  <c r="O2096"/>
  <c r="O2097"/>
  <c r="O2098"/>
  <c r="O2099"/>
  <c r="O2100"/>
  <c r="O2101"/>
  <c r="O2102"/>
  <c r="O2103"/>
  <c r="O2104"/>
  <c r="O2105"/>
  <c r="O2106"/>
  <c r="O2107"/>
  <c r="O2108"/>
  <c r="O2109"/>
  <c r="O2110"/>
  <c r="O2111"/>
  <c r="O2112"/>
  <c r="O2113"/>
  <c r="O2114"/>
  <c r="O2115"/>
  <c r="O2116"/>
  <c r="O2117"/>
  <c r="O2118"/>
  <c r="O2119"/>
  <c r="O2120"/>
  <c r="O2121"/>
  <c r="O2122"/>
  <c r="O2123"/>
  <c r="O2124"/>
  <c r="O2125"/>
  <c r="O2126"/>
  <c r="O2127"/>
  <c r="O2128"/>
  <c r="O2129"/>
  <c r="O2130"/>
  <c r="O2131"/>
  <c r="O2132"/>
  <c r="O2133"/>
  <c r="O2134"/>
  <c r="O2135"/>
  <c r="O2136"/>
  <c r="O2137"/>
  <c r="O2138"/>
  <c r="O2139"/>
  <c r="O2140"/>
  <c r="O2141"/>
  <c r="O2142"/>
  <c r="O2143"/>
  <c r="O2144"/>
  <c r="O2145"/>
  <c r="O2146"/>
  <c r="O2147"/>
  <c r="O2148"/>
  <c r="O2149"/>
  <c r="O2150"/>
  <c r="O2151"/>
  <c r="O2152"/>
  <c r="O2153"/>
  <c r="O2154"/>
  <c r="O2155"/>
  <c r="O2156"/>
  <c r="O2157"/>
  <c r="O2158"/>
  <c r="O2159"/>
  <c r="O2160"/>
  <c r="O2161"/>
  <c r="O2162"/>
  <c r="O2163"/>
  <c r="O2164"/>
  <c r="O2165"/>
  <c r="O2166"/>
  <c r="O2167"/>
  <c r="O2168"/>
  <c r="O2169"/>
  <c r="O2170"/>
  <c r="O2171"/>
  <c r="O2172"/>
  <c r="O2173"/>
  <c r="O2174"/>
  <c r="O2175"/>
  <c r="O2176"/>
  <c r="O2177"/>
  <c r="O2178"/>
  <c r="O2179"/>
  <c r="O2180"/>
  <c r="O2181"/>
  <c r="O2182"/>
  <c r="O2183"/>
  <c r="O2184"/>
  <c r="O2185"/>
  <c r="O2186"/>
  <c r="O2187"/>
  <c r="O2188"/>
  <c r="O2189"/>
  <c r="O2190"/>
  <c r="O2191"/>
  <c r="O2192"/>
  <c r="O2193"/>
  <c r="O2194"/>
  <c r="O2195"/>
  <c r="O2196"/>
  <c r="O2197"/>
  <c r="O2198"/>
  <c r="O2199"/>
  <c r="O2200"/>
  <c r="O2201"/>
  <c r="O2202"/>
  <c r="O2203"/>
  <c r="O2204"/>
  <c r="O2205"/>
  <c r="O2206"/>
  <c r="O2207"/>
  <c r="O2208"/>
  <c r="O2209"/>
  <c r="O2210"/>
  <c r="O2211"/>
  <c r="O2212"/>
  <c r="O2213"/>
  <c r="O2214"/>
  <c r="O2215"/>
  <c r="O2216"/>
  <c r="O2217"/>
  <c r="O2218"/>
  <c r="O2219"/>
  <c r="O2220"/>
  <c r="O2221"/>
  <c r="O2222"/>
  <c r="O2223"/>
  <c r="O2224"/>
  <c r="O2225"/>
  <c r="O2226"/>
  <c r="O2227"/>
  <c r="O2228"/>
  <c r="O2229"/>
  <c r="O2230"/>
  <c r="O2231"/>
  <c r="O2232"/>
  <c r="O2233"/>
  <c r="O2234"/>
  <c r="O2235"/>
  <c r="O2236"/>
  <c r="O2237"/>
  <c r="O2238"/>
  <c r="O2239"/>
  <c r="O2240"/>
  <c r="O2241"/>
  <c r="O2242"/>
  <c r="O2243"/>
  <c r="O2244"/>
  <c r="O2245"/>
  <c r="O2246"/>
  <c r="O2247"/>
  <c r="O2248"/>
  <c r="O2249"/>
  <c r="O2250"/>
  <c r="O2251"/>
  <c r="O2252"/>
  <c r="O2253"/>
  <c r="O2254"/>
  <c r="O2255"/>
  <c r="O2256"/>
  <c r="O2257"/>
  <c r="O2258"/>
  <c r="O2259"/>
  <c r="O2260"/>
  <c r="O2261"/>
  <c r="O2262"/>
  <c r="O2263"/>
  <c r="O2264"/>
  <c r="O2265"/>
  <c r="O2266"/>
  <c r="O2267"/>
  <c r="O2268"/>
  <c r="O2269"/>
  <c r="O2270"/>
  <c r="O2271"/>
  <c r="O2272"/>
  <c r="O2273"/>
  <c r="O2274"/>
  <c r="O2275"/>
  <c r="O2276"/>
  <c r="O2277"/>
  <c r="O2278"/>
  <c r="O2279"/>
  <c r="O2280"/>
  <c r="O2281"/>
  <c r="O2282"/>
  <c r="O2283"/>
  <c r="O2284"/>
  <c r="O2285"/>
  <c r="O2286"/>
  <c r="O2287"/>
  <c r="O2288"/>
  <c r="O2289"/>
  <c r="O2290"/>
  <c r="O2291"/>
  <c r="O2292"/>
  <c r="O2293"/>
  <c r="O2294"/>
  <c r="O2295"/>
  <c r="O2296"/>
  <c r="O2297"/>
  <c r="O2298"/>
  <c r="O2299"/>
  <c r="O2300"/>
  <c r="O2301"/>
  <c r="O2302"/>
  <c r="O2303"/>
  <c r="O2304"/>
  <c r="O2305"/>
  <c r="O2306"/>
  <c r="O2307"/>
  <c r="O2308"/>
  <c r="O2309"/>
  <c r="O2310"/>
  <c r="O2311"/>
  <c r="O2312"/>
  <c r="O2313"/>
  <c r="O2314"/>
  <c r="O2315"/>
  <c r="O2316"/>
  <c r="O2317"/>
  <c r="O2318"/>
  <c r="O2319"/>
  <c r="O2320"/>
  <c r="O2321"/>
  <c r="O2322"/>
  <c r="O2323"/>
  <c r="O2324"/>
  <c r="O2325"/>
  <c r="O2326"/>
  <c r="O2327"/>
  <c r="O2328"/>
  <c r="O2329"/>
  <c r="O2330"/>
  <c r="O2331"/>
  <c r="O2332"/>
  <c r="O2333"/>
  <c r="O2334"/>
  <c r="O2335"/>
  <c r="O2336"/>
  <c r="O2337"/>
  <c r="O2338"/>
  <c r="O2339"/>
  <c r="O2340"/>
  <c r="O2341"/>
  <c r="O2342"/>
  <c r="O2343"/>
  <c r="O2344"/>
  <c r="R19" l="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"/>
  <c r="N7" i="2"/>
  <c r="N6"/>
  <c r="F3" i="1"/>
  <c r="H3" s="1"/>
  <c r="F4"/>
  <c r="H4" s="1"/>
  <c r="F5"/>
  <c r="H5" s="1"/>
  <c r="F6"/>
  <c r="H6" s="1"/>
  <c r="F7"/>
  <c r="H7" s="1"/>
  <c r="F8"/>
  <c r="H8" s="1"/>
  <c r="F9"/>
  <c r="H9" s="1"/>
  <c r="F10"/>
  <c r="H10" s="1"/>
  <c r="F11"/>
  <c r="H11" s="1"/>
  <c r="F12"/>
  <c r="H12" s="1"/>
  <c r="F13"/>
  <c r="H13" s="1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H32" s="1"/>
  <c r="F33"/>
  <c r="H33" s="1"/>
  <c r="F34"/>
  <c r="H34" s="1"/>
  <c r="F35"/>
  <c r="H35" s="1"/>
  <c r="F36"/>
  <c r="H36" s="1"/>
  <c r="F37"/>
  <c r="H37" s="1"/>
  <c r="F38"/>
  <c r="H38" s="1"/>
  <c r="F39"/>
  <c r="H39" s="1"/>
  <c r="F40"/>
  <c r="H40" s="1"/>
  <c r="F41"/>
  <c r="H41" s="1"/>
  <c r="F42"/>
  <c r="H42" s="1"/>
  <c r="F43"/>
  <c r="H43" s="1"/>
  <c r="F44"/>
  <c r="H44" s="1"/>
  <c r="F45"/>
  <c r="H45" s="1"/>
  <c r="F46"/>
  <c r="H46" s="1"/>
  <c r="F47"/>
  <c r="H47" s="1"/>
  <c r="F48"/>
  <c r="H48" s="1"/>
  <c r="F49"/>
  <c r="H49" s="1"/>
  <c r="F50"/>
  <c r="H50" s="1"/>
  <c r="F51"/>
  <c r="H51" s="1"/>
  <c r="F52"/>
  <c r="H52" s="1"/>
  <c r="F53"/>
  <c r="H53" s="1"/>
  <c r="F54"/>
  <c r="H54" s="1"/>
  <c r="F55"/>
  <c r="H55" s="1"/>
  <c r="F56"/>
  <c r="H56" s="1"/>
  <c r="F57"/>
  <c r="H57" s="1"/>
  <c r="F58"/>
  <c r="H58" s="1"/>
  <c r="F59"/>
  <c r="H59" s="1"/>
  <c r="F60"/>
  <c r="H60" s="1"/>
  <c r="F61"/>
  <c r="H61" s="1"/>
  <c r="F62"/>
  <c r="H62" s="1"/>
  <c r="F63"/>
  <c r="H63" s="1"/>
  <c r="F64"/>
  <c r="H64" s="1"/>
  <c r="F65"/>
  <c r="H65" s="1"/>
  <c r="F66"/>
  <c r="H66" s="1"/>
  <c r="F67"/>
  <c r="H67" s="1"/>
  <c r="F68"/>
  <c r="H68" s="1"/>
  <c r="F69"/>
  <c r="H69" s="1"/>
  <c r="F70"/>
  <c r="H70" s="1"/>
  <c r="F71"/>
  <c r="H71" s="1"/>
  <c r="F72"/>
  <c r="H72" s="1"/>
  <c r="F73"/>
  <c r="H73" s="1"/>
  <c r="F74"/>
  <c r="H74" s="1"/>
  <c r="F75"/>
  <c r="H75" s="1"/>
  <c r="F76"/>
  <c r="H76" s="1"/>
  <c r="F77"/>
  <c r="H77" s="1"/>
  <c r="F78"/>
  <c r="H78" s="1"/>
  <c r="F79"/>
  <c r="H79" s="1"/>
  <c r="F80"/>
  <c r="H80" s="1"/>
  <c r="F81"/>
  <c r="H81" s="1"/>
  <c r="F82"/>
  <c r="H82" s="1"/>
  <c r="F83"/>
  <c r="H83" s="1"/>
  <c r="F84"/>
  <c r="H84" s="1"/>
  <c r="F85"/>
  <c r="H85" s="1"/>
  <c r="F86"/>
  <c r="H86" s="1"/>
  <c r="F87"/>
  <c r="H87" s="1"/>
  <c r="F88"/>
  <c r="H88" s="1"/>
  <c r="F89"/>
  <c r="H89" s="1"/>
  <c r="F90"/>
  <c r="H90" s="1"/>
  <c r="F91"/>
  <c r="H91" s="1"/>
  <c r="F92"/>
  <c r="H92" s="1"/>
  <c r="F93"/>
  <c r="H93" s="1"/>
  <c r="F94"/>
  <c r="H94" s="1"/>
  <c r="F95"/>
  <c r="H95" s="1"/>
  <c r="F96"/>
  <c r="H96" s="1"/>
  <c r="F97"/>
  <c r="H97" s="1"/>
  <c r="F98"/>
  <c r="H98" s="1"/>
  <c r="F99"/>
  <c r="H99" s="1"/>
  <c r="F100"/>
  <c r="H100" s="1"/>
  <c r="F101"/>
  <c r="H101" s="1"/>
  <c r="F102"/>
  <c r="H102" s="1"/>
  <c r="F103"/>
  <c r="H103" s="1"/>
  <c r="F104"/>
  <c r="H104" s="1"/>
  <c r="F105"/>
  <c r="H105" s="1"/>
  <c r="F106"/>
  <c r="H106" s="1"/>
  <c r="F107"/>
  <c r="H107" s="1"/>
  <c r="F108"/>
  <c r="H108" s="1"/>
  <c r="F109"/>
  <c r="H109" s="1"/>
  <c r="F110"/>
  <c r="H110" s="1"/>
  <c r="F111"/>
  <c r="H111" s="1"/>
  <c r="F112"/>
  <c r="H112" s="1"/>
  <c r="F113"/>
  <c r="H113" s="1"/>
  <c r="F114"/>
  <c r="H114" s="1"/>
  <c r="F115"/>
  <c r="H115" s="1"/>
  <c r="F116"/>
  <c r="H116" s="1"/>
  <c r="F117"/>
  <c r="H117" s="1"/>
  <c r="F118"/>
  <c r="H118" s="1"/>
  <c r="F119"/>
  <c r="H119" s="1"/>
  <c r="F120"/>
  <c r="H120" s="1"/>
  <c r="F121"/>
  <c r="H121" s="1"/>
  <c r="F122"/>
  <c r="H122" s="1"/>
  <c r="F123"/>
  <c r="H123" s="1"/>
  <c r="F124"/>
  <c r="H124" s="1"/>
  <c r="F125"/>
  <c r="H125" s="1"/>
  <c r="F126"/>
  <c r="H126" s="1"/>
  <c r="F127"/>
  <c r="H127" s="1"/>
  <c r="F128"/>
  <c r="H128" s="1"/>
  <c r="F129"/>
  <c r="H129" s="1"/>
  <c r="F130"/>
  <c r="H130" s="1"/>
  <c r="F131"/>
  <c r="H131" s="1"/>
  <c r="F132"/>
  <c r="H132" s="1"/>
  <c r="F133"/>
  <c r="H133" s="1"/>
  <c r="F134"/>
  <c r="H134" s="1"/>
  <c r="F135"/>
  <c r="H135" s="1"/>
  <c r="F136"/>
  <c r="H136" s="1"/>
  <c r="F137"/>
  <c r="H137" s="1"/>
  <c r="F138"/>
  <c r="H138" s="1"/>
  <c r="F139"/>
  <c r="H139" s="1"/>
  <c r="F140"/>
  <c r="H140" s="1"/>
  <c r="F141"/>
  <c r="H141" s="1"/>
  <c r="F142"/>
  <c r="H142" s="1"/>
  <c r="F143"/>
  <c r="H143" s="1"/>
  <c r="F144"/>
  <c r="H144" s="1"/>
  <c r="F145"/>
  <c r="H145" s="1"/>
  <c r="F146"/>
  <c r="H146" s="1"/>
  <c r="F147"/>
  <c r="H147" s="1"/>
  <c r="F148"/>
  <c r="H148" s="1"/>
  <c r="F149"/>
  <c r="H149" s="1"/>
  <c r="F150"/>
  <c r="H150" s="1"/>
  <c r="F151"/>
  <c r="H151" s="1"/>
  <c r="F152"/>
  <c r="H152" s="1"/>
  <c r="F153"/>
  <c r="H153" s="1"/>
  <c r="F154"/>
  <c r="H154" s="1"/>
  <c r="F155"/>
  <c r="H155" s="1"/>
  <c r="F156"/>
  <c r="H156" s="1"/>
  <c r="F157"/>
  <c r="H157" s="1"/>
  <c r="F158"/>
  <c r="H158" s="1"/>
  <c r="F159"/>
  <c r="H159" s="1"/>
  <c r="F160"/>
  <c r="H160" s="1"/>
  <c r="F161"/>
  <c r="H161" s="1"/>
  <c r="F162"/>
  <c r="H162" s="1"/>
  <c r="F163"/>
  <c r="H163" s="1"/>
  <c r="F164"/>
  <c r="H164" s="1"/>
  <c r="F165"/>
  <c r="H165" s="1"/>
  <c r="F166"/>
  <c r="H166" s="1"/>
  <c r="F167"/>
  <c r="H167" s="1"/>
  <c r="F168"/>
  <c r="H168" s="1"/>
  <c r="F169"/>
  <c r="H169" s="1"/>
  <c r="F170"/>
  <c r="H170" s="1"/>
  <c r="F171"/>
  <c r="H171" s="1"/>
  <c r="F172"/>
  <c r="H172" s="1"/>
  <c r="F173"/>
  <c r="H173" s="1"/>
  <c r="F174"/>
  <c r="H174" s="1"/>
  <c r="F175"/>
  <c r="H175" s="1"/>
  <c r="F176"/>
  <c r="H176" s="1"/>
  <c r="F177"/>
  <c r="H177" s="1"/>
  <c r="F178"/>
  <c r="H178" s="1"/>
  <c r="F179"/>
  <c r="H179" s="1"/>
  <c r="F180"/>
  <c r="H180" s="1"/>
  <c r="F181"/>
  <c r="H181" s="1"/>
  <c r="F182"/>
  <c r="H182" s="1"/>
  <c r="F183"/>
  <c r="H183" s="1"/>
  <c r="F184"/>
  <c r="H184" s="1"/>
  <c r="F185"/>
  <c r="H185" s="1"/>
  <c r="F186"/>
  <c r="H186" s="1"/>
  <c r="F187"/>
  <c r="H187" s="1"/>
  <c r="F188"/>
  <c r="H188" s="1"/>
  <c r="F189"/>
  <c r="H189" s="1"/>
  <c r="F190"/>
  <c r="H190" s="1"/>
  <c r="F191"/>
  <c r="H191" s="1"/>
  <c r="F192"/>
  <c r="H192" s="1"/>
  <c r="F193"/>
  <c r="H193" s="1"/>
  <c r="F194"/>
  <c r="H194" s="1"/>
  <c r="F195"/>
  <c r="H195" s="1"/>
  <c r="F196"/>
  <c r="H196" s="1"/>
  <c r="F197"/>
  <c r="H197" s="1"/>
  <c r="F198"/>
  <c r="H198" s="1"/>
  <c r="F199"/>
  <c r="H199" s="1"/>
  <c r="F200"/>
  <c r="H200" s="1"/>
  <c r="F201"/>
  <c r="H201" s="1"/>
  <c r="F202"/>
  <c r="H202" s="1"/>
  <c r="F203"/>
  <c r="H203" s="1"/>
  <c r="F204"/>
  <c r="H204" s="1"/>
  <c r="F205"/>
  <c r="H205" s="1"/>
  <c r="F206"/>
  <c r="H206" s="1"/>
  <c r="F207"/>
  <c r="H207" s="1"/>
  <c r="F208"/>
  <c r="H208" s="1"/>
  <c r="F209"/>
  <c r="H209" s="1"/>
  <c r="F210"/>
  <c r="H210" s="1"/>
  <c r="F211"/>
  <c r="H211" s="1"/>
  <c r="F212"/>
  <c r="H212" s="1"/>
  <c r="F213"/>
  <c r="H213" s="1"/>
  <c r="F214"/>
  <c r="H214" s="1"/>
  <c r="F215"/>
  <c r="H215" s="1"/>
  <c r="F216"/>
  <c r="H216" s="1"/>
  <c r="F217"/>
  <c r="H217" s="1"/>
  <c r="F218"/>
  <c r="H218" s="1"/>
  <c r="F219"/>
  <c r="H219" s="1"/>
  <c r="F220"/>
  <c r="H220" s="1"/>
  <c r="F221"/>
  <c r="H221" s="1"/>
  <c r="F222"/>
  <c r="H222" s="1"/>
  <c r="F223"/>
  <c r="H223" s="1"/>
  <c r="F224"/>
  <c r="H224" s="1"/>
  <c r="F225"/>
  <c r="H225" s="1"/>
  <c r="F226"/>
  <c r="H226" s="1"/>
  <c r="F227"/>
  <c r="H227" s="1"/>
  <c r="F228"/>
  <c r="H228" s="1"/>
  <c r="F229"/>
  <c r="H229" s="1"/>
  <c r="F230"/>
  <c r="H230" s="1"/>
  <c r="F231"/>
  <c r="H231" s="1"/>
  <c r="F232"/>
  <c r="H232" s="1"/>
  <c r="F233"/>
  <c r="H233" s="1"/>
  <c r="F234"/>
  <c r="H234" s="1"/>
  <c r="F235"/>
  <c r="H235" s="1"/>
  <c r="F236"/>
  <c r="H236" s="1"/>
  <c r="F237"/>
  <c r="H237" s="1"/>
  <c r="F238"/>
  <c r="H238" s="1"/>
  <c r="F239"/>
  <c r="H239" s="1"/>
  <c r="F240"/>
  <c r="H240" s="1"/>
  <c r="F241"/>
  <c r="H241" s="1"/>
  <c r="F242"/>
  <c r="H242" s="1"/>
  <c r="F243"/>
  <c r="H243" s="1"/>
  <c r="F244"/>
  <c r="H244" s="1"/>
  <c r="F245"/>
  <c r="H245" s="1"/>
  <c r="F246"/>
  <c r="H246" s="1"/>
  <c r="F247"/>
  <c r="H247" s="1"/>
  <c r="F248"/>
  <c r="H248" s="1"/>
  <c r="F249"/>
  <c r="H249" s="1"/>
  <c r="F250"/>
  <c r="H250" s="1"/>
  <c r="F251"/>
  <c r="H251" s="1"/>
  <c r="F252"/>
  <c r="H252" s="1"/>
  <c r="F253"/>
  <c r="H253" s="1"/>
  <c r="F254"/>
  <c r="H254" s="1"/>
  <c r="F255"/>
  <c r="H255" s="1"/>
  <c r="F256"/>
  <c r="H256" s="1"/>
  <c r="F257"/>
  <c r="H257" s="1"/>
  <c r="F258"/>
  <c r="H258" s="1"/>
  <c r="F259"/>
  <c r="H259" s="1"/>
  <c r="F260"/>
  <c r="H260" s="1"/>
  <c r="F261"/>
  <c r="H261" s="1"/>
  <c r="F262"/>
  <c r="H262" s="1"/>
  <c r="F263"/>
  <c r="H263" s="1"/>
  <c r="F264"/>
  <c r="H264" s="1"/>
  <c r="F265"/>
  <c r="H265" s="1"/>
  <c r="F266"/>
  <c r="H266" s="1"/>
  <c r="F267"/>
  <c r="H267" s="1"/>
  <c r="F268"/>
  <c r="H268" s="1"/>
  <c r="F269"/>
  <c r="H269" s="1"/>
  <c r="F270"/>
  <c r="H270" s="1"/>
  <c r="F271"/>
  <c r="H271" s="1"/>
  <c r="F272"/>
  <c r="H272" s="1"/>
  <c r="F273"/>
  <c r="H273" s="1"/>
  <c r="F274"/>
  <c r="H274" s="1"/>
  <c r="F275"/>
  <c r="H275" s="1"/>
  <c r="F276"/>
  <c r="H276" s="1"/>
  <c r="F277"/>
  <c r="H277" s="1"/>
  <c r="F278"/>
  <c r="H278" s="1"/>
  <c r="F279"/>
  <c r="H279" s="1"/>
  <c r="F280"/>
  <c r="H280" s="1"/>
  <c r="F281"/>
  <c r="H281" s="1"/>
  <c r="F282"/>
  <c r="H282" s="1"/>
  <c r="F283"/>
  <c r="H283" s="1"/>
  <c r="F284"/>
  <c r="H284" s="1"/>
  <c r="F285"/>
  <c r="H285" s="1"/>
  <c r="F286"/>
  <c r="H286" s="1"/>
  <c r="F287"/>
  <c r="H287" s="1"/>
  <c r="F288"/>
  <c r="H288" s="1"/>
  <c r="F289"/>
  <c r="H289" s="1"/>
  <c r="F290"/>
  <c r="H290" s="1"/>
  <c r="F291"/>
  <c r="H291" s="1"/>
  <c r="F292"/>
  <c r="H292" s="1"/>
  <c r="F293"/>
  <c r="H293" s="1"/>
  <c r="F294"/>
  <c r="H294" s="1"/>
  <c r="F295"/>
  <c r="H295" s="1"/>
  <c r="F296"/>
  <c r="H296" s="1"/>
  <c r="F297"/>
  <c r="H297" s="1"/>
  <c r="F298"/>
  <c r="H298" s="1"/>
  <c r="F299"/>
  <c r="H299" s="1"/>
  <c r="F300"/>
  <c r="H300" s="1"/>
  <c r="F301"/>
  <c r="H301" s="1"/>
  <c r="F302"/>
  <c r="H302" s="1"/>
  <c r="F303"/>
  <c r="H303" s="1"/>
  <c r="F304"/>
  <c r="H304" s="1"/>
  <c r="F305"/>
  <c r="H305" s="1"/>
  <c r="F306"/>
  <c r="H306" s="1"/>
  <c r="F307"/>
  <c r="H307" s="1"/>
  <c r="F308"/>
  <c r="H308" s="1"/>
  <c r="F309"/>
  <c r="H309" s="1"/>
  <c r="F310"/>
  <c r="H310" s="1"/>
  <c r="F311"/>
  <c r="H311" s="1"/>
  <c r="F312"/>
  <c r="H312" s="1"/>
  <c r="F313"/>
  <c r="H313" s="1"/>
  <c r="F314"/>
  <c r="H314" s="1"/>
  <c r="F315"/>
  <c r="H315" s="1"/>
  <c r="F316"/>
  <c r="H316" s="1"/>
  <c r="F317"/>
  <c r="H317" s="1"/>
  <c r="F318"/>
  <c r="H318" s="1"/>
  <c r="F319"/>
  <c r="H319" s="1"/>
  <c r="F320"/>
  <c r="H320" s="1"/>
  <c r="F321"/>
  <c r="H321" s="1"/>
  <c r="F322"/>
  <c r="H322" s="1"/>
  <c r="F323"/>
  <c r="H323" s="1"/>
  <c r="F324"/>
  <c r="H324" s="1"/>
  <c r="F325"/>
  <c r="H325" s="1"/>
  <c r="F326"/>
  <c r="H326" s="1"/>
  <c r="F327"/>
  <c r="H327" s="1"/>
  <c r="F328"/>
  <c r="H328" s="1"/>
  <c r="F329"/>
  <c r="H329" s="1"/>
  <c r="F330"/>
  <c r="H330" s="1"/>
  <c r="F331"/>
  <c r="H331" s="1"/>
  <c r="F332"/>
  <c r="H332" s="1"/>
  <c r="F333"/>
  <c r="H333" s="1"/>
  <c r="F334"/>
  <c r="H334" s="1"/>
  <c r="F335"/>
  <c r="H335" s="1"/>
  <c r="F336"/>
  <c r="H336" s="1"/>
  <c r="F337"/>
  <c r="H337" s="1"/>
  <c r="F338"/>
  <c r="H338" s="1"/>
  <c r="F339"/>
  <c r="H339" s="1"/>
  <c r="F340"/>
  <c r="H340" s="1"/>
  <c r="F341"/>
  <c r="H341" s="1"/>
  <c r="F342"/>
  <c r="H342" s="1"/>
  <c r="F343"/>
  <c r="H343" s="1"/>
  <c r="F344"/>
  <c r="H344" s="1"/>
  <c r="F345"/>
  <c r="H345" s="1"/>
  <c r="F346"/>
  <c r="H346" s="1"/>
  <c r="F347"/>
  <c r="H347" s="1"/>
  <c r="F348"/>
  <c r="H348" s="1"/>
  <c r="F349"/>
  <c r="H349" s="1"/>
  <c r="F350"/>
  <c r="H350" s="1"/>
  <c r="F351"/>
  <c r="H351" s="1"/>
  <c r="F352"/>
  <c r="H352" s="1"/>
  <c r="F353"/>
  <c r="H353" s="1"/>
  <c r="F354"/>
  <c r="H354" s="1"/>
  <c r="F355"/>
  <c r="H355" s="1"/>
  <c r="F356"/>
  <c r="H356" s="1"/>
  <c r="F357"/>
  <c r="H357" s="1"/>
  <c r="F358"/>
  <c r="H358" s="1"/>
  <c r="F359"/>
  <c r="H359" s="1"/>
  <c r="F360"/>
  <c r="H360" s="1"/>
  <c r="F361"/>
  <c r="H361" s="1"/>
  <c r="F362"/>
  <c r="H362" s="1"/>
  <c r="F363"/>
  <c r="H363" s="1"/>
  <c r="F364"/>
  <c r="H364" s="1"/>
  <c r="F365"/>
  <c r="H365" s="1"/>
  <c r="F366"/>
  <c r="H366" s="1"/>
  <c r="F367"/>
  <c r="H367" s="1"/>
  <c r="F368"/>
  <c r="H368" s="1"/>
  <c r="F369"/>
  <c r="H369" s="1"/>
  <c r="F370"/>
  <c r="H370" s="1"/>
  <c r="F371"/>
  <c r="H371" s="1"/>
  <c r="F372"/>
  <c r="H372" s="1"/>
  <c r="F373"/>
  <c r="H373" s="1"/>
  <c r="F374"/>
  <c r="H374" s="1"/>
  <c r="F375"/>
  <c r="H375" s="1"/>
  <c r="F376"/>
  <c r="H376" s="1"/>
  <c r="F377"/>
  <c r="H377" s="1"/>
  <c r="F378"/>
  <c r="H378" s="1"/>
  <c r="F379"/>
  <c r="H379" s="1"/>
  <c r="F380"/>
  <c r="H380" s="1"/>
  <c r="F381"/>
  <c r="H381" s="1"/>
  <c r="F382"/>
  <c r="H382" s="1"/>
  <c r="F383"/>
  <c r="H383" s="1"/>
  <c r="F384"/>
  <c r="H384" s="1"/>
  <c r="F385"/>
  <c r="H385" s="1"/>
  <c r="F386"/>
  <c r="H386" s="1"/>
  <c r="F387"/>
  <c r="H387" s="1"/>
  <c r="F388"/>
  <c r="H388" s="1"/>
  <c r="F389"/>
  <c r="H389" s="1"/>
  <c r="F390"/>
  <c r="H390" s="1"/>
  <c r="F391"/>
  <c r="H391" s="1"/>
  <c r="F392"/>
  <c r="H392" s="1"/>
  <c r="F393"/>
  <c r="H393" s="1"/>
  <c r="F394"/>
  <c r="H394" s="1"/>
  <c r="F395"/>
  <c r="H395" s="1"/>
  <c r="F396"/>
  <c r="H396" s="1"/>
  <c r="F397"/>
  <c r="H397" s="1"/>
  <c r="F398"/>
  <c r="H398" s="1"/>
  <c r="F399"/>
  <c r="H399" s="1"/>
  <c r="F400"/>
  <c r="H400" s="1"/>
  <c r="F401"/>
  <c r="H401" s="1"/>
  <c r="F402"/>
  <c r="H402" s="1"/>
  <c r="F403"/>
  <c r="H403" s="1"/>
  <c r="F404"/>
  <c r="H404" s="1"/>
  <c r="F405"/>
  <c r="H405" s="1"/>
  <c r="F406"/>
  <c r="H406" s="1"/>
  <c r="F407"/>
  <c r="H407" s="1"/>
  <c r="F408"/>
  <c r="H408" s="1"/>
  <c r="F409"/>
  <c r="H409" s="1"/>
  <c r="F410"/>
  <c r="H410" s="1"/>
  <c r="F411"/>
  <c r="H411" s="1"/>
  <c r="F412"/>
  <c r="H412" s="1"/>
  <c r="F413"/>
  <c r="H413" s="1"/>
  <c r="F414"/>
  <c r="H414" s="1"/>
  <c r="F415"/>
  <c r="H415" s="1"/>
  <c r="F416"/>
  <c r="H416" s="1"/>
  <c r="F417"/>
  <c r="H417" s="1"/>
  <c r="F418"/>
  <c r="H418" s="1"/>
  <c r="F419"/>
  <c r="H419" s="1"/>
  <c r="F420"/>
  <c r="H420" s="1"/>
  <c r="F421"/>
  <c r="H421" s="1"/>
  <c r="F422"/>
  <c r="H422" s="1"/>
  <c r="F423"/>
  <c r="H423" s="1"/>
  <c r="F424"/>
  <c r="H424" s="1"/>
  <c r="F425"/>
  <c r="H425" s="1"/>
  <c r="F426"/>
  <c r="H426" s="1"/>
  <c r="F427"/>
  <c r="H427" s="1"/>
  <c r="F428"/>
  <c r="H428" s="1"/>
  <c r="F429"/>
  <c r="H429" s="1"/>
  <c r="F430"/>
  <c r="H430" s="1"/>
  <c r="F431"/>
  <c r="H431" s="1"/>
  <c r="F432"/>
  <c r="H432" s="1"/>
  <c r="F433"/>
  <c r="H433" s="1"/>
  <c r="F434"/>
  <c r="H434" s="1"/>
  <c r="F435"/>
  <c r="H435" s="1"/>
  <c r="F436"/>
  <c r="H436" s="1"/>
  <c r="F437"/>
  <c r="H437" s="1"/>
  <c r="F438"/>
  <c r="H438" s="1"/>
  <c r="F439"/>
  <c r="H439" s="1"/>
  <c r="F440"/>
  <c r="H440" s="1"/>
  <c r="F441"/>
  <c r="H441" s="1"/>
  <c r="F442"/>
  <c r="H442" s="1"/>
  <c r="F443"/>
  <c r="H443" s="1"/>
  <c r="F444"/>
  <c r="H444" s="1"/>
  <c r="F445"/>
  <c r="H445" s="1"/>
  <c r="F446"/>
  <c r="H446" s="1"/>
  <c r="F447"/>
  <c r="H447" s="1"/>
  <c r="F448"/>
  <c r="H448" s="1"/>
  <c r="F449"/>
  <c r="H449" s="1"/>
  <c r="F450"/>
  <c r="H450" s="1"/>
  <c r="F451"/>
  <c r="H451" s="1"/>
  <c r="F452"/>
  <c r="H452" s="1"/>
  <c r="F453"/>
  <c r="H453" s="1"/>
  <c r="F454"/>
  <c r="H454" s="1"/>
  <c r="F455"/>
  <c r="H455" s="1"/>
  <c r="F456"/>
  <c r="H456" s="1"/>
  <c r="F457"/>
  <c r="H457" s="1"/>
  <c r="F458"/>
  <c r="H458" s="1"/>
  <c r="F459"/>
  <c r="H459" s="1"/>
  <c r="F460"/>
  <c r="H460" s="1"/>
  <c r="F461"/>
  <c r="H461" s="1"/>
  <c r="F462"/>
  <c r="H462" s="1"/>
  <c r="F463"/>
  <c r="H463" s="1"/>
  <c r="F464"/>
  <c r="H464" s="1"/>
  <c r="F465"/>
  <c r="H465" s="1"/>
  <c r="F466"/>
  <c r="H466" s="1"/>
  <c r="F467"/>
  <c r="H467" s="1"/>
  <c r="F468"/>
  <c r="H468" s="1"/>
  <c r="F469"/>
  <c r="H469" s="1"/>
  <c r="F470"/>
  <c r="H470" s="1"/>
  <c r="F471"/>
  <c r="H471" s="1"/>
  <c r="F472"/>
  <c r="H472" s="1"/>
  <c r="F473"/>
  <c r="H473" s="1"/>
  <c r="F474"/>
  <c r="H474" s="1"/>
  <c r="F475"/>
  <c r="H475" s="1"/>
  <c r="F476"/>
  <c r="H476" s="1"/>
  <c r="F477"/>
  <c r="H477" s="1"/>
  <c r="F478"/>
  <c r="H478" s="1"/>
  <c r="F479"/>
  <c r="H479" s="1"/>
  <c r="F480"/>
  <c r="H480" s="1"/>
  <c r="F481"/>
  <c r="H481" s="1"/>
  <c r="F482"/>
  <c r="H482" s="1"/>
  <c r="F483"/>
  <c r="H483" s="1"/>
  <c r="F484"/>
  <c r="H484" s="1"/>
  <c r="F485"/>
  <c r="H485" s="1"/>
  <c r="F486"/>
  <c r="H486" s="1"/>
  <c r="F487"/>
  <c r="H487" s="1"/>
  <c r="F488"/>
  <c r="H488" s="1"/>
  <c r="F489"/>
  <c r="H489" s="1"/>
  <c r="F490"/>
  <c r="H490" s="1"/>
  <c r="F491"/>
  <c r="H491" s="1"/>
  <c r="F492"/>
  <c r="H492" s="1"/>
  <c r="F493"/>
  <c r="H493" s="1"/>
  <c r="F494"/>
  <c r="H494" s="1"/>
  <c r="F495"/>
  <c r="H495" s="1"/>
  <c r="F496"/>
  <c r="H496" s="1"/>
  <c r="F497"/>
  <c r="H497" s="1"/>
  <c r="F498"/>
  <c r="H498" s="1"/>
  <c r="F499"/>
  <c r="H499" s="1"/>
  <c r="F500"/>
  <c r="H500" s="1"/>
  <c r="F501"/>
  <c r="H501" s="1"/>
  <c r="F502"/>
  <c r="H502" s="1"/>
  <c r="F503"/>
  <c r="H503" s="1"/>
  <c r="F504"/>
  <c r="H504" s="1"/>
  <c r="F505"/>
  <c r="H505" s="1"/>
  <c r="F506"/>
  <c r="H506" s="1"/>
  <c r="F507"/>
  <c r="H507" s="1"/>
  <c r="F508"/>
  <c r="H508" s="1"/>
  <c r="F509"/>
  <c r="H509" s="1"/>
  <c r="F510"/>
  <c r="H510" s="1"/>
  <c r="F511"/>
  <c r="H511" s="1"/>
  <c r="F512"/>
  <c r="H512" s="1"/>
  <c r="F513"/>
  <c r="H513" s="1"/>
  <c r="F514"/>
  <c r="H514" s="1"/>
  <c r="F515"/>
  <c r="H515" s="1"/>
  <c r="F516"/>
  <c r="H516" s="1"/>
  <c r="F517"/>
  <c r="H517" s="1"/>
  <c r="F518"/>
  <c r="H518" s="1"/>
  <c r="F519"/>
  <c r="H519" s="1"/>
  <c r="F520"/>
  <c r="H520" s="1"/>
  <c r="F521"/>
  <c r="H521" s="1"/>
  <c r="F522"/>
  <c r="H522" s="1"/>
  <c r="F523"/>
  <c r="H523" s="1"/>
  <c r="F524"/>
  <c r="H524" s="1"/>
  <c r="F525"/>
  <c r="H525" s="1"/>
  <c r="F526"/>
  <c r="H526" s="1"/>
  <c r="F527"/>
  <c r="H527" s="1"/>
  <c r="F528"/>
  <c r="H528" s="1"/>
  <c r="F529"/>
  <c r="H529" s="1"/>
  <c r="F530"/>
  <c r="H530" s="1"/>
  <c r="F531"/>
  <c r="H531" s="1"/>
  <c r="F532"/>
  <c r="H532" s="1"/>
  <c r="F533"/>
  <c r="H533" s="1"/>
  <c r="F534"/>
  <c r="H534" s="1"/>
  <c r="F535"/>
  <c r="H535" s="1"/>
  <c r="F536"/>
  <c r="H536" s="1"/>
  <c r="F537"/>
  <c r="H537" s="1"/>
  <c r="F538"/>
  <c r="H538" s="1"/>
  <c r="F539"/>
  <c r="H539" s="1"/>
  <c r="F540"/>
  <c r="H540" s="1"/>
  <c r="F541"/>
  <c r="H541" s="1"/>
  <c r="F542"/>
  <c r="H542" s="1"/>
  <c r="F543"/>
  <c r="H543" s="1"/>
  <c r="F544"/>
  <c r="H544" s="1"/>
  <c r="F545"/>
  <c r="H545" s="1"/>
  <c r="F546"/>
  <c r="H546" s="1"/>
  <c r="F547"/>
  <c r="H547" s="1"/>
  <c r="F548"/>
  <c r="H548" s="1"/>
  <c r="F549"/>
  <c r="H549" s="1"/>
  <c r="F550"/>
  <c r="H550" s="1"/>
  <c r="F551"/>
  <c r="H551" s="1"/>
  <c r="F552"/>
  <c r="H552" s="1"/>
  <c r="F553"/>
  <c r="H553" s="1"/>
  <c r="F554"/>
  <c r="H554" s="1"/>
  <c r="F555"/>
  <c r="H555" s="1"/>
  <c r="F556"/>
  <c r="H556" s="1"/>
  <c r="F557"/>
  <c r="H557" s="1"/>
  <c r="F558"/>
  <c r="H558" s="1"/>
  <c r="F559"/>
  <c r="H559" s="1"/>
  <c r="F560"/>
  <c r="H560" s="1"/>
  <c r="F561"/>
  <c r="H561" s="1"/>
  <c r="F562"/>
  <c r="H562" s="1"/>
  <c r="F563"/>
  <c r="H563" s="1"/>
  <c r="F564"/>
  <c r="H564" s="1"/>
  <c r="F565"/>
  <c r="H565" s="1"/>
  <c r="F566"/>
  <c r="H566" s="1"/>
  <c r="F567"/>
  <c r="H567" s="1"/>
  <c r="F568"/>
  <c r="H568" s="1"/>
  <c r="F569"/>
  <c r="H569" s="1"/>
  <c r="F570"/>
  <c r="H570" s="1"/>
  <c r="F571"/>
  <c r="H571" s="1"/>
  <c r="F572"/>
  <c r="H572" s="1"/>
  <c r="F573"/>
  <c r="H573" s="1"/>
  <c r="F574"/>
  <c r="H574" s="1"/>
  <c r="F575"/>
  <c r="H575" s="1"/>
  <c r="F576"/>
  <c r="H576" s="1"/>
  <c r="F577"/>
  <c r="H577" s="1"/>
  <c r="F578"/>
  <c r="H578" s="1"/>
  <c r="F579"/>
  <c r="H579" s="1"/>
  <c r="F580"/>
  <c r="H580" s="1"/>
  <c r="F581"/>
  <c r="H581" s="1"/>
  <c r="F582"/>
  <c r="H582" s="1"/>
  <c r="F583"/>
  <c r="H583" s="1"/>
  <c r="F584"/>
  <c r="H584" s="1"/>
  <c r="F585"/>
  <c r="H585" s="1"/>
  <c r="F586"/>
  <c r="H586" s="1"/>
  <c r="F587"/>
  <c r="H587" s="1"/>
  <c r="F588"/>
  <c r="H588" s="1"/>
  <c r="F589"/>
  <c r="H589" s="1"/>
  <c r="F590"/>
  <c r="H590" s="1"/>
  <c r="F591"/>
  <c r="H591" s="1"/>
  <c r="F592"/>
  <c r="H592" s="1"/>
  <c r="F593"/>
  <c r="H593" s="1"/>
  <c r="F594"/>
  <c r="H594" s="1"/>
  <c r="F595"/>
  <c r="H595" s="1"/>
  <c r="F596"/>
  <c r="H596" s="1"/>
  <c r="F597"/>
  <c r="H597" s="1"/>
  <c r="F598"/>
  <c r="H598" s="1"/>
  <c r="F599"/>
  <c r="H599" s="1"/>
  <c r="F600"/>
  <c r="H600" s="1"/>
  <c r="F601"/>
  <c r="H601" s="1"/>
  <c r="F602"/>
  <c r="H602" s="1"/>
  <c r="F603"/>
  <c r="H603" s="1"/>
  <c r="F604"/>
  <c r="H604" s="1"/>
  <c r="F605"/>
  <c r="H605" s="1"/>
  <c r="F606"/>
  <c r="H606" s="1"/>
  <c r="F607"/>
  <c r="H607" s="1"/>
  <c r="F608"/>
  <c r="H608" s="1"/>
  <c r="F609"/>
  <c r="H609" s="1"/>
  <c r="F610"/>
  <c r="H610" s="1"/>
  <c r="F611"/>
  <c r="H611" s="1"/>
  <c r="F612"/>
  <c r="H612" s="1"/>
  <c r="F613"/>
  <c r="H613" s="1"/>
  <c r="F614"/>
  <c r="H614" s="1"/>
  <c r="F615"/>
  <c r="H615" s="1"/>
  <c r="F616"/>
  <c r="H616" s="1"/>
  <c r="F617"/>
  <c r="H617" s="1"/>
  <c r="F618"/>
  <c r="H618" s="1"/>
  <c r="F619"/>
  <c r="H619" s="1"/>
  <c r="F620"/>
  <c r="H620" s="1"/>
  <c r="F621"/>
  <c r="H621" s="1"/>
  <c r="F622"/>
  <c r="H622" s="1"/>
  <c r="F623"/>
  <c r="H623" s="1"/>
  <c r="F624"/>
  <c r="H624" s="1"/>
  <c r="F625"/>
  <c r="H625" s="1"/>
  <c r="F626"/>
  <c r="H626" s="1"/>
  <c r="F627"/>
  <c r="H627" s="1"/>
  <c r="F628"/>
  <c r="H628" s="1"/>
  <c r="F629"/>
  <c r="H629" s="1"/>
  <c r="F630"/>
  <c r="H630" s="1"/>
  <c r="F631"/>
  <c r="H631" s="1"/>
  <c r="F632"/>
  <c r="H632" s="1"/>
  <c r="F633"/>
  <c r="H633" s="1"/>
  <c r="F634"/>
  <c r="H634" s="1"/>
  <c r="F635"/>
  <c r="H635" s="1"/>
  <c r="F636"/>
  <c r="H636" s="1"/>
  <c r="F637"/>
  <c r="H637" s="1"/>
  <c r="F638"/>
  <c r="H638" s="1"/>
  <c r="F639"/>
  <c r="H639" s="1"/>
  <c r="F640"/>
  <c r="H640" s="1"/>
  <c r="F641"/>
  <c r="H641" s="1"/>
  <c r="F642"/>
  <c r="H642" s="1"/>
  <c r="F643"/>
  <c r="H643" s="1"/>
  <c r="F644"/>
  <c r="H644" s="1"/>
  <c r="F645"/>
  <c r="H645" s="1"/>
  <c r="F646"/>
  <c r="H646" s="1"/>
  <c r="F647"/>
  <c r="H647" s="1"/>
  <c r="F648"/>
  <c r="H648" s="1"/>
  <c r="F649"/>
  <c r="H649" s="1"/>
  <c r="F650"/>
  <c r="H650" s="1"/>
  <c r="F651"/>
  <c r="H651" s="1"/>
  <c r="F652"/>
  <c r="H652" s="1"/>
  <c r="F653"/>
  <c r="H653" s="1"/>
  <c r="F654"/>
  <c r="H654" s="1"/>
  <c r="F655"/>
  <c r="H655" s="1"/>
  <c r="F656"/>
  <c r="H656" s="1"/>
  <c r="F657"/>
  <c r="H657" s="1"/>
  <c r="F658"/>
  <c r="H658" s="1"/>
  <c r="F659"/>
  <c r="H659" s="1"/>
  <c r="F660"/>
  <c r="H660" s="1"/>
  <c r="F661"/>
  <c r="H661" s="1"/>
  <c r="F662"/>
  <c r="H662" s="1"/>
  <c r="F663"/>
  <c r="H663" s="1"/>
  <c r="F664"/>
  <c r="H664" s="1"/>
  <c r="F665"/>
  <c r="H665" s="1"/>
  <c r="F666"/>
  <c r="H666" s="1"/>
  <c r="F667"/>
  <c r="H667" s="1"/>
  <c r="F668"/>
  <c r="H668" s="1"/>
  <c r="F669"/>
  <c r="H669" s="1"/>
  <c r="F670"/>
  <c r="H670" s="1"/>
  <c r="F671"/>
  <c r="H671" s="1"/>
  <c r="F672"/>
  <c r="H672" s="1"/>
  <c r="F673"/>
  <c r="H673" s="1"/>
  <c r="F674"/>
  <c r="H674" s="1"/>
  <c r="F675"/>
  <c r="H675" s="1"/>
  <c r="F676"/>
  <c r="H676" s="1"/>
  <c r="F677"/>
  <c r="H677" s="1"/>
  <c r="F678"/>
  <c r="H678" s="1"/>
  <c r="F679"/>
  <c r="H679" s="1"/>
  <c r="F680"/>
  <c r="H680" s="1"/>
  <c r="F681"/>
  <c r="H681" s="1"/>
  <c r="F682"/>
  <c r="H682" s="1"/>
  <c r="F683"/>
  <c r="H683" s="1"/>
  <c r="F684"/>
  <c r="H684" s="1"/>
  <c r="F685"/>
  <c r="H685" s="1"/>
  <c r="F686"/>
  <c r="H686" s="1"/>
  <c r="F687"/>
  <c r="H687" s="1"/>
  <c r="F688"/>
  <c r="H688" s="1"/>
  <c r="F689"/>
  <c r="H689" s="1"/>
  <c r="F690"/>
  <c r="H690" s="1"/>
  <c r="F691"/>
  <c r="H691" s="1"/>
  <c r="F692"/>
  <c r="H692" s="1"/>
  <c r="F693"/>
  <c r="H693" s="1"/>
  <c r="F694"/>
  <c r="H694" s="1"/>
  <c r="F695"/>
  <c r="H695" s="1"/>
  <c r="F696"/>
  <c r="H696" s="1"/>
  <c r="F697"/>
  <c r="H697" s="1"/>
  <c r="F698"/>
  <c r="H698" s="1"/>
  <c r="F699"/>
  <c r="H699" s="1"/>
  <c r="F700"/>
  <c r="H700" s="1"/>
  <c r="F701"/>
  <c r="H701" s="1"/>
  <c r="F702"/>
  <c r="H702" s="1"/>
  <c r="F703"/>
  <c r="H703" s="1"/>
  <c r="F704"/>
  <c r="H704" s="1"/>
  <c r="F705"/>
  <c r="H705" s="1"/>
  <c r="F706"/>
  <c r="H706" s="1"/>
  <c r="F707"/>
  <c r="H707" s="1"/>
  <c r="F708"/>
  <c r="H708" s="1"/>
  <c r="F709"/>
  <c r="H709" s="1"/>
  <c r="F710"/>
  <c r="H710" s="1"/>
  <c r="F711"/>
  <c r="H711" s="1"/>
  <c r="F712"/>
  <c r="H712" s="1"/>
  <c r="F713"/>
  <c r="H713" s="1"/>
  <c r="F714"/>
  <c r="H714" s="1"/>
  <c r="F715"/>
  <c r="H715" s="1"/>
  <c r="F716"/>
  <c r="H716" s="1"/>
  <c r="F717"/>
  <c r="H717" s="1"/>
  <c r="F718"/>
  <c r="H718" s="1"/>
  <c r="F719"/>
  <c r="H719" s="1"/>
  <c r="F720"/>
  <c r="H720" s="1"/>
  <c r="F721"/>
  <c r="H721" s="1"/>
  <c r="F722"/>
  <c r="H722" s="1"/>
  <c r="F723"/>
  <c r="H723" s="1"/>
  <c r="F724"/>
  <c r="H724" s="1"/>
  <c r="F725"/>
  <c r="H725" s="1"/>
  <c r="F726"/>
  <c r="H726" s="1"/>
  <c r="F727"/>
  <c r="H727" s="1"/>
  <c r="F728"/>
  <c r="H728" s="1"/>
  <c r="F729"/>
  <c r="H729" s="1"/>
  <c r="F730"/>
  <c r="H730" s="1"/>
  <c r="F731"/>
  <c r="H731" s="1"/>
  <c r="F732"/>
  <c r="H732" s="1"/>
  <c r="F733"/>
  <c r="H733" s="1"/>
  <c r="F734"/>
  <c r="H734" s="1"/>
  <c r="F735"/>
  <c r="H735" s="1"/>
  <c r="F736"/>
  <c r="H736" s="1"/>
  <c r="F737"/>
  <c r="H737" s="1"/>
  <c r="F738"/>
  <c r="H738" s="1"/>
  <c r="F739"/>
  <c r="H739" s="1"/>
  <c r="F740"/>
  <c r="H740" s="1"/>
  <c r="F741"/>
  <c r="H741" s="1"/>
  <c r="F742"/>
  <c r="H742" s="1"/>
  <c r="F743"/>
  <c r="H743" s="1"/>
  <c r="F744"/>
  <c r="H744" s="1"/>
  <c r="F745"/>
  <c r="H745" s="1"/>
  <c r="F746"/>
  <c r="H746" s="1"/>
  <c r="F747"/>
  <c r="H747" s="1"/>
  <c r="F748"/>
  <c r="H748" s="1"/>
  <c r="F749"/>
  <c r="H749" s="1"/>
  <c r="F750"/>
  <c r="H750" s="1"/>
  <c r="F751"/>
  <c r="H751" s="1"/>
  <c r="F752"/>
  <c r="H752" s="1"/>
  <c r="F753"/>
  <c r="H753" s="1"/>
  <c r="F754"/>
  <c r="H754" s="1"/>
  <c r="F755"/>
  <c r="H755" s="1"/>
  <c r="F756"/>
  <c r="H756" s="1"/>
  <c r="F757"/>
  <c r="H757" s="1"/>
  <c r="F758"/>
  <c r="H758" s="1"/>
  <c r="F759"/>
  <c r="H759" s="1"/>
  <c r="F760"/>
  <c r="H760" s="1"/>
  <c r="F761"/>
  <c r="H761" s="1"/>
  <c r="F762"/>
  <c r="H762" s="1"/>
  <c r="F763"/>
  <c r="H763" s="1"/>
  <c r="F764"/>
  <c r="H764" s="1"/>
  <c r="F765"/>
  <c r="H765" s="1"/>
  <c r="F766"/>
  <c r="H766" s="1"/>
  <c r="F767"/>
  <c r="H767" s="1"/>
  <c r="F768"/>
  <c r="H768" s="1"/>
  <c r="F769"/>
  <c r="H769" s="1"/>
  <c r="F770"/>
  <c r="H770" s="1"/>
  <c r="F771"/>
  <c r="H771" s="1"/>
  <c r="F772"/>
  <c r="H772" s="1"/>
  <c r="F773"/>
  <c r="H773" s="1"/>
  <c r="F774"/>
  <c r="H774" s="1"/>
  <c r="F775"/>
  <c r="H775" s="1"/>
  <c r="F776"/>
  <c r="H776" s="1"/>
  <c r="F777"/>
  <c r="H777" s="1"/>
  <c r="F778"/>
  <c r="H778" s="1"/>
  <c r="F779"/>
  <c r="H779" s="1"/>
  <c r="F780"/>
  <c r="H780" s="1"/>
  <c r="F781"/>
  <c r="H781" s="1"/>
  <c r="F782"/>
  <c r="H782" s="1"/>
  <c r="F783"/>
  <c r="H783" s="1"/>
  <c r="F784"/>
  <c r="H784" s="1"/>
  <c r="F785"/>
  <c r="H785" s="1"/>
  <c r="F786"/>
  <c r="H786" s="1"/>
  <c r="F787"/>
  <c r="H787" s="1"/>
  <c r="F788"/>
  <c r="H788" s="1"/>
  <c r="F789"/>
  <c r="H789" s="1"/>
  <c r="F790"/>
  <c r="H790" s="1"/>
  <c r="F791"/>
  <c r="H791" s="1"/>
  <c r="F792"/>
  <c r="H792" s="1"/>
  <c r="F793"/>
  <c r="H793" s="1"/>
  <c r="F794"/>
  <c r="H794" s="1"/>
  <c r="F795"/>
  <c r="H795" s="1"/>
  <c r="F796"/>
  <c r="H796" s="1"/>
  <c r="F797"/>
  <c r="H797" s="1"/>
  <c r="F798"/>
  <c r="H798" s="1"/>
  <c r="F799"/>
  <c r="H799" s="1"/>
  <c r="F800"/>
  <c r="H800" s="1"/>
  <c r="F801"/>
  <c r="H801" s="1"/>
  <c r="F802"/>
  <c r="H802" s="1"/>
  <c r="F803"/>
  <c r="H803" s="1"/>
  <c r="F804"/>
  <c r="H804" s="1"/>
  <c r="F805"/>
  <c r="H805" s="1"/>
  <c r="F806"/>
  <c r="H806" s="1"/>
  <c r="F807"/>
  <c r="H807" s="1"/>
  <c r="F808"/>
  <c r="H808" s="1"/>
  <c r="F809"/>
  <c r="H809" s="1"/>
  <c r="F810"/>
  <c r="H810" s="1"/>
  <c r="F811"/>
  <c r="H811" s="1"/>
  <c r="F812"/>
  <c r="H812" s="1"/>
  <c r="F813"/>
  <c r="H813" s="1"/>
  <c r="F814"/>
  <c r="H814" s="1"/>
  <c r="F815"/>
  <c r="H815" s="1"/>
  <c r="F816"/>
  <c r="H816" s="1"/>
  <c r="F817"/>
  <c r="H817" s="1"/>
  <c r="F818"/>
  <c r="H818" s="1"/>
  <c r="F819"/>
  <c r="H819" s="1"/>
  <c r="F820"/>
  <c r="H820" s="1"/>
  <c r="F821"/>
  <c r="H821" s="1"/>
  <c r="F822"/>
  <c r="H822" s="1"/>
  <c r="F823"/>
  <c r="H823" s="1"/>
  <c r="F824"/>
  <c r="H824" s="1"/>
  <c r="F825"/>
  <c r="H825" s="1"/>
  <c r="F826"/>
  <c r="H826" s="1"/>
  <c r="F827"/>
  <c r="H827" s="1"/>
  <c r="F828"/>
  <c r="H828" s="1"/>
  <c r="F829"/>
  <c r="H829" s="1"/>
  <c r="F830"/>
  <c r="H830" s="1"/>
  <c r="F831"/>
  <c r="H831" s="1"/>
  <c r="F832"/>
  <c r="H832" s="1"/>
  <c r="F833"/>
  <c r="H833" s="1"/>
  <c r="F834"/>
  <c r="H834" s="1"/>
  <c r="F835"/>
  <c r="H835" s="1"/>
  <c r="F836"/>
  <c r="H836" s="1"/>
  <c r="F837"/>
  <c r="H837" s="1"/>
  <c r="F838"/>
  <c r="H838" s="1"/>
  <c r="F839"/>
  <c r="H839" s="1"/>
  <c r="F840"/>
  <c r="H840" s="1"/>
  <c r="F841"/>
  <c r="H841" s="1"/>
  <c r="F842"/>
  <c r="H842" s="1"/>
  <c r="F843"/>
  <c r="H843" s="1"/>
  <c r="F844"/>
  <c r="H844" s="1"/>
  <c r="F845"/>
  <c r="H845" s="1"/>
  <c r="F846"/>
  <c r="H846" s="1"/>
  <c r="F847"/>
  <c r="H847" s="1"/>
  <c r="F848"/>
  <c r="H848" s="1"/>
  <c r="F849"/>
  <c r="H849" s="1"/>
  <c r="F850"/>
  <c r="H850" s="1"/>
  <c r="F851"/>
  <c r="H851" s="1"/>
  <c r="F852"/>
  <c r="H852" s="1"/>
  <c r="F853"/>
  <c r="H853" s="1"/>
  <c r="F854"/>
  <c r="H854" s="1"/>
  <c r="F855"/>
  <c r="H855" s="1"/>
  <c r="F856"/>
  <c r="H856" s="1"/>
  <c r="F857"/>
  <c r="H857" s="1"/>
  <c r="F858"/>
  <c r="H858" s="1"/>
  <c r="F859"/>
  <c r="H859" s="1"/>
  <c r="F860"/>
  <c r="H860" s="1"/>
  <c r="F861"/>
  <c r="H861" s="1"/>
  <c r="F862"/>
  <c r="H862" s="1"/>
  <c r="F863"/>
  <c r="H863" s="1"/>
  <c r="F864"/>
  <c r="H864" s="1"/>
  <c r="F865"/>
  <c r="H865" s="1"/>
  <c r="F866"/>
  <c r="H866" s="1"/>
  <c r="F867"/>
  <c r="H867" s="1"/>
  <c r="F868"/>
  <c r="H868" s="1"/>
  <c r="F869"/>
  <c r="H869" s="1"/>
  <c r="F870"/>
  <c r="H870" s="1"/>
  <c r="F871"/>
  <c r="H871" s="1"/>
  <c r="F872"/>
  <c r="H872" s="1"/>
  <c r="F873"/>
  <c r="H873" s="1"/>
  <c r="F874"/>
  <c r="H874" s="1"/>
  <c r="F875"/>
  <c r="H875" s="1"/>
  <c r="F876"/>
  <c r="H876" s="1"/>
  <c r="F877"/>
  <c r="H877" s="1"/>
  <c r="F878"/>
  <c r="H878" s="1"/>
  <c r="F879"/>
  <c r="H879" s="1"/>
  <c r="F880"/>
  <c r="H880" s="1"/>
  <c r="F881"/>
  <c r="H881" s="1"/>
  <c r="F882"/>
  <c r="H882" s="1"/>
  <c r="F883"/>
  <c r="H883" s="1"/>
  <c r="F884"/>
  <c r="H884" s="1"/>
  <c r="F885"/>
  <c r="H885" s="1"/>
  <c r="F886"/>
  <c r="H886" s="1"/>
  <c r="F887"/>
  <c r="H887" s="1"/>
  <c r="F888"/>
  <c r="H888" s="1"/>
  <c r="F889"/>
  <c r="H889" s="1"/>
  <c r="F890"/>
  <c r="H890" s="1"/>
  <c r="F891"/>
  <c r="H891" s="1"/>
  <c r="F892"/>
  <c r="H892" s="1"/>
  <c r="F893"/>
  <c r="H893" s="1"/>
  <c r="F894"/>
  <c r="H894" s="1"/>
  <c r="F895"/>
  <c r="H895" s="1"/>
  <c r="F896"/>
  <c r="H896" s="1"/>
  <c r="F897"/>
  <c r="H897" s="1"/>
  <c r="F898"/>
  <c r="H898" s="1"/>
  <c r="F899"/>
  <c r="H899" s="1"/>
  <c r="F900"/>
  <c r="H900" s="1"/>
  <c r="F901"/>
  <c r="H901" s="1"/>
  <c r="F902"/>
  <c r="H902" s="1"/>
  <c r="F903"/>
  <c r="H903" s="1"/>
  <c r="F904"/>
  <c r="H904" s="1"/>
  <c r="F905"/>
  <c r="H905" s="1"/>
  <c r="F906"/>
  <c r="H906" s="1"/>
  <c r="F907"/>
  <c r="H907" s="1"/>
  <c r="F908"/>
  <c r="H908" s="1"/>
  <c r="F909"/>
  <c r="H909" s="1"/>
  <c r="F910"/>
  <c r="H910" s="1"/>
  <c r="F911"/>
  <c r="H911" s="1"/>
  <c r="F912"/>
  <c r="H912" s="1"/>
  <c r="F913"/>
  <c r="H913" s="1"/>
  <c r="F914"/>
  <c r="H914" s="1"/>
  <c r="F915"/>
  <c r="H915" s="1"/>
  <c r="F916"/>
  <c r="H916" s="1"/>
  <c r="F917"/>
  <c r="H917" s="1"/>
  <c r="F918"/>
  <c r="H918" s="1"/>
  <c r="F919"/>
  <c r="H919" s="1"/>
  <c r="F920"/>
  <c r="H920" s="1"/>
  <c r="F921"/>
  <c r="H921" s="1"/>
  <c r="F922"/>
  <c r="H922" s="1"/>
  <c r="F923"/>
  <c r="H923" s="1"/>
  <c r="F924"/>
  <c r="H924" s="1"/>
  <c r="F925"/>
  <c r="H925" s="1"/>
  <c r="F926"/>
  <c r="H926" s="1"/>
  <c r="F927"/>
  <c r="H927" s="1"/>
  <c r="F928"/>
  <c r="H928" s="1"/>
  <c r="F929"/>
  <c r="H929" s="1"/>
  <c r="F930"/>
  <c r="H930" s="1"/>
  <c r="F931"/>
  <c r="H931" s="1"/>
  <c r="F932"/>
  <c r="H932" s="1"/>
  <c r="F933"/>
  <c r="H933" s="1"/>
  <c r="F934"/>
  <c r="H934" s="1"/>
  <c r="F935"/>
  <c r="H935" s="1"/>
  <c r="F936"/>
  <c r="H936" s="1"/>
  <c r="F937"/>
  <c r="H937" s="1"/>
  <c r="F938"/>
  <c r="H938" s="1"/>
  <c r="F939"/>
  <c r="H939" s="1"/>
  <c r="F940"/>
  <c r="H940" s="1"/>
  <c r="F941"/>
  <c r="H941" s="1"/>
  <c r="F942"/>
  <c r="H942" s="1"/>
  <c r="F943"/>
  <c r="H943" s="1"/>
  <c r="F944"/>
  <c r="H944" s="1"/>
  <c r="F945"/>
  <c r="H945" s="1"/>
  <c r="F946"/>
  <c r="H946" s="1"/>
  <c r="F947"/>
  <c r="H947" s="1"/>
  <c r="F948"/>
  <c r="H948" s="1"/>
  <c r="F949"/>
  <c r="H949" s="1"/>
  <c r="F950"/>
  <c r="H950" s="1"/>
  <c r="F951"/>
  <c r="H951" s="1"/>
  <c r="F952"/>
  <c r="H952" s="1"/>
  <c r="F953"/>
  <c r="H953" s="1"/>
  <c r="F954"/>
  <c r="H954" s="1"/>
  <c r="F955"/>
  <c r="H955" s="1"/>
  <c r="F956"/>
  <c r="H956" s="1"/>
  <c r="F957"/>
  <c r="H957" s="1"/>
  <c r="F958"/>
  <c r="H958" s="1"/>
  <c r="F959"/>
  <c r="H959" s="1"/>
  <c r="F960"/>
  <c r="H960" s="1"/>
  <c r="F961"/>
  <c r="H961" s="1"/>
  <c r="F962"/>
  <c r="H962" s="1"/>
  <c r="F963"/>
  <c r="H963" s="1"/>
  <c r="F964"/>
  <c r="H964" s="1"/>
  <c r="F965"/>
  <c r="H965" s="1"/>
  <c r="F966"/>
  <c r="H966" s="1"/>
  <c r="F967"/>
  <c r="H967" s="1"/>
  <c r="F968"/>
  <c r="H968" s="1"/>
  <c r="F969"/>
  <c r="H969" s="1"/>
  <c r="F970"/>
  <c r="H970" s="1"/>
  <c r="F971"/>
  <c r="H971" s="1"/>
  <c r="F972"/>
  <c r="H972" s="1"/>
  <c r="F973"/>
  <c r="H973" s="1"/>
  <c r="F974"/>
  <c r="H974" s="1"/>
  <c r="F975"/>
  <c r="H975" s="1"/>
  <c r="F976"/>
  <c r="H976" s="1"/>
  <c r="F977"/>
  <c r="H977" s="1"/>
  <c r="F978"/>
  <c r="H978" s="1"/>
  <c r="F979"/>
  <c r="H979" s="1"/>
  <c r="F980"/>
  <c r="H980" s="1"/>
  <c r="F981"/>
  <c r="H981" s="1"/>
  <c r="F982"/>
  <c r="H982" s="1"/>
  <c r="F983"/>
  <c r="H983" s="1"/>
  <c r="F984"/>
  <c r="H984" s="1"/>
  <c r="F985"/>
  <c r="H985" s="1"/>
  <c r="F986"/>
  <c r="H986" s="1"/>
  <c r="F987"/>
  <c r="H987" s="1"/>
  <c r="F988"/>
  <c r="H988" s="1"/>
  <c r="F989"/>
  <c r="H989" s="1"/>
  <c r="F990"/>
  <c r="H990" s="1"/>
  <c r="F991"/>
  <c r="H991" s="1"/>
  <c r="F992"/>
  <c r="H992" s="1"/>
  <c r="F993"/>
  <c r="H993" s="1"/>
  <c r="F994"/>
  <c r="H994" s="1"/>
  <c r="F995"/>
  <c r="H995" s="1"/>
  <c r="F996"/>
  <c r="H996" s="1"/>
  <c r="F997"/>
  <c r="H997" s="1"/>
  <c r="F998"/>
  <c r="H998" s="1"/>
  <c r="F999"/>
  <c r="H999" s="1"/>
  <c r="F1000"/>
  <c r="H1000" s="1"/>
  <c r="F1001"/>
  <c r="H1001" s="1"/>
  <c r="F1002"/>
  <c r="H1002" s="1"/>
  <c r="F1003"/>
  <c r="H1003" s="1"/>
  <c r="F1004"/>
  <c r="H1004" s="1"/>
  <c r="F1005"/>
  <c r="H1005" s="1"/>
  <c r="F1006"/>
  <c r="H1006" s="1"/>
  <c r="F1007"/>
  <c r="H1007" s="1"/>
  <c r="F1008"/>
  <c r="H1008" s="1"/>
  <c r="F1009"/>
  <c r="H1009" s="1"/>
  <c r="F1010"/>
  <c r="H1010" s="1"/>
  <c r="F1011"/>
  <c r="H1011" s="1"/>
  <c r="F1012"/>
  <c r="H1012" s="1"/>
  <c r="F1013"/>
  <c r="H1013" s="1"/>
  <c r="F1014"/>
  <c r="H1014" s="1"/>
  <c r="F1015"/>
  <c r="H1015" s="1"/>
  <c r="F1016"/>
  <c r="H1016" s="1"/>
  <c r="F1017"/>
  <c r="H1017" s="1"/>
  <c r="F1018"/>
  <c r="H1018" s="1"/>
  <c r="F1019"/>
  <c r="H1019" s="1"/>
  <c r="F1020"/>
  <c r="H1020" s="1"/>
  <c r="F1021"/>
  <c r="H1021" s="1"/>
  <c r="F1022"/>
  <c r="H1022" s="1"/>
  <c r="F1023"/>
  <c r="H1023" s="1"/>
  <c r="F1024"/>
  <c r="H1024" s="1"/>
  <c r="F1025"/>
  <c r="H1025" s="1"/>
  <c r="F1026"/>
  <c r="H1026" s="1"/>
  <c r="F1027"/>
  <c r="H1027" s="1"/>
  <c r="F1028"/>
  <c r="H1028" s="1"/>
  <c r="F1029"/>
  <c r="H1029" s="1"/>
  <c r="F1030"/>
  <c r="H1030" s="1"/>
  <c r="F1031"/>
  <c r="H1031" s="1"/>
  <c r="F1032"/>
  <c r="H1032" s="1"/>
  <c r="F1033"/>
  <c r="H1033" s="1"/>
  <c r="F1034"/>
  <c r="H1034" s="1"/>
  <c r="F1035"/>
  <c r="H1035" s="1"/>
  <c r="F1036"/>
  <c r="H1036" s="1"/>
  <c r="F1037"/>
  <c r="H1037" s="1"/>
  <c r="F1038"/>
  <c r="H1038" s="1"/>
  <c r="F1039"/>
  <c r="H1039" s="1"/>
  <c r="F1040"/>
  <c r="H1040" s="1"/>
  <c r="F1041"/>
  <c r="H1041" s="1"/>
  <c r="F1042"/>
  <c r="H1042" s="1"/>
  <c r="F1043"/>
  <c r="H1043" s="1"/>
  <c r="F1044"/>
  <c r="H1044" s="1"/>
  <c r="F1045"/>
  <c r="H1045" s="1"/>
  <c r="F1046"/>
  <c r="H1046" s="1"/>
  <c r="F1047"/>
  <c r="H1047" s="1"/>
  <c r="F1048"/>
  <c r="H1048" s="1"/>
  <c r="F1049"/>
  <c r="H1049" s="1"/>
  <c r="F1050"/>
  <c r="H1050" s="1"/>
  <c r="F1051"/>
  <c r="H1051" s="1"/>
  <c r="F1052"/>
  <c r="H1052" s="1"/>
  <c r="F1053"/>
  <c r="H1053" s="1"/>
  <c r="F1054"/>
  <c r="H1054" s="1"/>
  <c r="F1055"/>
  <c r="H1055" s="1"/>
  <c r="F1056"/>
  <c r="H1056" s="1"/>
  <c r="F1057"/>
  <c r="H1057" s="1"/>
  <c r="F1058"/>
  <c r="H1058" s="1"/>
  <c r="F1059"/>
  <c r="H1059" s="1"/>
  <c r="F1060"/>
  <c r="H1060" s="1"/>
  <c r="F1061"/>
  <c r="H1061" s="1"/>
  <c r="F1062"/>
  <c r="H1062" s="1"/>
  <c r="F1063"/>
  <c r="H1063" s="1"/>
  <c r="F1064"/>
  <c r="H1064" s="1"/>
  <c r="F1065"/>
  <c r="H1065" s="1"/>
  <c r="F1066"/>
  <c r="H1066" s="1"/>
  <c r="F1067"/>
  <c r="H1067" s="1"/>
  <c r="F1068"/>
  <c r="H1068" s="1"/>
  <c r="F1069"/>
  <c r="H1069" s="1"/>
  <c r="F1070"/>
  <c r="H1070" s="1"/>
  <c r="F1071"/>
  <c r="H1071" s="1"/>
  <c r="F1072"/>
  <c r="H1072" s="1"/>
  <c r="F1073"/>
  <c r="H1073" s="1"/>
  <c r="F1074"/>
  <c r="H1074" s="1"/>
  <c r="F1075"/>
  <c r="H1075" s="1"/>
  <c r="F1076"/>
  <c r="H1076" s="1"/>
  <c r="F1077"/>
  <c r="H1077" s="1"/>
  <c r="F1078"/>
  <c r="H1078" s="1"/>
  <c r="F1079"/>
  <c r="H1079" s="1"/>
  <c r="F1080"/>
  <c r="H1080" s="1"/>
  <c r="F1081"/>
  <c r="H1081" s="1"/>
  <c r="F1082"/>
  <c r="H1082" s="1"/>
  <c r="F1083"/>
  <c r="H1083" s="1"/>
  <c r="F1084"/>
  <c r="H1084" s="1"/>
  <c r="F1085"/>
  <c r="H1085" s="1"/>
  <c r="F1086"/>
  <c r="H1086" s="1"/>
  <c r="F1087"/>
  <c r="H1087" s="1"/>
  <c r="F1088"/>
  <c r="H1088" s="1"/>
  <c r="F1089"/>
  <c r="H1089" s="1"/>
  <c r="F1090"/>
  <c r="H1090" s="1"/>
  <c r="F1091"/>
  <c r="H1091" s="1"/>
  <c r="F1092"/>
  <c r="H1092" s="1"/>
  <c r="F1093"/>
  <c r="H1093" s="1"/>
  <c r="F1094"/>
  <c r="H1094" s="1"/>
  <c r="F1095"/>
  <c r="H1095" s="1"/>
  <c r="F1096"/>
  <c r="H1096" s="1"/>
  <c r="F1097"/>
  <c r="H1097" s="1"/>
  <c r="F1098"/>
  <c r="H1098" s="1"/>
  <c r="F1099"/>
  <c r="H1099" s="1"/>
  <c r="F1100"/>
  <c r="H1100" s="1"/>
  <c r="F1101"/>
  <c r="H1101" s="1"/>
  <c r="F1102"/>
  <c r="H1102" s="1"/>
  <c r="F1103"/>
  <c r="H1103" s="1"/>
  <c r="F1104"/>
  <c r="H1104" s="1"/>
  <c r="F1105"/>
  <c r="H1105" s="1"/>
  <c r="F1106"/>
  <c r="H1106" s="1"/>
  <c r="F1107"/>
  <c r="H1107" s="1"/>
  <c r="F1108"/>
  <c r="H1108" s="1"/>
  <c r="F1109"/>
  <c r="H1109" s="1"/>
  <c r="F1110"/>
  <c r="H1110" s="1"/>
  <c r="F1111"/>
  <c r="H1111" s="1"/>
  <c r="F1112"/>
  <c r="H1112" s="1"/>
  <c r="F1113"/>
  <c r="H1113" s="1"/>
  <c r="F1114"/>
  <c r="H1114" s="1"/>
  <c r="F1115"/>
  <c r="H1115" s="1"/>
  <c r="F1116"/>
  <c r="H1116" s="1"/>
  <c r="F1117"/>
  <c r="H1117" s="1"/>
  <c r="F1118"/>
  <c r="H1118" s="1"/>
  <c r="F1119"/>
  <c r="H1119" s="1"/>
  <c r="F1120"/>
  <c r="H1120" s="1"/>
  <c r="F1121"/>
  <c r="H1121" s="1"/>
  <c r="F1122"/>
  <c r="H1122" s="1"/>
  <c r="F1123"/>
  <c r="H1123" s="1"/>
  <c r="F1124"/>
  <c r="H1124" s="1"/>
  <c r="F1125"/>
  <c r="H1125" s="1"/>
  <c r="F1126"/>
  <c r="H1126" s="1"/>
  <c r="F1127"/>
  <c r="H1127" s="1"/>
  <c r="F1128"/>
  <c r="H1128" s="1"/>
  <c r="F1129"/>
  <c r="H1129" s="1"/>
  <c r="F1130"/>
  <c r="H1130" s="1"/>
  <c r="F1131"/>
  <c r="H1131" s="1"/>
  <c r="F1132"/>
  <c r="H1132" s="1"/>
  <c r="F1133"/>
  <c r="H1133" s="1"/>
  <c r="F1134"/>
  <c r="H1134" s="1"/>
  <c r="F1135"/>
  <c r="H1135" s="1"/>
  <c r="F1136"/>
  <c r="H1136" s="1"/>
  <c r="F1137"/>
  <c r="H1137" s="1"/>
  <c r="F1138"/>
  <c r="H1138" s="1"/>
  <c r="F1139"/>
  <c r="H1139" s="1"/>
  <c r="F1140"/>
  <c r="H1140" s="1"/>
  <c r="F1141"/>
  <c r="H1141" s="1"/>
  <c r="F1142"/>
  <c r="H1142" s="1"/>
  <c r="F1143"/>
  <c r="H1143" s="1"/>
  <c r="F1144"/>
  <c r="H1144" s="1"/>
  <c r="F1145"/>
  <c r="H1145" s="1"/>
  <c r="F1146"/>
  <c r="H1146" s="1"/>
  <c r="F1147"/>
  <c r="H1147" s="1"/>
  <c r="F1148"/>
  <c r="H1148" s="1"/>
  <c r="F1149"/>
  <c r="H1149" s="1"/>
  <c r="F1150"/>
  <c r="H1150" s="1"/>
  <c r="F1151"/>
  <c r="H1151" s="1"/>
  <c r="F1152"/>
  <c r="H1152" s="1"/>
  <c r="F1153"/>
  <c r="H1153" s="1"/>
  <c r="F1154"/>
  <c r="H1154" s="1"/>
  <c r="F1155"/>
  <c r="H1155" s="1"/>
  <c r="F1156"/>
  <c r="H1156" s="1"/>
  <c r="F1157"/>
  <c r="H1157" s="1"/>
  <c r="F1158"/>
  <c r="H1158" s="1"/>
  <c r="F1159"/>
  <c r="H1159" s="1"/>
  <c r="F1160"/>
  <c r="H1160" s="1"/>
  <c r="F1161"/>
  <c r="H1161" s="1"/>
  <c r="F1162"/>
  <c r="H1162" s="1"/>
  <c r="F1163"/>
  <c r="H1163" s="1"/>
  <c r="F1164"/>
  <c r="H1164" s="1"/>
  <c r="F1165"/>
  <c r="H1165" s="1"/>
  <c r="F1166"/>
  <c r="H1166" s="1"/>
  <c r="F1167"/>
  <c r="H1167" s="1"/>
  <c r="F1168"/>
  <c r="H1168" s="1"/>
  <c r="F1169"/>
  <c r="H1169" s="1"/>
  <c r="F1170"/>
  <c r="H1170" s="1"/>
  <c r="F1171"/>
  <c r="H1171" s="1"/>
  <c r="F1172"/>
  <c r="H1172" s="1"/>
  <c r="F1173"/>
  <c r="H1173" s="1"/>
  <c r="F1174"/>
  <c r="H1174" s="1"/>
  <c r="F1175"/>
  <c r="H1175" s="1"/>
  <c r="F1176"/>
  <c r="H1176" s="1"/>
  <c r="F1177"/>
  <c r="H1177" s="1"/>
  <c r="F1178"/>
  <c r="H1178" s="1"/>
  <c r="F1179"/>
  <c r="H1179" s="1"/>
  <c r="F1180"/>
  <c r="H1180" s="1"/>
  <c r="F1181"/>
  <c r="H1181" s="1"/>
  <c r="F1182"/>
  <c r="H1182" s="1"/>
  <c r="F1183"/>
  <c r="H1183" s="1"/>
  <c r="F1184"/>
  <c r="H1184" s="1"/>
  <c r="F1185"/>
  <c r="H1185" s="1"/>
  <c r="F1186"/>
  <c r="H1186" s="1"/>
  <c r="F1187"/>
  <c r="H1187" s="1"/>
  <c r="F1188"/>
  <c r="H1188" s="1"/>
  <c r="F1189"/>
  <c r="H1189" s="1"/>
  <c r="F1190"/>
  <c r="H1190" s="1"/>
  <c r="F1191"/>
  <c r="H1191" s="1"/>
  <c r="F1192"/>
  <c r="H1192" s="1"/>
  <c r="F1193"/>
  <c r="H1193" s="1"/>
  <c r="F1194"/>
  <c r="H1194" s="1"/>
  <c r="F1195"/>
  <c r="H1195" s="1"/>
  <c r="F1196"/>
  <c r="H1196" s="1"/>
  <c r="F1197"/>
  <c r="H1197" s="1"/>
  <c r="F1198"/>
  <c r="H1198" s="1"/>
  <c r="F1199"/>
  <c r="H1199" s="1"/>
  <c r="F1200"/>
  <c r="H1200" s="1"/>
  <c r="F1201"/>
  <c r="H1201" s="1"/>
  <c r="F1202"/>
  <c r="H1202" s="1"/>
  <c r="F1203"/>
  <c r="H1203" s="1"/>
  <c r="F1204"/>
  <c r="H1204" s="1"/>
  <c r="F1205"/>
  <c r="H1205" s="1"/>
  <c r="F1206"/>
  <c r="H1206" s="1"/>
  <c r="F1207"/>
  <c r="H1207" s="1"/>
  <c r="F1208"/>
  <c r="H1208" s="1"/>
  <c r="F1209"/>
  <c r="H1209" s="1"/>
  <c r="F1210"/>
  <c r="H1210" s="1"/>
  <c r="F1211"/>
  <c r="H1211" s="1"/>
  <c r="F1212"/>
  <c r="H1212" s="1"/>
  <c r="F1213"/>
  <c r="H1213" s="1"/>
  <c r="F1214"/>
  <c r="H1214" s="1"/>
  <c r="F1215"/>
  <c r="H1215" s="1"/>
  <c r="F1216"/>
  <c r="H1216" s="1"/>
  <c r="F1217"/>
  <c r="H1217" s="1"/>
  <c r="F1218"/>
  <c r="H1218" s="1"/>
  <c r="F1219"/>
  <c r="H1219" s="1"/>
  <c r="F1220"/>
  <c r="H1220" s="1"/>
  <c r="F1221"/>
  <c r="H1221" s="1"/>
  <c r="F1222"/>
  <c r="H1222" s="1"/>
  <c r="F1223"/>
  <c r="H1223" s="1"/>
  <c r="F1224"/>
  <c r="H1224" s="1"/>
  <c r="F1225"/>
  <c r="H1225" s="1"/>
  <c r="F1226"/>
  <c r="H1226" s="1"/>
  <c r="F1227"/>
  <c r="H1227" s="1"/>
  <c r="F1228"/>
  <c r="H1228" s="1"/>
  <c r="F1229"/>
  <c r="H1229" s="1"/>
  <c r="F1230"/>
  <c r="H1230" s="1"/>
  <c r="F1231"/>
  <c r="H1231" s="1"/>
  <c r="F1232"/>
  <c r="H1232" s="1"/>
  <c r="F1233"/>
  <c r="H1233" s="1"/>
  <c r="F1234"/>
  <c r="H1234" s="1"/>
  <c r="F1235"/>
  <c r="H1235" s="1"/>
  <c r="F1236"/>
  <c r="H1236" s="1"/>
  <c r="F1237"/>
  <c r="H1237" s="1"/>
  <c r="F1238"/>
  <c r="H1238" s="1"/>
  <c r="F1239"/>
  <c r="H1239" s="1"/>
  <c r="F1240"/>
  <c r="H1240" s="1"/>
  <c r="F1241"/>
  <c r="H1241" s="1"/>
  <c r="F1242"/>
  <c r="H1242" s="1"/>
  <c r="F1243"/>
  <c r="H1243" s="1"/>
  <c r="F1244"/>
  <c r="H1244" s="1"/>
  <c r="F1245"/>
  <c r="H1245" s="1"/>
  <c r="F1246"/>
  <c r="H1246" s="1"/>
  <c r="F1247"/>
  <c r="H1247" s="1"/>
  <c r="F1248"/>
  <c r="H1248" s="1"/>
  <c r="F1249"/>
  <c r="H1249" s="1"/>
  <c r="F1250"/>
  <c r="H1250" s="1"/>
  <c r="F1251"/>
  <c r="H1251" s="1"/>
  <c r="F1252"/>
  <c r="H1252" s="1"/>
  <c r="F1253"/>
  <c r="H1253" s="1"/>
  <c r="F1254"/>
  <c r="H1254" s="1"/>
  <c r="F1255"/>
  <c r="H1255" s="1"/>
  <c r="F1256"/>
  <c r="H1256" s="1"/>
  <c r="F1257"/>
  <c r="H1257" s="1"/>
  <c r="F1258"/>
  <c r="H1258" s="1"/>
  <c r="F1259"/>
  <c r="H1259" s="1"/>
  <c r="F1260"/>
  <c r="H1260" s="1"/>
  <c r="F1261"/>
  <c r="H1261" s="1"/>
  <c r="F1262"/>
  <c r="H1262" s="1"/>
  <c r="F1263"/>
  <c r="H1263" s="1"/>
  <c r="F1264"/>
  <c r="H1264" s="1"/>
  <c r="F1265"/>
  <c r="H1265" s="1"/>
  <c r="F1266"/>
  <c r="H1266" s="1"/>
  <c r="F1267"/>
  <c r="H1267" s="1"/>
  <c r="F1268"/>
  <c r="H1268" s="1"/>
  <c r="F1269"/>
  <c r="H1269" s="1"/>
  <c r="F1270"/>
  <c r="H1270" s="1"/>
  <c r="F1271"/>
  <c r="H1271" s="1"/>
  <c r="F1272"/>
  <c r="H1272" s="1"/>
  <c r="F1273"/>
  <c r="H1273" s="1"/>
  <c r="F1274"/>
  <c r="H1274" s="1"/>
  <c r="F1275"/>
  <c r="H1275" s="1"/>
  <c r="F1276"/>
  <c r="H1276" s="1"/>
  <c r="F1277"/>
  <c r="H1277" s="1"/>
  <c r="F1278"/>
  <c r="H1278" s="1"/>
  <c r="F1279"/>
  <c r="H1279" s="1"/>
  <c r="F1280"/>
  <c r="H1280" s="1"/>
  <c r="F1281"/>
  <c r="H1281" s="1"/>
  <c r="F1282"/>
  <c r="H1282" s="1"/>
  <c r="F1283"/>
  <c r="H1283" s="1"/>
  <c r="F1284"/>
  <c r="H1284" s="1"/>
  <c r="F1285"/>
  <c r="H1285" s="1"/>
  <c r="F1286"/>
  <c r="H1286" s="1"/>
  <c r="F1287"/>
  <c r="H1287" s="1"/>
  <c r="F1288"/>
  <c r="H1288" s="1"/>
  <c r="F1289"/>
  <c r="H1289" s="1"/>
  <c r="F1290"/>
  <c r="H1290" s="1"/>
  <c r="F1291"/>
  <c r="H1291" s="1"/>
  <c r="F1292"/>
  <c r="H1292" s="1"/>
  <c r="F1293"/>
  <c r="H1293" s="1"/>
  <c r="F1294"/>
  <c r="H1294" s="1"/>
  <c r="F1295"/>
  <c r="H1295" s="1"/>
  <c r="F1296"/>
  <c r="H1296" s="1"/>
  <c r="F1297"/>
  <c r="H1297" s="1"/>
  <c r="F1298"/>
  <c r="H1298" s="1"/>
  <c r="F1299"/>
  <c r="H1299" s="1"/>
  <c r="F1300"/>
  <c r="H1300" s="1"/>
  <c r="F1301"/>
  <c r="H1301" s="1"/>
  <c r="F1302"/>
  <c r="H1302" s="1"/>
  <c r="F1303"/>
  <c r="H1303" s="1"/>
  <c r="F1304"/>
  <c r="H1304" s="1"/>
  <c r="F1305"/>
  <c r="H1305" s="1"/>
  <c r="F1306"/>
  <c r="H1306" s="1"/>
  <c r="F1307"/>
  <c r="H1307" s="1"/>
  <c r="F1308"/>
  <c r="H1308" s="1"/>
  <c r="F1309"/>
  <c r="H1309" s="1"/>
  <c r="F1310"/>
  <c r="H1310" s="1"/>
  <c r="F1311"/>
  <c r="H1311" s="1"/>
  <c r="F1312"/>
  <c r="H1312" s="1"/>
  <c r="F1313"/>
  <c r="H1313" s="1"/>
  <c r="F1314"/>
  <c r="H1314" s="1"/>
  <c r="F1315"/>
  <c r="H1315" s="1"/>
  <c r="F1316"/>
  <c r="H1316" s="1"/>
  <c r="F1317"/>
  <c r="H1317" s="1"/>
  <c r="F1318"/>
  <c r="H1318" s="1"/>
  <c r="F1319"/>
  <c r="H1319" s="1"/>
  <c r="F1320"/>
  <c r="H1320" s="1"/>
  <c r="F1321"/>
  <c r="H1321" s="1"/>
  <c r="F1322"/>
  <c r="H1322" s="1"/>
  <c r="F1323"/>
  <c r="H1323" s="1"/>
  <c r="F1324"/>
  <c r="H1324" s="1"/>
  <c r="F1325"/>
  <c r="H1325" s="1"/>
  <c r="F1326"/>
  <c r="H1326" s="1"/>
  <c r="F1327"/>
  <c r="H1327" s="1"/>
  <c r="F1328"/>
  <c r="H1328" s="1"/>
  <c r="F1329"/>
  <c r="H1329" s="1"/>
  <c r="F1330"/>
  <c r="H1330" s="1"/>
  <c r="F1331"/>
  <c r="H1331" s="1"/>
  <c r="F1332"/>
  <c r="H1332" s="1"/>
  <c r="F1333"/>
  <c r="H1333" s="1"/>
  <c r="F1334"/>
  <c r="H1334" s="1"/>
  <c r="F1335"/>
  <c r="H1335" s="1"/>
  <c r="F1336"/>
  <c r="H1336" s="1"/>
  <c r="F1337"/>
  <c r="H1337" s="1"/>
  <c r="F1338"/>
  <c r="H1338" s="1"/>
  <c r="F1339"/>
  <c r="H1339" s="1"/>
  <c r="F1340"/>
  <c r="H1340" s="1"/>
  <c r="F1341"/>
  <c r="H1341" s="1"/>
  <c r="F1342"/>
  <c r="H1342" s="1"/>
  <c r="F1343"/>
  <c r="H1343" s="1"/>
  <c r="F1344"/>
  <c r="H1344" s="1"/>
  <c r="F1345"/>
  <c r="H1345" s="1"/>
  <c r="F1346"/>
  <c r="H1346" s="1"/>
  <c r="F1347"/>
  <c r="H1347" s="1"/>
  <c r="F1348"/>
  <c r="H1348" s="1"/>
  <c r="F1349"/>
  <c r="H1349" s="1"/>
  <c r="F1350"/>
  <c r="H1350" s="1"/>
  <c r="F1351"/>
  <c r="H1351" s="1"/>
  <c r="F1352"/>
  <c r="H1352" s="1"/>
  <c r="F1353"/>
  <c r="H1353" s="1"/>
  <c r="F1354"/>
  <c r="H1354" s="1"/>
  <c r="F1355"/>
  <c r="H1355" s="1"/>
  <c r="F1356"/>
  <c r="H1356" s="1"/>
  <c r="F1357"/>
  <c r="H1357" s="1"/>
  <c r="F1358"/>
  <c r="H1358" s="1"/>
  <c r="F1359"/>
  <c r="H1359" s="1"/>
  <c r="F1360"/>
  <c r="H1360" s="1"/>
  <c r="F1361"/>
  <c r="H1361" s="1"/>
  <c r="F1362"/>
  <c r="H1362" s="1"/>
  <c r="F1363"/>
  <c r="H1363" s="1"/>
  <c r="F1364"/>
  <c r="H1364" s="1"/>
  <c r="F1365"/>
  <c r="H1365" s="1"/>
  <c r="F1366"/>
  <c r="H1366" s="1"/>
  <c r="F1367"/>
  <c r="H1367" s="1"/>
  <c r="F1368"/>
  <c r="H1368" s="1"/>
  <c r="F1369"/>
  <c r="H1369" s="1"/>
  <c r="F1370"/>
  <c r="H1370" s="1"/>
  <c r="F1371"/>
  <c r="H1371" s="1"/>
  <c r="F1372"/>
  <c r="H1372" s="1"/>
  <c r="F1373"/>
  <c r="H1373" s="1"/>
  <c r="F1374"/>
  <c r="H1374" s="1"/>
  <c r="F1375"/>
  <c r="H1375" s="1"/>
  <c r="F1376"/>
  <c r="H1376" s="1"/>
  <c r="F1377"/>
  <c r="H1377" s="1"/>
  <c r="F1378"/>
  <c r="H1378" s="1"/>
  <c r="F1379"/>
  <c r="H1379" s="1"/>
  <c r="F1380"/>
  <c r="H1380" s="1"/>
  <c r="F1381"/>
  <c r="H1381" s="1"/>
  <c r="F1382"/>
  <c r="H1382" s="1"/>
  <c r="F1383"/>
  <c r="H1383" s="1"/>
  <c r="F1384"/>
  <c r="H1384" s="1"/>
  <c r="F1385"/>
  <c r="H1385" s="1"/>
  <c r="F1386"/>
  <c r="H1386" s="1"/>
  <c r="F1387"/>
  <c r="H1387" s="1"/>
  <c r="F1388"/>
  <c r="H1388" s="1"/>
  <c r="F1389"/>
  <c r="H1389" s="1"/>
  <c r="F1390"/>
  <c r="H1390" s="1"/>
  <c r="F1391"/>
  <c r="H1391" s="1"/>
  <c r="F1392"/>
  <c r="H1392" s="1"/>
  <c r="F1393"/>
  <c r="H1393" s="1"/>
  <c r="F1394"/>
  <c r="H1394" s="1"/>
  <c r="F1395"/>
  <c r="H1395" s="1"/>
  <c r="F1396"/>
  <c r="H1396" s="1"/>
  <c r="F1397"/>
  <c r="H1397" s="1"/>
  <c r="F1398"/>
  <c r="H1398" s="1"/>
  <c r="F1399"/>
  <c r="H1399" s="1"/>
  <c r="F1400"/>
  <c r="H1400" s="1"/>
  <c r="F1401"/>
  <c r="H1401" s="1"/>
  <c r="F1402"/>
  <c r="H1402" s="1"/>
  <c r="F1403"/>
  <c r="H1403" s="1"/>
  <c r="F1404"/>
  <c r="H1404" s="1"/>
  <c r="F1405"/>
  <c r="H1405" s="1"/>
  <c r="F1406"/>
  <c r="H1406" s="1"/>
  <c r="F1407"/>
  <c r="H1407" s="1"/>
  <c r="F1408"/>
  <c r="H1408" s="1"/>
  <c r="F1409"/>
  <c r="H1409" s="1"/>
  <c r="F1410"/>
  <c r="H1410" s="1"/>
  <c r="F1411"/>
  <c r="H1411" s="1"/>
  <c r="F1412"/>
  <c r="H1412" s="1"/>
  <c r="F1413"/>
  <c r="H1413" s="1"/>
  <c r="F1414"/>
  <c r="H1414" s="1"/>
  <c r="F1415"/>
  <c r="H1415" s="1"/>
  <c r="F1416"/>
  <c r="H1416" s="1"/>
  <c r="F1417"/>
  <c r="H1417" s="1"/>
  <c r="F1418"/>
  <c r="H1418" s="1"/>
  <c r="F1419"/>
  <c r="H1419" s="1"/>
  <c r="F1420"/>
  <c r="H1420" s="1"/>
  <c r="F1421"/>
  <c r="H1421" s="1"/>
  <c r="F1422"/>
  <c r="H1422" s="1"/>
  <c r="F1423"/>
  <c r="H1423" s="1"/>
  <c r="F1424"/>
  <c r="H1424" s="1"/>
  <c r="F1425"/>
  <c r="H1425" s="1"/>
  <c r="F1426"/>
  <c r="H1426" s="1"/>
  <c r="F1427"/>
  <c r="H1427" s="1"/>
  <c r="F1428"/>
  <c r="H1428" s="1"/>
  <c r="F1429"/>
  <c r="H1429" s="1"/>
  <c r="F1430"/>
  <c r="H1430" s="1"/>
  <c r="F1431"/>
  <c r="H1431" s="1"/>
  <c r="F1432"/>
  <c r="H1432" s="1"/>
  <c r="F1433"/>
  <c r="H1433" s="1"/>
  <c r="F1434"/>
  <c r="H1434" s="1"/>
  <c r="F1435"/>
  <c r="H1435" s="1"/>
  <c r="F1436"/>
  <c r="H1436" s="1"/>
  <c r="F1437"/>
  <c r="H1437" s="1"/>
  <c r="F1438"/>
  <c r="H1438" s="1"/>
  <c r="F1439"/>
  <c r="H1439" s="1"/>
  <c r="F1440"/>
  <c r="H1440" s="1"/>
  <c r="F1441"/>
  <c r="H1441" s="1"/>
  <c r="F1442"/>
  <c r="H1442" s="1"/>
  <c r="F1443"/>
  <c r="H1443" s="1"/>
  <c r="F1444"/>
  <c r="H1444" s="1"/>
  <c r="F1445"/>
  <c r="H1445" s="1"/>
  <c r="F1446"/>
  <c r="H1446" s="1"/>
  <c r="F1447"/>
  <c r="H1447" s="1"/>
  <c r="F1448"/>
  <c r="H1448" s="1"/>
  <c r="F1449"/>
  <c r="H1449" s="1"/>
  <c r="F1450"/>
  <c r="H1450" s="1"/>
  <c r="F1451"/>
  <c r="H1451" s="1"/>
  <c r="F1452"/>
  <c r="H1452" s="1"/>
  <c r="F1453"/>
  <c r="H1453" s="1"/>
  <c r="F1454"/>
  <c r="H1454" s="1"/>
  <c r="F1455"/>
  <c r="H1455" s="1"/>
  <c r="F1456"/>
  <c r="H1456" s="1"/>
  <c r="F1457"/>
  <c r="H1457" s="1"/>
  <c r="F1458"/>
  <c r="H1458" s="1"/>
  <c r="F1459"/>
  <c r="H1459" s="1"/>
  <c r="F1460"/>
  <c r="H1460" s="1"/>
  <c r="F1461"/>
  <c r="H1461" s="1"/>
  <c r="F1462"/>
  <c r="H1462" s="1"/>
  <c r="F1463"/>
  <c r="H1463" s="1"/>
  <c r="F1464"/>
  <c r="H1464" s="1"/>
  <c r="F1465"/>
  <c r="H1465" s="1"/>
  <c r="F1466"/>
  <c r="H1466" s="1"/>
  <c r="F1467"/>
  <c r="H1467" s="1"/>
  <c r="F1468"/>
  <c r="H1468" s="1"/>
  <c r="F1469"/>
  <c r="H1469" s="1"/>
  <c r="F1470"/>
  <c r="H1470" s="1"/>
  <c r="F1471"/>
  <c r="H1471" s="1"/>
  <c r="F1472"/>
  <c r="H1472" s="1"/>
  <c r="F1473"/>
  <c r="H1473" s="1"/>
  <c r="F1474"/>
  <c r="H1474" s="1"/>
  <c r="F1475"/>
  <c r="H1475" s="1"/>
  <c r="F1476"/>
  <c r="H1476" s="1"/>
  <c r="F1477"/>
  <c r="H1477" s="1"/>
  <c r="F1478"/>
  <c r="H1478" s="1"/>
  <c r="F1479"/>
  <c r="H1479" s="1"/>
  <c r="F1480"/>
  <c r="H1480" s="1"/>
  <c r="F1481"/>
  <c r="H1481" s="1"/>
  <c r="F1482"/>
  <c r="H1482" s="1"/>
  <c r="F1483"/>
  <c r="H1483" s="1"/>
  <c r="F1484"/>
  <c r="H1484" s="1"/>
  <c r="F1485"/>
  <c r="H1485" s="1"/>
  <c r="F1486"/>
  <c r="H1486" s="1"/>
  <c r="F1487"/>
  <c r="H1487" s="1"/>
  <c r="F1488"/>
  <c r="H1488" s="1"/>
  <c r="F1489"/>
  <c r="H1489" s="1"/>
  <c r="F1490"/>
  <c r="H1490" s="1"/>
  <c r="F1491"/>
  <c r="H1491" s="1"/>
  <c r="F1492"/>
  <c r="H1492" s="1"/>
  <c r="F1493"/>
  <c r="H1493" s="1"/>
  <c r="F1494"/>
  <c r="H1494" s="1"/>
  <c r="F1495"/>
  <c r="H1495" s="1"/>
  <c r="F1496"/>
  <c r="H1496" s="1"/>
  <c r="F1497"/>
  <c r="H1497" s="1"/>
  <c r="F1498"/>
  <c r="H1498" s="1"/>
  <c r="F1499"/>
  <c r="H1499" s="1"/>
  <c r="F1500"/>
  <c r="H1500" s="1"/>
  <c r="F1501"/>
  <c r="H1501" s="1"/>
  <c r="F1502"/>
  <c r="H1502" s="1"/>
  <c r="F1503"/>
  <c r="H1503" s="1"/>
  <c r="F1504"/>
  <c r="H1504" s="1"/>
  <c r="F1505"/>
  <c r="H1505" s="1"/>
  <c r="F1506"/>
  <c r="H1506" s="1"/>
  <c r="F1507"/>
  <c r="H1507" s="1"/>
  <c r="F1508"/>
  <c r="H1508" s="1"/>
  <c r="F1509"/>
  <c r="H1509" s="1"/>
  <c r="F1510"/>
  <c r="H1510" s="1"/>
  <c r="F1511"/>
  <c r="H1511" s="1"/>
  <c r="F1512"/>
  <c r="H1512" s="1"/>
  <c r="F1513"/>
  <c r="H1513" s="1"/>
  <c r="F1514"/>
  <c r="H1514" s="1"/>
  <c r="F1515"/>
  <c r="H1515" s="1"/>
  <c r="F1516"/>
  <c r="H1516" s="1"/>
  <c r="F1517"/>
  <c r="H1517" s="1"/>
  <c r="F1518"/>
  <c r="H1518" s="1"/>
  <c r="F1519"/>
  <c r="H1519" s="1"/>
  <c r="F1520"/>
  <c r="H1520" s="1"/>
  <c r="F1521"/>
  <c r="H1521" s="1"/>
  <c r="F1522"/>
  <c r="H1522" s="1"/>
  <c r="F1523"/>
  <c r="H1523" s="1"/>
  <c r="F1524"/>
  <c r="H1524" s="1"/>
  <c r="F1525"/>
  <c r="H1525" s="1"/>
  <c r="F1526"/>
  <c r="H1526" s="1"/>
  <c r="F1527"/>
  <c r="H1527" s="1"/>
  <c r="F1528"/>
  <c r="H1528" s="1"/>
  <c r="F1529"/>
  <c r="H1529" s="1"/>
  <c r="F1530"/>
  <c r="H1530" s="1"/>
  <c r="F1531"/>
  <c r="H1531" s="1"/>
  <c r="F1532"/>
  <c r="H1532" s="1"/>
  <c r="F1533"/>
  <c r="H1533" s="1"/>
  <c r="F1534"/>
  <c r="H1534" s="1"/>
  <c r="F1535"/>
  <c r="H1535" s="1"/>
  <c r="F1536"/>
  <c r="H1536" s="1"/>
  <c r="F1537"/>
  <c r="H1537" s="1"/>
  <c r="F1538"/>
  <c r="H1538" s="1"/>
  <c r="F1539"/>
  <c r="H1539" s="1"/>
  <c r="F1540"/>
  <c r="H1540" s="1"/>
  <c r="F1541"/>
  <c r="H1541" s="1"/>
  <c r="F1542"/>
  <c r="H1542" s="1"/>
  <c r="F1543"/>
  <c r="H1543" s="1"/>
  <c r="F1544"/>
  <c r="H1544" s="1"/>
  <c r="F1545"/>
  <c r="H1545" s="1"/>
  <c r="F1546"/>
  <c r="H1546" s="1"/>
  <c r="F1547"/>
  <c r="H1547" s="1"/>
  <c r="F1548"/>
  <c r="H1548" s="1"/>
  <c r="F1549"/>
  <c r="H1549" s="1"/>
  <c r="F1550"/>
  <c r="H1550" s="1"/>
  <c r="F1551"/>
  <c r="H1551" s="1"/>
  <c r="F1552"/>
  <c r="H1552" s="1"/>
  <c r="F1553"/>
  <c r="H1553" s="1"/>
  <c r="F1554"/>
  <c r="H1554" s="1"/>
  <c r="F1555"/>
  <c r="H1555" s="1"/>
  <c r="F1556"/>
  <c r="H1556" s="1"/>
  <c r="F1557"/>
  <c r="H1557" s="1"/>
  <c r="F1558"/>
  <c r="H1558" s="1"/>
  <c r="F1559"/>
  <c r="H1559" s="1"/>
  <c r="F1560"/>
  <c r="H1560" s="1"/>
  <c r="F1561"/>
  <c r="H1561" s="1"/>
  <c r="F1562"/>
  <c r="H1562" s="1"/>
  <c r="F1563"/>
  <c r="H1563" s="1"/>
  <c r="F1564"/>
  <c r="H1564" s="1"/>
  <c r="F1565"/>
  <c r="H1565" s="1"/>
  <c r="F1566"/>
  <c r="H1566" s="1"/>
  <c r="F1567"/>
  <c r="H1567" s="1"/>
  <c r="F1568"/>
  <c r="H1568" s="1"/>
  <c r="F1569"/>
  <c r="H1569" s="1"/>
  <c r="F1570"/>
  <c r="H1570" s="1"/>
  <c r="F1571"/>
  <c r="H1571" s="1"/>
  <c r="F1572"/>
  <c r="H1572" s="1"/>
  <c r="F1573"/>
  <c r="H1573" s="1"/>
  <c r="F1574"/>
  <c r="H1574" s="1"/>
  <c r="F1575"/>
  <c r="H1575" s="1"/>
  <c r="F1576"/>
  <c r="H1576" s="1"/>
  <c r="F1577"/>
  <c r="H1577" s="1"/>
  <c r="F1578"/>
  <c r="H1578" s="1"/>
  <c r="F1579"/>
  <c r="H1579" s="1"/>
  <c r="F1580"/>
  <c r="H1580" s="1"/>
  <c r="F1581"/>
  <c r="H1581" s="1"/>
  <c r="F1582"/>
  <c r="H1582" s="1"/>
  <c r="F1583"/>
  <c r="H1583" s="1"/>
  <c r="F1584"/>
  <c r="H1584" s="1"/>
  <c r="F1585"/>
  <c r="H1585" s="1"/>
  <c r="F1586"/>
  <c r="H1586" s="1"/>
  <c r="F1587"/>
  <c r="H1587" s="1"/>
  <c r="F1588"/>
  <c r="H1588" s="1"/>
  <c r="F1589"/>
  <c r="H1589" s="1"/>
  <c r="F1590"/>
  <c r="H1590" s="1"/>
  <c r="F1591"/>
  <c r="H1591" s="1"/>
  <c r="F1592"/>
  <c r="H1592" s="1"/>
  <c r="F1593"/>
  <c r="H1593" s="1"/>
  <c r="F1594"/>
  <c r="H1594" s="1"/>
  <c r="F1595"/>
  <c r="H1595" s="1"/>
  <c r="F1596"/>
  <c r="H1596" s="1"/>
  <c r="F1597"/>
  <c r="H1597" s="1"/>
  <c r="F1598"/>
  <c r="H1598" s="1"/>
  <c r="F1599"/>
  <c r="H1599" s="1"/>
  <c r="F1600"/>
  <c r="H1600" s="1"/>
  <c r="F1601"/>
  <c r="H1601" s="1"/>
  <c r="F1602"/>
  <c r="H1602" s="1"/>
  <c r="F1603"/>
  <c r="H1603" s="1"/>
  <c r="F1604"/>
  <c r="H1604" s="1"/>
  <c r="F1605"/>
  <c r="H1605" s="1"/>
  <c r="F1606"/>
  <c r="H1606" s="1"/>
  <c r="F1607"/>
  <c r="H1607" s="1"/>
  <c r="F1608"/>
  <c r="H1608" s="1"/>
  <c r="F1609"/>
  <c r="H1609" s="1"/>
  <c r="F1610"/>
  <c r="H1610" s="1"/>
  <c r="F1611"/>
  <c r="H1611" s="1"/>
  <c r="F1612"/>
  <c r="H1612" s="1"/>
  <c r="F1613"/>
  <c r="H1613" s="1"/>
  <c r="F1614"/>
  <c r="H1614" s="1"/>
  <c r="F1615"/>
  <c r="H1615" s="1"/>
  <c r="F1616"/>
  <c r="H1616" s="1"/>
  <c r="F1617"/>
  <c r="H1617" s="1"/>
  <c r="F1618"/>
  <c r="H1618" s="1"/>
  <c r="F1619"/>
  <c r="H1619" s="1"/>
  <c r="F1620"/>
  <c r="H1620" s="1"/>
  <c r="F1621"/>
  <c r="H1621" s="1"/>
  <c r="F1622"/>
  <c r="H1622" s="1"/>
  <c r="F1623"/>
  <c r="H1623" s="1"/>
  <c r="F1624"/>
  <c r="H1624" s="1"/>
  <c r="F1625"/>
  <c r="H1625" s="1"/>
  <c r="F1626"/>
  <c r="H1626" s="1"/>
  <c r="F1627"/>
  <c r="H1627" s="1"/>
  <c r="F1628"/>
  <c r="H1628" s="1"/>
  <c r="F1629"/>
  <c r="H1629" s="1"/>
  <c r="F1630"/>
  <c r="H1630" s="1"/>
  <c r="F1631"/>
  <c r="H1631" s="1"/>
  <c r="F1632"/>
  <c r="H1632" s="1"/>
  <c r="F1633"/>
  <c r="H1633" s="1"/>
  <c r="F1634"/>
  <c r="H1634" s="1"/>
  <c r="F1635"/>
  <c r="H1635" s="1"/>
  <c r="F1636"/>
  <c r="H1636" s="1"/>
  <c r="F1637"/>
  <c r="H1637" s="1"/>
  <c r="F1638"/>
  <c r="H1638" s="1"/>
  <c r="F1639"/>
  <c r="H1639" s="1"/>
  <c r="F1640"/>
  <c r="H1640" s="1"/>
  <c r="F1641"/>
  <c r="H1641" s="1"/>
  <c r="F1642"/>
  <c r="H1642" s="1"/>
  <c r="F1643"/>
  <c r="H1643" s="1"/>
  <c r="F1644"/>
  <c r="H1644" s="1"/>
  <c r="F1645"/>
  <c r="H1645" s="1"/>
  <c r="F1646"/>
  <c r="H1646" s="1"/>
  <c r="F1647"/>
  <c r="H1647" s="1"/>
  <c r="F1648"/>
  <c r="H1648" s="1"/>
  <c r="F1649"/>
  <c r="H1649" s="1"/>
  <c r="F1650"/>
  <c r="H1650" s="1"/>
  <c r="F1651"/>
  <c r="H1651" s="1"/>
  <c r="F1652"/>
  <c r="H1652" s="1"/>
  <c r="F1653"/>
  <c r="H1653" s="1"/>
  <c r="F1654"/>
  <c r="H1654" s="1"/>
  <c r="F1655"/>
  <c r="H1655" s="1"/>
  <c r="F1656"/>
  <c r="H1656" s="1"/>
  <c r="F1657"/>
  <c r="H1657" s="1"/>
  <c r="F1658"/>
  <c r="H1658" s="1"/>
  <c r="F1659"/>
  <c r="H1659" s="1"/>
  <c r="F1660"/>
  <c r="H1660" s="1"/>
  <c r="F1661"/>
  <c r="H1661" s="1"/>
  <c r="F1662"/>
  <c r="H1662" s="1"/>
  <c r="F1663"/>
  <c r="H1663" s="1"/>
  <c r="F1664"/>
  <c r="H1664" s="1"/>
  <c r="F1665"/>
  <c r="H1665" s="1"/>
  <c r="F1666"/>
  <c r="H1666" s="1"/>
  <c r="F1667"/>
  <c r="H1667" s="1"/>
  <c r="F1668"/>
  <c r="H1668" s="1"/>
  <c r="F1669"/>
  <c r="H1669" s="1"/>
  <c r="F1670"/>
  <c r="H1670" s="1"/>
  <c r="F1671"/>
  <c r="H1671" s="1"/>
  <c r="F1672"/>
  <c r="H1672" s="1"/>
  <c r="F1673"/>
  <c r="H1673" s="1"/>
  <c r="F1674"/>
  <c r="H1674" s="1"/>
  <c r="F1675"/>
  <c r="H1675" s="1"/>
  <c r="F1676"/>
  <c r="H1676" s="1"/>
  <c r="F1677"/>
  <c r="H1677" s="1"/>
  <c r="F1678"/>
  <c r="H1678" s="1"/>
  <c r="F1679"/>
  <c r="H1679" s="1"/>
  <c r="F1680"/>
  <c r="H1680" s="1"/>
  <c r="F1681"/>
  <c r="H1681" s="1"/>
  <c r="F1682"/>
  <c r="H1682" s="1"/>
  <c r="F1683"/>
  <c r="H1683" s="1"/>
  <c r="F1684"/>
  <c r="H1684" s="1"/>
  <c r="F1685"/>
  <c r="H1685" s="1"/>
  <c r="F1686"/>
  <c r="H1686" s="1"/>
  <c r="F1687"/>
  <c r="H1687" s="1"/>
  <c r="F1688"/>
  <c r="H1688" s="1"/>
  <c r="F1689"/>
  <c r="H1689" s="1"/>
  <c r="F1690"/>
  <c r="H1690" s="1"/>
  <c r="F1691"/>
  <c r="H1691" s="1"/>
  <c r="F1692"/>
  <c r="H1692" s="1"/>
  <c r="F1693"/>
  <c r="H1693" s="1"/>
  <c r="F1694"/>
  <c r="H1694" s="1"/>
  <c r="F1695"/>
  <c r="H1695" s="1"/>
  <c r="F1696"/>
  <c r="H1696" s="1"/>
  <c r="F1697"/>
  <c r="H1697" s="1"/>
  <c r="F1698"/>
  <c r="H1698" s="1"/>
  <c r="F1699"/>
  <c r="H1699" s="1"/>
  <c r="F1700"/>
  <c r="H1700" s="1"/>
  <c r="F1701"/>
  <c r="H1701" s="1"/>
  <c r="F1702"/>
  <c r="H1702" s="1"/>
  <c r="F1703"/>
  <c r="H1703" s="1"/>
  <c r="F1704"/>
  <c r="H1704" s="1"/>
  <c r="F1705"/>
  <c r="H1705" s="1"/>
  <c r="F1706"/>
  <c r="H1706" s="1"/>
  <c r="F1707"/>
  <c r="H1707" s="1"/>
  <c r="F1708"/>
  <c r="H1708" s="1"/>
  <c r="F1709"/>
  <c r="H1709" s="1"/>
  <c r="F1710"/>
  <c r="H1710" s="1"/>
  <c r="F1711"/>
  <c r="H1711" s="1"/>
  <c r="F1712"/>
  <c r="H1712" s="1"/>
  <c r="F1713"/>
  <c r="H1713" s="1"/>
  <c r="F1714"/>
  <c r="H1714" s="1"/>
  <c r="F1715"/>
  <c r="H1715" s="1"/>
  <c r="F1716"/>
  <c r="H1716" s="1"/>
  <c r="F1717"/>
  <c r="H1717" s="1"/>
  <c r="F1718"/>
  <c r="H1718" s="1"/>
  <c r="F1719"/>
  <c r="H1719" s="1"/>
  <c r="F1720"/>
  <c r="H1720" s="1"/>
  <c r="F1721"/>
  <c r="H1721" s="1"/>
  <c r="F1722"/>
  <c r="H1722" s="1"/>
  <c r="F1723"/>
  <c r="H1723" s="1"/>
  <c r="F1724"/>
  <c r="H1724" s="1"/>
  <c r="F1725"/>
  <c r="H1725" s="1"/>
  <c r="F1726"/>
  <c r="H1726" s="1"/>
  <c r="F1727"/>
  <c r="H1727" s="1"/>
  <c r="F1728"/>
  <c r="H1728" s="1"/>
  <c r="F1729"/>
  <c r="H1729" s="1"/>
  <c r="F1730"/>
  <c r="H1730" s="1"/>
  <c r="F1731"/>
  <c r="H1731" s="1"/>
  <c r="F1732"/>
  <c r="H1732" s="1"/>
  <c r="F1733"/>
  <c r="H1733" s="1"/>
  <c r="F1734"/>
  <c r="H1734" s="1"/>
  <c r="F1735"/>
  <c r="H1735" s="1"/>
  <c r="F1736"/>
  <c r="H1736" s="1"/>
  <c r="F1737"/>
  <c r="H1737" s="1"/>
  <c r="F1738"/>
  <c r="H1738" s="1"/>
  <c r="F1739"/>
  <c r="H1739" s="1"/>
  <c r="F1740"/>
  <c r="H1740" s="1"/>
  <c r="F1741"/>
  <c r="H1741" s="1"/>
  <c r="F1742"/>
  <c r="H1742" s="1"/>
  <c r="F1743"/>
  <c r="H1743" s="1"/>
  <c r="F1744"/>
  <c r="H1744" s="1"/>
  <c r="F1745"/>
  <c r="H1745" s="1"/>
  <c r="F1746"/>
  <c r="H1746" s="1"/>
  <c r="F1747"/>
  <c r="H1747" s="1"/>
  <c r="F1748"/>
  <c r="H1748" s="1"/>
  <c r="F1749"/>
  <c r="H1749" s="1"/>
  <c r="F1750"/>
  <c r="H1750" s="1"/>
  <c r="F1751"/>
  <c r="H1751" s="1"/>
  <c r="F1752"/>
  <c r="H1752" s="1"/>
  <c r="F1753"/>
  <c r="H1753" s="1"/>
  <c r="F1754"/>
  <c r="H1754" s="1"/>
  <c r="F1755"/>
  <c r="H1755" s="1"/>
  <c r="F1756"/>
  <c r="H1756" s="1"/>
  <c r="F1757"/>
  <c r="H1757" s="1"/>
  <c r="F1758"/>
  <c r="H1758" s="1"/>
  <c r="F1759"/>
  <c r="H1759" s="1"/>
  <c r="F1760"/>
  <c r="H1760" s="1"/>
  <c r="F1761"/>
  <c r="H1761" s="1"/>
  <c r="F1762"/>
  <c r="H1762" s="1"/>
  <c r="F1763"/>
  <c r="H1763" s="1"/>
  <c r="F1764"/>
  <c r="H1764" s="1"/>
  <c r="F1765"/>
  <c r="H1765" s="1"/>
  <c r="F1766"/>
  <c r="H1766" s="1"/>
  <c r="F1767"/>
  <c r="H1767" s="1"/>
  <c r="F1768"/>
  <c r="H1768" s="1"/>
  <c r="F1769"/>
  <c r="H1769" s="1"/>
  <c r="F1770"/>
  <c r="H1770" s="1"/>
  <c r="F1771"/>
  <c r="H1771" s="1"/>
  <c r="F1772"/>
  <c r="H1772" s="1"/>
  <c r="F1773"/>
  <c r="H1773" s="1"/>
  <c r="F1774"/>
  <c r="H1774" s="1"/>
  <c r="F1775"/>
  <c r="H1775" s="1"/>
  <c r="F1776"/>
  <c r="H1776" s="1"/>
  <c r="F1777"/>
  <c r="H1777" s="1"/>
  <c r="F1778"/>
  <c r="H1778" s="1"/>
  <c r="F1779"/>
  <c r="H1779" s="1"/>
  <c r="F1780"/>
  <c r="H1780" s="1"/>
  <c r="F1781"/>
  <c r="H1781" s="1"/>
  <c r="F1782"/>
  <c r="H1782" s="1"/>
  <c r="F1783"/>
  <c r="H1783" s="1"/>
  <c r="F1784"/>
  <c r="H1784" s="1"/>
  <c r="F1785"/>
  <c r="H1785" s="1"/>
  <c r="F1786"/>
  <c r="H1786" s="1"/>
  <c r="F1787"/>
  <c r="H1787" s="1"/>
  <c r="F1788"/>
  <c r="H1788" s="1"/>
  <c r="F1789"/>
  <c r="H1789" s="1"/>
  <c r="F1790"/>
  <c r="H1790" s="1"/>
  <c r="F1791"/>
  <c r="H1791" s="1"/>
  <c r="F1792"/>
  <c r="H1792" s="1"/>
  <c r="F1793"/>
  <c r="H1793" s="1"/>
  <c r="F1794"/>
  <c r="H1794" s="1"/>
  <c r="F1795"/>
  <c r="H1795" s="1"/>
  <c r="F1796"/>
  <c r="H1796" s="1"/>
  <c r="F1797"/>
  <c r="H1797" s="1"/>
  <c r="F1798"/>
  <c r="H1798" s="1"/>
  <c r="F1799"/>
  <c r="H1799" s="1"/>
  <c r="F1800"/>
  <c r="H1800" s="1"/>
  <c r="F1801"/>
  <c r="H1801" s="1"/>
  <c r="F1802"/>
  <c r="H1802" s="1"/>
  <c r="F1803"/>
  <c r="H1803" s="1"/>
  <c r="F1804"/>
  <c r="H1804" s="1"/>
  <c r="F1805"/>
  <c r="H1805" s="1"/>
  <c r="F1806"/>
  <c r="H1806" s="1"/>
  <c r="F1807"/>
  <c r="H1807" s="1"/>
  <c r="F1808"/>
  <c r="H1808" s="1"/>
  <c r="F1809"/>
  <c r="H1809" s="1"/>
  <c r="F1810"/>
  <c r="H1810" s="1"/>
  <c r="F1811"/>
  <c r="H1811" s="1"/>
  <c r="F1812"/>
  <c r="H1812" s="1"/>
  <c r="F1813"/>
  <c r="H1813" s="1"/>
  <c r="F1814"/>
  <c r="H1814" s="1"/>
  <c r="F1815"/>
  <c r="H1815" s="1"/>
  <c r="F1816"/>
  <c r="H1816" s="1"/>
  <c r="F1817"/>
  <c r="H1817" s="1"/>
  <c r="F1818"/>
  <c r="H1818" s="1"/>
  <c r="F1819"/>
  <c r="H1819" s="1"/>
  <c r="F1820"/>
  <c r="H1820" s="1"/>
  <c r="F1821"/>
  <c r="H1821" s="1"/>
  <c r="F1822"/>
  <c r="H1822" s="1"/>
  <c r="F1823"/>
  <c r="H1823" s="1"/>
  <c r="F1824"/>
  <c r="H1824" s="1"/>
  <c r="F1825"/>
  <c r="H1825" s="1"/>
  <c r="F1826"/>
  <c r="H1826" s="1"/>
  <c r="F1827"/>
  <c r="H1827" s="1"/>
  <c r="F1828"/>
  <c r="H1828" s="1"/>
  <c r="F1829"/>
  <c r="H1829" s="1"/>
  <c r="F1830"/>
  <c r="H1830" s="1"/>
  <c r="F1831"/>
  <c r="H1831" s="1"/>
  <c r="F1832"/>
  <c r="H1832" s="1"/>
  <c r="F1833"/>
  <c r="H1833" s="1"/>
  <c r="F1834"/>
  <c r="H1834" s="1"/>
  <c r="F1835"/>
  <c r="H1835" s="1"/>
  <c r="F1836"/>
  <c r="H1836" s="1"/>
  <c r="F1837"/>
  <c r="H1837" s="1"/>
  <c r="F1838"/>
  <c r="H1838" s="1"/>
  <c r="F1839"/>
  <c r="H1839" s="1"/>
  <c r="F1840"/>
  <c r="H1840" s="1"/>
  <c r="F1841"/>
  <c r="H1841" s="1"/>
  <c r="F1842"/>
  <c r="H1842" s="1"/>
  <c r="F1843"/>
  <c r="H1843" s="1"/>
  <c r="F1844"/>
  <c r="H1844" s="1"/>
  <c r="F1845"/>
  <c r="H1845" s="1"/>
  <c r="F1846"/>
  <c r="H1846" s="1"/>
  <c r="F1847"/>
  <c r="H1847" s="1"/>
  <c r="F1848"/>
  <c r="H1848" s="1"/>
  <c r="F1849"/>
  <c r="H1849" s="1"/>
  <c r="F1850"/>
  <c r="H1850" s="1"/>
  <c r="F1851"/>
  <c r="H1851" s="1"/>
  <c r="F1852"/>
  <c r="H1852" s="1"/>
  <c r="F1853"/>
  <c r="H1853" s="1"/>
  <c r="F1854"/>
  <c r="H1854" s="1"/>
  <c r="F1855"/>
  <c r="H1855" s="1"/>
  <c r="F1856"/>
  <c r="H1856" s="1"/>
  <c r="F1857"/>
  <c r="H1857" s="1"/>
  <c r="F1858"/>
  <c r="H1858" s="1"/>
  <c r="F1859"/>
  <c r="H1859" s="1"/>
  <c r="F1860"/>
  <c r="H1860" s="1"/>
  <c r="F1861"/>
  <c r="H1861" s="1"/>
  <c r="F1862"/>
  <c r="H1862" s="1"/>
  <c r="F1863"/>
  <c r="H1863" s="1"/>
  <c r="F1864"/>
  <c r="H1864" s="1"/>
  <c r="F1865"/>
  <c r="H1865" s="1"/>
  <c r="F1866"/>
  <c r="H1866" s="1"/>
  <c r="F1867"/>
  <c r="H1867" s="1"/>
  <c r="F1868"/>
  <c r="H1868" s="1"/>
  <c r="F1869"/>
  <c r="H1869" s="1"/>
  <c r="F1870"/>
  <c r="H1870" s="1"/>
  <c r="F1871"/>
  <c r="H1871" s="1"/>
  <c r="F1872"/>
  <c r="H1872" s="1"/>
  <c r="F1873"/>
  <c r="H1873" s="1"/>
  <c r="F1874"/>
  <c r="H1874" s="1"/>
  <c r="F1875"/>
  <c r="H1875" s="1"/>
  <c r="F1876"/>
  <c r="H1876" s="1"/>
  <c r="F1877"/>
  <c r="H1877" s="1"/>
  <c r="F1878"/>
  <c r="H1878" s="1"/>
  <c r="F1879"/>
  <c r="H1879" s="1"/>
  <c r="F1880"/>
  <c r="H1880" s="1"/>
  <c r="F1881"/>
  <c r="H1881" s="1"/>
  <c r="F1882"/>
  <c r="H1882" s="1"/>
  <c r="F1883"/>
  <c r="H1883" s="1"/>
  <c r="F1884"/>
  <c r="H1884" s="1"/>
  <c r="F1885"/>
  <c r="H1885" s="1"/>
  <c r="F1886"/>
  <c r="H1886" s="1"/>
  <c r="F1887"/>
  <c r="H1887" s="1"/>
  <c r="F1888"/>
  <c r="H1888" s="1"/>
  <c r="F1889"/>
  <c r="H1889" s="1"/>
  <c r="F1890"/>
  <c r="H1890" s="1"/>
  <c r="F1891"/>
  <c r="H1891" s="1"/>
  <c r="F1892"/>
  <c r="H1892" s="1"/>
  <c r="F1893"/>
  <c r="H1893" s="1"/>
  <c r="F1894"/>
  <c r="H1894" s="1"/>
  <c r="F1895"/>
  <c r="H1895" s="1"/>
  <c r="F1896"/>
  <c r="H1896" s="1"/>
  <c r="F1897"/>
  <c r="H1897" s="1"/>
  <c r="F1898"/>
  <c r="H1898" s="1"/>
  <c r="F1899"/>
  <c r="H1899" s="1"/>
  <c r="F1900"/>
  <c r="H1900" s="1"/>
  <c r="F1901"/>
  <c r="H1901" s="1"/>
  <c r="F1902"/>
  <c r="H1902" s="1"/>
  <c r="F1903"/>
  <c r="H1903" s="1"/>
  <c r="F1904"/>
  <c r="H1904" s="1"/>
  <c r="F1905"/>
  <c r="H1905" s="1"/>
  <c r="F1906"/>
  <c r="H1906" s="1"/>
  <c r="F1907"/>
  <c r="H1907" s="1"/>
  <c r="F1908"/>
  <c r="H1908" s="1"/>
  <c r="F1909"/>
  <c r="H1909" s="1"/>
  <c r="F1910"/>
  <c r="H1910" s="1"/>
  <c r="F1911"/>
  <c r="H1911" s="1"/>
  <c r="F1912"/>
  <c r="H1912" s="1"/>
  <c r="F1913"/>
  <c r="H1913" s="1"/>
  <c r="F1914"/>
  <c r="H1914" s="1"/>
  <c r="F1915"/>
  <c r="H1915" s="1"/>
  <c r="F1916"/>
  <c r="H1916" s="1"/>
  <c r="F1917"/>
  <c r="H1917" s="1"/>
  <c r="F1918"/>
  <c r="H1918" s="1"/>
  <c r="F1919"/>
  <c r="H1919" s="1"/>
  <c r="F1920"/>
  <c r="H1920" s="1"/>
  <c r="F1921"/>
  <c r="H1921" s="1"/>
  <c r="F1922"/>
  <c r="H1922" s="1"/>
  <c r="F1923"/>
  <c r="H1923" s="1"/>
  <c r="F1924"/>
  <c r="H1924" s="1"/>
  <c r="F1925"/>
  <c r="H1925" s="1"/>
  <c r="F1926"/>
  <c r="H1926" s="1"/>
  <c r="F1927"/>
  <c r="H1927" s="1"/>
  <c r="F1928"/>
  <c r="H1928" s="1"/>
  <c r="F1929"/>
  <c r="H1929" s="1"/>
  <c r="F1930"/>
  <c r="H1930" s="1"/>
  <c r="F1931"/>
  <c r="H1931" s="1"/>
  <c r="F1932"/>
  <c r="H1932" s="1"/>
  <c r="F1933"/>
  <c r="H1933" s="1"/>
  <c r="F1934"/>
  <c r="H1934" s="1"/>
  <c r="F1935"/>
  <c r="H1935" s="1"/>
  <c r="F1936"/>
  <c r="H1936" s="1"/>
  <c r="F1937"/>
  <c r="H1937" s="1"/>
  <c r="F1938"/>
  <c r="H1938" s="1"/>
  <c r="F1939"/>
  <c r="H1939" s="1"/>
  <c r="F1940"/>
  <c r="H1940" s="1"/>
  <c r="F1941"/>
  <c r="H1941" s="1"/>
  <c r="F1942"/>
  <c r="H1942" s="1"/>
  <c r="F1943"/>
  <c r="H1943" s="1"/>
  <c r="F1944"/>
  <c r="H1944" s="1"/>
  <c r="F1945"/>
  <c r="H1945" s="1"/>
  <c r="F1946"/>
  <c r="H1946" s="1"/>
  <c r="F1947"/>
  <c r="H1947" s="1"/>
  <c r="F1948"/>
  <c r="H1948" s="1"/>
  <c r="F1949"/>
  <c r="H1949" s="1"/>
  <c r="F1950"/>
  <c r="H1950" s="1"/>
  <c r="F1951"/>
  <c r="H1951" s="1"/>
  <c r="F1952"/>
  <c r="H1952" s="1"/>
  <c r="F1953"/>
  <c r="H1953" s="1"/>
  <c r="F1954"/>
  <c r="H1954" s="1"/>
  <c r="F1955"/>
  <c r="H1955" s="1"/>
  <c r="F1956"/>
  <c r="H1956" s="1"/>
  <c r="F1957"/>
  <c r="H1957" s="1"/>
  <c r="F1958"/>
  <c r="H1958" s="1"/>
  <c r="F1959"/>
  <c r="H1959" s="1"/>
  <c r="F1960"/>
  <c r="H1960" s="1"/>
  <c r="F1961"/>
  <c r="H1961" s="1"/>
  <c r="F1962"/>
  <c r="H1962" s="1"/>
  <c r="F1963"/>
  <c r="H1963" s="1"/>
  <c r="F1964"/>
  <c r="H1964" s="1"/>
  <c r="F1965"/>
  <c r="H1965" s="1"/>
  <c r="F1966"/>
  <c r="H1966" s="1"/>
  <c r="F1967"/>
  <c r="H1967" s="1"/>
  <c r="F1968"/>
  <c r="H1968" s="1"/>
  <c r="F1969"/>
  <c r="H1969" s="1"/>
  <c r="F1970"/>
  <c r="H1970" s="1"/>
  <c r="F1971"/>
  <c r="H1971" s="1"/>
  <c r="F1972"/>
  <c r="H1972" s="1"/>
  <c r="F1973"/>
  <c r="H1973" s="1"/>
  <c r="F1974"/>
  <c r="H1974" s="1"/>
  <c r="F1975"/>
  <c r="H1975" s="1"/>
  <c r="F1976"/>
  <c r="H1976" s="1"/>
  <c r="F1977"/>
  <c r="H1977" s="1"/>
  <c r="F1978"/>
  <c r="H1978" s="1"/>
  <c r="F1979"/>
  <c r="H1979" s="1"/>
  <c r="F1980"/>
  <c r="H1980" s="1"/>
  <c r="F1981"/>
  <c r="H1981" s="1"/>
  <c r="F1982"/>
  <c r="H1982" s="1"/>
  <c r="F1983"/>
  <c r="H1983" s="1"/>
  <c r="F1984"/>
  <c r="H1984" s="1"/>
  <c r="F1985"/>
  <c r="H1985" s="1"/>
  <c r="F1986"/>
  <c r="H1986" s="1"/>
  <c r="F1987"/>
  <c r="H1987" s="1"/>
  <c r="F1988"/>
  <c r="H1988" s="1"/>
  <c r="F1989"/>
  <c r="H1989" s="1"/>
  <c r="F1990"/>
  <c r="H1990" s="1"/>
  <c r="F1991"/>
  <c r="H1991" s="1"/>
  <c r="F1992"/>
  <c r="H1992" s="1"/>
  <c r="F1993"/>
  <c r="H1993" s="1"/>
  <c r="F1994"/>
  <c r="H1994" s="1"/>
  <c r="F1995"/>
  <c r="H1995" s="1"/>
  <c r="F1996"/>
  <c r="H1996" s="1"/>
  <c r="F1997"/>
  <c r="H1997" s="1"/>
  <c r="F1998"/>
  <c r="H1998" s="1"/>
  <c r="F1999"/>
  <c r="H1999" s="1"/>
  <c r="F2000"/>
  <c r="H2000" s="1"/>
  <c r="F2001"/>
  <c r="H2001" s="1"/>
  <c r="F2002"/>
  <c r="H2002" s="1"/>
  <c r="F2003"/>
  <c r="H2003" s="1"/>
  <c r="F2004"/>
  <c r="H2004" s="1"/>
  <c r="F2005"/>
  <c r="H2005" s="1"/>
  <c r="F2006"/>
  <c r="H2006" s="1"/>
  <c r="F2007"/>
  <c r="H2007" s="1"/>
  <c r="F2008"/>
  <c r="H2008" s="1"/>
  <c r="F2009"/>
  <c r="H2009" s="1"/>
  <c r="F2010"/>
  <c r="H2010" s="1"/>
  <c r="F2011"/>
  <c r="H2011" s="1"/>
  <c r="F2012"/>
  <c r="H2012" s="1"/>
  <c r="F2013"/>
  <c r="H2013" s="1"/>
  <c r="F2014"/>
  <c r="H2014" s="1"/>
  <c r="F2015"/>
  <c r="H2015" s="1"/>
  <c r="F2016"/>
  <c r="H2016" s="1"/>
  <c r="F2017"/>
  <c r="H2017" s="1"/>
  <c r="F2018"/>
  <c r="H2018" s="1"/>
  <c r="F2019"/>
  <c r="H2019" s="1"/>
  <c r="F2020"/>
  <c r="H2020" s="1"/>
  <c r="F2021"/>
  <c r="H2021" s="1"/>
  <c r="F2022"/>
  <c r="H2022" s="1"/>
  <c r="F2023"/>
  <c r="H2023" s="1"/>
  <c r="F2024"/>
  <c r="H2024" s="1"/>
  <c r="F2025"/>
  <c r="H2025" s="1"/>
  <c r="F2026"/>
  <c r="H2026" s="1"/>
  <c r="F2027"/>
  <c r="H2027" s="1"/>
  <c r="F2028"/>
  <c r="H2028" s="1"/>
  <c r="F2029"/>
  <c r="H2029" s="1"/>
  <c r="F2030"/>
  <c r="H2030" s="1"/>
  <c r="F2031"/>
  <c r="H2031" s="1"/>
  <c r="F2032"/>
  <c r="H2032" s="1"/>
  <c r="F2033"/>
  <c r="H2033" s="1"/>
  <c r="F2034"/>
  <c r="H2034" s="1"/>
  <c r="F2035"/>
  <c r="H2035" s="1"/>
  <c r="F2036"/>
  <c r="H2036" s="1"/>
  <c r="F2037"/>
  <c r="H2037" s="1"/>
  <c r="F2038"/>
  <c r="H2038" s="1"/>
  <c r="F2039"/>
  <c r="H2039" s="1"/>
  <c r="F2040"/>
  <c r="H2040" s="1"/>
  <c r="F2041"/>
  <c r="H2041" s="1"/>
  <c r="F2042"/>
  <c r="H2042" s="1"/>
  <c r="F2043"/>
  <c r="H2043" s="1"/>
  <c r="F2044"/>
  <c r="H2044" s="1"/>
  <c r="F2045"/>
  <c r="H2045" s="1"/>
  <c r="F2046"/>
  <c r="H2046" s="1"/>
  <c r="F2047"/>
  <c r="H2047" s="1"/>
  <c r="F2048"/>
  <c r="H2048" s="1"/>
  <c r="F2049"/>
  <c r="H2049" s="1"/>
  <c r="F2050"/>
  <c r="H2050" s="1"/>
  <c r="F2051"/>
  <c r="H2051" s="1"/>
  <c r="F2052"/>
  <c r="H2052" s="1"/>
  <c r="F2053"/>
  <c r="H2053" s="1"/>
  <c r="F2054"/>
  <c r="H2054" s="1"/>
  <c r="F2055"/>
  <c r="H2055" s="1"/>
  <c r="F2056"/>
  <c r="H2056" s="1"/>
  <c r="F2057"/>
  <c r="H2057" s="1"/>
  <c r="F2058"/>
  <c r="H2058" s="1"/>
  <c r="F2059"/>
  <c r="H2059" s="1"/>
  <c r="F2060"/>
  <c r="H2060" s="1"/>
  <c r="F2061"/>
  <c r="H2061" s="1"/>
  <c r="F2062"/>
  <c r="H2062" s="1"/>
  <c r="F2063"/>
  <c r="H2063" s="1"/>
  <c r="F2064"/>
  <c r="H2064" s="1"/>
  <c r="F2065"/>
  <c r="H2065" s="1"/>
  <c r="F2066"/>
  <c r="H2066" s="1"/>
  <c r="F2067"/>
  <c r="H2067" s="1"/>
  <c r="F2068"/>
  <c r="H2068" s="1"/>
  <c r="F2069"/>
  <c r="H2069" s="1"/>
  <c r="F2070"/>
  <c r="H2070" s="1"/>
  <c r="F2071"/>
  <c r="H2071" s="1"/>
  <c r="F2072"/>
  <c r="H2072" s="1"/>
  <c r="F2073"/>
  <c r="H2073" s="1"/>
  <c r="F2074"/>
  <c r="H2074" s="1"/>
  <c r="F2075"/>
  <c r="H2075" s="1"/>
  <c r="F2076"/>
  <c r="H2076" s="1"/>
  <c r="F2077"/>
  <c r="H2077" s="1"/>
  <c r="F2078"/>
  <c r="H2078" s="1"/>
  <c r="F2079"/>
  <c r="H2079" s="1"/>
  <c r="F2080"/>
  <c r="H2080" s="1"/>
  <c r="F2081"/>
  <c r="H2081" s="1"/>
  <c r="F2082"/>
  <c r="H2082" s="1"/>
  <c r="F2083"/>
  <c r="H2083" s="1"/>
  <c r="F2084"/>
  <c r="H2084" s="1"/>
  <c r="F2085"/>
  <c r="H2085" s="1"/>
  <c r="F2086"/>
  <c r="H2086" s="1"/>
  <c r="F2087"/>
  <c r="H2087" s="1"/>
  <c r="F2088"/>
  <c r="H2088" s="1"/>
  <c r="F2089"/>
  <c r="H2089" s="1"/>
  <c r="F2090"/>
  <c r="H2090" s="1"/>
  <c r="F2091"/>
  <c r="H2091" s="1"/>
  <c r="F2092"/>
  <c r="H2092" s="1"/>
  <c r="F2093"/>
  <c r="H2093" s="1"/>
  <c r="F2094"/>
  <c r="H2094" s="1"/>
  <c r="F2095"/>
  <c r="H2095" s="1"/>
  <c r="F2096"/>
  <c r="H2096" s="1"/>
  <c r="F2097"/>
  <c r="H2097" s="1"/>
  <c r="F2098"/>
  <c r="H2098" s="1"/>
  <c r="F2099"/>
  <c r="H2099" s="1"/>
  <c r="F2100"/>
  <c r="H2100" s="1"/>
  <c r="F2101"/>
  <c r="H2101" s="1"/>
  <c r="F2102"/>
  <c r="H2102" s="1"/>
  <c r="F2103"/>
  <c r="H2103" s="1"/>
  <c r="F2104"/>
  <c r="H2104" s="1"/>
  <c r="F2105"/>
  <c r="H2105" s="1"/>
  <c r="F2106"/>
  <c r="H2106" s="1"/>
  <c r="F2107"/>
  <c r="H2107" s="1"/>
  <c r="F2108"/>
  <c r="H2108" s="1"/>
  <c r="F2109"/>
  <c r="H2109" s="1"/>
  <c r="F2110"/>
  <c r="H2110" s="1"/>
  <c r="F2111"/>
  <c r="H2111" s="1"/>
  <c r="F2112"/>
  <c r="H2112" s="1"/>
  <c r="F2113"/>
  <c r="H2113" s="1"/>
  <c r="F2114"/>
  <c r="H2114" s="1"/>
  <c r="F2115"/>
  <c r="H2115" s="1"/>
  <c r="F2116"/>
  <c r="H2116" s="1"/>
  <c r="F2117"/>
  <c r="H2117" s="1"/>
  <c r="F2118"/>
  <c r="H2118" s="1"/>
  <c r="F2119"/>
  <c r="H2119" s="1"/>
  <c r="F2120"/>
  <c r="H2120" s="1"/>
  <c r="F2121"/>
  <c r="H2121" s="1"/>
  <c r="F2122"/>
  <c r="H2122" s="1"/>
  <c r="F2123"/>
  <c r="H2123" s="1"/>
  <c r="F2124"/>
  <c r="H2124" s="1"/>
  <c r="F2125"/>
  <c r="H2125" s="1"/>
  <c r="F2126"/>
  <c r="H2126" s="1"/>
  <c r="F2127"/>
  <c r="H2127" s="1"/>
  <c r="F2128"/>
  <c r="H2128" s="1"/>
  <c r="F2129"/>
  <c r="H2129" s="1"/>
  <c r="F2130"/>
  <c r="H2130" s="1"/>
  <c r="F2131"/>
  <c r="H2131" s="1"/>
  <c r="F2132"/>
  <c r="H2132" s="1"/>
  <c r="F2133"/>
  <c r="H2133" s="1"/>
  <c r="F2134"/>
  <c r="H2134" s="1"/>
  <c r="F2135"/>
  <c r="H2135" s="1"/>
  <c r="F2136"/>
  <c r="H2136" s="1"/>
  <c r="F2137"/>
  <c r="H2137" s="1"/>
  <c r="F2138"/>
  <c r="H2138" s="1"/>
  <c r="F2139"/>
  <c r="H2139" s="1"/>
  <c r="F2140"/>
  <c r="H2140" s="1"/>
  <c r="F2141"/>
  <c r="H2141" s="1"/>
  <c r="F2142"/>
  <c r="H2142" s="1"/>
  <c r="F2143"/>
  <c r="H2143" s="1"/>
  <c r="F2144"/>
  <c r="H2144" s="1"/>
  <c r="F2145"/>
  <c r="H2145" s="1"/>
  <c r="F2146"/>
  <c r="H2146" s="1"/>
  <c r="F2147"/>
  <c r="H2147" s="1"/>
  <c r="F2148"/>
  <c r="H2148" s="1"/>
  <c r="F2149"/>
  <c r="H2149" s="1"/>
  <c r="F2150"/>
  <c r="H2150" s="1"/>
  <c r="F2151"/>
  <c r="H2151" s="1"/>
  <c r="F2152"/>
  <c r="H2152" s="1"/>
  <c r="F2153"/>
  <c r="H2153" s="1"/>
  <c r="F2154"/>
  <c r="H2154" s="1"/>
  <c r="F2155"/>
  <c r="H2155" s="1"/>
  <c r="F2156"/>
  <c r="H2156" s="1"/>
  <c r="F2157"/>
  <c r="H2157" s="1"/>
  <c r="F2158"/>
  <c r="H2158" s="1"/>
  <c r="F2159"/>
  <c r="H2159" s="1"/>
  <c r="F2160"/>
  <c r="H2160" s="1"/>
  <c r="F2161"/>
  <c r="H2161" s="1"/>
  <c r="F2162"/>
  <c r="H2162" s="1"/>
  <c r="F2163"/>
  <c r="H2163" s="1"/>
  <c r="F2164"/>
  <c r="H2164" s="1"/>
  <c r="F2165"/>
  <c r="H2165" s="1"/>
  <c r="F2166"/>
  <c r="H2166" s="1"/>
  <c r="F2167"/>
  <c r="H2167" s="1"/>
  <c r="F2168"/>
  <c r="H2168" s="1"/>
  <c r="F2169"/>
  <c r="H2169" s="1"/>
  <c r="F2170"/>
  <c r="H2170" s="1"/>
  <c r="F2171"/>
  <c r="H2171" s="1"/>
  <c r="F2172"/>
  <c r="H2172" s="1"/>
  <c r="F2173"/>
  <c r="H2173" s="1"/>
  <c r="F2174"/>
  <c r="H2174" s="1"/>
  <c r="F2175"/>
  <c r="H2175" s="1"/>
  <c r="F2176"/>
  <c r="H2176" s="1"/>
  <c r="F2177"/>
  <c r="H2177" s="1"/>
  <c r="F2178"/>
  <c r="H2178" s="1"/>
  <c r="F2179"/>
  <c r="H2179" s="1"/>
  <c r="F2180"/>
  <c r="H2180" s="1"/>
  <c r="F2181"/>
  <c r="H2181" s="1"/>
  <c r="F2182"/>
  <c r="H2182" s="1"/>
  <c r="F2183"/>
  <c r="H2183" s="1"/>
  <c r="F2184"/>
  <c r="H2184" s="1"/>
  <c r="F2185"/>
  <c r="H2185" s="1"/>
  <c r="F2186"/>
  <c r="H2186" s="1"/>
  <c r="F2187"/>
  <c r="H2187" s="1"/>
  <c r="F2188"/>
  <c r="H2188" s="1"/>
  <c r="F2189"/>
  <c r="H2189" s="1"/>
  <c r="F2190"/>
  <c r="H2190" s="1"/>
  <c r="F2191"/>
  <c r="H2191" s="1"/>
  <c r="F2192"/>
  <c r="H2192" s="1"/>
  <c r="F2193"/>
  <c r="H2193" s="1"/>
  <c r="F2194"/>
  <c r="H2194" s="1"/>
  <c r="F2195"/>
  <c r="H2195" s="1"/>
  <c r="F2196"/>
  <c r="H2196" s="1"/>
  <c r="F2197"/>
  <c r="H2197" s="1"/>
  <c r="F2198"/>
  <c r="H2198" s="1"/>
  <c r="F2199"/>
  <c r="H2199" s="1"/>
  <c r="F2200"/>
  <c r="H2200" s="1"/>
  <c r="F2201"/>
  <c r="H2201" s="1"/>
  <c r="F2202"/>
  <c r="H2202" s="1"/>
  <c r="F2203"/>
  <c r="H2203" s="1"/>
  <c r="F2204"/>
  <c r="H2204" s="1"/>
  <c r="F2205"/>
  <c r="H2205" s="1"/>
  <c r="F2206"/>
  <c r="H2206" s="1"/>
  <c r="F2207"/>
  <c r="H2207" s="1"/>
  <c r="F2208"/>
  <c r="H2208" s="1"/>
  <c r="F2209"/>
  <c r="H2209" s="1"/>
  <c r="F2210"/>
  <c r="H2210" s="1"/>
  <c r="F2211"/>
  <c r="H2211" s="1"/>
  <c r="F2212"/>
  <c r="H2212" s="1"/>
  <c r="F2213"/>
  <c r="H2213" s="1"/>
  <c r="F2214"/>
  <c r="H2214" s="1"/>
  <c r="F2215"/>
  <c r="H2215" s="1"/>
  <c r="F2216"/>
  <c r="H2216" s="1"/>
  <c r="F2217"/>
  <c r="H2217" s="1"/>
  <c r="F2218"/>
  <c r="H2218" s="1"/>
  <c r="F2219"/>
  <c r="H2219" s="1"/>
  <c r="F2220"/>
  <c r="H2220" s="1"/>
  <c r="F2221"/>
  <c r="H2221" s="1"/>
  <c r="F2222"/>
  <c r="H2222" s="1"/>
  <c r="F2223"/>
  <c r="H2223" s="1"/>
  <c r="F2224"/>
  <c r="H2224" s="1"/>
  <c r="F2225"/>
  <c r="H2225" s="1"/>
  <c r="F2226"/>
  <c r="H2226" s="1"/>
  <c r="F2227"/>
  <c r="H2227" s="1"/>
  <c r="F2228"/>
  <c r="H2228" s="1"/>
  <c r="F2229"/>
  <c r="H2229" s="1"/>
  <c r="F2230"/>
  <c r="H2230" s="1"/>
  <c r="F2231"/>
  <c r="H2231" s="1"/>
  <c r="F2232"/>
  <c r="H2232" s="1"/>
  <c r="F2233"/>
  <c r="H2233" s="1"/>
  <c r="F2234"/>
  <c r="H2234" s="1"/>
  <c r="F2235"/>
  <c r="H2235" s="1"/>
  <c r="F2236"/>
  <c r="H2236" s="1"/>
  <c r="F2237"/>
  <c r="H2237" s="1"/>
  <c r="F2238"/>
  <c r="H2238" s="1"/>
  <c r="F2239"/>
  <c r="H2239" s="1"/>
  <c r="F2240"/>
  <c r="H2240" s="1"/>
  <c r="F2241"/>
  <c r="H2241" s="1"/>
  <c r="F2242"/>
  <c r="H2242" s="1"/>
  <c r="F2243"/>
  <c r="H2243" s="1"/>
  <c r="F2244"/>
  <c r="H2244" s="1"/>
  <c r="F2245"/>
  <c r="H2245" s="1"/>
  <c r="F2246"/>
  <c r="H2246" s="1"/>
  <c r="F2247"/>
  <c r="H2247" s="1"/>
  <c r="F2248"/>
  <c r="H2248" s="1"/>
  <c r="F2249"/>
  <c r="H2249" s="1"/>
  <c r="F2250"/>
  <c r="H2250" s="1"/>
  <c r="F2251"/>
  <c r="H2251" s="1"/>
  <c r="F2252"/>
  <c r="H2252" s="1"/>
  <c r="F2253"/>
  <c r="H2253" s="1"/>
  <c r="F2254"/>
  <c r="H2254" s="1"/>
  <c r="F2255"/>
  <c r="H2255" s="1"/>
  <c r="F2256"/>
  <c r="H2256" s="1"/>
  <c r="F2257"/>
  <c r="H2257" s="1"/>
  <c r="F2258"/>
  <c r="H2258" s="1"/>
  <c r="F2259"/>
  <c r="H2259" s="1"/>
  <c r="F2260"/>
  <c r="H2260" s="1"/>
  <c r="F2261"/>
  <c r="H2261" s="1"/>
  <c r="F2262"/>
  <c r="H2262" s="1"/>
  <c r="F2263"/>
  <c r="H2263" s="1"/>
  <c r="F2264"/>
  <c r="H2264" s="1"/>
  <c r="F2265"/>
  <c r="H2265" s="1"/>
  <c r="F2266"/>
  <c r="H2266" s="1"/>
  <c r="F2267"/>
  <c r="H2267" s="1"/>
  <c r="F2268"/>
  <c r="H2268" s="1"/>
  <c r="F2269"/>
  <c r="H2269" s="1"/>
  <c r="F2270"/>
  <c r="H2270" s="1"/>
  <c r="F2271"/>
  <c r="H2271" s="1"/>
  <c r="F2272"/>
  <c r="H2272" s="1"/>
  <c r="F2273"/>
  <c r="H2273" s="1"/>
  <c r="F2274"/>
  <c r="H2274" s="1"/>
  <c r="F2275"/>
  <c r="H2275" s="1"/>
  <c r="F2276"/>
  <c r="H2276" s="1"/>
  <c r="F2277"/>
  <c r="H2277" s="1"/>
  <c r="F2278"/>
  <c r="H2278" s="1"/>
  <c r="F2279"/>
  <c r="H2279" s="1"/>
  <c r="F2280"/>
  <c r="H2280" s="1"/>
  <c r="F2281"/>
  <c r="H2281" s="1"/>
  <c r="F2282"/>
  <c r="H2282" s="1"/>
  <c r="F2283"/>
  <c r="H2283" s="1"/>
  <c r="F2284"/>
  <c r="H2284" s="1"/>
  <c r="F2285"/>
  <c r="H2285" s="1"/>
  <c r="F2286"/>
  <c r="H2286" s="1"/>
  <c r="F2287"/>
  <c r="H2287" s="1"/>
  <c r="F2288"/>
  <c r="H2288" s="1"/>
  <c r="F2289"/>
  <c r="H2289" s="1"/>
  <c r="F2290"/>
  <c r="H2290" s="1"/>
  <c r="F2291"/>
  <c r="H2291" s="1"/>
  <c r="F2292"/>
  <c r="H2292" s="1"/>
  <c r="F2293"/>
  <c r="H2293" s="1"/>
  <c r="F2294"/>
  <c r="H2294" s="1"/>
  <c r="F2295"/>
  <c r="H2295" s="1"/>
  <c r="F2296"/>
  <c r="H2296" s="1"/>
  <c r="F2297"/>
  <c r="H2297" s="1"/>
  <c r="F2298"/>
  <c r="H2298" s="1"/>
  <c r="F2299"/>
  <c r="H2299" s="1"/>
  <c r="F2300"/>
  <c r="H2300" s="1"/>
  <c r="F2301"/>
  <c r="H2301" s="1"/>
  <c r="F2302"/>
  <c r="H2302" s="1"/>
  <c r="F2303"/>
  <c r="H2303" s="1"/>
  <c r="F2304"/>
  <c r="H2304" s="1"/>
  <c r="F2305"/>
  <c r="H2305" s="1"/>
  <c r="F2306"/>
  <c r="H2306" s="1"/>
  <c r="F2307"/>
  <c r="H2307" s="1"/>
  <c r="F2308"/>
  <c r="H2308" s="1"/>
  <c r="F2309"/>
  <c r="H2309" s="1"/>
  <c r="F2310"/>
  <c r="H2310" s="1"/>
  <c r="F2311"/>
  <c r="H2311" s="1"/>
  <c r="F2312"/>
  <c r="H2312" s="1"/>
  <c r="F2313"/>
  <c r="H2313" s="1"/>
  <c r="F2314"/>
  <c r="H2314" s="1"/>
  <c r="F2315"/>
  <c r="H2315" s="1"/>
  <c r="F2316"/>
  <c r="H2316" s="1"/>
  <c r="F2317"/>
  <c r="H2317" s="1"/>
  <c r="F2318"/>
  <c r="H2318" s="1"/>
  <c r="F2319"/>
  <c r="H2319" s="1"/>
  <c r="F2320"/>
  <c r="H2320" s="1"/>
  <c r="F2321"/>
  <c r="H2321" s="1"/>
  <c r="F2322"/>
  <c r="H2322" s="1"/>
  <c r="F2323"/>
  <c r="H2323" s="1"/>
  <c r="F2324"/>
  <c r="H2324" s="1"/>
  <c r="F2325"/>
  <c r="H2325" s="1"/>
  <c r="F2326"/>
  <c r="H2326" s="1"/>
  <c r="F2327"/>
  <c r="H2327" s="1"/>
  <c r="F2328"/>
  <c r="H2328" s="1"/>
  <c r="F2329"/>
  <c r="H2329" s="1"/>
  <c r="F2330"/>
  <c r="H2330" s="1"/>
  <c r="F2331"/>
  <c r="H2331" s="1"/>
  <c r="F2332"/>
  <c r="H2332" s="1"/>
  <c r="F2333"/>
  <c r="H2333" s="1"/>
  <c r="F2334"/>
  <c r="H2334" s="1"/>
  <c r="F2335"/>
  <c r="H2335" s="1"/>
  <c r="F2336"/>
  <c r="H2336" s="1"/>
  <c r="F2337"/>
  <c r="H2337" s="1"/>
  <c r="F2338"/>
  <c r="H2338" s="1"/>
  <c r="F2339"/>
  <c r="H2339" s="1"/>
  <c r="F2340"/>
  <c r="H2340" s="1"/>
  <c r="F2341"/>
  <c r="H2341" s="1"/>
  <c r="F2342"/>
  <c r="H2342" s="1"/>
  <c r="F2343"/>
  <c r="H2343" s="1"/>
  <c r="F2344"/>
  <c r="H2344" s="1"/>
  <c r="H2"/>
  <c r="N4" i="2"/>
  <c r="O13" i="1" l="1"/>
  <c r="V4" l="1"/>
</calcChain>
</file>

<file path=xl/sharedStrings.xml><?xml version="1.0" encoding="utf-8"?>
<sst xmlns="http://schemas.openxmlformats.org/spreadsheetml/2006/main" count="38623" uniqueCount="8460">
  <si>
    <t>Customer ID</t>
  </si>
  <si>
    <t>year</t>
  </si>
  <si>
    <t>month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</si>
  <si>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</si>
  <si>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</si>
  <si>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</si>
  <si>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</si>
  <si>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</si>
  <si>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</si>
  <si>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</si>
  <si>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</si>
  <si>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</si>
  <si>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</si>
  <si>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</si>
  <si>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</si>
  <si>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</si>
  <si>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</si>
  <si>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</si>
  <si>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</si>
  <si>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</si>
  <si>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</si>
  <si>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</si>
  <si>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</si>
  <si>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</si>
  <si>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</si>
  <si>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</si>
  <si>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</si>
  <si>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</si>
  <si>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</si>
  <si>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</si>
  <si>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</si>
  <si>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</si>
  <si>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</si>
  <si>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</si>
  <si>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</si>
  <si>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</si>
  <si>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</si>
  <si>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</si>
  <si>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</si>
  <si>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</si>
  <si>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</si>
  <si>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</si>
  <si>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</si>
  <si>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</si>
  <si>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</si>
  <si>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</si>
  <si>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</si>
  <si>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</si>
  <si>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</si>
  <si>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</si>
  <si>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</si>
  <si>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</si>
  <si>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</si>
  <si>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</si>
  <si>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</si>
  <si>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</si>
  <si>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</si>
  <si>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</si>
  <si>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</si>
  <si>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</si>
  <si>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</si>
  <si>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</si>
  <si>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</si>
  <si>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</si>
  <si>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</si>
  <si>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</si>
  <si>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</si>
  <si>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</si>
  <si>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</si>
  <si>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</si>
  <si>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</si>
  <si>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</si>
  <si>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</si>
  <si>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</si>
  <si>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</si>
  <si>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</si>
  <si>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</si>
  <si>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</si>
  <si>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</si>
  <si>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</si>
  <si>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</si>
  <si>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</si>
  <si>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</si>
  <si>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</si>
  <si>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</si>
  <si>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</si>
  <si>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</si>
  <si>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</si>
  <si>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</si>
  <si>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</si>
  <si>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</si>
  <si>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</si>
  <si>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</si>
  <si>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</si>
  <si>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</si>
  <si>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</si>
  <si>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</si>
  <si>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</si>
  <si>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</si>
  <si>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</si>
  <si>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</si>
  <si>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</si>
  <si>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</si>
  <si>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</si>
  <si>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</si>
  <si>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</si>
  <si>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</si>
  <si>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</si>
  <si>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</si>
  <si>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</si>
  <si>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</si>
  <si>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</si>
  <si>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</si>
  <si>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</si>
  <si>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</si>
  <si>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</si>
  <si>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</si>
  <si>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</si>
  <si>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</si>
  <si>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</si>
  <si>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</si>
  <si>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</si>
  <si>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</si>
  <si>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</si>
  <si>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</si>
  <si>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</si>
  <si>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</si>
  <si>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</si>
  <si>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</si>
  <si>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</si>
  <si>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</si>
  <si>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</si>
  <si>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</si>
  <si>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</si>
  <si>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</si>
  <si>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</si>
  <si>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</si>
  <si>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</si>
  <si>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</si>
  <si>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</si>
  <si>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</si>
  <si>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</si>
  <si>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</si>
  <si>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</si>
  <si>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</si>
  <si>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</si>
  <si>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</si>
  <si>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</si>
  <si>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</si>
  <si>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</si>
  <si>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</si>
  <si>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</si>
  <si>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</si>
  <si>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</si>
  <si>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</si>
  <si>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</si>
  <si>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</si>
  <si>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</si>
  <si>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</si>
  <si>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</si>
  <si>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</si>
  <si>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</si>
  <si>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</si>
  <si>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</si>
  <si>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</si>
  <si>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</si>
  <si>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</si>
  <si>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</si>
  <si>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</si>
  <si>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</si>
  <si>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</si>
  <si>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</si>
  <si>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</si>
  <si>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</si>
  <si>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</si>
  <si>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</si>
  <si>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</si>
  <si>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</si>
  <si>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</si>
  <si>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</si>
  <si>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</si>
  <si>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</si>
  <si>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</si>
  <si>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</si>
  <si>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</si>
  <si>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</si>
  <si>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</si>
  <si>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</si>
  <si>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</si>
  <si>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</si>
  <si>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</si>
  <si>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</si>
  <si>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</si>
  <si>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</si>
  <si>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</si>
  <si>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</si>
  <si>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</si>
  <si>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</si>
  <si>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</si>
  <si>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</si>
  <si>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</si>
  <si>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</si>
  <si>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</si>
  <si>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</si>
  <si>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</si>
  <si>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</si>
  <si>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</si>
  <si>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</si>
  <si>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</si>
  <si>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</si>
  <si>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</si>
  <si>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</si>
  <si>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</si>
  <si>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</si>
  <si>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</si>
  <si>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</si>
  <si>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</si>
  <si>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</si>
  <si>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</si>
  <si>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</si>
  <si>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</si>
  <si>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</si>
  <si>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</si>
  <si>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</si>
  <si>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</si>
  <si>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</si>
  <si>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</si>
  <si>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</si>
  <si>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</si>
  <si>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</si>
  <si>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</si>
  <si>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</si>
  <si>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</si>
  <si>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</si>
  <si>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</si>
  <si>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</si>
  <si>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</si>
  <si>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</si>
  <si>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</si>
  <si>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</si>
  <si>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</si>
  <si>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</si>
  <si>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</si>
  <si>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</si>
  <si>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</si>
  <si>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</si>
  <si>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</si>
  <si>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</si>
  <si>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</si>
  <si>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</si>
  <si>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</si>
  <si>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</si>
  <si>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</si>
  <si>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</si>
  <si>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</si>
  <si>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</si>
  <si>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</si>
  <si>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</si>
  <si>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</si>
  <si>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</si>
  <si>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</si>
  <si>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</si>
  <si>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</si>
  <si>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</si>
  <si>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</si>
  <si>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</si>
  <si>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</si>
  <si>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</si>
  <si>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</si>
  <si>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</si>
  <si>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</si>
  <si>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</si>
  <si>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</si>
  <si>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</si>
  <si>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</si>
  <si>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</si>
  <si>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</si>
  <si>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</si>
  <si>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</si>
  <si>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</si>
  <si>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</si>
  <si>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</si>
  <si>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</si>
  <si>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</si>
  <si>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</si>
  <si>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</si>
  <si>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</si>
  <si>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</si>
  <si>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</si>
  <si>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</si>
  <si>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</si>
  <si>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</si>
  <si>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</si>
  <si>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</si>
  <si>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</si>
  <si>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</si>
  <si>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</si>
  <si>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</si>
  <si>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</si>
  <si>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</si>
  <si>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</si>
  <si>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</si>
  <si>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</si>
  <si>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</si>
  <si>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</si>
  <si>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</si>
  <si>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</si>
  <si>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</si>
  <si>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</si>
  <si>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</si>
  <si>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</si>
  <si>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</si>
  <si>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</si>
  <si>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</si>
  <si>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</si>
  <si>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</si>
  <si>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</si>
  <si>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</si>
  <si>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</si>
  <si>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</si>
  <si>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</si>
  <si>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</si>
  <si>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</si>
  <si>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</si>
  <si>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</si>
  <si>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</si>
  <si>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</si>
  <si>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</si>
  <si>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</si>
  <si>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</si>
  <si>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</si>
  <si>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</si>
  <si>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</si>
  <si>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</si>
  <si>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</si>
  <si>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</si>
  <si>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</si>
  <si>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</si>
  <si>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</si>
  <si>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</si>
  <si>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</si>
  <si>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</si>
  <si>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</si>
  <si>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</si>
  <si>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</si>
  <si>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</si>
  <si>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</si>
  <si>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</si>
  <si>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</si>
  <si>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</si>
  <si>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</si>
  <si>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</si>
  <si>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</si>
  <si>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</si>
  <si>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</si>
  <si>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</si>
  <si>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</si>
  <si>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</si>
  <si>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</si>
  <si>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</si>
  <si>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</si>
  <si>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</si>
  <si>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</si>
  <si>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</si>
  <si>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</si>
  <si>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</si>
  <si>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</si>
  <si>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</si>
  <si>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</si>
  <si>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</si>
  <si>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</si>
  <si>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</si>
  <si>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</si>
  <si>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</si>
  <si>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</si>
  <si>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</si>
  <si>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</si>
  <si>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</si>
  <si>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</si>
  <si>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</si>
  <si>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</si>
  <si>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</si>
  <si>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</si>
  <si>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</si>
  <si>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</si>
  <si>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</si>
  <si>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</si>
  <si>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</si>
  <si>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</si>
  <si>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</si>
  <si>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</si>
  <si>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</si>
  <si>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</si>
  <si>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</si>
  <si>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</si>
  <si>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</si>
  <si>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</si>
  <si>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</si>
  <si>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</si>
  <si>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</si>
  <si>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</si>
  <si>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</si>
  <si>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</si>
  <si>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</si>
  <si>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</si>
  <si>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</si>
  <si>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</si>
  <si>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</si>
  <si>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</si>
  <si>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</si>
  <si>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</si>
  <si>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</si>
  <si>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</si>
  <si>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</si>
  <si>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</si>
  <si>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</si>
  <si>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</si>
  <si>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</si>
  <si>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</si>
  <si>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</si>
  <si>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</si>
  <si>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</si>
  <si>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</si>
  <si>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</si>
  <si>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</si>
  <si>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</si>
  <si>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</si>
  <si>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</si>
  <si>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</si>
  <si>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</si>
  <si>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</si>
  <si>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</si>
  <si>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</si>
  <si>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</si>
  <si>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</si>
  <si>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</si>
  <si>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</si>
  <si>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</si>
  <si>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</si>
  <si>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</si>
  <si>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</si>
  <si>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</si>
  <si>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</si>
  <si>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</si>
  <si>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</si>
  <si>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</si>
  <si>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</si>
  <si>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</si>
  <si>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</si>
  <si>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</si>
  <si>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</si>
  <si>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</si>
  <si>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</si>
  <si>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</si>
  <si>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</si>
  <si>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</si>
  <si>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</si>
  <si>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</si>
  <si>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</si>
  <si>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</si>
  <si>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</si>
  <si>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</si>
  <si>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</si>
  <si>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</si>
  <si>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</si>
  <si>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</si>
  <si>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</si>
  <si>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</si>
  <si>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</si>
  <si>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</si>
  <si>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</si>
  <si>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</si>
  <si>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</si>
  <si>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</si>
  <si>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</si>
  <si>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</si>
  <si>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</si>
  <si>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</si>
  <si>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</si>
  <si>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</si>
  <si>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</si>
  <si>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</si>
  <si>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</si>
  <si>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</si>
  <si>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</si>
  <si>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</si>
  <si>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</si>
  <si>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</si>
  <si>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</si>
  <si>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</si>
  <si>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</si>
  <si>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</si>
  <si>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</si>
  <si>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</si>
  <si>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</si>
  <si>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</si>
  <si>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</si>
  <si>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</si>
  <si>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</si>
  <si>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</si>
  <si>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</si>
  <si>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</si>
  <si>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</si>
  <si>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</si>
  <si>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</si>
  <si>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</si>
  <si>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</si>
  <si>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</si>
  <si>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</si>
  <si>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</si>
  <si>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</si>
  <si>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</si>
  <si>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</si>
  <si>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</si>
  <si>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</si>
  <si>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</si>
  <si>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</si>
  <si>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</si>
  <si>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</si>
  <si>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</si>
  <si>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</si>
  <si>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</si>
  <si>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</si>
  <si>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</si>
  <si>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</si>
  <si>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</si>
  <si>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</si>
  <si>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</si>
  <si>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</si>
  <si>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</si>
  <si>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</si>
  <si>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</si>
  <si>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</si>
  <si>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</si>
  <si>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</si>
  <si>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</si>
  <si>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</si>
  <si>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</si>
  <si>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</si>
  <si>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</si>
  <si>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</si>
  <si>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</si>
  <si>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</si>
  <si>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</si>
  <si>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</si>
  <si>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</si>
  <si>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</si>
  <si>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</si>
  <si>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</si>
  <si>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</si>
  <si>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</si>
  <si>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</si>
  <si>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</si>
  <si>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</si>
  <si>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</si>
  <si>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</si>
  <si>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</si>
  <si>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</si>
  <si>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</si>
  <si>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</si>
  <si>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</si>
  <si>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</si>
  <si>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</si>
  <si>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</si>
  <si>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</si>
  <si>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</si>
  <si>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</si>
  <si>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</si>
  <si>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</si>
  <si>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</si>
  <si>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</si>
  <si>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</si>
  <si>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</si>
  <si>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</si>
  <si>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</si>
  <si>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</si>
  <si>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</si>
  <si>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</si>
  <si>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</si>
  <si>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</si>
  <si>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</si>
  <si>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</si>
  <si>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</si>
  <si>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</si>
  <si>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</si>
  <si>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</si>
  <si>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</si>
  <si>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</si>
  <si>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</si>
  <si>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</si>
  <si>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</si>
  <si>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</si>
  <si>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</si>
  <si>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</si>
  <si>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</si>
  <si>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</si>
  <si>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</si>
  <si>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</si>
  <si>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</si>
  <si>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</si>
  <si>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</si>
  <si>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</si>
  <si>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</si>
  <si>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</si>
  <si>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</si>
  <si>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</si>
  <si>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</si>
  <si>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</si>
  <si>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</si>
  <si>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</si>
  <si>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</si>
  <si>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</si>
  <si>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</si>
  <si>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</si>
  <si>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</si>
  <si>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</si>
  <si>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</si>
  <si>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</si>
  <si>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</si>
  <si>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</si>
  <si>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</si>
  <si>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</si>
  <si>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</si>
  <si>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</si>
  <si>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</si>
  <si>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</si>
  <si>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</si>
  <si>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</si>
  <si>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</si>
  <si>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</si>
  <si>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</si>
  <si>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</si>
  <si>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</si>
  <si>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</si>
  <si>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</si>
  <si>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</si>
  <si>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</si>
  <si>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</si>
  <si>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</si>
  <si>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</si>
  <si>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</si>
  <si>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</si>
  <si>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</si>
  <si>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</si>
  <si>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</si>
  <si>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</si>
  <si>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</si>
  <si>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</si>
  <si>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</si>
  <si>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</si>
  <si>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</si>
  <si>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</si>
  <si>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</si>
  <si>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</si>
  <si>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</si>
  <si>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</si>
  <si>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</si>
  <si>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</si>
  <si>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</si>
  <si>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</si>
  <si>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</si>
  <si>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</si>
  <si>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</si>
  <si>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</si>
  <si>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</si>
  <si>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</si>
  <si>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</si>
  <si>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</si>
  <si>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</si>
  <si>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</si>
  <si>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</si>
  <si>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</si>
  <si>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</si>
  <si>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</si>
  <si>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</si>
  <si>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</si>
  <si>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</si>
  <si>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</si>
  <si>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</si>
  <si>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</si>
  <si>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</si>
  <si>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</si>
  <si>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</si>
  <si>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</si>
  <si>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</si>
  <si>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</si>
  <si>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</si>
  <si>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</si>
  <si>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</si>
  <si>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</si>
  <si>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</si>
  <si>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</si>
  <si>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</si>
  <si>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</si>
  <si>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</si>
  <si>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</si>
  <si>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</si>
  <si>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</si>
  <si>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</si>
  <si>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</si>
  <si>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</si>
  <si>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</si>
  <si>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</si>
  <si>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</si>
  <si>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</si>
  <si>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</si>
  <si>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</si>
  <si>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</si>
  <si>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</si>
  <si>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</si>
  <si>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</si>
  <si>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</si>
  <si>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</si>
  <si>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</si>
  <si>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</si>
  <si>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</si>
  <si>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</si>
  <si>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</si>
  <si>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</si>
  <si>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</si>
  <si>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</si>
  <si>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</si>
  <si>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</si>
  <si>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</si>
  <si>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</si>
  <si>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</si>
  <si>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</si>
  <si>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</si>
  <si>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</si>
  <si>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</si>
  <si>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</si>
  <si>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</si>
  <si>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</si>
  <si>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</si>
  <si>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</si>
  <si>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</si>
  <si>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</si>
  <si>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</si>
  <si>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</si>
  <si>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</si>
  <si>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</si>
  <si>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</si>
  <si>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</si>
  <si>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</si>
  <si>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</si>
  <si>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</si>
  <si>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</si>
  <si>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</si>
  <si>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</si>
  <si>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</si>
  <si>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</si>
  <si>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</si>
  <si>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</si>
  <si>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</si>
  <si>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</si>
  <si>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</si>
  <si>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</si>
  <si>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</si>
  <si>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</si>
  <si>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</si>
  <si>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</si>
  <si>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</si>
  <si>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</si>
  <si>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</si>
  <si>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</si>
  <si>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</si>
  <si>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</si>
  <si>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</si>
  <si>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</si>
  <si>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</si>
  <si>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</si>
  <si>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</si>
  <si>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</si>
  <si>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</si>
  <si>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</si>
  <si>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</si>
  <si>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</si>
  <si>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</si>
  <si>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</si>
  <si>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</si>
  <si>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</si>
  <si>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</si>
  <si>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</si>
  <si>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</si>
  <si>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</si>
  <si>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</si>
  <si>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</si>
  <si>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</si>
  <si>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</si>
  <si>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</si>
  <si>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</si>
  <si>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</si>
  <si>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</si>
  <si>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</si>
  <si>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</si>
  <si>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</si>
  <si>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</si>
  <si>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</si>
  <si>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</si>
  <si>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</si>
  <si>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</si>
  <si>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</si>
  <si>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</si>
  <si>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</si>
  <si>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</si>
  <si>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</si>
  <si>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</si>
  <si>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</si>
  <si>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</si>
  <si>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</si>
  <si>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</si>
  <si>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</si>
  <si>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</si>
  <si>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</si>
  <si>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</si>
  <si>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</si>
  <si>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</si>
  <si>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</si>
  <si>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</si>
  <si>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</si>
  <si>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</si>
  <si>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</si>
  <si>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</si>
  <si>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</si>
  <si>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</si>
  <si>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</si>
  <si>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</si>
  <si>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</si>
  <si>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</si>
  <si>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</si>
  <si>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</si>
  <si>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</si>
  <si>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</si>
  <si>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</si>
  <si>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</si>
  <si>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</si>
  <si>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</si>
  <si>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</si>
  <si>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</si>
  <si>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</si>
  <si>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</si>
  <si>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</si>
  <si>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</si>
  <si>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</si>
  <si>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</si>
  <si>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</si>
  <si>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</si>
  <si>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</si>
  <si>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</si>
  <si>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</si>
  <si>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</si>
  <si>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</si>
  <si>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</si>
  <si>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</si>
  <si>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</si>
  <si>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</si>
  <si>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</si>
  <si>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</si>
  <si>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</si>
  <si>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</si>
  <si>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</si>
  <si>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</si>
  <si>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</si>
  <si>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</si>
  <si>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</si>
  <si>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</si>
  <si>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</si>
  <si>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</si>
  <si>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</si>
  <si>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</si>
  <si>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</si>
  <si>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</si>
  <si>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</si>
  <si>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</si>
  <si>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</si>
  <si>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</si>
  <si>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</si>
  <si>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</si>
  <si>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</si>
  <si>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</si>
  <si>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</si>
  <si>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</si>
  <si>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</si>
  <si>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</si>
  <si>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</si>
  <si>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</si>
  <si>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</si>
  <si>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</si>
  <si>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</si>
  <si>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</si>
  <si>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</si>
  <si>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</si>
  <si>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</si>
  <si>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</si>
  <si>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</si>
  <si>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</si>
  <si>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</si>
  <si>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</si>
  <si>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</si>
  <si>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</si>
  <si>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</si>
  <si>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</si>
  <si>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</si>
  <si>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</si>
  <si>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</si>
  <si>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</si>
  <si>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</si>
  <si>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</si>
  <si>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</si>
  <si>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</si>
  <si>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</si>
  <si>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</si>
  <si>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</si>
  <si>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</si>
  <si>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</si>
  <si>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</si>
  <si>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</si>
  <si>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</si>
  <si>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</si>
  <si>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</si>
  <si>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</si>
  <si>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</si>
  <si>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</si>
  <si>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</si>
  <si>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</si>
  <si>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</si>
  <si>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</si>
  <si>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</si>
  <si>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</si>
  <si>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</si>
  <si>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</si>
  <si>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</si>
  <si>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</si>
  <si>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</si>
  <si>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</si>
  <si>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</si>
  <si>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</si>
  <si>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</si>
  <si>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</si>
  <si>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</si>
  <si>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</si>
  <si>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</si>
  <si>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</si>
  <si>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</si>
  <si>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</si>
  <si>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</si>
  <si>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</si>
  <si>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</si>
  <si>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</si>
  <si>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</si>
  <si>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</si>
  <si>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</si>
  <si>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</si>
  <si>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</si>
  <si>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</si>
  <si>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</si>
  <si>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</si>
  <si>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</si>
  <si>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</si>
  <si>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</si>
  <si>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</si>
  <si>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</si>
  <si>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</si>
  <si>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</si>
  <si>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</si>
  <si>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</si>
  <si>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</si>
  <si>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</si>
  <si>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</si>
  <si>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</si>
  <si>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</si>
  <si>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</si>
  <si>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</si>
  <si>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</si>
  <si>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</si>
  <si>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</si>
  <si>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</si>
  <si>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</si>
  <si>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</si>
  <si>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</si>
  <si>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</si>
  <si>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</si>
  <si>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</si>
  <si>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</si>
  <si>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</si>
  <si>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</si>
  <si>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</si>
  <si>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</si>
  <si>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</si>
  <si>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</si>
  <si>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</si>
  <si>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</si>
  <si>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</si>
  <si>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</si>
  <si>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</si>
  <si>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</si>
  <si>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</si>
  <si>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</si>
  <si>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</si>
  <si>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</si>
  <si>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</si>
  <si>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</si>
  <si>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</si>
  <si>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</si>
  <si>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</si>
  <si>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</si>
  <si>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</si>
  <si>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</si>
  <si>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</si>
  <si>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</si>
  <si>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</si>
  <si>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</si>
  <si>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</si>
  <si>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</si>
  <si>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</si>
  <si>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</si>
  <si>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</si>
  <si>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</si>
  <si>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</si>
  <si>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</si>
  <si>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</si>
  <si>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</si>
  <si>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</si>
  <si>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</si>
  <si>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</si>
  <si>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</si>
  <si>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</si>
  <si>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</si>
  <si>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</si>
  <si>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</si>
  <si>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</si>
  <si>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</si>
  <si>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</si>
  <si>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</si>
  <si>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</si>
  <si>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</si>
  <si>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</si>
  <si>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</si>
  <si>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</si>
  <si>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</si>
  <si>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</si>
  <si>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</si>
  <si>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</si>
  <si>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</si>
  <si>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</si>
  <si>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</si>
  <si>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</si>
  <si>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</si>
  <si>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</si>
  <si>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</si>
  <si>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</si>
  <si>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</si>
  <si>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</si>
  <si>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</si>
  <si>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</si>
  <si>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</si>
  <si>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</si>
  <si>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</si>
  <si>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</si>
  <si>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</si>
  <si>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</si>
  <si>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</si>
  <si>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</si>
  <si>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</si>
  <si>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</si>
  <si>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</si>
  <si>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</si>
  <si>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</si>
  <si>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</si>
  <si>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</si>
  <si>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</si>
  <si>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</si>
  <si>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</si>
  <si>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</si>
  <si>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</si>
  <si>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</si>
  <si>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</si>
  <si>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</si>
  <si>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</si>
  <si>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</si>
  <si>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</si>
  <si>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</si>
  <si>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</si>
  <si>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</si>
  <si>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</si>
  <si>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</si>
  <si>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</si>
  <si>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</si>
  <si>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</si>
  <si>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</si>
  <si>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</si>
  <si>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</si>
  <si>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</si>
  <si>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</si>
  <si>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</si>
  <si>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</si>
  <si>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</si>
  <si>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</si>
  <si>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</si>
  <si>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</si>
  <si>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</si>
  <si>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</si>
  <si>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</si>
  <si>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</si>
  <si>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</si>
  <si>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</si>
  <si>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</si>
  <si>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</si>
  <si>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</si>
  <si>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</si>
  <si>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</si>
  <si>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</si>
  <si>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</si>
  <si>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</si>
  <si>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</si>
  <si>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</si>
  <si>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</si>
  <si>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</si>
  <si>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</si>
  <si>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</si>
  <si>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</si>
  <si>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</si>
  <si>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</si>
  <si>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</si>
  <si>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</si>
  <si>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</si>
  <si>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</si>
  <si>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</si>
  <si>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</si>
  <si>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</si>
  <si>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</si>
  <si>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</si>
  <si>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</si>
  <si>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</si>
  <si>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</si>
  <si>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</si>
  <si>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</si>
  <si>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</si>
  <si>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</si>
  <si>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</si>
  <si>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</si>
  <si>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</si>
  <si>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</si>
  <si>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</si>
  <si>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</si>
  <si>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</si>
  <si>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</si>
  <si>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</si>
  <si>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</si>
  <si>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</si>
  <si>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</si>
  <si>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</si>
  <si>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</si>
  <si>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</si>
  <si>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</si>
  <si>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</si>
  <si>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</si>
  <si>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</si>
  <si>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</si>
  <si>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</si>
  <si>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</si>
  <si>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</si>
  <si>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</si>
  <si>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</si>
  <si>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</si>
  <si>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</si>
  <si>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</si>
  <si>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</si>
  <si>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</si>
  <si>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</si>
  <si>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</si>
  <si>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</si>
  <si>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</si>
  <si>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</si>
  <si>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</si>
  <si>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</si>
  <si>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</si>
  <si>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</si>
  <si>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</si>
  <si>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</si>
  <si>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</si>
  <si>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</si>
  <si>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</si>
  <si>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</si>
  <si>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</si>
  <si>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</si>
  <si>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</si>
  <si>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</si>
  <si>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</si>
  <si>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</si>
  <si>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</si>
  <si>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</si>
  <si>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</si>
  <si>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</si>
  <si>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</si>
  <si>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</si>
  <si>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</si>
  <si>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</si>
  <si>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</si>
  <si>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</si>
  <si>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</si>
  <si>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</si>
  <si>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</si>
  <si>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</si>
  <si>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</si>
  <si>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</si>
  <si>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</si>
  <si>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</si>
  <si>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</si>
  <si>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</si>
  <si>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</si>
  <si>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</si>
  <si>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</si>
  <si>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</si>
  <si>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</si>
  <si>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</si>
  <si>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</si>
  <si>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</si>
  <si>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</si>
  <si>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</si>
  <si>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</si>
  <si>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</si>
  <si>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</si>
  <si>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</si>
  <si>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</si>
  <si>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</si>
  <si>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</si>
  <si>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</si>
  <si>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</si>
  <si>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</si>
  <si>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</si>
  <si>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</si>
  <si>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</si>
  <si>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</si>
  <si>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</si>
  <si>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</si>
  <si>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</si>
  <si>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</si>
  <si>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</si>
  <si>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</si>
  <si>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</si>
  <si>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</si>
  <si>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</si>
  <si>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</si>
  <si>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</si>
  <si>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</si>
  <si>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</si>
  <si>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</si>
  <si>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</si>
  <si>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</si>
  <si>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</si>
  <si>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</si>
  <si>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</si>
  <si>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</si>
  <si>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</si>
  <si>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</si>
  <si>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</si>
  <si>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</si>
  <si>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</si>
  <si>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</si>
  <si>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</si>
  <si>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</si>
  <si>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</si>
  <si>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</si>
  <si>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</si>
  <si>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</si>
  <si>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</si>
  <si>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</si>
  <si>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</si>
  <si>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</si>
  <si>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</si>
  <si>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</si>
  <si>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</si>
  <si>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</si>
  <si>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</si>
  <si>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</si>
  <si>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</si>
  <si>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</si>
  <si>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</si>
  <si>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</si>
  <si>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</si>
  <si>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</si>
  <si>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</si>
  <si>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</si>
  <si>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</si>
  <si>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</si>
  <si>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</si>
  <si>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</si>
  <si>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</si>
  <si>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</si>
  <si>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</si>
  <si>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</si>
  <si>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</si>
  <si>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</si>
  <si>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</si>
  <si>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</si>
  <si>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</si>
  <si>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</si>
  <si>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</si>
  <si>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</si>
  <si>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</si>
  <si>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</si>
  <si>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</si>
  <si>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</si>
  <si>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</si>
  <si>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</si>
  <si>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</si>
  <si>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</si>
  <si>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</si>
  <si>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</si>
  <si>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</si>
  <si>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</si>
  <si>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</si>
  <si>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</si>
  <si>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</si>
  <si>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</si>
  <si>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</si>
  <si>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</si>
  <si>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</si>
  <si>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</si>
  <si>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</si>
  <si>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</si>
  <si>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</si>
  <si>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</si>
  <si>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</si>
  <si>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</si>
  <si>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</si>
  <si>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</si>
  <si>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</si>
  <si>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</si>
  <si>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</si>
  <si>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</si>
  <si>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</si>
  <si>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</si>
  <si>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</si>
  <si>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</si>
  <si>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</si>
  <si>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</si>
  <si>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</si>
  <si>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</si>
  <si>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</si>
  <si>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</si>
  <si>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</si>
  <si>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</si>
  <si>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</si>
  <si>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</si>
  <si>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</si>
  <si>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</si>
  <si>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</si>
  <si>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</si>
  <si>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</si>
  <si>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</si>
  <si>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</si>
  <si>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</si>
  <si>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</si>
  <si>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</si>
  <si>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</si>
  <si>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</si>
  <si>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</si>
  <si>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</si>
  <si>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</si>
  <si>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</si>
  <si>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</si>
  <si>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</si>
  <si>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</si>
  <si>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</si>
  <si>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</si>
  <si>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</si>
  <si>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</si>
  <si>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</si>
  <si>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</si>
  <si>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</si>
  <si>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</si>
  <si>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</si>
  <si>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</si>
  <si>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</si>
  <si>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</si>
  <si>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</si>
  <si>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</si>
  <si>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</si>
  <si>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</si>
  <si>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</si>
  <si>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</si>
  <si>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</si>
  <si>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</si>
  <si>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</si>
  <si>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</si>
  <si>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</si>
  <si>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</si>
  <si>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</si>
  <si>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</si>
  <si>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</si>
  <si>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</si>
  <si>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</si>
  <si>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</si>
  <si>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</si>
  <si>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</si>
  <si>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</si>
  <si>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</si>
  <si>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</si>
  <si>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</si>
  <si>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</si>
  <si>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</si>
  <si>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</si>
  <si>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</si>
  <si>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</si>
  <si>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</si>
  <si>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</si>
  <si>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</si>
  <si>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</si>
  <si>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</si>
  <si>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</si>
  <si>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</si>
  <si>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</si>
  <si>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</si>
  <si>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</si>
  <si>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</si>
  <si>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</si>
  <si>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</si>
  <si>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</si>
  <si>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</si>
  <si>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</si>
  <si>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</si>
  <si>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</si>
  <si>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</si>
  <si>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</si>
  <si>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</si>
  <si>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</si>
  <si>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</si>
  <si>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</si>
  <si>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</si>
  <si>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</si>
  <si>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</si>
  <si>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</si>
  <si>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</si>
  <si>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</si>
  <si>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</si>
  <si>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</si>
  <si>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</si>
  <si>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</si>
  <si>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</si>
  <si>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</si>
  <si>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</si>
  <si>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</si>
  <si>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</si>
  <si>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</si>
  <si>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</si>
  <si>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</si>
  <si>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</si>
  <si>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</si>
  <si>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</si>
  <si>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</si>
  <si>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</si>
  <si>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</si>
  <si>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</si>
  <si>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</si>
  <si>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</si>
  <si>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</si>
  <si>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</si>
  <si>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</si>
  <si>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</si>
  <si>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</si>
  <si>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</si>
  <si>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</si>
  <si>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</si>
  <si>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</si>
  <si>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</si>
  <si>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</si>
  <si>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</si>
  <si>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</si>
  <si>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</si>
  <si>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</si>
  <si>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</si>
  <si>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</si>
  <si>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</si>
  <si>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</si>
  <si>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</si>
  <si>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</si>
  <si>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</si>
  <si>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</si>
  <si>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</si>
  <si>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</si>
  <si>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</si>
  <si>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</si>
  <si>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</si>
  <si>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</si>
  <si>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</si>
  <si>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</si>
  <si>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</si>
  <si>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</si>
  <si>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</si>
  <si>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</si>
  <si>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</si>
  <si>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</si>
  <si>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</si>
  <si>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</si>
  <si>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</si>
  <si>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</si>
  <si>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</si>
  <si>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</si>
  <si>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</si>
  <si>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</si>
  <si>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</si>
  <si>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</si>
  <si>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</si>
  <si>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</si>
  <si>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</si>
  <si>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</si>
  <si>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</si>
  <si>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</si>
  <si>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</si>
  <si>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</si>
  <si>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</si>
  <si>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</si>
  <si>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</si>
  <si>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</si>
  <si>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</si>
  <si>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</si>
  <si>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</si>
  <si>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</si>
  <si>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</si>
  <si>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</si>
  <si>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</si>
  <si>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</si>
  <si>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</si>
  <si>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</si>
  <si>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</si>
  <si>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</si>
  <si>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</si>
  <si>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</si>
  <si>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</si>
  <si>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</si>
  <si>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</si>
  <si>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</si>
  <si>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</si>
  <si>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</si>
  <si>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</si>
  <si>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</si>
  <si>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</si>
  <si>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</si>
  <si>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</si>
  <si>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</si>
  <si>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</si>
  <si>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</si>
  <si>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</si>
  <si>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</si>
  <si>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</si>
  <si>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</si>
  <si>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</si>
  <si>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</si>
  <si>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</si>
  <si>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</si>
  <si>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</si>
  <si>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</si>
  <si>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</si>
  <si>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</si>
  <si>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</si>
  <si>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</si>
  <si>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</si>
  <si>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</si>
  <si>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</si>
  <si>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</si>
  <si>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</si>
  <si>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</si>
  <si>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</si>
  <si>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</si>
  <si>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</si>
  <si>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</si>
  <si>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</si>
  <si>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</si>
  <si>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</si>
  <si>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</si>
  <si>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</si>
  <si>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</si>
  <si>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</si>
  <si>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</si>
  <si>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</si>
  <si>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</si>
  <si>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</si>
  <si>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</si>
  <si>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</si>
  <si>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</si>
  <si>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</si>
  <si>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</si>
  <si>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</si>
  <si>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</si>
  <si>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</si>
  <si>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</si>
  <si>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</si>
  <si>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</si>
  <si>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</si>
  <si>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</si>
  <si>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</si>
  <si>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</si>
  <si>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</si>
  <si>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</si>
  <si>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</si>
  <si>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</si>
  <si>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</si>
  <si>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</si>
  <si>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</si>
  <si>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</si>
  <si>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</si>
  <si>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</si>
  <si>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</si>
  <si>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</si>
  <si>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</si>
  <si>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</si>
  <si>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</si>
  <si>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</si>
  <si>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</si>
  <si>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</si>
  <si>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</si>
  <si>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</si>
  <si>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</si>
  <si>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</si>
  <si>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</si>
  <si>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</si>
  <si>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</si>
  <si>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</si>
  <si>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</si>
  <si>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</si>
  <si>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</si>
  <si>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</si>
  <si>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</si>
  <si>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</si>
  <si>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</si>
  <si>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</si>
  <si>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</si>
  <si>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</si>
  <si>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</si>
  <si>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</si>
  <si>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</si>
  <si>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</si>
  <si>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</si>
  <si>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</si>
  <si>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</si>
  <si>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</si>
  <si>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</si>
  <si>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</si>
  <si>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</si>
  <si>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</si>
  <si>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</si>
  <si>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</si>
  <si>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</si>
  <si>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</si>
  <si>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</si>
  <si>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</si>
  <si>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</si>
  <si>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</si>
  <si>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</si>
  <si>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</si>
  <si>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</si>
  <si>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</si>
  <si>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</si>
  <si>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</si>
  <si>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</si>
  <si>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</si>
  <si>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</si>
  <si>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</si>
  <si>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</si>
  <si>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</si>
  <si>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</si>
  <si>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</si>
  <si>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</si>
  <si>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</si>
  <si>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</si>
  <si>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</si>
  <si>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</si>
  <si>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</si>
  <si>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</si>
  <si>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</si>
  <si>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</si>
  <si>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</si>
  <si>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</si>
  <si>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</si>
  <si>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</si>
  <si>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</si>
  <si>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</si>
  <si>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</si>
  <si>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</si>
  <si>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</si>
  <si>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</si>
  <si>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</si>
  <si>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</si>
  <si>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</si>
  <si>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</si>
  <si>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</si>
  <si>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</si>
  <si>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</si>
  <si>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</si>
  <si>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</si>
  <si>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</si>
  <si>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</si>
  <si>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</si>
  <si>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</si>
  <si>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</si>
  <si>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</si>
  <si>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</si>
  <si>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</si>
  <si>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</si>
  <si>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</si>
  <si>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</si>
  <si>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</si>
  <si>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</si>
  <si>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</si>
  <si>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</si>
  <si>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</si>
  <si>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</si>
  <si>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</si>
  <si>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</si>
  <si>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</si>
  <si>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</si>
  <si>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</si>
  <si>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</si>
  <si>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</si>
  <si>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</si>
  <si>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</si>
  <si>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</si>
  <si>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</si>
  <si>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</si>
  <si>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</si>
  <si>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</si>
  <si>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</si>
  <si>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</si>
  <si>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</si>
  <si>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</si>
  <si>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</si>
  <si>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</si>
  <si>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</si>
  <si>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</si>
  <si>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</si>
  <si>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</si>
  <si>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</si>
  <si>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</si>
  <si>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</si>
  <si>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</si>
  <si>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</si>
  <si>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</si>
  <si>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</si>
  <si>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</si>
  <si>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</si>
  <si>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</si>
  <si>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</si>
  <si>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</si>
  <si>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</si>
  <si>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</si>
  <si>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</si>
  <si>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</si>
  <si>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</si>
  <si>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</si>
  <si>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</si>
  <si>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</si>
  <si>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</si>
  <si>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</si>
  <si>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</si>
  <si>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</si>
  <si>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</si>
  <si>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</si>
  <si>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</si>
  <si>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</si>
  <si>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</si>
  <si>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</si>
  <si>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</si>
  <si>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</si>
  <si>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</si>
  <si>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</si>
  <si>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</si>
  <si>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</si>
  <si>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</si>
  <si>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</si>
  <si>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</si>
  <si>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</si>
  <si>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</si>
  <si>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</si>
  <si>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</si>
  <si>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</si>
  <si>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</si>
  <si>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</si>
  <si>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</si>
  <si>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</si>
  <si>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</si>
  <si>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</si>
  <si>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</si>
  <si>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</si>
  <si>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</si>
  <si>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</si>
  <si>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</si>
  <si>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</si>
  <si>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</si>
  <si>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</si>
  <si>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</si>
  <si>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</si>
  <si>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</si>
  <si>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</si>
  <si>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</si>
  <si>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</si>
  <si>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</si>
  <si>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</si>
  <si>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</si>
  <si>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</si>
  <si>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</si>
  <si>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</si>
  <si>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</si>
  <si>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</si>
  <si>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</si>
  <si>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</si>
  <si>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</si>
  <si>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</si>
  <si>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</si>
  <si>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</si>
  <si>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</si>
  <si>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</si>
  <si>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</si>
  <si>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</si>
  <si>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</si>
  <si>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</si>
  <si>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</si>
  <si>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</si>
  <si>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</si>
  <si>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</si>
  <si>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</si>
  <si>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</si>
  <si>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</si>
  <si>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</si>
  <si>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</si>
  <si>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</si>
  <si>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</si>
  <si>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</si>
  <si>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</si>
  <si>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</si>
  <si>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</si>
  <si>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</si>
  <si>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</si>
  <si>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</si>
  <si>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</si>
  <si>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</si>
  <si>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</si>
  <si>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</si>
  <si>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</si>
  <si>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</si>
  <si>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</si>
  <si>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</si>
  <si>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</si>
  <si>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</si>
  <si>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</si>
  <si>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</si>
  <si>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</si>
  <si>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</si>
  <si>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</si>
  <si>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</si>
  <si>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</si>
  <si>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</si>
  <si>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</si>
  <si>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</si>
  <si>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</si>
  <si>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</si>
  <si>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</si>
  <si>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</si>
  <si>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</si>
  <si>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</si>
  <si>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</si>
  <si>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</si>
  <si>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</si>
  <si>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</si>
  <si>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</si>
  <si>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</si>
  <si>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</si>
  <si>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</si>
  <si>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</si>
  <si>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</si>
  <si>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</si>
  <si>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</si>
  <si>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</si>
  <si>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</si>
  <si>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</si>
  <si>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</si>
  <si>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</si>
  <si>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</si>
  <si>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</si>
  <si>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</si>
  <si>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</si>
  <si>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</si>
  <si>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</si>
  <si>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</si>
  <si>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</si>
  <si>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</si>
  <si>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</si>
  <si>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</si>
  <si>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</si>
  <si>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</si>
  <si>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</si>
  <si>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</si>
  <si>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</si>
  <si>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</si>
  <si>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</si>
  <si>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</si>
  <si>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</si>
  <si>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</si>
  <si>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</si>
  <si>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</si>
  <si>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</si>
  <si>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</si>
  <si>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</si>
  <si>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</si>
  <si>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</si>
  <si>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</si>
  <si>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</si>
  <si>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</si>
  <si>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</si>
  <si>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</si>
  <si>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</si>
  <si>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</si>
  <si>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</si>
  <si>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</si>
  <si>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</si>
  <si>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</si>
  <si>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</si>
  <si>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</si>
  <si>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</si>
  <si>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</si>
  <si>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</si>
  <si>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</si>
  <si>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</si>
  <si>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</si>
  <si>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</si>
  <si>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</si>
  <si>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</si>
  <si>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</si>
  <si>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</si>
  <si>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</si>
  <si>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</si>
  <si>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</si>
  <si>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</si>
  <si>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</si>
  <si>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</si>
  <si>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</si>
  <si>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</si>
  <si>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</si>
  <si>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</si>
  <si>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</si>
  <si>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</si>
  <si>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</si>
  <si>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</si>
  <si>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</si>
  <si>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</si>
  <si>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</si>
  <si>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</si>
  <si>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</si>
  <si>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</si>
  <si>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</si>
  <si>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</si>
  <si>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</si>
  <si>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</si>
  <si>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</si>
  <si>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</si>
  <si>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</si>
  <si>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</si>
  <si>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</si>
  <si>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</si>
  <si>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</si>
  <si>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</si>
  <si>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</si>
  <si>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</si>
  <si>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</si>
  <si>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</si>
  <si>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</si>
  <si>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</si>
  <si>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</si>
  <si>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</si>
  <si>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</si>
  <si>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</si>
  <si>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</si>
  <si>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</si>
  <si>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</si>
  <si>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</si>
  <si>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</si>
  <si>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</si>
  <si>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</si>
  <si>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</si>
  <si>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</si>
  <si>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</si>
  <si>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</si>
  <si>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</si>
  <si>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</si>
  <si>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</si>
  <si>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</si>
  <si>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</si>
  <si>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</si>
  <si>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</si>
  <si>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</si>
  <si>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</si>
  <si>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</si>
  <si>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</si>
  <si>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</si>
  <si>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</si>
  <si>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</si>
  <si>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</si>
  <si>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</si>
  <si>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</si>
  <si>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</si>
  <si>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</si>
  <si>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</si>
  <si>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</si>
  <si>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</si>
  <si>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</si>
  <si>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</si>
  <si>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</si>
  <si>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</si>
  <si>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</si>
  <si>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</si>
  <si>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</si>
  <si>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</si>
  <si>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</si>
  <si>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</si>
  <si>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</si>
  <si>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</si>
  <si>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</si>
  <si>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</si>
  <si>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</si>
  <si>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</si>
  <si>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</si>
  <si>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</si>
  <si>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</si>
  <si>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</si>
  <si>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</si>
  <si>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</si>
  <si>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</si>
  <si>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</si>
  <si>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</si>
  <si>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</si>
  <si>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</si>
  <si>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</si>
  <si>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</si>
  <si>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</si>
  <si>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</si>
  <si>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</si>
  <si>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</si>
  <si>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</si>
  <si>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</si>
  <si>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</si>
  <si>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</si>
  <si>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</si>
  <si>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</si>
  <si>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</si>
  <si>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</si>
  <si>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</si>
  <si>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</si>
  <si>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</si>
  <si>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</si>
  <si>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</si>
  <si>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</si>
  <si>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</si>
  <si>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</si>
  <si>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</si>
  <si>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</si>
  <si>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</si>
  <si>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</si>
  <si>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</si>
  <si>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</si>
  <si>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</si>
  <si>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</si>
  <si>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</si>
  <si>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</si>
  <si>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</si>
  <si>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</si>
  <si>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</si>
  <si>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</si>
  <si>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</si>
  <si>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</si>
  <si>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</si>
  <si>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</si>
  <si>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</si>
  <si>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</si>
  <si>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</si>
  <si>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</si>
  <si>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</si>
  <si>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</si>
  <si>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</si>
  <si>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</si>
  <si>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</si>
  <si>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</si>
  <si>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</si>
  <si>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</si>
  <si>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</si>
  <si>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</si>
  <si>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</si>
  <si>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</si>
  <si>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</si>
  <si>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</si>
  <si>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</si>
  <si>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</si>
  <si>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</si>
  <si>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</si>
  <si>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</si>
  <si>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</si>
  <si>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</si>
  <si>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</si>
  <si>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</si>
  <si>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</si>
  <si>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</si>
  <si>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</si>
  <si>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</si>
  <si>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</si>
  <si>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</si>
  <si>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</si>
  <si>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</si>
  <si>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</si>
  <si>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</si>
  <si>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</si>
  <si>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</si>
  <si>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</si>
  <si>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</si>
  <si>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</si>
  <si>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</si>
  <si>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</si>
  <si>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</si>
  <si>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</si>
  <si>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</si>
  <si>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</si>
  <si>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</si>
  <si>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</si>
  <si>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</si>
  <si>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</si>
  <si>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</si>
  <si>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</si>
  <si>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</si>
  <si>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</si>
  <si>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</si>
  <si>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</si>
  <si>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</si>
  <si>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</si>
  <si>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</si>
  <si>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</si>
  <si>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</si>
  <si>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</si>
  <si>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</si>
  <si>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</si>
  <si>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</si>
  <si>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</si>
  <si>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</si>
  <si>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</si>
  <si>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</si>
  <si>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</si>
  <si>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</si>
  <si>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</si>
  <si>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</si>
  <si>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</si>
  <si>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</si>
  <si>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</si>
  <si>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</si>
  <si>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</si>
  <si>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</si>
  <si>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</si>
  <si>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</si>
  <si>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</si>
  <si>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</si>
  <si>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</si>
  <si>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</si>
  <si>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</si>
  <si>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</si>
  <si>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</si>
  <si>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</si>
  <si>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</si>
  <si>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</si>
  <si>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</si>
  <si>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</si>
  <si>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</si>
  <si>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</si>
  <si>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</si>
  <si>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</si>
  <si>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</si>
  <si>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</si>
  <si>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</si>
  <si>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</si>
  <si>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</si>
  <si>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</si>
  <si>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</si>
  <si>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</si>
  <si>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</si>
  <si>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</si>
  <si>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</si>
  <si>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</si>
  <si>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</si>
  <si>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</si>
  <si>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</si>
  <si>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</si>
  <si>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</si>
  <si>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</si>
  <si>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</si>
  <si>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</si>
  <si>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</si>
  <si>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</si>
  <si>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</si>
  <si>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</si>
  <si>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</si>
  <si>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</si>
  <si>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</si>
  <si>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</si>
  <si>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</si>
  <si>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</si>
  <si>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</si>
  <si>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</si>
  <si>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</si>
  <si>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</si>
  <si>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</si>
  <si>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</si>
  <si>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</si>
  <si>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</si>
  <si>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</si>
  <si>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</si>
  <si>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</si>
  <si>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</si>
  <si>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</si>
  <si>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</si>
  <si>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</si>
  <si>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</si>
  <si>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</si>
  <si>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</si>
  <si>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</si>
  <si>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</si>
  <si>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</si>
  <si>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</si>
  <si>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</si>
  <si>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</si>
  <si>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</si>
  <si>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</si>
  <si>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</si>
  <si>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</si>
  <si>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</si>
  <si>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</si>
  <si>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</si>
  <si>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</si>
  <si>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</si>
  <si>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</si>
  <si>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</si>
  <si>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</si>
  <si>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</si>
  <si>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</si>
  <si>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</si>
  <si>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</si>
  <si>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</si>
  <si>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</si>
  <si>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</si>
  <si>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</si>
  <si>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</si>
  <si>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</si>
  <si>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</si>
  <si>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</si>
  <si>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</si>
  <si>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</si>
  <si>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</si>
  <si>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</si>
  <si>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</si>
  <si>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</si>
  <si>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</si>
  <si>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</si>
  <si>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</si>
  <si>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</si>
  <si>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</si>
  <si>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</si>
  <si>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</si>
  <si>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</si>
  <si>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</si>
  <si>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</si>
  <si>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</si>
  <si>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</si>
  <si>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</si>
  <si>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</si>
  <si>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</si>
  <si>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</si>
  <si>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</si>
  <si>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</si>
  <si>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</si>
  <si>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</si>
  <si>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</si>
  <si>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</si>
  <si>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</si>
  <si>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</si>
  <si>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</si>
  <si>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</si>
  <si>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</si>
  <si>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</si>
  <si>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</si>
  <si>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</si>
  <si>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</si>
  <si>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</si>
  <si>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</si>
  <si>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</si>
  <si>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</si>
  <si>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</si>
  <si>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</si>
  <si>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</si>
  <si>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</si>
  <si>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</si>
  <si>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</si>
  <si>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</si>
  <si>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</si>
  <si>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</si>
  <si>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</si>
  <si>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</si>
  <si>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</si>
  <si>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</si>
  <si>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</si>
  <si>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</si>
  <si>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</si>
  <si>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</si>
  <si>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</si>
  <si>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</si>
  <si>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</si>
  <si>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</si>
  <si>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</si>
  <si>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</si>
  <si>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</si>
  <si>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</si>
  <si>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</si>
  <si>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</si>
  <si>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</si>
  <si>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</si>
  <si>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</si>
  <si>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</si>
  <si>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</si>
  <si>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</si>
  <si>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</si>
  <si>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</si>
  <si>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</si>
  <si>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</si>
  <si>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</si>
  <si>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</si>
  <si>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</si>
  <si>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</si>
  <si>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</si>
  <si>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</si>
  <si>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</si>
  <si>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</si>
  <si>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</si>
  <si>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</si>
  <si>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</si>
  <si>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</si>
  <si>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</si>
  <si>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</si>
  <si>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</si>
  <si>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</si>
  <si>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</si>
  <si>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</si>
  <si>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</si>
  <si>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</si>
  <si>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</si>
  <si>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</si>
  <si>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</si>
  <si>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</si>
  <si>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</si>
  <si>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</si>
  <si>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</si>
  <si>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</si>
  <si>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</si>
  <si>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</si>
  <si>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</si>
  <si>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</si>
  <si>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</si>
  <si>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</si>
  <si>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</si>
  <si>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</si>
  <si>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</si>
  <si>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</si>
  <si>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</si>
  <si>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</si>
  <si>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</si>
  <si>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</si>
  <si>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</si>
  <si>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</si>
  <si>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</si>
  <si>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</si>
  <si>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</si>
  <si>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</si>
  <si>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</si>
  <si>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</si>
  <si>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</si>
  <si>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</si>
  <si>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</si>
  <si>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</si>
  <si>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</si>
  <si>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</si>
  <si>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</si>
  <si>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</si>
  <si>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</si>
  <si>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</si>
  <si>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</si>
  <si>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</si>
  <si>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</si>
  <si>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</si>
  <si>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</si>
  <si>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</si>
  <si>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</si>
  <si>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</si>
  <si>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</si>
  <si>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</si>
  <si>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</si>
  <si>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</si>
  <si>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</si>
  <si>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</si>
  <si>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</si>
  <si>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</si>
  <si>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</si>
  <si>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</si>
  <si>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</si>
  <si>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</si>
  <si>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</si>
  <si>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</si>
  <si>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</si>
  <si>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</si>
  <si>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</si>
  <si>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</si>
  <si>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</si>
  <si>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</si>
  <si>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</si>
  <si>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</si>
  <si>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</si>
  <si>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</si>
  <si>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</si>
  <si>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</si>
  <si>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</si>
  <si>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</si>
  <si>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</si>
  <si>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</si>
  <si>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</si>
  <si>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</si>
  <si>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</si>
  <si>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</si>
  <si>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</si>
  <si>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</si>
  <si>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</si>
  <si>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</si>
  <si>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</si>
  <si>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</si>
  <si>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</si>
  <si>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</si>
  <si>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</si>
  <si>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</si>
  <si>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</si>
  <si>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</si>
  <si>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</si>
  <si>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</si>
  <si>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</si>
  <si>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</si>
  <si>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</si>
  <si>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</si>
  <si>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</si>
  <si>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</si>
  <si>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</si>
  <si>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</si>
  <si>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</si>
  <si>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</si>
  <si>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</si>
  <si>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</si>
  <si>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</si>
  <si>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</si>
  <si>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</si>
  <si>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</si>
  <si>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</si>
  <si>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</si>
  <si>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</si>
  <si>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</si>
  <si>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</si>
  <si>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</si>
  <si>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</si>
  <si>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</si>
  <si>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</si>
  <si>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</si>
  <si>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</si>
  <si>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</si>
  <si>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</si>
  <si>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</si>
  <si>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</si>
  <si>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</si>
  <si>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</si>
  <si>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</si>
  <si>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</si>
  <si>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</si>
  <si>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</si>
  <si>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</si>
  <si>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</si>
  <si>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</si>
  <si>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</si>
  <si>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</si>
  <si>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</si>
  <si>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</si>
  <si>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</si>
  <si>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</si>
  <si>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</si>
  <si>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</si>
  <si>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</si>
  <si>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</si>
  <si>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</si>
  <si>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</si>
  <si>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</si>
  <si>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</si>
  <si>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</si>
  <si>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</si>
  <si>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</si>
  <si>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</si>
  <si>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</si>
  <si>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</si>
  <si>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</si>
  <si>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</si>
  <si>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</si>
  <si>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</si>
  <si>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</si>
  <si>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</si>
  <si>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</si>
  <si>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</si>
  <si>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</si>
  <si>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</si>
  <si>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</si>
  <si>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</si>
  <si>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</si>
  <si>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</si>
  <si>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</si>
  <si>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</si>
  <si>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</si>
  <si>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</si>
  <si>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</si>
  <si>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</si>
  <si>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</si>
  <si>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</si>
  <si>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</si>
  <si>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</si>
  <si>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</si>
  <si>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</si>
  <si>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</si>
  <si>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</si>
  <si>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</si>
  <si>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</si>
  <si>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</si>
  <si>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</si>
  <si>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</si>
  <si>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</si>
  <si>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</si>
  <si>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</si>
  <si>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</si>
  <si>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</si>
  <si>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</si>
  <si>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</si>
  <si>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</si>
  <si>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</si>
  <si>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</si>
  <si>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</si>
  <si>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</si>
  <si>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</si>
  <si>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</si>
  <si>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</si>
  <si>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</si>
  <si>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</si>
  <si>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</si>
  <si>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</si>
  <si>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</si>
  <si>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</si>
  <si>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</si>
  <si>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</si>
  <si>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</si>
  <si>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</si>
  <si>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</si>
  <si>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</si>
  <si>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</si>
  <si>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</si>
  <si>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</si>
  <si>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</si>
  <si>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</si>
  <si>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</si>
  <si>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</si>
  <si>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</si>
  <si>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</si>
  <si>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</si>
  <si>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</si>
  <si>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</si>
  <si>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</si>
  <si>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</si>
  <si>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</si>
  <si>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</si>
  <si>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</si>
  <si>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</si>
  <si>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</si>
  <si>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</si>
  <si>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</si>
  <si>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</si>
  <si>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</si>
  <si>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</si>
  <si>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</si>
  <si>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</si>
  <si>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</si>
  <si>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</si>
  <si>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</si>
  <si>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</si>
  <si>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</si>
  <si>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</si>
  <si>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</si>
  <si>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</si>
  <si>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</si>
  <si>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</si>
  <si>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</si>
  <si>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</si>
  <si>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</si>
  <si>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</si>
  <si>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</si>
  <si>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</si>
  <si>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</si>
  <si>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</si>
  <si>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</si>
  <si>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</si>
  <si>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</si>
  <si>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</si>
  <si>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</si>
  <si>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</si>
  <si>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</si>
  <si>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</si>
  <si>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</si>
  <si>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</si>
  <si>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</si>
  <si>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</si>
  <si>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</si>
  <si>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</si>
  <si>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</si>
  <si>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</si>
  <si>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</si>
  <si>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</si>
  <si>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</si>
  <si>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</si>
  <si>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</si>
  <si>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</si>
  <si>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</si>
  <si>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</si>
  <si>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</si>
  <si>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</si>
  <si>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</si>
  <si>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</si>
  <si>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</si>
  <si>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</si>
  <si>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</si>
  <si>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</si>
  <si>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</si>
  <si>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</si>
  <si>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</si>
  <si>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</si>
  <si>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</si>
  <si>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</si>
  <si>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</si>
  <si>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</si>
  <si>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</si>
  <si>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</si>
  <si>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</si>
  <si>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</si>
  <si>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</si>
  <si>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</si>
  <si>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</si>
  <si>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</si>
  <si>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</si>
  <si>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</si>
  <si>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</si>
  <si>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</si>
  <si>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</si>
  <si>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</si>
  <si>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</si>
  <si>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</si>
  <si>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</si>
  <si>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</si>
  <si>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</si>
  <si>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</si>
  <si>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</si>
  <si>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</si>
  <si>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</si>
  <si>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</si>
  <si>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</si>
  <si>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</si>
  <si>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</si>
  <si>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</si>
  <si>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</si>
  <si>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</si>
  <si>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</si>
  <si>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</si>
  <si>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</si>
  <si>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</si>
  <si>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</si>
  <si>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</si>
  <si>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</si>
  <si>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</si>
  <si>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</si>
  <si>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</si>
  <si>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</si>
  <si>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</si>
  <si>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</si>
  <si>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</si>
  <si>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</si>
  <si>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</si>
  <si>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</si>
  <si>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</si>
  <si>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</si>
  <si>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</si>
  <si>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</si>
  <si>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</si>
  <si>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</si>
  <si>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</si>
  <si>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</si>
  <si>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</si>
  <si>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</si>
  <si>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</si>
  <si>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</si>
  <si>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</si>
  <si>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</si>
  <si>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</si>
  <si>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</si>
  <si>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</si>
  <si>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</si>
  <si>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</si>
  <si>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</si>
  <si>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</si>
  <si>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</si>
  <si>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</si>
  <si>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</si>
  <si>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</si>
  <si>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</si>
  <si>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</si>
  <si>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</si>
  <si>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</si>
  <si>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</si>
  <si>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</si>
  <si>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</si>
  <si>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</si>
  <si>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</si>
  <si>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</si>
  <si>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</si>
  <si>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</si>
  <si>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</si>
  <si>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</si>
  <si>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</si>
  <si>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</si>
  <si>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</si>
  <si>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</si>
  <si>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</si>
  <si>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</si>
  <si>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</si>
  <si>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</si>
  <si>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</si>
  <si>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</si>
  <si>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</si>
  <si>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</si>
  <si>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</si>
  <si>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</si>
  <si>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</si>
  <si>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</si>
  <si>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</si>
  <si>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</si>
  <si>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</si>
  <si>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</si>
  <si>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</si>
  <si>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</si>
  <si>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</si>
  <si>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</si>
  <si>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</si>
  <si>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</si>
  <si>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</si>
  <si>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</si>
  <si>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</si>
  <si>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</si>
  <si>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</si>
  <si>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</si>
  <si>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</si>
  <si>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</si>
  <si>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</si>
  <si>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</si>
  <si>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</si>
  <si>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</si>
  <si>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</si>
  <si>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</si>
  <si>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</si>
  <si>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</si>
  <si>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</si>
  <si>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</si>
  <si>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</si>
  <si>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</si>
  <si>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</si>
  <si>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</si>
  <si>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</si>
  <si>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</si>
  <si>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</si>
  <si>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</si>
  <si>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</si>
  <si>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</si>
  <si>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</si>
  <si>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</si>
  <si>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</si>
  <si>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</si>
  <si>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</si>
  <si>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</si>
  <si>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</si>
  <si>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</si>
  <si>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</si>
  <si>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</si>
  <si>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</si>
  <si>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</si>
  <si>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</si>
  <si>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</si>
  <si>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</si>
  <si>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</si>
  <si>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</si>
  <si>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</si>
  <si>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</si>
  <si>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</si>
  <si>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</si>
  <si>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</si>
  <si>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</si>
  <si>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</si>
  <si>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</si>
  <si>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</si>
  <si>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</si>
  <si>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</si>
  <si>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</si>
  <si>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</si>
  <si>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</si>
  <si>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</si>
  <si>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</si>
  <si>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</si>
  <si>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</si>
  <si>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</si>
  <si>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</si>
  <si>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</si>
  <si>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</si>
  <si>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</si>
  <si>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</si>
  <si>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</si>
  <si>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</si>
  <si>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</si>
  <si>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</si>
  <si>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</si>
  <si>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</si>
  <si>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</si>
  <si>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</si>
  <si>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</si>
  <si>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</si>
  <si>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</si>
  <si>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</si>
  <si>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</si>
  <si>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</si>
  <si>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</si>
  <si>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</si>
  <si>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</si>
  <si>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</si>
  <si>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</si>
  <si>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</si>
  <si>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</si>
  <si>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</si>
  <si>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</si>
  <si>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</si>
  <si>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</si>
  <si>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</si>
  <si>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</si>
  <si>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</si>
  <si>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</si>
  <si>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</si>
  <si>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</si>
  <si>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</si>
  <si>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</si>
  <si>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</si>
  <si>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</si>
  <si>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</si>
  <si>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</si>
  <si>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</si>
  <si>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</si>
  <si>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</si>
  <si>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</si>
  <si>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</si>
  <si>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</si>
  <si>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</si>
  <si>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</si>
  <si>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</si>
  <si>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</si>
  <si>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</si>
  <si>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</si>
  <si>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</si>
  <si>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</si>
  <si>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</si>
  <si>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</si>
  <si>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</si>
  <si>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</si>
  <si>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</si>
  <si>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</si>
  <si>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</si>
  <si>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</si>
  <si>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</si>
  <si>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</si>
  <si>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</si>
  <si>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</si>
  <si>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</si>
  <si>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</si>
  <si>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</si>
  <si>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</si>
  <si>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</si>
  <si>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</si>
  <si>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</si>
  <si>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</si>
  <si>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</si>
  <si>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</si>
  <si>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</si>
  <si>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</si>
  <si>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</si>
  <si>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</si>
  <si>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</si>
  <si>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</si>
  <si>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</si>
  <si>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</si>
  <si>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</si>
  <si>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</si>
  <si>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</si>
  <si>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</si>
  <si>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</si>
  <si>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</si>
  <si>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</si>
  <si>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</si>
  <si>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</si>
  <si>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</si>
  <si>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</si>
  <si>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</si>
  <si>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</si>
  <si>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</si>
  <si>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</si>
  <si>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</si>
  <si>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</si>
  <si>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</si>
  <si>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</si>
  <si>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</si>
  <si>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</si>
  <si>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</si>
  <si>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</si>
  <si>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</si>
  <si>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</si>
  <si>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</si>
  <si>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</si>
  <si>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</si>
  <si>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</si>
  <si>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</si>
  <si>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</si>
  <si>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</si>
  <si>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</si>
  <si>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</si>
  <si>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</si>
  <si>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</si>
  <si>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</si>
  <si>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</si>
  <si>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</si>
  <si>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</si>
  <si>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</si>
  <si>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</si>
  <si>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</si>
  <si>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</si>
  <si>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</si>
  <si>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</si>
  <si>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</si>
  <si>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</si>
  <si>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</si>
  <si>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</si>
  <si>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</si>
  <si>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</si>
  <si>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</si>
  <si>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</si>
  <si>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</si>
  <si>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</si>
  <si>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</si>
  <si>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</si>
  <si>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</si>
  <si>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</si>
  <si>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</si>
  <si>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</si>
  <si>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</si>
  <si>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</si>
  <si>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</si>
  <si>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</si>
  <si>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</si>
  <si>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</si>
  <si>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</si>
  <si>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</si>
  <si>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</si>
  <si>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</si>
  <si>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</si>
  <si>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</si>
  <si>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</si>
  <si>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</si>
  <si>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</si>
  <si>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</si>
  <si>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</si>
  <si>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</si>
  <si>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</si>
  <si>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</si>
  <si>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</si>
  <si>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</si>
  <si>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</si>
  <si>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</si>
  <si>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</si>
  <si>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</si>
  <si>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</si>
  <si>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</si>
  <si>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</si>
  <si>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</si>
  <si>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</si>
  <si>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</si>
  <si>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</si>
  <si>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</si>
  <si>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</si>
  <si>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</si>
  <si>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</si>
  <si>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</si>
  <si>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</si>
  <si>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</si>
  <si>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</si>
  <si>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</si>
  <si>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</si>
  <si>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</si>
  <si>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</si>
  <si>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</si>
  <si>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</si>
  <si>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</si>
  <si>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</si>
  <si>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</si>
  <si>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</si>
  <si>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</si>
  <si>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</si>
  <si>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</si>
  <si>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</si>
  <si>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</si>
  <si>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</si>
  <si>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</si>
  <si>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</si>
  <si>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</si>
  <si>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</si>
  <si>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</si>
  <si>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</si>
  <si>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</si>
  <si>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</si>
  <si>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</si>
  <si>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</si>
  <si>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</si>
  <si>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</si>
  <si>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</si>
  <si>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</si>
  <si>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</si>
  <si>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</si>
  <si>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</si>
  <si>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</si>
  <si>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</si>
  <si>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</si>
  <si>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</si>
  <si>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</si>
  <si>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</si>
  <si>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</si>
  <si>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</si>
  <si>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</si>
  <si>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</si>
  <si>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</si>
  <si>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</si>
  <si>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</si>
  <si>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</si>
  <si>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</si>
  <si>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</si>
  <si>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</si>
  <si>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</si>
  <si>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</si>
  <si>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</si>
  <si>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</si>
  <si>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</si>
  <si>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</si>
  <si>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</si>
  <si>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</si>
  <si>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</si>
  <si>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</si>
  <si>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</si>
  <si>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</si>
  <si>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</si>
  <si>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</si>
  <si>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</si>
  <si>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</si>
  <si>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</si>
  <si>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</si>
  <si>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</si>
  <si>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</si>
  <si>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</si>
  <si>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</si>
  <si>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</si>
  <si>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</si>
  <si>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</si>
  <si>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</si>
  <si>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</si>
  <si>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</si>
  <si>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</si>
  <si>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</si>
  <si>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</si>
  <si>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</si>
  <si>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</si>
  <si>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</si>
  <si>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</si>
  <si>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</si>
  <si>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</si>
  <si>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</si>
  <si>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</si>
  <si>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</si>
  <si>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</si>
  <si>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</si>
  <si>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</si>
  <si>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</si>
  <si>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</si>
  <si>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</si>
  <si>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</si>
  <si>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</si>
  <si>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</si>
  <si>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</si>
  <si>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</si>
  <si>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</si>
  <si>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</si>
  <si>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</si>
  <si>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</si>
  <si>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</si>
  <si>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</si>
  <si>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</si>
  <si>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</si>
  <si>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</si>
  <si>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</si>
  <si>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</si>
  <si>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</si>
  <si>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</si>
  <si>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</si>
  <si>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</si>
  <si>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</si>
  <si>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</si>
  <si>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</si>
  <si>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</si>
  <si>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</si>
  <si>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</si>
  <si>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</si>
  <si>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</si>
  <si>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</si>
  <si>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</si>
  <si>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</si>
  <si>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</si>
  <si>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</si>
  <si>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</si>
  <si>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</si>
  <si>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</si>
  <si>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</si>
  <si>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</si>
  <si>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</si>
  <si>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</si>
  <si>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</si>
  <si>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</si>
  <si>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</si>
  <si>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</si>
  <si>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</si>
  <si>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</si>
  <si>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</si>
  <si>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</si>
  <si>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</si>
  <si>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</si>
  <si>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</si>
  <si>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</si>
  <si>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</si>
  <si>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</si>
  <si>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</si>
  <si>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</si>
  <si>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</si>
  <si>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</si>
  <si>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</si>
  <si>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</si>
  <si>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</si>
  <si>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</si>
  <si>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</si>
  <si>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</si>
  <si>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</si>
  <si>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</si>
  <si>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</si>
  <si>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</si>
  <si>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</si>
  <si>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</si>
  <si>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</si>
  <si>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</si>
  <si>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</si>
  <si>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</si>
  <si>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</si>
  <si>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</si>
  <si>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</si>
  <si>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</si>
  <si>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</si>
  <si>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</si>
  <si>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</si>
  <si>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</si>
  <si>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</si>
  <si>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</si>
  <si>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</si>
  <si>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</si>
  <si>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</si>
  <si>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</si>
  <si>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</si>
  <si>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</si>
  <si>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</si>
  <si>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</si>
  <si>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</si>
  <si>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</si>
  <si>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</si>
  <si>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</si>
  <si>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</si>
  <si>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</si>
  <si>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</si>
  <si>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</si>
  <si>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</si>
  <si>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</si>
  <si>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</si>
  <si>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</si>
  <si>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</si>
  <si>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</si>
  <si>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</si>
  <si>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</si>
  <si>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</si>
  <si>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</si>
  <si>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</si>
  <si>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</si>
  <si>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</si>
  <si>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</si>
  <si>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</si>
  <si>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</si>
  <si>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</si>
  <si>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</si>
  <si>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</si>
  <si>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</si>
  <si>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</si>
  <si>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</si>
  <si>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</si>
  <si>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</si>
  <si>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</si>
  <si>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</si>
  <si>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</si>
  <si>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</si>
  <si>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</si>
  <si>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</si>
  <si>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</si>
  <si>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</si>
  <si>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</si>
  <si>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</si>
  <si>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</si>
  <si>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</si>
  <si>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</si>
  <si>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</si>
  <si>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</si>
  <si>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</si>
  <si>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</si>
  <si>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</si>
  <si>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</si>
  <si>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</si>
  <si>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</si>
  <si>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</si>
  <si>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</si>
  <si>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</si>
  <si>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</si>
  <si>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</si>
  <si>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</si>
  <si>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</si>
  <si>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</si>
  <si>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</si>
  <si>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</si>
  <si>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</si>
  <si>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</si>
  <si>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</si>
  <si>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</si>
  <si>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</si>
  <si>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</si>
  <si>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</si>
  <si>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</si>
  <si>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</si>
  <si>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</si>
  <si>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</si>
  <si>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</si>
  <si>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</si>
  <si>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</si>
  <si>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</si>
  <si>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</si>
  <si>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</si>
  <si>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</si>
  <si>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</si>
  <si>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</si>
  <si>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</si>
  <si>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</si>
  <si>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</si>
  <si>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</si>
  <si>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</si>
  <si>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</si>
  <si>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</si>
  <si>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</si>
  <si>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</si>
  <si>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</si>
  <si>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</si>
  <si>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</si>
  <si>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</si>
  <si>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</si>
  <si>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</si>
  <si>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</si>
  <si>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</si>
  <si>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</si>
  <si>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</si>
  <si>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</si>
  <si>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</si>
  <si>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</si>
  <si>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</si>
  <si>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</si>
  <si>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</si>
  <si>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</si>
  <si>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</si>
  <si>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</si>
  <si>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</si>
  <si>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</si>
  <si>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</si>
  <si>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</si>
  <si>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</si>
  <si>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</si>
  <si>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</si>
  <si>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</si>
  <si>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</si>
  <si>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</si>
  <si>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</si>
  <si>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</si>
  <si>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</si>
  <si>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</si>
  <si>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</si>
  <si>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</si>
  <si>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</si>
  <si>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</si>
  <si>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</si>
  <si>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</si>
  <si>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</si>
  <si>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</si>
  <si>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</si>
  <si>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</si>
  <si>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</si>
  <si>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</si>
  <si>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</si>
  <si>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</si>
  <si>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</si>
  <si>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</si>
  <si>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</si>
  <si>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</si>
  <si>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</si>
  <si>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</si>
  <si>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</si>
  <si>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</si>
  <si>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</si>
  <si>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</si>
  <si>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</si>
  <si>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</si>
  <si>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</si>
  <si>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</si>
  <si>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</si>
  <si>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</si>
  <si>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</si>
  <si>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</si>
  <si>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</si>
  <si>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</si>
  <si>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</si>
  <si>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</si>
  <si>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</si>
  <si>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</si>
  <si>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</si>
  <si>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</si>
  <si>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</si>
  <si>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</si>
  <si>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</si>
  <si>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</si>
  <si>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</si>
  <si>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</si>
  <si>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</si>
  <si>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</si>
  <si>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</si>
  <si>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</si>
  <si>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</si>
  <si>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</si>
  <si>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</si>
  <si>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</si>
  <si>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</si>
  <si>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</si>
  <si>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</si>
  <si>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</si>
  <si>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</si>
  <si>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</si>
  <si>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</si>
  <si>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</si>
  <si>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</si>
  <si>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</si>
  <si>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</si>
  <si>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</si>
  <si>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</si>
  <si>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</si>
  <si>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</si>
  <si>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</si>
  <si>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</si>
  <si>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</si>
  <si>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</si>
  <si>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</si>
  <si>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</si>
  <si>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</si>
  <si>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</si>
  <si>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</si>
  <si>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</si>
  <si>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</si>
  <si>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</si>
  <si>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</si>
  <si>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</si>
  <si>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</si>
  <si>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</si>
  <si>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</si>
  <si>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</si>
  <si>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</si>
  <si>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</si>
  <si>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</si>
  <si>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</si>
  <si>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</si>
  <si>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</si>
  <si>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</si>
  <si>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</si>
  <si>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</si>
  <si>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</si>
  <si>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</si>
  <si>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</si>
  <si>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</si>
  <si>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</si>
  <si>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</si>
  <si>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</si>
  <si>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</si>
  <si>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</si>
  <si>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</si>
  <si>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</si>
  <si>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</si>
  <si>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</si>
  <si>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</si>
  <si>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</si>
  <si>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</si>
  <si>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</si>
  <si>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</si>
  <si>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</si>
  <si>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</si>
  <si>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</si>
  <si>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</si>
  <si>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</si>
  <si>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</si>
  <si>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</si>
  <si>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</si>
  <si>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</si>
  <si>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</si>
  <si>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</si>
  <si>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</si>
  <si>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</si>
  <si>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</si>
  <si>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</si>
  <si>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</si>
  <si>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</si>
  <si>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</si>
  <si>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</si>
  <si>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</si>
  <si>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</si>
  <si>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</si>
  <si>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</si>
  <si>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</si>
  <si>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</si>
  <si>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</si>
  <si>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</si>
  <si>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</si>
  <si>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</si>
  <si>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</si>
  <si>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</si>
  <si>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</si>
  <si>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</si>
  <si>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</si>
  <si>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</si>
  <si>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</si>
  <si>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</si>
  <si>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</si>
  <si>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</si>
  <si>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</si>
  <si>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</si>
  <si>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</si>
  <si>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</si>
  <si>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</si>
  <si>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</si>
  <si>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</si>
  <si>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</si>
  <si>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</si>
  <si>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</si>
  <si>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</si>
  <si>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</si>
  <si>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</si>
  <si>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</si>
  <si>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</si>
  <si>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</si>
  <si>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</si>
  <si>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</si>
  <si>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</si>
  <si>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</si>
  <si>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</si>
  <si>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</si>
  <si>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</si>
  <si>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</si>
  <si>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</si>
  <si>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</si>
  <si>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</si>
  <si>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</si>
  <si>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</si>
  <si>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</si>
  <si>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</si>
  <si>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</si>
  <si>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</si>
  <si>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</si>
  <si>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</si>
  <si>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</si>
  <si>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</si>
  <si>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</si>
  <si>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</si>
  <si>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</si>
  <si>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</si>
  <si>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</si>
  <si>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</si>
  <si>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</si>
  <si>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</si>
  <si>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</si>
  <si>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</si>
  <si>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</si>
  <si>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</si>
  <si>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</si>
  <si>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</si>
  <si>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</si>
  <si>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</si>
  <si>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</si>
  <si>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</si>
  <si>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</si>
  <si>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</si>
  <si>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</si>
  <si>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</si>
  <si>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</si>
  <si>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</si>
  <si>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</si>
  <si>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</si>
  <si>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</si>
  <si>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</si>
  <si>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</si>
  <si>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</si>
  <si>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</si>
  <si>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</si>
  <si>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</si>
  <si>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</si>
  <si>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</si>
  <si>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</si>
  <si>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</si>
  <si>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</si>
  <si>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</si>
  <si>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</si>
  <si>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</si>
  <si>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</si>
  <si>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</si>
  <si>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</si>
  <si>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</si>
  <si>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</si>
  <si>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</si>
  <si>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</si>
  <si>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</si>
  <si>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</si>
  <si>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</si>
  <si>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</si>
  <si>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</si>
  <si>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</si>
  <si>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</si>
  <si>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</si>
  <si>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</si>
  <si>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</si>
  <si>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</si>
  <si>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</si>
  <si>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</si>
  <si>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</si>
  <si>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</si>
  <si>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</si>
  <si>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</si>
  <si>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</si>
  <si>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</si>
  <si>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</si>
  <si>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</si>
  <si>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</si>
  <si>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</si>
  <si>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</si>
  <si>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</si>
  <si>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</si>
  <si>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</si>
  <si>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</si>
  <si>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</si>
  <si>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</si>
  <si>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</si>
  <si>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</si>
  <si>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</si>
  <si>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</si>
  <si>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</si>
  <si>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</si>
  <si>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</si>
  <si>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</si>
  <si>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</si>
  <si>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</si>
  <si>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</si>
  <si>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</si>
  <si>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</si>
  <si>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</si>
  <si>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</si>
  <si>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</si>
  <si>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</si>
  <si>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</si>
  <si>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</si>
  <si>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</si>
  <si>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</si>
  <si>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</si>
  <si>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</si>
  <si>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</si>
  <si>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</si>
  <si>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</si>
  <si>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</si>
  <si>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</si>
  <si>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</si>
  <si>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</si>
  <si>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</si>
  <si>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</si>
  <si>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</si>
  <si>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</si>
  <si>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</si>
  <si>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</si>
  <si>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</si>
  <si>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</si>
  <si>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</si>
  <si>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</si>
  <si>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</si>
  <si>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</si>
  <si>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</si>
  <si>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</si>
  <si>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</si>
  <si>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</si>
  <si>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</si>
  <si>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</si>
  <si>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</si>
  <si>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</si>
  <si>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</si>
  <si>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</si>
  <si>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</si>
  <si>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</si>
  <si>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</si>
  <si>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</si>
  <si>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</si>
  <si>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</si>
  <si>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</si>
  <si>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</si>
  <si>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</si>
  <si>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</si>
  <si>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</si>
  <si>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</si>
  <si>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</si>
  <si>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</si>
  <si>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</si>
  <si>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</si>
  <si>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</si>
  <si>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</si>
  <si>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</si>
  <si>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</si>
  <si>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</si>
  <si>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</si>
  <si>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</si>
  <si>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</si>
  <si>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</si>
  <si>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</si>
  <si>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</si>
  <si>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</si>
  <si>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</si>
  <si>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</si>
  <si>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</si>
  <si>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</si>
  <si>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</si>
  <si>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</si>
  <si>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</si>
  <si>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</si>
  <si>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</si>
  <si>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</si>
  <si>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</si>
  <si>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</si>
  <si>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</si>
  <si>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</si>
  <si>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</si>
  <si>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</si>
  <si>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</si>
  <si>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</si>
  <si>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</si>
  <si>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</si>
  <si>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</si>
  <si>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</si>
  <si>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</si>
  <si>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</si>
  <si>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</si>
  <si>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</si>
  <si>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</si>
  <si>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</si>
  <si>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</si>
  <si>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</si>
  <si>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</si>
  <si>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</si>
  <si>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</si>
  <si>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</si>
  <si>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</si>
  <si>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</si>
  <si>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</si>
  <si>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</si>
  <si>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</si>
  <si>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</si>
  <si>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</si>
  <si>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</si>
  <si>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</si>
  <si>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</si>
  <si>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</si>
  <si>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</si>
  <si>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</si>
  <si>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</si>
  <si>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</si>
  <si>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</si>
  <si>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</si>
  <si>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</si>
  <si>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</si>
  <si>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</si>
  <si>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</si>
  <si>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</si>
  <si>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</si>
  <si>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</si>
  <si>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</si>
  <si>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</si>
  <si>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</si>
  <si>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</si>
  <si>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</si>
  <si>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</si>
  <si>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</si>
  <si>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</si>
  <si>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</si>
  <si>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</si>
  <si>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</si>
  <si>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</si>
  <si>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</si>
  <si>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</si>
  <si>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</si>
  <si>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</si>
  <si>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</si>
  <si>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</si>
  <si>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</si>
  <si>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</si>
  <si>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</si>
  <si>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</si>
  <si>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</si>
  <si>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</si>
  <si>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</si>
  <si>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</si>
  <si>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</si>
  <si>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</si>
  <si>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</si>
  <si>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</si>
  <si>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</si>
  <si>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</si>
  <si>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</si>
  <si>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</si>
  <si>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</si>
  <si>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</si>
  <si>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</si>
  <si>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</si>
  <si>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</si>
  <si>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</si>
  <si>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</si>
  <si>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</si>
  <si>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</si>
  <si>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</si>
  <si>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</si>
  <si>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</si>
  <si>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</si>
  <si>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</si>
  <si>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</si>
  <si>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</si>
  <si>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</si>
  <si>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</si>
  <si>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</si>
  <si>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</si>
  <si>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</si>
  <si>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</si>
  <si>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</si>
  <si>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</si>
  <si>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</si>
  <si>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</si>
  <si>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</si>
  <si>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</si>
  <si>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</si>
  <si>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</si>
  <si>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</si>
  <si>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</si>
  <si>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</si>
  <si>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</si>
  <si>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</si>
  <si>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</si>
  <si>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</si>
  <si>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</si>
  <si>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</si>
  <si>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</si>
  <si>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</si>
  <si>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</si>
  <si>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</si>
  <si>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</si>
  <si>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</si>
  <si>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</si>
  <si>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</si>
  <si>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</si>
  <si>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</si>
  <si>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</si>
  <si>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</si>
  <si>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</si>
  <si>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</si>
  <si>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</si>
  <si>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</si>
  <si>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</si>
  <si>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</si>
  <si>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</si>
  <si>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</si>
  <si>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</si>
  <si>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</si>
  <si>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</si>
  <si>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</si>
  <si>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</si>
  <si>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</si>
  <si>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</si>
  <si>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</si>
  <si>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</si>
  <si>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</si>
  <si>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</si>
  <si>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</si>
  <si>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</si>
  <si>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</si>
  <si>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</si>
  <si>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</si>
  <si>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</si>
  <si>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</si>
  <si>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</si>
  <si>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</si>
  <si>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</si>
  <si>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</si>
  <si>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</si>
  <si>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</si>
  <si>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</si>
  <si>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</si>
  <si>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</si>
  <si>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</si>
  <si>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</si>
  <si>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</si>
  <si>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</si>
  <si>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</si>
  <si>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</si>
  <si>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</si>
  <si>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</si>
  <si>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</si>
  <si>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</si>
  <si>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</si>
  <si>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</si>
  <si>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</si>
  <si>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</si>
  <si>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</si>
  <si>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</si>
  <si>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</si>
  <si>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</si>
  <si>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</si>
  <si>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</si>
  <si>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</si>
  <si>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</si>
  <si>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</si>
  <si>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</si>
  <si>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</si>
  <si>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</si>
  <si>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</si>
  <si>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</si>
  <si>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</si>
  <si>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</si>
  <si>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</si>
  <si>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</si>
  <si>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</si>
  <si>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</si>
  <si>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</si>
  <si>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</si>
  <si>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</si>
  <si>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</si>
  <si>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</si>
  <si>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</si>
  <si>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</si>
  <si>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</si>
  <si>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</si>
  <si>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</si>
  <si>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</si>
  <si>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</si>
  <si>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</si>
  <si>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</si>
  <si>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</si>
  <si>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</si>
  <si>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</si>
  <si>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</si>
  <si>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</si>
  <si>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</si>
  <si>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</si>
  <si>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</si>
  <si>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</si>
  <si>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</si>
  <si>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</si>
  <si>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</si>
  <si>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</si>
  <si>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</si>
  <si>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</si>
  <si>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</si>
  <si>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</si>
  <si>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</si>
  <si>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</si>
  <si>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</si>
  <si>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</si>
  <si>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</si>
  <si>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</si>
  <si>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</si>
  <si>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</si>
  <si>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</si>
  <si>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</si>
  <si>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</si>
  <si>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</si>
  <si>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</si>
  <si>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</si>
  <si>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</si>
  <si>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</si>
  <si>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</si>
  <si>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</si>
  <si>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</si>
  <si>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</si>
  <si>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</si>
  <si>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</si>
  <si>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</si>
  <si>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</si>
  <si>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</si>
  <si>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</si>
  <si>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</si>
  <si>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</si>
  <si>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</si>
  <si>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</si>
  <si>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</si>
  <si>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</si>
  <si>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</si>
  <si>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</si>
  <si>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</si>
  <si>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</si>
  <si>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</si>
  <si>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</si>
  <si>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</si>
  <si>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</si>
  <si>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</si>
  <si>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</si>
  <si>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</si>
  <si>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</si>
  <si>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</si>
  <si>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</si>
  <si>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</si>
  <si>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</si>
  <si>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</si>
  <si>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</si>
  <si>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</si>
  <si>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</si>
  <si>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</si>
  <si>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</si>
  <si>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</si>
  <si>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</si>
  <si>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</si>
  <si>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</si>
  <si>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</si>
  <si>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</si>
  <si>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</si>
  <si>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</si>
  <si>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</si>
  <si>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</si>
  <si>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</si>
  <si>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</si>
  <si>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</si>
  <si>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</si>
  <si>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</si>
  <si>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</si>
  <si>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</si>
  <si>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</si>
  <si>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</si>
  <si>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</si>
  <si>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</si>
  <si>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</si>
  <si>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</si>
  <si>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</si>
  <si>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</si>
  <si>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</si>
  <si>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</si>
  <si>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</si>
  <si>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</si>
  <si>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</si>
  <si>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</si>
  <si>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</si>
  <si>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</si>
  <si>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</si>
  <si>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</si>
  <si>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</si>
  <si>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</si>
  <si>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</si>
  <si>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</si>
  <si>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</si>
  <si>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</si>
  <si>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</si>
  <si>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</si>
  <si>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</si>
  <si>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</si>
  <si>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</si>
  <si>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</si>
  <si>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</si>
  <si>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</si>
  <si>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</si>
  <si>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</si>
  <si>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</si>
  <si>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</si>
  <si>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</si>
  <si>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</si>
  <si>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</si>
  <si>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</si>
  <si>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</si>
  <si>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</si>
  <si>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</si>
  <si>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</si>
  <si>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</si>
  <si>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</si>
  <si>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</si>
  <si>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</si>
  <si>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</si>
  <si>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</si>
  <si>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</si>
  <si>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</si>
  <si>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</si>
  <si>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</si>
  <si>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</si>
  <si>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</si>
  <si>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</si>
  <si>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</si>
  <si>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</si>
  <si>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</si>
  <si>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</si>
  <si>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</si>
  <si>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</si>
  <si>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</si>
  <si>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</si>
  <si>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</si>
  <si>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</si>
  <si>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</si>
  <si>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</si>
  <si>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</si>
  <si>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</si>
  <si>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</si>
  <si>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</si>
  <si>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</si>
  <si>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</si>
  <si>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</si>
  <si>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</si>
  <si>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</si>
  <si>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</si>
  <si>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</si>
  <si>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</si>
  <si>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</si>
  <si>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</si>
  <si>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</si>
  <si>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</si>
  <si>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</si>
  <si>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</si>
  <si>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</si>
  <si>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</si>
  <si>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</si>
  <si>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</si>
  <si>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</si>
  <si>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</si>
  <si>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</si>
  <si>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</si>
  <si>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</si>
  <si>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</si>
  <si>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</si>
  <si>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</si>
  <si>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</si>
  <si>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</si>
  <si>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</si>
  <si>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</si>
  <si>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</si>
  <si>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</si>
  <si>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</si>
  <si>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</si>
  <si>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</si>
  <si>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</si>
  <si>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</si>
  <si>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</si>
  <si>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</si>
  <si>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</si>
  <si>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</si>
  <si>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</si>
  <si>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</si>
  <si>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</si>
  <si>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</si>
  <si>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</si>
  <si>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</si>
  <si>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</si>
  <si>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</si>
  <si>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</si>
  <si>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</si>
  <si>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</si>
  <si>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</si>
  <si>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</si>
  <si>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</si>
  <si>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</si>
  <si>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</si>
  <si>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</si>
  <si>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</si>
  <si>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</si>
  <si>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</si>
  <si>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</si>
  <si>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</si>
  <si>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</si>
  <si>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</si>
  <si>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</si>
  <si>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</si>
  <si>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</si>
  <si>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</si>
  <si>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</si>
  <si>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</si>
  <si>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</si>
  <si>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</si>
  <si>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</si>
  <si>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</si>
  <si>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</si>
  <si>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</si>
  <si>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</si>
  <si>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</si>
  <si>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</si>
  <si>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</si>
  <si>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</si>
  <si>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</si>
  <si>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</si>
  <si>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</si>
  <si>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</si>
  <si>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</si>
  <si>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</si>
  <si>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</si>
  <si>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</si>
  <si>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</si>
  <si>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</si>
  <si>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</si>
  <si>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</si>
  <si>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</si>
  <si>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</si>
  <si>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</si>
  <si>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</si>
  <si>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</si>
  <si>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</si>
  <si>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</si>
  <si>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</si>
  <si>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</si>
  <si>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</si>
  <si>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</si>
  <si>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</si>
  <si>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</si>
  <si>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</si>
  <si>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</si>
  <si>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</si>
  <si>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</si>
  <si>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</si>
  <si>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</si>
  <si>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</si>
  <si>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</si>
  <si>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</si>
  <si>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</si>
  <si>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</si>
  <si>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</si>
  <si>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</si>
  <si>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</si>
  <si>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</si>
  <si>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</si>
  <si>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</si>
  <si>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</si>
  <si>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</si>
  <si>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</si>
  <si>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</si>
  <si>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</si>
  <si>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</si>
  <si>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</si>
  <si>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</si>
  <si>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</si>
  <si>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</si>
  <si>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</si>
  <si>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</si>
  <si>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</si>
  <si>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</si>
  <si>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</si>
  <si>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</si>
  <si>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</si>
  <si>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</si>
  <si>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</si>
  <si>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</si>
  <si>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</si>
  <si>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</si>
  <si>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</si>
  <si>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</si>
  <si>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</si>
  <si>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</si>
  <si>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</si>
  <si>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</si>
  <si>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</si>
  <si>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</si>
  <si>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</si>
  <si>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</si>
  <si>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</si>
  <si>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</si>
  <si>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</si>
  <si>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</si>
  <si>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</si>
  <si>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</si>
  <si>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</si>
  <si>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</si>
  <si>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</si>
  <si>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</si>
  <si>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</si>
  <si>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</si>
  <si>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</si>
  <si>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</si>
  <si>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</si>
  <si>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</si>
  <si>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</si>
  <si>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</si>
  <si>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</si>
  <si>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</si>
  <si>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</si>
  <si>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</si>
  <si>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</si>
  <si>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</si>
  <si>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</si>
  <si>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</si>
  <si>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</si>
  <si>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</si>
  <si>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</si>
  <si>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</si>
  <si>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</si>
  <si>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</si>
  <si>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</si>
  <si>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</si>
  <si>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</si>
  <si>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</si>
  <si>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</si>
  <si>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</si>
  <si>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</si>
  <si>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</si>
  <si>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</si>
  <si>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</si>
  <si>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</si>
  <si>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</si>
  <si>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</si>
  <si>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</si>
  <si>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</si>
  <si>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</si>
  <si>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</si>
  <si>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</si>
  <si>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</si>
  <si>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</si>
  <si>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</si>
  <si>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</si>
  <si>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</si>
  <si>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</si>
  <si>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</si>
  <si>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</si>
  <si>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</si>
  <si>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</si>
  <si>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</si>
  <si>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</si>
  <si>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</si>
  <si>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</si>
  <si>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</si>
  <si>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</si>
  <si>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</si>
  <si>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</si>
  <si>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</si>
  <si>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</si>
  <si>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</si>
  <si>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</si>
  <si>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</si>
  <si>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</si>
  <si>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</si>
  <si>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</si>
  <si>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</si>
  <si>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</si>
  <si>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</si>
  <si>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</si>
  <si>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</si>
  <si>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</si>
  <si>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</si>
  <si>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</si>
  <si>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</si>
  <si>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</si>
  <si>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</si>
  <si>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</si>
  <si>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</si>
  <si>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</si>
  <si>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</si>
  <si>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</si>
  <si>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</si>
  <si>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</si>
  <si>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</si>
  <si>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</si>
  <si>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</si>
  <si>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</si>
  <si>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</si>
  <si>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</si>
  <si>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</si>
  <si>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</si>
  <si>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</si>
  <si>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</si>
  <si>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</si>
  <si>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</si>
  <si>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</si>
  <si>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</si>
  <si>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</si>
  <si>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</si>
  <si>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</si>
  <si>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</si>
  <si>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</si>
  <si>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</si>
  <si>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</si>
  <si>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</si>
  <si>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</si>
  <si>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</si>
  <si>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</si>
  <si>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</si>
  <si>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</si>
  <si>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</si>
  <si>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</si>
  <si>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</si>
  <si>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</si>
  <si>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</si>
  <si>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</si>
  <si>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</si>
  <si>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</si>
  <si>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</si>
  <si>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</si>
  <si>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</si>
  <si>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</si>
  <si>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</si>
  <si>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</si>
  <si>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</si>
  <si>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</si>
  <si>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</si>
  <si>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</si>
  <si>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</si>
  <si>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</si>
  <si>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</si>
  <si>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</si>
  <si>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</si>
  <si>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</si>
  <si>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</si>
  <si>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</si>
  <si>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</si>
  <si>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</si>
  <si>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</si>
  <si>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</si>
  <si>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</si>
  <si>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</si>
  <si>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</si>
  <si>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</si>
  <si>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</si>
  <si>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</si>
  <si>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</si>
  <si>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</si>
  <si>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</si>
  <si>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</si>
  <si>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</si>
  <si>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</si>
  <si>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</si>
  <si>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</si>
  <si>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</si>
  <si>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</si>
  <si>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</si>
  <si>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</si>
  <si>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</si>
  <si>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</si>
  <si>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</si>
  <si>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</si>
  <si>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</si>
  <si>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</si>
  <si>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</si>
  <si>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</si>
  <si>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</si>
  <si>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</si>
  <si>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</si>
  <si>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</si>
  <si>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</si>
  <si>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</si>
  <si>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</si>
  <si>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</si>
  <si>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</si>
  <si>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</si>
  <si>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</si>
  <si>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</si>
  <si>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</si>
  <si>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</si>
  <si>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</si>
  <si>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</si>
  <si>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</si>
  <si>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</si>
  <si>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</si>
  <si>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</si>
  <si>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</si>
  <si>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</si>
  <si>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</si>
  <si>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</si>
  <si>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</si>
  <si>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</si>
  <si>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</si>
  <si>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</si>
  <si>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</si>
  <si>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</si>
  <si>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</si>
  <si>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</si>
  <si>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</si>
  <si>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</si>
  <si>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</si>
  <si>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</si>
  <si>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</si>
  <si>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</si>
  <si>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</si>
  <si>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</si>
  <si>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</si>
  <si>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</si>
  <si>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</si>
  <si>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</si>
  <si>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</si>
  <si>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</si>
  <si>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</si>
  <si>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</si>
  <si>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</si>
  <si>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</si>
  <si>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</si>
  <si>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</si>
  <si>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</si>
  <si>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</si>
  <si>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</si>
  <si>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</si>
  <si>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</si>
  <si>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</si>
  <si>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</si>
  <si>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</si>
  <si>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</si>
  <si>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</si>
  <si>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</si>
  <si>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</si>
  <si>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</si>
  <si>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</si>
  <si>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</si>
  <si>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</si>
  <si>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</si>
  <si>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</si>
  <si>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</si>
  <si>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</si>
  <si>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</si>
  <si>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</si>
  <si>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</si>
  <si>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</si>
  <si>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</si>
  <si>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</si>
  <si>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</si>
  <si>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</si>
  <si>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</si>
  <si>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</si>
  <si>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</si>
  <si>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</si>
  <si>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</si>
  <si>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</si>
  <si>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</si>
  <si>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</si>
  <si>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</si>
  <si>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</si>
  <si>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</si>
  <si>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</si>
  <si>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</si>
  <si>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</si>
  <si>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</si>
  <si>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</si>
  <si>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</si>
  <si>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</si>
  <si>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</si>
  <si>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</si>
  <si>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</si>
  <si>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</si>
  <si>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</si>
  <si>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</si>
  <si>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</si>
  <si>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</si>
  <si>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</si>
  <si>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</si>
  <si>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</si>
  <si>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</si>
  <si>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</si>
  <si>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</si>
  <si>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</si>
  <si>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</si>
  <si>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</si>
  <si>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</si>
  <si>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</si>
  <si>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</si>
  <si>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</si>
  <si>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</si>
  <si>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</si>
  <si>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</si>
  <si>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</si>
  <si>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</si>
  <si>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</si>
  <si>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</si>
  <si>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</si>
  <si>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</si>
  <si>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</si>
  <si>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</si>
  <si>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</si>
  <si>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</si>
  <si>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</si>
  <si>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</si>
  <si>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</si>
  <si>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</si>
  <si>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</si>
  <si>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</si>
  <si>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</si>
  <si>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</si>
  <si>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</si>
  <si>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</si>
  <si>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</si>
  <si>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</si>
  <si>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</si>
  <si>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</si>
  <si>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</si>
  <si>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</si>
  <si>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</si>
  <si>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</si>
  <si>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</si>
  <si>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</si>
  <si>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</si>
  <si>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</si>
  <si>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</si>
  <si>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</si>
  <si>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</si>
  <si>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</si>
  <si>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</si>
  <si>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</si>
  <si>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</si>
  <si>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</si>
  <si>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</si>
  <si>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</si>
  <si>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</si>
  <si>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</si>
  <si>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</si>
  <si>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</si>
  <si>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</si>
  <si>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</si>
  <si>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</si>
  <si>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</si>
  <si>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</si>
  <si>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</si>
  <si>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</si>
  <si>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</si>
  <si>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</si>
  <si>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</si>
  <si>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</si>
  <si>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</si>
  <si>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</si>
  <si>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</si>
  <si>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</si>
  <si>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</si>
  <si>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</si>
  <si>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</si>
  <si>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</si>
  <si>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</si>
  <si>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</si>
  <si>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</si>
  <si>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</si>
  <si>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</si>
  <si>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</si>
  <si>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</si>
  <si>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</si>
  <si>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</si>
  <si>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</si>
  <si>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</si>
  <si>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</si>
  <si>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</si>
  <si>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</si>
  <si>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</si>
  <si>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</si>
  <si>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</si>
  <si>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</si>
  <si>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</si>
  <si>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</si>
  <si>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</si>
  <si>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</si>
  <si>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</si>
  <si>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</si>
  <si>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</si>
  <si>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</si>
  <si>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</si>
  <si>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</si>
  <si>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</si>
  <si>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</si>
  <si>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</si>
  <si>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</si>
  <si>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</si>
  <si>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</si>
  <si>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</si>
  <si>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</si>
  <si>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</si>
  <si>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</si>
  <si>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</si>
  <si>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</si>
  <si>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</si>
  <si>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</si>
  <si>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</si>
  <si>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</si>
  <si>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</si>
  <si>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</si>
  <si>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</si>
  <si>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</si>
  <si>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</si>
  <si>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</si>
  <si>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</si>
  <si>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</si>
  <si>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</si>
  <si>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</si>
  <si>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</si>
  <si>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</si>
  <si>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</si>
  <si>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</si>
  <si>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</si>
  <si>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</si>
  <si>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</si>
  <si>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</si>
  <si>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</si>
  <si>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</si>
  <si>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</si>
  <si>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</si>
  <si>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</si>
  <si>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</si>
  <si>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</si>
  <si>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</si>
  <si>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</si>
  <si>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</si>
  <si>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</si>
  <si>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</si>
  <si>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</si>
  <si>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</si>
  <si>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</si>
  <si>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</si>
  <si>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</si>
  <si>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</si>
  <si>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</si>
  <si>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</si>
  <si>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</si>
  <si>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</si>
  <si>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</si>
  <si>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</si>
  <si>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</si>
  <si>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</si>
  <si>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</si>
  <si>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</si>
  <si>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</si>
  <si>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</si>
  <si>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</si>
  <si>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</si>
  <si>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</si>
  <si>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</si>
  <si>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</si>
  <si>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</si>
  <si>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</si>
  <si>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</si>
  <si>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</si>
  <si>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</si>
  <si>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</si>
  <si>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</si>
  <si>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</si>
  <si>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</si>
  <si>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</si>
  <si>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</si>
  <si>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</si>
  <si>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</si>
  <si>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</si>
  <si>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</si>
  <si>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</si>
  <si>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</si>
  <si>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</si>
  <si>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</si>
  <si>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</si>
  <si>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</si>
  <si>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</si>
  <si>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</si>
  <si>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</si>
  <si>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</si>
  <si>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</si>
  <si>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</si>
  <si>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</si>
  <si>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</si>
  <si>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</si>
  <si>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</si>
  <si>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</si>
  <si>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</si>
  <si>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</si>
  <si>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</si>
  <si>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</si>
  <si>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</si>
  <si>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</si>
  <si>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</si>
  <si>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</si>
  <si>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</si>
  <si>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</si>
  <si>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</si>
  <si>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</si>
  <si>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</si>
  <si>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</si>
  <si>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</si>
  <si>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</si>
  <si>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</si>
  <si>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</si>
  <si>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</si>
  <si>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</si>
  <si>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</si>
  <si>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</si>
  <si>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</si>
  <si>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</si>
  <si>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</si>
  <si>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</si>
  <si>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</si>
  <si>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</si>
  <si>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</si>
  <si>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</si>
  <si>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</si>
  <si>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</si>
  <si>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</si>
  <si>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</si>
  <si>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</si>
  <si>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</si>
  <si>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</si>
  <si>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</si>
  <si>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</si>
  <si>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</si>
  <si>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</si>
  <si>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</si>
  <si>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</si>
  <si>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</si>
  <si>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</si>
  <si>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</si>
  <si>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</si>
  <si>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</si>
  <si>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</si>
  <si>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</si>
  <si>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</si>
  <si>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</si>
  <si>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</si>
  <si>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</si>
  <si>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</si>
  <si>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</si>
  <si>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</si>
  <si>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</si>
  <si>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</si>
  <si>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</si>
  <si>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</si>
  <si>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</si>
  <si>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</si>
  <si>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</si>
  <si>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</si>
  <si>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</si>
  <si>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</si>
  <si>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</si>
  <si>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</si>
  <si>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</si>
  <si>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</si>
  <si>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</si>
  <si>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</si>
  <si>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</si>
  <si>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</si>
  <si>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</si>
  <si>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</si>
  <si>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</si>
  <si>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</si>
  <si>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</si>
  <si>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</si>
  <si>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</si>
  <si>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</si>
  <si>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</si>
  <si>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</si>
  <si>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</si>
  <si>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</si>
  <si>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</si>
  <si>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</si>
  <si>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</si>
  <si>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</si>
  <si>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</si>
  <si>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</si>
  <si>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</si>
  <si>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</si>
  <si>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</si>
  <si>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</si>
  <si>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</si>
  <si>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</si>
  <si>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</si>
  <si>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</si>
  <si>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</si>
  <si>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</si>
  <si>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</si>
  <si>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</si>
  <si>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</si>
  <si>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</si>
  <si>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</si>
  <si>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</si>
  <si>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</si>
  <si>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</si>
  <si>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</si>
  <si>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</si>
  <si>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</si>
  <si>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</si>
  <si>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</si>
  <si>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</si>
  <si>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</si>
  <si>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</si>
  <si>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</si>
  <si>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</si>
  <si>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</si>
  <si>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</si>
  <si>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</si>
  <si>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</si>
  <si>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</si>
  <si>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</si>
  <si>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</si>
  <si>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</si>
  <si>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</si>
  <si>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</si>
  <si>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</si>
  <si>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</si>
  <si>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</si>
  <si>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</si>
  <si>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</si>
  <si>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</si>
  <si>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</si>
  <si>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</si>
  <si>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</si>
  <si>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</si>
  <si>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</si>
  <si>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</si>
  <si>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</si>
  <si>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</si>
  <si>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</si>
  <si>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</si>
  <si>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</si>
  <si>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</si>
  <si>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</si>
  <si>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</si>
  <si>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</si>
  <si>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</si>
  <si>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</si>
  <si>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</si>
  <si>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</si>
  <si>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</si>
  <si>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</si>
  <si>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</si>
  <si>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</si>
  <si>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</si>
  <si>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</si>
  <si>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</si>
  <si>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</si>
  <si>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</si>
  <si>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</si>
  <si>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</si>
  <si>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</si>
  <si>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</si>
  <si>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</si>
  <si>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</si>
  <si>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</si>
  <si>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</si>
  <si>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</si>
  <si>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</si>
  <si>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</si>
  <si>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</si>
  <si>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</si>
  <si>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</si>
  <si>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</si>
  <si>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</si>
  <si>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</si>
  <si>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</si>
  <si>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</si>
  <si>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</si>
  <si>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</si>
  <si>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</si>
  <si>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</si>
  <si>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</si>
  <si>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</si>
  <si>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</si>
  <si>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</si>
  <si>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</si>
  <si>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</si>
  <si>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</si>
  <si>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</si>
  <si>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</si>
  <si>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</si>
  <si>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</si>
  <si>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</si>
  <si>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</si>
  <si>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</si>
  <si>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</si>
  <si>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</si>
  <si>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</si>
  <si>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</si>
  <si>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</si>
  <si>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</si>
  <si>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</si>
  <si>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</si>
  <si>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</si>
  <si>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</si>
  <si>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</si>
  <si>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</si>
  <si>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</si>
  <si>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</si>
  <si>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</si>
  <si>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</si>
  <si>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</si>
  <si>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</si>
  <si>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</si>
  <si>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</si>
  <si>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</si>
  <si>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</si>
  <si>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</si>
  <si>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</si>
  <si>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</si>
  <si>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</si>
  <si>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</si>
  <si>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</si>
  <si>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</si>
  <si>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</si>
  <si>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</si>
  <si>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</si>
  <si>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</si>
  <si>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</si>
  <si>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</si>
  <si>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</si>
  <si>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</si>
  <si>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</si>
  <si>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</si>
  <si>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</si>
  <si>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</si>
  <si>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</si>
  <si>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</si>
  <si>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</si>
  <si>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</si>
  <si>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</si>
  <si>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</si>
  <si>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</si>
  <si>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</si>
  <si>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</si>
  <si>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</si>
  <si>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</si>
  <si>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</si>
  <si>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</si>
  <si>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</si>
  <si>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</si>
  <si>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</si>
  <si>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</si>
  <si>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</si>
  <si>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</si>
  <si>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</si>
  <si>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</si>
  <si>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</si>
  <si>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</si>
  <si>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</si>
  <si>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</si>
  <si>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</si>
  <si>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</si>
  <si>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</si>
  <si>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</si>
  <si>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</si>
  <si>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</si>
  <si>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</si>
  <si>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</si>
  <si>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</si>
  <si>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</si>
  <si>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</si>
  <si>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</si>
  <si>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</si>
  <si>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</si>
  <si>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</si>
  <si>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</si>
  <si>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</si>
  <si>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</si>
  <si>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</si>
  <si>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</si>
  <si>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</si>
  <si>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</si>
  <si>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</si>
  <si>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</si>
  <si>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</si>
  <si>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</si>
  <si>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</si>
  <si>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</si>
  <si>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</si>
  <si>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</si>
  <si>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</si>
  <si>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</si>
  <si>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</si>
  <si>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</si>
  <si>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</si>
  <si>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</si>
  <si>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</si>
  <si>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</si>
  <si>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</si>
  <si>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</si>
  <si>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</si>
  <si>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</si>
  <si>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</si>
  <si>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</si>
  <si>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</si>
  <si>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</si>
  <si>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</si>
  <si>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</si>
  <si>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</si>
  <si>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</si>
  <si>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</si>
  <si>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</si>
  <si>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</si>
  <si>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</si>
  <si>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</si>
  <si>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</si>
  <si>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</si>
  <si>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</si>
  <si>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</si>
  <si>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</si>
  <si>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</si>
  <si>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</si>
  <si>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</si>
  <si>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</si>
  <si>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</si>
  <si>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</si>
  <si>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</si>
  <si>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</si>
  <si>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</si>
  <si>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</si>
  <si>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</si>
  <si>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</si>
  <si>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</si>
  <si>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</si>
  <si>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</si>
  <si>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</si>
  <si>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</si>
  <si>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</si>
  <si>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</si>
  <si>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</si>
  <si>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</si>
  <si>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</si>
  <si>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</si>
  <si>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</si>
  <si>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</si>
  <si>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</si>
  <si>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</si>
  <si>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</si>
  <si>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</si>
  <si>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</si>
  <si>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</si>
  <si>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</si>
  <si>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</si>
  <si>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</si>
  <si>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</si>
  <si>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</si>
  <si>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</si>
  <si>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</si>
  <si>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</si>
  <si>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</si>
  <si>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</si>
  <si>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</si>
  <si>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</si>
  <si>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</si>
  <si>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</si>
  <si>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</si>
  <si>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</si>
  <si>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</si>
  <si>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</si>
  <si>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</si>
  <si>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</si>
  <si>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</si>
  <si>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</si>
  <si>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</si>
  <si>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</si>
  <si>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</si>
  <si>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</si>
  <si>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</si>
  <si>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</si>
  <si>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</si>
  <si>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</si>
  <si>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</si>
  <si>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</si>
  <si>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</si>
  <si>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</si>
  <si>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</si>
  <si>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</si>
  <si>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</si>
  <si>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</si>
  <si>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</si>
  <si>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</si>
  <si>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</si>
  <si>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</si>
  <si>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</si>
  <si>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</si>
  <si>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</si>
  <si>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</si>
  <si>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</si>
  <si>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</si>
  <si>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</si>
  <si>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</si>
  <si>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</si>
  <si>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</si>
  <si>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</si>
  <si>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</si>
  <si>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</si>
  <si>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</si>
  <si>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</si>
  <si>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</si>
  <si>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</si>
  <si>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</si>
  <si>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</si>
  <si>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</si>
  <si>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</si>
  <si>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</si>
  <si>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</si>
  <si>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</si>
  <si>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</si>
  <si>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</si>
  <si>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</si>
  <si>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</si>
  <si>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</si>
  <si>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</si>
  <si>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</si>
  <si>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</si>
  <si>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</si>
  <si>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</si>
  <si>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</si>
  <si>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</si>
  <si>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</si>
  <si>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</si>
  <si>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</si>
  <si>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</si>
  <si>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</si>
  <si>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</si>
  <si>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</si>
  <si>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</si>
  <si>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</si>
  <si>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</si>
  <si>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</si>
  <si>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</si>
  <si>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</si>
  <si>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</si>
  <si>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</si>
  <si>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</si>
  <si>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</si>
  <si>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</si>
  <si>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</si>
  <si>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</si>
  <si>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</si>
  <si>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</si>
  <si>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</si>
  <si>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</si>
  <si>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</si>
  <si>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</si>
  <si>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</si>
  <si>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</si>
  <si>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</si>
  <si>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</si>
  <si>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</si>
  <si>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</si>
  <si>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</si>
  <si>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</si>
  <si>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</si>
  <si>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</si>
  <si>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</si>
  <si>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</si>
  <si>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</si>
  <si>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</si>
  <si>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</si>
  <si>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</si>
  <si>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</si>
  <si>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</si>
  <si>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</si>
  <si>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</si>
  <si>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</si>
  <si>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</si>
  <si>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</si>
  <si>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</si>
  <si>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</si>
  <si>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</si>
  <si>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</si>
  <si>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</si>
  <si>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</si>
  <si>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</si>
  <si>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</si>
  <si>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</si>
  <si>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</si>
  <si>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</si>
  <si>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</si>
  <si>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</si>
  <si>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</si>
  <si>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</si>
  <si>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</si>
  <si>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</si>
  <si>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</si>
  <si>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</si>
  <si>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</si>
  <si>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</si>
  <si>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</si>
  <si>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</si>
  <si>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</si>
  <si>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</si>
  <si>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</si>
  <si>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</si>
  <si>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</si>
  <si>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</si>
  <si>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</si>
  <si>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</si>
  <si>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</si>
  <si>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</si>
  <si>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</si>
  <si>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</si>
  <si>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</si>
  <si>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</si>
  <si>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</si>
  <si>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</si>
  <si>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</si>
  <si>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</si>
  <si>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</si>
  <si>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</si>
  <si>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</si>
  <si>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</si>
  <si>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</si>
  <si>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</si>
  <si>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</si>
  <si>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</si>
  <si>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</si>
  <si>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</si>
  <si>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</si>
  <si>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</si>
  <si>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</si>
  <si>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</si>
  <si>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</si>
  <si>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</si>
  <si>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</si>
  <si>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</si>
  <si>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</si>
  <si>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</si>
  <si>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</si>
  <si>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</si>
  <si>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</si>
  <si>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</si>
  <si>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</si>
  <si>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</si>
  <si>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</si>
  <si>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</si>
  <si>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</si>
  <si>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</si>
  <si>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</si>
  <si>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</si>
  <si>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</si>
  <si>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</si>
  <si>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</si>
  <si>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</si>
  <si>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</si>
  <si>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</si>
  <si>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</si>
  <si>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</si>
  <si>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</si>
  <si>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</si>
  <si>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</si>
  <si>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</si>
  <si>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</si>
  <si>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</si>
  <si>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</si>
  <si>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</si>
  <si>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</si>
  <si>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</si>
  <si>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</si>
  <si>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</si>
  <si>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</si>
  <si>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</si>
  <si>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</si>
  <si>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</si>
  <si>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</si>
  <si>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</si>
  <si>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</si>
  <si>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</si>
  <si>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</si>
  <si>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</si>
  <si>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</si>
  <si>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</si>
  <si>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</si>
  <si>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</si>
  <si>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</si>
  <si>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</si>
  <si>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</si>
  <si>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</si>
  <si>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</si>
  <si>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</si>
  <si>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</si>
  <si>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</si>
  <si>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</si>
  <si>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</si>
  <si>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</si>
  <si>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</si>
  <si>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</si>
  <si>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</si>
  <si>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</si>
  <si>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</si>
  <si>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</si>
  <si>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</si>
  <si>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</si>
  <si>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</si>
  <si>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</si>
  <si>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</si>
  <si>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</si>
  <si>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</si>
  <si>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</si>
  <si>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</si>
  <si>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</si>
  <si>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</si>
  <si>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</si>
  <si>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</si>
  <si>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</si>
  <si>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</si>
  <si>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</si>
  <si>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</si>
  <si>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</si>
  <si>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</si>
  <si>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</si>
  <si>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</si>
  <si>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</si>
  <si>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</si>
  <si>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</si>
  <si>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</si>
  <si>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</si>
  <si>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</si>
  <si>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</si>
  <si>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</si>
  <si>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</si>
  <si>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</si>
  <si>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</si>
  <si>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</si>
  <si>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</si>
  <si>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</si>
  <si>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</si>
  <si>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</si>
  <si>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</si>
  <si>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</si>
  <si>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</si>
  <si>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</si>
  <si>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</si>
  <si>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</si>
  <si>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</si>
  <si>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</si>
  <si>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</si>
  <si>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</si>
  <si>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</si>
  <si>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</si>
  <si>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</si>
  <si>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</si>
  <si>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</si>
  <si>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</si>
  <si>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</si>
  <si>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</si>
  <si>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</si>
  <si>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</si>
  <si>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</si>
  <si>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</si>
  <si>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</si>
  <si>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</si>
  <si>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</si>
  <si>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</si>
  <si>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</si>
  <si>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</si>
  <si>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</si>
  <si>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</si>
  <si>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</si>
  <si>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</si>
  <si>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</si>
  <si>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</si>
  <si>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</si>
  <si>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</si>
  <si>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</si>
  <si>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</si>
  <si>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</si>
  <si>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</si>
  <si>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</si>
  <si>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</si>
  <si>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</si>
  <si>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</si>
  <si>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</si>
  <si>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</si>
  <si>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</si>
  <si>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</si>
  <si>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</si>
  <si>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</si>
  <si>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</si>
  <si>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</si>
  <si>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</si>
  <si>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</si>
  <si>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</si>
  <si>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</si>
  <si>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</si>
  <si>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</si>
  <si>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</si>
  <si>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</si>
  <si>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</si>
  <si>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</si>
  <si>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</si>
  <si>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</si>
  <si>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</si>
  <si>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</si>
  <si>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</si>
  <si>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</si>
  <si>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</si>
  <si>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</si>
  <si>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</si>
  <si>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</si>
  <si>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</si>
  <si>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</si>
  <si>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</si>
  <si>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</si>
  <si>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</si>
  <si>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</si>
  <si>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</si>
  <si>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</si>
  <si>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</si>
  <si>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</si>
  <si>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</si>
  <si>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</si>
  <si>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</si>
  <si>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</si>
  <si>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</si>
  <si>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</si>
  <si>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</si>
  <si>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</si>
  <si>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</si>
  <si>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</si>
  <si>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</si>
  <si>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</si>
  <si>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</si>
  <si>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</si>
  <si>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</si>
  <si>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</si>
  <si>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</si>
  <si>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</si>
  <si>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</si>
  <si>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</si>
  <si>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</si>
  <si>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</si>
  <si>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</si>
  <si>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</si>
  <si>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</si>
  <si>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</si>
  <si>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</si>
  <si>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</si>
  <si>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</si>
  <si>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</si>
  <si>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</si>
  <si>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</si>
  <si>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</si>
  <si>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</si>
  <si>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</si>
  <si>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</si>
  <si>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</si>
  <si>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</si>
  <si>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</si>
  <si>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</si>
  <si>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</si>
  <si>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</si>
  <si>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</si>
  <si>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</si>
  <si>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</si>
  <si>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</si>
  <si>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</si>
  <si>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</si>
  <si>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</si>
  <si>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</si>
  <si>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</si>
  <si>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</si>
  <si>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</si>
  <si>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</si>
  <si>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</si>
  <si>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</si>
  <si>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</si>
  <si>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</si>
  <si>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</si>
  <si>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</si>
  <si>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</si>
  <si>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</si>
  <si>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</si>
  <si>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</si>
  <si>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</si>
  <si>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</si>
  <si>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</si>
  <si>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</si>
  <si>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</si>
  <si>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</si>
  <si>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</si>
  <si>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</si>
  <si>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</si>
  <si>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</si>
  <si>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</si>
  <si>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</si>
  <si>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</si>
  <si>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</si>
  <si>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</si>
  <si>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</si>
  <si>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</si>
  <si>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</si>
  <si>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</si>
  <si>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</si>
  <si>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</si>
  <si>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</si>
  <si>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</si>
  <si>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</si>
  <si>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</si>
  <si>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</si>
  <si>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</si>
  <si>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</si>
  <si>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</si>
  <si>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</si>
  <si>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</si>
  <si>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</si>
  <si>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</si>
  <si>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</si>
  <si>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</si>
  <si>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</si>
  <si>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</si>
  <si>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</si>
  <si>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</si>
  <si>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</si>
  <si>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</si>
  <si>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</si>
  <si>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</si>
  <si>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</si>
  <si>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</si>
  <si>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</si>
  <si>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</si>
  <si>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</si>
  <si>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</si>
  <si>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</si>
  <si>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</si>
  <si>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</si>
  <si>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</si>
  <si>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</si>
  <si>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</si>
  <si>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</si>
  <si>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</si>
  <si>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</si>
  <si>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</si>
  <si>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</si>
  <si>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</si>
  <si>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</si>
  <si>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</si>
  <si>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</si>
  <si>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</si>
  <si>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</si>
  <si>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</si>
  <si>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</si>
  <si>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</si>
  <si>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</si>
  <si>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</si>
  <si>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</si>
  <si>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</si>
  <si>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</si>
  <si>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</si>
  <si>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</si>
  <si>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</si>
  <si>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</si>
  <si>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</si>
  <si>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</si>
  <si>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</si>
  <si>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</si>
  <si>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</si>
  <si>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</si>
  <si>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</si>
  <si>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</si>
  <si>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</si>
  <si>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</si>
  <si>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</si>
  <si>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</si>
  <si>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</si>
  <si>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</si>
  <si>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</si>
  <si>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</si>
  <si>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</si>
  <si>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</si>
  <si>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</si>
  <si>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</si>
  <si>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</si>
  <si>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</si>
  <si>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</si>
  <si>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</si>
  <si>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</si>
  <si>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</si>
  <si>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</si>
  <si>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</si>
  <si>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</si>
  <si>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</si>
  <si>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</si>
  <si>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</si>
  <si>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</si>
  <si>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</si>
  <si>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</si>
  <si>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</si>
  <si>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</si>
  <si>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</si>
  <si>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</si>
  <si>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</si>
  <si>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</si>
  <si>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</si>
  <si>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</si>
  <si>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</si>
  <si>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</si>
  <si>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</si>
  <si>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</si>
  <si>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</si>
  <si>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</si>
  <si>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</si>
  <si>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</si>
  <si>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</si>
  <si>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</si>
  <si>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</si>
  <si>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</si>
  <si>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</si>
  <si>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</si>
  <si>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</si>
  <si>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</si>
  <si>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</si>
  <si>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</si>
  <si>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</si>
  <si>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</si>
  <si>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</si>
  <si>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</si>
  <si>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</si>
  <si>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</si>
  <si>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</si>
  <si>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</si>
  <si>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</si>
  <si>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</si>
  <si>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</si>
  <si>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</si>
  <si>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</si>
  <si>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</si>
  <si>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</si>
  <si>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</si>
  <si>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</si>
  <si>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</si>
  <si>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</si>
  <si>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</si>
  <si>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</si>
  <si>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</si>
  <si>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</si>
  <si>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</si>
  <si>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</si>
  <si>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</si>
  <si>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</si>
  <si>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</si>
  <si>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</si>
  <si>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</si>
  <si>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</si>
  <si>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</si>
  <si>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</si>
  <si>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</si>
  <si>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</si>
  <si>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</si>
  <si>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</si>
  <si>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</si>
  <si>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</si>
  <si>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</si>
  <si>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</si>
  <si>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</si>
  <si>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</si>
  <si>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</si>
  <si>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</si>
  <si>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</si>
  <si>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</si>
  <si>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</si>
  <si>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</si>
  <si>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</si>
  <si>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</si>
  <si>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</si>
  <si>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</si>
  <si>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</si>
  <si>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</si>
  <si>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</si>
  <si>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</si>
  <si>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</si>
  <si>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</si>
  <si>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</si>
  <si>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</si>
  <si>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</si>
  <si>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</si>
  <si>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</si>
  <si>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</si>
  <si>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</si>
  <si>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</si>
  <si>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</si>
  <si>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</si>
  <si>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</si>
  <si>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</si>
  <si>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</si>
  <si>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</si>
  <si>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</si>
  <si>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</si>
  <si>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</si>
  <si>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</si>
  <si>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</si>
  <si>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</si>
  <si>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</si>
  <si>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</si>
  <si>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</si>
  <si>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</si>
  <si>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</si>
  <si>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</si>
  <si>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</si>
  <si>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</si>
  <si>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</si>
  <si>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</si>
  <si>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</si>
  <si>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</si>
  <si>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</si>
  <si>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</si>
  <si>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</si>
  <si>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</si>
  <si>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</si>
  <si>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</si>
  <si>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</si>
  <si>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</si>
  <si>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</si>
  <si>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</si>
  <si>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</si>
  <si>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</si>
  <si>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</si>
  <si>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</si>
  <si>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</si>
  <si>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</si>
  <si>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</si>
  <si>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</si>
  <si>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</si>
  <si>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</si>
  <si>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</si>
  <si>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</si>
  <si>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</si>
  <si>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</si>
  <si>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</si>
  <si>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</si>
  <si>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</si>
  <si>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</si>
  <si>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</si>
  <si>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</si>
  <si>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</si>
  <si>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</si>
  <si>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</si>
  <si>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</si>
  <si>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</si>
  <si>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</si>
  <si>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</si>
  <si>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</si>
  <si>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</si>
  <si>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</si>
  <si>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</si>
  <si>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</si>
  <si>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</si>
  <si>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</si>
  <si>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</si>
  <si>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</si>
  <si>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</si>
  <si>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</si>
  <si>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</si>
  <si>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</si>
  <si>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</si>
  <si>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</si>
  <si>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</si>
  <si>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</si>
  <si>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</si>
  <si>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</si>
  <si>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</si>
  <si>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</si>
  <si>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</si>
  <si>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</si>
  <si>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</si>
  <si>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</si>
  <si>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</si>
  <si>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</si>
  <si>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</si>
  <si>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</si>
  <si>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</si>
  <si>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</si>
  <si>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</si>
  <si>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</si>
  <si>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</si>
  <si>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</si>
  <si>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</si>
  <si>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</si>
  <si>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</si>
  <si>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</si>
  <si>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</si>
  <si>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</si>
  <si>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</si>
  <si>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</si>
  <si>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</si>
  <si>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</si>
  <si>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</si>
  <si>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</si>
  <si>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</si>
  <si>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</si>
  <si>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</si>
  <si>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</si>
  <si>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</si>
  <si>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</si>
  <si>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</si>
  <si>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</si>
  <si>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</si>
  <si>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</si>
  <si>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</si>
  <si>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</si>
  <si>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</si>
  <si>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</si>
  <si>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</si>
  <si>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</si>
  <si>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</si>
  <si>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</si>
  <si>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</si>
  <si>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</si>
  <si>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</si>
  <si>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</si>
  <si>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</si>
  <si>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</si>
  <si>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</si>
  <si>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</si>
  <si>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</si>
  <si>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</si>
  <si>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</si>
  <si>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</si>
  <si>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</si>
  <si>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</si>
  <si>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</si>
  <si>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</si>
  <si>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</si>
  <si>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</si>
  <si>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</si>
  <si>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</si>
  <si>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</si>
  <si>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</si>
  <si>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</si>
  <si>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</si>
  <si>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</si>
  <si>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</si>
  <si>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</si>
  <si>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</si>
  <si>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</si>
  <si>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</si>
  <si>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</si>
  <si>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</si>
  <si>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</si>
  <si>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</si>
  <si>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</si>
  <si>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</si>
  <si>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</si>
  <si>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</si>
  <si>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</si>
  <si>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</si>
  <si>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</si>
  <si>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</si>
  <si>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</si>
  <si>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</si>
  <si>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</si>
  <si>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</si>
  <si>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</si>
  <si>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</si>
  <si>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</si>
  <si>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</si>
  <si>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</si>
  <si>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</si>
  <si>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</si>
  <si>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</si>
  <si>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</si>
  <si>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</si>
  <si>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</si>
  <si>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</si>
  <si>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</si>
  <si>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</si>
  <si>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</si>
  <si>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</si>
  <si>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</si>
  <si>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</si>
  <si>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</si>
  <si>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</si>
  <si>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</si>
  <si>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</si>
  <si>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</si>
  <si>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</si>
  <si>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</si>
  <si>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</si>
  <si>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</si>
  <si>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</si>
  <si>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</si>
  <si>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</si>
  <si>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</si>
  <si>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</si>
  <si>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</si>
  <si>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</si>
  <si>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</si>
  <si>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</si>
  <si>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</si>
  <si>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</si>
  <si>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</si>
  <si>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</si>
  <si>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</si>
  <si>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</si>
  <si>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</si>
  <si>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</si>
  <si>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</si>
  <si>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</si>
  <si>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</si>
  <si>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</si>
  <si>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</si>
  <si>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</si>
  <si>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</si>
  <si>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</si>
  <si>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</si>
  <si>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</si>
  <si>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</si>
  <si>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</si>
  <si>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</si>
  <si>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</si>
  <si>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</si>
  <si>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</si>
  <si>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</si>
  <si>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</si>
  <si>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</si>
  <si>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</si>
  <si>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</si>
  <si>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</si>
  <si>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</si>
  <si>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</si>
  <si>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</si>
  <si>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</si>
  <si>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</si>
  <si>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</si>
  <si>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</si>
  <si>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</si>
  <si>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</si>
  <si>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</si>
  <si>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</si>
  <si>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</si>
  <si>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</si>
  <si>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</si>
  <si>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</si>
  <si>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</si>
  <si>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</si>
  <si>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</si>
  <si>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</si>
  <si>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</si>
  <si>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</si>
  <si>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</si>
  <si>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</si>
  <si>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</si>
  <si>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</si>
  <si>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</si>
  <si>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</si>
  <si>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</si>
  <si>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</si>
  <si>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</si>
  <si>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</si>
  <si>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</si>
  <si>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</si>
  <si>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</si>
  <si>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</si>
  <si>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</si>
  <si>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</si>
  <si>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</si>
  <si>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</si>
  <si>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</si>
  <si>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</si>
  <si>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</si>
  <si>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</si>
  <si>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</si>
  <si>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</si>
  <si>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</si>
  <si>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</si>
  <si>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</si>
  <si>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</si>
  <si>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</si>
  <si>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</si>
  <si>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</si>
  <si>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</si>
  <si>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</si>
  <si>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</si>
  <si>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</si>
  <si>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</si>
  <si>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</si>
  <si>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</si>
  <si>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</si>
  <si>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</si>
  <si>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</si>
  <si>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</si>
  <si>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</si>
  <si>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</si>
  <si>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</si>
  <si>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</si>
  <si>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</si>
  <si>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</si>
  <si>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</si>
  <si>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</si>
  <si>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</si>
  <si>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</si>
  <si>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</si>
  <si>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</si>
  <si>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</si>
  <si>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</si>
  <si>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</si>
  <si>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</si>
  <si>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</si>
  <si>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</si>
  <si>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</si>
  <si>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</si>
  <si>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</si>
  <si>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</si>
  <si>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</si>
  <si>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</si>
  <si>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</si>
  <si>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</si>
  <si>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</si>
  <si>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</si>
  <si>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</si>
  <si>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</si>
  <si>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</si>
  <si>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</si>
  <si>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</si>
  <si>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</si>
  <si>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</si>
  <si>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</si>
  <si>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</si>
  <si>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</si>
  <si>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</si>
  <si>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</si>
  <si>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</si>
  <si>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</si>
  <si>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</si>
  <si>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</si>
  <si>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</si>
  <si>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</si>
  <si>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</si>
  <si>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</si>
  <si>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</si>
  <si>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</si>
  <si>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</si>
  <si>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</si>
  <si>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</si>
  <si>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</si>
  <si>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</si>
  <si>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</si>
  <si>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</si>
  <si>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</si>
  <si>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</si>
  <si>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</si>
  <si>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</si>
  <si>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</si>
  <si>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</si>
  <si>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</si>
  <si>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</si>
  <si>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</si>
  <si>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</si>
  <si>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</si>
  <si>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</si>
  <si>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</si>
  <si>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</si>
  <si>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</si>
  <si>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</si>
  <si>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</si>
  <si>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</si>
  <si>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</si>
  <si>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</si>
  <si>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</si>
  <si>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</si>
  <si>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</si>
  <si>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</si>
  <si>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</si>
  <si>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</si>
  <si>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</si>
  <si>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</si>
  <si>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</si>
  <si>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</si>
  <si>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</si>
  <si>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</si>
  <si>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</si>
  <si>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</si>
  <si>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</si>
  <si>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</si>
  <si>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</si>
  <si>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</si>
  <si>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</si>
  <si>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</si>
  <si>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</si>
  <si>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</si>
  <si>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</si>
  <si>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</si>
  <si>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</si>
  <si>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</si>
  <si>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</si>
  <si>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</si>
  <si>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</si>
  <si>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</si>
  <si>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</si>
  <si>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</si>
  <si>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</si>
  <si>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</si>
  <si>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</si>
  <si>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</si>
  <si>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</si>
  <si>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</si>
  <si>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</si>
  <si>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</si>
  <si>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</si>
  <si>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</si>
  <si>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</si>
  <si>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</si>
  <si>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</si>
  <si>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</si>
  <si>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</si>
  <si>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</si>
  <si>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</si>
  <si>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</si>
  <si>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</si>
  <si>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</si>
  <si>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</si>
  <si>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</si>
  <si>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</si>
  <si>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</si>
  <si>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</si>
  <si>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</si>
  <si>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</si>
  <si>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</si>
  <si>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</si>
  <si>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</si>
  <si>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</si>
  <si>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</si>
  <si>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</si>
  <si>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</si>
  <si>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</si>
  <si>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</si>
  <si>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</si>
  <si>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</si>
  <si>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</si>
  <si>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</si>
  <si>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</si>
  <si>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</si>
  <si>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</si>
  <si>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</si>
  <si>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</si>
  <si>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</si>
  <si>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</si>
  <si>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</si>
  <si>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</si>
  <si>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</si>
  <si>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</si>
  <si>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</si>
  <si>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</si>
  <si>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</si>
  <si>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</si>
  <si>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</si>
  <si>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</si>
  <si>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</si>
  <si>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</si>
  <si>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</si>
  <si>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</si>
  <si>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</si>
  <si>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</si>
  <si>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</si>
  <si>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</si>
  <si>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</si>
  <si>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</si>
  <si>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</si>
  <si>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</si>
  <si>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</si>
  <si>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</si>
  <si>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</si>
  <si>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</si>
  <si>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</si>
  <si>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</si>
  <si>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</si>
  <si>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</si>
  <si>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</si>
  <si>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</si>
  <si>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</si>
  <si>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</si>
  <si>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</si>
  <si>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</si>
  <si>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</si>
  <si>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</si>
  <si>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</si>
  <si>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</si>
  <si>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</si>
  <si>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</si>
  <si>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</si>
  <si>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</si>
  <si>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</si>
  <si>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</si>
  <si>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</si>
  <si>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</si>
  <si>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</si>
  <si>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</si>
  <si>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</si>
  <si>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</si>
  <si>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</si>
  <si>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</si>
  <si>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</si>
  <si>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</si>
  <si>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</si>
  <si>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</si>
  <si>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</si>
  <si>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</si>
  <si>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</si>
  <si>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</si>
  <si>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</si>
  <si>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</si>
  <si>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</si>
  <si>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</si>
  <si>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</si>
  <si>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</si>
  <si>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</si>
  <si>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</si>
  <si>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</si>
  <si>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</si>
  <si>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</si>
  <si>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</si>
  <si>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</si>
  <si>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</si>
  <si>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</si>
  <si>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</si>
  <si>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</si>
  <si>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</si>
  <si>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</si>
  <si>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</si>
  <si>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</si>
  <si>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</si>
  <si>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</si>
  <si>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</si>
  <si>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</si>
  <si>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</si>
  <si>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</si>
  <si>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</si>
  <si>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</si>
  <si>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</si>
  <si>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</si>
  <si>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</si>
  <si>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</si>
  <si>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</si>
  <si>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</si>
  <si>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</si>
  <si>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</si>
  <si>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</si>
  <si>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</si>
  <si>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</si>
  <si>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</si>
  <si>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</si>
  <si>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</si>
  <si>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</si>
  <si>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</si>
  <si>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</si>
  <si>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</si>
  <si>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</si>
  <si>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</si>
  <si>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</si>
  <si>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</si>
  <si>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</si>
  <si>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</si>
  <si>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</si>
  <si>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</si>
  <si>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</si>
  <si>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</si>
  <si>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</si>
  <si>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</si>
  <si>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</si>
  <si>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</si>
  <si>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</si>
  <si>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</si>
  <si>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</si>
  <si>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</si>
  <si>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</si>
  <si>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</si>
  <si>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</si>
  <si>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</si>
  <si>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</si>
  <si>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</si>
  <si>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</si>
  <si>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</si>
  <si>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</si>
  <si>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</si>
  <si>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</si>
  <si>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</si>
  <si>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</si>
  <si>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</si>
  <si>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</si>
  <si>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</si>
  <si>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</si>
  <si>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</si>
  <si>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</si>
  <si>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</si>
  <si>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</si>
  <si>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</si>
  <si>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</si>
  <si>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</si>
  <si>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</si>
  <si>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</si>
  <si>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</si>
  <si>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</si>
  <si>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</si>
  <si>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</si>
  <si>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</si>
  <si>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</si>
  <si>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</si>
  <si>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</si>
  <si>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</si>
  <si>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</si>
  <si>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</si>
  <si>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</si>
  <si>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</si>
  <si>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</si>
  <si>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</si>
  <si>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</si>
  <si>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</si>
  <si>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</si>
  <si>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</si>
  <si>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</si>
  <si>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</si>
  <si>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</si>
  <si>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</si>
  <si>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</si>
  <si>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</si>
  <si>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</si>
  <si>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</si>
  <si>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</si>
  <si>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</si>
  <si>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</si>
  <si>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</si>
  <si>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</si>
  <si>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</si>
  <si>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</si>
  <si>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</si>
  <si>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</si>
  <si>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</si>
  <si>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</si>
  <si>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</si>
  <si>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</si>
  <si>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</si>
  <si>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</si>
  <si>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</si>
  <si>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</si>
  <si>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</si>
  <si>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</si>
  <si>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</si>
  <si>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</si>
  <si>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</si>
  <si>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</si>
  <si>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</si>
  <si>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</si>
  <si>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</si>
  <si>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</si>
  <si>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</si>
  <si>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</si>
  <si>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</si>
  <si>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</si>
  <si>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</si>
  <si>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</si>
  <si>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</si>
  <si>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</si>
  <si>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</si>
  <si>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</si>
  <si>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</si>
  <si>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</si>
  <si>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</si>
  <si>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</si>
  <si>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</si>
  <si>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</si>
  <si>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</si>
  <si>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</si>
  <si>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</si>
  <si>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</si>
  <si>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</si>
  <si>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</si>
  <si>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</si>
  <si>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</si>
  <si>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</si>
  <si>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</si>
  <si>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</si>
  <si>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</si>
  <si>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</si>
  <si>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</si>
  <si>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</si>
  <si>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</si>
  <si>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</si>
  <si>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</si>
  <si>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</si>
  <si>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</si>
  <si>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</si>
  <si>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</si>
  <si>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</si>
  <si>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</si>
  <si>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</si>
  <si>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</si>
  <si>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</si>
  <si>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</si>
  <si>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</si>
  <si>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</si>
  <si>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</si>
  <si>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</si>
  <si>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</si>
  <si>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</si>
  <si>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</si>
  <si>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</si>
  <si>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</si>
  <si>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</si>
  <si>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</si>
  <si>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</si>
  <si>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</si>
  <si>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</si>
  <si>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</si>
  <si>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</si>
  <si>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</si>
  <si>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</si>
  <si>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</si>
  <si>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</si>
  <si>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</si>
  <si>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</si>
  <si>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</si>
  <si>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</si>
  <si>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</si>
  <si>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</si>
  <si>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</si>
  <si>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</si>
  <si>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</si>
  <si>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</si>
  <si>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</si>
  <si>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</si>
  <si>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</si>
  <si>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</si>
  <si>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</si>
  <si>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</si>
  <si>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</si>
  <si>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</si>
  <si>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</si>
  <si>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</si>
  <si>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</si>
  <si>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</si>
  <si>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</si>
  <si>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</si>
  <si>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</si>
  <si>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</si>
  <si>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</si>
  <si>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</si>
  <si>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</si>
  <si>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</si>
  <si>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</si>
  <si>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</si>
  <si>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</si>
  <si>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</si>
  <si>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</si>
  <si>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</si>
  <si>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</si>
  <si>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</si>
  <si>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</si>
  <si>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</si>
  <si>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</si>
  <si>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</si>
  <si>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</si>
  <si>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</si>
  <si>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</si>
  <si>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</si>
  <si>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</si>
  <si>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</si>
  <si>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</si>
  <si>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</si>
  <si>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</si>
  <si>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</si>
  <si>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</si>
  <si>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</si>
  <si>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</si>
  <si>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</si>
  <si>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</si>
  <si>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</si>
  <si>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</si>
  <si>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</si>
  <si>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</si>
  <si>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</si>
  <si>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</si>
  <si>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</si>
  <si>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</si>
  <si>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</si>
  <si>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</si>
  <si>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</si>
  <si>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</si>
  <si>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</si>
  <si>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</si>
  <si>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</si>
  <si>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</si>
  <si>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</si>
  <si>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</si>
  <si>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</si>
  <si>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</si>
  <si>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</si>
  <si>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</si>
  <si>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</si>
  <si>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</si>
  <si>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</si>
  <si>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</si>
  <si>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</si>
  <si>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</si>
  <si>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</si>
  <si>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</si>
  <si>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</si>
  <si>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</si>
  <si>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</si>
  <si>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</si>
  <si>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</si>
  <si>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</si>
  <si>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</si>
  <si>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</si>
  <si>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</si>
  <si>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</si>
  <si>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</si>
  <si>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</si>
  <si>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</si>
  <si>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</si>
  <si>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</si>
  <si>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</si>
  <si>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</si>
  <si>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</si>
  <si>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</si>
  <si>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</si>
  <si>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</si>
  <si>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</si>
  <si>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</si>
  <si>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</si>
  <si>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</si>
  <si>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</si>
  <si>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</si>
  <si>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</si>
  <si>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</si>
  <si>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</si>
  <si>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</si>
  <si>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</si>
  <si>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</si>
  <si>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</si>
  <si>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</si>
  <si>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</si>
  <si>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</si>
  <si>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</si>
  <si>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</si>
  <si>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</si>
  <si>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</si>
  <si>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</si>
  <si>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</si>
  <si>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</si>
  <si>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</si>
  <si>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</si>
  <si>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</si>
  <si>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</si>
  <si>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</si>
  <si>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</si>
  <si>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</si>
  <si>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</si>
  <si>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</si>
  <si>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</si>
  <si>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</si>
  <si>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</si>
  <si>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</si>
  <si>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</si>
  <si>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</si>
  <si>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</si>
  <si>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</si>
  <si>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</si>
  <si>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</si>
  <si>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</si>
  <si>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</si>
  <si>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</si>
  <si>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</si>
  <si>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</si>
  <si>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</si>
  <si>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</si>
  <si>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</si>
  <si>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</si>
  <si>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</si>
  <si>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</si>
  <si>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</si>
  <si>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</si>
  <si>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</si>
  <si>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</si>
  <si>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</si>
  <si>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</si>
  <si>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</si>
  <si>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</si>
  <si>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</si>
  <si>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</si>
  <si>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</si>
  <si>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</si>
  <si>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</si>
  <si>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</si>
  <si>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</si>
  <si>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</si>
  <si>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</si>
  <si>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</si>
  <si>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</si>
  <si>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</si>
  <si>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</si>
  <si>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</si>
  <si>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</si>
  <si>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</si>
  <si>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</si>
  <si>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</si>
  <si>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</si>
  <si>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</si>
  <si>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</si>
  <si>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</si>
  <si>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</si>
  <si>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</si>
  <si>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</si>
  <si>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</si>
  <si>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</si>
  <si>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</si>
  <si>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</si>
  <si>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</si>
  <si>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</si>
  <si>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</si>
  <si>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</si>
  <si>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</si>
  <si>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</si>
  <si>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</si>
  <si>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</si>
  <si>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</si>
  <si>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</si>
  <si>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</si>
  <si>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</si>
  <si>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</si>
  <si>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</si>
  <si>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</si>
  <si>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</si>
  <si>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</si>
  <si>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</si>
  <si>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</si>
  <si>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</si>
  <si>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</si>
  <si>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</si>
  <si>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</si>
  <si>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</si>
  <si>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</si>
  <si>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</si>
  <si>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</si>
  <si>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</si>
  <si>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</si>
  <si>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</si>
  <si>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</si>
  <si>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</si>
  <si>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</si>
  <si>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</si>
  <si>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</si>
  <si>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</si>
  <si>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</si>
  <si>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</si>
  <si>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</si>
  <si>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</si>
  <si>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</si>
  <si>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</si>
  <si>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</si>
  <si>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</si>
  <si>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</si>
  <si>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</si>
  <si>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</si>
  <si>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</si>
  <si>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</si>
  <si>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</si>
  <si>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</si>
  <si>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</si>
  <si>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</si>
  <si>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</si>
  <si>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</si>
  <si>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</si>
  <si>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</si>
  <si>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</si>
  <si>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</si>
  <si>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</si>
  <si>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</si>
  <si>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</si>
  <si>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</si>
  <si>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</si>
  <si>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</si>
  <si>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</si>
  <si>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</si>
  <si>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</si>
  <si>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</si>
  <si>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</si>
  <si>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</si>
  <si>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</si>
  <si>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</si>
  <si>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</si>
  <si>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</si>
  <si>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</si>
  <si>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</si>
  <si>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</si>
  <si>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</si>
  <si>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</si>
  <si>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</si>
  <si>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</si>
  <si>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</si>
  <si>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</si>
  <si>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</si>
  <si>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</si>
  <si>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</si>
  <si>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Month imputed</t>
  </si>
  <si>
    <t>Year Imputed</t>
  </si>
  <si>
    <t>number of missing values marked with '?'</t>
  </si>
  <si>
    <t>No. of yes in smoker</t>
  </si>
  <si>
    <t>No. of No in smoker</t>
  </si>
  <si>
    <t>tier 1</t>
  </si>
  <si>
    <t>tier 2</t>
  </si>
  <si>
    <t>tier 3</t>
  </si>
  <si>
    <t>Encoding</t>
  </si>
  <si>
    <t>Hospital Tier imputed</t>
  </si>
  <si>
    <t>State ID Imputed</t>
  </si>
  <si>
    <t>Ms.</t>
  </si>
  <si>
    <t>Mr.</t>
  </si>
  <si>
    <t>Matthew D</t>
  </si>
  <si>
    <t>Phil</t>
  </si>
  <si>
    <t>Kelsey</t>
  </si>
  <si>
    <t>Kristyn</t>
  </si>
  <si>
    <t>Russell B.</t>
  </si>
  <si>
    <t>Stephen</t>
  </si>
  <si>
    <t>Patrick R.</t>
  </si>
  <si>
    <t>Brooke N.</t>
  </si>
  <si>
    <t>Paola Andrea</t>
  </si>
  <si>
    <t>David</t>
  </si>
  <si>
    <t>Wade</t>
  </si>
  <si>
    <t>Franklin</t>
  </si>
  <si>
    <t>Leilani M.</t>
  </si>
  <si>
    <t>Philippe</t>
  </si>
  <si>
    <t>Jennifer A.</t>
  </si>
  <si>
    <t>Christina M.</t>
  </si>
  <si>
    <t>Said Sr.</t>
  </si>
  <si>
    <t>John</t>
  </si>
  <si>
    <t>Myles</t>
  </si>
  <si>
    <t>Madelyn C</t>
  </si>
  <si>
    <t>Nicole</t>
  </si>
  <si>
    <t>Eric A.</t>
  </si>
  <si>
    <t>Emiliano I.</t>
  </si>
  <si>
    <t>Adam</t>
  </si>
  <si>
    <t>Zach</t>
  </si>
  <si>
    <t>Stephanie W.</t>
  </si>
  <si>
    <t>Natalie</t>
  </si>
  <si>
    <t>Nicole J.</t>
  </si>
  <si>
    <t>Jefferson D</t>
  </si>
  <si>
    <t>Brendan D.</t>
  </si>
  <si>
    <t>Courtney</t>
  </si>
  <si>
    <t>Sydney L.</t>
  </si>
  <si>
    <t>Julien</t>
  </si>
  <si>
    <t>Ryan M</t>
  </si>
  <si>
    <t>Anna H.</t>
  </si>
  <si>
    <t>Samantha</t>
  </si>
  <si>
    <t>Robert</t>
  </si>
  <si>
    <t>James R.</t>
  </si>
  <si>
    <t>Roseann</t>
  </si>
  <si>
    <t>Eric W</t>
  </si>
  <si>
    <t>Brianna L</t>
  </si>
  <si>
    <t>Thomas J.</t>
  </si>
  <si>
    <t>Melissa L</t>
  </si>
  <si>
    <t>Flavio</t>
  </si>
  <si>
    <t>Anthony J.</t>
  </si>
  <si>
    <t>Alex</t>
  </si>
  <si>
    <t>Andrew B</t>
  </si>
  <si>
    <t>Dara E</t>
  </si>
  <si>
    <t>Inna</t>
  </si>
  <si>
    <t>Ari</t>
  </si>
  <si>
    <t>Kenny</t>
  </si>
  <si>
    <t>Louise</t>
  </si>
  <si>
    <t>Cameron</t>
  </si>
  <si>
    <t>Katie T.</t>
  </si>
  <si>
    <t>Bryson C.</t>
  </si>
  <si>
    <t>Megan</t>
  </si>
  <si>
    <t>Daniel</t>
  </si>
  <si>
    <t>Steven M.</t>
  </si>
  <si>
    <t>Jenna L.</t>
  </si>
  <si>
    <t>Jeff</t>
  </si>
  <si>
    <t>Elenilton V. Sr.</t>
  </si>
  <si>
    <t>Maurya</t>
  </si>
  <si>
    <t>Samantha C</t>
  </si>
  <si>
    <t>Bethany A</t>
  </si>
  <si>
    <t>Yves</t>
  </si>
  <si>
    <t>Danielle</t>
  </si>
  <si>
    <t>Joshua</t>
  </si>
  <si>
    <t>Jennifer</t>
  </si>
  <si>
    <t>Gwen M.</t>
  </si>
  <si>
    <t>Kate</t>
  </si>
  <si>
    <t>Kevin</t>
  </si>
  <si>
    <t>Stephen II</t>
  </si>
  <si>
    <t>Philip</t>
  </si>
  <si>
    <t>Brett A</t>
  </si>
  <si>
    <t>Rebecca</t>
  </si>
  <si>
    <t>Abigail K</t>
  </si>
  <si>
    <t>Hope</t>
  </si>
  <si>
    <t>Elyse M.</t>
  </si>
  <si>
    <t>Nicholas</t>
  </si>
  <si>
    <t>Pamela J.</t>
  </si>
  <si>
    <t>Jessica</t>
  </si>
  <si>
    <t>Ron N</t>
  </si>
  <si>
    <t>Sari</t>
  </si>
  <si>
    <t>Robert M.</t>
  </si>
  <si>
    <t>Ricardo</t>
  </si>
  <si>
    <t>Gedion</t>
  </si>
  <si>
    <t>Mark</t>
  </si>
  <si>
    <t>Gamini P.</t>
  </si>
  <si>
    <t>Emily J</t>
  </si>
  <si>
    <t>Amanda</t>
  </si>
  <si>
    <t>Knox</t>
  </si>
  <si>
    <t>Yianna</t>
  </si>
  <si>
    <t>Roberta</t>
  </si>
  <si>
    <t>Benjamin P.</t>
  </si>
  <si>
    <t>Ann</t>
  </si>
  <si>
    <t>Jamie P</t>
  </si>
  <si>
    <t>Charlie</t>
  </si>
  <si>
    <t>Meb</t>
  </si>
  <si>
    <t>Aaqib L.</t>
  </si>
  <si>
    <t>Craig A.</t>
  </si>
  <si>
    <t>Meredith</t>
  </si>
  <si>
    <t>Doug</t>
  </si>
  <si>
    <t>Elizabeth J.</t>
  </si>
  <si>
    <t>Matthew P</t>
  </si>
  <si>
    <t>Guillermo Sr.</t>
  </si>
  <si>
    <t>Ryan C</t>
  </si>
  <si>
    <t>Dane</t>
  </si>
  <si>
    <t>Jonas</t>
  </si>
  <si>
    <t>George E</t>
  </si>
  <si>
    <t>Sara S</t>
  </si>
  <si>
    <t>Nick</t>
  </si>
  <si>
    <t>Timothy</t>
  </si>
  <si>
    <t>Becky L</t>
  </si>
  <si>
    <t>Steph K.</t>
  </si>
  <si>
    <t>Kristine B.</t>
  </si>
  <si>
    <t>Taylor B</t>
  </si>
  <si>
    <t>William</t>
  </si>
  <si>
    <t>Sage</t>
  </si>
  <si>
    <t>Cole</t>
  </si>
  <si>
    <t>Jesse</t>
  </si>
  <si>
    <t>Tammi J.</t>
  </si>
  <si>
    <t>Matthew S.</t>
  </si>
  <si>
    <t>Eric</t>
  </si>
  <si>
    <t>Valeria R</t>
  </si>
  <si>
    <t>Michael P</t>
  </si>
  <si>
    <t>Rami</t>
  </si>
  <si>
    <t>Denis</t>
  </si>
  <si>
    <t>Brian E</t>
  </si>
  <si>
    <t>Bonnie</t>
  </si>
  <si>
    <t>Michael</t>
  </si>
  <si>
    <t>Samuel</t>
  </si>
  <si>
    <t>Matthew</t>
  </si>
  <si>
    <t>Syndy</t>
  </si>
  <si>
    <t>Aleksandra</t>
  </si>
  <si>
    <t>Steeve T Sr.</t>
  </si>
  <si>
    <t>Richard</t>
  </si>
  <si>
    <t>Aaron T</t>
  </si>
  <si>
    <t>Akira</t>
  </si>
  <si>
    <t>Ben</t>
  </si>
  <si>
    <t>Jana</t>
  </si>
  <si>
    <t>Jay T.</t>
  </si>
  <si>
    <t>Marie-Helene</t>
  </si>
  <si>
    <t>Bret R</t>
  </si>
  <si>
    <t>Gardner L</t>
  </si>
  <si>
    <t>Bobby</t>
  </si>
  <si>
    <t>Lina</t>
  </si>
  <si>
    <t>Zebulon</t>
  </si>
  <si>
    <t>Greg</t>
  </si>
  <si>
    <t>Kelsey A.</t>
  </si>
  <si>
    <t>Bronwen L</t>
  </si>
  <si>
    <t>Manuela</t>
  </si>
  <si>
    <t>Jennifer L</t>
  </si>
  <si>
    <t>Abby W.</t>
  </si>
  <si>
    <t>Tyler</t>
  </si>
  <si>
    <t>Jeffrey</t>
  </si>
  <si>
    <t>Matthew F</t>
  </si>
  <si>
    <t>Ryan J.</t>
  </si>
  <si>
    <t>Amy</t>
  </si>
  <si>
    <t>Andrew P</t>
  </si>
  <si>
    <t>George M. V</t>
  </si>
  <si>
    <t>Sarah</t>
  </si>
  <si>
    <t>Lara</t>
  </si>
  <si>
    <t>Sebastien</t>
  </si>
  <si>
    <t>Padraig</t>
  </si>
  <si>
    <t>Heather</t>
  </si>
  <si>
    <t>Jorge</t>
  </si>
  <si>
    <t>Jack R</t>
  </si>
  <si>
    <t>Felix</t>
  </si>
  <si>
    <t>Christopher C</t>
  </si>
  <si>
    <t>Jill</t>
  </si>
  <si>
    <t>Alejandro</t>
  </si>
  <si>
    <t>Ian E.</t>
  </si>
  <si>
    <t>Hector Sr.</t>
  </si>
  <si>
    <t>Matt</t>
  </si>
  <si>
    <t>Elizabeth H</t>
  </si>
  <si>
    <t>Grace</t>
  </si>
  <si>
    <t>Jaime</t>
  </si>
  <si>
    <t>Calesse</t>
  </si>
  <si>
    <t>Kate L</t>
  </si>
  <si>
    <t>Sergey</t>
  </si>
  <si>
    <t>Timothy V</t>
  </si>
  <si>
    <t>Andrew S</t>
  </si>
  <si>
    <t>Lawrence</t>
  </si>
  <si>
    <t>Gavin M.</t>
  </si>
  <si>
    <t>Rick E</t>
  </si>
  <si>
    <t>Andrea H.</t>
  </si>
  <si>
    <t>Anthony S</t>
  </si>
  <si>
    <t>Erik</t>
  </si>
  <si>
    <t>Kiley D</t>
  </si>
  <si>
    <t>Chris</t>
  </si>
  <si>
    <t>Marian M.</t>
  </si>
  <si>
    <t>Jeremy</t>
  </si>
  <si>
    <t>Allison H</t>
  </si>
  <si>
    <t>Elizabeth</t>
  </si>
  <si>
    <t>Anders J</t>
  </si>
  <si>
    <t>Sean</t>
  </si>
  <si>
    <t>Brian M.</t>
  </si>
  <si>
    <t>Susannah</t>
  </si>
  <si>
    <t>Randy</t>
  </si>
  <si>
    <t>Leslie</t>
  </si>
  <si>
    <t>Brittany L.</t>
  </si>
  <si>
    <t>Cassie J.</t>
  </si>
  <si>
    <t>Peter W</t>
  </si>
  <si>
    <t>Dan</t>
  </si>
  <si>
    <t>Dan M.</t>
  </si>
  <si>
    <t>Eric L.</t>
  </si>
  <si>
    <t>Les J</t>
  </si>
  <si>
    <t>Stephanie</t>
  </si>
  <si>
    <t>Melissa Y</t>
  </si>
  <si>
    <t>Stephanie M.</t>
  </si>
  <si>
    <t>Kylie</t>
  </si>
  <si>
    <t>Carrie</t>
  </si>
  <si>
    <t>Zach S</t>
  </si>
  <si>
    <t>Alan</t>
  </si>
  <si>
    <t>Nate</t>
  </si>
  <si>
    <t>Jesse G.</t>
  </si>
  <si>
    <t>Jason</t>
  </si>
  <si>
    <t>Megan A.</t>
  </si>
  <si>
    <t>Luke M</t>
  </si>
  <si>
    <t>Jacy D</t>
  </si>
  <si>
    <t>Simon G.</t>
  </si>
  <si>
    <t>Ainsley E.</t>
  </si>
  <si>
    <t>Erica A.</t>
  </si>
  <si>
    <t>Erin C.</t>
  </si>
  <si>
    <t>Adrienne</t>
  </si>
  <si>
    <t>Yutaka</t>
  </si>
  <si>
    <t>Tyler M</t>
  </si>
  <si>
    <t>Andrew B.</t>
  </si>
  <si>
    <t>James</t>
  </si>
  <si>
    <t>Shawn P.</t>
  </si>
  <si>
    <t>Nathaniel</t>
  </si>
  <si>
    <t>Kevin D.</t>
  </si>
  <si>
    <t>Joan</t>
  </si>
  <si>
    <t>Christopher A</t>
  </si>
  <si>
    <t>Kacy L.</t>
  </si>
  <si>
    <t>Benjamin H.</t>
  </si>
  <si>
    <t>Xaviour J.</t>
  </si>
  <si>
    <t>Michael T.</t>
  </si>
  <si>
    <t>Bradley</t>
  </si>
  <si>
    <t>Andrea</t>
  </si>
  <si>
    <t>Nancy M</t>
  </si>
  <si>
    <t>Erik T.</t>
  </si>
  <si>
    <t>Rod W</t>
  </si>
  <si>
    <t>Joey</t>
  </si>
  <si>
    <t>Hillary L.</t>
  </si>
  <si>
    <t>Eric J</t>
  </si>
  <si>
    <t>Nicolas</t>
  </si>
  <si>
    <t>Marcel</t>
  </si>
  <si>
    <t>Ashley N</t>
  </si>
  <si>
    <t>Evan D</t>
  </si>
  <si>
    <t>Krisana</t>
  </si>
  <si>
    <t>Martin A.</t>
  </si>
  <si>
    <t>Stacey</t>
  </si>
  <si>
    <t>Christine</t>
  </si>
  <si>
    <t>Sarah C.</t>
  </si>
  <si>
    <t>Jason W</t>
  </si>
  <si>
    <t>Michele</t>
  </si>
  <si>
    <t>Nikki</t>
  </si>
  <si>
    <t>Philip J.</t>
  </si>
  <si>
    <t>Bryan L</t>
  </si>
  <si>
    <t>Timothy F</t>
  </si>
  <si>
    <t>Angielyn M</t>
  </si>
  <si>
    <t>Jeanie M.</t>
  </si>
  <si>
    <t>Aliaksandr</t>
  </si>
  <si>
    <t>Jason M.</t>
  </si>
  <si>
    <t>Sheera K</t>
  </si>
  <si>
    <t>Janice</t>
  </si>
  <si>
    <t>Timothy G.</t>
  </si>
  <si>
    <t>Alan R</t>
  </si>
  <si>
    <t>Marie-France</t>
  </si>
  <si>
    <t>Erik F.</t>
  </si>
  <si>
    <t>Yu</t>
  </si>
  <si>
    <t>Caleb N</t>
  </si>
  <si>
    <t>Angela R</t>
  </si>
  <si>
    <t>Keith J</t>
  </si>
  <si>
    <t>Emma</t>
  </si>
  <si>
    <t>Nathan A</t>
  </si>
  <si>
    <t>Kathryn</t>
  </si>
  <si>
    <t>Elizabeth H.</t>
  </si>
  <si>
    <t>Cheryl A</t>
  </si>
  <si>
    <t>Kimberly A</t>
  </si>
  <si>
    <t>Cynthia</t>
  </si>
  <si>
    <t>Allison</t>
  </si>
  <si>
    <t>Gabriela</t>
  </si>
  <si>
    <t>Sharon</t>
  </si>
  <si>
    <t>Jason A</t>
  </si>
  <si>
    <t>Chelsey C.</t>
  </si>
  <si>
    <t>Devon A.</t>
  </si>
  <si>
    <t>Joni L</t>
  </si>
  <si>
    <t>Colin</t>
  </si>
  <si>
    <t>Rachael</t>
  </si>
  <si>
    <t>Maricela</t>
  </si>
  <si>
    <t>Marie</t>
  </si>
  <si>
    <t>Jeffry</t>
  </si>
  <si>
    <t>Mike</t>
  </si>
  <si>
    <t>Rick</t>
  </si>
  <si>
    <t>Pierre-Michel</t>
  </si>
  <si>
    <t>Brian L.</t>
  </si>
  <si>
    <t>Morgan M.</t>
  </si>
  <si>
    <t>Caroline</t>
  </si>
  <si>
    <t>Drew T.</t>
  </si>
  <si>
    <t>Austin W</t>
  </si>
  <si>
    <t>Berenice</t>
  </si>
  <si>
    <t>Kenneth A</t>
  </si>
  <si>
    <t>Miguel</t>
  </si>
  <si>
    <t>Hadley T.</t>
  </si>
  <si>
    <t>Tenielle M</t>
  </si>
  <si>
    <t>Nora P</t>
  </si>
  <si>
    <t>Zachary</t>
  </si>
  <si>
    <t>Alyssa K.</t>
  </si>
  <si>
    <t>Dante</t>
  </si>
  <si>
    <t>Sara E.</t>
  </si>
  <si>
    <t>Andrew D.</t>
  </si>
  <si>
    <t>Joel D</t>
  </si>
  <si>
    <t>Michelle</t>
  </si>
  <si>
    <t>Michael J.</t>
  </si>
  <si>
    <t>Summer B.</t>
  </si>
  <si>
    <t>Edward</t>
  </si>
  <si>
    <t>Kacee</t>
  </si>
  <si>
    <t>Dave</t>
  </si>
  <si>
    <t>Maryanna</t>
  </si>
  <si>
    <t>Jessica H.</t>
  </si>
  <si>
    <t>Deanna</t>
  </si>
  <si>
    <t>Peter</t>
  </si>
  <si>
    <t>Elizabeth M.</t>
  </si>
  <si>
    <t>Gregory</t>
  </si>
  <si>
    <t>Sarah E.</t>
  </si>
  <si>
    <t>Anne Elise</t>
  </si>
  <si>
    <t>Christopher R</t>
  </si>
  <si>
    <t>Elliot</t>
  </si>
  <si>
    <t>Christopher D.</t>
  </si>
  <si>
    <t>Corey</t>
  </si>
  <si>
    <t>Patrick D.</t>
  </si>
  <si>
    <t>Anthony D.</t>
  </si>
  <si>
    <t>Melissa</t>
  </si>
  <si>
    <t>Raven</t>
  </si>
  <si>
    <t>Christopher</t>
  </si>
  <si>
    <t>Kendra A</t>
  </si>
  <si>
    <t>Jordan</t>
  </si>
  <si>
    <t>Nils</t>
  </si>
  <si>
    <t>Angela</t>
  </si>
  <si>
    <t>Caitlin O.</t>
  </si>
  <si>
    <t>Tracy M</t>
  </si>
  <si>
    <t>Dustin M.</t>
  </si>
  <si>
    <t>Jenny</t>
  </si>
  <si>
    <t>Emily</t>
  </si>
  <si>
    <t>Fabienne</t>
  </si>
  <si>
    <t>Taryn L</t>
  </si>
  <si>
    <t>Temima</t>
  </si>
  <si>
    <t>Serena M.</t>
  </si>
  <si>
    <t>Victoria M.</t>
  </si>
  <si>
    <t>Phoebe</t>
  </si>
  <si>
    <t>Nicholas D</t>
  </si>
  <si>
    <t>Christian</t>
  </si>
  <si>
    <t>Jonathon S.</t>
  </si>
  <si>
    <t>Joshua D.</t>
  </si>
  <si>
    <t>Nichole</t>
  </si>
  <si>
    <t>Denise M</t>
  </si>
  <si>
    <t>Peter R.</t>
  </si>
  <si>
    <t>Johnson K</t>
  </si>
  <si>
    <t>Katherine</t>
  </si>
  <si>
    <t>Lynda</t>
  </si>
  <si>
    <t>Linnea C.</t>
  </si>
  <si>
    <t>Massimiliano A.</t>
  </si>
  <si>
    <t>James M.</t>
  </si>
  <si>
    <t>Lauren</t>
  </si>
  <si>
    <t>Michele V.</t>
  </si>
  <si>
    <t>Xiao</t>
  </si>
  <si>
    <t>Harper L</t>
  </si>
  <si>
    <t>Shizhong</t>
  </si>
  <si>
    <t>Marie-Claire</t>
  </si>
  <si>
    <t>Todd J.</t>
  </si>
  <si>
    <t>Carolyn</t>
  </si>
  <si>
    <t>Marissa D</t>
  </si>
  <si>
    <t>Jean Luc</t>
  </si>
  <si>
    <t>Jim</t>
  </si>
  <si>
    <t>Matthew T</t>
  </si>
  <si>
    <t>Rachel L.</t>
  </si>
  <si>
    <t>Corina</t>
  </si>
  <si>
    <t>Guannan</t>
  </si>
  <si>
    <t>Don</t>
  </si>
  <si>
    <t>Gavin V.</t>
  </si>
  <si>
    <t>Jatin</t>
  </si>
  <si>
    <t>J P. II</t>
  </si>
  <si>
    <t>Angela M.</t>
  </si>
  <si>
    <t>Blake K.</t>
  </si>
  <si>
    <t>Brian T.</t>
  </si>
  <si>
    <t>Damon</t>
  </si>
  <si>
    <t>Malcolm J.</t>
  </si>
  <si>
    <t>Margaret B.</t>
  </si>
  <si>
    <t>Helen</t>
  </si>
  <si>
    <t>Mrs</t>
  </si>
  <si>
    <t>.  Tara R</t>
  </si>
  <si>
    <t>Kristin</t>
  </si>
  <si>
    <t>Carly E</t>
  </si>
  <si>
    <t>Lisa</t>
  </si>
  <si>
    <t>Louis</t>
  </si>
  <si>
    <t>Brian R.</t>
  </si>
  <si>
    <t>.  Jessica</t>
  </si>
  <si>
    <t>Dawn M.</t>
  </si>
  <si>
    <t>Karen</t>
  </si>
  <si>
    <t>Mathieu</t>
  </si>
  <si>
    <t>Kam S.</t>
  </si>
  <si>
    <t>Valerie A</t>
  </si>
  <si>
    <t>Freya R</t>
  </si>
  <si>
    <t>Kara</t>
  </si>
  <si>
    <t>Bradley A.</t>
  </si>
  <si>
    <t>Brendan</t>
  </si>
  <si>
    <t>Amber R</t>
  </si>
  <si>
    <t>Sean K</t>
  </si>
  <si>
    <t>Kameko</t>
  </si>
  <si>
    <t>Jeremy A</t>
  </si>
  <si>
    <t>Sabine</t>
  </si>
  <si>
    <t>Joseph</t>
  </si>
  <si>
    <t>Karolyn A</t>
  </si>
  <si>
    <t>.  Anita L.</t>
  </si>
  <si>
    <t>Laura E.</t>
  </si>
  <si>
    <t>.  Ashley E</t>
  </si>
  <si>
    <t>Dan R.</t>
  </si>
  <si>
    <t>Katie</t>
  </si>
  <si>
    <t>Cathryn</t>
  </si>
  <si>
    <t>Shauna</t>
  </si>
  <si>
    <t>Terence</t>
  </si>
  <si>
    <t>Marisol</t>
  </si>
  <si>
    <t>Brett W</t>
  </si>
  <si>
    <t>Dylan J</t>
  </si>
  <si>
    <t>Brooke M.</t>
  </si>
  <si>
    <t>.  Teiko</t>
  </si>
  <si>
    <t>Johannah</t>
  </si>
  <si>
    <t>Ryan A</t>
  </si>
  <si>
    <t>Andres Sr.</t>
  </si>
  <si>
    <t>Bryan</t>
  </si>
  <si>
    <t>Lizette</t>
  </si>
  <si>
    <t>Jeb</t>
  </si>
  <si>
    <t>Amy R.</t>
  </si>
  <si>
    <t>Mike G</t>
  </si>
  <si>
    <t>Simonezitrone Sr.</t>
  </si>
  <si>
    <t>Angela M</t>
  </si>
  <si>
    <t>Oz</t>
  </si>
  <si>
    <t>Erin M.</t>
  </si>
  <si>
    <t>Bobby E.</t>
  </si>
  <si>
    <t>Daniel P.</t>
  </si>
  <si>
    <t>Marie E.</t>
  </si>
  <si>
    <t>.  Katie</t>
  </si>
  <si>
    <t>Eric D</t>
  </si>
  <si>
    <t>Tara</t>
  </si>
  <si>
    <t>Haley L</t>
  </si>
  <si>
    <t>Kayla B.</t>
  </si>
  <si>
    <t>Mark D.</t>
  </si>
  <si>
    <t>Patrick J.</t>
  </si>
  <si>
    <t>.  Beth A</t>
  </si>
  <si>
    <t>Jason R</t>
  </si>
  <si>
    <t>Yoshinori</t>
  </si>
  <si>
    <t>Adrienne G.</t>
  </si>
  <si>
    <t>.  Meredith</t>
  </si>
  <si>
    <t>Junyong</t>
  </si>
  <si>
    <t>Kristen A.</t>
  </si>
  <si>
    <t>Maria I.</t>
  </si>
  <si>
    <t>Jonathan</t>
  </si>
  <si>
    <t>Benjamina C</t>
  </si>
  <si>
    <t>Alison B</t>
  </si>
  <si>
    <t>Alexis N</t>
  </si>
  <si>
    <t>Shanda L</t>
  </si>
  <si>
    <t>.  Lacey</t>
  </si>
  <si>
    <t>Laurette</t>
  </si>
  <si>
    <t>Mary</t>
  </si>
  <si>
    <t>Kati A</t>
  </si>
  <si>
    <t>.  Kelly J</t>
  </si>
  <si>
    <t>Greer D</t>
  </si>
  <si>
    <t>Brent</t>
  </si>
  <si>
    <t>Eugene M</t>
  </si>
  <si>
    <t>Erin D</t>
  </si>
  <si>
    <t>Kamilla</t>
  </si>
  <si>
    <t>Wayne I.</t>
  </si>
  <si>
    <t>Tracy L</t>
  </si>
  <si>
    <t>.  Heather</t>
  </si>
  <si>
    <t>.  Megan C</t>
  </si>
  <si>
    <t>Greg D.</t>
  </si>
  <si>
    <t>Steven L.</t>
  </si>
  <si>
    <t>Gianfilippo</t>
  </si>
  <si>
    <t>Hector</t>
  </si>
  <si>
    <t>Mark W.</t>
  </si>
  <si>
    <t>.  Aubri</t>
  </si>
  <si>
    <t>Justin</t>
  </si>
  <si>
    <t>Erika M.</t>
  </si>
  <si>
    <t>Daniel G.</t>
  </si>
  <si>
    <t>Devin C.</t>
  </si>
  <si>
    <t>Louise A</t>
  </si>
  <si>
    <t>.  Sarah</t>
  </si>
  <si>
    <t>Jessica L</t>
  </si>
  <si>
    <t>.  Kristina K</t>
  </si>
  <si>
    <t>Brad</t>
  </si>
  <si>
    <t>Margaret O</t>
  </si>
  <si>
    <t>Craig R.</t>
  </si>
  <si>
    <t>Simo</t>
  </si>
  <si>
    <t>Christopher J</t>
  </si>
  <si>
    <t>Mario Sr.</t>
  </si>
  <si>
    <t>.  Meghann R.</t>
  </si>
  <si>
    <t>Scott M</t>
  </si>
  <si>
    <t>Caitlin E.</t>
  </si>
  <si>
    <t>.  Samantha A.</t>
  </si>
  <si>
    <t>.  Maya</t>
  </si>
  <si>
    <t>Zachary T</t>
  </si>
  <si>
    <t>.  Hilda</t>
  </si>
  <si>
    <t>Bethany N.</t>
  </si>
  <si>
    <t>.  Sandra H</t>
  </si>
  <si>
    <t>Takuo</t>
  </si>
  <si>
    <t>Kelly A.</t>
  </si>
  <si>
    <t>Benoit</t>
  </si>
  <si>
    <t>Jessica A.</t>
  </si>
  <si>
    <t>Monica K</t>
  </si>
  <si>
    <t>Kevin L</t>
  </si>
  <si>
    <t>Della</t>
  </si>
  <si>
    <t>Victoria</t>
  </si>
  <si>
    <t>Tasos</t>
  </si>
  <si>
    <t>Lukasz</t>
  </si>
  <si>
    <t>Matthew A.</t>
  </si>
  <si>
    <t>Meta</t>
  </si>
  <si>
    <t>Rachel E</t>
  </si>
  <si>
    <t>Angelica</t>
  </si>
  <si>
    <t>Kathleen</t>
  </si>
  <si>
    <t>Gabriel D.</t>
  </si>
  <si>
    <t>Jeff T</t>
  </si>
  <si>
    <t>Neil D</t>
  </si>
  <si>
    <t>Katherine L.</t>
  </si>
  <si>
    <t>Ariel E</t>
  </si>
  <si>
    <t>Christopher P</t>
  </si>
  <si>
    <t>.  Erin M.</t>
  </si>
  <si>
    <t>.  Molly K.</t>
  </si>
  <si>
    <t>.  Jennifer</t>
  </si>
  <si>
    <t>Daniel M</t>
  </si>
  <si>
    <t>Hiruni</t>
  </si>
  <si>
    <t>Reina H.</t>
  </si>
  <si>
    <t>Kristi</t>
  </si>
  <si>
    <t>Meredith L.</t>
  </si>
  <si>
    <t>Jocelyn</t>
  </si>
  <si>
    <t>.  Daphne</t>
  </si>
  <si>
    <t>Margaret E</t>
  </si>
  <si>
    <t>Mario J.</t>
  </si>
  <si>
    <t>Carolina</t>
  </si>
  <si>
    <t>.  Jenny K.</t>
  </si>
  <si>
    <t>Kimberly D</t>
  </si>
  <si>
    <t>Marc-Olivier</t>
  </si>
  <si>
    <t>Russell J</t>
  </si>
  <si>
    <t>Karine</t>
  </si>
  <si>
    <t>Cheryl</t>
  </si>
  <si>
    <t>Allison M.</t>
  </si>
  <si>
    <t>Adriana</t>
  </si>
  <si>
    <t>Miranda J</t>
  </si>
  <si>
    <t>Roberto</t>
  </si>
  <si>
    <t>.  Rebecca B.</t>
  </si>
  <si>
    <t>Tiffany</t>
  </si>
  <si>
    <t>Rich M</t>
  </si>
  <si>
    <t>Aaron C</t>
  </si>
  <si>
    <t>Maria M</t>
  </si>
  <si>
    <t>Daven W</t>
  </si>
  <si>
    <t>.  Brianne</t>
  </si>
  <si>
    <t>Hiroki</t>
  </si>
  <si>
    <t>Anders</t>
  </si>
  <si>
    <t>Candace N</t>
  </si>
  <si>
    <t>Bruno F.</t>
  </si>
  <si>
    <t>.  Sally</t>
  </si>
  <si>
    <t>Meaghan J</t>
  </si>
  <si>
    <t>Rina</t>
  </si>
  <si>
    <t>Kristin P.</t>
  </si>
  <si>
    <t>Albert</t>
  </si>
  <si>
    <t>.  Ashley</t>
  </si>
  <si>
    <t>.  Shannon L</t>
  </si>
  <si>
    <t>Amy B</t>
  </si>
  <si>
    <t>A Danielle</t>
  </si>
  <si>
    <t>Conrad F</t>
  </si>
  <si>
    <t>Josh</t>
  </si>
  <si>
    <t>Maxime</t>
  </si>
  <si>
    <t>Laura P.</t>
  </si>
  <si>
    <t>.  Lisa</t>
  </si>
  <si>
    <t>William D. Jr.</t>
  </si>
  <si>
    <t>Adam S</t>
  </si>
  <si>
    <t>Armando</t>
  </si>
  <si>
    <t>Dana</t>
  </si>
  <si>
    <t>Benjamin</t>
  </si>
  <si>
    <t>Tanya</t>
  </si>
  <si>
    <t>Tracy</t>
  </si>
  <si>
    <t>Emily S</t>
  </si>
  <si>
    <t>Kelly R</t>
  </si>
  <si>
    <t>Bruce A Jr.</t>
  </si>
  <si>
    <t>Cary J</t>
  </si>
  <si>
    <t>.  Jill M</t>
  </si>
  <si>
    <t>Michael E.</t>
  </si>
  <si>
    <t>.  Lauren</t>
  </si>
  <si>
    <t>.  Kathryn E</t>
  </si>
  <si>
    <t>Polly</t>
  </si>
  <si>
    <t>Mark H.</t>
  </si>
  <si>
    <t>.  Jessie M.</t>
  </si>
  <si>
    <t>Caroline S.</t>
  </si>
  <si>
    <t>Nuta</t>
  </si>
  <si>
    <t>Margie</t>
  </si>
  <si>
    <t>.  Heidi</t>
  </si>
  <si>
    <t>Diego J</t>
  </si>
  <si>
    <t>Enrique M Sr.</t>
  </si>
  <si>
    <t>Filip</t>
  </si>
  <si>
    <t>Rosemary E.</t>
  </si>
  <si>
    <t>Jennifer R.</t>
  </si>
  <si>
    <t>Lauren E</t>
  </si>
  <si>
    <t>Ashley M.</t>
  </si>
  <si>
    <t>Alison R.</t>
  </si>
  <si>
    <t>Madeleine</t>
  </si>
  <si>
    <t>Kimberly</t>
  </si>
  <si>
    <t>Jeremy J</t>
  </si>
  <si>
    <t>.  Amy L.</t>
  </si>
  <si>
    <t>.  Karen L.</t>
  </si>
  <si>
    <t>Tennille</t>
  </si>
  <si>
    <t>Justin E</t>
  </si>
  <si>
    <t>Shalane</t>
  </si>
  <si>
    <t>Jessica N.</t>
  </si>
  <si>
    <t>Melanie</t>
  </si>
  <si>
    <t>Ruth Angelica</t>
  </si>
  <si>
    <t>Una M</t>
  </si>
  <si>
    <t>Taralyn</t>
  </si>
  <si>
    <t>James A</t>
  </si>
  <si>
    <t>Ning</t>
  </si>
  <si>
    <t>Joel</t>
  </si>
  <si>
    <t>Brittney</t>
  </si>
  <si>
    <t>.  Sheila</t>
  </si>
  <si>
    <t>Koji</t>
  </si>
  <si>
    <t>.  Colleen M</t>
  </si>
  <si>
    <t>Deedra G.</t>
  </si>
  <si>
    <t>.  Kulwinder</t>
  </si>
  <si>
    <t>Ann M.</t>
  </si>
  <si>
    <t>Sarah E</t>
  </si>
  <si>
    <t>Apryl J.</t>
  </si>
  <si>
    <t>.  Ilana</t>
  </si>
  <si>
    <t>Karl</t>
  </si>
  <si>
    <t>Will</t>
  </si>
  <si>
    <t>Bradley D</t>
  </si>
  <si>
    <t>.  Amy M</t>
  </si>
  <si>
    <t>Matthew W.</t>
  </si>
  <si>
    <t>Tom</t>
  </si>
  <si>
    <t>Wayne A.</t>
  </si>
  <si>
    <t>Nobuyori</t>
  </si>
  <si>
    <t>Marcos S</t>
  </si>
  <si>
    <t>Andy</t>
  </si>
  <si>
    <t>Marcus B</t>
  </si>
  <si>
    <t>Thomas K.</t>
  </si>
  <si>
    <t>Geoff</t>
  </si>
  <si>
    <t>Chris J.</t>
  </si>
  <si>
    <t>Kate A.</t>
  </si>
  <si>
    <t>Kelli</t>
  </si>
  <si>
    <t>.  Maggie M</t>
  </si>
  <si>
    <t>.  Michelle L.</t>
  </si>
  <si>
    <t>.  Ashley K</t>
  </si>
  <si>
    <t>Ryan K.</t>
  </si>
  <si>
    <t>Matthew J</t>
  </si>
  <si>
    <t>.  Karine</t>
  </si>
  <si>
    <t>Antonia G</t>
  </si>
  <si>
    <t>Casondra L</t>
  </si>
  <si>
    <t>Wendy</t>
  </si>
  <si>
    <t>Laura F</t>
  </si>
  <si>
    <t>Amelia F.</t>
  </si>
  <si>
    <t>Amy L.</t>
  </si>
  <si>
    <t>Katie J</t>
  </si>
  <si>
    <t>.  Mayumi</t>
  </si>
  <si>
    <t>Vanessa</t>
  </si>
  <si>
    <t>Natali N</t>
  </si>
  <si>
    <t>Beth</t>
  </si>
  <si>
    <t>Andee W.</t>
  </si>
  <si>
    <t>.  Amy</t>
  </si>
  <si>
    <t>C Fred</t>
  </si>
  <si>
    <t>Patrick Sr.</t>
  </si>
  <si>
    <t>Kelly M.</t>
  </si>
  <si>
    <t>Keila L</t>
  </si>
  <si>
    <t>Zanae E</t>
  </si>
  <si>
    <t>Jason L.</t>
  </si>
  <si>
    <t>Benjamin J.</t>
  </si>
  <si>
    <t>.  Erika</t>
  </si>
  <si>
    <t>Chad</t>
  </si>
  <si>
    <t>Matthew R</t>
  </si>
  <si>
    <t>.  Orla</t>
  </si>
  <si>
    <t>Shaista S</t>
  </si>
  <si>
    <t>.  Emily</t>
  </si>
  <si>
    <t>Julie A.</t>
  </si>
  <si>
    <t>Megumi</t>
  </si>
  <si>
    <t>Skylar</t>
  </si>
  <si>
    <t>.  Victoria</t>
  </si>
  <si>
    <t>.  Amanda L</t>
  </si>
  <si>
    <t>Renee</t>
  </si>
  <si>
    <t>Nellie A.</t>
  </si>
  <si>
    <t>Tamara</t>
  </si>
  <si>
    <t>Aimee J.</t>
  </si>
  <si>
    <t>Suzanne</t>
  </si>
  <si>
    <t>Kristin A.</t>
  </si>
  <si>
    <t>Bronwyn</t>
  </si>
  <si>
    <t>Taylor J</t>
  </si>
  <si>
    <t>.  Kimberly M.</t>
  </si>
  <si>
    <t>Joshua E.</t>
  </si>
  <si>
    <t>Andrew R</t>
  </si>
  <si>
    <t>Francisco J. Sr.</t>
  </si>
  <si>
    <t>.  Rhonda</t>
  </si>
  <si>
    <t>Miles J.</t>
  </si>
  <si>
    <t>Justyna I.</t>
  </si>
  <si>
    <t>Lucille</t>
  </si>
  <si>
    <t>.  Alyssa</t>
  </si>
  <si>
    <t>Jessica E.</t>
  </si>
  <si>
    <t>Emilie</t>
  </si>
  <si>
    <t>Caitlin B.</t>
  </si>
  <si>
    <t>Joseph W</t>
  </si>
  <si>
    <t>.  Leah L.</t>
  </si>
  <si>
    <t>Wayne L.</t>
  </si>
  <si>
    <t>Floris</t>
  </si>
  <si>
    <t>Marc</t>
  </si>
  <si>
    <t>Aharon N</t>
  </si>
  <si>
    <t>Lawrence D.</t>
  </si>
  <si>
    <t>Malcolm</t>
  </si>
  <si>
    <t>Anna E.</t>
  </si>
  <si>
    <t>Chia J.</t>
  </si>
  <si>
    <t>Laura A</t>
  </si>
  <si>
    <t>Aditi</t>
  </si>
  <si>
    <t>Leah A.</t>
  </si>
  <si>
    <t>Marianne</t>
  </si>
  <si>
    <t>Carla</t>
  </si>
  <si>
    <t>Oksana</t>
  </si>
  <si>
    <t>Rebecca B.</t>
  </si>
  <si>
    <t>Maria A.</t>
  </si>
  <si>
    <t>.  Lisa M</t>
  </si>
  <si>
    <t>Steve Jr.</t>
  </si>
  <si>
    <t>.  Tiffany</t>
  </si>
  <si>
    <t>Dale</t>
  </si>
  <si>
    <t>Brittany A.</t>
  </si>
  <si>
    <t>Robert S</t>
  </si>
  <si>
    <t>.  Ulrike</t>
  </si>
  <si>
    <t>Katlyn A.</t>
  </si>
  <si>
    <t>Morgan B.</t>
  </si>
  <si>
    <t>Silvana M.</t>
  </si>
  <si>
    <t>Natty</t>
  </si>
  <si>
    <t>Nicholas T</t>
  </si>
  <si>
    <t>Antony G</t>
  </si>
  <si>
    <t>Cassandra</t>
  </si>
  <si>
    <t>Rosemary C</t>
  </si>
  <si>
    <t>Carrie A.</t>
  </si>
  <si>
    <t>Gerardo Sr.</t>
  </si>
  <si>
    <t>Matthew R.</t>
  </si>
  <si>
    <t>.  Meghan E</t>
  </si>
  <si>
    <t>Lisa B</t>
  </si>
  <si>
    <t>.  Jane R.</t>
  </si>
  <si>
    <t>Allison M</t>
  </si>
  <si>
    <t>.  Sarah E.</t>
  </si>
  <si>
    <t>Philip J</t>
  </si>
  <si>
    <t>Jillian A.</t>
  </si>
  <si>
    <t>.  Laura D</t>
  </si>
  <si>
    <t>Megan E.</t>
  </si>
  <si>
    <t>Shannon J.</t>
  </si>
  <si>
    <t>Rachelle M</t>
  </si>
  <si>
    <t>Brandon F</t>
  </si>
  <si>
    <t>Danielle N</t>
  </si>
  <si>
    <t>.  Bettina</t>
  </si>
  <si>
    <t>.  Holli</t>
  </si>
  <si>
    <t>.  Heather C</t>
  </si>
  <si>
    <t>Thomas J</t>
  </si>
  <si>
    <t>Garrett</t>
  </si>
  <si>
    <t>.  Annabelle M</t>
  </si>
  <si>
    <t>Daniel T.</t>
  </si>
  <si>
    <t>Deanne</t>
  </si>
  <si>
    <t>.  Suzanne</t>
  </si>
  <si>
    <t>Jasmine P.</t>
  </si>
  <si>
    <t>Tracie</t>
  </si>
  <si>
    <t>Tristan D.</t>
  </si>
  <si>
    <t>Peiweng</t>
  </si>
  <si>
    <t>Theresa M.</t>
  </si>
  <si>
    <t>Daniel J</t>
  </si>
  <si>
    <t>.  Courtney M.</t>
  </si>
  <si>
    <t>Jose A.</t>
  </si>
  <si>
    <t>Jonathon M.</t>
  </si>
  <si>
    <t>.  Stephanie A</t>
  </si>
  <si>
    <t>.  Krista</t>
  </si>
  <si>
    <t>Jenessa</t>
  </si>
  <si>
    <t>Ryan M.</t>
  </si>
  <si>
    <t>Amanda N.</t>
  </si>
  <si>
    <t>Teresa P.</t>
  </si>
  <si>
    <t>Dorian</t>
  </si>
  <si>
    <t>Aberu</t>
  </si>
  <si>
    <t>Anna E</t>
  </si>
  <si>
    <t>Tania K.</t>
  </si>
  <si>
    <t>Ashley E</t>
  </si>
  <si>
    <t>Valery L</t>
  </si>
  <si>
    <t>.  Joanna G.</t>
  </si>
  <si>
    <t>.  Stefanie F.</t>
  </si>
  <si>
    <t>Liza J.</t>
  </si>
  <si>
    <t>Ian M.</t>
  </si>
  <si>
    <t>Claudia L.</t>
  </si>
  <si>
    <t>Jessica M</t>
  </si>
  <si>
    <t>Billy Jr.</t>
  </si>
  <si>
    <t>Tim</t>
  </si>
  <si>
    <t>Emma M</t>
  </si>
  <si>
    <t>Bridget K.</t>
  </si>
  <si>
    <t>Gabriel</t>
  </si>
  <si>
    <t>Natasha</t>
  </si>
  <si>
    <t>Abby A.</t>
  </si>
  <si>
    <t>Mckendree</t>
  </si>
  <si>
    <t>Joshua P</t>
  </si>
  <si>
    <t>Erin C</t>
  </si>
  <si>
    <t>Shure</t>
  </si>
  <si>
    <t>Brenda</t>
  </si>
  <si>
    <t>Joseph M</t>
  </si>
  <si>
    <t>Stephen J.</t>
  </si>
  <si>
    <t>.  Kathya</t>
  </si>
  <si>
    <t>Wesley</t>
  </si>
  <si>
    <t>Jamie L.</t>
  </si>
  <si>
    <t>Alexandra</t>
  </si>
  <si>
    <t>.  Rebecca J</t>
  </si>
  <si>
    <t>Austin T.</t>
  </si>
  <si>
    <t>Jamie T</t>
  </si>
  <si>
    <t>Matthew T.</t>
  </si>
  <si>
    <t>Gillian</t>
  </si>
  <si>
    <t>.  Brenn E.</t>
  </si>
  <si>
    <t>Lisa M</t>
  </si>
  <si>
    <t>Thomas A.</t>
  </si>
  <si>
    <t>Kevin J</t>
  </si>
  <si>
    <t>William H. III</t>
  </si>
  <si>
    <t>Gal</t>
  </si>
  <si>
    <t>Anton</t>
  </si>
  <si>
    <t>Yazmin</t>
  </si>
  <si>
    <t>Florian</t>
  </si>
  <si>
    <t>Karen L</t>
  </si>
  <si>
    <t>Claire</t>
  </si>
  <si>
    <t>Lynn M.</t>
  </si>
  <si>
    <t>.  Candice</t>
  </si>
  <si>
    <t>Jennifer D</t>
  </si>
  <si>
    <t>Devon R.</t>
  </si>
  <si>
    <t>Elena</t>
  </si>
  <si>
    <t>Bert</t>
  </si>
  <si>
    <t>John P.</t>
  </si>
  <si>
    <t>Daniel P</t>
  </si>
  <si>
    <t>.  Lisa K.</t>
  </si>
  <si>
    <t>.  Kristine</t>
  </si>
  <si>
    <t>Paul A</t>
  </si>
  <si>
    <t>Milah B</t>
  </si>
  <si>
    <t>Annette M.</t>
  </si>
  <si>
    <t>.  Yoko</t>
  </si>
  <si>
    <t>Laura</t>
  </si>
  <si>
    <t>Tess A.</t>
  </si>
  <si>
    <t>William G.</t>
  </si>
  <si>
    <t>Paige</t>
  </si>
  <si>
    <t>.  Maria</t>
  </si>
  <si>
    <t>Stephanie D</t>
  </si>
  <si>
    <t>Sara M.</t>
  </si>
  <si>
    <t>Scott A.</t>
  </si>
  <si>
    <t>Brian A.</t>
  </si>
  <si>
    <t>Kaitlin R.</t>
  </si>
  <si>
    <t>Mohammad</t>
  </si>
  <si>
    <t>Kelli M</t>
  </si>
  <si>
    <t>.  Sheridan H</t>
  </si>
  <si>
    <t>.  Sarah M.</t>
  </si>
  <si>
    <t>.  Laura J</t>
  </si>
  <si>
    <t>Gisele</t>
  </si>
  <si>
    <t>Myra L</t>
  </si>
  <si>
    <t>Melissa M.</t>
  </si>
  <si>
    <t>Eleanor F.</t>
  </si>
  <si>
    <t>Kenneth</t>
  </si>
  <si>
    <t>Robert G.</t>
  </si>
  <si>
    <t>Thomas C.</t>
  </si>
  <si>
    <t>Matthew J.</t>
  </si>
  <si>
    <t>Mallory D.</t>
  </si>
  <si>
    <t>.  Jamie</t>
  </si>
  <si>
    <t>Ariell</t>
  </si>
  <si>
    <t>Thomas B.</t>
  </si>
  <si>
    <t>.  Rachelle L</t>
  </si>
  <si>
    <t>Colleen</t>
  </si>
  <si>
    <t>Gregory A</t>
  </si>
  <si>
    <t>Sara</t>
  </si>
  <si>
    <t>Lucie J.</t>
  </si>
  <si>
    <t>Elizabeth S.</t>
  </si>
  <si>
    <t>Carma S</t>
  </si>
  <si>
    <t>Francesca</t>
  </si>
  <si>
    <t>Toshiyuki</t>
  </si>
  <si>
    <t>Tom L.</t>
  </si>
  <si>
    <t>Julee</t>
  </si>
  <si>
    <t>Christopher M.</t>
  </si>
  <si>
    <t>Ciaran</t>
  </si>
  <si>
    <t>Makie</t>
  </si>
  <si>
    <t>Emily E</t>
  </si>
  <si>
    <t>Cary</t>
  </si>
  <si>
    <t>Steven</t>
  </si>
  <si>
    <t>Jose Antonio Sr.</t>
  </si>
  <si>
    <t>Tatiana</t>
  </si>
  <si>
    <t>Dan T.</t>
  </si>
  <si>
    <t>Liisa A.</t>
  </si>
  <si>
    <t>Kathryn E.</t>
  </si>
  <si>
    <t>Maxwell</t>
  </si>
  <si>
    <t>Pascale</t>
  </si>
  <si>
    <t>Becca</t>
  </si>
  <si>
    <t>.  Nicole R.</t>
  </si>
  <si>
    <t>David W</t>
  </si>
  <si>
    <t>Grant</t>
  </si>
  <si>
    <t>.  Sophia</t>
  </si>
  <si>
    <t>Christina</t>
  </si>
  <si>
    <t>Sam L.</t>
  </si>
  <si>
    <t>.  Haley R.</t>
  </si>
  <si>
    <t>Ethan</t>
  </si>
  <si>
    <t>Andrew W</t>
  </si>
  <si>
    <t>Mark G</t>
  </si>
  <si>
    <t>Kasey E.</t>
  </si>
  <si>
    <t>Kristin M</t>
  </si>
  <si>
    <t>Mary-Lynn B.</t>
  </si>
  <si>
    <t>.  Jamie A</t>
  </si>
  <si>
    <t>Jeffrey A.</t>
  </si>
  <si>
    <t>Audrey</t>
  </si>
  <si>
    <t>Daniel S</t>
  </si>
  <si>
    <t>Marc C.</t>
  </si>
  <si>
    <t>Mark S</t>
  </si>
  <si>
    <t>Dara</t>
  </si>
  <si>
    <t>Rachelle R</t>
  </si>
  <si>
    <t>Brenda J</t>
  </si>
  <si>
    <t>Sylvain</t>
  </si>
  <si>
    <t>.  Kaitlin M</t>
  </si>
  <si>
    <t>William R.</t>
  </si>
  <si>
    <t>.  Veronica</t>
  </si>
  <si>
    <t>Warren</t>
  </si>
  <si>
    <t>.  Daniela</t>
  </si>
  <si>
    <t>Deirdre A</t>
  </si>
  <si>
    <t>Mathias</t>
  </si>
  <si>
    <t>Alex F</t>
  </si>
  <si>
    <t>Alice</t>
  </si>
  <si>
    <t>Johannes Fiskerstand</t>
  </si>
  <si>
    <t>Jon M</t>
  </si>
  <si>
    <t>Fasil</t>
  </si>
  <si>
    <t>Megan C.</t>
  </si>
  <si>
    <t>Lisa J.</t>
  </si>
  <si>
    <t>Doron P</t>
  </si>
  <si>
    <t>Katharina</t>
  </si>
  <si>
    <t>Carl</t>
  </si>
  <si>
    <t>Kelsey J.</t>
  </si>
  <si>
    <t>Stephen A.</t>
  </si>
  <si>
    <t>Katie C</t>
  </si>
  <si>
    <t>Melissa K</t>
  </si>
  <si>
    <t>Kara H</t>
  </si>
  <si>
    <t>Juan Carlos</t>
  </si>
  <si>
    <t>John III</t>
  </si>
  <si>
    <t>.  Sarah M</t>
  </si>
  <si>
    <t>.  Kristin C</t>
  </si>
  <si>
    <t>Casey M.</t>
  </si>
  <si>
    <t>Braulio</t>
  </si>
  <si>
    <t>Anne-Marie</t>
  </si>
  <si>
    <t>Samuel K.</t>
  </si>
  <si>
    <t>.  Yuki</t>
  </si>
  <si>
    <t>Rafer</t>
  </si>
  <si>
    <t>Erynn J.</t>
  </si>
  <si>
    <t>Mahesh</t>
  </si>
  <si>
    <t>Stanley</t>
  </si>
  <si>
    <t>Rachel M</t>
  </si>
  <si>
    <t>Fritz</t>
  </si>
  <si>
    <t>Claire M</t>
  </si>
  <si>
    <t>Maria S.</t>
  </si>
  <si>
    <t>Katherine E</t>
  </si>
  <si>
    <t>Roxanne</t>
  </si>
  <si>
    <t>Israel</t>
  </si>
  <si>
    <t>Samalya</t>
  </si>
  <si>
    <t>Alicia</t>
  </si>
  <si>
    <t>Sarah K.</t>
  </si>
  <si>
    <t>Guomin</t>
  </si>
  <si>
    <t>Javier</t>
  </si>
  <si>
    <t>Thomas S</t>
  </si>
  <si>
    <t>Martha Patricia</t>
  </si>
  <si>
    <t>Jennifer V.</t>
  </si>
  <si>
    <t>Michael W.</t>
  </si>
  <si>
    <t>Eddie C</t>
  </si>
  <si>
    <t>Maxime M</t>
  </si>
  <si>
    <t>Mark D</t>
  </si>
  <si>
    <t>Justin M</t>
  </si>
  <si>
    <t>Svetlana V.</t>
  </si>
  <si>
    <t>Jana L</t>
  </si>
  <si>
    <t>Torrey C III</t>
  </si>
  <si>
    <t>Jennifer D.</t>
  </si>
  <si>
    <t>Lana J</t>
  </si>
  <si>
    <t>Rebecca E</t>
  </si>
  <si>
    <t>Katie M.</t>
  </si>
  <si>
    <t>Elizabeth A.</t>
  </si>
  <si>
    <t>Annie J.</t>
  </si>
  <si>
    <t>Annie</t>
  </si>
  <si>
    <t>Amy T</t>
  </si>
  <si>
    <t>Katarina D</t>
  </si>
  <si>
    <t>B.j.</t>
  </si>
  <si>
    <t>Alison</t>
  </si>
  <si>
    <t>Neil K.</t>
  </si>
  <si>
    <t>.  Anne Hunter</t>
  </si>
  <si>
    <t>Sandra</t>
  </si>
  <si>
    <t>Rodney</t>
  </si>
  <si>
    <t>Carl R</t>
  </si>
  <si>
    <t>Maximilian</t>
  </si>
  <si>
    <t>Eirik</t>
  </si>
  <si>
    <t>Rik</t>
  </si>
  <si>
    <t>Daniel G</t>
  </si>
  <si>
    <t>Yannick</t>
  </si>
  <si>
    <t>Sean R</t>
  </si>
  <si>
    <t>Sara A.</t>
  </si>
  <si>
    <t>Thibaud</t>
  </si>
  <si>
    <t>Gretchen K.</t>
  </si>
  <si>
    <t>Martina</t>
  </si>
  <si>
    <t>Dustin J</t>
  </si>
  <si>
    <t>Daniel V.</t>
  </si>
  <si>
    <t>Saeger</t>
  </si>
  <si>
    <t>Buzunesh</t>
  </si>
  <si>
    <t>Mirte</t>
  </si>
  <si>
    <t>Kerry A.</t>
  </si>
  <si>
    <t>Christopher R.</t>
  </si>
  <si>
    <t>.  Elizabeth A</t>
  </si>
  <si>
    <t>Jonathan P</t>
  </si>
  <si>
    <t>.  Gina</t>
  </si>
  <si>
    <t>Dino</t>
  </si>
  <si>
    <t>Jan</t>
  </si>
  <si>
    <t>Jonathan E.</t>
  </si>
  <si>
    <t>Mark A</t>
  </si>
  <si>
    <t>.  Mary</t>
  </si>
  <si>
    <t>Stan J</t>
  </si>
  <si>
    <t>.  Jessica L.</t>
  </si>
  <si>
    <t>Krysta</t>
  </si>
  <si>
    <t>.  Natascia</t>
  </si>
  <si>
    <t>Monica</t>
  </si>
  <si>
    <t>Kelly C</t>
  </si>
  <si>
    <t>James V</t>
  </si>
  <si>
    <t>Angie</t>
  </si>
  <si>
    <t>Sabina</t>
  </si>
  <si>
    <t>Amy C</t>
  </si>
  <si>
    <t>Victoria U</t>
  </si>
  <si>
    <t>Amelia B</t>
  </si>
  <si>
    <t>Jackie J</t>
  </si>
  <si>
    <t>Kerry</t>
  </si>
  <si>
    <t>Cindy G.</t>
  </si>
  <si>
    <t>Terry</t>
  </si>
  <si>
    <t>Patrick J</t>
  </si>
  <si>
    <t>Keara</t>
  </si>
  <si>
    <t>.  Katena</t>
  </si>
  <si>
    <t>Bean K.</t>
  </si>
  <si>
    <t>Jan-Patrick</t>
  </si>
  <si>
    <t>Jesse J</t>
  </si>
  <si>
    <t>Lindsey M</t>
  </si>
  <si>
    <t>Marguerite K.</t>
  </si>
  <si>
    <t>Travis</t>
  </si>
  <si>
    <t>Ricky</t>
  </si>
  <si>
    <t>.  Colleen L.</t>
  </si>
  <si>
    <t>Charlie A</t>
  </si>
  <si>
    <t>Lauren C</t>
  </si>
  <si>
    <t>Erik R</t>
  </si>
  <si>
    <t>Thomas A</t>
  </si>
  <si>
    <t>Jean-Marc</t>
  </si>
  <si>
    <t>Kerry L</t>
  </si>
  <si>
    <t>Ulrich</t>
  </si>
  <si>
    <t>Justin P</t>
  </si>
  <si>
    <t>Hannah E.</t>
  </si>
  <si>
    <t>Joseph P</t>
  </si>
  <si>
    <t>Gina M</t>
  </si>
  <si>
    <t>Shantel C.</t>
  </si>
  <si>
    <t>Jessica R</t>
  </si>
  <si>
    <t>.  Robyn</t>
  </si>
  <si>
    <t>Jessica F.</t>
  </si>
  <si>
    <t>Kelly A</t>
  </si>
  <si>
    <t>Brooke E</t>
  </si>
  <si>
    <t>Katelyn E.</t>
  </si>
  <si>
    <t>Eoghan</t>
  </si>
  <si>
    <t>Pamela W</t>
  </si>
  <si>
    <t>Lindsey M.</t>
  </si>
  <si>
    <t>Kassie</t>
  </si>
  <si>
    <t>Ruben Dario</t>
  </si>
  <si>
    <t>Lindsay M</t>
  </si>
  <si>
    <t>.  Amanda</t>
  </si>
  <si>
    <t>Samuel H.</t>
  </si>
  <si>
    <t>Jenni</t>
  </si>
  <si>
    <t>Estuardo F</t>
  </si>
  <si>
    <t>Brett</t>
  </si>
  <si>
    <t>Sharon E.</t>
  </si>
  <si>
    <t>Jacob W√¶ver</t>
  </si>
  <si>
    <t>Brooke S.</t>
  </si>
  <si>
    <t>Kaye A.</t>
  </si>
  <si>
    <t>Daniel C.</t>
  </si>
  <si>
    <t>.  Laurie A</t>
  </si>
  <si>
    <t>Shelby</t>
  </si>
  <si>
    <t>Leticia</t>
  </si>
  <si>
    <t>John S.</t>
  </si>
  <si>
    <t>Ashley N.</t>
  </si>
  <si>
    <t>Nelly S</t>
  </si>
  <si>
    <t>Meredith S</t>
  </si>
  <si>
    <t>Katherine A</t>
  </si>
  <si>
    <t>Steve</t>
  </si>
  <si>
    <t>Kate L.</t>
  </si>
  <si>
    <t>Katharine</t>
  </si>
  <si>
    <t>Heather L</t>
  </si>
  <si>
    <t>Desiree</t>
  </si>
  <si>
    <t>Peter B.</t>
  </si>
  <si>
    <t>Adam C</t>
  </si>
  <si>
    <t>Jon</t>
  </si>
  <si>
    <t>Steven J</t>
  </si>
  <si>
    <t>Jessica P.</t>
  </si>
  <si>
    <t>Arturo H.</t>
  </si>
  <si>
    <t>Ketil</t>
  </si>
  <si>
    <t>Christi</t>
  </si>
  <si>
    <t>Edivaldo B. Sr.</t>
  </si>
  <si>
    <t>Eve</t>
  </si>
  <si>
    <t>Devin</t>
  </si>
  <si>
    <t>Shaun R</t>
  </si>
  <si>
    <t>Adrian</t>
  </si>
  <si>
    <t>Mallory</t>
  </si>
  <si>
    <t>Shawn E</t>
  </si>
  <si>
    <t>Johann A</t>
  </si>
  <si>
    <t>Robin M.</t>
  </si>
  <si>
    <t>Kyle K</t>
  </si>
  <si>
    <t>Michael A.</t>
  </si>
  <si>
    <t>Byron A</t>
  </si>
  <si>
    <t>Carine A</t>
  </si>
  <si>
    <t>Lindsay A.</t>
  </si>
  <si>
    <t>Justin R</t>
  </si>
  <si>
    <t>Amanda L</t>
  </si>
  <si>
    <t>Ayako N.</t>
  </si>
  <si>
    <t>Emilee</t>
  </si>
  <si>
    <t>Stephen M</t>
  </si>
  <si>
    <t>Annemarie A</t>
  </si>
  <si>
    <t>Ashley R</t>
  </si>
  <si>
    <t>Leslie A</t>
  </si>
  <si>
    <t>Mauricio J. Sr.</t>
  </si>
  <si>
    <t>Kieran</t>
  </si>
  <si>
    <t>Elizabeth A</t>
  </si>
  <si>
    <t>Zeke M.</t>
  </si>
  <si>
    <t>Chip</t>
  </si>
  <si>
    <t>Miguel Angel Sr.</t>
  </si>
  <si>
    <t>Meghan</t>
  </si>
  <si>
    <t>.  Millicent M</t>
  </si>
  <si>
    <t>Kimberly K</t>
  </si>
  <si>
    <t>Justin C</t>
  </si>
  <si>
    <t>Tristan P.</t>
  </si>
  <si>
    <t>Traci A</t>
  </si>
  <si>
    <t>Logan M</t>
  </si>
  <si>
    <t>Tiffany A</t>
  </si>
  <si>
    <t>Luke</t>
  </si>
  <si>
    <t>Leigh</t>
  </si>
  <si>
    <t>Yosuke</t>
  </si>
  <si>
    <t>Jodi</t>
  </si>
  <si>
    <t>Misti C</t>
  </si>
  <si>
    <t>Angela J</t>
  </si>
  <si>
    <t>Jonathan D.</t>
  </si>
  <si>
    <t>Adrian R.</t>
  </si>
  <si>
    <t>Jason A.</t>
  </si>
  <si>
    <t>Rachel</t>
  </si>
  <si>
    <t>Susan</t>
  </si>
  <si>
    <t>Cameron M.</t>
  </si>
  <si>
    <t>Claudia A.</t>
  </si>
  <si>
    <t>Nicole M.</t>
  </si>
  <si>
    <t>Jack</t>
  </si>
  <si>
    <t>Jackie K.</t>
  </si>
  <si>
    <t>Tyler C</t>
  </si>
  <si>
    <t>Yoshie</t>
  </si>
  <si>
    <t>Lauren A</t>
  </si>
  <si>
    <t>Mason D.</t>
  </si>
  <si>
    <t>Arturo</t>
  </si>
  <si>
    <t>Jake</t>
  </si>
  <si>
    <t>Alison L.</t>
  </si>
  <si>
    <t>Karen A.</t>
  </si>
  <si>
    <t>Thomas R. Jr.</t>
  </si>
  <si>
    <t>Ezra</t>
  </si>
  <si>
    <t>Ari L.</t>
  </si>
  <si>
    <t>Fanny</t>
  </si>
  <si>
    <t>Peter W. Sr.</t>
  </si>
  <si>
    <t>Catherine A</t>
  </si>
  <si>
    <t>Janel N.</t>
  </si>
  <si>
    <t>Yann Kai</t>
  </si>
  <si>
    <t>Zachary R.</t>
  </si>
  <si>
    <t>Alejandro Sr.</t>
  </si>
  <si>
    <t>Nicholas R.</t>
  </si>
  <si>
    <t>Michael D</t>
  </si>
  <si>
    <t>Marina</t>
  </si>
  <si>
    <t>Ross P</t>
  </si>
  <si>
    <t>Aoife</t>
  </si>
  <si>
    <t>Rebecca J</t>
  </si>
  <si>
    <t>Barry P.</t>
  </si>
  <si>
    <t>Maciej</t>
  </si>
  <si>
    <t>Jerry D.</t>
  </si>
  <si>
    <t>Cathi</t>
  </si>
  <si>
    <t>Alex M</t>
  </si>
  <si>
    <t>Liang</t>
  </si>
  <si>
    <t>Lexy</t>
  </si>
  <si>
    <t>Samuel L</t>
  </si>
  <si>
    <t>Spencer A.</t>
  </si>
  <si>
    <t>.  Rochelle</t>
  </si>
  <si>
    <t>Paula</t>
  </si>
  <si>
    <t>.  Madeline E.</t>
  </si>
  <si>
    <t>Maria Isabel</t>
  </si>
  <si>
    <t>Arthur M.</t>
  </si>
  <si>
    <t>Joseph R.</t>
  </si>
  <si>
    <t>Sachiko</t>
  </si>
  <si>
    <t>Ruben</t>
  </si>
  <si>
    <t>.  Angela R.</t>
  </si>
  <si>
    <t>Chatham</t>
  </si>
  <si>
    <t>Derek</t>
  </si>
  <si>
    <t>Kalvin J.</t>
  </si>
  <si>
    <t>Barbara G.</t>
  </si>
  <si>
    <t>Sunny S</t>
  </si>
  <si>
    <t>.  Anne-Marie</t>
  </si>
  <si>
    <t>Scott M.</t>
  </si>
  <si>
    <t>Marisa A</t>
  </si>
  <si>
    <t>Amy L</t>
  </si>
  <si>
    <t>Jenna M</t>
  </si>
  <si>
    <t>Lyazid</t>
  </si>
  <si>
    <t>Lindsey A.</t>
  </si>
  <si>
    <t>Jennifer A</t>
  </si>
  <si>
    <t>Leif S.</t>
  </si>
  <si>
    <t>Stephanie A</t>
  </si>
  <si>
    <t>Bo</t>
  </si>
  <si>
    <t>Leah</t>
  </si>
  <si>
    <t>Kara Lynne</t>
  </si>
  <si>
    <t>.  Allie</t>
  </si>
  <si>
    <t>Trasi</t>
  </si>
  <si>
    <t>Fernando</t>
  </si>
  <si>
    <t>Ieva</t>
  </si>
  <si>
    <t>Drew L.</t>
  </si>
  <si>
    <t>Alexander G</t>
  </si>
  <si>
    <t>Meaghan</t>
  </si>
  <si>
    <t>Andrea K.</t>
  </si>
  <si>
    <t>Kris</t>
  </si>
  <si>
    <t>Alden W</t>
  </si>
  <si>
    <t>Suzanne M</t>
  </si>
  <si>
    <t>Heidi Z.</t>
  </si>
  <si>
    <t>Fan</t>
  </si>
  <si>
    <t>.  Rachel M</t>
  </si>
  <si>
    <t>Chaiwat</t>
  </si>
  <si>
    <t>Kerri</t>
  </si>
  <si>
    <t>Nicholas G</t>
  </si>
  <si>
    <t>Vasilis S</t>
  </si>
  <si>
    <t>Colleen C.</t>
  </si>
  <si>
    <t>.  Annika</t>
  </si>
  <si>
    <t>Nicholas C.</t>
  </si>
  <si>
    <t>.  Kelly K</t>
  </si>
  <si>
    <t>Hannah</t>
  </si>
  <si>
    <t>Patricio Sr.</t>
  </si>
  <si>
    <t>Robert B</t>
  </si>
  <si>
    <t>Benjamin M</t>
  </si>
  <si>
    <t>Eric R.</t>
  </si>
  <si>
    <t>Bob R</t>
  </si>
  <si>
    <t>Stephanie J.</t>
  </si>
  <si>
    <t>Guillaume</t>
  </si>
  <si>
    <t>Kaylee</t>
  </si>
  <si>
    <t>Theresa</t>
  </si>
  <si>
    <t>Travis G.</t>
  </si>
  <si>
    <t>Emma L.</t>
  </si>
  <si>
    <t>Linda</t>
  </si>
  <si>
    <t>Owen R</t>
  </si>
  <si>
    <t>Jacqueline</t>
  </si>
  <si>
    <t>Yefeng</t>
  </si>
  <si>
    <t>Ken</t>
  </si>
  <si>
    <t>Annie E</t>
  </si>
  <si>
    <t>.  Noel K.</t>
  </si>
  <si>
    <t>Federica</t>
  </si>
  <si>
    <t>Pamela L</t>
  </si>
  <si>
    <t>Andrew W.</t>
  </si>
  <si>
    <t>Azelie</t>
  </si>
  <si>
    <t>Monica M.</t>
  </si>
  <si>
    <t>Katarina K.</t>
  </si>
  <si>
    <t>Stacey L.</t>
  </si>
  <si>
    <t>James C.</t>
  </si>
  <si>
    <t>Kim</t>
  </si>
  <si>
    <t>Dariusz</t>
  </si>
  <si>
    <t>Kristen</t>
  </si>
  <si>
    <t>Jose Guadalupe P. Sr.</t>
  </si>
  <si>
    <t>Holly J</t>
  </si>
  <si>
    <t>Tricity M</t>
  </si>
  <si>
    <t>Sarah A</t>
  </si>
  <si>
    <t>Lisa M.</t>
  </si>
  <si>
    <t>Tracy A.</t>
  </si>
  <si>
    <t>Trent</t>
  </si>
  <si>
    <t>Julie</t>
  </si>
  <si>
    <t>Sawomir</t>
  </si>
  <si>
    <t>Micah</t>
  </si>
  <si>
    <t>Kelly H.</t>
  </si>
  <si>
    <t>Lindsay M.</t>
  </si>
  <si>
    <t>Austen G</t>
  </si>
  <si>
    <t>Tory J.</t>
  </si>
  <si>
    <t>Robert J.</t>
  </si>
  <si>
    <t>Steph</t>
  </si>
  <si>
    <t>Kristina</t>
  </si>
  <si>
    <t>Flo</t>
  </si>
  <si>
    <t>.  Sarah P.</t>
  </si>
  <si>
    <t>Anabel</t>
  </si>
  <si>
    <t>Ian</t>
  </si>
  <si>
    <t>Richard J</t>
  </si>
  <si>
    <t>Jacqueline N.</t>
  </si>
  <si>
    <t>Cindy</t>
  </si>
  <si>
    <t>Marcia</t>
  </si>
  <si>
    <t>Samantha R.</t>
  </si>
  <si>
    <t>John P</t>
  </si>
  <si>
    <t>Isabelle</t>
  </si>
  <si>
    <t>Neil</t>
  </si>
  <si>
    <t>Nathan</t>
  </si>
  <si>
    <t>.  Kelli N</t>
  </si>
  <si>
    <t>Grant A</t>
  </si>
  <si>
    <t>Jonathan C</t>
  </si>
  <si>
    <t>Rachael M.</t>
  </si>
  <si>
    <t>Pilar</t>
  </si>
  <si>
    <t>Kyle M</t>
  </si>
  <si>
    <t>.  Christie</t>
  </si>
  <si>
    <t>David A.</t>
  </si>
  <si>
    <t>Masahiro</t>
  </si>
  <si>
    <t>Logan B.</t>
  </si>
  <si>
    <t>Stephanie L.</t>
  </si>
  <si>
    <t>Angela H</t>
  </si>
  <si>
    <t>Britt K</t>
  </si>
  <si>
    <t>Joyce R.</t>
  </si>
  <si>
    <t>Sarah M.</t>
  </si>
  <si>
    <t>Michaela L</t>
  </si>
  <si>
    <t>Shalaleh</t>
  </si>
  <si>
    <t>Zuzana</t>
  </si>
  <si>
    <t>Daniel J.</t>
  </si>
  <si>
    <t>Matthew M</t>
  </si>
  <si>
    <t>Nadine A.</t>
  </si>
  <si>
    <t>Peter J. Jr.</t>
  </si>
  <si>
    <t>Colleen M</t>
  </si>
  <si>
    <t>Douglas W</t>
  </si>
  <si>
    <t>Catherine</t>
  </si>
  <si>
    <t>Youngseong</t>
  </si>
  <si>
    <t>Brandon S.</t>
  </si>
  <si>
    <t>Sean P</t>
  </si>
  <si>
    <t>Janez</t>
  </si>
  <si>
    <t>John I. Jr.</t>
  </si>
  <si>
    <t>Deniz</t>
  </si>
  <si>
    <t>Shannon L.</t>
  </si>
  <si>
    <t>Kaitlin M.</t>
  </si>
  <si>
    <t>Alfredo</t>
  </si>
  <si>
    <t>Troy</t>
  </si>
  <si>
    <t>Daniel C</t>
  </si>
  <si>
    <t>Jennefer</t>
  </si>
  <si>
    <t>Tracey L.</t>
  </si>
  <si>
    <t>Esther</t>
  </si>
  <si>
    <t>Jackie</t>
  </si>
  <si>
    <t>Timothy P.</t>
  </si>
  <si>
    <t>Hugo M</t>
  </si>
  <si>
    <t>Daniel J. Jr.</t>
  </si>
  <si>
    <t>Rob</t>
  </si>
  <si>
    <t>Austin D</t>
  </si>
  <si>
    <t>Brittany</t>
  </si>
  <si>
    <t>Becky G.</t>
  </si>
  <si>
    <t>Virginie</t>
  </si>
  <si>
    <t>Allison A</t>
  </si>
  <si>
    <t>Caleb</t>
  </si>
  <si>
    <t>Zachariah</t>
  </si>
  <si>
    <t>Patricia A</t>
  </si>
  <si>
    <t>.  Elizabeth A.</t>
  </si>
  <si>
    <t>Breno</t>
  </si>
  <si>
    <t>Takaya</t>
  </si>
  <si>
    <t>Thomas IV</t>
  </si>
  <si>
    <t>Bradley E</t>
  </si>
  <si>
    <t>Ruby J</t>
  </si>
  <si>
    <t>Bart</t>
  </si>
  <si>
    <t>Robert A.</t>
  </si>
  <si>
    <t>Yemane Adhane</t>
  </si>
  <si>
    <t>Jesse A.</t>
  </si>
  <si>
    <t>Bird</t>
  </si>
  <si>
    <t>Patrick M.</t>
  </si>
  <si>
    <t>Yuri</t>
  </si>
  <si>
    <t>Debbie</t>
  </si>
  <si>
    <t>Daniell L</t>
  </si>
  <si>
    <t>Janne</t>
  </si>
  <si>
    <t>Elizabeth L</t>
  </si>
  <si>
    <t>Stephanie C.</t>
  </si>
  <si>
    <t>Callie</t>
  </si>
  <si>
    <t>Mary K.</t>
  </si>
  <si>
    <t>Samuel M.</t>
  </si>
  <si>
    <t>Tom J.</t>
  </si>
  <si>
    <t>Dougie J</t>
  </si>
  <si>
    <t>Jeremiah H</t>
  </si>
  <si>
    <t>Ashley J.</t>
  </si>
  <si>
    <t>Turner J.</t>
  </si>
  <si>
    <t>Roger</t>
  </si>
  <si>
    <t>Pamela</t>
  </si>
  <si>
    <t>.  Katherine H.</t>
  </si>
  <si>
    <t>Robin</t>
  </si>
  <si>
    <t>Terri</t>
  </si>
  <si>
    <t>Eddie</t>
  </si>
  <si>
    <t>Joyce</t>
  </si>
  <si>
    <t>Alison W.</t>
  </si>
  <si>
    <t>Tammara C</t>
  </si>
  <si>
    <t>Dorota</t>
  </si>
  <si>
    <t>Jose Norberto Sr.</t>
  </si>
  <si>
    <t>Bryant</t>
  </si>
  <si>
    <t>Eduardo</t>
  </si>
  <si>
    <t>Laura M.</t>
  </si>
  <si>
    <t>Melissa D.</t>
  </si>
  <si>
    <t>Dan C. Jr.</t>
  </si>
  <si>
    <t>Wesley C.</t>
  </si>
  <si>
    <t>Christin</t>
  </si>
  <si>
    <t>Margaret P.</t>
  </si>
  <si>
    <t>Tiffany K</t>
  </si>
  <si>
    <t>David M.</t>
  </si>
  <si>
    <t>Christine E</t>
  </si>
  <si>
    <t>Donna</t>
  </si>
  <si>
    <t>Rod</t>
  </si>
  <si>
    <t>Joe</t>
  </si>
  <si>
    <t>Kayleigh</t>
  </si>
  <si>
    <t>Lorcan A.</t>
  </si>
  <si>
    <t>Billy</t>
  </si>
  <si>
    <t>Paul M.</t>
  </si>
  <si>
    <t>Brenda M.</t>
  </si>
  <si>
    <t>Jeff H</t>
  </si>
  <si>
    <t>Bernard</t>
  </si>
  <si>
    <t>.  Bryn</t>
  </si>
  <si>
    <t>Jay</t>
  </si>
  <si>
    <t>Shelley</t>
  </si>
  <si>
    <t>Jekaterina</t>
  </si>
  <si>
    <t>Pauline</t>
  </si>
  <si>
    <t>Aleah K</t>
  </si>
  <si>
    <t>Mare</t>
  </si>
  <si>
    <t>Amanda R</t>
  </si>
  <si>
    <t>Murray W.</t>
  </si>
  <si>
    <t>.  Meghan P.</t>
  </si>
  <si>
    <t>Seth</t>
  </si>
  <si>
    <t>Michael P.</t>
  </si>
  <si>
    <t>Russell M</t>
  </si>
  <si>
    <t>Brock J</t>
  </si>
  <si>
    <t>Stephen F.</t>
  </si>
  <si>
    <t>Missy</t>
  </si>
  <si>
    <t>Lauren M</t>
  </si>
  <si>
    <t>Apolo U.</t>
  </si>
  <si>
    <t>Alfons</t>
  </si>
  <si>
    <t>Amber</t>
  </si>
  <si>
    <t>Leah C.</t>
  </si>
  <si>
    <t>Lilia</t>
  </si>
  <si>
    <t>Danny</t>
  </si>
  <si>
    <t>Satomi</t>
  </si>
  <si>
    <t>Peter T II</t>
  </si>
  <si>
    <t>Kindsey P.</t>
  </si>
  <si>
    <t>Thomas G.</t>
  </si>
  <si>
    <t>Kyle S</t>
  </si>
  <si>
    <t>Alexander J.</t>
  </si>
  <si>
    <t>Dustin L</t>
  </si>
  <si>
    <t>.  Chloe</t>
  </si>
  <si>
    <t>Cailtlin</t>
  </si>
  <si>
    <t>Chuy</t>
  </si>
  <si>
    <t>Laurie B</t>
  </si>
  <si>
    <t>Rachel B.</t>
  </si>
  <si>
    <t>Liza</t>
  </si>
  <si>
    <t>Lindsay E.</t>
  </si>
  <si>
    <t>Kathleen M.</t>
  </si>
  <si>
    <t>Aya</t>
  </si>
  <si>
    <t>Carolyn R</t>
  </si>
  <si>
    <t>Bethany</t>
  </si>
  <si>
    <t>Holly A</t>
  </si>
  <si>
    <t>Ping</t>
  </si>
  <si>
    <t>.  Cynthia</t>
  </si>
  <si>
    <t>Emmett</t>
  </si>
  <si>
    <t>Christopher L.</t>
  </si>
  <si>
    <t>Christopher P.</t>
  </si>
  <si>
    <t>Christopher W</t>
  </si>
  <si>
    <t>Norman H.</t>
  </si>
  <si>
    <t>Tatyana K</t>
  </si>
  <si>
    <t>Chrissy</t>
  </si>
  <si>
    <t>Halle</t>
  </si>
  <si>
    <t>Tara D.</t>
  </si>
  <si>
    <t>Rasim M</t>
  </si>
  <si>
    <t>Dina</t>
  </si>
  <si>
    <t>Caitrin</t>
  </si>
  <si>
    <t>Adriana S</t>
  </si>
  <si>
    <t>.  Kristen M</t>
  </si>
  <si>
    <t>Alix</t>
  </si>
  <si>
    <t>Kakushin</t>
  </si>
  <si>
    <t>Michael J</t>
  </si>
  <si>
    <t>Amanda C.</t>
  </si>
  <si>
    <t>Valur</t>
  </si>
  <si>
    <t>Erica J</t>
  </si>
  <si>
    <t>Lissa</t>
  </si>
  <si>
    <t>Alyson</t>
  </si>
  <si>
    <t>Chance B</t>
  </si>
  <si>
    <t>Therese</t>
  </si>
  <si>
    <t>Beau</t>
  </si>
  <si>
    <t>Kelsey M</t>
  </si>
  <si>
    <t>Gretchen</t>
  </si>
  <si>
    <t>Nicholas E.</t>
  </si>
  <si>
    <t>Deborah</t>
  </si>
  <si>
    <t>Chuck W. Jr.</t>
  </si>
  <si>
    <t>Amany</t>
  </si>
  <si>
    <t>Kipling</t>
  </si>
  <si>
    <t>Louis C.</t>
  </si>
  <si>
    <t>Ildiko M.</t>
  </si>
  <si>
    <t>Melinda E.</t>
  </si>
  <si>
    <t>Ashley M</t>
  </si>
  <si>
    <t>Sean P.</t>
  </si>
  <si>
    <t>Emily G</t>
  </si>
  <si>
    <t>Danilo</t>
  </si>
  <si>
    <t>Mikko</t>
  </si>
  <si>
    <t>Paula C.</t>
  </si>
  <si>
    <t>Kirsten N.</t>
  </si>
  <si>
    <t>Christy</t>
  </si>
  <si>
    <t>Jingjing</t>
  </si>
  <si>
    <t>Frankline</t>
  </si>
  <si>
    <t>Laura T.</t>
  </si>
  <si>
    <t>Natalia</t>
  </si>
  <si>
    <t>Jennifer L.</t>
  </si>
  <si>
    <t>Brooke</t>
  </si>
  <si>
    <t>Jeremy M</t>
  </si>
  <si>
    <t>Megan L.</t>
  </si>
  <si>
    <t>Marny</t>
  </si>
  <si>
    <t>Benjamin L</t>
  </si>
  <si>
    <t>Rob G</t>
  </si>
  <si>
    <t>Stefanie A</t>
  </si>
  <si>
    <t>Caroline F.</t>
  </si>
  <si>
    <t>Julia J.</t>
  </si>
  <si>
    <t>Bernat</t>
  </si>
  <si>
    <t>Hicham</t>
  </si>
  <si>
    <t>Elisabetta</t>
  </si>
  <si>
    <t>Trevor N.</t>
  </si>
  <si>
    <t>Nancy</t>
  </si>
  <si>
    <t>Allison R.</t>
  </si>
  <si>
    <t>Janae N.</t>
  </si>
  <si>
    <t>Nicole F</t>
  </si>
  <si>
    <t>Krista L</t>
  </si>
  <si>
    <t>Denise</t>
  </si>
  <si>
    <t>Ariel</t>
  </si>
  <si>
    <t>Rosalie</t>
  </si>
  <si>
    <t>Vitaliy</t>
  </si>
  <si>
    <t>Benjamin W.</t>
  </si>
  <si>
    <t>Massimiliano</t>
  </si>
  <si>
    <t>Kiyokatsu</t>
  </si>
  <si>
    <t>Julia M</t>
  </si>
  <si>
    <t>Rhea</t>
  </si>
  <si>
    <t>Shamus M.</t>
  </si>
  <si>
    <t>Mary Beth</t>
  </si>
  <si>
    <t>Erin</t>
  </si>
  <si>
    <t>Hallie</t>
  </si>
  <si>
    <t>Paige P</t>
  </si>
  <si>
    <t>Ji</t>
  </si>
  <si>
    <t>Carissa A</t>
  </si>
  <si>
    <t>Mona</t>
  </si>
  <si>
    <t>Kristin R.</t>
  </si>
  <si>
    <t>Hilary K.</t>
  </si>
  <si>
    <t>Dominique</t>
  </si>
  <si>
    <t>Carlos I</t>
  </si>
  <si>
    <t>Sarah S</t>
  </si>
  <si>
    <t>Shauna R.</t>
  </si>
  <si>
    <t>Lindsay J.</t>
  </si>
  <si>
    <t>Danya A.</t>
  </si>
  <si>
    <t>Lorraine</t>
  </si>
  <si>
    <t>Jesus Sr.</t>
  </si>
  <si>
    <t>Catherine C.</t>
  </si>
  <si>
    <t>Evan</t>
  </si>
  <si>
    <t>Nathan J</t>
  </si>
  <si>
    <t>Lavar</t>
  </si>
  <si>
    <t>Charlie T.</t>
  </si>
  <si>
    <t>Arthur</t>
  </si>
  <si>
    <t>Tammy</t>
  </si>
  <si>
    <t>Lena</t>
  </si>
  <si>
    <t>Valentina</t>
  </si>
  <si>
    <t>Russell N.</t>
  </si>
  <si>
    <t>Scott R.</t>
  </si>
  <si>
    <t>Jose Francisco Sr.</t>
  </si>
  <si>
    <t>Paul J</t>
  </si>
  <si>
    <t>Edward J.</t>
  </si>
  <si>
    <t>Patrick A.</t>
  </si>
  <si>
    <t>Geraint H</t>
  </si>
  <si>
    <t>Dj</t>
  </si>
  <si>
    <t>Zachary A</t>
  </si>
  <si>
    <t>Brian W.</t>
  </si>
  <si>
    <t>Ellen L.</t>
  </si>
  <si>
    <t>Abigail R.</t>
  </si>
  <si>
    <t>.  Grace H</t>
  </si>
  <si>
    <t>Caitie J.</t>
  </si>
  <si>
    <t>Ian T</t>
  </si>
  <si>
    <t>Tadese</t>
  </si>
  <si>
    <t>Dathan</t>
  </si>
  <si>
    <t>Aaron R</t>
  </si>
  <si>
    <t>Caitlin H.</t>
  </si>
  <si>
    <t>Harald E.</t>
  </si>
  <si>
    <t>Siobhan A.</t>
  </si>
  <si>
    <t>Andrea J.</t>
  </si>
  <si>
    <t>Rachel A.</t>
  </si>
  <si>
    <t>Kiersten</t>
  </si>
  <si>
    <t>Lelisa</t>
  </si>
  <si>
    <t>Chris C.</t>
  </si>
  <si>
    <t>Erik C.</t>
  </si>
  <si>
    <t>Shawn C</t>
  </si>
  <si>
    <t>Vajin L.</t>
  </si>
  <si>
    <t>John K. Jr.</t>
  </si>
  <si>
    <t>Kevin J.</t>
  </si>
  <si>
    <t>Kirby W.</t>
  </si>
  <si>
    <t>J A</t>
  </si>
  <si>
    <t>Dustin G.</t>
  </si>
  <si>
    <t>Anthony G</t>
  </si>
  <si>
    <t>Eric N</t>
  </si>
  <si>
    <t>Patrick H.</t>
  </si>
  <si>
    <t>Deborah L.</t>
  </si>
  <si>
    <t>Andrea K</t>
  </si>
  <si>
    <t>Elleree</t>
  </si>
  <si>
    <t>Brandon J</t>
  </si>
  <si>
    <t>Nina Wavik Sr.</t>
  </si>
  <si>
    <t>Dani</t>
  </si>
  <si>
    <t>Kathryn M.</t>
  </si>
  <si>
    <t>Trent A</t>
  </si>
  <si>
    <t>Jennifer E</t>
  </si>
  <si>
    <t>Tiffany A.</t>
  </si>
  <si>
    <t>Pat</t>
  </si>
  <si>
    <t>Rebecca M.</t>
  </si>
  <si>
    <t>Ruth</t>
  </si>
  <si>
    <t>Gregory S</t>
  </si>
  <si>
    <t>Alexandra S</t>
  </si>
  <si>
    <t>Hillary</t>
  </si>
  <si>
    <t>Amy K.</t>
  </si>
  <si>
    <t>Maaikel</t>
  </si>
  <si>
    <t>Christopher S.</t>
  </si>
  <si>
    <t>William R</t>
  </si>
  <si>
    <t>Lyndsy</t>
  </si>
  <si>
    <t>Anna</t>
  </si>
  <si>
    <t>Eric S</t>
  </si>
  <si>
    <t>Sonja</t>
  </si>
  <si>
    <t>Martha L.</t>
  </si>
  <si>
    <t>Ryan C.</t>
  </si>
  <si>
    <t>Cliff</t>
  </si>
  <si>
    <t>Blue</t>
  </si>
  <si>
    <t>Jeffrey M</t>
  </si>
  <si>
    <t>Mohd Syahidan</t>
  </si>
  <si>
    <t>Christi A.</t>
  </si>
  <si>
    <t>Sandra K.</t>
  </si>
  <si>
    <t>Jerome</t>
  </si>
  <si>
    <t>Julia R</t>
  </si>
  <si>
    <t>Sean Henry</t>
  </si>
  <si>
    <t>Abby L.</t>
  </si>
  <si>
    <t>Ali</t>
  </si>
  <si>
    <t>Pierre</t>
  </si>
  <si>
    <t>Alvaro Sr.</t>
  </si>
  <si>
    <t>Mark P.</t>
  </si>
  <si>
    <t>Mario Jr.</t>
  </si>
  <si>
    <t>Lusapho</t>
  </si>
  <si>
    <t>Alan F</t>
  </si>
  <si>
    <t>Jacob J</t>
  </si>
  <si>
    <t>Jose Tomas</t>
  </si>
  <si>
    <t>Mary Evan</t>
  </si>
  <si>
    <t>Justin K.</t>
  </si>
  <si>
    <t>Roman</t>
  </si>
  <si>
    <t>Evelyn L</t>
  </si>
  <si>
    <t>Matthew S</t>
  </si>
  <si>
    <t>.  Kathleen</t>
  </si>
  <si>
    <t>Flannery</t>
  </si>
  <si>
    <t>John T</t>
  </si>
  <si>
    <t>Candice M</t>
  </si>
  <si>
    <t>Theodore A.</t>
  </si>
  <si>
    <t>Lindy</t>
  </si>
  <si>
    <t>Holly</t>
  </si>
  <si>
    <t>Meghan K</t>
  </si>
  <si>
    <t>Fred</t>
  </si>
  <si>
    <t>Sebastian</t>
  </si>
  <si>
    <t>Susan E</t>
  </si>
  <si>
    <t>Katy</t>
  </si>
  <si>
    <t>Juan D. Sr.</t>
  </si>
  <si>
    <t>Evan P</t>
  </si>
  <si>
    <t>Aaron K</t>
  </si>
  <si>
    <t>Title</t>
  </si>
  <si>
    <t xml:space="preserve">First Name </t>
  </si>
  <si>
    <t>Last Name</t>
  </si>
  <si>
    <t>No of surgeries Imputed</t>
  </si>
  <si>
    <t>Date of Birth</t>
  </si>
  <si>
    <t>Date</t>
  </si>
  <si>
    <t>Weight Status</t>
  </si>
  <si>
    <t>DOB value paste</t>
  </si>
  <si>
    <t>DOB</t>
  </si>
  <si>
    <t>concatenate(dd,"-",mmm,"-",yyyy)</t>
  </si>
  <si>
    <t>Use delimiter and DMY format</t>
  </si>
  <si>
    <t>Then value paste</t>
  </si>
  <si>
    <t>smoker how to fill missing value</t>
  </si>
  <si>
    <t>Hospital tier based on most repeated</t>
  </si>
  <si>
    <t>Do encoding using Match function</t>
  </si>
  <si>
    <t>Then use mode and index</t>
  </si>
  <si>
    <t>IF(K2="?",INDEX($K$2:$K$2344,MODE($L$2:$L$2344)),K2)</t>
  </si>
  <si>
    <t>No of missing values marked ?</t>
  </si>
  <si>
    <t>COUNTIF(A1:Q2345,"?")</t>
  </si>
  <si>
    <t>IF(B2="?",ROUND(AVERAGE($B$2:$B$2344),0),B2)</t>
  </si>
  <si>
    <t>IF(D2="?","Sep",D2)</t>
  </si>
  <si>
    <t>Missing month</t>
  </si>
  <si>
    <t>Missing year rounded to nearest integer imputed using average</t>
  </si>
  <si>
    <t>for hospital tier I used index match</t>
  </si>
  <si>
    <t xml:space="preserve">Data trans 3 </t>
  </si>
  <si>
    <t>How to find inconsistency in heart and smoker</t>
  </si>
  <si>
    <t>split names</t>
  </si>
  <si>
    <t>use delimiter with space once</t>
  </si>
  <si>
    <t>then delimiter with fixed to extract title and last name</t>
  </si>
  <si>
    <t>( since last name ends with JR Sr for few)</t>
  </si>
  <si>
    <t xml:space="preserve">Age </t>
  </si>
  <si>
    <t>DATEDIF(H2,"8-6-2023","Y")</t>
  </si>
  <si>
    <t>Age from a given date</t>
  </si>
  <si>
    <t>ID imputed</t>
  </si>
  <si>
    <t>IF(B2&lt;18.5,"Underweight",IF(B2&lt;25,"Normal weight", IF(B2&lt;30,"Overweight","Obesity")))</t>
  </si>
  <si>
    <t>Weight status based on obesity</t>
  </si>
  <si>
    <t>Conversion of no. of major surgeries to numeric value</t>
  </si>
  <si>
    <t>IF(A23="No major surgery",0,A23)</t>
  </si>
  <si>
    <t>iferror(value(A23),0)</t>
  </si>
  <si>
    <t>Smoker Imputed</t>
  </si>
  <si>
    <t>Children</t>
  </si>
  <si>
    <t>Charges</t>
  </si>
  <si>
    <t>Age</t>
  </si>
  <si>
    <t>Hospital Tier</t>
  </si>
  <si>
    <t>City Tier</t>
  </si>
  <si>
    <t>Diabetes status</t>
  </si>
  <si>
    <t>&lt;5.7</t>
  </si>
  <si>
    <t>normal</t>
  </si>
  <si>
    <t>Pre diabetes</t>
  </si>
  <si>
    <t>&gt;5.7&lt;=6.4</t>
  </si>
  <si>
    <t>&gt;6.5</t>
  </si>
  <si>
    <t>Diabetes</t>
  </si>
  <si>
    <t>No. of surgeries</t>
  </si>
  <si>
    <t>Smoker</t>
  </si>
  <si>
    <t>Row Labels</t>
  </si>
  <si>
    <t>Normal weight</t>
  </si>
  <si>
    <t>Obesity</t>
  </si>
  <si>
    <t>Overweight</t>
  </si>
  <si>
    <t>Underweight</t>
  </si>
  <si>
    <t>Grand Total</t>
  </si>
  <si>
    <t>Column Labels</t>
  </si>
  <si>
    <t>Count of Customer ID</t>
  </si>
  <si>
    <t>Cancer History</t>
  </si>
  <si>
    <t>IF(A26&lt;5.7,"Normal",IF(A26&lt;6.5,"Pre-diabetes","Diabetes"))</t>
  </si>
  <si>
    <t>Average of Charges</t>
  </si>
  <si>
    <t>Count of Smoker</t>
  </si>
  <si>
    <t>Cancer not affected</t>
  </si>
  <si>
    <t>Non smoker</t>
  </si>
  <si>
    <t>Particulars</t>
  </si>
  <si>
    <t>INSIGHT</t>
  </si>
  <si>
    <t>SMOKER vs CANCER</t>
  </si>
  <si>
    <t>Cancer affected</t>
  </si>
  <si>
    <t>cancer  affected %</t>
  </si>
  <si>
    <t>WEIGHT STATUS vs CHARGES</t>
  </si>
  <si>
    <t>TOTAL CUSTOMER COUNT</t>
  </si>
  <si>
    <t>TOTAL HOSPITALISATION COUNT</t>
  </si>
  <si>
    <t>Count of Hospital Tier</t>
  </si>
  <si>
    <t>TOTAL HEALTHCARE COSTS</t>
  </si>
  <si>
    <t>Normal</t>
  </si>
  <si>
    <t>Pre-diabetes</t>
  </si>
  <si>
    <t>WEIGHT STATUS vs DIABETIC STATUS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</si>
</sst>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mmm\,\ yyyy"/>
    <numFmt numFmtId="165" formatCode="_-[$$-409]* #,##0.00_ ;_-[$$-409]* \-#,##0.00\ ;_-[$$-409]* &quot;-&quot;??_ ;_-@_ 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5" fillId="5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65" fontId="0" fillId="0" borderId="0" xfId="0" applyNumberFormat="1"/>
    <xf numFmtId="14" fontId="0" fillId="5" borderId="0" xfId="0" applyNumberFormat="1" applyFill="1"/>
    <xf numFmtId="0" fontId="6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0" fillId="6" borderId="0" xfId="0" applyFill="1"/>
    <xf numFmtId="0" fontId="0" fillId="5" borderId="0" xfId="0" applyFill="1" applyAlignment="1">
      <alignment horizontal="center"/>
    </xf>
    <xf numFmtId="0" fontId="0" fillId="7" borderId="0" xfId="0" applyFill="1"/>
    <xf numFmtId="0" fontId="0" fillId="0" borderId="0" xfId="0" applyFill="1" applyAlignment="1">
      <alignment horizontal="left"/>
    </xf>
    <xf numFmtId="0" fontId="7" fillId="8" borderId="0" xfId="0" applyFont="1" applyFill="1" applyAlignment="1">
      <alignment horizontal="center" vertical="center" wrapText="1"/>
    </xf>
    <xf numFmtId="14" fontId="0" fillId="7" borderId="0" xfId="0" applyNumberFormat="1" applyFill="1"/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9" borderId="0" xfId="0" applyFill="1"/>
    <xf numFmtId="0" fontId="0" fillId="9" borderId="0" xfId="0" applyFill="1" applyAlignment="1">
      <alignment wrapText="1"/>
    </xf>
    <xf numFmtId="0" fontId="0" fillId="9" borderId="0" xfId="0" applyFont="1" applyFill="1" applyAlignment="1">
      <alignment wrapText="1"/>
    </xf>
    <xf numFmtId="0" fontId="6" fillId="0" borderId="0" xfId="0" applyFont="1"/>
    <xf numFmtId="9" fontId="0" fillId="0" borderId="0" xfId="2" applyFont="1"/>
    <xf numFmtId="0" fontId="0" fillId="9" borderId="0" xfId="0" applyFont="1" applyFill="1" applyAlignment="1">
      <alignment horizontal="center" wrapText="1"/>
    </xf>
    <xf numFmtId="0" fontId="9" fillId="0" borderId="0" xfId="0" applyFont="1"/>
    <xf numFmtId="0" fontId="7" fillId="10" borderId="0" xfId="0" applyFont="1" applyFill="1" applyAlignment="1">
      <alignment horizontal="center"/>
    </xf>
    <xf numFmtId="165" fontId="0" fillId="0" borderId="0" xfId="3" applyNumberFormat="1" applyFont="1"/>
    <xf numFmtId="0" fontId="7" fillId="0" borderId="0" xfId="0" applyFont="1" applyAlignment="1">
      <alignment horizontal="left"/>
    </xf>
    <xf numFmtId="0" fontId="7" fillId="0" borderId="0" xfId="0" applyFont="1"/>
    <xf numFmtId="1" fontId="0" fillId="0" borderId="0" xfId="0" applyNumberFormat="1"/>
    <xf numFmtId="0" fontId="0" fillId="11" borderId="0" xfId="0" applyFill="1"/>
    <xf numFmtId="0" fontId="0" fillId="11" borderId="0" xfId="0" applyFill="1" applyAlignment="1">
      <alignment horizontal="center" vertical="center" wrapText="1"/>
    </xf>
    <xf numFmtId="0" fontId="0" fillId="11" borderId="0" xfId="0" applyNumberFormat="1" applyFill="1" applyAlignment="1">
      <alignment horizontal="center" vertical="center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16">
    <dxf>
      <fill>
        <patternFill patternType="solid">
          <bgColor theme="4" tint="0.79998168889431442"/>
        </patternFill>
      </fill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numFmt numFmtId="1" formatCode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3" formatCode="0%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[Capstone project -Praveena.xlsx]Manual Dashboard!PivotTable2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Weight Status to Charges</a:t>
            </a:r>
          </a:p>
        </c:rich>
      </c:tx>
      <c:layout>
        <c:manualLayout>
          <c:xMode val="edge"/>
          <c:yMode val="edge"/>
          <c:x val="0.1601889884578192"/>
          <c:y val="5.2680799515445194E-2"/>
        </c:manualLayout>
      </c:layout>
      <c:spPr>
        <a:effectLst>
          <a:outerShdw blurRad="50800" dist="50800" dir="5400000" algn="ctr" rotWithShape="0">
            <a:schemeClr val="accent2">
              <a:lumMod val="75000"/>
            </a:schemeClr>
          </a:outerShdw>
        </a:effectLst>
      </c:spPr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'Manual Dashboard'!$G$5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'Manual Dashboard'!$F$6:$F$10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'Manual Dashboard'!$G$6:$G$10</c:f>
              <c:numCache>
                <c:formatCode>0.00</c:formatCode>
                <c:ptCount val="4"/>
                <c:pt idx="0">
                  <c:v>9851.9225171624821</c:v>
                </c:pt>
                <c:pt idx="1">
                  <c:v>16661.463407043448</c:v>
                </c:pt>
                <c:pt idx="2">
                  <c:v>11435.412714570863</c:v>
                </c:pt>
                <c:pt idx="3">
                  <c:v>6899.317500000001</c:v>
                </c:pt>
              </c:numCache>
            </c:numRef>
          </c:val>
        </c:ser>
        <c:shape val="box"/>
        <c:axId val="159045120"/>
        <c:axId val="159046272"/>
        <c:axId val="0"/>
      </c:bar3DChart>
      <c:catAx>
        <c:axId val="159045120"/>
        <c:scaling>
          <c:orientation val="minMax"/>
        </c:scaling>
        <c:axPos val="b"/>
        <c:tickLblPos val="nextTo"/>
        <c:crossAx val="159046272"/>
        <c:crosses val="autoZero"/>
        <c:auto val="1"/>
        <c:lblAlgn val="ctr"/>
        <c:lblOffset val="100"/>
      </c:catAx>
      <c:valAx>
        <c:axId val="159046272"/>
        <c:scaling>
          <c:orientation val="minMax"/>
        </c:scaling>
        <c:axPos val="l"/>
        <c:majorGridlines/>
        <c:numFmt formatCode="0.00" sourceLinked="1"/>
        <c:tickLblPos val="nextTo"/>
        <c:crossAx val="159045120"/>
        <c:crosses val="autoZero"/>
        <c:crossBetween val="between"/>
      </c:valAx>
    </c:plotArea>
    <c:legend>
      <c:legendPos val="r"/>
      <c:layout/>
    </c:legend>
    <c:plotVisOnly val="1"/>
  </c:chart>
  <c:spPr>
    <a:noFill/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Cancer History-</a:t>
            </a:r>
            <a:r>
              <a:rPr lang="en-US" baseline="0"/>
              <a:t> Smoker Vs Non smoker</a:t>
            </a:r>
          </a:p>
        </c:rich>
      </c:tx>
      <c:layout>
        <c:manualLayout>
          <c:xMode val="edge"/>
          <c:yMode val="edge"/>
          <c:x val="0.11673311739042654"/>
          <c:y val="4.3636363636363654E-2"/>
        </c:manualLayout>
      </c:layout>
    </c:title>
    <c:plotArea>
      <c:layout/>
      <c:pieChart>
        <c:varyColors val="1"/>
        <c:ser>
          <c:idx val="0"/>
          <c:order val="0"/>
          <c:tx>
            <c:strRef>
              <c:f>'Manual Dashboard'!$B$4</c:f>
              <c:strCache>
                <c:ptCount val="1"/>
                <c:pt idx="0">
                  <c:v>Cancer affected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Dashboard'!$B$5:$B$6</c:f>
              <c:numCache>
                <c:formatCode>General</c:formatCode>
                <c:ptCount val="2"/>
                <c:pt idx="0">
                  <c:v>84</c:v>
                </c:pt>
                <c:pt idx="1">
                  <c:v>307</c:v>
                </c:pt>
              </c:numCache>
            </c:numRef>
          </c:val>
        </c:ser>
        <c:ser>
          <c:idx val="1"/>
          <c:order val="1"/>
          <c:tx>
            <c:strRef>
              <c:f>'Manual Dashboard'!$C$4</c:f>
              <c:strCache>
                <c:ptCount val="1"/>
                <c:pt idx="0">
                  <c:v>Cancer not affected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Dashboard'!$C$5:$C$6</c:f>
              <c:numCache>
                <c:formatCode>General</c:formatCode>
                <c:ptCount val="2"/>
                <c:pt idx="0">
                  <c:v>404</c:v>
                </c:pt>
                <c:pt idx="1">
                  <c:v>1540</c:v>
                </c:pt>
              </c:numCache>
            </c:numRef>
          </c:val>
        </c:ser>
        <c:ser>
          <c:idx val="2"/>
          <c:order val="2"/>
          <c:tx>
            <c:strRef>
              <c:f>'Manual Dashboard'!$D$4</c:f>
              <c:strCache>
                <c:ptCount val="1"/>
                <c:pt idx="0">
                  <c:v>cancer  affected %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Dashboard'!$D$5:$D$6</c:f>
              <c:numCache>
                <c:formatCode>0%</c:formatCode>
                <c:ptCount val="2"/>
                <c:pt idx="0">
                  <c:v>0.21483375959079284</c:v>
                </c:pt>
                <c:pt idx="1">
                  <c:v>0.78516624040920713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ln>
      <a:solidFill>
        <a:schemeClr val="accent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[Capstone project -Praveena.xlsx]Quick analysis!PivotTable3</c:name>
    <c:fmtId val="3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'Quick analysis'!$B$14:$B$15</c:f>
              <c:strCache>
                <c:ptCount val="1"/>
                <c:pt idx="0">
                  <c:v>Normal weight</c:v>
                </c:pt>
              </c:strCache>
            </c:strRef>
          </c:tx>
          <c:cat>
            <c:strRef>
              <c:f>'Quick analysis'!$A$16:$A$19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Pre-diabetes</c:v>
                </c:pt>
              </c:strCache>
            </c:strRef>
          </c:cat>
          <c:val>
            <c:numRef>
              <c:f>'Quick analysis'!$B$16:$B$19</c:f>
              <c:numCache>
                <c:formatCode>0</c:formatCode>
                <c:ptCount val="3"/>
                <c:pt idx="0">
                  <c:v>139</c:v>
                </c:pt>
                <c:pt idx="1">
                  <c:v>216</c:v>
                </c:pt>
                <c:pt idx="2">
                  <c:v>82</c:v>
                </c:pt>
              </c:numCache>
            </c:numRef>
          </c:val>
        </c:ser>
        <c:ser>
          <c:idx val="1"/>
          <c:order val="1"/>
          <c:tx>
            <c:strRef>
              <c:f>'Quick analysis'!$C$14:$C$15</c:f>
              <c:strCache>
                <c:ptCount val="1"/>
                <c:pt idx="0">
                  <c:v>Obesity</c:v>
                </c:pt>
              </c:strCache>
            </c:strRef>
          </c:tx>
          <c:cat>
            <c:strRef>
              <c:f>'Quick analysis'!$A$16:$A$19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Pre-diabetes</c:v>
                </c:pt>
              </c:strCache>
            </c:strRef>
          </c:cat>
          <c:val>
            <c:numRef>
              <c:f>'Quick analysis'!$C$16:$C$19</c:f>
              <c:numCache>
                <c:formatCode>0</c:formatCode>
                <c:ptCount val="3"/>
                <c:pt idx="0">
                  <c:v>423</c:v>
                </c:pt>
                <c:pt idx="1">
                  <c:v>561</c:v>
                </c:pt>
                <c:pt idx="2">
                  <c:v>237</c:v>
                </c:pt>
              </c:numCache>
            </c:numRef>
          </c:val>
        </c:ser>
        <c:ser>
          <c:idx val="2"/>
          <c:order val="2"/>
          <c:tx>
            <c:strRef>
              <c:f>'Quick analysis'!$D$14:$D$15</c:f>
              <c:strCache>
                <c:ptCount val="1"/>
                <c:pt idx="0">
                  <c:v>Overweight</c:v>
                </c:pt>
              </c:strCache>
            </c:strRef>
          </c:tx>
          <c:cat>
            <c:strRef>
              <c:f>'Quick analysis'!$A$16:$A$19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Pre-diabetes</c:v>
                </c:pt>
              </c:strCache>
            </c:strRef>
          </c:cat>
          <c:val>
            <c:numRef>
              <c:f>'Quick analysis'!$D$16:$D$19</c:f>
              <c:numCache>
                <c:formatCode>0</c:formatCode>
                <c:ptCount val="3"/>
                <c:pt idx="0">
                  <c:v>157</c:v>
                </c:pt>
                <c:pt idx="1">
                  <c:v>236</c:v>
                </c:pt>
                <c:pt idx="2">
                  <c:v>108</c:v>
                </c:pt>
              </c:numCache>
            </c:numRef>
          </c:val>
        </c:ser>
        <c:ser>
          <c:idx val="3"/>
          <c:order val="3"/>
          <c:tx>
            <c:strRef>
              <c:f>'Quick analysis'!$E$14:$E$15</c:f>
              <c:strCache>
                <c:ptCount val="1"/>
                <c:pt idx="0">
                  <c:v>Underweight</c:v>
                </c:pt>
              </c:strCache>
            </c:strRef>
          </c:tx>
          <c:cat>
            <c:strRef>
              <c:f>'Quick analysis'!$A$16:$A$19</c:f>
              <c:strCache>
                <c:ptCount val="3"/>
                <c:pt idx="0">
                  <c:v>Diabetes</c:v>
                </c:pt>
                <c:pt idx="1">
                  <c:v>Normal</c:v>
                </c:pt>
                <c:pt idx="2">
                  <c:v>Pre-diabetes</c:v>
                </c:pt>
              </c:strCache>
            </c:strRef>
          </c:cat>
          <c:val>
            <c:numRef>
              <c:f>'Quick analysis'!$E$16:$E$19</c:f>
              <c:numCache>
                <c:formatCode>0</c:formatCode>
                <c:ptCount val="3"/>
                <c:pt idx="0">
                  <c:v>65</c:v>
                </c:pt>
                <c:pt idx="1">
                  <c:v>82</c:v>
                </c:pt>
                <c:pt idx="2">
                  <c:v>29</c:v>
                </c:pt>
              </c:numCache>
            </c:numRef>
          </c:val>
        </c:ser>
        <c:shape val="box"/>
        <c:axId val="123141120"/>
        <c:axId val="164500224"/>
        <c:axId val="0"/>
      </c:bar3DChart>
      <c:catAx>
        <c:axId val="123141120"/>
        <c:scaling>
          <c:orientation val="minMax"/>
        </c:scaling>
        <c:axPos val="b"/>
        <c:tickLblPos val="nextTo"/>
        <c:crossAx val="164500224"/>
        <c:crosses val="autoZero"/>
        <c:auto val="1"/>
        <c:lblAlgn val="ctr"/>
        <c:lblOffset val="100"/>
      </c:catAx>
      <c:valAx>
        <c:axId val="164500224"/>
        <c:scaling>
          <c:orientation val="minMax"/>
        </c:scaling>
        <c:axPos val="l"/>
        <c:majorGridlines/>
        <c:numFmt formatCode="0" sourceLinked="1"/>
        <c:tickLblPos val="nextTo"/>
        <c:crossAx val="1231411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[Capstone project -Praveena.xlsx]Quick analysis!PivotTable2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Hospitalisation</a:t>
            </a:r>
            <a:r>
              <a:rPr lang="en-US" baseline="0"/>
              <a:t> count</a:t>
            </a:r>
          </a:p>
        </c:rich>
      </c:tx>
      <c:layout>
        <c:manualLayout>
          <c:xMode val="edge"/>
          <c:yMode val="edge"/>
          <c:x val="0.19066681048430592"/>
          <c:y val="3.875968992248062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areaChart>
        <c:grouping val="stacked"/>
        <c:ser>
          <c:idx val="0"/>
          <c:order val="0"/>
          <c:tx>
            <c:strRef>
              <c:f>'Quick analysis'!$B$5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'Quick analysis'!$A$6:$A$9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'Quick analysis'!$B$6:$B$9</c:f>
              <c:numCache>
                <c:formatCode>General</c:formatCode>
                <c:ptCount val="3"/>
                <c:pt idx="0">
                  <c:v>304</c:v>
                </c:pt>
                <c:pt idx="1">
                  <c:v>1338</c:v>
                </c:pt>
                <c:pt idx="2">
                  <c:v>693</c:v>
                </c:pt>
              </c:numCache>
            </c:numRef>
          </c:val>
        </c:ser>
        <c:axId val="164561664"/>
        <c:axId val="164563200"/>
      </c:areaChart>
      <c:catAx>
        <c:axId val="164561664"/>
        <c:scaling>
          <c:orientation val="minMax"/>
        </c:scaling>
        <c:axPos val="b"/>
        <c:tickLblPos val="nextTo"/>
        <c:crossAx val="164563200"/>
        <c:crosses val="autoZero"/>
        <c:auto val="1"/>
        <c:lblAlgn val="ctr"/>
        <c:lblOffset val="100"/>
      </c:catAx>
      <c:valAx>
        <c:axId val="164563200"/>
        <c:scaling>
          <c:orientation val="minMax"/>
        </c:scaling>
        <c:axPos val="l"/>
        <c:majorGridlines/>
        <c:numFmt formatCode="General" sourceLinked="1"/>
        <c:tickLblPos val="nextTo"/>
        <c:crossAx val="1645616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[Capstone project -Praveena.xlsx]Quick analysis!PivotTable1</c:name>
    <c:fmtId val="4"/>
  </c:pivotSource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Weight Status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68965500554915626"/>
          <c:y val="3.4196657621187183E-2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118839618731914"/>
          <c:y val="9.1954022988505746E-2"/>
          <c:w val="0.59224467467882425"/>
          <c:h val="0.75010996470268798"/>
        </c:manualLayout>
      </c:layout>
      <c:barChart>
        <c:barDir val="col"/>
        <c:grouping val="clustered"/>
        <c:ser>
          <c:idx val="0"/>
          <c:order val="0"/>
          <c:tx>
            <c:strRef>
              <c:f>'Quick analysis'!$B$26:$B$27</c:f>
              <c:strCache>
                <c:ptCount val="1"/>
                <c:pt idx="0">
                  <c:v>Normal 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analysis'!$B$28</c:f>
              <c:numCache>
                <c:formatCode>General</c:formatCode>
                <c:ptCount val="1"/>
                <c:pt idx="0">
                  <c:v>437</c:v>
                </c:pt>
              </c:numCache>
            </c:numRef>
          </c:val>
        </c:ser>
        <c:ser>
          <c:idx val="1"/>
          <c:order val="1"/>
          <c:tx>
            <c:strRef>
              <c:f>'Quick analysis'!$C$26:$C$27</c:f>
              <c:strCache>
                <c:ptCount val="1"/>
                <c:pt idx="0">
                  <c:v>Obesity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analysis'!$C$28</c:f>
              <c:numCache>
                <c:formatCode>General</c:formatCode>
                <c:ptCount val="1"/>
                <c:pt idx="0">
                  <c:v>1221</c:v>
                </c:pt>
              </c:numCache>
            </c:numRef>
          </c:val>
        </c:ser>
        <c:ser>
          <c:idx val="2"/>
          <c:order val="2"/>
          <c:tx>
            <c:strRef>
              <c:f>'Quick analysis'!$D$26:$D$27</c:f>
              <c:strCache>
                <c:ptCount val="1"/>
                <c:pt idx="0">
                  <c:v>Overweight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analysis'!$D$28</c:f>
              <c:numCache>
                <c:formatCode>General</c:formatCode>
                <c:ptCount val="1"/>
                <c:pt idx="0">
                  <c:v>501</c:v>
                </c:pt>
              </c:numCache>
            </c:numRef>
          </c:val>
        </c:ser>
        <c:ser>
          <c:idx val="3"/>
          <c:order val="3"/>
          <c:tx>
            <c:strRef>
              <c:f>'Quick analysis'!$E$26:$E$27</c:f>
              <c:strCache>
                <c:ptCount val="1"/>
                <c:pt idx="0">
                  <c:v>Underweight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analysis'!$E$28</c:f>
              <c:numCache>
                <c:formatCode>General</c:formatCode>
                <c:ptCount val="1"/>
                <c:pt idx="0">
                  <c:v>176</c:v>
                </c:pt>
              </c:numCache>
            </c:numRef>
          </c:val>
        </c:ser>
        <c:axId val="164708736"/>
        <c:axId val="164710272"/>
      </c:barChart>
      <c:catAx>
        <c:axId val="164708736"/>
        <c:scaling>
          <c:orientation val="minMax"/>
        </c:scaling>
        <c:axPos val="b"/>
        <c:tickLblPos val="nextTo"/>
        <c:crossAx val="164710272"/>
        <c:crosses val="autoZero"/>
        <c:auto val="1"/>
        <c:lblAlgn val="ctr"/>
        <c:lblOffset val="100"/>
      </c:catAx>
      <c:valAx>
        <c:axId val="164710272"/>
        <c:scaling>
          <c:orientation val="minMax"/>
        </c:scaling>
        <c:axPos val="l"/>
        <c:majorGridlines/>
        <c:numFmt formatCode="General" sourceLinked="1"/>
        <c:tickLblPos val="nextTo"/>
        <c:crossAx val="164708736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r"/>
    </c:legend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[Capstone project -Praveena.xlsx]Quick analysis!PivotTable1</c:name>
    <c:fmtId val="2"/>
  </c:pivotSource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Weight Status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68965503522586091"/>
          <c:y val="4.065073762331433E-3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118839618731902"/>
          <c:y val="9.1954022988505746E-2"/>
          <c:w val="0.59224467467882402"/>
          <c:h val="0.75010996470268798"/>
        </c:manualLayout>
      </c:layout>
      <c:barChart>
        <c:barDir val="col"/>
        <c:grouping val="clustered"/>
        <c:ser>
          <c:idx val="0"/>
          <c:order val="0"/>
          <c:tx>
            <c:strRef>
              <c:f>'Quick analysis'!$B$26:$B$27</c:f>
              <c:strCache>
                <c:ptCount val="1"/>
                <c:pt idx="0">
                  <c:v>Normal 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analysis'!$B$28</c:f>
              <c:numCache>
                <c:formatCode>General</c:formatCode>
                <c:ptCount val="1"/>
                <c:pt idx="0">
                  <c:v>437</c:v>
                </c:pt>
              </c:numCache>
            </c:numRef>
          </c:val>
        </c:ser>
        <c:ser>
          <c:idx val="1"/>
          <c:order val="1"/>
          <c:tx>
            <c:strRef>
              <c:f>'Quick analysis'!$C$26:$C$27</c:f>
              <c:strCache>
                <c:ptCount val="1"/>
                <c:pt idx="0">
                  <c:v>Obesity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analysis'!$C$28</c:f>
              <c:numCache>
                <c:formatCode>General</c:formatCode>
                <c:ptCount val="1"/>
                <c:pt idx="0">
                  <c:v>1221</c:v>
                </c:pt>
              </c:numCache>
            </c:numRef>
          </c:val>
        </c:ser>
        <c:ser>
          <c:idx val="2"/>
          <c:order val="2"/>
          <c:tx>
            <c:strRef>
              <c:f>'Quick analysis'!$D$26:$D$27</c:f>
              <c:strCache>
                <c:ptCount val="1"/>
                <c:pt idx="0">
                  <c:v>Overweight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analysis'!$D$28</c:f>
              <c:numCache>
                <c:formatCode>General</c:formatCode>
                <c:ptCount val="1"/>
                <c:pt idx="0">
                  <c:v>501</c:v>
                </c:pt>
              </c:numCache>
            </c:numRef>
          </c:val>
        </c:ser>
        <c:ser>
          <c:idx val="3"/>
          <c:order val="3"/>
          <c:tx>
            <c:strRef>
              <c:f>'Quick analysis'!$E$26:$E$27</c:f>
              <c:strCache>
                <c:ptCount val="1"/>
                <c:pt idx="0">
                  <c:v>Underweight</c:v>
                </c:pt>
              </c:strCache>
            </c:strRef>
          </c:tx>
          <c:cat>
            <c:strRef>
              <c:f>'Quick analysis'!$A$28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'Quick analysis'!$E$28</c:f>
              <c:numCache>
                <c:formatCode>General</c:formatCode>
                <c:ptCount val="1"/>
                <c:pt idx="0">
                  <c:v>176</c:v>
                </c:pt>
              </c:numCache>
            </c:numRef>
          </c:val>
        </c:ser>
        <c:axId val="164029952"/>
        <c:axId val="164031488"/>
      </c:barChart>
      <c:catAx>
        <c:axId val="164029952"/>
        <c:scaling>
          <c:orientation val="minMax"/>
        </c:scaling>
        <c:axPos val="b"/>
        <c:tickLblPos val="nextTo"/>
        <c:crossAx val="164031488"/>
        <c:crosses val="autoZero"/>
        <c:auto val="1"/>
        <c:lblAlgn val="ctr"/>
        <c:lblOffset val="100"/>
      </c:catAx>
      <c:valAx>
        <c:axId val="164031488"/>
        <c:scaling>
          <c:orientation val="minMax"/>
        </c:scaling>
        <c:axPos val="l"/>
        <c:majorGridlines/>
        <c:numFmt formatCode="General" sourceLinked="1"/>
        <c:tickLblPos val="nextTo"/>
        <c:crossAx val="164029952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r"/>
      <c:layout/>
    </c:legend>
    <c:plotVisOnly val="1"/>
  </c:chart>
  <c:spPr>
    <a:solidFill>
      <a:schemeClr val="accent1">
        <a:lumMod val="20000"/>
        <a:lumOff val="80000"/>
      </a:schemeClr>
    </a:solidFill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Cancer History-</a:t>
            </a:r>
            <a:r>
              <a:rPr lang="en-US" baseline="0"/>
              <a:t> Smoker Vs Non smoker</a:t>
            </a:r>
          </a:p>
        </c:rich>
      </c:tx>
      <c:layout>
        <c:manualLayout>
          <c:xMode val="edge"/>
          <c:yMode val="edge"/>
          <c:x val="0.11673311739042654"/>
          <c:y val="4.3636363636363654E-2"/>
        </c:manualLayout>
      </c:layout>
    </c:title>
    <c:plotArea>
      <c:layout/>
      <c:pieChart>
        <c:varyColors val="1"/>
        <c:ser>
          <c:idx val="0"/>
          <c:order val="0"/>
          <c:tx>
            <c:strRef>
              <c:f>'Manual Dashboard'!$B$4</c:f>
              <c:strCache>
                <c:ptCount val="1"/>
                <c:pt idx="0">
                  <c:v>Cancer affected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Dashboard'!$B$5:$B$6</c:f>
              <c:numCache>
                <c:formatCode>General</c:formatCode>
                <c:ptCount val="2"/>
                <c:pt idx="0">
                  <c:v>84</c:v>
                </c:pt>
                <c:pt idx="1">
                  <c:v>307</c:v>
                </c:pt>
              </c:numCache>
            </c:numRef>
          </c:val>
        </c:ser>
        <c:ser>
          <c:idx val="1"/>
          <c:order val="1"/>
          <c:tx>
            <c:strRef>
              <c:f>'Manual Dashboard'!$C$4</c:f>
              <c:strCache>
                <c:ptCount val="1"/>
                <c:pt idx="0">
                  <c:v>Cancer not affected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Dashboard'!$C$5:$C$6</c:f>
              <c:numCache>
                <c:formatCode>General</c:formatCode>
                <c:ptCount val="2"/>
                <c:pt idx="0">
                  <c:v>404</c:v>
                </c:pt>
                <c:pt idx="1">
                  <c:v>1540</c:v>
                </c:pt>
              </c:numCache>
            </c:numRef>
          </c:val>
        </c:ser>
        <c:ser>
          <c:idx val="2"/>
          <c:order val="2"/>
          <c:tx>
            <c:strRef>
              <c:f>'Manual Dashboard'!$D$4</c:f>
              <c:strCache>
                <c:ptCount val="1"/>
                <c:pt idx="0">
                  <c:v>cancer  affected %</c:v>
                </c:pt>
              </c:strCache>
            </c:strRef>
          </c:tx>
          <c:explosion val="25"/>
          <c:cat>
            <c:strRef>
              <c:f>'Manual Dashboard'!$A$5:$A$6</c:f>
              <c:strCache>
                <c:ptCount val="2"/>
                <c:pt idx="0">
                  <c:v>Smoker</c:v>
                </c:pt>
                <c:pt idx="1">
                  <c:v>Non smoker</c:v>
                </c:pt>
              </c:strCache>
            </c:strRef>
          </c:cat>
          <c:val>
            <c:numRef>
              <c:f>'Manual Dashboard'!$D$5:$D$6</c:f>
              <c:numCache>
                <c:formatCode>0%</c:formatCode>
                <c:ptCount val="2"/>
                <c:pt idx="0">
                  <c:v>0.21483375959079284</c:v>
                </c:pt>
                <c:pt idx="1">
                  <c:v>0.78516624040920713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spPr>
    <a:solidFill>
      <a:schemeClr val="accent1">
        <a:lumMod val="20000"/>
        <a:lumOff val="80000"/>
      </a:schemeClr>
    </a:solidFill>
    <a:ln>
      <a:solidFill>
        <a:schemeClr val="accent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[Capstone project -Praveena.xlsx]Manual Dashboard!PivotTable2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Weight Status to Charges</a:t>
            </a:r>
          </a:p>
        </c:rich>
      </c:tx>
      <c:layout>
        <c:manualLayout>
          <c:xMode val="edge"/>
          <c:yMode val="edge"/>
          <c:x val="0.1601889884578192"/>
          <c:y val="5.2680799515445194E-2"/>
        </c:manualLayout>
      </c:layout>
      <c:spPr>
        <a:effectLst>
          <a:outerShdw blurRad="50800" dist="50800" dir="5400000" algn="ctr" rotWithShape="0">
            <a:schemeClr val="accent2">
              <a:lumMod val="75000"/>
            </a:schemeClr>
          </a:outerShdw>
        </a:effectLst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'Manual Dashboard'!$G$5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'Manual Dashboard'!$F$6:$F$10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'Manual Dashboard'!$G$6:$G$10</c:f>
              <c:numCache>
                <c:formatCode>0.00</c:formatCode>
                <c:ptCount val="4"/>
                <c:pt idx="0">
                  <c:v>9851.9225171624821</c:v>
                </c:pt>
                <c:pt idx="1">
                  <c:v>16661.463407043448</c:v>
                </c:pt>
                <c:pt idx="2">
                  <c:v>11435.412714570863</c:v>
                </c:pt>
                <c:pt idx="3">
                  <c:v>6899.317500000001</c:v>
                </c:pt>
              </c:numCache>
            </c:numRef>
          </c:val>
        </c:ser>
        <c:shape val="box"/>
        <c:axId val="122925056"/>
        <c:axId val="122926592"/>
        <c:axId val="0"/>
      </c:bar3DChart>
      <c:catAx>
        <c:axId val="122925056"/>
        <c:scaling>
          <c:orientation val="minMax"/>
        </c:scaling>
        <c:axPos val="b"/>
        <c:tickLblPos val="nextTo"/>
        <c:crossAx val="122926592"/>
        <c:crosses val="autoZero"/>
        <c:auto val="1"/>
        <c:lblAlgn val="ctr"/>
        <c:lblOffset val="100"/>
      </c:catAx>
      <c:valAx>
        <c:axId val="122926592"/>
        <c:scaling>
          <c:orientation val="minMax"/>
        </c:scaling>
        <c:axPos val="l"/>
        <c:majorGridlines/>
        <c:numFmt formatCode="0.00" sourceLinked="1"/>
        <c:tickLblPos val="nextTo"/>
        <c:crossAx val="122925056"/>
        <c:crosses val="autoZero"/>
        <c:crossBetween val="between"/>
      </c:valAx>
    </c:plotArea>
    <c:legend>
      <c:legendPos val="r"/>
      <c:layout/>
    </c:legend>
    <c:plotVisOnly val="1"/>
  </c:chart>
  <c:spPr>
    <a:noFill/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523874</xdr:colOff>
      <xdr:row>10</xdr:row>
      <xdr:rowOff>66675</xdr:rowOff>
    </xdr:from>
    <xdr:to>
      <xdr:col>7</xdr:col>
      <xdr:colOff>0</xdr:colOff>
      <xdr:row>22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12</xdr:row>
      <xdr:rowOff>57150</xdr:rowOff>
    </xdr:from>
    <xdr:to>
      <xdr:col>3</xdr:col>
      <xdr:colOff>371475</xdr:colOff>
      <xdr:row>24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</xdr:colOff>
      <xdr:row>4</xdr:row>
      <xdr:rowOff>57150</xdr:rowOff>
    </xdr:from>
    <xdr:to>
      <xdr:col>9</xdr:col>
      <xdr:colOff>276225</xdr:colOff>
      <xdr:row>7</xdr:row>
      <xdr:rowOff>142875</xdr:rowOff>
    </xdr:to>
    <xdr:sp macro="" textlink="">
      <xdr:nvSpPr>
        <xdr:cNvPr id="10" name="TextBox 9"/>
        <xdr:cNvSpPr txBox="1"/>
      </xdr:nvSpPr>
      <xdr:spPr>
        <a:xfrm>
          <a:off x="8496300" y="1009650"/>
          <a:ext cx="2457450" cy="6572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Non smokers affected with cancer are comparitively higher than a smoker affected with cancer.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8</xdr:col>
      <xdr:colOff>85724</xdr:colOff>
      <xdr:row>10</xdr:row>
      <xdr:rowOff>38100</xdr:rowOff>
    </xdr:from>
    <xdr:to>
      <xdr:col>9</xdr:col>
      <xdr:colOff>314324</xdr:colOff>
      <xdr:row>13</xdr:row>
      <xdr:rowOff>95250</xdr:rowOff>
    </xdr:to>
    <xdr:sp macro="" textlink="">
      <xdr:nvSpPr>
        <xdr:cNvPr id="11" name="TextBox 10"/>
        <xdr:cNvSpPr txBox="1"/>
      </xdr:nvSpPr>
      <xdr:spPr>
        <a:xfrm>
          <a:off x="7753349" y="2133600"/>
          <a:ext cx="2466975" cy="6286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/>
            <a:t> Persons who are obese and overweight incur higher medical charges compared to normal weight and underweight</a:t>
          </a: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11</xdr:row>
      <xdr:rowOff>95250</xdr:rowOff>
    </xdr:from>
    <xdr:to>
      <xdr:col>9</xdr:col>
      <xdr:colOff>409575</xdr:colOff>
      <xdr:row>24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361950</xdr:colOff>
      <xdr:row>19</xdr:row>
      <xdr:rowOff>123825</xdr:rowOff>
    </xdr:from>
    <xdr:to>
      <xdr:col>3</xdr:col>
      <xdr:colOff>438150</xdr:colOff>
      <xdr:row>23</xdr:row>
      <xdr:rowOff>19050</xdr:rowOff>
    </xdr:to>
    <xdr:sp macro="" textlink="">
      <xdr:nvSpPr>
        <xdr:cNvPr id="6" name="TextBox 5"/>
        <xdr:cNvSpPr txBox="1"/>
      </xdr:nvSpPr>
      <xdr:spPr>
        <a:xfrm>
          <a:off x="361950" y="3743325"/>
          <a:ext cx="3028950" cy="6572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Non diabetic persons are more prone to obesity and overweight. Persons having diabetes  or pre diabetic are comparitively health concious</a:t>
          </a:r>
        </a:p>
      </xdr:txBody>
    </xdr:sp>
    <xdr:clientData/>
  </xdr:twoCellAnchor>
  <xdr:twoCellAnchor>
    <xdr:from>
      <xdr:col>6</xdr:col>
      <xdr:colOff>695325</xdr:colOff>
      <xdr:row>2</xdr:row>
      <xdr:rowOff>104775</xdr:rowOff>
    </xdr:from>
    <xdr:to>
      <xdr:col>9</xdr:col>
      <xdr:colOff>266700</xdr:colOff>
      <xdr:row>11</xdr:row>
      <xdr:rowOff>28575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5</xdr:row>
      <xdr:rowOff>28575</xdr:rowOff>
    </xdr:from>
    <xdr:to>
      <xdr:col>5</xdr:col>
      <xdr:colOff>666750</xdr:colOff>
      <xdr:row>8</xdr:row>
      <xdr:rowOff>19050</xdr:rowOff>
    </xdr:to>
    <xdr:sp macro="" textlink="">
      <xdr:nvSpPr>
        <xdr:cNvPr id="8" name="TextBox 7"/>
        <xdr:cNvSpPr txBox="1"/>
      </xdr:nvSpPr>
      <xdr:spPr>
        <a:xfrm>
          <a:off x="3876675" y="981075"/>
          <a:ext cx="2286000" cy="5619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Number of patients admitted in  tier 2 is more compared to other tiers</a:t>
          </a:r>
        </a:p>
      </xdr:txBody>
    </xdr:sp>
    <xdr:clientData/>
  </xdr:twoCellAnchor>
  <xdr:twoCellAnchor>
    <xdr:from>
      <xdr:col>0</xdr:col>
      <xdr:colOff>200025</xdr:colOff>
      <xdr:row>28</xdr:row>
      <xdr:rowOff>133350</xdr:rowOff>
    </xdr:from>
    <xdr:to>
      <xdr:col>4</xdr:col>
      <xdr:colOff>304800</xdr:colOff>
      <xdr:row>37</xdr:row>
      <xdr:rowOff>104775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0.17607</cdr:x>
      <cdr:y>0</cdr:y>
    </cdr:from>
    <cdr:to>
      <cdr:x>0.8465</cdr:x>
      <cdr:y>0.06719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2950" y="0"/>
          <a:ext cx="2828925" cy="161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5</xdr:row>
      <xdr:rowOff>180975</xdr:rowOff>
    </xdr:from>
    <xdr:to>
      <xdr:col>6</xdr:col>
      <xdr:colOff>114299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0</xdr:row>
      <xdr:rowOff>38100</xdr:rowOff>
    </xdr:from>
    <xdr:to>
      <xdr:col>16</xdr:col>
      <xdr:colOff>19050</xdr:colOff>
      <xdr:row>2</xdr:row>
      <xdr:rowOff>0</xdr:rowOff>
    </xdr:to>
    <xdr:sp macro="" textlink="">
      <xdr:nvSpPr>
        <xdr:cNvPr id="3" name="TextBox 2"/>
        <xdr:cNvSpPr txBox="1"/>
      </xdr:nvSpPr>
      <xdr:spPr>
        <a:xfrm>
          <a:off x="66674" y="38100"/>
          <a:ext cx="10848976" cy="3429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400" b="1" i="1">
              <a:solidFill>
                <a:schemeClr val="accent2">
                  <a:lumMod val="75000"/>
                </a:schemeClr>
              </a:solidFill>
            </a:rPr>
            <a:t>HEALTHCARE</a:t>
          </a:r>
          <a:r>
            <a:rPr lang="en-US" sz="2400" b="1" i="1" baseline="0">
              <a:solidFill>
                <a:schemeClr val="accent2">
                  <a:lumMod val="75000"/>
                </a:schemeClr>
              </a:solidFill>
            </a:rPr>
            <a:t> DASHBOARD - AI ANALYSIS</a:t>
          </a:r>
        </a:p>
        <a:p>
          <a:endParaRPr lang="en-US" sz="1100"/>
        </a:p>
      </xdr:txBody>
    </xdr:sp>
    <xdr:clientData/>
  </xdr:twoCellAnchor>
  <xdr:twoCellAnchor>
    <xdr:from>
      <xdr:col>6</xdr:col>
      <xdr:colOff>171451</xdr:colOff>
      <xdr:row>6</xdr:row>
      <xdr:rowOff>9525</xdr:rowOff>
    </xdr:from>
    <xdr:to>
      <xdr:col>10</xdr:col>
      <xdr:colOff>561975</xdr:colOff>
      <xdr:row>18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</xdr:row>
      <xdr:rowOff>0</xdr:rowOff>
    </xdr:from>
    <xdr:to>
      <xdr:col>16</xdr:col>
      <xdr:colOff>247651</xdr:colOff>
      <xdr:row>18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161925</xdr:colOff>
      <xdr:row>2</xdr:row>
      <xdr:rowOff>171450</xdr:rowOff>
    </xdr:from>
    <xdr:to>
      <xdr:col>10</xdr:col>
      <xdr:colOff>409575</xdr:colOff>
      <xdr:row>5</xdr:row>
      <xdr:rowOff>171450</xdr:rowOff>
    </xdr:to>
    <xdr:sp macro="" textlink="">
      <xdr:nvSpPr>
        <xdr:cNvPr id="6" name="TextBox 5"/>
        <xdr:cNvSpPr txBox="1"/>
      </xdr:nvSpPr>
      <xdr:spPr>
        <a:xfrm>
          <a:off x="4962525" y="552450"/>
          <a:ext cx="2686050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Non smokers affected with cancer are comparitively higher than a smoker affected with cancer.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2</xdr:row>
      <xdr:rowOff>133350</xdr:rowOff>
    </xdr:from>
    <xdr:to>
      <xdr:col>15</xdr:col>
      <xdr:colOff>28575</xdr:colOff>
      <xdr:row>6</xdr:row>
      <xdr:rowOff>0</xdr:rowOff>
    </xdr:to>
    <xdr:sp macro="" textlink="">
      <xdr:nvSpPr>
        <xdr:cNvPr id="7" name="TextBox 6"/>
        <xdr:cNvSpPr txBox="1"/>
      </xdr:nvSpPr>
      <xdr:spPr>
        <a:xfrm>
          <a:off x="7848600" y="514350"/>
          <a:ext cx="2466975" cy="6286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/>
            <a:t> Persons who are obese and overweight incur higher medical charges compared to normal weight and underweight</a:t>
          </a: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295275</xdr:colOff>
      <xdr:row>3</xdr:row>
      <xdr:rowOff>0</xdr:rowOff>
    </xdr:from>
    <xdr:to>
      <xdr:col>5</xdr:col>
      <xdr:colOff>209550</xdr:colOff>
      <xdr:row>5</xdr:row>
      <xdr:rowOff>152400</xdr:rowOff>
    </xdr:to>
    <xdr:sp macro="" textlink="">
      <xdr:nvSpPr>
        <xdr:cNvPr id="8" name="TextBox 7"/>
        <xdr:cNvSpPr txBox="1"/>
      </xdr:nvSpPr>
      <xdr:spPr>
        <a:xfrm>
          <a:off x="295275" y="571500"/>
          <a:ext cx="4105275" cy="5334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Obese persons are more than other category people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89.902742245373" createdVersion="3" refreshedVersion="3" minRefreshableVersion="3" recordCount="2335">
  <cacheSource type="worksheet">
    <worksheetSource ref="A1:R2336" sheet="Healthcare"/>
  </cacheSource>
  <cacheFields count="17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 " numFmtId="0">
      <sharedItems count="2001"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Date of Birth" numFmtId="14">
      <sharedItems containsSemiMixedTypes="0" containsNonDate="0" containsDate="1" containsString="0" minDate="1958-06-05T00:00:00" maxDate="2004-12-28T00:00:00"/>
    </cacheField>
    <cacheField name="Age" numFmtId="1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  <cacheField name="Children" numFmtId="1">
      <sharedItems containsSemiMixedTypes="0" containsString="0" containsNumber="1" containsInteger="1" minValue="0" maxValue="5"/>
    </cacheField>
    <cacheField name="BMI" numFmtId="2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2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Diabetes status" numFmtId="0">
      <sharedItems count="3">
        <s v="Diabetes"/>
        <s v="Pre-diabetes"/>
        <s v="Normal"/>
      </sharedItems>
    </cacheField>
    <cacheField name="Heart Issues" numFmtId="0">
      <sharedItems/>
    </cacheField>
    <cacheField name="Any Transplants" numFmtId="0">
      <sharedItems/>
    </cacheField>
    <cacheField name="No. of 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Charges" numFmtId="165">
      <sharedItems containsSemiMixedTypes="0" containsString="0" containsNumber="1" minValue="563.84" maxValue="63770.43"/>
    </cacheField>
    <cacheField name="Hospital Tier" numFmtId="165">
      <sharedItems/>
    </cacheField>
    <cacheField name="City Tier" numFmtId="165">
      <sharedItems/>
    </cacheField>
    <cacheField name="State ID" numFmtId="165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992.897141898145" createdVersion="3" refreshedVersion="3" minRefreshableVersion="3" recordCount="2335">
  <cacheSource type="worksheet">
    <worksheetSource ref="M1:N2336" sheet="Healthcare"/>
  </cacheSource>
  <cacheFields count="2">
    <cacheField name="Smoker" numFmtId="0">
      <sharedItems count="2">
        <s v="yes"/>
        <s v="No"/>
      </sharedItems>
    </cacheField>
    <cacheField name="Cancer History" numFmtId="0">
      <sharedItems count="2">
        <s v="No"/>
        <s v="Ye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5994.856737615744" createdVersion="3" refreshedVersion="3" minRefreshableVersion="3" recordCount="2335">
  <cacheSource type="worksheet">
    <worksheetSource ref="P1:P2336" sheet="Healthcare"/>
  </cacheSource>
  <cacheFields count="1">
    <cacheField name="Hospital Tier" numFmtId="165">
      <sharedItems count="3">
        <s v="tier - 1"/>
        <s v="tier - 2"/>
        <s v="tier - 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5">
  <r>
    <x v="0"/>
    <x v="0"/>
    <d v="1968-10-12T00:00:00"/>
    <x v="0"/>
    <n v="0"/>
    <x v="0"/>
    <x v="0"/>
    <x v="0"/>
    <x v="0"/>
    <s v="No"/>
    <s v="No"/>
    <x v="0"/>
    <x v="0"/>
    <n v="63770.43"/>
    <s v="tier - 1"/>
    <s v="tier - 3"/>
    <s v="R1013"/>
  </r>
  <r>
    <x v="1"/>
    <x v="1"/>
    <d v="1977-06-08T00:00:00"/>
    <x v="1"/>
    <n v="0"/>
    <x v="1"/>
    <x v="1"/>
    <x v="0"/>
    <x v="1"/>
    <s v="No"/>
    <s v="No"/>
    <x v="0"/>
    <x v="0"/>
    <n v="62592.87"/>
    <s v="tier - 2"/>
    <s v="tier - 3"/>
    <s v="R1013"/>
  </r>
  <r>
    <x v="2"/>
    <x v="2"/>
    <d v="1970-09-11T00:00:00"/>
    <x v="2"/>
    <n v="3"/>
    <x v="2"/>
    <x v="2"/>
    <x v="0"/>
    <x v="0"/>
    <s v="yes"/>
    <s v="No"/>
    <x v="1"/>
    <x v="0"/>
    <n v="60021.4"/>
    <s v="tier - 1"/>
    <s v="tier - 1"/>
    <s v="R1012"/>
  </r>
  <r>
    <x v="3"/>
    <x v="3"/>
    <d v="1991-06-06T00:00:00"/>
    <x v="3"/>
    <n v="1"/>
    <x v="3"/>
    <x v="3"/>
    <x v="0"/>
    <x v="1"/>
    <s v="No"/>
    <s v="No"/>
    <x v="0"/>
    <x v="0"/>
    <n v="58571.07"/>
    <s v="tier - 1"/>
    <s v="tier - 3"/>
    <s v="R1024"/>
  </r>
  <r>
    <x v="4"/>
    <x v="4"/>
    <d v="1989-06-19T00:00:00"/>
    <x v="4"/>
    <n v="0"/>
    <x v="4"/>
    <x v="4"/>
    <x v="0"/>
    <x v="2"/>
    <s v="No"/>
    <s v="No"/>
    <x v="0"/>
    <x v="0"/>
    <n v="55135.4"/>
    <s v="tier - 1"/>
    <s v="tier - 2"/>
    <s v="R1012"/>
  </r>
  <r>
    <x v="5"/>
    <x v="5"/>
    <d v="1962-08-04T00:00:00"/>
    <x v="5"/>
    <n v="0"/>
    <x v="5"/>
    <x v="5"/>
    <x v="0"/>
    <x v="0"/>
    <s v="No"/>
    <s v="No"/>
    <x v="0"/>
    <x v="0"/>
    <n v="52590.83"/>
    <s v="tier - 1"/>
    <s v="tier - 3"/>
    <s v="R1011"/>
  </r>
  <r>
    <x v="6"/>
    <x v="6"/>
    <d v="1994-10-27T00:00:00"/>
    <x v="6"/>
    <n v="1"/>
    <x v="6"/>
    <x v="6"/>
    <x v="0"/>
    <x v="1"/>
    <s v="No"/>
    <s v="No"/>
    <x v="0"/>
    <x v="0"/>
    <n v="51194.559999999998"/>
    <s v="tier - 1"/>
    <s v="tier - 3"/>
    <s v="R1011"/>
  </r>
  <r>
    <x v="7"/>
    <x v="7"/>
    <d v="1958-06-27T00:00:00"/>
    <x v="7"/>
    <n v="2"/>
    <x v="7"/>
    <x v="7"/>
    <x v="0"/>
    <x v="0"/>
    <s v="No"/>
    <s v="No"/>
    <x v="2"/>
    <x v="0"/>
    <n v="49577.66"/>
    <s v="tier - 2"/>
    <s v="tier - 2"/>
    <s v="R1013"/>
  </r>
  <r>
    <x v="8"/>
    <x v="8"/>
    <d v="1963-09-04T00:00:00"/>
    <x v="8"/>
    <n v="1"/>
    <x v="8"/>
    <x v="8"/>
    <x v="0"/>
    <x v="0"/>
    <s v="yes"/>
    <s v="No"/>
    <x v="3"/>
    <x v="0"/>
    <n v="48970.25"/>
    <s v="tier - 1"/>
    <s v="tier - 2"/>
    <s v="R1013"/>
  </r>
  <r>
    <x v="9"/>
    <x v="9"/>
    <d v="1978-12-29T00:00:00"/>
    <x v="9"/>
    <n v="0"/>
    <x v="9"/>
    <x v="9"/>
    <x v="0"/>
    <x v="0"/>
    <s v="No"/>
    <s v="No"/>
    <x v="0"/>
    <x v="0"/>
    <n v="48885.14"/>
    <s v="tier - 1"/>
    <s v="tier - 2"/>
    <s v="R1013"/>
  </r>
  <r>
    <x v="10"/>
    <x v="10"/>
    <d v="1959-07-22T00:00:00"/>
    <x v="10"/>
    <n v="0"/>
    <x v="10"/>
    <x v="10"/>
    <x v="0"/>
    <x v="1"/>
    <s v="yes"/>
    <s v="No"/>
    <x v="1"/>
    <x v="0"/>
    <n v="48824.45"/>
    <s v="tier - 2"/>
    <s v="tier - 1"/>
    <s v="R1011"/>
  </r>
  <r>
    <x v="11"/>
    <x v="11"/>
    <d v="1965-10-27T00:00:00"/>
    <x v="11"/>
    <n v="1"/>
    <x v="11"/>
    <x v="11"/>
    <x v="0"/>
    <x v="0"/>
    <s v="No"/>
    <s v="No"/>
    <x v="0"/>
    <x v="0"/>
    <n v="48675.519999999997"/>
    <s v="tier - 1"/>
    <s v="tier - 2"/>
    <s v="R1013"/>
  </r>
  <r>
    <x v="12"/>
    <x v="12"/>
    <d v="1962-10-11T00:00:00"/>
    <x v="5"/>
    <n v="0"/>
    <x v="12"/>
    <x v="12"/>
    <x v="0"/>
    <x v="0"/>
    <s v="No"/>
    <s v="No"/>
    <x v="0"/>
    <x v="0"/>
    <n v="48673.56"/>
    <s v="tier - 1"/>
    <s v="tier - 2"/>
    <s v="R1013"/>
  </r>
  <r>
    <x v="13"/>
    <x v="13"/>
    <d v="1968-12-01T00:00:00"/>
    <x v="0"/>
    <n v="3"/>
    <x v="13"/>
    <x v="13"/>
    <x v="0"/>
    <x v="0"/>
    <s v="No"/>
    <s v="No"/>
    <x v="0"/>
    <x v="0"/>
    <n v="48549.18"/>
    <s v="tier - 1"/>
    <s v="tier - 3"/>
    <s v="R1016"/>
  </r>
  <r>
    <x v="14"/>
    <x v="14"/>
    <d v="1961-12-21T00:00:00"/>
    <x v="12"/>
    <n v="1"/>
    <x v="14"/>
    <x v="14"/>
    <x v="0"/>
    <x v="0"/>
    <s v="yes"/>
    <s v="No"/>
    <x v="1"/>
    <x v="0"/>
    <n v="48517.56"/>
    <s v="tier - 1"/>
    <s v="tier - 3"/>
    <s v="R1024"/>
  </r>
  <r>
    <x v="15"/>
    <x v="15"/>
    <d v="1962-08-27T00:00:00"/>
    <x v="5"/>
    <n v="0"/>
    <x v="15"/>
    <x v="15"/>
    <x v="0"/>
    <x v="0"/>
    <s v="No"/>
    <s v="No"/>
    <x v="0"/>
    <x v="0"/>
    <n v="48173.36"/>
    <s v="tier - 1"/>
    <s v="tier - 3"/>
    <s v="R1011"/>
  </r>
  <r>
    <x v="16"/>
    <x v="16"/>
    <d v="1958-11-16T00:00:00"/>
    <x v="7"/>
    <n v="1"/>
    <x v="16"/>
    <x v="16"/>
    <x v="0"/>
    <x v="0"/>
    <s v="No"/>
    <s v="No"/>
    <x v="2"/>
    <x v="0"/>
    <n v="47928.03"/>
    <s v="tier - 2"/>
    <s v="tier - 3"/>
    <s v="R1011"/>
  </r>
  <r>
    <x v="17"/>
    <x v="17"/>
    <d v="1963-08-05T00:00:00"/>
    <x v="8"/>
    <n v="1"/>
    <x v="17"/>
    <x v="17"/>
    <x v="0"/>
    <x v="0"/>
    <s v="yes"/>
    <s v="No"/>
    <x v="3"/>
    <x v="0"/>
    <n v="47896.79"/>
    <s v="tier - 1"/>
    <s v="tier - 3"/>
    <s v="R1024"/>
  </r>
  <r>
    <x v="18"/>
    <x v="18"/>
    <d v="1964-11-07T00:00:00"/>
    <x v="13"/>
    <n v="2"/>
    <x v="18"/>
    <x v="18"/>
    <x v="0"/>
    <x v="2"/>
    <s v="yes"/>
    <s v="No"/>
    <x v="3"/>
    <x v="0"/>
    <n v="47496.49"/>
    <s v="tier - 1"/>
    <s v="tier - 3"/>
    <s v="R1012"/>
  </r>
  <r>
    <x v="19"/>
    <x v="19"/>
    <d v="1971-09-27T00:00:00"/>
    <x v="14"/>
    <n v="2"/>
    <x v="19"/>
    <x v="19"/>
    <x v="0"/>
    <x v="0"/>
    <s v="No"/>
    <s v="No"/>
    <x v="0"/>
    <x v="0"/>
    <n v="47462.89"/>
    <s v="tier - 1"/>
    <s v="tier - 2"/>
    <s v="R1013"/>
  </r>
  <r>
    <x v="20"/>
    <x v="20"/>
    <d v="1961-06-13T00:00:00"/>
    <x v="12"/>
    <n v="1"/>
    <x v="20"/>
    <x v="20"/>
    <x v="0"/>
    <x v="0"/>
    <s v="yes"/>
    <s v="No"/>
    <x v="1"/>
    <x v="0"/>
    <n v="47403.88"/>
    <s v="tier - 1"/>
    <s v="tier - 3"/>
    <s v="R1011"/>
  </r>
  <r>
    <x v="21"/>
    <x v="21"/>
    <d v="1959-10-04T00:00:00"/>
    <x v="10"/>
    <n v="2"/>
    <x v="21"/>
    <x v="21"/>
    <x v="0"/>
    <x v="1"/>
    <s v="yes"/>
    <s v="No"/>
    <x v="1"/>
    <x v="0"/>
    <n v="47305.31"/>
    <s v="tier - 2"/>
    <s v="tier - 1"/>
    <s v="R1011"/>
  </r>
  <r>
    <x v="22"/>
    <x v="22"/>
    <d v="1958-09-03T00:00:00"/>
    <x v="7"/>
    <n v="2"/>
    <x v="22"/>
    <x v="22"/>
    <x v="0"/>
    <x v="0"/>
    <s v="No"/>
    <s v="No"/>
    <x v="2"/>
    <x v="0"/>
    <n v="47291.06"/>
    <s v="tier - 2"/>
    <s v="tier - 1"/>
    <s v="R1011"/>
  </r>
  <r>
    <x v="23"/>
    <x v="23"/>
    <d v="1970-12-28T00:00:00"/>
    <x v="2"/>
    <n v="2"/>
    <x v="23"/>
    <x v="23"/>
    <x v="0"/>
    <x v="0"/>
    <s v="yes"/>
    <s v="No"/>
    <x v="1"/>
    <x v="0"/>
    <n v="47269.85"/>
    <s v="tier - 1"/>
    <s v="tier - 2"/>
    <s v="R1013"/>
  </r>
  <r>
    <x v="24"/>
    <x v="24"/>
    <d v="1959-07-14T00:00:00"/>
    <x v="10"/>
    <n v="0"/>
    <x v="24"/>
    <x v="24"/>
    <x v="0"/>
    <x v="2"/>
    <s v="yes"/>
    <s v="No"/>
    <x v="1"/>
    <x v="0"/>
    <n v="47055.53"/>
    <s v="tier - 2"/>
    <s v="tier - 1"/>
    <s v="R1013"/>
  </r>
  <r>
    <x v="25"/>
    <x v="25"/>
    <d v="1958-09-15T00:00:00"/>
    <x v="7"/>
    <n v="0"/>
    <x v="25"/>
    <x v="25"/>
    <x v="0"/>
    <x v="0"/>
    <s v="No"/>
    <s v="No"/>
    <x v="2"/>
    <x v="0"/>
    <n v="46889.26"/>
    <s v="tier - 2"/>
    <s v="tier - 3"/>
    <s v="R1013"/>
  </r>
  <r>
    <x v="26"/>
    <x v="26"/>
    <d v="1960-11-17T00:00:00"/>
    <x v="15"/>
    <n v="3"/>
    <x v="26"/>
    <x v="26"/>
    <x v="0"/>
    <x v="0"/>
    <s v="No"/>
    <s v="No"/>
    <x v="0"/>
    <x v="0"/>
    <n v="46718.16"/>
    <s v="tier - 1"/>
    <s v="tier - 1"/>
    <s v="R1012"/>
  </r>
  <r>
    <x v="27"/>
    <x v="27"/>
    <d v="1969-06-23T00:00:00"/>
    <x v="16"/>
    <n v="3"/>
    <x v="27"/>
    <x v="27"/>
    <x v="0"/>
    <x v="2"/>
    <s v="yes"/>
    <s v="No"/>
    <x v="3"/>
    <x v="0"/>
    <n v="46661.440000000002"/>
    <s v="tier - 1"/>
    <s v="tier - 3"/>
    <s v="R1012"/>
  </r>
  <r>
    <x v="28"/>
    <x v="28"/>
    <d v="1961-08-08T00:00:00"/>
    <x v="12"/>
    <n v="0"/>
    <x v="28"/>
    <x v="28"/>
    <x v="0"/>
    <x v="0"/>
    <s v="yes"/>
    <s v="No"/>
    <x v="1"/>
    <x v="0"/>
    <n v="46599.11"/>
    <s v="tier - 1"/>
    <s v="tier - 1"/>
    <s v="R1013"/>
  </r>
  <r>
    <x v="29"/>
    <x v="29"/>
    <d v="1971-12-06T00:00:00"/>
    <x v="14"/>
    <n v="3"/>
    <x v="29"/>
    <x v="29"/>
    <x v="0"/>
    <x v="0"/>
    <s v="No"/>
    <s v="No"/>
    <x v="0"/>
    <x v="0"/>
    <n v="46255.11"/>
    <s v="tier - 1"/>
    <s v="tier - 3"/>
    <s v="R1024"/>
  </r>
  <r>
    <x v="30"/>
    <x v="30"/>
    <d v="1978-08-17T00:00:00"/>
    <x v="9"/>
    <n v="2"/>
    <x v="30"/>
    <x v="30"/>
    <x v="0"/>
    <x v="0"/>
    <s v="No"/>
    <s v="No"/>
    <x v="0"/>
    <x v="0"/>
    <n v="46200.99"/>
    <s v="tier - 1"/>
    <s v="tier - 1"/>
    <s v="R1013"/>
  </r>
  <r>
    <x v="31"/>
    <x v="31"/>
    <d v="1976-12-02T00:00:00"/>
    <x v="1"/>
    <n v="3"/>
    <x v="31"/>
    <x v="31"/>
    <x v="0"/>
    <x v="2"/>
    <s v="yes"/>
    <s v="No"/>
    <x v="0"/>
    <x v="0"/>
    <n v="46151.12"/>
    <s v="tier - 1"/>
    <s v="tier - 3"/>
    <s v="R1013"/>
  </r>
  <r>
    <x v="32"/>
    <x v="32"/>
    <d v="1962-12-04T00:00:00"/>
    <x v="5"/>
    <n v="3"/>
    <x v="32"/>
    <x v="32"/>
    <x v="0"/>
    <x v="0"/>
    <s v="No"/>
    <s v="No"/>
    <x v="0"/>
    <x v="0"/>
    <n v="46130.53"/>
    <s v="tier - 1"/>
    <s v="tier - 1"/>
    <s v="R1012"/>
  </r>
  <r>
    <x v="33"/>
    <x v="33"/>
    <d v="1985-09-30T00:00:00"/>
    <x v="17"/>
    <n v="2"/>
    <x v="33"/>
    <x v="33"/>
    <x v="0"/>
    <x v="1"/>
    <s v="yes"/>
    <s v="No"/>
    <x v="0"/>
    <x v="0"/>
    <n v="46113.51"/>
    <s v="tier - 2"/>
    <s v="tier - 3"/>
    <s v="R1011"/>
  </r>
  <r>
    <x v="34"/>
    <x v="34"/>
    <d v="1979-08-12T00:00:00"/>
    <x v="18"/>
    <n v="0"/>
    <x v="34"/>
    <x v="34"/>
    <x v="0"/>
    <x v="1"/>
    <s v="No"/>
    <s v="No"/>
    <x v="3"/>
    <x v="0"/>
    <n v="45863.21"/>
    <s v="tier - 2"/>
    <s v="tier - 1"/>
    <s v="R1013"/>
  </r>
  <r>
    <x v="35"/>
    <x v="35"/>
    <d v="1960-12-21T00:00:00"/>
    <x v="15"/>
    <n v="0"/>
    <x v="35"/>
    <x v="35"/>
    <x v="0"/>
    <x v="0"/>
    <s v="No"/>
    <s v="No"/>
    <x v="0"/>
    <x v="0"/>
    <n v="45710.21"/>
    <s v="tier - 2"/>
    <s v="tier - 2"/>
    <s v="R1016"/>
  </r>
  <r>
    <x v="36"/>
    <x v="36"/>
    <d v="1974-08-09T00:00:00"/>
    <x v="19"/>
    <n v="2"/>
    <x v="13"/>
    <x v="36"/>
    <x v="0"/>
    <x v="0"/>
    <s v="No"/>
    <s v="No"/>
    <x v="0"/>
    <x v="0"/>
    <n v="45702.02"/>
    <s v="tier - 2"/>
    <s v="tier - 2"/>
    <s v="R1012"/>
  </r>
  <r>
    <x v="37"/>
    <x v="37"/>
    <d v="1962-12-17T00:00:00"/>
    <x v="5"/>
    <n v="0"/>
    <x v="36"/>
    <x v="37"/>
    <x v="0"/>
    <x v="0"/>
    <s v="No"/>
    <s v="No"/>
    <x v="0"/>
    <x v="0"/>
    <n v="45008.959999999999"/>
    <s v="tier - 2"/>
    <s v="tier - 2"/>
    <s v="R1013"/>
  </r>
  <r>
    <x v="38"/>
    <x v="38"/>
    <d v="1971-08-13T00:00:00"/>
    <x v="14"/>
    <n v="2"/>
    <x v="37"/>
    <x v="38"/>
    <x v="0"/>
    <x v="0"/>
    <s v="No"/>
    <s v="No"/>
    <x v="0"/>
    <x v="0"/>
    <n v="44641.2"/>
    <s v="tier - 2"/>
    <s v="tier - 3"/>
    <s v="R1024"/>
  </r>
  <r>
    <x v="39"/>
    <x v="39"/>
    <d v="1993-10-11T00:00:00"/>
    <x v="20"/>
    <n v="2"/>
    <x v="38"/>
    <x v="39"/>
    <x v="0"/>
    <x v="2"/>
    <s v="No"/>
    <s v="No"/>
    <x v="3"/>
    <x v="0"/>
    <n v="44585.46"/>
    <s v="tier - 2"/>
    <s v="tier - 2"/>
    <s v="R1011"/>
  </r>
  <r>
    <x v="40"/>
    <x v="40"/>
    <d v="2000-08-02T00:00:00"/>
    <x v="21"/>
    <n v="1"/>
    <x v="39"/>
    <x v="40"/>
    <x v="0"/>
    <x v="2"/>
    <s v="No"/>
    <s v="yes"/>
    <x v="3"/>
    <x v="0"/>
    <n v="44501.4"/>
    <s v="tier - 2"/>
    <s v="tier - 3"/>
    <s v="R1013"/>
  </r>
  <r>
    <x v="41"/>
    <x v="41"/>
    <d v="1967-09-14T00:00:00"/>
    <x v="22"/>
    <n v="0"/>
    <x v="40"/>
    <x v="41"/>
    <x v="0"/>
    <x v="0"/>
    <s v="yes"/>
    <s v="No"/>
    <x v="0"/>
    <x v="0"/>
    <n v="44423.8"/>
    <s v="tier - 2"/>
    <s v="tier - 3"/>
    <s v="R1013"/>
  </r>
  <r>
    <x v="42"/>
    <x v="42"/>
    <d v="1971-10-29T00:00:00"/>
    <x v="14"/>
    <n v="0"/>
    <x v="9"/>
    <x v="42"/>
    <x v="0"/>
    <x v="0"/>
    <s v="No"/>
    <s v="No"/>
    <x v="0"/>
    <x v="0"/>
    <n v="44400.41"/>
    <s v="tier - 2"/>
    <s v="tier - 2"/>
    <s v="R1013"/>
  </r>
  <r>
    <x v="43"/>
    <x v="43"/>
    <d v="1968-11-24T00:00:00"/>
    <x v="0"/>
    <n v="2"/>
    <x v="41"/>
    <x v="43"/>
    <x v="0"/>
    <x v="0"/>
    <s v="No"/>
    <s v="No"/>
    <x v="0"/>
    <x v="0"/>
    <n v="44260.75"/>
    <s v="tier - 2"/>
    <s v="tier - 1"/>
    <s v="R1013"/>
  </r>
  <r>
    <x v="44"/>
    <x v="44"/>
    <d v="1975-06-01T00:00:00"/>
    <x v="19"/>
    <n v="2"/>
    <x v="42"/>
    <x v="44"/>
    <x v="0"/>
    <x v="0"/>
    <s v="yes"/>
    <s v="No"/>
    <x v="3"/>
    <x v="0"/>
    <n v="44202.65"/>
    <s v="tier - 2"/>
    <s v="tier - 2"/>
    <s v="R1013"/>
  </r>
  <r>
    <x v="45"/>
    <x v="45"/>
    <d v="1988-07-16T00:00:00"/>
    <x v="23"/>
    <n v="1"/>
    <x v="43"/>
    <x v="45"/>
    <x v="0"/>
    <x v="2"/>
    <s v="yes"/>
    <s v="No"/>
    <x v="3"/>
    <x v="0"/>
    <n v="43943.88"/>
    <s v="tier - 2"/>
    <s v="tier - 1"/>
    <s v="R1012"/>
  </r>
  <r>
    <x v="46"/>
    <x v="46"/>
    <d v="1966-10-05T00:00:00"/>
    <x v="24"/>
    <n v="0"/>
    <x v="44"/>
    <x v="46"/>
    <x v="0"/>
    <x v="2"/>
    <s v="yes"/>
    <s v="No"/>
    <x v="1"/>
    <x v="0"/>
    <n v="43921.18"/>
    <s v="tier - 2"/>
    <s v="tier - 2"/>
    <s v="R1012"/>
  </r>
  <r>
    <x v="47"/>
    <x v="41"/>
    <d v="1980-11-10T00:00:00"/>
    <x v="25"/>
    <n v="2"/>
    <x v="45"/>
    <x v="47"/>
    <x v="0"/>
    <x v="2"/>
    <s v="No"/>
    <s v="No"/>
    <x v="0"/>
    <x v="0"/>
    <n v="43896.38"/>
    <s v="tier - 2"/>
    <s v="tier - 1"/>
    <s v="R1013"/>
  </r>
  <r>
    <x v="48"/>
    <x v="47"/>
    <d v="1966-07-02T00:00:00"/>
    <x v="24"/>
    <n v="0"/>
    <x v="46"/>
    <x v="48"/>
    <x v="0"/>
    <x v="2"/>
    <s v="yes"/>
    <s v="No"/>
    <x v="1"/>
    <x v="0"/>
    <n v="43817.45"/>
    <s v="tier - 2"/>
    <s v="tier - 3"/>
    <s v="R1012"/>
  </r>
  <r>
    <x v="49"/>
    <x v="48"/>
    <d v="1966-10-25T00:00:00"/>
    <x v="24"/>
    <n v="2"/>
    <x v="47"/>
    <x v="49"/>
    <x v="0"/>
    <x v="2"/>
    <s v="yes"/>
    <s v="No"/>
    <x v="1"/>
    <x v="0"/>
    <n v="43813.87"/>
    <s v="tier - 2"/>
    <s v="tier - 2"/>
    <s v="R1013"/>
  </r>
  <r>
    <x v="50"/>
    <x v="49"/>
    <d v="1986-12-29T00:00:00"/>
    <x v="26"/>
    <n v="3"/>
    <x v="48"/>
    <x v="50"/>
    <x v="0"/>
    <x v="0"/>
    <s v="yes"/>
    <s v="No"/>
    <x v="3"/>
    <x v="0"/>
    <n v="43753.34"/>
    <s v="tier - 2"/>
    <s v="tier - 1"/>
    <s v="R1015"/>
  </r>
  <r>
    <x v="51"/>
    <x v="50"/>
    <d v="1965-08-22T00:00:00"/>
    <x v="11"/>
    <n v="0"/>
    <x v="49"/>
    <x v="51"/>
    <x v="0"/>
    <x v="0"/>
    <s v="No"/>
    <s v="No"/>
    <x v="0"/>
    <x v="0"/>
    <n v="43578.94"/>
    <s v="tier - 2"/>
    <s v="tier - 2"/>
    <s v="R1012"/>
  </r>
  <r>
    <x v="52"/>
    <x v="51"/>
    <d v="1969-12-03T00:00:00"/>
    <x v="16"/>
    <n v="0"/>
    <x v="50"/>
    <x v="52"/>
    <x v="0"/>
    <x v="2"/>
    <s v="yes"/>
    <s v="No"/>
    <x v="3"/>
    <x v="0"/>
    <n v="43254.42"/>
    <s v="tier - 2"/>
    <s v="tier - 2"/>
    <s v="R1016"/>
  </r>
  <r>
    <x v="53"/>
    <x v="52"/>
    <d v="1965-11-29T00:00:00"/>
    <x v="11"/>
    <n v="0"/>
    <x v="51"/>
    <x v="53"/>
    <x v="0"/>
    <x v="0"/>
    <s v="No"/>
    <s v="No"/>
    <x v="0"/>
    <x v="0"/>
    <n v="43073.760000000002"/>
    <s v="tier - 2"/>
    <s v="tier - 2"/>
    <s v="R1011"/>
  </r>
  <r>
    <x v="54"/>
    <x v="53"/>
    <d v="1978-11-04T00:00:00"/>
    <x v="9"/>
    <n v="0"/>
    <x v="52"/>
    <x v="54"/>
    <x v="0"/>
    <x v="0"/>
    <s v="No"/>
    <s v="No"/>
    <x v="0"/>
    <x v="0"/>
    <n v="42983.46"/>
    <s v="tier - 1"/>
    <s v="tier - 2"/>
    <s v="R1012"/>
  </r>
  <r>
    <x v="55"/>
    <x v="54"/>
    <d v="1975-10-23T00:00:00"/>
    <x v="27"/>
    <n v="1"/>
    <x v="53"/>
    <x v="55"/>
    <x v="0"/>
    <x v="0"/>
    <s v="yes"/>
    <s v="No"/>
    <x v="3"/>
    <x v="0"/>
    <n v="42969.85"/>
    <s v="tier - 1"/>
    <s v="tier - 3"/>
    <s v="R1013"/>
  </r>
  <r>
    <x v="56"/>
    <x v="55"/>
    <d v="1972-09-10T00:00:00"/>
    <x v="28"/>
    <n v="2"/>
    <x v="54"/>
    <x v="56"/>
    <x v="0"/>
    <x v="1"/>
    <s v="No"/>
    <s v="No"/>
    <x v="1"/>
    <x v="0"/>
    <n v="42856.84"/>
    <s v="tier - 1"/>
    <s v="tier - 1"/>
    <s v="R1011"/>
  </r>
  <r>
    <x v="57"/>
    <x v="56"/>
    <d v="1965-10-29T00:00:00"/>
    <x v="11"/>
    <n v="0"/>
    <x v="55"/>
    <x v="57"/>
    <x v="0"/>
    <x v="0"/>
    <s v="No"/>
    <s v="No"/>
    <x v="0"/>
    <x v="0"/>
    <n v="42764.12"/>
    <s v="tier - 1"/>
    <s v="tier - 2"/>
    <s v="R1011"/>
  </r>
  <r>
    <x v="58"/>
    <x v="57"/>
    <d v="1977-10-21T00:00:00"/>
    <x v="29"/>
    <n v="2"/>
    <x v="56"/>
    <x v="58"/>
    <x v="0"/>
    <x v="1"/>
    <s v="No"/>
    <s v="No"/>
    <x v="0"/>
    <x v="0"/>
    <n v="42760.5"/>
    <s v="tier - 1"/>
    <s v="tier - 2"/>
    <s v="R1012"/>
  </r>
  <r>
    <x v="59"/>
    <x v="58"/>
    <d v="1971-11-03T00:00:00"/>
    <x v="14"/>
    <n v="0"/>
    <x v="57"/>
    <x v="59"/>
    <x v="0"/>
    <x v="0"/>
    <s v="No"/>
    <s v="No"/>
    <x v="0"/>
    <x v="0"/>
    <n v="42644.2"/>
    <s v="tier - 1"/>
    <s v="tier - 3"/>
    <s v="R1011"/>
  </r>
  <r>
    <x v="60"/>
    <x v="59"/>
    <d v="1979-12-27T00:00:00"/>
    <x v="18"/>
    <n v="2"/>
    <x v="9"/>
    <x v="60"/>
    <x v="0"/>
    <x v="1"/>
    <s v="No"/>
    <s v="No"/>
    <x v="3"/>
    <x v="0"/>
    <n v="42560.43"/>
    <s v="tier - 1"/>
    <s v="tier - 3"/>
    <s v="R1013"/>
  </r>
  <r>
    <x v="61"/>
    <x v="60"/>
    <d v="1967-06-27T00:00:00"/>
    <x v="22"/>
    <n v="0"/>
    <x v="58"/>
    <x v="61"/>
    <x v="0"/>
    <x v="0"/>
    <s v="yes"/>
    <s v="No"/>
    <x v="0"/>
    <x v="0"/>
    <n v="42538.720000000001"/>
    <s v="tier - 1"/>
    <s v="tier - 3"/>
    <s v="R1011"/>
  </r>
  <r>
    <x v="62"/>
    <x v="61"/>
    <d v="1968-08-03T00:00:00"/>
    <x v="0"/>
    <n v="0"/>
    <x v="59"/>
    <x v="62"/>
    <x v="0"/>
    <x v="0"/>
    <s v="No"/>
    <s v="No"/>
    <x v="0"/>
    <x v="0"/>
    <n v="42478.6"/>
    <s v="tier - 1"/>
    <s v="tier - 2"/>
    <s v="R1011"/>
  </r>
  <r>
    <x v="63"/>
    <x v="62"/>
    <d v="1967-06-28T00:00:00"/>
    <x v="22"/>
    <n v="0"/>
    <x v="60"/>
    <x v="13"/>
    <x v="0"/>
    <x v="0"/>
    <s v="yes"/>
    <s v="No"/>
    <x v="0"/>
    <x v="0"/>
    <n v="42303.69"/>
    <s v="tier - 1"/>
    <s v="tier - 2"/>
    <s v="R1016"/>
  </r>
  <r>
    <x v="64"/>
    <x v="63"/>
    <d v="1975-08-15T00:00:00"/>
    <x v="27"/>
    <n v="1"/>
    <x v="61"/>
    <x v="63"/>
    <x v="0"/>
    <x v="0"/>
    <s v="yes"/>
    <s v="No"/>
    <x v="3"/>
    <x v="0"/>
    <n v="42211.14"/>
    <s v="tier - 1"/>
    <s v="tier - 3"/>
    <s v="R1013"/>
  </r>
  <r>
    <x v="65"/>
    <x v="64"/>
    <d v="1973-09-18T00:00:00"/>
    <x v="30"/>
    <n v="0"/>
    <x v="62"/>
    <x v="64"/>
    <x v="0"/>
    <x v="0"/>
    <s v="No"/>
    <s v="No"/>
    <x v="1"/>
    <x v="0"/>
    <n v="42188.15"/>
    <s v="tier - 1"/>
    <s v="tier - 1"/>
    <s v="R1011"/>
  </r>
  <r>
    <x v="66"/>
    <x v="65"/>
    <d v="1979-07-03T00:00:00"/>
    <x v="18"/>
    <n v="3"/>
    <x v="63"/>
    <x v="65"/>
    <x v="0"/>
    <x v="1"/>
    <s v="No"/>
    <s v="No"/>
    <x v="3"/>
    <x v="0"/>
    <n v="42124.52"/>
    <s v="tier - 1"/>
    <s v="tier - 1"/>
    <s v="R1013"/>
  </r>
  <r>
    <x v="67"/>
    <x v="66"/>
    <d v="1997-12-09T00:00:00"/>
    <x v="31"/>
    <n v="2"/>
    <x v="64"/>
    <x v="66"/>
    <x v="0"/>
    <x v="2"/>
    <s v="yes"/>
    <s v="No"/>
    <x v="3"/>
    <x v="0"/>
    <n v="42112.24"/>
    <s v="tier - 1"/>
    <s v="tier - 3"/>
    <s v="R1013"/>
  </r>
  <r>
    <x v="68"/>
    <x v="67"/>
    <d v="1976-11-28T00:00:00"/>
    <x v="1"/>
    <n v="0"/>
    <x v="4"/>
    <x v="67"/>
    <x v="0"/>
    <x v="2"/>
    <s v="yes"/>
    <s v="No"/>
    <x v="0"/>
    <x v="0"/>
    <n v="42111.66"/>
    <s v="tier - 1"/>
    <s v="tier - 1"/>
    <s v="R1024"/>
  </r>
  <r>
    <x v="69"/>
    <x v="68"/>
    <d v="1968-12-19T00:00:00"/>
    <x v="0"/>
    <n v="1"/>
    <x v="65"/>
    <x v="68"/>
    <x v="0"/>
    <x v="0"/>
    <s v="No"/>
    <s v="No"/>
    <x v="0"/>
    <x v="0"/>
    <n v="41999.519999999997"/>
    <s v="tier - 1"/>
    <s v="tier - 3"/>
    <s v="R1013"/>
  </r>
  <r>
    <x v="70"/>
    <x v="69"/>
    <d v="1984-11-10T00:00:00"/>
    <x v="32"/>
    <n v="3"/>
    <x v="66"/>
    <x v="69"/>
    <x v="0"/>
    <x v="2"/>
    <s v="No"/>
    <s v="No"/>
    <x v="3"/>
    <x v="0"/>
    <n v="41949.24"/>
    <s v="tier - 1"/>
    <s v="tier - 1"/>
    <s v="R1013"/>
  </r>
  <r>
    <x v="71"/>
    <x v="70"/>
    <d v="1972-06-08T00:00:00"/>
    <x v="14"/>
    <n v="1"/>
    <x v="67"/>
    <x v="70"/>
    <x v="0"/>
    <x v="2"/>
    <s v="No"/>
    <s v="No"/>
    <x v="1"/>
    <x v="0"/>
    <n v="41919.1"/>
    <s v="tier - 1"/>
    <s v="tier - 1"/>
    <s v="R1016"/>
  </r>
  <r>
    <x v="72"/>
    <x v="71"/>
    <d v="1966-09-21T00:00:00"/>
    <x v="24"/>
    <n v="0"/>
    <x v="68"/>
    <x v="21"/>
    <x v="0"/>
    <x v="1"/>
    <s v="yes"/>
    <s v="No"/>
    <x v="1"/>
    <x v="0"/>
    <n v="41886.54"/>
    <s v="tier - 1"/>
    <s v="tier - 3"/>
    <s v="R1011"/>
  </r>
  <r>
    <x v="73"/>
    <x v="72"/>
    <d v="1962-09-22T00:00:00"/>
    <x v="5"/>
    <n v="0"/>
    <x v="69"/>
    <x v="71"/>
    <x v="0"/>
    <x v="0"/>
    <s v="No"/>
    <s v="No"/>
    <x v="0"/>
    <x v="0"/>
    <n v="41794.629999999997"/>
    <s v="tier - 1"/>
    <s v="tier - 3"/>
    <s v="R1011"/>
  </r>
  <r>
    <x v="74"/>
    <x v="73"/>
    <d v="1975-09-29T00:00:00"/>
    <x v="27"/>
    <n v="1"/>
    <x v="70"/>
    <x v="72"/>
    <x v="0"/>
    <x v="0"/>
    <s v="yes"/>
    <s v="No"/>
    <x v="3"/>
    <x v="0"/>
    <n v="41681.86"/>
    <s v="tier - 1"/>
    <s v="tier - 1"/>
    <s v="R1011"/>
  </r>
  <r>
    <x v="75"/>
    <x v="74"/>
    <d v="1975-11-14T00:00:00"/>
    <x v="27"/>
    <n v="0"/>
    <x v="71"/>
    <x v="73"/>
    <x v="0"/>
    <x v="0"/>
    <s v="yes"/>
    <s v="No"/>
    <x v="3"/>
    <x v="0"/>
    <n v="41676.080000000002"/>
    <s v="tier - 1"/>
    <s v="tier - 2"/>
    <s v="R1013"/>
  </r>
  <r>
    <x v="76"/>
    <x v="75"/>
    <d v="1976-10-29T00:00:00"/>
    <x v="1"/>
    <n v="1"/>
    <x v="72"/>
    <x v="74"/>
    <x v="0"/>
    <x v="1"/>
    <s v="yes"/>
    <s v="No"/>
    <x v="0"/>
    <x v="0"/>
    <n v="41661.599999999999"/>
    <s v="tier - 1"/>
    <s v="tier - 3"/>
    <s v="R1011"/>
  </r>
  <r>
    <x v="77"/>
    <x v="76"/>
    <d v="1974-11-24T00:00:00"/>
    <x v="19"/>
    <n v="0"/>
    <x v="73"/>
    <x v="75"/>
    <x v="0"/>
    <x v="0"/>
    <s v="No"/>
    <s v="No"/>
    <x v="0"/>
    <x v="0"/>
    <n v="41636.199999999997"/>
    <s v="tier - 1"/>
    <s v="tier - 1"/>
    <s v="R1011"/>
  </r>
  <r>
    <x v="78"/>
    <x v="77"/>
    <d v="1967-12-22T00:00:00"/>
    <x v="22"/>
    <n v="0"/>
    <x v="74"/>
    <x v="76"/>
    <x v="0"/>
    <x v="0"/>
    <s v="yes"/>
    <s v="No"/>
    <x v="0"/>
    <x v="0"/>
    <n v="41505.15"/>
    <s v="tier - 1"/>
    <s v="tier - 2"/>
    <s v="R1011"/>
  </r>
  <r>
    <x v="79"/>
    <x v="78"/>
    <d v="1971-10-16T00:00:00"/>
    <x v="14"/>
    <n v="0"/>
    <x v="75"/>
    <x v="77"/>
    <x v="0"/>
    <x v="0"/>
    <s v="No"/>
    <s v="No"/>
    <x v="0"/>
    <x v="0"/>
    <n v="41351.879999999997"/>
    <s v="tier - 1"/>
    <s v="tier - 2"/>
    <s v="R1011"/>
  </r>
  <r>
    <x v="80"/>
    <x v="79"/>
    <d v="1964-10-07T00:00:00"/>
    <x v="13"/>
    <n v="0"/>
    <x v="76"/>
    <x v="78"/>
    <x v="0"/>
    <x v="2"/>
    <s v="yes"/>
    <s v="No"/>
    <x v="3"/>
    <x v="0"/>
    <n v="41331.79"/>
    <s v="tier - 1"/>
    <s v="tier - 2"/>
    <s v="R1011"/>
  </r>
  <r>
    <x v="81"/>
    <x v="80"/>
    <d v="1977-08-27T00:00:00"/>
    <x v="29"/>
    <n v="2"/>
    <x v="77"/>
    <x v="45"/>
    <x v="0"/>
    <x v="2"/>
    <s v="No"/>
    <s v="No"/>
    <x v="0"/>
    <x v="0"/>
    <n v="41271.5"/>
    <s v="tier - 1"/>
    <s v="tier - 2"/>
    <s v="R1011"/>
  </r>
  <r>
    <x v="82"/>
    <x v="81"/>
    <d v="1964-06-06T00:00:00"/>
    <x v="8"/>
    <n v="0"/>
    <x v="78"/>
    <x v="79"/>
    <x v="0"/>
    <x v="2"/>
    <s v="yes"/>
    <s v="No"/>
    <x v="3"/>
    <x v="0"/>
    <n v="41250.39"/>
    <s v="tier - 1"/>
    <s v="tier - 3"/>
    <s v="R1011"/>
  </r>
  <r>
    <x v="83"/>
    <x v="82"/>
    <d v="1969-08-08T00:00:00"/>
    <x v="16"/>
    <n v="0"/>
    <x v="79"/>
    <x v="80"/>
    <x v="0"/>
    <x v="2"/>
    <s v="yes"/>
    <s v="No"/>
    <x v="3"/>
    <x v="0"/>
    <n v="41191.57"/>
    <s v="tier - 1"/>
    <s v="tier - 2"/>
    <s v="R1011"/>
  </r>
  <r>
    <x v="84"/>
    <x v="83"/>
    <d v="1972-09-06T00:00:00"/>
    <x v="28"/>
    <n v="0"/>
    <x v="80"/>
    <x v="81"/>
    <x v="0"/>
    <x v="2"/>
    <s v="No"/>
    <s v="No"/>
    <x v="1"/>
    <x v="0"/>
    <n v="41097.160000000003"/>
    <s v="tier - 1"/>
    <s v="tier - 3"/>
    <s v="R1016"/>
  </r>
  <r>
    <x v="85"/>
    <x v="84"/>
    <d v="1972-08-12T00:00:00"/>
    <x v="28"/>
    <n v="0"/>
    <x v="81"/>
    <x v="82"/>
    <x v="0"/>
    <x v="2"/>
    <s v="No"/>
    <s v="No"/>
    <x v="1"/>
    <x v="0"/>
    <n v="41055.29"/>
    <s v="tier - 1"/>
    <s v="tier - 2"/>
    <s v="R1011"/>
  </r>
  <r>
    <x v="86"/>
    <x v="85"/>
    <d v="1979-10-11T00:00:00"/>
    <x v="18"/>
    <n v="1"/>
    <x v="37"/>
    <x v="83"/>
    <x v="0"/>
    <x v="2"/>
    <s v="No"/>
    <s v="No"/>
    <x v="3"/>
    <x v="0"/>
    <n v="41034.22"/>
    <s v="tier - 1"/>
    <s v="tier - 3"/>
    <s v="R1017"/>
  </r>
  <r>
    <x v="87"/>
    <x v="86"/>
    <d v="1974-06-05T00:00:00"/>
    <x v="30"/>
    <n v="0"/>
    <x v="82"/>
    <x v="84"/>
    <x v="0"/>
    <x v="0"/>
    <s v="No"/>
    <s v="No"/>
    <x v="0"/>
    <x v="0"/>
    <n v="40974.160000000003"/>
    <s v="tier - 1"/>
    <s v="tier - 2"/>
    <s v="R1013"/>
  </r>
  <r>
    <x v="88"/>
    <x v="87"/>
    <d v="1983-09-08T00:00:00"/>
    <x v="33"/>
    <n v="3"/>
    <x v="83"/>
    <x v="85"/>
    <x v="0"/>
    <x v="1"/>
    <s v="yes"/>
    <s v="No"/>
    <x v="3"/>
    <x v="0"/>
    <n v="40961.29"/>
    <s v="tier - 1"/>
    <s v="tier - 2"/>
    <s v="R1011"/>
  </r>
  <r>
    <x v="89"/>
    <x v="88"/>
    <d v="1979-09-16T00:00:00"/>
    <x v="18"/>
    <n v="3"/>
    <x v="84"/>
    <x v="86"/>
    <x v="0"/>
    <x v="2"/>
    <s v="No"/>
    <s v="No"/>
    <x v="3"/>
    <x v="0"/>
    <n v="40941.29"/>
    <s v="tier - 1"/>
    <s v="tier - 2"/>
    <s v="R1013"/>
  </r>
  <r>
    <x v="90"/>
    <x v="89"/>
    <d v="1992-08-04T00:00:00"/>
    <x v="34"/>
    <n v="3"/>
    <x v="85"/>
    <x v="87"/>
    <x v="0"/>
    <x v="1"/>
    <s v="No"/>
    <s v="No"/>
    <x v="3"/>
    <x v="0"/>
    <n v="40932.43"/>
    <s v="tier - 1"/>
    <s v="tier - 2"/>
    <s v="R1013"/>
  </r>
  <r>
    <x v="91"/>
    <x v="90"/>
    <d v="1999-07-02T00:00:00"/>
    <x v="35"/>
    <n v="1"/>
    <x v="86"/>
    <x v="88"/>
    <x v="0"/>
    <x v="2"/>
    <s v="No"/>
    <s v="No"/>
    <x v="0"/>
    <x v="0"/>
    <n v="40904.199999999997"/>
    <s v="tier - 1"/>
    <s v="tier - 1"/>
    <s v="R1024"/>
  </r>
  <r>
    <x v="92"/>
    <x v="91"/>
    <d v="1972-06-10T00:00:00"/>
    <x v="28"/>
    <n v="0"/>
    <x v="87"/>
    <x v="89"/>
    <x v="0"/>
    <x v="2"/>
    <s v="No"/>
    <s v="No"/>
    <x v="1"/>
    <x v="0"/>
    <n v="40817.85"/>
    <s v="tier - 1"/>
    <s v="tier - 3"/>
    <s v="R1011"/>
  </r>
  <r>
    <x v="93"/>
    <x v="92"/>
    <d v="1976-12-26T00:00:00"/>
    <x v="1"/>
    <n v="3"/>
    <x v="88"/>
    <x v="90"/>
    <x v="0"/>
    <x v="2"/>
    <s v="yes"/>
    <s v="No"/>
    <x v="0"/>
    <x v="0"/>
    <n v="40720.550000000003"/>
    <s v="tier - 1"/>
    <s v="tier - 3"/>
    <s v="R1012"/>
  </r>
  <r>
    <x v="94"/>
    <x v="93"/>
    <d v="1970-09-25T00:00:00"/>
    <x v="2"/>
    <n v="0"/>
    <x v="89"/>
    <x v="8"/>
    <x v="0"/>
    <x v="0"/>
    <s v="yes"/>
    <s v="No"/>
    <x v="1"/>
    <x v="0"/>
    <n v="40692.910000000003"/>
    <s v="tier - 1"/>
    <s v="tier - 1"/>
    <s v="R1011"/>
  </r>
  <r>
    <x v="95"/>
    <x v="94"/>
    <d v="1975-07-10T00:00:00"/>
    <x v="27"/>
    <n v="1"/>
    <x v="90"/>
    <x v="91"/>
    <x v="0"/>
    <x v="0"/>
    <s v="yes"/>
    <s v="No"/>
    <x v="3"/>
    <x v="0"/>
    <n v="40590.550000000003"/>
    <s v="tier - 1"/>
    <s v="tier - 3"/>
    <s v="R1012"/>
  </r>
  <r>
    <x v="96"/>
    <x v="95"/>
    <d v="1985-11-03T00:00:00"/>
    <x v="17"/>
    <n v="0"/>
    <x v="66"/>
    <x v="92"/>
    <x v="0"/>
    <x v="2"/>
    <s v="yes"/>
    <s v="No"/>
    <x v="0"/>
    <x v="0"/>
    <n v="40419.019999999997"/>
    <s v="tier - 1"/>
    <s v="tier - 2"/>
    <s v="R1013"/>
  </r>
  <r>
    <x v="97"/>
    <x v="96"/>
    <d v="1966-08-12T00:00:00"/>
    <x v="24"/>
    <n v="0"/>
    <x v="91"/>
    <x v="93"/>
    <x v="0"/>
    <x v="2"/>
    <s v="yes"/>
    <s v="No"/>
    <x v="1"/>
    <x v="0"/>
    <n v="40373.74"/>
    <s v="tier - 1"/>
    <s v="tier - 3"/>
    <s v="R1011"/>
  </r>
  <r>
    <x v="98"/>
    <x v="97"/>
    <d v="1962-09-04T00:00:00"/>
    <x v="5"/>
    <n v="0"/>
    <x v="92"/>
    <x v="94"/>
    <x v="0"/>
    <x v="0"/>
    <s v="No"/>
    <s v="No"/>
    <x v="0"/>
    <x v="0"/>
    <n v="40309.93"/>
    <s v="tier - 1"/>
    <s v="tier - 3"/>
    <s v="R1011"/>
  </r>
  <r>
    <x v="99"/>
    <x v="98"/>
    <d v="1977-06-27T00:00:00"/>
    <x v="29"/>
    <n v="2"/>
    <x v="93"/>
    <x v="95"/>
    <x v="0"/>
    <x v="2"/>
    <s v="No"/>
    <s v="No"/>
    <x v="0"/>
    <x v="0"/>
    <n v="40284.379999999997"/>
    <s v="tier - 1"/>
    <s v="tier - 3"/>
    <s v="R1012"/>
  </r>
  <r>
    <x v="100"/>
    <x v="99"/>
    <d v="1981-10-04T00:00:00"/>
    <x v="36"/>
    <n v="1"/>
    <x v="94"/>
    <x v="96"/>
    <x v="0"/>
    <x v="0"/>
    <s v="yes"/>
    <s v="No"/>
    <x v="0"/>
    <x v="0"/>
    <n v="40273.65"/>
    <s v="tier - 1"/>
    <s v="tier - 3"/>
    <s v="R1013"/>
  </r>
  <r>
    <x v="101"/>
    <x v="100"/>
    <d v="1981-07-28T00:00:00"/>
    <x v="36"/>
    <n v="1"/>
    <x v="95"/>
    <x v="97"/>
    <x v="0"/>
    <x v="0"/>
    <s v="yes"/>
    <s v="No"/>
    <x v="0"/>
    <x v="0"/>
    <n v="40208.559999999998"/>
    <s v="tier - 1"/>
    <s v="tier - 2"/>
    <s v="R1011"/>
  </r>
  <r>
    <x v="102"/>
    <x v="101"/>
    <d v="1979-08-18T00:00:00"/>
    <x v="18"/>
    <n v="2"/>
    <x v="96"/>
    <x v="98"/>
    <x v="0"/>
    <x v="2"/>
    <s v="No"/>
    <s v="No"/>
    <x v="3"/>
    <x v="0"/>
    <n v="40204.83"/>
    <s v="tier - 1"/>
    <s v="tier - 3"/>
    <s v="R1012"/>
  </r>
  <r>
    <x v="103"/>
    <x v="102"/>
    <d v="1985-10-21T00:00:00"/>
    <x v="17"/>
    <n v="4"/>
    <x v="97"/>
    <x v="46"/>
    <x v="0"/>
    <x v="2"/>
    <s v="yes"/>
    <s v="No"/>
    <x v="0"/>
    <x v="0"/>
    <n v="40182.25"/>
    <s v="tier - 1"/>
    <s v="tier - 2"/>
    <s v="R1011"/>
  </r>
  <r>
    <x v="104"/>
    <x v="103"/>
    <d v="1983-10-14T00:00:00"/>
    <x v="33"/>
    <n v="2"/>
    <x v="98"/>
    <x v="99"/>
    <x v="0"/>
    <x v="1"/>
    <s v="yes"/>
    <s v="No"/>
    <x v="3"/>
    <x v="0"/>
    <n v="40103.89"/>
    <s v="tier - 1"/>
    <s v="tier - 2"/>
    <s v="R1011"/>
  </r>
  <r>
    <x v="105"/>
    <x v="104"/>
    <d v="1966-08-12T00:00:00"/>
    <x v="24"/>
    <n v="0"/>
    <x v="99"/>
    <x v="100"/>
    <x v="0"/>
    <x v="1"/>
    <s v="yes"/>
    <s v="No"/>
    <x v="1"/>
    <x v="0"/>
    <n v="40069.440000000002"/>
    <s v="tier - 1"/>
    <s v="tier - 3"/>
    <s v="R1011"/>
  </r>
  <r>
    <x v="106"/>
    <x v="105"/>
    <d v="1978-12-20T00:00:00"/>
    <x v="9"/>
    <n v="2"/>
    <x v="100"/>
    <x v="101"/>
    <x v="0"/>
    <x v="0"/>
    <s v="No"/>
    <s v="No"/>
    <x v="0"/>
    <x v="0"/>
    <n v="40054.730000000003"/>
    <s v="tier - 1"/>
    <s v="tier - 3"/>
    <s v="R1011"/>
  </r>
  <r>
    <x v="107"/>
    <x v="106"/>
    <d v="1982-12-25T00:00:00"/>
    <x v="37"/>
    <n v="2"/>
    <x v="101"/>
    <x v="102"/>
    <x v="0"/>
    <x v="2"/>
    <s v="No"/>
    <s v="No"/>
    <x v="0"/>
    <x v="0"/>
    <n v="40003.33"/>
    <s v="tier - 1"/>
    <s v="tier - 1"/>
    <s v="R1012"/>
  </r>
  <r>
    <x v="108"/>
    <x v="107"/>
    <d v="1987-08-08T00:00:00"/>
    <x v="38"/>
    <n v="3"/>
    <x v="50"/>
    <x v="103"/>
    <x v="0"/>
    <x v="2"/>
    <s v="No"/>
    <s v="No"/>
    <x v="3"/>
    <x v="0"/>
    <n v="39983.43"/>
    <s v="tier - 2"/>
    <s v="tier - 3"/>
    <s v="R1012"/>
  </r>
  <r>
    <x v="109"/>
    <x v="108"/>
    <d v="1975-12-02T00:00:00"/>
    <x v="27"/>
    <n v="1"/>
    <x v="102"/>
    <x v="104"/>
    <x v="0"/>
    <x v="0"/>
    <s v="yes"/>
    <s v="No"/>
    <x v="3"/>
    <x v="0"/>
    <n v="39963.120000000003"/>
    <s v="tier - 2"/>
    <s v="tier - 2"/>
    <s v="R1011"/>
  </r>
  <r>
    <x v="110"/>
    <x v="109"/>
    <d v="1985-08-22T00:00:00"/>
    <x v="17"/>
    <n v="1"/>
    <x v="103"/>
    <x v="105"/>
    <x v="0"/>
    <x v="1"/>
    <s v="yes"/>
    <s v="No"/>
    <x v="0"/>
    <x v="0"/>
    <n v="39871.699999999997"/>
    <s v="tier - 1"/>
    <s v="tier - 2"/>
    <s v="R1013"/>
  </r>
  <r>
    <x v="111"/>
    <x v="110"/>
    <d v="1983-06-01T00:00:00"/>
    <x v="37"/>
    <n v="3"/>
    <x v="104"/>
    <x v="106"/>
    <x v="0"/>
    <x v="1"/>
    <s v="yes"/>
    <s v="No"/>
    <x v="3"/>
    <x v="0"/>
    <n v="39865.699999999997"/>
    <s v="tier - 2"/>
    <s v="tier - 2"/>
    <s v="R1011"/>
  </r>
  <r>
    <x v="112"/>
    <x v="111"/>
    <d v="1985-07-17T00:00:00"/>
    <x v="17"/>
    <n v="2"/>
    <x v="105"/>
    <x v="18"/>
    <x v="0"/>
    <x v="2"/>
    <s v="yes"/>
    <s v="No"/>
    <x v="0"/>
    <x v="0"/>
    <n v="39836.519999999997"/>
    <s v="tier - 2"/>
    <s v="tier - 1"/>
    <s v="R1011"/>
  </r>
  <r>
    <x v="113"/>
    <x v="112"/>
    <d v="1987-07-24T00:00:00"/>
    <x v="38"/>
    <n v="1"/>
    <x v="106"/>
    <x v="107"/>
    <x v="0"/>
    <x v="2"/>
    <s v="No"/>
    <s v="No"/>
    <x v="3"/>
    <x v="0"/>
    <n v="39774.28"/>
    <s v="tier - 1"/>
    <s v="tier - 1"/>
    <s v="R1014"/>
  </r>
  <r>
    <x v="114"/>
    <x v="113"/>
    <d v="1973-12-17T00:00:00"/>
    <x v="30"/>
    <n v="0"/>
    <x v="107"/>
    <x v="108"/>
    <x v="0"/>
    <x v="0"/>
    <s v="No"/>
    <s v="No"/>
    <x v="1"/>
    <x v="0"/>
    <n v="39727.61"/>
    <s v="tier - 1"/>
    <s v="tier - 2"/>
    <s v="R1011"/>
  </r>
  <r>
    <x v="115"/>
    <x v="114"/>
    <d v="1977-08-12T00:00:00"/>
    <x v="29"/>
    <n v="1"/>
    <x v="88"/>
    <x v="109"/>
    <x v="0"/>
    <x v="1"/>
    <s v="No"/>
    <s v="No"/>
    <x v="0"/>
    <x v="0"/>
    <n v="39725.519999999997"/>
    <s v="tier - 2"/>
    <s v="tier - 1"/>
    <s v="R1012"/>
  </r>
  <r>
    <x v="116"/>
    <x v="115"/>
    <d v="2003-07-16T00:00:00"/>
    <x v="39"/>
    <n v="0"/>
    <x v="108"/>
    <x v="60"/>
    <x v="0"/>
    <x v="1"/>
    <s v="No"/>
    <s v="No"/>
    <x v="3"/>
    <x v="0"/>
    <n v="39722.75"/>
    <s v="tier - 1"/>
    <s v="tier - 1"/>
    <s v="R1013"/>
  </r>
  <r>
    <x v="117"/>
    <x v="116"/>
    <d v="1968-09-29T00:00:00"/>
    <x v="0"/>
    <n v="0"/>
    <x v="109"/>
    <x v="110"/>
    <x v="0"/>
    <x v="0"/>
    <s v="No"/>
    <s v="No"/>
    <x v="0"/>
    <x v="0"/>
    <n v="39721.93"/>
    <s v="tier - 2"/>
    <s v="tier - 2"/>
    <s v="R1011"/>
  </r>
  <r>
    <x v="118"/>
    <x v="117"/>
    <d v="1977-12-17T00:00:00"/>
    <x v="29"/>
    <n v="2"/>
    <x v="110"/>
    <x v="111"/>
    <x v="0"/>
    <x v="2"/>
    <s v="No"/>
    <s v="No"/>
    <x v="0"/>
    <x v="0"/>
    <n v="39670.44"/>
    <s v="tier - 2"/>
    <s v="tier - 1"/>
    <s v="R1012"/>
  </r>
  <r>
    <x v="119"/>
    <x v="118"/>
    <d v="1995-08-07T00:00:00"/>
    <x v="40"/>
    <n v="0"/>
    <x v="11"/>
    <x v="112"/>
    <x v="0"/>
    <x v="2"/>
    <s v="yes"/>
    <s v="No"/>
    <x v="3"/>
    <x v="0"/>
    <n v="39611.760000000002"/>
    <s v="tier - 1"/>
    <s v="tier - 3"/>
    <s v="R1013"/>
  </r>
  <r>
    <x v="120"/>
    <x v="119"/>
    <d v="1981-07-05T00:00:00"/>
    <x v="36"/>
    <n v="3"/>
    <x v="111"/>
    <x v="113"/>
    <x v="0"/>
    <x v="0"/>
    <s v="yes"/>
    <s v="No"/>
    <x v="0"/>
    <x v="0"/>
    <n v="39597.410000000003"/>
    <s v="tier - 1"/>
    <s v="tier - 2"/>
    <s v="R1017"/>
  </r>
  <r>
    <x v="121"/>
    <x v="120"/>
    <d v="1978-07-12T00:00:00"/>
    <x v="9"/>
    <n v="1"/>
    <x v="32"/>
    <x v="114"/>
    <x v="0"/>
    <x v="0"/>
    <s v="No"/>
    <s v="No"/>
    <x v="0"/>
    <x v="0"/>
    <n v="39556.49"/>
    <s v="tier - 1"/>
    <s v="tier - 2"/>
    <s v="R1015"/>
  </r>
  <r>
    <x v="122"/>
    <x v="121"/>
    <d v="1966-06-24T00:00:00"/>
    <x v="24"/>
    <n v="0"/>
    <x v="112"/>
    <x v="115"/>
    <x v="0"/>
    <x v="2"/>
    <s v="yes"/>
    <s v="No"/>
    <x v="1"/>
    <x v="0"/>
    <n v="39396.86"/>
    <s v="tier - 2"/>
    <s v="tier - 2"/>
    <s v="R1011"/>
  </r>
  <r>
    <x v="123"/>
    <x v="122"/>
    <d v="1978-08-05T00:00:00"/>
    <x v="9"/>
    <n v="2"/>
    <x v="113"/>
    <x v="116"/>
    <x v="0"/>
    <x v="0"/>
    <s v="No"/>
    <s v="No"/>
    <x v="0"/>
    <x v="0"/>
    <n v="39352.6"/>
    <s v="tier - 2"/>
    <s v="tier - 3"/>
    <s v="R1011"/>
  </r>
  <r>
    <x v="124"/>
    <x v="123"/>
    <d v="1982-08-16T00:00:00"/>
    <x v="37"/>
    <n v="3"/>
    <x v="114"/>
    <x v="117"/>
    <x v="0"/>
    <x v="2"/>
    <s v="No"/>
    <s v="No"/>
    <x v="0"/>
    <x v="0"/>
    <n v="39315.279999999999"/>
    <s v="tier - 2"/>
    <s v="tier - 3"/>
    <s v="R1011"/>
  </r>
  <r>
    <x v="125"/>
    <x v="124"/>
    <d v="1992-11-30T00:00:00"/>
    <x v="34"/>
    <n v="2"/>
    <x v="115"/>
    <x v="109"/>
    <x v="0"/>
    <x v="1"/>
    <s v="No"/>
    <s v="No"/>
    <x v="3"/>
    <x v="0"/>
    <n v="39241.440000000002"/>
    <s v="tier - 1"/>
    <s v="tier - 3"/>
    <s v="R1011"/>
  </r>
  <r>
    <x v="126"/>
    <x v="125"/>
    <d v="1962-07-07T00:00:00"/>
    <x v="5"/>
    <n v="0"/>
    <x v="116"/>
    <x v="118"/>
    <x v="0"/>
    <x v="0"/>
    <s v="No"/>
    <s v="No"/>
    <x v="0"/>
    <x v="0"/>
    <n v="39221.120000000003"/>
    <s v="tier - 2"/>
    <s v="tier - 1"/>
    <s v="R1011"/>
  </r>
  <r>
    <x v="127"/>
    <x v="126"/>
    <d v="1982-08-04T00:00:00"/>
    <x v="37"/>
    <n v="1"/>
    <x v="101"/>
    <x v="18"/>
    <x v="0"/>
    <x v="2"/>
    <s v="No"/>
    <s v="No"/>
    <x v="0"/>
    <x v="0"/>
    <n v="39125.33"/>
    <s v="tier - 1"/>
    <s v="tier - 1"/>
    <s v="R1016"/>
  </r>
  <r>
    <x v="128"/>
    <x v="127"/>
    <d v="1985-09-20T00:00:00"/>
    <x v="17"/>
    <n v="1"/>
    <x v="54"/>
    <x v="119"/>
    <x v="0"/>
    <x v="1"/>
    <s v="yes"/>
    <s v="No"/>
    <x v="0"/>
    <x v="0"/>
    <n v="39047.29"/>
    <s v="tier - 1"/>
    <s v="tier - 3"/>
    <s v="R1017"/>
  </r>
  <r>
    <x v="129"/>
    <x v="128"/>
    <d v="1978-10-12T00:00:00"/>
    <x v="9"/>
    <n v="2"/>
    <x v="117"/>
    <x v="8"/>
    <x v="0"/>
    <x v="0"/>
    <s v="No"/>
    <s v="No"/>
    <x v="0"/>
    <x v="0"/>
    <n v="38998.550000000003"/>
    <s v="tier - 1"/>
    <s v="tier - 1"/>
    <s v="R1011"/>
  </r>
  <r>
    <x v="130"/>
    <x v="129"/>
    <d v="1980-09-24T00:00:00"/>
    <x v="25"/>
    <n v="2"/>
    <x v="118"/>
    <x v="1"/>
    <x v="0"/>
    <x v="1"/>
    <s v="No"/>
    <s v="No"/>
    <x v="0"/>
    <x v="0"/>
    <n v="38947.43"/>
    <s v="tier - 2"/>
    <s v="tier - 3"/>
    <s v="R1011"/>
  </r>
  <r>
    <x v="131"/>
    <x v="130"/>
    <d v="1976-12-15T00:00:00"/>
    <x v="1"/>
    <n v="2"/>
    <x v="119"/>
    <x v="24"/>
    <x v="0"/>
    <x v="2"/>
    <s v="yes"/>
    <s v="No"/>
    <x v="0"/>
    <x v="0"/>
    <n v="38932.559999999998"/>
    <s v="tier - 2"/>
    <s v="tier - 3"/>
    <s v="R1011"/>
  </r>
  <r>
    <x v="132"/>
    <x v="131"/>
    <d v="1987-06-16T00:00:00"/>
    <x v="38"/>
    <n v="3"/>
    <x v="120"/>
    <x v="120"/>
    <x v="0"/>
    <x v="2"/>
    <s v="No"/>
    <s v="No"/>
    <x v="3"/>
    <x v="0"/>
    <n v="38924.04"/>
    <s v="tier - 2"/>
    <s v="tier - 2"/>
    <s v="R1011"/>
  </r>
  <r>
    <x v="133"/>
    <x v="132"/>
    <d v="1967-07-30T00:00:00"/>
    <x v="22"/>
    <n v="0"/>
    <x v="121"/>
    <x v="121"/>
    <x v="0"/>
    <x v="0"/>
    <s v="yes"/>
    <s v="No"/>
    <x v="0"/>
    <x v="0"/>
    <n v="38893.360000000001"/>
    <s v="tier - 1"/>
    <s v="tier - 2"/>
    <s v="R1011"/>
  </r>
  <r>
    <x v="134"/>
    <x v="133"/>
    <d v="1964-06-06T00:00:00"/>
    <x v="8"/>
    <n v="0"/>
    <x v="66"/>
    <x v="78"/>
    <x v="0"/>
    <x v="2"/>
    <s v="yes"/>
    <s v="No"/>
    <x v="3"/>
    <x v="0"/>
    <n v="38869.25"/>
    <s v="tier - 2"/>
    <s v="tier - 2"/>
    <s v="R1011"/>
  </r>
  <r>
    <x v="135"/>
    <x v="134"/>
    <d v="1979-12-03T00:00:00"/>
    <x v="18"/>
    <n v="2"/>
    <x v="122"/>
    <x v="69"/>
    <x v="0"/>
    <x v="2"/>
    <s v="No"/>
    <s v="No"/>
    <x v="3"/>
    <x v="0"/>
    <n v="38836.980000000003"/>
    <s v="tier - 2"/>
    <s v="tier - 1"/>
    <s v="R1011"/>
  </r>
  <r>
    <x v="136"/>
    <x v="135"/>
    <d v="2004-12-05T00:00:00"/>
    <x v="41"/>
    <n v="0"/>
    <x v="123"/>
    <x v="122"/>
    <x v="0"/>
    <x v="2"/>
    <s v="No"/>
    <s v="yes"/>
    <x v="3"/>
    <x v="0"/>
    <n v="38792.69"/>
    <s v="tier - 2"/>
    <s v="tier - 2"/>
    <s v="R1013"/>
  </r>
  <r>
    <x v="137"/>
    <x v="136"/>
    <d v="1991-11-08T00:00:00"/>
    <x v="42"/>
    <n v="3"/>
    <x v="124"/>
    <x v="123"/>
    <x v="0"/>
    <x v="1"/>
    <s v="No"/>
    <s v="No"/>
    <x v="0"/>
    <x v="0"/>
    <n v="38746.36"/>
    <s v="tier - 1"/>
    <s v="tier - 2"/>
    <s v="R1012"/>
  </r>
  <r>
    <x v="138"/>
    <x v="137"/>
    <d v="1976-06-15T00:00:00"/>
    <x v="1"/>
    <n v="2"/>
    <x v="125"/>
    <x v="124"/>
    <x v="0"/>
    <x v="2"/>
    <s v="yes"/>
    <s v="No"/>
    <x v="0"/>
    <x v="0"/>
    <n v="38740.120000000003"/>
    <s v="tier - 2"/>
    <s v="tier - 2"/>
    <s v="R1012"/>
  </r>
  <r>
    <x v="139"/>
    <x v="138"/>
    <d v="1991-11-02T00:00:00"/>
    <x v="42"/>
    <n v="2"/>
    <x v="20"/>
    <x v="125"/>
    <x v="0"/>
    <x v="2"/>
    <s v="No"/>
    <s v="No"/>
    <x v="0"/>
    <x v="0"/>
    <n v="38711"/>
    <s v="tier - 2"/>
    <s v="tier - 2"/>
    <s v="R1011"/>
  </r>
  <r>
    <x v="140"/>
    <x v="139"/>
    <d v="1986-07-20T00:00:00"/>
    <x v="26"/>
    <n v="1"/>
    <x v="40"/>
    <x v="126"/>
    <x v="0"/>
    <x v="0"/>
    <s v="yes"/>
    <s v="No"/>
    <x v="3"/>
    <x v="0"/>
    <n v="38709.18"/>
    <s v="tier - 1"/>
    <s v="tier - 3"/>
    <s v="R1013"/>
  </r>
  <r>
    <x v="141"/>
    <x v="140"/>
    <d v="1990-07-13T00:00:00"/>
    <x v="3"/>
    <n v="3"/>
    <x v="126"/>
    <x v="127"/>
    <x v="0"/>
    <x v="2"/>
    <s v="No"/>
    <s v="No"/>
    <x v="0"/>
    <x v="0"/>
    <n v="38652.089999999997"/>
    <s v="tier - 2"/>
    <s v="tier - 2"/>
    <s v="R1011"/>
  </r>
  <r>
    <x v="142"/>
    <x v="141"/>
    <d v="1999-11-12T00:00:00"/>
    <x v="35"/>
    <n v="2"/>
    <x v="106"/>
    <x v="128"/>
    <x v="0"/>
    <x v="1"/>
    <s v="No"/>
    <s v="No"/>
    <x v="0"/>
    <x v="0"/>
    <n v="38511.629999999997"/>
    <s v="tier - 2"/>
    <s v="tier - 2"/>
    <s v="R1024"/>
  </r>
  <r>
    <x v="143"/>
    <x v="142"/>
    <d v="1986-06-21T00:00:00"/>
    <x v="26"/>
    <n v="2"/>
    <x v="127"/>
    <x v="129"/>
    <x v="0"/>
    <x v="0"/>
    <s v="yes"/>
    <s v="No"/>
    <x v="3"/>
    <x v="0"/>
    <n v="38415.47"/>
    <s v="tier - 1"/>
    <s v="tier - 2"/>
    <s v="R1011"/>
  </r>
  <r>
    <x v="144"/>
    <x v="143"/>
    <d v="1971-12-23T00:00:00"/>
    <x v="14"/>
    <n v="0"/>
    <x v="128"/>
    <x v="130"/>
    <x v="0"/>
    <x v="0"/>
    <s v="No"/>
    <s v="No"/>
    <x v="0"/>
    <x v="0"/>
    <n v="38405.26"/>
    <s v="tier - 2"/>
    <s v="tier - 1"/>
    <s v="R1011"/>
  </r>
  <r>
    <x v="145"/>
    <x v="144"/>
    <d v="1970-08-22T00:00:00"/>
    <x v="2"/>
    <n v="0"/>
    <x v="129"/>
    <x v="131"/>
    <x v="0"/>
    <x v="0"/>
    <s v="yes"/>
    <s v="No"/>
    <x v="1"/>
    <x v="0"/>
    <n v="38389.79"/>
    <s v="tier - 2"/>
    <s v="tier - 3"/>
    <s v="R1011"/>
  </r>
  <r>
    <x v="146"/>
    <x v="79"/>
    <d v="2002-09-17T00:00:00"/>
    <x v="43"/>
    <n v="2"/>
    <x v="130"/>
    <x v="132"/>
    <x v="0"/>
    <x v="0"/>
    <s v="No"/>
    <s v="No"/>
    <x v="0"/>
    <x v="0"/>
    <n v="38344.57"/>
    <s v="tier - 1"/>
    <s v="tier - 3"/>
    <s v="R1011"/>
  </r>
  <r>
    <x v="147"/>
    <x v="145"/>
    <d v="1980-06-12T00:00:00"/>
    <x v="25"/>
    <n v="2"/>
    <x v="131"/>
    <x v="133"/>
    <x v="0"/>
    <x v="2"/>
    <s v="No"/>
    <s v="No"/>
    <x v="0"/>
    <x v="0"/>
    <n v="38313.129999999997"/>
    <s v="tier - 1"/>
    <s v="tier - 3"/>
    <s v="R1011"/>
  </r>
  <r>
    <x v="148"/>
    <x v="146"/>
    <d v="1989-10-30T00:00:00"/>
    <x v="4"/>
    <n v="1"/>
    <x v="94"/>
    <x v="40"/>
    <x v="0"/>
    <x v="2"/>
    <s v="No"/>
    <s v="No"/>
    <x v="0"/>
    <x v="0"/>
    <n v="38282.75"/>
    <s v="tier - 1"/>
    <s v="tier - 2"/>
    <s v="R1013"/>
  </r>
  <r>
    <x v="149"/>
    <x v="147"/>
    <d v="1980-08-16T00:00:00"/>
    <x v="25"/>
    <n v="1"/>
    <x v="132"/>
    <x v="134"/>
    <x v="1"/>
    <x v="2"/>
    <s v="No"/>
    <s v="No"/>
    <x v="0"/>
    <x v="0"/>
    <n v="38245.589999999997"/>
    <s v="tier - 1"/>
    <s v="tier - 2"/>
    <s v="R1013"/>
  </r>
  <r>
    <x v="150"/>
    <x v="148"/>
    <d v="1964-06-16T00:00:00"/>
    <x v="13"/>
    <n v="0"/>
    <x v="133"/>
    <x v="135"/>
    <x v="0"/>
    <x v="2"/>
    <s v="yes"/>
    <s v="No"/>
    <x v="3"/>
    <x v="0"/>
    <n v="38241.74"/>
    <s v="tier - 2"/>
    <s v="tier - 3"/>
    <s v="R1011"/>
  </r>
  <r>
    <x v="151"/>
    <x v="149"/>
    <d v="1989-09-08T00:00:00"/>
    <x v="4"/>
    <n v="3"/>
    <x v="134"/>
    <x v="120"/>
    <x v="0"/>
    <x v="2"/>
    <s v="No"/>
    <s v="No"/>
    <x v="0"/>
    <x v="0"/>
    <n v="38237.339999999997"/>
    <s v="tier - 2"/>
    <s v="tier - 3"/>
    <s v="R1011"/>
  </r>
  <r>
    <x v="152"/>
    <x v="150"/>
    <d v="1972-11-19T00:00:00"/>
    <x v="28"/>
    <n v="0"/>
    <x v="135"/>
    <x v="60"/>
    <x v="0"/>
    <x v="1"/>
    <s v="No"/>
    <s v="No"/>
    <x v="1"/>
    <x v="0"/>
    <n v="38189.1"/>
    <s v="tier - 2"/>
    <s v="tier - 2"/>
    <s v="R1011"/>
  </r>
  <r>
    <x v="153"/>
    <x v="151"/>
    <d v="1998-07-29T00:00:00"/>
    <x v="44"/>
    <n v="0"/>
    <x v="136"/>
    <x v="136"/>
    <x v="0"/>
    <x v="1"/>
    <s v="No"/>
    <s v="No"/>
    <x v="3"/>
    <x v="0"/>
    <n v="38126.25"/>
    <s v="tier - 1"/>
    <s v="tier - 3"/>
    <s v="R1013"/>
  </r>
  <r>
    <x v="154"/>
    <x v="152"/>
    <d v="1979-09-09T00:00:00"/>
    <x v="18"/>
    <n v="0"/>
    <x v="137"/>
    <x v="67"/>
    <x v="1"/>
    <x v="2"/>
    <s v="No"/>
    <s v="No"/>
    <x v="3"/>
    <x v="0"/>
    <n v="37829.72"/>
    <s v="tier - 1"/>
    <s v="tier - 2"/>
    <s v="R1011"/>
  </r>
  <r>
    <x v="155"/>
    <x v="153"/>
    <d v="1983-07-26T00:00:00"/>
    <x v="33"/>
    <n v="3"/>
    <x v="138"/>
    <x v="70"/>
    <x v="0"/>
    <x v="2"/>
    <s v="yes"/>
    <s v="No"/>
    <x v="3"/>
    <x v="0"/>
    <n v="37800.980000000003"/>
    <s v="tier - 2"/>
    <s v="tier - 2"/>
    <s v="R1011"/>
  </r>
  <r>
    <x v="156"/>
    <x v="154"/>
    <d v="1986-08-15T00:00:00"/>
    <x v="26"/>
    <n v="0"/>
    <x v="139"/>
    <x v="137"/>
    <x v="0"/>
    <x v="0"/>
    <s v="yes"/>
    <s v="No"/>
    <x v="3"/>
    <x v="0"/>
    <n v="37742.58"/>
    <s v="tier - 1"/>
    <s v="tier - 1"/>
    <s v="R1013"/>
  </r>
  <r>
    <x v="157"/>
    <x v="155"/>
    <d v="1976-09-18T00:00:00"/>
    <x v="1"/>
    <n v="2"/>
    <x v="140"/>
    <x v="138"/>
    <x v="0"/>
    <x v="2"/>
    <s v="yes"/>
    <s v="No"/>
    <x v="0"/>
    <x v="0"/>
    <n v="37735.199999999997"/>
    <s v="tier - 2"/>
    <s v="tier - 2"/>
    <s v="R1011"/>
  </r>
  <r>
    <x v="158"/>
    <x v="156"/>
    <d v="1988-10-10T00:00:00"/>
    <x v="23"/>
    <n v="1"/>
    <x v="141"/>
    <x v="89"/>
    <x v="0"/>
    <x v="2"/>
    <s v="yes"/>
    <s v="No"/>
    <x v="3"/>
    <x v="0"/>
    <n v="37701.879999999997"/>
    <s v="tier - 2"/>
    <s v="tier - 3"/>
    <s v="R1023"/>
  </r>
  <r>
    <x v="159"/>
    <x v="157"/>
    <d v="1970-10-28T00:00:00"/>
    <x v="2"/>
    <n v="0"/>
    <x v="142"/>
    <x v="116"/>
    <x v="0"/>
    <x v="0"/>
    <s v="yes"/>
    <s v="No"/>
    <x v="1"/>
    <x v="0"/>
    <n v="37675.06"/>
    <s v="tier - 2"/>
    <s v="tier - 3"/>
    <s v="R1011"/>
  </r>
  <r>
    <x v="160"/>
    <x v="158"/>
    <d v="1982-06-20T00:00:00"/>
    <x v="37"/>
    <n v="3"/>
    <x v="143"/>
    <x v="139"/>
    <x v="0"/>
    <x v="2"/>
    <s v="No"/>
    <s v="No"/>
    <x v="0"/>
    <x v="0"/>
    <n v="37650.74"/>
    <s v="tier - 2"/>
    <s v="tier - 2"/>
    <s v="R1012"/>
  </r>
  <r>
    <x v="161"/>
    <x v="159"/>
    <d v="1990-11-16T00:00:00"/>
    <x v="3"/>
    <n v="1"/>
    <x v="44"/>
    <x v="140"/>
    <x v="0"/>
    <x v="2"/>
    <s v="No"/>
    <s v="No"/>
    <x v="0"/>
    <x v="0"/>
    <n v="37607.53"/>
    <s v="tier - 1"/>
    <s v="tier - 2"/>
    <s v="R1019"/>
  </r>
  <r>
    <x v="162"/>
    <x v="160"/>
    <d v="2000-10-12T00:00:00"/>
    <x v="21"/>
    <n v="2"/>
    <x v="103"/>
    <x v="141"/>
    <x v="0"/>
    <x v="2"/>
    <s v="No"/>
    <s v="yes"/>
    <x v="3"/>
    <x v="0"/>
    <n v="37484.449999999997"/>
    <s v="tier - 1"/>
    <s v="tier - 1"/>
    <s v="R1013"/>
  </r>
  <r>
    <x v="163"/>
    <x v="161"/>
    <d v="2002-09-27T00:00:00"/>
    <x v="43"/>
    <n v="3"/>
    <x v="144"/>
    <x v="142"/>
    <x v="0"/>
    <x v="0"/>
    <s v="No"/>
    <s v="No"/>
    <x v="0"/>
    <x v="0"/>
    <n v="37465.339999999997"/>
    <s v="tier - 1"/>
    <s v="tier - 2"/>
    <s v="R1012"/>
  </r>
  <r>
    <x v="164"/>
    <x v="162"/>
    <d v="1979-08-03T00:00:00"/>
    <x v="18"/>
    <n v="2"/>
    <x v="145"/>
    <x v="143"/>
    <x v="0"/>
    <x v="2"/>
    <s v="No"/>
    <s v="No"/>
    <x v="3"/>
    <x v="0"/>
    <n v="37425.94"/>
    <s v="tier - 2"/>
    <s v="tier - 1"/>
    <s v="R1011"/>
  </r>
  <r>
    <x v="165"/>
    <x v="163"/>
    <d v="1969-10-30T00:00:00"/>
    <x v="16"/>
    <n v="0"/>
    <x v="146"/>
    <x v="144"/>
    <x v="0"/>
    <x v="2"/>
    <s v="yes"/>
    <s v="No"/>
    <x v="3"/>
    <x v="0"/>
    <n v="37277.269999999997"/>
    <s v="tier - 1"/>
    <s v="tier - 3"/>
    <s v="R1011"/>
  </r>
  <r>
    <x v="166"/>
    <x v="164"/>
    <d v="1975-11-09T00:00:00"/>
    <x v="27"/>
    <n v="1"/>
    <x v="147"/>
    <x v="96"/>
    <x v="0"/>
    <x v="0"/>
    <s v="yes"/>
    <s v="No"/>
    <x v="3"/>
    <x v="0"/>
    <n v="37272.339999999997"/>
    <s v="tier - 2"/>
    <s v="tier - 3"/>
    <s v="R1011"/>
  </r>
  <r>
    <x v="167"/>
    <x v="165"/>
    <d v="1985-11-17T00:00:00"/>
    <x v="17"/>
    <n v="0"/>
    <x v="111"/>
    <x v="145"/>
    <x v="0"/>
    <x v="2"/>
    <s v="yes"/>
    <s v="No"/>
    <x v="0"/>
    <x v="0"/>
    <n v="37270.15"/>
    <s v="tier - 2"/>
    <s v="tier - 1"/>
    <s v="R1024"/>
  </r>
  <r>
    <x v="168"/>
    <x v="166"/>
    <d v="1990-10-17T00:00:00"/>
    <x v="3"/>
    <n v="3"/>
    <x v="148"/>
    <x v="146"/>
    <x v="0"/>
    <x v="2"/>
    <s v="No"/>
    <s v="No"/>
    <x v="0"/>
    <x v="0"/>
    <n v="37251.22"/>
    <s v="tier - 2"/>
    <s v="tier - 2"/>
    <s v="R1011"/>
  </r>
  <r>
    <x v="169"/>
    <x v="167"/>
    <d v="2000-09-05T00:00:00"/>
    <x v="21"/>
    <n v="1"/>
    <x v="149"/>
    <x v="147"/>
    <x v="0"/>
    <x v="1"/>
    <s v="yes"/>
    <s v="yes"/>
    <x v="1"/>
    <x v="0"/>
    <n v="37165.160000000003"/>
    <s v="tier - 1"/>
    <s v="tier - 3"/>
    <s v="Unknown"/>
  </r>
  <r>
    <x v="170"/>
    <x v="168"/>
    <d v="1995-10-30T00:00:00"/>
    <x v="40"/>
    <n v="0"/>
    <x v="61"/>
    <x v="148"/>
    <x v="0"/>
    <x v="1"/>
    <s v="yes"/>
    <s v="No"/>
    <x v="3"/>
    <x v="0"/>
    <n v="37133.9"/>
    <s v="tier - 2"/>
    <s v="tier - 2"/>
    <s v="R1013"/>
  </r>
  <r>
    <x v="171"/>
    <x v="169"/>
    <d v="1989-06-10T00:00:00"/>
    <x v="4"/>
    <n v="0"/>
    <x v="150"/>
    <x v="66"/>
    <x v="0"/>
    <x v="2"/>
    <s v="No"/>
    <s v="No"/>
    <x v="0"/>
    <x v="0"/>
    <n v="37079.370000000003"/>
    <s v="tier - 2"/>
    <s v="tier - 3"/>
    <s v="R1011"/>
  </r>
  <r>
    <x v="172"/>
    <x v="170"/>
    <d v="1988-12-17T00:00:00"/>
    <x v="23"/>
    <n v="3"/>
    <x v="151"/>
    <x v="149"/>
    <x v="0"/>
    <x v="1"/>
    <s v="yes"/>
    <s v="No"/>
    <x v="3"/>
    <x v="0"/>
    <n v="37076.370000000003"/>
    <s v="tier - 2"/>
    <s v="tier - 1"/>
    <s v="R1011"/>
  </r>
  <r>
    <x v="173"/>
    <x v="171"/>
    <d v="1991-11-01T00:00:00"/>
    <x v="42"/>
    <n v="3"/>
    <x v="152"/>
    <x v="150"/>
    <x v="0"/>
    <x v="2"/>
    <s v="No"/>
    <s v="No"/>
    <x v="0"/>
    <x v="0"/>
    <n v="37040.879999999997"/>
    <s v="tier - 2"/>
    <s v="tier - 2"/>
    <s v="R1011"/>
  </r>
  <r>
    <x v="174"/>
    <x v="172"/>
    <d v="1992-09-13T00:00:00"/>
    <x v="34"/>
    <n v="0"/>
    <x v="153"/>
    <x v="151"/>
    <x v="0"/>
    <x v="2"/>
    <s v="No"/>
    <s v="No"/>
    <x v="3"/>
    <x v="0"/>
    <n v="36976.449999999997"/>
    <s v="tier - 2"/>
    <s v="tier - 3"/>
    <s v="R1011"/>
  </r>
  <r>
    <x v="175"/>
    <x v="173"/>
    <d v="1992-08-25T00:00:00"/>
    <x v="34"/>
    <n v="0"/>
    <x v="4"/>
    <x v="152"/>
    <x v="0"/>
    <x v="2"/>
    <s v="No"/>
    <s v="No"/>
    <x v="3"/>
    <x v="0"/>
    <n v="36950.26"/>
    <s v="tier - 1"/>
    <s v="tier - 1"/>
    <s v="R1013"/>
  </r>
  <r>
    <x v="176"/>
    <x v="174"/>
    <d v="1977-08-13T00:00:00"/>
    <x v="29"/>
    <n v="2"/>
    <x v="154"/>
    <x v="149"/>
    <x v="0"/>
    <x v="1"/>
    <s v="No"/>
    <s v="No"/>
    <x v="0"/>
    <x v="0"/>
    <n v="36935.64"/>
    <s v="tier - 2"/>
    <s v="tier - 1"/>
    <s v="R1011"/>
  </r>
  <r>
    <x v="177"/>
    <x v="175"/>
    <d v="1968-10-22T00:00:00"/>
    <x v="0"/>
    <n v="0"/>
    <x v="155"/>
    <x v="153"/>
    <x v="0"/>
    <x v="0"/>
    <s v="No"/>
    <s v="No"/>
    <x v="0"/>
    <x v="0"/>
    <n v="36922.61"/>
    <s v="tier - 2"/>
    <s v="tier - 1"/>
    <s v="R1011"/>
  </r>
  <r>
    <x v="178"/>
    <x v="176"/>
    <d v="1991-06-10T00:00:00"/>
    <x v="42"/>
    <n v="3"/>
    <x v="156"/>
    <x v="34"/>
    <x v="0"/>
    <x v="1"/>
    <s v="No"/>
    <s v="No"/>
    <x v="0"/>
    <x v="0"/>
    <n v="36911.99"/>
    <s v="tier - 2"/>
    <s v="tier - 2"/>
    <s v="R1011"/>
  </r>
  <r>
    <x v="179"/>
    <x v="177"/>
    <d v="1963-07-24T00:00:00"/>
    <x v="8"/>
    <n v="2"/>
    <x v="105"/>
    <x v="154"/>
    <x v="0"/>
    <x v="0"/>
    <s v="yes"/>
    <s v="No"/>
    <x v="3"/>
    <x v="1"/>
    <n v="36910.61"/>
    <s v="tier - 2"/>
    <s v="tier - 2"/>
    <s v="R1011"/>
  </r>
  <r>
    <x v="180"/>
    <x v="178"/>
    <d v="2003-06-21T00:00:00"/>
    <x v="39"/>
    <n v="0"/>
    <x v="157"/>
    <x v="144"/>
    <x v="0"/>
    <x v="2"/>
    <s v="No"/>
    <s v="No"/>
    <x v="3"/>
    <x v="0"/>
    <n v="36898.730000000003"/>
    <s v="tier - 2"/>
    <s v="tier - 1"/>
    <s v="R1012"/>
  </r>
  <r>
    <x v="181"/>
    <x v="179"/>
    <d v="1972-12-05T00:00:00"/>
    <x v="28"/>
    <n v="0"/>
    <x v="158"/>
    <x v="155"/>
    <x v="0"/>
    <x v="1"/>
    <s v="No"/>
    <s v="No"/>
    <x v="1"/>
    <x v="0"/>
    <n v="36889.99"/>
    <s v="tier - 1"/>
    <s v="tier - 3"/>
    <s v="R1011"/>
  </r>
  <r>
    <x v="182"/>
    <x v="180"/>
    <d v="1992-07-04T00:00:00"/>
    <x v="34"/>
    <n v="0"/>
    <x v="98"/>
    <x v="34"/>
    <x v="0"/>
    <x v="1"/>
    <s v="No"/>
    <s v="No"/>
    <x v="3"/>
    <x v="0"/>
    <n v="36837.47"/>
    <s v="tier - 2"/>
    <s v="tier - 3"/>
    <s v="R1011"/>
  </r>
  <r>
    <x v="183"/>
    <x v="181"/>
    <d v="1965-12-28T00:00:00"/>
    <x v="11"/>
    <n v="0"/>
    <x v="159"/>
    <x v="156"/>
    <x v="0"/>
    <x v="0"/>
    <s v="No"/>
    <s v="No"/>
    <x v="0"/>
    <x v="0"/>
    <n v="36795.29"/>
    <s v="tier - 2"/>
    <s v="tier - 1"/>
    <s v="R1011"/>
  </r>
  <r>
    <x v="184"/>
    <x v="182"/>
    <d v="1970-07-14T00:00:00"/>
    <x v="2"/>
    <n v="0"/>
    <x v="160"/>
    <x v="157"/>
    <x v="0"/>
    <x v="0"/>
    <s v="yes"/>
    <s v="No"/>
    <x v="1"/>
    <x v="0"/>
    <n v="36786.370000000003"/>
    <s v="tier - 1"/>
    <s v="tier - 1"/>
    <s v="R1011"/>
  </r>
  <r>
    <x v="185"/>
    <x v="183"/>
    <d v="1961-07-29T00:00:00"/>
    <x v="12"/>
    <n v="4"/>
    <x v="161"/>
    <x v="158"/>
    <x v="0"/>
    <x v="0"/>
    <s v="yes"/>
    <s v="No"/>
    <x v="1"/>
    <x v="1"/>
    <n v="36580.28"/>
    <s v="tier - 2"/>
    <s v="tier - 2"/>
    <s v="R1013"/>
  </r>
  <r>
    <x v="186"/>
    <x v="184"/>
    <d v="1992-10-09T00:00:00"/>
    <x v="34"/>
    <n v="0"/>
    <x v="162"/>
    <x v="159"/>
    <x v="0"/>
    <x v="2"/>
    <s v="No"/>
    <s v="No"/>
    <x v="3"/>
    <x v="0"/>
    <n v="36572.800000000003"/>
    <s v="tier - 1"/>
    <s v="tier - 2"/>
    <s v="R1011"/>
  </r>
  <r>
    <x v="187"/>
    <x v="185"/>
    <d v="1973-08-09T00:00:00"/>
    <x v="30"/>
    <n v="0"/>
    <x v="163"/>
    <x v="73"/>
    <x v="0"/>
    <x v="0"/>
    <s v="No"/>
    <s v="No"/>
    <x v="1"/>
    <x v="0"/>
    <n v="36541.550000000003"/>
    <s v="tier - 2"/>
    <s v="tier - 3"/>
    <s v="R1011"/>
  </r>
  <r>
    <x v="188"/>
    <x v="186"/>
    <d v="1962-11-19T00:00:00"/>
    <x v="5"/>
    <n v="0"/>
    <x v="164"/>
    <x v="160"/>
    <x v="1"/>
    <x v="0"/>
    <s v="No"/>
    <s v="No"/>
    <x v="0"/>
    <x v="0"/>
    <n v="36445.550000000003"/>
    <s v="tier - 2"/>
    <s v="tier - 2"/>
    <s v="R1011"/>
  </r>
  <r>
    <x v="189"/>
    <x v="187"/>
    <d v="2003-12-09T00:00:00"/>
    <x v="39"/>
    <n v="2"/>
    <x v="165"/>
    <x v="161"/>
    <x v="0"/>
    <x v="2"/>
    <s v="No"/>
    <s v="No"/>
    <x v="3"/>
    <x v="0"/>
    <n v="36397.58"/>
    <s v="tier - 2"/>
    <s v="tier - 3"/>
    <s v="R1011"/>
  </r>
  <r>
    <x v="190"/>
    <x v="188"/>
    <d v="1975-06-05T00:00:00"/>
    <x v="19"/>
    <n v="1"/>
    <x v="166"/>
    <x v="162"/>
    <x v="0"/>
    <x v="0"/>
    <s v="yes"/>
    <s v="No"/>
    <x v="3"/>
    <x v="0"/>
    <n v="36350.71"/>
    <s v="tier - 1"/>
    <s v="tier - 2"/>
    <s v="R1011"/>
  </r>
  <r>
    <x v="191"/>
    <x v="189"/>
    <d v="1967-10-18T00:00:00"/>
    <x v="22"/>
    <n v="0"/>
    <x v="167"/>
    <x v="163"/>
    <x v="0"/>
    <x v="0"/>
    <s v="yes"/>
    <s v="No"/>
    <x v="0"/>
    <x v="0"/>
    <n v="36332.449999999997"/>
    <s v="tier - 1"/>
    <s v="tier - 3"/>
    <s v="R1011"/>
  </r>
  <r>
    <x v="192"/>
    <x v="190"/>
    <d v="1992-06-16T00:00:00"/>
    <x v="34"/>
    <n v="0"/>
    <x v="59"/>
    <x v="164"/>
    <x v="0"/>
    <x v="2"/>
    <s v="No"/>
    <s v="No"/>
    <x v="3"/>
    <x v="0"/>
    <n v="36314.050000000003"/>
    <s v="tier - 2"/>
    <s v="tier - 2"/>
    <s v="R1011"/>
  </r>
  <r>
    <x v="193"/>
    <x v="191"/>
    <d v="2004-12-25T00:00:00"/>
    <x v="41"/>
    <n v="0"/>
    <x v="168"/>
    <x v="165"/>
    <x v="0"/>
    <x v="2"/>
    <s v="No"/>
    <s v="yes"/>
    <x v="3"/>
    <x v="0"/>
    <n v="36307.800000000003"/>
    <s v="tier - 1"/>
    <s v="tier - 2"/>
    <s v="R1013"/>
  </r>
  <r>
    <x v="194"/>
    <x v="192"/>
    <d v="2003-09-05T00:00:00"/>
    <x v="39"/>
    <n v="0"/>
    <x v="18"/>
    <x v="85"/>
    <x v="0"/>
    <x v="1"/>
    <s v="No"/>
    <s v="No"/>
    <x v="3"/>
    <x v="0"/>
    <n v="36219.410000000003"/>
    <s v="tier - 1"/>
    <s v="tier - 1"/>
    <s v="R1012"/>
  </r>
  <r>
    <x v="195"/>
    <x v="193"/>
    <d v="1993-12-28T00:00:00"/>
    <x v="20"/>
    <n v="0"/>
    <x v="169"/>
    <x v="166"/>
    <x v="0"/>
    <x v="2"/>
    <s v="No"/>
    <s v="No"/>
    <x v="3"/>
    <x v="0"/>
    <n v="36197.699999999997"/>
    <s v="tier - 1"/>
    <s v="tier - 3"/>
    <s v="R1011"/>
  </r>
  <r>
    <x v="196"/>
    <x v="194"/>
    <d v="1999-10-01T00:00:00"/>
    <x v="35"/>
    <n v="3"/>
    <x v="170"/>
    <x v="167"/>
    <x v="0"/>
    <x v="2"/>
    <s v="No"/>
    <s v="No"/>
    <x v="0"/>
    <x v="0"/>
    <n v="36189.1"/>
    <s v="tier - 1"/>
    <s v="tier - 3"/>
    <s v="R1016"/>
  </r>
  <r>
    <x v="197"/>
    <x v="195"/>
    <d v="1974-12-06T00:00:00"/>
    <x v="19"/>
    <n v="0"/>
    <x v="171"/>
    <x v="168"/>
    <x v="0"/>
    <x v="0"/>
    <s v="No"/>
    <s v="No"/>
    <x v="0"/>
    <x v="0"/>
    <n v="36182.870000000003"/>
    <s v="tier - 2"/>
    <s v="tier - 3"/>
    <s v="R1012"/>
  </r>
  <r>
    <x v="198"/>
    <x v="196"/>
    <d v="2004-08-30T00:00:00"/>
    <x v="41"/>
    <n v="0"/>
    <x v="172"/>
    <x v="169"/>
    <x v="0"/>
    <x v="1"/>
    <s v="No"/>
    <s v="yes"/>
    <x v="3"/>
    <x v="0"/>
    <n v="36149.480000000003"/>
    <s v="tier - 2"/>
    <s v="tier - 2"/>
    <s v="R1013"/>
  </r>
  <r>
    <x v="199"/>
    <x v="197"/>
    <d v="1997-06-12T00:00:00"/>
    <x v="31"/>
    <n v="2"/>
    <x v="161"/>
    <x v="170"/>
    <x v="0"/>
    <x v="2"/>
    <s v="yes"/>
    <s v="No"/>
    <x v="3"/>
    <x v="0"/>
    <n v="36124.57"/>
    <s v="tier - 1"/>
    <s v="tier - 3"/>
    <s v="R1013"/>
  </r>
  <r>
    <x v="200"/>
    <x v="198"/>
    <d v="1979-11-04T00:00:00"/>
    <x v="18"/>
    <n v="2"/>
    <x v="173"/>
    <x v="171"/>
    <x v="0"/>
    <x v="2"/>
    <s v="No"/>
    <s v="No"/>
    <x v="3"/>
    <x v="0"/>
    <n v="36090.49"/>
    <s v="tier - 2"/>
    <s v="tier - 2"/>
    <s v="R1011"/>
  </r>
  <r>
    <x v="201"/>
    <x v="199"/>
    <d v="1996-08-20T00:00:00"/>
    <x v="45"/>
    <n v="2"/>
    <x v="174"/>
    <x v="106"/>
    <x v="0"/>
    <x v="1"/>
    <s v="yes"/>
    <s v="No"/>
    <x v="0"/>
    <x v="0"/>
    <n v="36085.22"/>
    <s v="tier - 1"/>
    <s v="tier - 1"/>
    <s v="R1011"/>
  </r>
  <r>
    <x v="202"/>
    <x v="200"/>
    <d v="1963-07-22T00:00:00"/>
    <x v="8"/>
    <n v="0"/>
    <x v="175"/>
    <x v="172"/>
    <x v="1"/>
    <x v="0"/>
    <s v="yes"/>
    <s v="No"/>
    <x v="3"/>
    <x v="0"/>
    <n v="36074.339999999997"/>
    <s v="tier - 2"/>
    <s v="tier - 1"/>
    <s v="R1011"/>
  </r>
  <r>
    <x v="203"/>
    <x v="201"/>
    <d v="1999-09-04T00:00:00"/>
    <x v="35"/>
    <n v="2"/>
    <x v="176"/>
    <x v="173"/>
    <x v="0"/>
    <x v="2"/>
    <s v="No"/>
    <s v="No"/>
    <x v="0"/>
    <x v="0"/>
    <n v="36021.01"/>
    <s v="tier - 2"/>
    <s v="tier - 3"/>
    <s v="R1013"/>
  </r>
  <r>
    <x v="204"/>
    <x v="202"/>
    <d v="1981-11-22T00:00:00"/>
    <x v="36"/>
    <n v="1"/>
    <x v="177"/>
    <x v="129"/>
    <x v="0"/>
    <x v="0"/>
    <s v="yes"/>
    <s v="No"/>
    <x v="0"/>
    <x v="0"/>
    <n v="35952.65"/>
    <s v="tier - 1"/>
    <s v="tier - 3"/>
    <s v="R1011"/>
  </r>
  <r>
    <x v="205"/>
    <x v="203"/>
    <d v="1992-06-18T00:00:00"/>
    <x v="34"/>
    <n v="0"/>
    <x v="178"/>
    <x v="150"/>
    <x v="0"/>
    <x v="2"/>
    <s v="No"/>
    <s v="No"/>
    <x v="3"/>
    <x v="0"/>
    <n v="35883.269999999997"/>
    <s v="tier - 2"/>
    <s v="tier - 1"/>
    <s v="R1011"/>
  </r>
  <r>
    <x v="206"/>
    <x v="204"/>
    <d v="1976-10-04T00:00:00"/>
    <x v="1"/>
    <n v="2"/>
    <x v="179"/>
    <x v="174"/>
    <x v="0"/>
    <x v="2"/>
    <s v="yes"/>
    <s v="No"/>
    <x v="0"/>
    <x v="0"/>
    <n v="35733.96"/>
    <s v="tier - 2"/>
    <s v="tier - 2"/>
    <s v="R1011"/>
  </r>
  <r>
    <x v="207"/>
    <x v="205"/>
    <d v="1974-07-15T00:00:00"/>
    <x v="19"/>
    <n v="0"/>
    <x v="180"/>
    <x v="118"/>
    <x v="0"/>
    <x v="0"/>
    <s v="No"/>
    <s v="No"/>
    <x v="0"/>
    <x v="0"/>
    <n v="35711.39"/>
    <s v="tier - 2"/>
    <s v="tier - 3"/>
    <s v="R1012"/>
  </r>
  <r>
    <x v="208"/>
    <x v="206"/>
    <d v="1978-12-19T00:00:00"/>
    <x v="9"/>
    <n v="2"/>
    <x v="172"/>
    <x v="175"/>
    <x v="0"/>
    <x v="0"/>
    <s v="No"/>
    <s v="No"/>
    <x v="0"/>
    <x v="0"/>
    <n v="35701.9"/>
    <s v="tier - 2"/>
    <s v="tier - 1"/>
    <s v="R1011"/>
  </r>
  <r>
    <x v="209"/>
    <x v="207"/>
    <d v="2000-12-17T00:00:00"/>
    <x v="21"/>
    <n v="3"/>
    <x v="181"/>
    <x v="176"/>
    <x v="0"/>
    <x v="2"/>
    <s v="No"/>
    <s v="yes"/>
    <x v="3"/>
    <x v="0"/>
    <n v="35595.589999999997"/>
    <s v="tier - 2"/>
    <s v="tier - 3"/>
    <s v="R1013"/>
  </r>
  <r>
    <x v="210"/>
    <x v="208"/>
    <d v="2000-11-19T00:00:00"/>
    <x v="21"/>
    <n v="0"/>
    <x v="182"/>
    <x v="93"/>
    <x v="0"/>
    <x v="2"/>
    <s v="yes"/>
    <s v="yes"/>
    <x v="1"/>
    <x v="0"/>
    <n v="35585.58"/>
    <s v="tier - 2"/>
    <s v="tier - 3"/>
    <s v="R1011"/>
  </r>
  <r>
    <x v="211"/>
    <x v="209"/>
    <d v="1971-08-10T00:00:00"/>
    <x v="14"/>
    <n v="0"/>
    <x v="124"/>
    <x v="177"/>
    <x v="0"/>
    <x v="0"/>
    <s v="No"/>
    <s v="No"/>
    <x v="0"/>
    <x v="0"/>
    <n v="35583.17"/>
    <s v="tier - 1"/>
    <s v="tier - 3"/>
    <s v="R1011"/>
  </r>
  <r>
    <x v="212"/>
    <x v="210"/>
    <d v="1964-08-29T00:00:00"/>
    <x v="13"/>
    <n v="0"/>
    <x v="183"/>
    <x v="178"/>
    <x v="1"/>
    <x v="1"/>
    <s v="yes"/>
    <s v="No"/>
    <x v="3"/>
    <x v="0"/>
    <n v="35573.26"/>
    <s v="tier - 2"/>
    <s v="tier - 1"/>
    <s v="R1011"/>
  </r>
  <r>
    <x v="213"/>
    <x v="211"/>
    <d v="1973-10-27T00:00:00"/>
    <x v="30"/>
    <n v="0"/>
    <x v="184"/>
    <x v="179"/>
    <x v="0"/>
    <x v="0"/>
    <s v="No"/>
    <s v="No"/>
    <x v="1"/>
    <x v="0"/>
    <n v="35547.72"/>
    <s v="tier - 1"/>
    <s v="tier - 1"/>
    <s v="R1011"/>
  </r>
  <r>
    <x v="214"/>
    <x v="212"/>
    <d v="1992-09-13T00:00:00"/>
    <x v="34"/>
    <n v="0"/>
    <x v="185"/>
    <x v="180"/>
    <x v="0"/>
    <x v="2"/>
    <s v="No"/>
    <s v="No"/>
    <x v="3"/>
    <x v="0"/>
    <n v="35547.47"/>
    <s v="tier - 2"/>
    <s v="tier - 3"/>
    <s v="R1011"/>
  </r>
  <r>
    <x v="215"/>
    <x v="213"/>
    <d v="1973-12-16T00:00:00"/>
    <x v="30"/>
    <n v="0"/>
    <x v="186"/>
    <x v="181"/>
    <x v="0"/>
    <x v="0"/>
    <s v="No"/>
    <s v="No"/>
    <x v="1"/>
    <x v="0"/>
    <n v="35517.19"/>
    <s v="tier - 2"/>
    <s v="tier - 2"/>
    <s v="R1011"/>
  </r>
  <r>
    <x v="216"/>
    <x v="214"/>
    <d v="1988-11-20T00:00:00"/>
    <x v="23"/>
    <n v="0"/>
    <x v="65"/>
    <x v="182"/>
    <x v="0"/>
    <x v="2"/>
    <s v="yes"/>
    <s v="No"/>
    <x v="3"/>
    <x v="0"/>
    <n v="35491.64"/>
    <s v="tier - 1"/>
    <s v="tier - 2"/>
    <s v="R1011"/>
  </r>
  <r>
    <x v="217"/>
    <x v="215"/>
    <d v="1971-09-22T00:00:00"/>
    <x v="14"/>
    <n v="0"/>
    <x v="187"/>
    <x v="183"/>
    <x v="0"/>
    <x v="0"/>
    <s v="No"/>
    <s v="No"/>
    <x v="0"/>
    <x v="0"/>
    <n v="35345.730000000003"/>
    <s v="tier - 2"/>
    <s v="tier - 3"/>
    <s v="R1011"/>
  </r>
  <r>
    <x v="218"/>
    <x v="216"/>
    <d v="1988-09-19T00:00:00"/>
    <x v="23"/>
    <n v="3"/>
    <x v="188"/>
    <x v="3"/>
    <x v="0"/>
    <x v="1"/>
    <s v="yes"/>
    <s v="No"/>
    <x v="3"/>
    <x v="0"/>
    <n v="35315.96"/>
    <s v="tier - 2"/>
    <s v="tier - 1"/>
    <s v="R1011"/>
  </r>
  <r>
    <x v="219"/>
    <x v="79"/>
    <d v="1997-07-09T00:00:00"/>
    <x v="31"/>
    <n v="0"/>
    <x v="189"/>
    <x v="184"/>
    <x v="0"/>
    <x v="1"/>
    <s v="yes"/>
    <s v="No"/>
    <x v="3"/>
    <x v="0"/>
    <n v="35302.089999999997"/>
    <s v="tier - 1"/>
    <s v="tier - 2"/>
    <s v="R1011"/>
  </r>
  <r>
    <x v="220"/>
    <x v="217"/>
    <d v="1967-12-30T00:00:00"/>
    <x v="22"/>
    <n v="1"/>
    <x v="190"/>
    <x v="185"/>
    <x v="1"/>
    <x v="0"/>
    <s v="yes"/>
    <s v="No"/>
    <x v="0"/>
    <x v="1"/>
    <n v="35160.129999999997"/>
    <s v="tier - 2"/>
    <s v="tier - 2"/>
    <s v="R1011"/>
  </r>
  <r>
    <x v="221"/>
    <x v="218"/>
    <d v="1998-12-22T00:00:00"/>
    <x v="44"/>
    <n v="0"/>
    <x v="191"/>
    <x v="89"/>
    <x v="1"/>
    <x v="2"/>
    <s v="No"/>
    <s v="No"/>
    <x v="3"/>
    <x v="0"/>
    <n v="35147.53"/>
    <s v="tier - 1"/>
    <s v="tier - 1"/>
    <s v="R1016"/>
  </r>
  <r>
    <x v="222"/>
    <x v="219"/>
    <d v="1977-06-29T00:00:00"/>
    <x v="29"/>
    <n v="0"/>
    <x v="192"/>
    <x v="186"/>
    <x v="2"/>
    <x v="1"/>
    <s v="No"/>
    <s v="No"/>
    <x v="0"/>
    <x v="0"/>
    <n v="35069.370000000003"/>
    <s v="tier - 1"/>
    <s v="tier - 1"/>
    <s v="R1017"/>
  </r>
  <r>
    <x v="223"/>
    <x v="220"/>
    <d v="1975-08-29T00:00:00"/>
    <x v="27"/>
    <n v="1"/>
    <x v="193"/>
    <x v="187"/>
    <x v="0"/>
    <x v="0"/>
    <s v="yes"/>
    <s v="No"/>
    <x v="3"/>
    <x v="0"/>
    <n v="35050.620000000003"/>
    <s v="tier - 2"/>
    <s v="tier - 1"/>
    <s v="R1011"/>
  </r>
  <r>
    <x v="224"/>
    <x v="221"/>
    <d v="1982-07-05T00:00:00"/>
    <x v="37"/>
    <n v="3"/>
    <x v="194"/>
    <x v="188"/>
    <x v="0"/>
    <x v="2"/>
    <s v="No"/>
    <s v="No"/>
    <x v="0"/>
    <x v="0"/>
    <n v="35000.730000000003"/>
    <s v="tier - 2"/>
    <s v="tier - 3"/>
    <s v="R1011"/>
  </r>
  <r>
    <x v="225"/>
    <x v="63"/>
    <d v="1997-08-22T00:00:00"/>
    <x v="31"/>
    <n v="0"/>
    <x v="195"/>
    <x v="189"/>
    <x v="0"/>
    <x v="2"/>
    <s v="yes"/>
    <s v="No"/>
    <x v="3"/>
    <x v="0"/>
    <n v="34979.86"/>
    <s v="tier - 2"/>
    <s v="tier - 2"/>
    <s v="R1011"/>
  </r>
  <r>
    <x v="226"/>
    <x v="222"/>
    <d v="1998-08-22T00:00:00"/>
    <x v="44"/>
    <n v="0"/>
    <x v="196"/>
    <x v="150"/>
    <x v="0"/>
    <x v="2"/>
    <s v="No"/>
    <s v="No"/>
    <x v="3"/>
    <x v="0"/>
    <n v="34976.42"/>
    <s v="tier - 2"/>
    <s v="tier - 1"/>
    <s v="R1011"/>
  </r>
  <r>
    <x v="227"/>
    <x v="223"/>
    <d v="1967-10-07T00:00:00"/>
    <x v="22"/>
    <n v="0"/>
    <x v="197"/>
    <x v="190"/>
    <x v="1"/>
    <x v="0"/>
    <s v="yes"/>
    <s v="No"/>
    <x v="0"/>
    <x v="0"/>
    <n v="34975.68"/>
    <s v="tier - 2"/>
    <s v="tier - 2"/>
    <s v="R1011"/>
  </r>
  <r>
    <x v="228"/>
    <x v="224"/>
    <d v="1983-07-29T00:00:00"/>
    <x v="33"/>
    <n v="3"/>
    <x v="198"/>
    <x v="191"/>
    <x v="0"/>
    <x v="2"/>
    <s v="yes"/>
    <s v="No"/>
    <x v="3"/>
    <x v="0"/>
    <n v="34940.61"/>
    <s v="tier - 2"/>
    <s v="tier - 3"/>
    <s v="R1011"/>
  </r>
  <r>
    <x v="229"/>
    <x v="225"/>
    <d v="1995-10-17T00:00:00"/>
    <x v="40"/>
    <n v="0"/>
    <x v="199"/>
    <x v="192"/>
    <x v="0"/>
    <x v="2"/>
    <s v="yes"/>
    <s v="No"/>
    <x v="3"/>
    <x v="0"/>
    <n v="34838.870000000003"/>
    <s v="tier - 2"/>
    <s v="tier - 3"/>
    <s v="R1011"/>
  </r>
  <r>
    <x v="230"/>
    <x v="226"/>
    <d v="2003-09-17T00:00:00"/>
    <x v="39"/>
    <n v="0"/>
    <x v="200"/>
    <x v="21"/>
    <x v="0"/>
    <x v="1"/>
    <s v="No"/>
    <s v="No"/>
    <x v="3"/>
    <x v="0"/>
    <n v="34828.65"/>
    <s v="tier - 1"/>
    <s v="tier - 3"/>
    <s v="R1011"/>
  </r>
  <r>
    <x v="231"/>
    <x v="227"/>
    <d v="1995-12-27T00:00:00"/>
    <x v="40"/>
    <n v="1"/>
    <x v="201"/>
    <x v="193"/>
    <x v="0"/>
    <x v="2"/>
    <s v="yes"/>
    <s v="No"/>
    <x v="3"/>
    <x v="0"/>
    <n v="34806.47"/>
    <s v="tier - 1"/>
    <s v="tier - 2"/>
    <s v="R1013"/>
  </r>
  <r>
    <x v="232"/>
    <x v="228"/>
    <d v="2003-07-03T00:00:00"/>
    <x v="39"/>
    <n v="0"/>
    <x v="105"/>
    <x v="194"/>
    <x v="0"/>
    <x v="1"/>
    <s v="No"/>
    <s v="No"/>
    <x v="3"/>
    <x v="0"/>
    <n v="34779.620000000003"/>
    <s v="tier - 1"/>
    <s v="tier - 2"/>
    <s v="R1011"/>
  </r>
  <r>
    <x v="233"/>
    <x v="229"/>
    <d v="1994-07-07T00:00:00"/>
    <x v="6"/>
    <n v="0"/>
    <x v="202"/>
    <x v="171"/>
    <x v="0"/>
    <x v="2"/>
    <s v="No"/>
    <s v="No"/>
    <x v="0"/>
    <x v="0"/>
    <n v="34672.15"/>
    <s v="tier - 1"/>
    <s v="tier - 3"/>
    <s v="R1013"/>
  </r>
  <r>
    <x v="234"/>
    <x v="132"/>
    <d v="2004-10-09T00:00:00"/>
    <x v="41"/>
    <n v="0"/>
    <x v="203"/>
    <x v="195"/>
    <x v="0"/>
    <x v="1"/>
    <s v="No"/>
    <s v="yes"/>
    <x v="3"/>
    <x v="0"/>
    <n v="34617.839999999997"/>
    <s v="tier - 1"/>
    <s v="tier - 3"/>
    <s v="R1016"/>
  </r>
  <r>
    <x v="235"/>
    <x v="230"/>
    <d v="1976-11-25T00:00:00"/>
    <x v="1"/>
    <n v="2"/>
    <x v="141"/>
    <x v="196"/>
    <x v="0"/>
    <x v="2"/>
    <s v="yes"/>
    <s v="No"/>
    <x v="0"/>
    <x v="0"/>
    <n v="34543.39"/>
    <s v="tier - 2"/>
    <s v="tier - 3"/>
    <s v="R1011"/>
  </r>
  <r>
    <x v="236"/>
    <x v="231"/>
    <d v="1998-06-24T00:00:00"/>
    <x v="44"/>
    <n v="0"/>
    <x v="204"/>
    <x v="197"/>
    <x v="0"/>
    <x v="2"/>
    <s v="No"/>
    <s v="No"/>
    <x v="3"/>
    <x v="0"/>
    <n v="34472.839999999997"/>
    <s v="tier - 1"/>
    <s v="tier - 3"/>
    <s v="R1011"/>
  </r>
  <r>
    <x v="237"/>
    <x v="232"/>
    <d v="1990-09-24T00:00:00"/>
    <x v="3"/>
    <n v="3"/>
    <x v="205"/>
    <x v="27"/>
    <x v="0"/>
    <x v="2"/>
    <s v="No"/>
    <s v="No"/>
    <x v="0"/>
    <x v="0"/>
    <n v="34456.269999999997"/>
    <s v="tier - 1"/>
    <s v="tier - 2"/>
    <s v="R1011"/>
  </r>
  <r>
    <x v="238"/>
    <x v="233"/>
    <d v="2003-10-05T00:00:00"/>
    <x v="39"/>
    <n v="0"/>
    <x v="82"/>
    <x v="198"/>
    <x v="0"/>
    <x v="2"/>
    <s v="No"/>
    <s v="No"/>
    <x v="3"/>
    <x v="0"/>
    <n v="34439.86"/>
    <s v="tier - 2"/>
    <s v="tier - 1"/>
    <s v="R1013"/>
  </r>
  <r>
    <x v="239"/>
    <x v="234"/>
    <d v="1984-10-01T00:00:00"/>
    <x v="32"/>
    <n v="3"/>
    <x v="206"/>
    <x v="199"/>
    <x v="0"/>
    <x v="2"/>
    <s v="No"/>
    <s v="No"/>
    <x v="3"/>
    <x v="0"/>
    <n v="34402.22"/>
    <s v="tier - 2"/>
    <s v="tier - 3"/>
    <s v="R1011"/>
  </r>
  <r>
    <x v="240"/>
    <x v="235"/>
    <d v="1983-10-02T00:00:00"/>
    <x v="33"/>
    <n v="3"/>
    <x v="207"/>
    <x v="200"/>
    <x v="0"/>
    <x v="1"/>
    <s v="yes"/>
    <s v="No"/>
    <x v="3"/>
    <x v="0"/>
    <n v="34307.22"/>
    <s v="tier - 2"/>
    <s v="tier - 2"/>
    <s v="R1012"/>
  </r>
  <r>
    <x v="241"/>
    <x v="236"/>
    <d v="1986-10-11T00:00:00"/>
    <x v="26"/>
    <n v="3"/>
    <x v="208"/>
    <x v="201"/>
    <x v="0"/>
    <x v="0"/>
    <s v="yes"/>
    <s v="No"/>
    <x v="3"/>
    <x v="0"/>
    <n v="34293.120000000003"/>
    <s v="tier - 1"/>
    <s v="tier - 2"/>
    <s v="R1011"/>
  </r>
  <r>
    <x v="242"/>
    <x v="237"/>
    <d v="1995-10-30T00:00:00"/>
    <x v="40"/>
    <n v="0"/>
    <x v="209"/>
    <x v="202"/>
    <x v="0"/>
    <x v="2"/>
    <s v="yes"/>
    <s v="No"/>
    <x v="3"/>
    <x v="0"/>
    <n v="34289.43"/>
    <s v="tier - 1"/>
    <s v="tier - 1"/>
    <s v="R1011"/>
  </r>
  <r>
    <x v="243"/>
    <x v="238"/>
    <d v="1998-06-11T00:00:00"/>
    <x v="44"/>
    <n v="0"/>
    <x v="210"/>
    <x v="203"/>
    <x v="0"/>
    <x v="2"/>
    <s v="No"/>
    <s v="No"/>
    <x v="3"/>
    <x v="0"/>
    <n v="34254.050000000003"/>
    <s v="tier - 1"/>
    <s v="tier - 3"/>
    <s v="R1019"/>
  </r>
  <r>
    <x v="244"/>
    <x v="239"/>
    <d v="1962-07-05T00:00:00"/>
    <x v="5"/>
    <n v="0"/>
    <x v="211"/>
    <x v="204"/>
    <x v="2"/>
    <x v="0"/>
    <s v="No"/>
    <s v="No"/>
    <x v="0"/>
    <x v="0"/>
    <n v="34218.019999999997"/>
    <s v="tier - 1"/>
    <s v="tier - 1"/>
    <s v="R1011"/>
  </r>
  <r>
    <x v="245"/>
    <x v="240"/>
    <d v="1975-07-21T00:00:00"/>
    <x v="27"/>
    <n v="1"/>
    <x v="212"/>
    <x v="205"/>
    <x v="0"/>
    <x v="0"/>
    <s v="yes"/>
    <s v="No"/>
    <x v="3"/>
    <x v="0"/>
    <n v="34210.33"/>
    <s v="tier - 2"/>
    <s v="tier - 1"/>
    <s v="R1012"/>
  </r>
  <r>
    <x v="246"/>
    <x v="241"/>
    <d v="1971-08-25T00:00:00"/>
    <x v="14"/>
    <n v="0"/>
    <x v="213"/>
    <x v="14"/>
    <x v="1"/>
    <x v="0"/>
    <s v="No"/>
    <s v="No"/>
    <x v="0"/>
    <x v="0"/>
    <n v="34205.07"/>
    <s v="tier - 2"/>
    <s v="tier - 2"/>
    <s v="R1011"/>
  </r>
  <r>
    <x v="247"/>
    <x v="242"/>
    <d v="1999-11-06T00:00:00"/>
    <x v="35"/>
    <n v="0"/>
    <x v="199"/>
    <x v="206"/>
    <x v="0"/>
    <x v="2"/>
    <s v="No"/>
    <s v="No"/>
    <x v="0"/>
    <x v="0"/>
    <n v="34166.269999999997"/>
    <s v="tier - 2"/>
    <s v="tier - 3"/>
    <s v="R1011"/>
  </r>
  <r>
    <x v="248"/>
    <x v="243"/>
    <d v="2002-12-26T00:00:00"/>
    <x v="43"/>
    <n v="0"/>
    <x v="214"/>
    <x v="41"/>
    <x v="0"/>
    <x v="0"/>
    <s v="No"/>
    <s v="No"/>
    <x v="0"/>
    <x v="0"/>
    <n v="34084.68"/>
    <s v="tier - 2"/>
    <s v="tier - 3"/>
    <s v="R1011"/>
  </r>
  <r>
    <x v="249"/>
    <x v="244"/>
    <d v="1972-07-26T00:00:00"/>
    <x v="28"/>
    <n v="0"/>
    <x v="215"/>
    <x v="40"/>
    <x v="0"/>
    <x v="2"/>
    <s v="No"/>
    <s v="No"/>
    <x v="1"/>
    <x v="0"/>
    <n v="34053.360000000001"/>
    <s v="tier - 2"/>
    <s v="tier - 2"/>
    <s v="R1011"/>
  </r>
  <r>
    <x v="250"/>
    <x v="245"/>
    <d v="1994-09-25T00:00:00"/>
    <x v="6"/>
    <n v="0"/>
    <x v="216"/>
    <x v="138"/>
    <x v="0"/>
    <x v="2"/>
    <s v="No"/>
    <s v="No"/>
    <x v="0"/>
    <x v="0"/>
    <n v="33975.47"/>
    <s v="tier - 2"/>
    <s v="tier - 2"/>
    <s v="R1011"/>
  </r>
  <r>
    <x v="251"/>
    <x v="246"/>
    <d v="2000-12-27T00:00:00"/>
    <x v="21"/>
    <n v="0"/>
    <x v="217"/>
    <x v="119"/>
    <x v="0"/>
    <x v="1"/>
    <s v="No"/>
    <s v="yes"/>
    <x v="1"/>
    <x v="0"/>
    <n v="33907.550000000003"/>
    <s v="tier - 2"/>
    <s v="tier - 2"/>
    <s v="R1012"/>
  </r>
  <r>
    <x v="252"/>
    <x v="247"/>
    <d v="1997-08-09T00:00:00"/>
    <x v="31"/>
    <n v="0"/>
    <x v="117"/>
    <x v="47"/>
    <x v="0"/>
    <x v="2"/>
    <s v="yes"/>
    <s v="No"/>
    <x v="3"/>
    <x v="0"/>
    <n v="33900.65"/>
    <s v="tier - 2"/>
    <s v="tier - 3"/>
    <s v="R1011"/>
  </r>
  <r>
    <x v="253"/>
    <x v="248"/>
    <d v="2000-10-26T00:00:00"/>
    <x v="21"/>
    <n v="0"/>
    <x v="218"/>
    <x v="176"/>
    <x v="0"/>
    <x v="2"/>
    <s v="yes"/>
    <s v="yes"/>
    <x v="1"/>
    <x v="0"/>
    <n v="33829.39"/>
    <s v="tier - 2"/>
    <s v="tier - 3"/>
    <s v="R1011"/>
  </r>
  <r>
    <x v="254"/>
    <x v="249"/>
    <d v="1962-12-11T00:00:00"/>
    <x v="5"/>
    <n v="0"/>
    <x v="219"/>
    <x v="207"/>
    <x v="2"/>
    <x v="0"/>
    <s v="No"/>
    <s v="No"/>
    <x v="0"/>
    <x v="0"/>
    <n v="33753.32"/>
    <s v="tier - 1"/>
    <s v="tier - 3"/>
    <s v="R1011"/>
  </r>
  <r>
    <x v="255"/>
    <x v="250"/>
    <d v="2003-09-12T00:00:00"/>
    <x v="39"/>
    <n v="0"/>
    <x v="141"/>
    <x v="78"/>
    <x v="0"/>
    <x v="2"/>
    <s v="No"/>
    <s v="No"/>
    <x v="3"/>
    <x v="0"/>
    <n v="33750.29"/>
    <s v="tier - 1"/>
    <s v="tier - 3"/>
    <s v="R1012"/>
  </r>
  <r>
    <x v="256"/>
    <x v="251"/>
    <d v="2004-11-01T00:00:00"/>
    <x v="41"/>
    <n v="0"/>
    <x v="170"/>
    <x v="208"/>
    <x v="0"/>
    <x v="1"/>
    <s v="No"/>
    <s v="yes"/>
    <x v="3"/>
    <x v="0"/>
    <n v="33732.69"/>
    <s v="tier - 1"/>
    <s v="tier - 1"/>
    <s v="R1017"/>
  </r>
  <r>
    <x v="257"/>
    <x v="252"/>
    <d v="1993-11-28T00:00:00"/>
    <x v="20"/>
    <n v="0"/>
    <x v="220"/>
    <x v="60"/>
    <x v="0"/>
    <x v="1"/>
    <s v="No"/>
    <s v="No"/>
    <x v="3"/>
    <x v="0"/>
    <n v="33707.550000000003"/>
    <s v="tier - 2"/>
    <s v="tier - 2"/>
    <s v="R1011"/>
  </r>
  <r>
    <x v="258"/>
    <x v="253"/>
    <d v="2003-09-09T00:00:00"/>
    <x v="39"/>
    <n v="0"/>
    <x v="221"/>
    <x v="27"/>
    <x v="0"/>
    <x v="2"/>
    <s v="No"/>
    <s v="No"/>
    <x v="3"/>
    <x v="0"/>
    <n v="33611.71"/>
    <s v="tier - 1"/>
    <s v="tier - 2"/>
    <s v="R1011"/>
  </r>
  <r>
    <x v="259"/>
    <x v="254"/>
    <d v="1984-07-22T00:00:00"/>
    <x v="32"/>
    <n v="3"/>
    <x v="222"/>
    <x v="209"/>
    <x v="0"/>
    <x v="2"/>
    <s v="No"/>
    <s v="No"/>
    <x v="3"/>
    <x v="0"/>
    <n v="33527.1"/>
    <s v="tier - 2"/>
    <s v="tier - 3"/>
    <s v="R1011"/>
  </r>
  <r>
    <x v="260"/>
    <x v="255"/>
    <d v="2002-08-25T00:00:00"/>
    <x v="43"/>
    <n v="0"/>
    <x v="60"/>
    <x v="210"/>
    <x v="0"/>
    <x v="0"/>
    <s v="No"/>
    <s v="No"/>
    <x v="0"/>
    <x v="0"/>
    <n v="33475.82"/>
    <s v="tier - 1"/>
    <s v="tier - 1"/>
    <s v="R1018"/>
  </r>
  <r>
    <x v="261"/>
    <x v="256"/>
    <d v="1970-06-18T00:00:00"/>
    <x v="2"/>
    <n v="2"/>
    <x v="223"/>
    <x v="211"/>
    <x v="0"/>
    <x v="0"/>
    <s v="yes"/>
    <s v="No"/>
    <x v="1"/>
    <x v="1"/>
    <n v="33471.97"/>
    <s v="tier - 2"/>
    <s v="tier - 2"/>
    <s v="R1012"/>
  </r>
  <r>
    <x v="262"/>
    <x v="257"/>
    <d v="1985-12-07T00:00:00"/>
    <x v="17"/>
    <n v="3"/>
    <x v="224"/>
    <x v="212"/>
    <x v="0"/>
    <x v="2"/>
    <s v="yes"/>
    <s v="No"/>
    <x v="0"/>
    <x v="0"/>
    <n v="33450.99"/>
    <s v="tier - 2"/>
    <s v="tier - 2"/>
    <s v="R1011"/>
  </r>
  <r>
    <x v="263"/>
    <x v="258"/>
    <d v="1972-09-05T00:00:00"/>
    <x v="28"/>
    <n v="0"/>
    <x v="225"/>
    <x v="1"/>
    <x v="1"/>
    <x v="1"/>
    <s v="No"/>
    <s v="No"/>
    <x v="1"/>
    <x v="0"/>
    <n v="33344.449999999997"/>
    <s v="tier - 2"/>
    <s v="tier - 3"/>
    <s v="R1011"/>
  </r>
  <r>
    <x v="264"/>
    <x v="259"/>
    <d v="2003-11-28T00:00:00"/>
    <x v="39"/>
    <n v="0"/>
    <x v="226"/>
    <x v="213"/>
    <x v="0"/>
    <x v="1"/>
    <s v="No"/>
    <s v="No"/>
    <x v="3"/>
    <x v="0"/>
    <n v="33307.550000000003"/>
    <s v="tier - 2"/>
    <s v="tier - 3"/>
    <s v="R1012"/>
  </r>
  <r>
    <x v="265"/>
    <x v="260"/>
    <d v="1990-10-12T00:00:00"/>
    <x v="3"/>
    <n v="3"/>
    <x v="227"/>
    <x v="214"/>
    <x v="0"/>
    <x v="1"/>
    <s v="No"/>
    <s v="No"/>
    <x v="0"/>
    <x v="0"/>
    <n v="33292.83"/>
    <s v="tier - 2"/>
    <s v="tier - 1"/>
    <s v="R1011"/>
  </r>
  <r>
    <x v="266"/>
    <x v="261"/>
    <d v="1985-07-15T00:00:00"/>
    <x v="17"/>
    <n v="3"/>
    <x v="228"/>
    <x v="215"/>
    <x v="0"/>
    <x v="2"/>
    <s v="yes"/>
    <s v="No"/>
    <x v="0"/>
    <x v="0"/>
    <n v="33121"/>
    <s v="tier - 2"/>
    <s v="tier - 1"/>
    <s v="R1011"/>
  </r>
  <r>
    <x v="267"/>
    <x v="187"/>
    <d v="1969-10-30T00:00:00"/>
    <x v="16"/>
    <n v="0"/>
    <x v="229"/>
    <x v="216"/>
    <x v="1"/>
    <x v="1"/>
    <s v="yes"/>
    <s v="No"/>
    <x v="3"/>
    <x v="0"/>
    <n v="33090.660000000003"/>
    <s v="tier - 2"/>
    <s v="tier - 2"/>
    <s v="R1011"/>
  </r>
  <r>
    <x v="268"/>
    <x v="262"/>
    <d v="1962-07-01T00:00:00"/>
    <x v="5"/>
    <n v="0"/>
    <x v="230"/>
    <x v="217"/>
    <x v="2"/>
    <x v="0"/>
    <s v="No"/>
    <s v="No"/>
    <x v="0"/>
    <x v="0"/>
    <n v="33074.94"/>
    <s v="tier - 1"/>
    <s v="tier - 2"/>
    <s v="R1011"/>
  </r>
  <r>
    <x v="269"/>
    <x v="263"/>
    <d v="1994-07-28T00:00:00"/>
    <x v="6"/>
    <n v="0"/>
    <x v="231"/>
    <x v="78"/>
    <x v="0"/>
    <x v="2"/>
    <s v="No"/>
    <s v="No"/>
    <x v="0"/>
    <x v="0"/>
    <n v="33057.230000000003"/>
    <s v="tier - 1"/>
    <s v="tier - 2"/>
    <s v="R1011"/>
  </r>
  <r>
    <x v="270"/>
    <x v="264"/>
    <d v="1967-07-10T00:00:00"/>
    <x v="22"/>
    <n v="0"/>
    <x v="232"/>
    <x v="218"/>
    <x v="2"/>
    <x v="0"/>
    <s v="yes"/>
    <s v="No"/>
    <x v="0"/>
    <x v="0"/>
    <n v="33025.32"/>
    <s v="tier - 2"/>
    <s v="tier - 3"/>
    <s v="R1011"/>
  </r>
  <r>
    <x v="271"/>
    <x v="265"/>
    <d v="1995-07-08T00:00:00"/>
    <x v="40"/>
    <n v="0"/>
    <x v="233"/>
    <x v="219"/>
    <x v="0"/>
    <x v="2"/>
    <s v="yes"/>
    <s v="No"/>
    <x v="3"/>
    <x v="0"/>
    <n v="33017.46"/>
    <s v="tier - 1"/>
    <s v="tier - 1"/>
    <s v="R1011"/>
  </r>
  <r>
    <x v="272"/>
    <x v="266"/>
    <d v="1971-08-24T00:00:00"/>
    <x v="14"/>
    <n v="0"/>
    <x v="234"/>
    <x v="220"/>
    <x v="1"/>
    <x v="0"/>
    <s v="No"/>
    <s v="No"/>
    <x v="0"/>
    <x v="0"/>
    <n v="32947.629999999997"/>
    <s v="tier - 2"/>
    <s v="tier - 1"/>
    <s v="R1011"/>
  </r>
  <r>
    <x v="273"/>
    <x v="267"/>
    <d v="1981-11-17T00:00:00"/>
    <x v="36"/>
    <n v="1"/>
    <x v="235"/>
    <x v="221"/>
    <x v="0"/>
    <x v="0"/>
    <s v="yes"/>
    <s v="No"/>
    <x v="0"/>
    <x v="0"/>
    <n v="32906.69"/>
    <s v="tier - 2"/>
    <s v="tier - 3"/>
    <s v="R1011"/>
  </r>
  <r>
    <x v="274"/>
    <x v="268"/>
    <d v="1995-12-04T00:00:00"/>
    <x v="40"/>
    <n v="0"/>
    <x v="236"/>
    <x v="166"/>
    <x v="0"/>
    <x v="2"/>
    <s v="yes"/>
    <s v="No"/>
    <x v="3"/>
    <x v="0"/>
    <n v="32827.51"/>
    <s v="tier - 1"/>
    <s v="tier - 2"/>
    <s v="R1011"/>
  </r>
  <r>
    <x v="275"/>
    <x v="269"/>
    <d v="1980-12-12T00:00:00"/>
    <x v="25"/>
    <n v="3"/>
    <x v="237"/>
    <x v="196"/>
    <x v="1"/>
    <x v="2"/>
    <s v="No"/>
    <s v="No"/>
    <x v="0"/>
    <x v="0"/>
    <n v="32787.46"/>
    <s v="tier - 1"/>
    <s v="tier - 3"/>
    <s v="R1012"/>
  </r>
  <r>
    <x v="276"/>
    <x v="270"/>
    <d v="1972-11-07T00:00:00"/>
    <x v="28"/>
    <n v="0"/>
    <x v="238"/>
    <x v="152"/>
    <x v="1"/>
    <x v="2"/>
    <s v="No"/>
    <s v="No"/>
    <x v="1"/>
    <x v="0"/>
    <n v="32765.33"/>
    <s v="tier - 2"/>
    <s v="tier - 2"/>
    <s v="R1012"/>
  </r>
  <r>
    <x v="277"/>
    <x v="271"/>
    <d v="1974-12-06T00:00:00"/>
    <x v="19"/>
    <n v="0"/>
    <x v="239"/>
    <x v="222"/>
    <x v="1"/>
    <x v="0"/>
    <s v="No"/>
    <s v="No"/>
    <x v="0"/>
    <x v="0"/>
    <n v="32760.48"/>
    <s v="tier - 1"/>
    <s v="tier - 1"/>
    <s v="R1011"/>
  </r>
  <r>
    <x v="278"/>
    <x v="178"/>
    <d v="1990-07-09T00:00:00"/>
    <x v="3"/>
    <n v="2"/>
    <x v="240"/>
    <x v="133"/>
    <x v="3"/>
    <x v="2"/>
    <s v="No"/>
    <s v="No"/>
    <x v="0"/>
    <x v="0"/>
    <n v="32734.19"/>
    <s v="tier - 2"/>
    <s v="tier - 1"/>
    <s v="R1012"/>
  </r>
  <r>
    <x v="279"/>
    <x v="272"/>
    <d v="1990-09-30T00:00:00"/>
    <x v="3"/>
    <n v="3"/>
    <x v="241"/>
    <x v="99"/>
    <x v="0"/>
    <x v="1"/>
    <s v="No"/>
    <s v="No"/>
    <x v="0"/>
    <x v="0"/>
    <n v="32716.2"/>
    <s v="tier - 1"/>
    <s v="tier - 2"/>
    <s v="R1011"/>
  </r>
  <r>
    <x v="280"/>
    <x v="273"/>
    <d v="1968-11-01T00:00:00"/>
    <x v="0"/>
    <n v="0"/>
    <x v="242"/>
    <x v="223"/>
    <x v="2"/>
    <x v="0"/>
    <s v="No"/>
    <s v="No"/>
    <x v="0"/>
    <x v="0"/>
    <n v="32686.080000000002"/>
    <s v="tier - 2"/>
    <s v="tier - 3"/>
    <s v="R1011"/>
  </r>
  <r>
    <x v="281"/>
    <x v="92"/>
    <d v="1990-07-13T00:00:00"/>
    <x v="3"/>
    <n v="3"/>
    <x v="243"/>
    <x v="80"/>
    <x v="0"/>
    <x v="2"/>
    <s v="No"/>
    <s v="No"/>
    <x v="0"/>
    <x v="0"/>
    <n v="32672.11"/>
    <s v="tier - 1"/>
    <s v="tier - 1"/>
    <s v="R1011"/>
  </r>
  <r>
    <x v="282"/>
    <x v="274"/>
    <d v="2003-10-08T00:00:00"/>
    <x v="39"/>
    <n v="0"/>
    <x v="215"/>
    <x v="224"/>
    <x v="0"/>
    <x v="2"/>
    <s v="No"/>
    <s v="No"/>
    <x v="3"/>
    <x v="0"/>
    <n v="32548.34"/>
    <s v="tier - 1"/>
    <s v="tier - 2"/>
    <s v="R1013"/>
  </r>
  <r>
    <x v="283"/>
    <x v="275"/>
    <d v="1976-09-19T00:00:00"/>
    <x v="1"/>
    <n v="2"/>
    <x v="244"/>
    <x v="106"/>
    <x v="1"/>
    <x v="1"/>
    <s v="yes"/>
    <s v="No"/>
    <x v="0"/>
    <x v="0"/>
    <n v="32485.46"/>
    <s v="tier - 2"/>
    <s v="tier - 1"/>
    <s v="R1011"/>
  </r>
  <r>
    <x v="284"/>
    <x v="276"/>
    <d v="1981-09-27T00:00:00"/>
    <x v="36"/>
    <n v="1"/>
    <x v="245"/>
    <x v="225"/>
    <x v="0"/>
    <x v="0"/>
    <s v="yes"/>
    <s v="No"/>
    <x v="0"/>
    <x v="0"/>
    <n v="32462.35"/>
    <s v="tier - 2"/>
    <s v="tier - 2"/>
    <s v="R1011"/>
  </r>
  <r>
    <x v="285"/>
    <x v="277"/>
    <d v="1976-08-09T00:00:00"/>
    <x v="1"/>
    <n v="2"/>
    <x v="246"/>
    <x v="226"/>
    <x v="1"/>
    <x v="2"/>
    <s v="yes"/>
    <s v="No"/>
    <x v="0"/>
    <x v="0"/>
    <n v="32430.22"/>
    <s v="tier - 2"/>
    <s v="tier - 3"/>
    <s v="R1011"/>
  </r>
  <r>
    <x v="286"/>
    <x v="278"/>
    <d v="1972-10-19T00:00:00"/>
    <x v="28"/>
    <n v="0"/>
    <x v="247"/>
    <x v="100"/>
    <x v="1"/>
    <x v="1"/>
    <s v="No"/>
    <s v="No"/>
    <x v="1"/>
    <x v="0"/>
    <n v="32428.63"/>
    <s v="tier - 2"/>
    <s v="tier - 2"/>
    <s v="R1011"/>
  </r>
  <r>
    <x v="287"/>
    <x v="279"/>
    <d v="1986-12-02T00:00:00"/>
    <x v="26"/>
    <n v="3"/>
    <x v="248"/>
    <x v="227"/>
    <x v="0"/>
    <x v="0"/>
    <s v="yes"/>
    <s v="No"/>
    <x v="3"/>
    <x v="0"/>
    <n v="32288.49"/>
    <s v="tier - 2"/>
    <s v="tier - 2"/>
    <s v="R1011"/>
  </r>
  <r>
    <x v="288"/>
    <x v="280"/>
    <d v="1975-12-17T00:00:00"/>
    <x v="27"/>
    <n v="1"/>
    <x v="249"/>
    <x v="14"/>
    <x v="2"/>
    <x v="0"/>
    <s v="yes"/>
    <s v="No"/>
    <x v="3"/>
    <x v="0"/>
    <n v="32259.96"/>
    <s v="tier - 2"/>
    <s v="tier - 3"/>
    <s v="R1012"/>
  </r>
  <r>
    <x v="289"/>
    <x v="281"/>
    <d v="1994-09-08T00:00:00"/>
    <x v="6"/>
    <n v="0"/>
    <x v="250"/>
    <x v="228"/>
    <x v="0"/>
    <x v="2"/>
    <s v="No"/>
    <s v="No"/>
    <x v="0"/>
    <x v="0"/>
    <n v="32222.81"/>
    <s v="tier - 2"/>
    <s v="tier - 1"/>
    <s v="R1011"/>
  </r>
  <r>
    <x v="290"/>
    <x v="282"/>
    <d v="1969-09-11T00:00:00"/>
    <x v="16"/>
    <n v="0"/>
    <x v="251"/>
    <x v="229"/>
    <x v="2"/>
    <x v="1"/>
    <s v="yes"/>
    <s v="No"/>
    <x v="3"/>
    <x v="0"/>
    <n v="32192.76"/>
    <s v="tier - 1"/>
    <s v="tier - 2"/>
    <s v="R1011"/>
  </r>
  <r>
    <x v="291"/>
    <x v="283"/>
    <d v="1978-11-10T00:00:00"/>
    <x v="9"/>
    <n v="2"/>
    <x v="252"/>
    <x v="230"/>
    <x v="1"/>
    <x v="0"/>
    <s v="No"/>
    <s v="No"/>
    <x v="0"/>
    <x v="1"/>
    <n v="32108.66"/>
    <s v="tier - 1"/>
    <s v="tier - 3"/>
    <s v="R1017"/>
  </r>
  <r>
    <x v="292"/>
    <x v="284"/>
    <d v="1993-09-13T00:00:00"/>
    <x v="20"/>
    <n v="0"/>
    <x v="253"/>
    <x v="124"/>
    <x v="0"/>
    <x v="2"/>
    <s v="No"/>
    <s v="No"/>
    <x v="3"/>
    <x v="0"/>
    <n v="32086.21"/>
    <s v="tier - 1"/>
    <s v="tier - 3"/>
    <s v="R1011"/>
  </r>
  <r>
    <x v="293"/>
    <x v="285"/>
    <d v="1972-09-21T00:00:00"/>
    <x v="28"/>
    <n v="0"/>
    <x v="254"/>
    <x v="231"/>
    <x v="2"/>
    <x v="1"/>
    <s v="No"/>
    <s v="No"/>
    <x v="1"/>
    <x v="0"/>
    <n v="31980.89"/>
    <s v="tier - 2"/>
    <s v="tier - 1"/>
    <s v="R1011"/>
  </r>
  <r>
    <x v="294"/>
    <x v="286"/>
    <d v="1975-09-25T00:00:00"/>
    <x v="27"/>
    <n v="1"/>
    <x v="255"/>
    <x v="232"/>
    <x v="1"/>
    <x v="0"/>
    <s v="yes"/>
    <s v="No"/>
    <x v="3"/>
    <x v="0"/>
    <n v="31897.1"/>
    <s v="tier - 2"/>
    <s v="tier - 3"/>
    <s v="R1011"/>
  </r>
  <r>
    <x v="295"/>
    <x v="287"/>
    <d v="1984-09-10T00:00:00"/>
    <x v="32"/>
    <n v="3"/>
    <x v="256"/>
    <x v="112"/>
    <x v="1"/>
    <x v="2"/>
    <s v="No"/>
    <s v="No"/>
    <x v="3"/>
    <x v="0"/>
    <n v="31743.919999999998"/>
    <s v="tier - 2"/>
    <s v="tier - 1"/>
    <s v="R1011"/>
  </r>
  <r>
    <x v="296"/>
    <x v="288"/>
    <d v="1977-10-14T00:00:00"/>
    <x v="29"/>
    <n v="2"/>
    <x v="257"/>
    <x v="233"/>
    <x v="2"/>
    <x v="2"/>
    <s v="No"/>
    <s v="No"/>
    <x v="0"/>
    <x v="0"/>
    <n v="31736.7"/>
    <s v="tier - 2"/>
    <s v="tier - 2"/>
    <s v="R1012"/>
  </r>
  <r>
    <x v="297"/>
    <x v="289"/>
    <d v="1960-12-13T00:00:00"/>
    <x v="15"/>
    <n v="1"/>
    <x v="27"/>
    <x v="54"/>
    <x v="0"/>
    <x v="0"/>
    <s v="No"/>
    <s v="No"/>
    <x v="0"/>
    <x v="1"/>
    <n v="31620"/>
    <s v="tier - 2"/>
    <s v="tier - 1"/>
    <s v="R1024"/>
  </r>
  <r>
    <x v="298"/>
    <x v="290"/>
    <d v="1975-10-29T00:00:00"/>
    <x v="27"/>
    <n v="1"/>
    <x v="258"/>
    <x v="234"/>
    <x v="2"/>
    <x v="0"/>
    <s v="yes"/>
    <s v="No"/>
    <x v="3"/>
    <x v="0"/>
    <n v="31591.82"/>
    <s v="tier - 2"/>
    <s v="tier - 1"/>
    <s v="R1011"/>
  </r>
  <r>
    <x v="299"/>
    <x v="291"/>
    <d v="1974-10-08T00:00:00"/>
    <x v="19"/>
    <n v="0"/>
    <x v="259"/>
    <x v="235"/>
    <x v="2"/>
    <x v="0"/>
    <s v="No"/>
    <s v="No"/>
    <x v="0"/>
    <x v="0"/>
    <n v="31368.81"/>
    <s v="tier - 2"/>
    <s v="tier - 3"/>
    <s v="R1011"/>
  </r>
  <r>
    <x v="300"/>
    <x v="237"/>
    <d v="1995-09-27T00:00:00"/>
    <x v="40"/>
    <n v="0"/>
    <x v="260"/>
    <x v="27"/>
    <x v="0"/>
    <x v="2"/>
    <s v="yes"/>
    <s v="No"/>
    <x v="3"/>
    <x v="0"/>
    <n v="31328.27"/>
    <s v="tier - 2"/>
    <s v="tier - 2"/>
    <s v="R1011"/>
  </r>
  <r>
    <x v="301"/>
    <x v="292"/>
    <d v="1968-07-09T00:00:00"/>
    <x v="0"/>
    <n v="0"/>
    <x v="261"/>
    <x v="12"/>
    <x v="2"/>
    <x v="0"/>
    <s v="No"/>
    <s v="No"/>
    <x v="0"/>
    <x v="0"/>
    <n v="31322.53"/>
    <s v="tier - 2"/>
    <s v="tier - 1"/>
    <s v="R1011"/>
  </r>
  <r>
    <x v="302"/>
    <x v="293"/>
    <d v="2000-07-22T00:00:00"/>
    <x v="21"/>
    <n v="0"/>
    <x v="262"/>
    <x v="236"/>
    <x v="0"/>
    <x v="1"/>
    <s v="yes"/>
    <s v="yes"/>
    <x v="1"/>
    <x v="0"/>
    <n v="31234.560000000001"/>
    <s v="tier - 1"/>
    <s v="tier - 1"/>
    <s v="R1011"/>
  </r>
  <r>
    <x v="303"/>
    <x v="294"/>
    <d v="2004-11-09T00:00:00"/>
    <x v="41"/>
    <n v="0"/>
    <x v="263"/>
    <x v="237"/>
    <x v="0"/>
    <x v="2"/>
    <s v="No"/>
    <s v="yes"/>
    <x v="3"/>
    <x v="0"/>
    <n v="31196.61"/>
    <s v="tier - 2"/>
    <s v="tier - 1"/>
    <s v="R1011"/>
  </r>
  <r>
    <x v="304"/>
    <x v="295"/>
    <d v="1961-09-09T00:00:00"/>
    <x v="12"/>
    <n v="3"/>
    <x v="264"/>
    <x v="238"/>
    <x v="1"/>
    <x v="0"/>
    <s v="yes"/>
    <s v="No"/>
    <x v="1"/>
    <x v="0"/>
    <n v="30942.19"/>
    <s v="tier - 2"/>
    <s v="tier - 2"/>
    <s v="R1013"/>
  </r>
  <r>
    <x v="305"/>
    <x v="234"/>
    <d v="1988-09-05T00:00:00"/>
    <x v="23"/>
    <n v="3"/>
    <x v="265"/>
    <x v="239"/>
    <x v="1"/>
    <x v="2"/>
    <s v="yes"/>
    <s v="No"/>
    <x v="3"/>
    <x v="0"/>
    <n v="30763.01"/>
    <s v="tier - 2"/>
    <s v="tier - 1"/>
    <s v="R1011"/>
  </r>
  <r>
    <x v="306"/>
    <x v="296"/>
    <d v="1983-12-21T00:00:00"/>
    <x v="33"/>
    <n v="3"/>
    <x v="266"/>
    <x v="194"/>
    <x v="2"/>
    <x v="1"/>
    <s v="yes"/>
    <s v="No"/>
    <x v="3"/>
    <x v="0"/>
    <n v="30724.44"/>
    <s v="tier - 2"/>
    <s v="tier - 3"/>
    <s v="R1011"/>
  </r>
  <r>
    <x v="307"/>
    <x v="297"/>
    <d v="1999-09-21T00:00:00"/>
    <x v="35"/>
    <n v="0"/>
    <x v="267"/>
    <x v="240"/>
    <x v="0"/>
    <x v="1"/>
    <s v="No"/>
    <s v="No"/>
    <x v="0"/>
    <x v="0"/>
    <n v="30697.71"/>
    <s v="tier - 1"/>
    <s v="tier - 2"/>
    <s v="R1011"/>
  </r>
  <r>
    <x v="308"/>
    <x v="298"/>
    <d v="1970-11-11T00:00:00"/>
    <x v="2"/>
    <n v="0"/>
    <x v="268"/>
    <x v="241"/>
    <x v="2"/>
    <x v="0"/>
    <s v="yes"/>
    <s v="No"/>
    <x v="1"/>
    <x v="0"/>
    <n v="30625.65"/>
    <s v="tier - 2"/>
    <s v="tier - 3"/>
    <s v="R1011"/>
  </r>
  <r>
    <x v="309"/>
    <x v="299"/>
    <d v="1986-08-10T00:00:00"/>
    <x v="26"/>
    <n v="3"/>
    <x v="269"/>
    <x v="242"/>
    <x v="1"/>
    <x v="0"/>
    <s v="yes"/>
    <s v="No"/>
    <x v="3"/>
    <x v="0"/>
    <n v="30530.5"/>
    <s v="tier - 2"/>
    <s v="tier - 1"/>
    <s v="R1011"/>
  </r>
  <r>
    <x v="310"/>
    <x v="69"/>
    <d v="1983-09-03T00:00:00"/>
    <x v="33"/>
    <n v="3"/>
    <x v="270"/>
    <x v="236"/>
    <x v="2"/>
    <x v="1"/>
    <s v="yes"/>
    <s v="No"/>
    <x v="3"/>
    <x v="0"/>
    <n v="30457.37"/>
    <s v="tier - 2"/>
    <s v="tier - 1"/>
    <s v="R1012"/>
  </r>
  <r>
    <x v="311"/>
    <x v="300"/>
    <d v="1998-10-28T00:00:00"/>
    <x v="44"/>
    <n v="0"/>
    <x v="271"/>
    <x v="141"/>
    <x v="0"/>
    <x v="2"/>
    <s v="No"/>
    <s v="No"/>
    <x v="3"/>
    <x v="0"/>
    <n v="30422.03"/>
    <s v="tier - 2"/>
    <s v="tier - 3"/>
    <s v="R1011"/>
  </r>
  <r>
    <x v="312"/>
    <x v="301"/>
    <d v="1976-09-03T00:00:00"/>
    <x v="1"/>
    <n v="2"/>
    <x v="272"/>
    <x v="243"/>
    <x v="3"/>
    <x v="2"/>
    <s v="yes"/>
    <s v="No"/>
    <x v="0"/>
    <x v="0"/>
    <n v="30409.53"/>
    <s v="tier - 2"/>
    <s v="tier - 3"/>
    <s v="R1012"/>
  </r>
  <r>
    <x v="313"/>
    <x v="302"/>
    <d v="1969-07-30T00:00:00"/>
    <x v="16"/>
    <n v="0"/>
    <x v="273"/>
    <x v="244"/>
    <x v="3"/>
    <x v="2"/>
    <s v="yes"/>
    <s v="No"/>
    <x v="3"/>
    <x v="0"/>
    <n v="30366.93"/>
    <s v="tier - 2"/>
    <s v="tier - 2"/>
    <s v="R1011"/>
  </r>
  <r>
    <x v="314"/>
    <x v="303"/>
    <d v="2004-06-01T00:00:00"/>
    <x v="39"/>
    <n v="0"/>
    <x v="274"/>
    <x v="245"/>
    <x v="0"/>
    <x v="1"/>
    <s v="No"/>
    <s v="yes"/>
    <x v="3"/>
    <x v="0"/>
    <n v="30328.27"/>
    <s v="tier - 2"/>
    <s v="tier - 2"/>
    <s v="R1011"/>
  </r>
  <r>
    <x v="315"/>
    <x v="304"/>
    <d v="1972-07-24T00:00:00"/>
    <x v="28"/>
    <n v="2"/>
    <x v="275"/>
    <x v="27"/>
    <x v="1"/>
    <x v="2"/>
    <s v="No"/>
    <s v="No"/>
    <x v="1"/>
    <x v="1"/>
    <n v="30284.639999999999"/>
    <s v="tier - 1"/>
    <s v="tier - 1"/>
    <s v="R1012"/>
  </r>
  <r>
    <x v="316"/>
    <x v="305"/>
    <d v="1962-09-15T00:00:00"/>
    <x v="5"/>
    <n v="0"/>
    <x v="276"/>
    <x v="246"/>
    <x v="1"/>
    <x v="0"/>
    <s v="No"/>
    <s v="No"/>
    <x v="0"/>
    <x v="1"/>
    <n v="30260"/>
    <s v="tier - 1"/>
    <s v="tier - 1"/>
    <s v="R1014"/>
  </r>
  <r>
    <x v="317"/>
    <x v="306"/>
    <d v="1963-09-13T00:00:00"/>
    <x v="8"/>
    <n v="3"/>
    <x v="277"/>
    <x v="247"/>
    <x v="1"/>
    <x v="0"/>
    <s v="yes"/>
    <s v="No"/>
    <x v="3"/>
    <x v="0"/>
    <n v="30184.94"/>
    <s v="tier - 1"/>
    <s v="tier - 1"/>
    <s v="R1014"/>
  </r>
  <r>
    <x v="318"/>
    <x v="307"/>
    <d v="1958-08-11T00:00:00"/>
    <x v="7"/>
    <n v="1"/>
    <x v="278"/>
    <x v="248"/>
    <x v="2"/>
    <x v="0"/>
    <s v="No"/>
    <s v="No"/>
    <x v="2"/>
    <x v="1"/>
    <n v="30166.62"/>
    <s v="tier - 1"/>
    <s v="tier - 3"/>
    <s v="R1012"/>
  </r>
  <r>
    <x v="319"/>
    <x v="308"/>
    <d v="1971-12-25T00:00:00"/>
    <x v="14"/>
    <n v="0"/>
    <x v="279"/>
    <x v="68"/>
    <x v="3"/>
    <x v="0"/>
    <s v="No"/>
    <s v="No"/>
    <x v="0"/>
    <x v="0"/>
    <n v="30134.75"/>
    <s v="tier - 2"/>
    <s v="tier - 3"/>
    <s v="R1011"/>
  </r>
  <r>
    <x v="320"/>
    <x v="309"/>
    <d v="1979-09-02T00:00:00"/>
    <x v="18"/>
    <n v="2"/>
    <x v="280"/>
    <x v="249"/>
    <x v="2"/>
    <x v="2"/>
    <s v="No"/>
    <s v="No"/>
    <x v="3"/>
    <x v="0"/>
    <n v="30095.97"/>
    <s v="tier - 2"/>
    <s v="tier - 3"/>
    <s v="R1011"/>
  </r>
  <r>
    <x v="321"/>
    <x v="310"/>
    <d v="1967-06-16T00:00:00"/>
    <x v="22"/>
    <n v="3"/>
    <x v="281"/>
    <x v="250"/>
    <x v="0"/>
    <x v="0"/>
    <s v="yes"/>
    <s v="No"/>
    <x v="0"/>
    <x v="1"/>
    <n v="30063.58"/>
    <s v="tier - 1"/>
    <s v="tier - 1"/>
    <s v="R1012"/>
  </r>
  <r>
    <x v="322"/>
    <x v="274"/>
    <d v="1981-08-04T00:00:00"/>
    <x v="36"/>
    <n v="1"/>
    <x v="282"/>
    <x v="201"/>
    <x v="2"/>
    <x v="0"/>
    <s v="yes"/>
    <s v="No"/>
    <x v="0"/>
    <x v="0"/>
    <n v="30026.87"/>
    <s v="tier - 2"/>
    <s v="tier - 3"/>
    <s v="R1012"/>
  </r>
  <r>
    <x v="323"/>
    <x v="311"/>
    <d v="1991-10-05T00:00:00"/>
    <x v="42"/>
    <n v="3"/>
    <x v="283"/>
    <x v="251"/>
    <x v="1"/>
    <x v="2"/>
    <s v="No"/>
    <s v="No"/>
    <x v="0"/>
    <x v="0"/>
    <n v="29969.67"/>
    <s v="tier - 1"/>
    <s v="tier - 1"/>
    <s v="R1011"/>
  </r>
  <r>
    <x v="324"/>
    <x v="312"/>
    <d v="1976-06-12T00:00:00"/>
    <x v="1"/>
    <n v="2"/>
    <x v="272"/>
    <x v="252"/>
    <x v="3"/>
    <x v="2"/>
    <s v="yes"/>
    <s v="No"/>
    <x v="0"/>
    <x v="0"/>
    <n v="29933.75"/>
    <s v="tier - 1"/>
    <s v="tier - 1"/>
    <s v="R1011"/>
  </r>
  <r>
    <x v="325"/>
    <x v="313"/>
    <d v="1988-12-30T00:00:00"/>
    <x v="23"/>
    <n v="3"/>
    <x v="284"/>
    <x v="253"/>
    <x v="1"/>
    <x v="2"/>
    <s v="yes"/>
    <s v="No"/>
    <x v="3"/>
    <x v="0"/>
    <n v="29929.56"/>
    <s v="tier - 1"/>
    <s v="tier - 1"/>
    <s v="R1011"/>
  </r>
  <r>
    <x v="326"/>
    <x v="314"/>
    <d v="1975-08-19T00:00:00"/>
    <x v="27"/>
    <n v="1"/>
    <x v="285"/>
    <x v="254"/>
    <x v="2"/>
    <x v="0"/>
    <s v="yes"/>
    <s v="No"/>
    <x v="3"/>
    <x v="0"/>
    <n v="29899.25"/>
    <s v="tier - 1"/>
    <s v="tier - 3"/>
    <s v="R1011"/>
  </r>
  <r>
    <x v="327"/>
    <x v="315"/>
    <d v="1989-12-30T00:00:00"/>
    <x v="4"/>
    <n v="3"/>
    <x v="286"/>
    <x v="34"/>
    <x v="1"/>
    <x v="1"/>
    <s v="No"/>
    <s v="No"/>
    <x v="0"/>
    <x v="0"/>
    <n v="29852.48"/>
    <s v="tier - 1"/>
    <s v="tier - 3"/>
    <s v="R1011"/>
  </r>
  <r>
    <x v="328"/>
    <x v="316"/>
    <d v="1982-10-29T00:00:00"/>
    <x v="37"/>
    <n v="3"/>
    <x v="287"/>
    <x v="67"/>
    <x v="2"/>
    <x v="2"/>
    <s v="No"/>
    <s v="No"/>
    <x v="0"/>
    <x v="0"/>
    <n v="29818.76"/>
    <s v="tier - 1"/>
    <s v="tier - 1"/>
    <s v="R1012"/>
  </r>
  <r>
    <x v="329"/>
    <x v="317"/>
    <d v="1981-08-13T00:00:00"/>
    <x v="36"/>
    <n v="1"/>
    <x v="288"/>
    <x v="255"/>
    <x v="2"/>
    <x v="0"/>
    <s v="yes"/>
    <s v="No"/>
    <x v="0"/>
    <x v="0"/>
    <n v="29816.639999999999"/>
    <s v="tier - 1"/>
    <s v="tier - 2"/>
    <s v="R1011"/>
  </r>
  <r>
    <x v="330"/>
    <x v="318"/>
    <d v="1998-06-20T00:00:00"/>
    <x v="44"/>
    <n v="0"/>
    <x v="289"/>
    <x v="256"/>
    <x v="0"/>
    <x v="1"/>
    <s v="No"/>
    <s v="No"/>
    <x v="3"/>
    <x v="0"/>
    <n v="29760.6"/>
    <s v="tier - 1"/>
    <s v="tier - 2"/>
    <s v="R1011"/>
  </r>
  <r>
    <x v="331"/>
    <x v="319"/>
    <d v="1973-08-23T00:00:00"/>
    <x v="30"/>
    <n v="0"/>
    <x v="290"/>
    <x v="257"/>
    <x v="2"/>
    <x v="0"/>
    <s v="No"/>
    <s v="No"/>
    <x v="1"/>
    <x v="0"/>
    <n v="29757.69"/>
    <s v="tier - 1"/>
    <s v="tier - 3"/>
    <s v="R1011"/>
  </r>
  <r>
    <x v="332"/>
    <x v="320"/>
    <d v="1993-07-27T00:00:00"/>
    <x v="20"/>
    <n v="0"/>
    <x v="291"/>
    <x v="87"/>
    <x v="0"/>
    <x v="1"/>
    <s v="No"/>
    <s v="No"/>
    <x v="3"/>
    <x v="0"/>
    <n v="29622.69"/>
    <s v="tier - 1"/>
    <s v="tier - 1"/>
    <s v="R1011"/>
  </r>
  <r>
    <x v="333"/>
    <x v="321"/>
    <d v="1975-11-03T00:00:00"/>
    <x v="27"/>
    <n v="1"/>
    <x v="272"/>
    <x v="258"/>
    <x v="3"/>
    <x v="0"/>
    <s v="yes"/>
    <s v="No"/>
    <x v="3"/>
    <x v="0"/>
    <n v="29583.8"/>
    <s v="tier - 1"/>
    <s v="tier - 1"/>
    <s v="R1011"/>
  </r>
  <r>
    <x v="334"/>
    <x v="322"/>
    <d v="1959-10-20T00:00:00"/>
    <x v="10"/>
    <n v="0"/>
    <x v="292"/>
    <x v="82"/>
    <x v="1"/>
    <x v="2"/>
    <s v="yes"/>
    <s v="No"/>
    <x v="1"/>
    <x v="0"/>
    <n v="29523.17"/>
    <s v="tier - 1"/>
    <s v="tier - 2"/>
    <s v="R1024"/>
  </r>
  <r>
    <x v="335"/>
    <x v="323"/>
    <d v="1987-07-16T00:00:00"/>
    <x v="38"/>
    <n v="3"/>
    <x v="293"/>
    <x v="259"/>
    <x v="2"/>
    <x v="1"/>
    <s v="No"/>
    <s v="No"/>
    <x v="3"/>
    <x v="0"/>
    <n v="29443.59"/>
    <s v="tier - 1"/>
    <s v="tier - 1"/>
    <s v="R1011"/>
  </r>
  <r>
    <x v="336"/>
    <x v="324"/>
    <d v="1985-11-07T00:00:00"/>
    <x v="17"/>
    <n v="3"/>
    <x v="294"/>
    <x v="141"/>
    <x v="2"/>
    <x v="2"/>
    <s v="yes"/>
    <s v="No"/>
    <x v="0"/>
    <x v="0"/>
    <n v="29352.560000000001"/>
    <s v="tier - 1"/>
    <s v="tier - 1"/>
    <s v="R1011"/>
  </r>
  <r>
    <x v="337"/>
    <x v="325"/>
    <d v="1958-06-05T00:00:00"/>
    <x v="46"/>
    <n v="0"/>
    <x v="295"/>
    <x v="260"/>
    <x v="1"/>
    <x v="0"/>
    <s v="No"/>
    <s v="No"/>
    <x v="2"/>
    <x v="0"/>
    <n v="29330.98"/>
    <s v="tier - 1"/>
    <s v="tier - 2"/>
    <s v="R1012"/>
  </r>
  <r>
    <x v="338"/>
    <x v="326"/>
    <d v="1978-07-21T00:00:00"/>
    <x v="9"/>
    <n v="2"/>
    <x v="296"/>
    <x v="217"/>
    <x v="3"/>
    <x v="0"/>
    <s v="No"/>
    <s v="No"/>
    <x v="0"/>
    <x v="0"/>
    <n v="29227.599999999999"/>
    <s v="tier - 1"/>
    <s v="tier - 3"/>
    <s v="R1012"/>
  </r>
  <r>
    <x v="339"/>
    <x v="327"/>
    <d v="1969-07-09T00:00:00"/>
    <x v="16"/>
    <n v="2"/>
    <x v="67"/>
    <x v="143"/>
    <x v="0"/>
    <x v="2"/>
    <s v="yes"/>
    <s v="No"/>
    <x v="3"/>
    <x v="1"/>
    <n v="29186.48"/>
    <s v="tier - 1"/>
    <s v="tier - 3"/>
    <s v="R1024"/>
  </r>
  <r>
    <x v="340"/>
    <x v="328"/>
    <d v="1976-11-08T00:00:00"/>
    <x v="1"/>
    <n v="2"/>
    <x v="297"/>
    <x v="261"/>
    <x v="3"/>
    <x v="2"/>
    <s v="yes"/>
    <s v="No"/>
    <x v="0"/>
    <x v="0"/>
    <n v="29160.39"/>
    <s v="tier - 1"/>
    <s v="tier - 2"/>
    <s v="R1011"/>
  </r>
  <r>
    <x v="341"/>
    <x v="329"/>
    <d v="1961-12-24T00:00:00"/>
    <x v="12"/>
    <n v="0"/>
    <x v="298"/>
    <x v="262"/>
    <x v="1"/>
    <x v="0"/>
    <s v="yes"/>
    <s v="No"/>
    <x v="1"/>
    <x v="0"/>
    <n v="29141.360000000001"/>
    <s v="tier - 1"/>
    <s v="tier - 3"/>
    <s v="R1012"/>
  </r>
  <r>
    <x v="342"/>
    <x v="330"/>
    <d v="1978-11-29T00:00:00"/>
    <x v="9"/>
    <n v="2"/>
    <x v="299"/>
    <x v="263"/>
    <x v="3"/>
    <x v="0"/>
    <s v="No"/>
    <s v="No"/>
    <x v="0"/>
    <x v="0"/>
    <n v="29114.77"/>
    <s v="tier - 1"/>
    <s v="tier - 1"/>
    <s v="R1011"/>
  </r>
  <r>
    <x v="343"/>
    <x v="331"/>
    <d v="1980-07-14T00:00:00"/>
    <x v="25"/>
    <n v="2"/>
    <x v="300"/>
    <x v="159"/>
    <x v="2"/>
    <x v="2"/>
    <s v="No"/>
    <s v="No"/>
    <x v="0"/>
    <x v="0"/>
    <n v="29114.21"/>
    <s v="tier - 1"/>
    <s v="tier - 3"/>
    <s v="R1011"/>
  </r>
  <r>
    <x v="344"/>
    <x v="332"/>
    <d v="1992-07-07T00:00:00"/>
    <x v="34"/>
    <n v="0"/>
    <x v="301"/>
    <x v="139"/>
    <x v="0"/>
    <x v="2"/>
    <s v="No"/>
    <s v="No"/>
    <x v="3"/>
    <x v="0"/>
    <n v="29007.82"/>
    <s v="tier - 1"/>
    <s v="tier - 3"/>
    <s v="R1011"/>
  </r>
  <r>
    <x v="345"/>
    <x v="333"/>
    <d v="2003-09-01T00:00:00"/>
    <x v="39"/>
    <n v="0"/>
    <x v="302"/>
    <x v="264"/>
    <x v="0"/>
    <x v="2"/>
    <s v="No"/>
    <s v="No"/>
    <x v="3"/>
    <x v="0"/>
    <n v="28998.68"/>
    <s v="tier - 1"/>
    <s v="tier - 3"/>
    <s v="R1011"/>
  </r>
  <r>
    <x v="346"/>
    <x v="334"/>
    <d v="1959-12-05T00:00:00"/>
    <x v="10"/>
    <n v="0"/>
    <x v="303"/>
    <x v="127"/>
    <x v="1"/>
    <x v="2"/>
    <s v="yes"/>
    <s v="No"/>
    <x v="1"/>
    <x v="0"/>
    <n v="28950.47"/>
    <s v="tier - 1"/>
    <s v="tier - 1"/>
    <s v="R1012"/>
  </r>
  <r>
    <x v="347"/>
    <x v="335"/>
    <d v="1962-07-25T00:00:00"/>
    <x v="5"/>
    <n v="0"/>
    <x v="304"/>
    <x v="265"/>
    <x v="1"/>
    <x v="0"/>
    <s v="No"/>
    <s v="No"/>
    <x v="0"/>
    <x v="1"/>
    <n v="28923.14"/>
    <s v="tier - 1"/>
    <s v="tier - 1"/>
    <s v="R1012"/>
  </r>
  <r>
    <x v="348"/>
    <x v="336"/>
    <d v="1961-08-03T00:00:00"/>
    <x v="12"/>
    <n v="1"/>
    <x v="237"/>
    <x v="266"/>
    <x v="1"/>
    <x v="0"/>
    <s v="yes"/>
    <s v="No"/>
    <x v="1"/>
    <x v="0"/>
    <n v="28868.66"/>
    <s v="tier - 1"/>
    <s v="tier - 2"/>
    <s v="R1012"/>
  </r>
  <r>
    <x v="349"/>
    <x v="337"/>
    <d v="1990-12-05T00:00:00"/>
    <x v="3"/>
    <n v="3"/>
    <x v="305"/>
    <x v="267"/>
    <x v="2"/>
    <x v="2"/>
    <s v="No"/>
    <s v="No"/>
    <x v="0"/>
    <x v="0"/>
    <n v="28716.14"/>
    <s v="tier - 1"/>
    <s v="tier - 3"/>
    <s v="R1011"/>
  </r>
  <r>
    <x v="350"/>
    <x v="338"/>
    <d v="1985-09-27T00:00:00"/>
    <x v="17"/>
    <n v="3"/>
    <x v="306"/>
    <x v="105"/>
    <x v="2"/>
    <x v="1"/>
    <s v="yes"/>
    <s v="No"/>
    <x v="0"/>
    <x v="0"/>
    <n v="28542.86"/>
    <s v="tier - 1"/>
    <s v="tier - 3"/>
    <s v="R1011"/>
  </r>
  <r>
    <x v="351"/>
    <x v="339"/>
    <d v="1982-12-11T00:00:00"/>
    <x v="37"/>
    <n v="1"/>
    <x v="307"/>
    <x v="6"/>
    <x v="0"/>
    <x v="1"/>
    <s v="No"/>
    <s v="No"/>
    <x v="0"/>
    <x v="1"/>
    <n v="28476.73"/>
    <s v="tier - 1"/>
    <s v="tier - 2"/>
    <s v="R1012"/>
  </r>
  <r>
    <x v="352"/>
    <x v="79"/>
    <d v="1974-09-16T00:00:00"/>
    <x v="19"/>
    <n v="1"/>
    <x v="106"/>
    <x v="246"/>
    <x v="0"/>
    <x v="0"/>
    <s v="No"/>
    <s v="No"/>
    <x v="0"/>
    <x v="1"/>
    <n v="28468.92"/>
    <s v="tier - 1"/>
    <s v="tier - 1"/>
    <s v="R1012"/>
  </r>
  <r>
    <x v="353"/>
    <x v="340"/>
    <d v="1977-12-02T00:00:00"/>
    <x v="29"/>
    <n v="1"/>
    <x v="308"/>
    <x v="164"/>
    <x v="1"/>
    <x v="2"/>
    <s v="No"/>
    <s v="No"/>
    <x v="0"/>
    <x v="1"/>
    <n v="28340.19"/>
    <s v="tier - 1"/>
    <s v="tier - 2"/>
    <s v="R1012"/>
  </r>
  <r>
    <x v="354"/>
    <x v="341"/>
    <d v="1990-12-24T00:00:00"/>
    <x v="3"/>
    <n v="3"/>
    <x v="309"/>
    <x v="268"/>
    <x v="2"/>
    <x v="1"/>
    <s v="No"/>
    <s v="No"/>
    <x v="0"/>
    <x v="0"/>
    <n v="28302.33"/>
    <s v="tier - 1"/>
    <s v="tier - 2"/>
    <s v="R1011"/>
  </r>
  <r>
    <x v="355"/>
    <x v="342"/>
    <d v="1963-11-25T00:00:00"/>
    <x v="8"/>
    <n v="1"/>
    <x v="310"/>
    <x v="269"/>
    <x v="0"/>
    <x v="0"/>
    <s v="yes"/>
    <s v="No"/>
    <x v="3"/>
    <x v="1"/>
    <n v="28287.9"/>
    <s v="tier - 1"/>
    <s v="tier - 1"/>
    <s v="R1013"/>
  </r>
  <r>
    <x v="356"/>
    <x v="343"/>
    <d v="1999-09-06T00:00:00"/>
    <x v="35"/>
    <n v="0"/>
    <x v="311"/>
    <x v="115"/>
    <x v="0"/>
    <x v="2"/>
    <s v="No"/>
    <s v="No"/>
    <x v="0"/>
    <x v="0"/>
    <n v="28245.34"/>
    <s v="tier - 1"/>
    <s v="tier - 3"/>
    <s v="R1011"/>
  </r>
  <r>
    <x v="357"/>
    <x v="344"/>
    <d v="1960-11-22T00:00:00"/>
    <x v="15"/>
    <n v="0"/>
    <x v="312"/>
    <x v="205"/>
    <x v="1"/>
    <x v="0"/>
    <s v="No"/>
    <s v="No"/>
    <x v="0"/>
    <x v="0"/>
    <n v="28101.33"/>
    <s v="tier - 1"/>
    <s v="tier - 2"/>
    <s v="R1019"/>
  </r>
  <r>
    <x v="358"/>
    <x v="345"/>
    <d v="1985-11-29T00:00:00"/>
    <x v="17"/>
    <n v="3"/>
    <x v="313"/>
    <x v="103"/>
    <x v="3"/>
    <x v="2"/>
    <s v="yes"/>
    <s v="No"/>
    <x v="0"/>
    <x v="0"/>
    <n v="28006.94"/>
    <s v="tier - 1"/>
    <s v="tier - 2"/>
    <s v="R1011"/>
  </r>
  <r>
    <x v="359"/>
    <x v="186"/>
    <d v="1999-12-21T00:00:00"/>
    <x v="35"/>
    <n v="0"/>
    <x v="314"/>
    <x v="270"/>
    <x v="0"/>
    <x v="2"/>
    <s v="No"/>
    <s v="No"/>
    <x v="0"/>
    <x v="0"/>
    <n v="27980.77"/>
    <s v="tier - 1"/>
    <s v="tier - 1"/>
    <s v="R1011"/>
  </r>
  <r>
    <x v="360"/>
    <x v="346"/>
    <d v="1961-07-28T00:00:00"/>
    <x v="12"/>
    <n v="3"/>
    <x v="315"/>
    <x v="271"/>
    <x v="0"/>
    <x v="0"/>
    <s v="yes"/>
    <s v="No"/>
    <x v="1"/>
    <x v="1"/>
    <n v="27941.29"/>
    <s v="tier - 1"/>
    <s v="tier - 3"/>
    <s v="R1011"/>
  </r>
  <r>
    <x v="361"/>
    <x v="347"/>
    <d v="1991-06-04T00:00:00"/>
    <x v="3"/>
    <n v="3"/>
    <x v="316"/>
    <x v="272"/>
    <x v="2"/>
    <x v="1"/>
    <s v="No"/>
    <s v="No"/>
    <x v="0"/>
    <x v="0"/>
    <n v="27931.11"/>
    <s v="tier - 1"/>
    <s v="tier - 3"/>
    <s v="R1011"/>
  </r>
  <r>
    <x v="362"/>
    <x v="348"/>
    <d v="1989-11-21T00:00:00"/>
    <x v="4"/>
    <n v="3"/>
    <x v="317"/>
    <x v="273"/>
    <x v="2"/>
    <x v="2"/>
    <s v="No"/>
    <s v="No"/>
    <x v="0"/>
    <x v="0"/>
    <n v="27925.86"/>
    <s v="tier - 1"/>
    <s v="tier - 2"/>
    <s v="R1011"/>
  </r>
  <r>
    <x v="363"/>
    <x v="349"/>
    <d v="1985-12-04T00:00:00"/>
    <x v="17"/>
    <n v="3"/>
    <x v="318"/>
    <x v="274"/>
    <x v="3"/>
    <x v="2"/>
    <s v="yes"/>
    <s v="No"/>
    <x v="0"/>
    <x v="0"/>
    <n v="27849.94"/>
    <s v="tier - 1"/>
    <s v="tier - 1"/>
    <s v="R1011"/>
  </r>
  <r>
    <x v="364"/>
    <x v="350"/>
    <d v="1960-07-06T00:00:00"/>
    <x v="15"/>
    <n v="0"/>
    <x v="319"/>
    <x v="181"/>
    <x v="1"/>
    <x v="0"/>
    <s v="No"/>
    <s v="No"/>
    <x v="0"/>
    <x v="0"/>
    <n v="27808.73"/>
    <s v="tier - 1"/>
    <s v="tier - 1"/>
    <s v="R1013"/>
  </r>
  <r>
    <x v="365"/>
    <x v="351"/>
    <d v="2002-12-06T00:00:00"/>
    <x v="43"/>
    <n v="1"/>
    <x v="320"/>
    <x v="275"/>
    <x v="0"/>
    <x v="0"/>
    <s v="No"/>
    <s v="No"/>
    <x v="0"/>
    <x v="1"/>
    <n v="27724.29"/>
    <s v="tier - 1"/>
    <s v="tier - 3"/>
    <s v="R1013"/>
  </r>
  <r>
    <x v="366"/>
    <x v="352"/>
    <d v="1992-07-03T00:00:00"/>
    <x v="34"/>
    <n v="0"/>
    <x v="321"/>
    <x v="276"/>
    <x v="1"/>
    <x v="2"/>
    <s v="No"/>
    <s v="No"/>
    <x v="3"/>
    <x v="0"/>
    <n v="27696.11"/>
    <s v="tier - 1"/>
    <s v="tier - 2"/>
    <s v="R1011"/>
  </r>
  <r>
    <x v="367"/>
    <x v="353"/>
    <d v="1997-10-07T00:00:00"/>
    <x v="31"/>
    <n v="0"/>
    <x v="322"/>
    <x v="80"/>
    <x v="0"/>
    <x v="2"/>
    <s v="yes"/>
    <s v="No"/>
    <x v="3"/>
    <x v="0"/>
    <n v="27625.17"/>
    <s v="tier - 1"/>
    <s v="tier - 1"/>
    <s v="R1011"/>
  </r>
  <r>
    <x v="368"/>
    <x v="354"/>
    <d v="1997-09-09T00:00:00"/>
    <x v="31"/>
    <n v="0"/>
    <x v="323"/>
    <x v="277"/>
    <x v="0"/>
    <x v="1"/>
    <s v="yes"/>
    <s v="No"/>
    <x v="3"/>
    <x v="0"/>
    <n v="27619.360000000001"/>
    <s v="tier - 2"/>
    <s v="tier - 3"/>
    <s v="R1011"/>
  </r>
  <r>
    <x v="369"/>
    <x v="355"/>
    <d v="1992-06-11T00:00:00"/>
    <x v="34"/>
    <n v="0"/>
    <x v="190"/>
    <x v="102"/>
    <x v="1"/>
    <x v="2"/>
    <s v="No"/>
    <s v="No"/>
    <x v="3"/>
    <x v="0"/>
    <n v="27614.71"/>
    <s v="tier - 2"/>
    <s v="tier - 3"/>
    <s v="R1011"/>
  </r>
  <r>
    <x v="370"/>
    <x v="356"/>
    <d v="1985-11-06T00:00:00"/>
    <x v="17"/>
    <n v="3"/>
    <x v="324"/>
    <x v="212"/>
    <x v="3"/>
    <x v="2"/>
    <s v="yes"/>
    <s v="No"/>
    <x v="0"/>
    <x v="0"/>
    <n v="27598.93"/>
    <s v="tier - 2"/>
    <s v="tier - 1"/>
    <s v="R1011"/>
  </r>
  <r>
    <x v="371"/>
    <x v="357"/>
    <d v="1984-07-22T00:00:00"/>
    <x v="32"/>
    <n v="3"/>
    <x v="325"/>
    <x v="49"/>
    <x v="3"/>
    <x v="2"/>
    <s v="No"/>
    <s v="No"/>
    <x v="3"/>
    <x v="0"/>
    <n v="27534.53"/>
    <s v="tier - 2"/>
    <s v="tier - 2"/>
    <s v="R1011"/>
  </r>
  <r>
    <x v="372"/>
    <x v="358"/>
    <d v="1965-10-19T00:00:00"/>
    <x v="11"/>
    <n v="0"/>
    <x v="326"/>
    <x v="278"/>
    <x v="1"/>
    <x v="0"/>
    <s v="No"/>
    <s v="No"/>
    <x v="0"/>
    <x v="0"/>
    <n v="27533.91"/>
    <s v="tier - 2"/>
    <s v="tier - 3"/>
    <s v="R1013"/>
  </r>
  <r>
    <x v="373"/>
    <x v="359"/>
    <d v="1981-10-03T00:00:00"/>
    <x v="36"/>
    <n v="1"/>
    <x v="327"/>
    <x v="279"/>
    <x v="3"/>
    <x v="0"/>
    <s v="yes"/>
    <s v="No"/>
    <x v="0"/>
    <x v="0"/>
    <n v="27495.59"/>
    <s v="tier - 2"/>
    <s v="tier - 1"/>
    <s v="R1011"/>
  </r>
  <r>
    <x v="374"/>
    <x v="360"/>
    <d v="1985-12-05T00:00:00"/>
    <x v="17"/>
    <n v="3"/>
    <x v="328"/>
    <x v="270"/>
    <x v="3"/>
    <x v="2"/>
    <s v="yes"/>
    <s v="No"/>
    <x v="0"/>
    <x v="0"/>
    <n v="27432.73"/>
    <s v="tier - 2"/>
    <s v="tier - 1"/>
    <s v="R1011"/>
  </r>
  <r>
    <x v="375"/>
    <x v="361"/>
    <d v="1988-09-15T00:00:00"/>
    <x v="23"/>
    <n v="2"/>
    <x v="329"/>
    <x v="82"/>
    <x v="2"/>
    <x v="2"/>
    <s v="yes"/>
    <s v="No"/>
    <x v="3"/>
    <x v="1"/>
    <n v="27375.9"/>
    <s v="tier - 2"/>
    <s v="tier - 3"/>
    <s v="R1015"/>
  </r>
  <r>
    <x v="376"/>
    <x v="362"/>
    <d v="1969-10-16T00:00:00"/>
    <x v="16"/>
    <n v="0"/>
    <x v="32"/>
    <x v="280"/>
    <x v="0"/>
    <x v="2"/>
    <s v="yes"/>
    <s v="No"/>
    <x v="3"/>
    <x v="1"/>
    <n v="27346.04"/>
    <s v="tier - 2"/>
    <s v="tier - 2"/>
    <s v="R1013"/>
  </r>
  <r>
    <x v="377"/>
    <x v="363"/>
    <d v="1968-06-06T00:00:00"/>
    <x v="22"/>
    <n v="3"/>
    <x v="330"/>
    <x v="57"/>
    <x v="0"/>
    <x v="0"/>
    <s v="No"/>
    <s v="No"/>
    <x v="0"/>
    <x v="1"/>
    <n v="27322.73"/>
    <s v="tier - 2"/>
    <s v="tier - 2"/>
    <s v="R1013"/>
  </r>
  <r>
    <x v="378"/>
    <x v="364"/>
    <d v="1999-12-02T00:00:00"/>
    <x v="35"/>
    <n v="0"/>
    <x v="323"/>
    <x v="219"/>
    <x v="0"/>
    <x v="2"/>
    <s v="No"/>
    <s v="No"/>
    <x v="0"/>
    <x v="0"/>
    <n v="27236.959999999999"/>
    <s v="tier - 2"/>
    <s v="tier - 1"/>
    <s v="R1011"/>
  </r>
  <r>
    <x v="379"/>
    <x v="365"/>
    <d v="1965-12-21T00:00:00"/>
    <x v="11"/>
    <n v="0"/>
    <x v="331"/>
    <x v="281"/>
    <x v="1"/>
    <x v="0"/>
    <s v="No"/>
    <s v="No"/>
    <x v="0"/>
    <x v="0"/>
    <n v="27218.44"/>
    <s v="tier - 2"/>
    <s v="tier - 1"/>
    <s v="R1017"/>
  </r>
  <r>
    <x v="380"/>
    <x v="366"/>
    <d v="1970-10-02T00:00:00"/>
    <x v="2"/>
    <n v="0"/>
    <x v="332"/>
    <x v="282"/>
    <x v="2"/>
    <x v="0"/>
    <s v="yes"/>
    <s v="No"/>
    <x v="1"/>
    <x v="1"/>
    <n v="27117.99"/>
    <s v="tier - 2"/>
    <s v="tier - 2"/>
    <s v="R1013"/>
  </r>
  <r>
    <x v="381"/>
    <x v="367"/>
    <d v="1990-12-13T00:00:00"/>
    <x v="3"/>
    <n v="3"/>
    <x v="333"/>
    <x v="191"/>
    <x v="2"/>
    <x v="2"/>
    <s v="No"/>
    <s v="No"/>
    <x v="0"/>
    <x v="0"/>
    <n v="27092.38"/>
    <s v="tier - 2"/>
    <s v="tier - 3"/>
    <s v="R1011"/>
  </r>
  <r>
    <x v="382"/>
    <x v="368"/>
    <d v="1994-07-02T00:00:00"/>
    <x v="6"/>
    <n v="0"/>
    <x v="334"/>
    <x v="283"/>
    <x v="1"/>
    <x v="2"/>
    <s v="No"/>
    <s v="No"/>
    <x v="0"/>
    <x v="0"/>
    <n v="27080.639999999999"/>
    <s v="tier - 2"/>
    <s v="tier - 2"/>
    <s v="R1011"/>
  </r>
  <r>
    <x v="383"/>
    <x v="369"/>
    <d v="1958-06-30T00:00:00"/>
    <x v="7"/>
    <n v="0"/>
    <x v="335"/>
    <x v="284"/>
    <x v="2"/>
    <x v="0"/>
    <s v="No"/>
    <s v="No"/>
    <x v="2"/>
    <x v="0"/>
    <n v="27037.91"/>
    <s v="tier - 2"/>
    <s v="tier - 2"/>
    <s v="R1013"/>
  </r>
  <r>
    <x v="384"/>
    <x v="370"/>
    <d v="1960-07-09T00:00:00"/>
    <x v="15"/>
    <n v="1"/>
    <x v="336"/>
    <x v="285"/>
    <x v="0"/>
    <x v="0"/>
    <s v="No"/>
    <s v="No"/>
    <x v="0"/>
    <x v="1"/>
    <n v="27000.98"/>
    <s v="tier - 2"/>
    <s v="tier - 2"/>
    <s v="R1013"/>
  </r>
  <r>
    <x v="385"/>
    <x v="371"/>
    <d v="2000-11-09T00:00:00"/>
    <x v="21"/>
    <n v="0"/>
    <x v="337"/>
    <x v="194"/>
    <x v="0"/>
    <x v="1"/>
    <s v="No"/>
    <s v="yes"/>
    <x v="1"/>
    <x v="0"/>
    <n v="26936.98"/>
    <s v="tier - 2"/>
    <s v="tier - 3"/>
    <s v="R1011"/>
  </r>
  <r>
    <x v="386"/>
    <x v="372"/>
    <d v="2002-06-17T00:00:00"/>
    <x v="43"/>
    <n v="0"/>
    <x v="338"/>
    <x v="286"/>
    <x v="0"/>
    <x v="0"/>
    <s v="No"/>
    <s v="No"/>
    <x v="0"/>
    <x v="0"/>
    <n v="26927.69"/>
    <s v="tier - 2"/>
    <s v="tier - 2"/>
    <s v="R1011"/>
  </r>
  <r>
    <x v="387"/>
    <x v="373"/>
    <d v="1958-12-25T00:00:00"/>
    <x v="7"/>
    <n v="0"/>
    <x v="339"/>
    <x v="287"/>
    <x v="2"/>
    <x v="0"/>
    <s v="No"/>
    <s v="No"/>
    <x v="2"/>
    <x v="0"/>
    <n v="26926.51"/>
    <s v="tier - 2"/>
    <s v="tier - 1"/>
    <s v="R1013"/>
  </r>
  <r>
    <x v="388"/>
    <x v="374"/>
    <d v="1991-08-22T00:00:00"/>
    <x v="42"/>
    <n v="3"/>
    <x v="340"/>
    <x v="288"/>
    <x v="2"/>
    <x v="1"/>
    <s v="No"/>
    <s v="No"/>
    <x v="0"/>
    <x v="0"/>
    <n v="26912.560000000001"/>
    <s v="tier - 2"/>
    <s v="tier - 2"/>
    <s v="R1011"/>
  </r>
  <r>
    <x v="389"/>
    <x v="375"/>
    <d v="1988-07-22T00:00:00"/>
    <x v="23"/>
    <n v="3"/>
    <x v="341"/>
    <x v="109"/>
    <x v="3"/>
    <x v="1"/>
    <s v="yes"/>
    <s v="No"/>
    <x v="3"/>
    <x v="0"/>
    <n v="26607.89"/>
    <s v="tier - 2"/>
    <s v="tier - 1"/>
    <s v="R1011"/>
  </r>
  <r>
    <x v="390"/>
    <x v="376"/>
    <d v="2004-09-05T00:00:00"/>
    <x v="41"/>
    <n v="0"/>
    <x v="342"/>
    <x v="93"/>
    <x v="0"/>
    <x v="2"/>
    <s v="No"/>
    <s v="yes"/>
    <x v="3"/>
    <x v="0"/>
    <n v="26479.4"/>
    <s v="tier - 2"/>
    <s v="tier - 2"/>
    <s v="R1011"/>
  </r>
  <r>
    <x v="391"/>
    <x v="377"/>
    <d v="1970-08-27T00:00:00"/>
    <x v="2"/>
    <n v="2"/>
    <x v="17"/>
    <x v="54"/>
    <x v="0"/>
    <x v="0"/>
    <s v="yes"/>
    <s v="No"/>
    <x v="1"/>
    <x v="1"/>
    <n v="26467.1"/>
    <s v="tier - 2"/>
    <s v="tier - 3"/>
    <s v="R1012"/>
  </r>
  <r>
    <x v="392"/>
    <x v="378"/>
    <d v="1974-09-21T00:00:00"/>
    <x v="19"/>
    <n v="1"/>
    <x v="343"/>
    <x v="30"/>
    <x v="0"/>
    <x v="0"/>
    <s v="No"/>
    <s v="No"/>
    <x v="0"/>
    <x v="1"/>
    <n v="26392.26"/>
    <s v="tier - 2"/>
    <s v="tier - 2"/>
    <s v="R1024"/>
  </r>
  <r>
    <x v="393"/>
    <x v="203"/>
    <d v="2004-12-05T00:00:00"/>
    <x v="41"/>
    <n v="0"/>
    <x v="344"/>
    <x v="145"/>
    <x v="0"/>
    <x v="2"/>
    <s v="No"/>
    <s v="yes"/>
    <x v="3"/>
    <x v="0"/>
    <n v="26316.59"/>
    <s v="tier - 2"/>
    <s v="tier - 3"/>
    <s v="R1011"/>
  </r>
  <r>
    <x v="394"/>
    <x v="379"/>
    <d v="1975-06-04T00:00:00"/>
    <x v="19"/>
    <n v="1"/>
    <x v="345"/>
    <x v="289"/>
    <x v="2"/>
    <x v="0"/>
    <s v="yes"/>
    <s v="No"/>
    <x v="3"/>
    <x v="1"/>
    <n v="26236.58"/>
    <s v="tier - 2"/>
    <s v="tier - 1"/>
    <s v="R1011"/>
  </r>
  <r>
    <x v="395"/>
    <x v="380"/>
    <d v="1973-07-07T00:00:00"/>
    <x v="30"/>
    <n v="1"/>
    <x v="346"/>
    <x v="290"/>
    <x v="1"/>
    <x v="0"/>
    <s v="No"/>
    <s v="No"/>
    <x v="1"/>
    <x v="1"/>
    <n v="26140.36"/>
    <s v="tier - 2"/>
    <s v="tier - 3"/>
    <s v="R1011"/>
  </r>
  <r>
    <x v="396"/>
    <x v="381"/>
    <d v="2002-10-11T00:00:00"/>
    <x v="43"/>
    <n v="0"/>
    <x v="347"/>
    <x v="291"/>
    <x v="2"/>
    <x v="0"/>
    <s v="No"/>
    <s v="No"/>
    <x v="0"/>
    <x v="0"/>
    <n v="26125.67"/>
    <s v="tier - 2"/>
    <s v="tier - 1"/>
    <s v="R1013"/>
  </r>
  <r>
    <x v="397"/>
    <x v="382"/>
    <d v="1966-07-09T00:00:00"/>
    <x v="24"/>
    <n v="1"/>
    <x v="312"/>
    <x v="82"/>
    <x v="1"/>
    <x v="2"/>
    <s v="yes"/>
    <s v="No"/>
    <x v="1"/>
    <x v="0"/>
    <n v="26109.33"/>
    <s v="tier - 2"/>
    <s v="tier - 3"/>
    <s v="R1012"/>
  </r>
  <r>
    <x v="398"/>
    <x v="383"/>
    <d v="2000-12-26T00:00:00"/>
    <x v="21"/>
    <n v="0"/>
    <x v="348"/>
    <x v="3"/>
    <x v="1"/>
    <x v="1"/>
    <s v="yes"/>
    <s v="yes"/>
    <x v="3"/>
    <x v="0"/>
    <n v="26026.97"/>
    <s v="tier - 2"/>
    <s v="tier - 3"/>
    <s v="R1011"/>
  </r>
  <r>
    <x v="399"/>
    <x v="384"/>
    <d v="2001-06-05T00:00:00"/>
    <x v="21"/>
    <n v="2"/>
    <x v="349"/>
    <x v="82"/>
    <x v="0"/>
    <x v="2"/>
    <s v="yes"/>
    <s v="No"/>
    <x v="0"/>
    <x v="1"/>
    <n v="26018.95"/>
    <s v="tier - 2"/>
    <s v="tier - 2"/>
    <s v="R1012"/>
  </r>
  <r>
    <x v="400"/>
    <x v="385"/>
    <d v="1970-12-03T00:00:00"/>
    <x v="2"/>
    <n v="3"/>
    <x v="350"/>
    <x v="292"/>
    <x v="1"/>
    <x v="0"/>
    <s v="yes"/>
    <s v="No"/>
    <x v="1"/>
    <x v="1"/>
    <n v="25992.82"/>
    <s v="tier - 2"/>
    <s v="tier - 2"/>
    <s v="R1013"/>
  </r>
  <r>
    <x v="401"/>
    <x v="386"/>
    <d v="1963-08-21T00:00:00"/>
    <x v="8"/>
    <n v="0"/>
    <x v="351"/>
    <x v="293"/>
    <x v="2"/>
    <x v="0"/>
    <s v="yes"/>
    <s v="No"/>
    <x v="3"/>
    <x v="0"/>
    <n v="25678.78"/>
    <s v="tier - 2"/>
    <s v="tier - 3"/>
    <s v="R1012"/>
  </r>
  <r>
    <x v="402"/>
    <x v="387"/>
    <d v="1972-07-17T00:00:00"/>
    <x v="28"/>
    <n v="0"/>
    <x v="352"/>
    <x v="169"/>
    <x v="1"/>
    <x v="1"/>
    <s v="No"/>
    <s v="No"/>
    <x v="1"/>
    <x v="1"/>
    <n v="25656.58"/>
    <s v="tier - 2"/>
    <s v="tier - 3"/>
    <s v="R1024"/>
  </r>
  <r>
    <x v="403"/>
    <x v="388"/>
    <d v="2001-08-02T00:00:00"/>
    <x v="47"/>
    <n v="0"/>
    <x v="353"/>
    <x v="219"/>
    <x v="1"/>
    <x v="2"/>
    <s v="yes"/>
    <s v="No"/>
    <x v="0"/>
    <x v="0"/>
    <n v="25648.98"/>
    <s v="tier - 2"/>
    <s v="tier - 1"/>
    <s v="R1011"/>
  </r>
  <r>
    <x v="404"/>
    <x v="389"/>
    <d v="1968-12-11T00:00:00"/>
    <x v="0"/>
    <n v="1"/>
    <x v="247"/>
    <x v="35"/>
    <x v="1"/>
    <x v="0"/>
    <s v="No"/>
    <s v="No"/>
    <x v="0"/>
    <x v="1"/>
    <n v="25517.11"/>
    <s v="tier - 2"/>
    <s v="tier - 3"/>
    <s v="R1017"/>
  </r>
  <r>
    <x v="405"/>
    <x v="390"/>
    <d v="1968-08-22T00:00:00"/>
    <x v="0"/>
    <n v="3"/>
    <x v="354"/>
    <x v="294"/>
    <x v="1"/>
    <x v="0"/>
    <s v="No"/>
    <s v="No"/>
    <x v="0"/>
    <x v="0"/>
    <n v="25382.3"/>
    <s v="tier - 2"/>
    <s v="tier - 2"/>
    <s v="R1011"/>
  </r>
  <r>
    <x v="406"/>
    <x v="391"/>
    <d v="1972-09-26T00:00:00"/>
    <x v="28"/>
    <n v="2"/>
    <x v="355"/>
    <x v="70"/>
    <x v="0"/>
    <x v="2"/>
    <s v="No"/>
    <s v="No"/>
    <x v="1"/>
    <x v="1"/>
    <n v="25333.33"/>
    <s v="tier - 2"/>
    <s v="tier - 2"/>
    <s v="R1017"/>
  </r>
  <r>
    <x v="407"/>
    <x v="392"/>
    <d v="1975-12-14T00:00:00"/>
    <x v="27"/>
    <n v="3"/>
    <x v="356"/>
    <x v="295"/>
    <x v="1"/>
    <x v="0"/>
    <s v="yes"/>
    <s v="No"/>
    <x v="3"/>
    <x v="0"/>
    <n v="25309.49"/>
    <s v="tier - 2"/>
    <s v="tier - 1"/>
    <s v="R1011"/>
  </r>
  <r>
    <x v="408"/>
    <x v="393"/>
    <d v="1998-11-24T00:00:00"/>
    <x v="44"/>
    <n v="0"/>
    <x v="357"/>
    <x v="70"/>
    <x v="2"/>
    <x v="2"/>
    <s v="No"/>
    <s v="No"/>
    <x v="3"/>
    <x v="0"/>
    <n v="25127.22"/>
    <s v="tier - 2"/>
    <s v="tier - 3"/>
    <s v="R1011"/>
  </r>
  <r>
    <x v="409"/>
    <x v="394"/>
    <d v="1998-06-14T00:00:00"/>
    <x v="44"/>
    <n v="0"/>
    <x v="358"/>
    <x v="100"/>
    <x v="2"/>
    <x v="1"/>
    <s v="No"/>
    <s v="No"/>
    <x v="3"/>
    <x v="1"/>
    <n v="25081.77"/>
    <s v="tier - 2"/>
    <s v="tier - 2"/>
    <s v="R1013"/>
  </r>
  <r>
    <x v="410"/>
    <x v="395"/>
    <d v="1995-12-04T00:00:00"/>
    <x v="40"/>
    <n v="0"/>
    <x v="359"/>
    <x v="212"/>
    <x v="2"/>
    <x v="2"/>
    <s v="yes"/>
    <s v="No"/>
    <x v="3"/>
    <x v="0"/>
    <n v="25075.97"/>
    <s v="tier - 2"/>
    <s v="tier - 2"/>
    <s v="R1011"/>
  </r>
  <r>
    <x v="411"/>
    <x v="396"/>
    <d v="1975-11-14T00:00:00"/>
    <x v="27"/>
    <n v="3"/>
    <x v="360"/>
    <x v="296"/>
    <x v="1"/>
    <x v="0"/>
    <s v="yes"/>
    <s v="No"/>
    <x v="3"/>
    <x v="0"/>
    <n v="24915.22"/>
    <s v="tier - 2"/>
    <s v="tier - 3"/>
    <s v="R1012"/>
  </r>
  <r>
    <x v="412"/>
    <x v="397"/>
    <d v="1987-06-14T00:00:00"/>
    <x v="38"/>
    <n v="2"/>
    <x v="3"/>
    <x v="70"/>
    <x v="0"/>
    <x v="2"/>
    <s v="No"/>
    <s v="No"/>
    <x v="3"/>
    <x v="1"/>
    <n v="24915.05"/>
    <s v="tier - 2"/>
    <s v="tier - 1"/>
    <s v="R1024"/>
  </r>
  <r>
    <x v="413"/>
    <x v="398"/>
    <d v="1969-07-23T00:00:00"/>
    <x v="16"/>
    <n v="3"/>
    <x v="361"/>
    <x v="297"/>
    <x v="2"/>
    <x v="1"/>
    <s v="yes"/>
    <s v="No"/>
    <x v="3"/>
    <x v="0"/>
    <n v="24873.38"/>
    <s v="tier - 2"/>
    <s v="tier - 1"/>
    <s v="R1024"/>
  </r>
  <r>
    <x v="414"/>
    <x v="399"/>
    <d v="1970-11-26T00:00:00"/>
    <x v="2"/>
    <n v="3"/>
    <x v="362"/>
    <x v="298"/>
    <x v="2"/>
    <x v="0"/>
    <s v="yes"/>
    <s v="No"/>
    <x v="1"/>
    <x v="0"/>
    <n v="24869.84"/>
    <s v="tier - 2"/>
    <s v="tier - 2"/>
    <s v="R1016"/>
  </r>
  <r>
    <x v="415"/>
    <x v="400"/>
    <d v="1995-06-10T00:00:00"/>
    <x v="40"/>
    <n v="0"/>
    <x v="363"/>
    <x v="299"/>
    <x v="2"/>
    <x v="2"/>
    <s v="yes"/>
    <s v="No"/>
    <x v="3"/>
    <x v="0"/>
    <n v="24863.25"/>
    <s v="tier - 2"/>
    <s v="tier - 3"/>
    <s v="R1011"/>
  </r>
  <r>
    <x v="416"/>
    <x v="401"/>
    <d v="1994-09-09T00:00:00"/>
    <x v="6"/>
    <n v="0"/>
    <x v="364"/>
    <x v="300"/>
    <x v="2"/>
    <x v="1"/>
    <s v="No"/>
    <s v="No"/>
    <x v="0"/>
    <x v="0"/>
    <n v="24817.25"/>
    <s v="tier - 2"/>
    <s v="tier - 2"/>
    <s v="R1011"/>
  </r>
  <r>
    <x v="417"/>
    <x v="402"/>
    <d v="1992-10-11T00:00:00"/>
    <x v="34"/>
    <n v="0"/>
    <x v="365"/>
    <x v="301"/>
    <x v="3"/>
    <x v="1"/>
    <s v="No"/>
    <s v="No"/>
    <x v="3"/>
    <x v="0"/>
    <n v="24795.040000000001"/>
    <s v="tier - 2"/>
    <s v="tier - 3"/>
    <s v="R1011"/>
  </r>
  <r>
    <x v="418"/>
    <x v="403"/>
    <d v="1996-08-28T00:00:00"/>
    <x v="45"/>
    <n v="4"/>
    <x v="366"/>
    <x v="141"/>
    <x v="1"/>
    <x v="2"/>
    <s v="yes"/>
    <s v="No"/>
    <x v="0"/>
    <x v="1"/>
    <n v="24671.66"/>
    <s v="tier - 2"/>
    <s v="tier - 1"/>
    <s v="R1024"/>
  </r>
  <r>
    <x v="419"/>
    <x v="404"/>
    <d v="1970-06-12T00:00:00"/>
    <x v="2"/>
    <n v="2"/>
    <x v="367"/>
    <x v="302"/>
    <x v="1"/>
    <x v="0"/>
    <s v="yes"/>
    <s v="No"/>
    <x v="1"/>
    <x v="0"/>
    <n v="24667.42"/>
    <s v="tier - 2"/>
    <s v="tier - 3"/>
    <s v="R1013"/>
  </r>
  <r>
    <x v="420"/>
    <x v="405"/>
    <d v="1976-10-12T00:00:00"/>
    <x v="1"/>
    <n v="0"/>
    <x v="368"/>
    <x v="239"/>
    <x v="1"/>
    <x v="2"/>
    <s v="yes"/>
    <s v="No"/>
    <x v="0"/>
    <x v="1"/>
    <n v="24603.05"/>
    <s v="tier - 2"/>
    <s v="tier - 2"/>
    <s v="R1011"/>
  </r>
  <r>
    <x v="421"/>
    <x v="109"/>
    <d v="1975-06-13T00:00:00"/>
    <x v="27"/>
    <n v="2"/>
    <x v="308"/>
    <x v="303"/>
    <x v="1"/>
    <x v="0"/>
    <s v="yes"/>
    <s v="No"/>
    <x v="3"/>
    <x v="0"/>
    <n v="24535.7"/>
    <s v="tier - 2"/>
    <s v="tier - 2"/>
    <s v="R1012"/>
  </r>
  <r>
    <x v="422"/>
    <x v="406"/>
    <d v="1972-09-14T00:00:00"/>
    <x v="28"/>
    <n v="1"/>
    <x v="368"/>
    <x v="151"/>
    <x v="1"/>
    <x v="2"/>
    <s v="No"/>
    <s v="No"/>
    <x v="1"/>
    <x v="0"/>
    <n v="24520.26"/>
    <s v="tier - 2"/>
    <s v="tier - 3"/>
    <s v="R1011"/>
  </r>
  <r>
    <x v="423"/>
    <x v="407"/>
    <d v="1961-10-21T00:00:00"/>
    <x v="12"/>
    <n v="0"/>
    <x v="369"/>
    <x v="304"/>
    <x v="1"/>
    <x v="0"/>
    <s v="yes"/>
    <s v="No"/>
    <x v="1"/>
    <x v="1"/>
    <n v="24513.09"/>
    <s v="tier - 2"/>
    <s v="tier - 2"/>
    <s v="R1013"/>
  </r>
  <r>
    <x v="424"/>
    <x v="408"/>
    <d v="1968-07-06T00:00:00"/>
    <x v="0"/>
    <n v="0"/>
    <x v="226"/>
    <x v="305"/>
    <x v="0"/>
    <x v="0"/>
    <s v="No"/>
    <s v="No"/>
    <x v="0"/>
    <x v="1"/>
    <n v="24476.48"/>
    <s v="tier - 2"/>
    <s v="tier - 2"/>
    <s v="R1012"/>
  </r>
  <r>
    <x v="425"/>
    <x v="409"/>
    <d v="1970-11-30T00:00:00"/>
    <x v="2"/>
    <n v="0"/>
    <x v="352"/>
    <x v="306"/>
    <x v="1"/>
    <x v="0"/>
    <s v="yes"/>
    <s v="No"/>
    <x v="1"/>
    <x v="0"/>
    <n v="24393.62"/>
    <s v="tier - 2"/>
    <s v="tier - 3"/>
    <s v="R1012"/>
  </r>
  <r>
    <x v="426"/>
    <x v="410"/>
    <d v="1999-10-07T00:00:00"/>
    <x v="35"/>
    <n v="0"/>
    <x v="370"/>
    <x v="49"/>
    <x v="2"/>
    <x v="2"/>
    <s v="No"/>
    <s v="No"/>
    <x v="0"/>
    <x v="0"/>
    <n v="24387.74"/>
    <s v="tier - 2"/>
    <s v="tier - 1"/>
    <s v="R1011"/>
  </r>
  <r>
    <x v="427"/>
    <x v="411"/>
    <d v="2004-08-03T00:00:00"/>
    <x v="41"/>
    <n v="0"/>
    <x v="371"/>
    <x v="237"/>
    <x v="1"/>
    <x v="2"/>
    <s v="No"/>
    <s v="yes"/>
    <x v="3"/>
    <x v="0"/>
    <n v="24294.02"/>
    <s v="tier - 2"/>
    <s v="tier - 1"/>
    <s v="R1011"/>
  </r>
  <r>
    <x v="428"/>
    <x v="412"/>
    <d v="1964-12-16T00:00:00"/>
    <x v="13"/>
    <n v="0"/>
    <x v="372"/>
    <x v="213"/>
    <x v="0"/>
    <x v="1"/>
    <s v="yes"/>
    <s v="No"/>
    <x v="3"/>
    <x v="1"/>
    <n v="24227.34"/>
    <s v="tier - 2"/>
    <s v="tier - 1"/>
    <s v="R1013"/>
  </r>
  <r>
    <x v="429"/>
    <x v="413"/>
    <d v="1974-09-10T00:00:00"/>
    <x v="19"/>
    <n v="3"/>
    <x v="373"/>
    <x v="307"/>
    <x v="1"/>
    <x v="0"/>
    <s v="No"/>
    <s v="No"/>
    <x v="0"/>
    <x v="0"/>
    <n v="24180.93"/>
    <s v="tier - 2"/>
    <s v="tier - 1"/>
    <s v="R1013"/>
  </r>
  <r>
    <x v="430"/>
    <x v="414"/>
    <d v="1973-06-13T00:00:00"/>
    <x v="30"/>
    <n v="3"/>
    <x v="374"/>
    <x v="308"/>
    <x v="2"/>
    <x v="0"/>
    <s v="No"/>
    <s v="No"/>
    <x v="1"/>
    <x v="0"/>
    <n v="24106.91"/>
    <s v="tier - 2"/>
    <s v="tier - 2"/>
    <s v="R1024"/>
  </r>
  <r>
    <x v="431"/>
    <x v="415"/>
    <d v="2003-12-30T00:00:00"/>
    <x v="39"/>
    <n v="2"/>
    <x v="375"/>
    <x v="182"/>
    <x v="0"/>
    <x v="2"/>
    <s v="No"/>
    <s v="No"/>
    <x v="3"/>
    <x v="1"/>
    <n v="24059.68"/>
    <s v="tier - 2"/>
    <s v="tier - 2"/>
    <s v="R1012"/>
  </r>
  <r>
    <x v="432"/>
    <x v="416"/>
    <d v="1971-07-10T00:00:00"/>
    <x v="14"/>
    <n v="2"/>
    <x v="376"/>
    <x v="309"/>
    <x v="2"/>
    <x v="0"/>
    <s v="No"/>
    <s v="No"/>
    <x v="0"/>
    <x v="0"/>
    <n v="23967.38"/>
    <s v="tier - 2"/>
    <s v="tier - 2"/>
    <s v="R1012"/>
  </r>
  <r>
    <x v="433"/>
    <x v="417"/>
    <d v="1970-08-08T00:00:00"/>
    <x v="2"/>
    <n v="1"/>
    <x v="377"/>
    <x v="310"/>
    <x v="2"/>
    <x v="0"/>
    <s v="yes"/>
    <s v="No"/>
    <x v="1"/>
    <x v="0"/>
    <n v="23887.66"/>
    <s v="tier - 2"/>
    <s v="tier - 3"/>
    <s v="R1012"/>
  </r>
  <r>
    <x v="434"/>
    <x v="418"/>
    <d v="1973-06-27T00:00:00"/>
    <x v="30"/>
    <n v="2"/>
    <x v="304"/>
    <x v="311"/>
    <x v="1"/>
    <x v="0"/>
    <s v="No"/>
    <s v="No"/>
    <x v="1"/>
    <x v="0"/>
    <n v="23807.24"/>
    <s v="tier - 2"/>
    <s v="tier - 3"/>
    <s v="R1012"/>
  </r>
  <r>
    <x v="435"/>
    <x v="419"/>
    <d v="1974-06-02T00:00:00"/>
    <x v="30"/>
    <n v="1"/>
    <x v="378"/>
    <x v="130"/>
    <x v="1"/>
    <x v="0"/>
    <s v="No"/>
    <s v="No"/>
    <x v="0"/>
    <x v="0"/>
    <n v="23568.27"/>
    <s v="tier - 2"/>
    <s v="tier - 2"/>
    <s v="R1011"/>
  </r>
  <r>
    <x v="436"/>
    <x v="420"/>
    <d v="1983-08-26T00:00:00"/>
    <x v="33"/>
    <n v="2"/>
    <x v="97"/>
    <x v="138"/>
    <x v="0"/>
    <x v="2"/>
    <s v="yes"/>
    <s v="No"/>
    <x v="3"/>
    <x v="1"/>
    <n v="23563.02"/>
    <s v="tier - 2"/>
    <s v="tier - 2"/>
    <s v="R1013"/>
  </r>
  <r>
    <x v="437"/>
    <x v="421"/>
    <d v="1975-11-13T00:00:00"/>
    <x v="27"/>
    <n v="1"/>
    <x v="379"/>
    <x v="312"/>
    <x v="1"/>
    <x v="0"/>
    <s v="yes"/>
    <s v="No"/>
    <x v="3"/>
    <x v="0"/>
    <n v="23401.31"/>
    <s v="tier - 2"/>
    <s v="tier - 3"/>
    <s v="R1024"/>
  </r>
  <r>
    <x v="438"/>
    <x v="422"/>
    <d v="1973-10-22T00:00:00"/>
    <x v="30"/>
    <n v="2"/>
    <x v="380"/>
    <x v="313"/>
    <x v="1"/>
    <x v="0"/>
    <s v="No"/>
    <s v="No"/>
    <x v="1"/>
    <x v="0"/>
    <n v="23306.55"/>
    <s v="tier - 2"/>
    <s v="tier - 2"/>
    <s v="R1011"/>
  </r>
  <r>
    <x v="439"/>
    <x v="423"/>
    <d v="1994-10-03T00:00:00"/>
    <x v="6"/>
    <n v="1"/>
    <x v="362"/>
    <x v="314"/>
    <x v="2"/>
    <x v="1"/>
    <s v="No"/>
    <s v="No"/>
    <x v="0"/>
    <x v="1"/>
    <n v="23288.93"/>
    <s v="tier - 2"/>
    <s v="tier - 3"/>
    <s v="R1024"/>
  </r>
  <r>
    <x v="440"/>
    <x v="424"/>
    <d v="1969-11-14T00:00:00"/>
    <x v="16"/>
    <n v="1"/>
    <x v="251"/>
    <x v="268"/>
    <x v="2"/>
    <x v="1"/>
    <s v="yes"/>
    <s v="No"/>
    <x v="3"/>
    <x v="0"/>
    <n v="23244.79"/>
    <s v="tier - 2"/>
    <s v="tier - 3"/>
    <s v="R1013"/>
  </r>
  <r>
    <x v="441"/>
    <x v="425"/>
    <d v="1997-08-07T00:00:00"/>
    <x v="31"/>
    <n v="2"/>
    <x v="381"/>
    <x v="46"/>
    <x v="2"/>
    <x v="2"/>
    <s v="yes"/>
    <s v="No"/>
    <x v="3"/>
    <x v="1"/>
    <n v="23241.47"/>
    <s v="tier - 2"/>
    <s v="tier - 3"/>
    <s v="R1018"/>
  </r>
  <r>
    <x v="442"/>
    <x v="68"/>
    <d v="2003-12-14T00:00:00"/>
    <x v="39"/>
    <n v="0"/>
    <x v="382"/>
    <x v="315"/>
    <x v="0"/>
    <x v="2"/>
    <s v="No"/>
    <s v="No"/>
    <x v="3"/>
    <x v="1"/>
    <n v="23082.959999999999"/>
    <s v="tier - 2"/>
    <s v="tier - 2"/>
    <s v="R1011"/>
  </r>
  <r>
    <x v="443"/>
    <x v="426"/>
    <d v="1975-09-09T00:00:00"/>
    <x v="27"/>
    <n v="0"/>
    <x v="383"/>
    <x v="77"/>
    <x v="1"/>
    <x v="0"/>
    <s v="yes"/>
    <s v="No"/>
    <x v="3"/>
    <x v="0"/>
    <n v="23065.42"/>
    <s v="tier - 2"/>
    <s v="tier - 2"/>
    <s v="R1013"/>
  </r>
  <r>
    <x v="444"/>
    <x v="427"/>
    <d v="1970-11-09T00:00:00"/>
    <x v="2"/>
    <n v="0"/>
    <x v="26"/>
    <x v="221"/>
    <x v="0"/>
    <x v="0"/>
    <s v="yes"/>
    <s v="No"/>
    <x v="1"/>
    <x v="1"/>
    <n v="23045.57"/>
    <s v="tier - 2"/>
    <s v="tier - 2"/>
    <s v="R1024"/>
  </r>
  <r>
    <x v="445"/>
    <x v="428"/>
    <d v="2003-07-25T00:00:00"/>
    <x v="39"/>
    <n v="2"/>
    <x v="384"/>
    <x v="69"/>
    <x v="1"/>
    <x v="2"/>
    <s v="No"/>
    <s v="No"/>
    <x v="3"/>
    <x v="1"/>
    <n v="22493.66"/>
    <s v="tier - 2"/>
    <s v="tier - 1"/>
    <s v="R1012"/>
  </r>
  <r>
    <x v="446"/>
    <x v="429"/>
    <d v="1979-11-14T00:00:00"/>
    <x v="18"/>
    <n v="2"/>
    <x v="385"/>
    <x v="182"/>
    <x v="1"/>
    <x v="2"/>
    <s v="No"/>
    <s v="No"/>
    <x v="3"/>
    <x v="0"/>
    <n v="22478.6"/>
    <s v="tier - 3"/>
    <s v="tier - 2"/>
    <s v="R1011"/>
  </r>
  <r>
    <x v="447"/>
    <x v="430"/>
    <d v="1983-12-21T00:00:00"/>
    <x v="33"/>
    <n v="1"/>
    <x v="386"/>
    <x v="10"/>
    <x v="1"/>
    <x v="1"/>
    <s v="yes"/>
    <s v="No"/>
    <x v="3"/>
    <x v="0"/>
    <n v="22462.04"/>
    <s v="tier - 3"/>
    <s v="tier - 1"/>
    <s v="R1019"/>
  </r>
  <r>
    <x v="448"/>
    <x v="431"/>
    <d v="1966-08-18T00:00:00"/>
    <x v="24"/>
    <n v="0"/>
    <x v="387"/>
    <x v="144"/>
    <x v="2"/>
    <x v="2"/>
    <s v="yes"/>
    <s v="No"/>
    <x v="1"/>
    <x v="0"/>
    <n v="22412.65"/>
    <s v="tier - 3"/>
    <s v="tier - 3"/>
    <s v="R1014"/>
  </r>
  <r>
    <x v="449"/>
    <x v="432"/>
    <d v="1999-08-26T00:00:00"/>
    <x v="35"/>
    <n v="2"/>
    <x v="388"/>
    <x v="197"/>
    <x v="2"/>
    <x v="2"/>
    <s v="No"/>
    <s v="No"/>
    <x v="0"/>
    <x v="1"/>
    <n v="22395.74"/>
    <s v="tier - 3"/>
    <s v="tier - 2"/>
    <s v="R1024"/>
  </r>
  <r>
    <x v="450"/>
    <x v="337"/>
    <d v="1982-12-27T00:00:00"/>
    <x v="37"/>
    <n v="1"/>
    <x v="389"/>
    <x v="316"/>
    <x v="1"/>
    <x v="2"/>
    <s v="No"/>
    <s v="No"/>
    <x v="0"/>
    <x v="0"/>
    <n v="22331.57"/>
    <s v="tier - 2"/>
    <s v="tier - 3"/>
    <s v="R1024"/>
  </r>
  <r>
    <x v="451"/>
    <x v="50"/>
    <d v="1971-06-16T00:00:00"/>
    <x v="14"/>
    <n v="1"/>
    <x v="358"/>
    <x v="132"/>
    <x v="2"/>
    <x v="0"/>
    <s v="No"/>
    <s v="No"/>
    <x v="0"/>
    <x v="0"/>
    <n v="22218.11"/>
    <s v="tier - 2"/>
    <s v="tier - 3"/>
    <s v="R1013"/>
  </r>
  <r>
    <x v="452"/>
    <x v="433"/>
    <d v="1965-08-24T00:00:00"/>
    <x v="11"/>
    <n v="1"/>
    <x v="390"/>
    <x v="156"/>
    <x v="2"/>
    <x v="0"/>
    <s v="No"/>
    <s v="No"/>
    <x v="0"/>
    <x v="1"/>
    <n v="22192.44"/>
    <s v="tier - 3"/>
    <s v="tier - 1"/>
    <s v="R1013"/>
  </r>
  <r>
    <x v="453"/>
    <x v="434"/>
    <d v="1980-09-12T00:00:00"/>
    <x v="25"/>
    <n v="0"/>
    <x v="391"/>
    <x v="200"/>
    <x v="0"/>
    <x v="1"/>
    <s v="No"/>
    <s v="No"/>
    <x v="0"/>
    <x v="0"/>
    <n v="22144.03"/>
    <s v="tier - 2"/>
    <s v="tier - 2"/>
    <s v="R1011"/>
  </r>
  <r>
    <x v="454"/>
    <x v="435"/>
    <d v="2001-08-28T00:00:00"/>
    <x v="47"/>
    <n v="0"/>
    <x v="392"/>
    <x v="52"/>
    <x v="3"/>
    <x v="2"/>
    <s v="yes"/>
    <s v="No"/>
    <x v="0"/>
    <x v="0"/>
    <n v="22097.62"/>
    <s v="tier - 3"/>
    <s v="tier - 1"/>
    <s v="R1011"/>
  </r>
  <r>
    <x v="455"/>
    <x v="436"/>
    <d v="1989-10-14T00:00:00"/>
    <x v="4"/>
    <n v="0"/>
    <x v="393"/>
    <x v="173"/>
    <x v="2"/>
    <x v="2"/>
    <s v="No"/>
    <s v="No"/>
    <x v="0"/>
    <x v="1"/>
    <n v="21984.47"/>
    <s v="tier - 3"/>
    <s v="tier - 1"/>
    <s v="R1012"/>
  </r>
  <r>
    <x v="456"/>
    <x v="437"/>
    <d v="1975-12-19T00:00:00"/>
    <x v="27"/>
    <n v="1"/>
    <x v="394"/>
    <x v="317"/>
    <x v="1"/>
    <x v="0"/>
    <s v="yes"/>
    <s v="No"/>
    <x v="3"/>
    <x v="0"/>
    <n v="21978.68"/>
    <s v="tier - 3"/>
    <s v="tier - 3"/>
    <s v="R1013"/>
  </r>
  <r>
    <x v="457"/>
    <x v="438"/>
    <d v="2003-09-28T00:00:00"/>
    <x v="39"/>
    <n v="0"/>
    <x v="395"/>
    <x v="123"/>
    <x v="3"/>
    <x v="1"/>
    <s v="No"/>
    <s v="No"/>
    <x v="3"/>
    <x v="0"/>
    <n v="21882.400000000001"/>
    <s v="tier - 2"/>
    <s v="tier - 1"/>
    <s v="R1011"/>
  </r>
  <r>
    <x v="458"/>
    <x v="439"/>
    <d v="1979-08-17T00:00:00"/>
    <x v="18"/>
    <n v="2"/>
    <x v="278"/>
    <x v="67"/>
    <x v="2"/>
    <x v="2"/>
    <s v="No"/>
    <s v="No"/>
    <x v="3"/>
    <x v="0"/>
    <n v="21880.82"/>
    <s v="tier - 3"/>
    <s v="tier - 1"/>
    <s v="R1012"/>
  </r>
  <r>
    <x v="459"/>
    <x v="63"/>
    <d v="1963-08-27T00:00:00"/>
    <x v="8"/>
    <n v="0"/>
    <x v="396"/>
    <x v="318"/>
    <x v="0"/>
    <x v="0"/>
    <s v="yes"/>
    <s v="No"/>
    <x v="3"/>
    <x v="1"/>
    <n v="21797"/>
    <s v="tier - 3"/>
    <s v="tier - 1"/>
    <s v="R1011"/>
  </r>
  <r>
    <x v="460"/>
    <x v="286"/>
    <d v="1979-09-28T00:00:00"/>
    <x v="18"/>
    <n v="0"/>
    <x v="295"/>
    <x v="107"/>
    <x v="1"/>
    <x v="2"/>
    <s v="No"/>
    <s v="No"/>
    <x v="3"/>
    <x v="0"/>
    <n v="21774.32"/>
    <s v="tier - 3"/>
    <s v="tier - 2"/>
    <s v="R1012"/>
  </r>
  <r>
    <x v="461"/>
    <x v="79"/>
    <d v="1979-09-20T00:00:00"/>
    <x v="18"/>
    <n v="1"/>
    <x v="397"/>
    <x v="319"/>
    <x v="1"/>
    <x v="2"/>
    <s v="No"/>
    <s v="No"/>
    <x v="3"/>
    <x v="0"/>
    <n v="21771.34"/>
    <s v="tier - 3"/>
    <s v="tier - 1"/>
    <s v="R1024"/>
  </r>
  <r>
    <x v="462"/>
    <x v="440"/>
    <d v="1976-07-18T00:00:00"/>
    <x v="1"/>
    <n v="1"/>
    <x v="351"/>
    <x v="320"/>
    <x v="2"/>
    <x v="2"/>
    <s v="yes"/>
    <s v="No"/>
    <x v="0"/>
    <x v="0"/>
    <n v="21677.279999999999"/>
    <s v="tier - 3"/>
    <s v="tier - 1"/>
    <s v="R1012"/>
  </r>
  <r>
    <x v="463"/>
    <x v="441"/>
    <d v="1962-11-16T00:00:00"/>
    <x v="5"/>
    <n v="0"/>
    <x v="398"/>
    <x v="223"/>
    <x v="0"/>
    <x v="0"/>
    <s v="No"/>
    <s v="No"/>
    <x v="0"/>
    <x v="1"/>
    <n v="21661.16"/>
    <s v="tier - 2"/>
    <s v="tier - 2"/>
    <s v="R1012"/>
  </r>
  <r>
    <x v="464"/>
    <x v="442"/>
    <d v="1983-12-25T00:00:00"/>
    <x v="33"/>
    <n v="3"/>
    <x v="399"/>
    <x v="148"/>
    <x v="2"/>
    <x v="1"/>
    <s v="yes"/>
    <s v="No"/>
    <x v="3"/>
    <x v="0"/>
    <n v="21659.93"/>
    <s v="tier - 3"/>
    <s v="tier - 3"/>
    <s v="R1024"/>
  </r>
  <r>
    <x v="465"/>
    <x v="443"/>
    <d v="1999-06-12T00:00:00"/>
    <x v="35"/>
    <n v="0"/>
    <x v="400"/>
    <x v="321"/>
    <x v="2"/>
    <x v="2"/>
    <s v="No"/>
    <s v="No"/>
    <x v="0"/>
    <x v="1"/>
    <n v="21595.38"/>
    <s v="tier - 2"/>
    <s v="tier - 3"/>
    <s v="R1012"/>
  </r>
  <r>
    <x v="466"/>
    <x v="66"/>
    <d v="1990-11-21T00:00:00"/>
    <x v="3"/>
    <n v="4"/>
    <x v="389"/>
    <x v="259"/>
    <x v="1"/>
    <x v="1"/>
    <s v="No"/>
    <s v="No"/>
    <x v="0"/>
    <x v="0"/>
    <n v="21472.48"/>
    <s v="tier - 2"/>
    <s v="tier - 2"/>
    <s v="R1012"/>
  </r>
  <r>
    <x v="467"/>
    <x v="444"/>
    <d v="1980-09-04T00:00:00"/>
    <x v="25"/>
    <n v="0"/>
    <x v="401"/>
    <x v="165"/>
    <x v="1"/>
    <x v="2"/>
    <s v="No"/>
    <s v="No"/>
    <x v="0"/>
    <x v="0"/>
    <n v="21348.71"/>
    <s v="tier - 2"/>
    <s v="tier - 1"/>
    <s v="R1012"/>
  </r>
  <r>
    <x v="468"/>
    <x v="445"/>
    <d v="2004-08-04T00:00:00"/>
    <x v="41"/>
    <n v="0"/>
    <x v="402"/>
    <x v="233"/>
    <x v="0"/>
    <x v="2"/>
    <s v="No"/>
    <s v="yes"/>
    <x v="3"/>
    <x v="1"/>
    <n v="21344.85"/>
    <s v="tier - 3"/>
    <s v="tier - 1"/>
    <s v="R1024"/>
  </r>
  <r>
    <x v="469"/>
    <x v="446"/>
    <d v="1980-12-10T00:00:00"/>
    <x v="25"/>
    <n v="2"/>
    <x v="403"/>
    <x v="233"/>
    <x v="2"/>
    <x v="2"/>
    <s v="No"/>
    <s v="No"/>
    <x v="0"/>
    <x v="0"/>
    <n v="21259.38"/>
    <s v="tier - 3"/>
    <s v="tier - 3"/>
    <s v="R1019"/>
  </r>
  <r>
    <x v="470"/>
    <x v="447"/>
    <d v="1974-09-03T00:00:00"/>
    <x v="19"/>
    <n v="0"/>
    <x v="404"/>
    <x v="322"/>
    <x v="1"/>
    <x v="0"/>
    <s v="No"/>
    <s v="No"/>
    <x v="0"/>
    <x v="1"/>
    <n v="21232.18"/>
    <s v="tier - 3"/>
    <s v="tier - 2"/>
    <s v="R1011"/>
  </r>
  <r>
    <x v="471"/>
    <x v="448"/>
    <d v="1974-10-14T00:00:00"/>
    <x v="19"/>
    <n v="0"/>
    <x v="347"/>
    <x v="323"/>
    <x v="2"/>
    <x v="0"/>
    <s v="No"/>
    <s v="No"/>
    <x v="0"/>
    <x v="0"/>
    <n v="21223.68"/>
    <s v="tier - 3"/>
    <s v="tier - 2"/>
    <s v="R1013"/>
  </r>
  <r>
    <x v="472"/>
    <x v="239"/>
    <d v="1969-08-26T00:00:00"/>
    <x v="16"/>
    <n v="0"/>
    <x v="405"/>
    <x v="188"/>
    <x v="2"/>
    <x v="2"/>
    <s v="yes"/>
    <s v="No"/>
    <x v="3"/>
    <x v="0"/>
    <n v="21195.82"/>
    <s v="tier - 3"/>
    <s v="tier - 1"/>
    <s v="R1013"/>
  </r>
  <r>
    <x v="473"/>
    <x v="449"/>
    <d v="1977-11-23T00:00:00"/>
    <x v="29"/>
    <n v="2"/>
    <x v="192"/>
    <x v="100"/>
    <x v="2"/>
    <x v="1"/>
    <s v="No"/>
    <s v="No"/>
    <x v="0"/>
    <x v="0"/>
    <n v="21098.55"/>
    <s v="tier - 3"/>
    <s v="tier - 3"/>
    <s v="R1012"/>
  </r>
  <r>
    <x v="474"/>
    <x v="450"/>
    <d v="1983-07-02T00:00:00"/>
    <x v="33"/>
    <n v="1"/>
    <x v="406"/>
    <x v="324"/>
    <x v="1"/>
    <x v="2"/>
    <s v="yes"/>
    <s v="No"/>
    <x v="3"/>
    <x v="0"/>
    <n v="21082.16"/>
    <s v="tier - 3"/>
    <s v="tier - 2"/>
    <s v="R1011"/>
  </r>
  <r>
    <x v="475"/>
    <x v="451"/>
    <d v="1964-11-19T00:00:00"/>
    <x v="13"/>
    <n v="0"/>
    <x v="407"/>
    <x v="325"/>
    <x v="0"/>
    <x v="2"/>
    <s v="yes"/>
    <s v="No"/>
    <x v="3"/>
    <x v="1"/>
    <n v="20893.060000000001"/>
    <s v="tier - 2"/>
    <s v="tier - 3"/>
    <s v="R1012"/>
  </r>
  <r>
    <x v="476"/>
    <x v="452"/>
    <d v="1975-12-08T00:00:00"/>
    <x v="27"/>
    <n v="0"/>
    <x v="408"/>
    <x v="15"/>
    <x v="0"/>
    <x v="0"/>
    <s v="yes"/>
    <s v="No"/>
    <x v="3"/>
    <x v="1"/>
    <n v="20878.78"/>
    <s v="tier - 2"/>
    <s v="tier - 1"/>
    <s v="R1024"/>
  </r>
  <r>
    <x v="477"/>
    <x v="453"/>
    <d v="1967-09-08T00:00:00"/>
    <x v="22"/>
    <n v="0"/>
    <x v="409"/>
    <x v="118"/>
    <x v="0"/>
    <x v="0"/>
    <s v="yes"/>
    <s v="No"/>
    <x v="0"/>
    <x v="1"/>
    <n v="20781.490000000002"/>
    <s v="tier - 2"/>
    <s v="tier - 3"/>
    <s v="R1013"/>
  </r>
  <r>
    <x v="478"/>
    <x v="454"/>
    <d v="1986-08-04T00:00:00"/>
    <x v="26"/>
    <n v="1"/>
    <x v="410"/>
    <x v="16"/>
    <x v="1"/>
    <x v="0"/>
    <s v="yes"/>
    <s v="No"/>
    <x v="3"/>
    <x v="0"/>
    <n v="20773.63"/>
    <s v="tier - 2"/>
    <s v="tier - 3"/>
    <s v="R1017"/>
  </r>
  <r>
    <x v="479"/>
    <x v="455"/>
    <d v="1992-09-14T00:00:00"/>
    <x v="34"/>
    <n v="3"/>
    <x v="411"/>
    <x v="195"/>
    <x v="1"/>
    <x v="1"/>
    <s v="No"/>
    <s v="No"/>
    <x v="3"/>
    <x v="0"/>
    <n v="20745.990000000002"/>
    <s v="tier - 3"/>
    <s v="tier - 1"/>
    <s v="R1012"/>
  </r>
  <r>
    <x v="480"/>
    <x v="456"/>
    <d v="1965-08-01T00:00:00"/>
    <x v="11"/>
    <n v="0"/>
    <x v="412"/>
    <x v="142"/>
    <x v="0"/>
    <x v="0"/>
    <s v="No"/>
    <s v="No"/>
    <x v="0"/>
    <x v="1"/>
    <n v="20709.02"/>
    <s v="tier - 3"/>
    <s v="tier - 2"/>
    <s v="R1019"/>
  </r>
  <r>
    <x v="481"/>
    <x v="457"/>
    <d v="1967-12-17T00:00:00"/>
    <x v="22"/>
    <n v="0"/>
    <x v="413"/>
    <x v="230"/>
    <x v="0"/>
    <x v="0"/>
    <s v="yes"/>
    <s v="No"/>
    <x v="0"/>
    <x v="1"/>
    <n v="20630.28"/>
    <s v="tier - 2"/>
    <s v="tier - 3"/>
    <s v="R1011"/>
  </r>
  <r>
    <x v="482"/>
    <x v="458"/>
    <d v="1966-07-09T00:00:00"/>
    <x v="24"/>
    <n v="0"/>
    <x v="414"/>
    <x v="326"/>
    <x v="0"/>
    <x v="2"/>
    <s v="yes"/>
    <s v="No"/>
    <x v="1"/>
    <x v="1"/>
    <n v="20568.32"/>
    <s v="tier - 3"/>
    <s v="tier - 2"/>
    <s v="R1012"/>
  </r>
  <r>
    <x v="483"/>
    <x v="129"/>
    <d v="1969-10-13T00:00:00"/>
    <x v="16"/>
    <n v="3"/>
    <x v="9"/>
    <x v="219"/>
    <x v="0"/>
    <x v="2"/>
    <s v="yes"/>
    <s v="No"/>
    <x v="3"/>
    <x v="1"/>
    <n v="20463"/>
    <s v="tier - 2"/>
    <s v="tier - 2"/>
    <s v="R1013"/>
  </r>
  <r>
    <x v="484"/>
    <x v="459"/>
    <d v="1962-10-18T00:00:00"/>
    <x v="5"/>
    <n v="0"/>
    <x v="415"/>
    <x v="327"/>
    <x v="0"/>
    <x v="0"/>
    <s v="No"/>
    <s v="No"/>
    <x v="0"/>
    <x v="1"/>
    <n v="20446.849999999999"/>
    <s v="tier - 2"/>
    <s v="tier - 1"/>
    <s v="R1012"/>
  </r>
  <r>
    <x v="485"/>
    <x v="316"/>
    <d v="1985-07-12T00:00:00"/>
    <x v="17"/>
    <n v="0"/>
    <x v="356"/>
    <x v="123"/>
    <x v="1"/>
    <x v="1"/>
    <s v="yes"/>
    <s v="No"/>
    <x v="0"/>
    <x v="1"/>
    <n v="20420.599999999999"/>
    <s v="tier - 3"/>
    <s v="tier - 2"/>
    <s v="R1011"/>
  </r>
  <r>
    <x v="486"/>
    <x v="460"/>
    <d v="1962-07-02T00:00:00"/>
    <x v="5"/>
    <n v="0"/>
    <x v="416"/>
    <x v="13"/>
    <x v="0"/>
    <x v="0"/>
    <s v="No"/>
    <s v="No"/>
    <x v="0"/>
    <x v="1"/>
    <n v="20354.5"/>
    <s v="tier - 3"/>
    <s v="tier - 2"/>
    <s v="R1026"/>
  </r>
  <r>
    <x v="487"/>
    <x v="461"/>
    <d v="1985-09-17T00:00:00"/>
    <x v="17"/>
    <n v="1"/>
    <x v="417"/>
    <x v="197"/>
    <x v="1"/>
    <x v="2"/>
    <s v="yes"/>
    <s v="No"/>
    <x v="0"/>
    <x v="0"/>
    <n v="20296.86"/>
    <s v="tier - 3"/>
    <s v="tier - 1"/>
    <s v="R1024"/>
  </r>
  <r>
    <x v="488"/>
    <x v="462"/>
    <d v="1993-09-07T00:00:00"/>
    <x v="20"/>
    <n v="1"/>
    <x v="366"/>
    <x v="328"/>
    <x v="1"/>
    <x v="2"/>
    <s v="No"/>
    <s v="No"/>
    <x v="3"/>
    <x v="1"/>
    <n v="20277.810000000001"/>
    <s v="tier - 3"/>
    <s v="tier - 3"/>
    <s v="R1016"/>
  </r>
  <r>
    <x v="489"/>
    <x v="463"/>
    <d v="1966-08-22T00:00:00"/>
    <x v="24"/>
    <n v="0"/>
    <x v="418"/>
    <x v="45"/>
    <x v="0"/>
    <x v="2"/>
    <s v="yes"/>
    <s v="No"/>
    <x v="1"/>
    <x v="1"/>
    <n v="20253.84"/>
    <s v="tier - 2"/>
    <s v="tier - 3"/>
    <s v="R1012"/>
  </r>
  <r>
    <x v="490"/>
    <x v="464"/>
    <d v="1987-10-17T00:00:00"/>
    <x v="38"/>
    <n v="0"/>
    <x v="410"/>
    <x v="120"/>
    <x v="1"/>
    <x v="2"/>
    <s v="No"/>
    <s v="No"/>
    <x v="3"/>
    <x v="0"/>
    <n v="20234.849999999999"/>
    <s v="tier - 2"/>
    <s v="tier - 3"/>
    <s v="R1012"/>
  </r>
  <r>
    <x v="491"/>
    <x v="465"/>
    <d v="1994-06-08T00:00:00"/>
    <x v="20"/>
    <n v="2"/>
    <x v="419"/>
    <x v="326"/>
    <x v="1"/>
    <x v="2"/>
    <s v="No"/>
    <s v="No"/>
    <x v="0"/>
    <x v="1"/>
    <n v="20177.669999999998"/>
    <s v="tier - 2"/>
    <s v="tier - 1"/>
    <s v="R1011"/>
  </r>
  <r>
    <x v="492"/>
    <x v="466"/>
    <d v="2002-07-09T00:00:00"/>
    <x v="43"/>
    <n v="0"/>
    <x v="420"/>
    <x v="110"/>
    <x v="2"/>
    <x v="0"/>
    <s v="No"/>
    <s v="No"/>
    <x v="0"/>
    <x v="0"/>
    <n v="20167.34"/>
    <s v="tier - 3"/>
    <s v="tier - 3"/>
    <s v="R1011"/>
  </r>
  <r>
    <x v="493"/>
    <x v="467"/>
    <d v="1983-10-06T00:00:00"/>
    <x v="33"/>
    <n v="0"/>
    <x v="421"/>
    <x v="329"/>
    <x v="1"/>
    <x v="2"/>
    <s v="yes"/>
    <s v="No"/>
    <x v="3"/>
    <x v="0"/>
    <n v="20149.32"/>
    <s v="tier - 2"/>
    <s v="tier - 1"/>
    <s v="R1016"/>
  </r>
  <r>
    <x v="494"/>
    <x v="456"/>
    <d v="1988-07-25T00:00:00"/>
    <x v="23"/>
    <n v="1"/>
    <x v="422"/>
    <x v="229"/>
    <x v="1"/>
    <x v="1"/>
    <s v="yes"/>
    <s v="No"/>
    <x v="3"/>
    <x v="0"/>
    <n v="20009.63"/>
    <s v="tier - 2"/>
    <s v="tier - 1"/>
    <s v="R1012"/>
  </r>
  <r>
    <x v="495"/>
    <x v="468"/>
    <d v="1966-08-10T00:00:00"/>
    <x v="24"/>
    <n v="0"/>
    <x v="423"/>
    <x v="244"/>
    <x v="0"/>
    <x v="2"/>
    <s v="yes"/>
    <s v="No"/>
    <x v="1"/>
    <x v="1"/>
    <n v="19995.29"/>
    <s v="tier - 1"/>
    <s v="tier - 3"/>
    <s v="R1026"/>
  </r>
  <r>
    <x v="496"/>
    <x v="469"/>
    <d v="1980-10-09T00:00:00"/>
    <x v="25"/>
    <n v="0"/>
    <x v="424"/>
    <x v="330"/>
    <x v="2"/>
    <x v="1"/>
    <s v="No"/>
    <s v="No"/>
    <x v="0"/>
    <x v="0"/>
    <n v="19964.75"/>
    <s v="tier - 1"/>
    <s v="tier - 2"/>
    <s v="R1024"/>
  </r>
  <r>
    <x v="497"/>
    <x v="470"/>
    <d v="1997-10-18T00:00:00"/>
    <x v="31"/>
    <n v="3"/>
    <x v="425"/>
    <x v="200"/>
    <x v="1"/>
    <x v="1"/>
    <s v="yes"/>
    <s v="No"/>
    <x v="3"/>
    <x v="0"/>
    <n v="19933.46"/>
    <s v="tier - 1"/>
    <s v="tier - 3"/>
    <s v="R1011"/>
  </r>
  <r>
    <x v="498"/>
    <x v="471"/>
    <d v="1979-10-30T00:00:00"/>
    <x v="18"/>
    <n v="2"/>
    <x v="426"/>
    <x v="331"/>
    <x v="2"/>
    <x v="1"/>
    <s v="No"/>
    <s v="No"/>
    <x v="3"/>
    <x v="0"/>
    <n v="19798.05"/>
    <s v="tier - 1"/>
    <s v="tier - 1"/>
    <s v="R1024"/>
  </r>
  <r>
    <x v="499"/>
    <x v="472"/>
    <d v="1972-06-14T00:00:00"/>
    <x v="28"/>
    <n v="3"/>
    <x v="383"/>
    <x v="332"/>
    <x v="1"/>
    <x v="2"/>
    <s v="No"/>
    <s v="No"/>
    <x v="1"/>
    <x v="1"/>
    <n v="19749.38"/>
    <s v="tier - 1"/>
    <s v="tier - 3"/>
    <s v="R1013"/>
  </r>
  <r>
    <x v="500"/>
    <x v="473"/>
    <d v="1990-08-08T00:00:00"/>
    <x v="3"/>
    <n v="1"/>
    <x v="427"/>
    <x v="112"/>
    <x v="1"/>
    <x v="2"/>
    <s v="No"/>
    <s v="No"/>
    <x v="0"/>
    <x v="0"/>
    <n v="19719.689999999999"/>
    <s v="tier - 1"/>
    <s v="tier - 2"/>
    <s v="R1013"/>
  </r>
  <r>
    <x v="501"/>
    <x v="68"/>
    <d v="1994-08-27T00:00:00"/>
    <x v="6"/>
    <n v="0"/>
    <x v="428"/>
    <x v="140"/>
    <x v="0"/>
    <x v="2"/>
    <s v="No"/>
    <s v="No"/>
    <x v="0"/>
    <x v="1"/>
    <n v="19673.34"/>
    <s v="tier - 1"/>
    <s v="tier - 2"/>
    <s v="R1012"/>
  </r>
  <r>
    <x v="502"/>
    <x v="474"/>
    <d v="1978-09-24T00:00:00"/>
    <x v="9"/>
    <n v="1"/>
    <x v="429"/>
    <x v="181"/>
    <x v="2"/>
    <x v="0"/>
    <s v="No"/>
    <s v="No"/>
    <x v="0"/>
    <x v="0"/>
    <n v="19594.810000000001"/>
    <s v="tier - 1"/>
    <s v="tier - 1"/>
    <s v="R1024"/>
  </r>
  <r>
    <x v="503"/>
    <x v="475"/>
    <d v="1963-07-14T00:00:00"/>
    <x v="8"/>
    <n v="0"/>
    <x v="430"/>
    <x v="333"/>
    <x v="0"/>
    <x v="0"/>
    <s v="yes"/>
    <s v="No"/>
    <x v="3"/>
    <x v="1"/>
    <n v="19551.34"/>
    <s v="tier - 1"/>
    <s v="tier - 3"/>
    <s v="R1012"/>
  </r>
  <r>
    <x v="504"/>
    <x v="476"/>
    <d v="1985-09-17T00:00:00"/>
    <x v="17"/>
    <n v="0"/>
    <x v="350"/>
    <x v="189"/>
    <x v="1"/>
    <x v="2"/>
    <s v="yes"/>
    <s v="No"/>
    <x v="0"/>
    <x v="0"/>
    <n v="19539.240000000002"/>
    <s v="tier - 1"/>
    <s v="tier - 1"/>
    <s v="R1013"/>
  </r>
  <r>
    <x v="505"/>
    <x v="477"/>
    <d v="1992-08-19T00:00:00"/>
    <x v="34"/>
    <n v="1"/>
    <x v="431"/>
    <x v="6"/>
    <x v="1"/>
    <x v="1"/>
    <s v="No"/>
    <s v="No"/>
    <x v="3"/>
    <x v="0"/>
    <n v="19521.97"/>
    <s v="tier - 1"/>
    <s v="tier - 2"/>
    <s v="R1013"/>
  </r>
  <r>
    <x v="506"/>
    <x v="478"/>
    <d v="1980-11-08T00:00:00"/>
    <x v="25"/>
    <n v="0"/>
    <x v="432"/>
    <x v="280"/>
    <x v="2"/>
    <x v="2"/>
    <s v="No"/>
    <s v="No"/>
    <x v="0"/>
    <x v="0"/>
    <n v="19515.54"/>
    <s v="tier - 1"/>
    <s v="tier - 1"/>
    <s v="R1013"/>
  </r>
  <r>
    <x v="507"/>
    <x v="479"/>
    <d v="1987-11-30T00:00:00"/>
    <x v="38"/>
    <n v="4"/>
    <x v="433"/>
    <x v="334"/>
    <x v="0"/>
    <x v="1"/>
    <s v="No"/>
    <s v="No"/>
    <x v="3"/>
    <x v="1"/>
    <n v="19496.72"/>
    <s v="tier - 1"/>
    <s v="tier - 3"/>
    <s v="R1019"/>
  </r>
  <r>
    <x v="508"/>
    <x v="480"/>
    <d v="1982-12-15T00:00:00"/>
    <x v="37"/>
    <n v="2"/>
    <x v="434"/>
    <x v="335"/>
    <x v="2"/>
    <x v="2"/>
    <s v="No"/>
    <s v="No"/>
    <x v="0"/>
    <x v="0"/>
    <n v="19444.27"/>
    <s v="tier - 1"/>
    <s v="tier - 1"/>
    <s v="R1013"/>
  </r>
  <r>
    <x v="509"/>
    <x v="481"/>
    <d v="1993-09-06T00:00:00"/>
    <x v="20"/>
    <n v="2"/>
    <x v="408"/>
    <x v="270"/>
    <x v="0"/>
    <x v="2"/>
    <s v="No"/>
    <s v="No"/>
    <x v="3"/>
    <x v="1"/>
    <n v="19442.349999999999"/>
    <s v="tier - 1"/>
    <s v="tier - 3"/>
    <s v="R1012"/>
  </r>
  <r>
    <x v="510"/>
    <x v="482"/>
    <d v="1987-06-30T00:00:00"/>
    <x v="38"/>
    <n v="3"/>
    <x v="347"/>
    <x v="336"/>
    <x v="2"/>
    <x v="1"/>
    <s v="No"/>
    <s v="No"/>
    <x v="3"/>
    <x v="0"/>
    <n v="19362"/>
    <s v="tier - 1"/>
    <s v="tier - 3"/>
    <s v="R1013"/>
  </r>
  <r>
    <x v="511"/>
    <x v="483"/>
    <d v="1991-08-24T00:00:00"/>
    <x v="42"/>
    <n v="0"/>
    <x v="326"/>
    <x v="224"/>
    <x v="1"/>
    <x v="2"/>
    <s v="No"/>
    <s v="No"/>
    <x v="0"/>
    <x v="0"/>
    <n v="19350.37"/>
    <s v="tier - 1"/>
    <s v="tier - 3"/>
    <s v="R1013"/>
  </r>
  <r>
    <x v="512"/>
    <x v="484"/>
    <d v="1966-11-15T00:00:00"/>
    <x v="24"/>
    <n v="0"/>
    <x v="218"/>
    <x v="171"/>
    <x v="0"/>
    <x v="2"/>
    <s v="yes"/>
    <s v="No"/>
    <x v="1"/>
    <x v="1"/>
    <n v="19321.060000000001"/>
    <s v="tier - 1"/>
    <s v="tier - 1"/>
    <s v="R1012"/>
  </r>
  <r>
    <x v="513"/>
    <x v="485"/>
    <d v="1967-07-29T00:00:00"/>
    <x v="22"/>
    <n v="0"/>
    <x v="435"/>
    <x v="222"/>
    <x v="0"/>
    <x v="0"/>
    <s v="yes"/>
    <s v="No"/>
    <x v="0"/>
    <x v="1"/>
    <n v="19259.96"/>
    <s v="tier - 1"/>
    <s v="tier - 1"/>
    <s v="R1012"/>
  </r>
  <r>
    <x v="514"/>
    <x v="486"/>
    <d v="1985-12-28T00:00:00"/>
    <x v="17"/>
    <n v="0"/>
    <x v="71"/>
    <x v="315"/>
    <x v="0"/>
    <x v="2"/>
    <s v="yes"/>
    <s v="No"/>
    <x v="0"/>
    <x v="1"/>
    <n v="19214.71"/>
    <s v="tier - 1"/>
    <s v="tier - 3"/>
    <s v="R1013"/>
  </r>
  <r>
    <x v="515"/>
    <x v="487"/>
    <d v="1991-09-16T00:00:00"/>
    <x v="42"/>
    <n v="3"/>
    <x v="436"/>
    <x v="95"/>
    <x v="1"/>
    <x v="2"/>
    <s v="No"/>
    <s v="No"/>
    <x v="0"/>
    <x v="0"/>
    <n v="19199.939999999999"/>
    <s v="tier - 1"/>
    <s v="tier - 3"/>
    <s v="R1011"/>
  </r>
  <r>
    <x v="516"/>
    <x v="488"/>
    <d v="1979-07-02T00:00:00"/>
    <x v="18"/>
    <n v="2"/>
    <x v="437"/>
    <x v="337"/>
    <x v="0"/>
    <x v="2"/>
    <s v="No"/>
    <s v="No"/>
    <x v="3"/>
    <x v="1"/>
    <n v="19144.580000000002"/>
    <s v="tier - 1"/>
    <s v="tier - 1"/>
    <s v="R1024"/>
  </r>
  <r>
    <x v="517"/>
    <x v="489"/>
    <d v="1993-09-28T00:00:00"/>
    <x v="20"/>
    <n v="1"/>
    <x v="438"/>
    <x v="338"/>
    <x v="1"/>
    <x v="2"/>
    <s v="No"/>
    <s v="No"/>
    <x v="3"/>
    <x v="0"/>
    <n v="19107.78"/>
    <s v="tier - 1"/>
    <s v="tier - 2"/>
    <s v="R1013"/>
  </r>
  <r>
    <x v="518"/>
    <x v="490"/>
    <d v="1989-06-05T00:00:00"/>
    <x v="23"/>
    <n v="1"/>
    <x v="346"/>
    <x v="208"/>
    <x v="1"/>
    <x v="1"/>
    <s v="No"/>
    <s v="No"/>
    <x v="0"/>
    <x v="0"/>
    <n v="19040.88"/>
    <s v="tier - 1"/>
    <s v="tier - 3"/>
    <s v="R1011"/>
  </r>
  <r>
    <x v="519"/>
    <x v="491"/>
    <d v="1983-12-19T00:00:00"/>
    <x v="33"/>
    <n v="5"/>
    <x v="439"/>
    <x v="339"/>
    <x v="3"/>
    <x v="2"/>
    <s v="yes"/>
    <s v="No"/>
    <x v="3"/>
    <x v="0"/>
    <n v="19023.259999999998"/>
    <s v="tier - 1"/>
    <s v="tier - 3"/>
    <s v="R1011"/>
  </r>
  <r>
    <x v="520"/>
    <x v="492"/>
    <d v="1988-10-24T00:00:00"/>
    <x v="23"/>
    <n v="2"/>
    <x v="367"/>
    <x v="340"/>
    <x v="1"/>
    <x v="2"/>
    <s v="yes"/>
    <s v="No"/>
    <x v="3"/>
    <x v="0"/>
    <n v="18972.5"/>
    <s v="tier - 1"/>
    <s v="tier - 3"/>
    <s v="R1013"/>
  </r>
  <r>
    <x v="521"/>
    <x v="493"/>
    <d v="1992-11-30T00:00:00"/>
    <x v="34"/>
    <n v="1"/>
    <x v="440"/>
    <x v="341"/>
    <x v="0"/>
    <x v="1"/>
    <s v="No"/>
    <s v="No"/>
    <x v="3"/>
    <x v="1"/>
    <n v="18963.169999999998"/>
    <s v="tier - 1"/>
    <s v="tier - 1"/>
    <s v="R1013"/>
  </r>
  <r>
    <x v="522"/>
    <x v="494"/>
    <d v="1998-08-06T00:00:00"/>
    <x v="44"/>
    <n v="0"/>
    <x v="368"/>
    <x v="332"/>
    <x v="1"/>
    <x v="2"/>
    <s v="No"/>
    <s v="No"/>
    <x v="3"/>
    <x v="1"/>
    <n v="18955.22"/>
    <s v="tier - 1"/>
    <s v="tier - 3"/>
    <s v="R1011"/>
  </r>
  <r>
    <x v="523"/>
    <x v="495"/>
    <d v="1963-10-20T00:00:00"/>
    <x v="8"/>
    <n v="0"/>
    <x v="441"/>
    <x v="342"/>
    <x v="0"/>
    <x v="0"/>
    <s v="yes"/>
    <s v="No"/>
    <x v="3"/>
    <x v="1"/>
    <n v="18954.560000000001"/>
    <s v="tier - 1"/>
    <s v="tier - 1"/>
    <s v="R1026"/>
  </r>
  <r>
    <x v="524"/>
    <x v="496"/>
    <d v="1969-08-03T00:00:00"/>
    <x v="16"/>
    <n v="0"/>
    <x v="442"/>
    <x v="107"/>
    <x v="0"/>
    <x v="2"/>
    <s v="yes"/>
    <s v="No"/>
    <x v="3"/>
    <x v="1"/>
    <n v="18932.810000000001"/>
    <s v="tier - 1"/>
    <s v="tier - 3"/>
    <s v="R1012"/>
  </r>
  <r>
    <x v="525"/>
    <x v="497"/>
    <d v="1995-09-27T00:00:00"/>
    <x v="40"/>
    <n v="1"/>
    <x v="443"/>
    <x v="251"/>
    <x v="0"/>
    <x v="2"/>
    <s v="yes"/>
    <s v="No"/>
    <x v="3"/>
    <x v="1"/>
    <n v="18903.490000000002"/>
    <s v="tier - 1"/>
    <s v="tier - 2"/>
    <s v="R1024"/>
  </r>
  <r>
    <x v="526"/>
    <x v="498"/>
    <d v="1963-12-06T00:00:00"/>
    <x v="8"/>
    <n v="0"/>
    <x v="444"/>
    <x v="343"/>
    <x v="0"/>
    <x v="0"/>
    <s v="yes"/>
    <s v="No"/>
    <x v="3"/>
    <x v="1"/>
    <n v="18883.330000000002"/>
    <s v="tier - 1"/>
    <s v="tier - 1"/>
    <s v="R1026"/>
  </r>
  <r>
    <x v="527"/>
    <x v="499"/>
    <d v="2003-07-24T00:00:00"/>
    <x v="39"/>
    <n v="3"/>
    <x v="445"/>
    <x v="145"/>
    <x v="1"/>
    <x v="2"/>
    <s v="No"/>
    <s v="No"/>
    <x v="3"/>
    <x v="1"/>
    <n v="18838.7"/>
    <s v="tier - 1"/>
    <s v="tier - 3"/>
    <s v="R1012"/>
  </r>
  <r>
    <x v="528"/>
    <x v="500"/>
    <d v="1962-12-18T00:00:00"/>
    <x v="5"/>
    <n v="0"/>
    <x v="446"/>
    <x v="344"/>
    <x v="0"/>
    <x v="0"/>
    <s v="No"/>
    <s v="No"/>
    <x v="0"/>
    <x v="1"/>
    <n v="18815.53"/>
    <s v="tier - 1"/>
    <s v="tier - 1"/>
    <s v="R1023"/>
  </r>
  <r>
    <x v="529"/>
    <x v="501"/>
    <d v="1979-10-15T00:00:00"/>
    <x v="18"/>
    <n v="2"/>
    <x v="320"/>
    <x v="231"/>
    <x v="0"/>
    <x v="1"/>
    <s v="No"/>
    <s v="No"/>
    <x v="3"/>
    <x v="1"/>
    <n v="18806.150000000001"/>
    <s v="tier - 1"/>
    <s v="tier - 2"/>
    <s v="R1013"/>
  </r>
  <r>
    <x v="530"/>
    <x v="502"/>
    <d v="1995-11-28T00:00:00"/>
    <x v="40"/>
    <n v="3"/>
    <x v="217"/>
    <x v="212"/>
    <x v="0"/>
    <x v="2"/>
    <s v="yes"/>
    <s v="No"/>
    <x v="3"/>
    <x v="1"/>
    <n v="18804.75"/>
    <s v="tier - 1"/>
    <s v="tier - 1"/>
    <s v="R1012"/>
  </r>
  <r>
    <x v="531"/>
    <x v="503"/>
    <d v="1979-11-19T00:00:00"/>
    <x v="18"/>
    <n v="2"/>
    <x v="447"/>
    <x v="345"/>
    <x v="2"/>
    <x v="1"/>
    <s v="No"/>
    <s v="No"/>
    <x v="3"/>
    <x v="0"/>
    <n v="18767.740000000002"/>
    <s v="tier - 1"/>
    <s v="tier - 1"/>
    <s v="R1013"/>
  </r>
  <r>
    <x v="532"/>
    <x v="504"/>
    <d v="1992-12-27T00:00:00"/>
    <x v="34"/>
    <n v="3"/>
    <x v="351"/>
    <x v="39"/>
    <x v="2"/>
    <x v="2"/>
    <s v="No"/>
    <s v="No"/>
    <x v="3"/>
    <x v="0"/>
    <n v="18765.88"/>
    <s v="tier - 1"/>
    <s v="tier - 2"/>
    <s v="R1012"/>
  </r>
  <r>
    <x v="533"/>
    <x v="505"/>
    <d v="1967-08-30T00:00:00"/>
    <x v="22"/>
    <n v="0"/>
    <x v="448"/>
    <x v="68"/>
    <x v="0"/>
    <x v="0"/>
    <s v="yes"/>
    <s v="No"/>
    <x v="0"/>
    <x v="1"/>
    <n v="18694.689999999999"/>
    <s v="tier - 1"/>
    <s v="tier - 1"/>
    <s v="R1023"/>
  </r>
  <r>
    <x v="534"/>
    <x v="506"/>
    <d v="1970-10-17T00:00:00"/>
    <x v="2"/>
    <n v="0"/>
    <x v="449"/>
    <x v="63"/>
    <x v="0"/>
    <x v="0"/>
    <s v="yes"/>
    <s v="No"/>
    <x v="1"/>
    <x v="1"/>
    <n v="18682.740000000002"/>
    <s v="tier - 1"/>
    <s v="tier - 3"/>
    <s v="R1012"/>
  </r>
  <r>
    <x v="535"/>
    <x v="68"/>
    <d v="1998-09-23T00:00:00"/>
    <x v="44"/>
    <n v="0"/>
    <x v="277"/>
    <x v="85"/>
    <x v="1"/>
    <x v="1"/>
    <s v="No"/>
    <s v="No"/>
    <x v="3"/>
    <x v="0"/>
    <n v="18648.419999999998"/>
    <s v="tier - 1"/>
    <s v="tier - 1"/>
    <s v="R1019"/>
  </r>
  <r>
    <x v="536"/>
    <x v="507"/>
    <d v="1986-08-12T00:00:00"/>
    <x v="26"/>
    <n v="2"/>
    <x v="450"/>
    <x v="346"/>
    <x v="2"/>
    <x v="0"/>
    <s v="yes"/>
    <s v="No"/>
    <x v="3"/>
    <x v="0"/>
    <n v="18608.259999999998"/>
    <s v="tier - 1"/>
    <s v="tier - 3"/>
    <s v="R1011"/>
  </r>
  <r>
    <x v="537"/>
    <x v="508"/>
    <d v="1964-09-26T00:00:00"/>
    <x v="13"/>
    <n v="0"/>
    <x v="451"/>
    <x v="69"/>
    <x v="0"/>
    <x v="2"/>
    <s v="yes"/>
    <s v="No"/>
    <x v="3"/>
    <x v="1"/>
    <n v="18443.11"/>
    <s v="tier - 1"/>
    <s v="tier - 2"/>
    <s v="R1012"/>
  </r>
  <r>
    <x v="538"/>
    <x v="509"/>
    <d v="1999-12-15T00:00:00"/>
    <x v="35"/>
    <n v="1"/>
    <x v="452"/>
    <x v="143"/>
    <x v="1"/>
    <x v="2"/>
    <s v="No"/>
    <s v="No"/>
    <x v="0"/>
    <x v="0"/>
    <n v="18328.240000000002"/>
    <s v="tier - 1"/>
    <s v="tier - 2"/>
    <s v="R1013"/>
  </r>
  <r>
    <x v="539"/>
    <x v="510"/>
    <d v="1995-07-04T00:00:00"/>
    <x v="40"/>
    <n v="0"/>
    <x v="191"/>
    <x v="122"/>
    <x v="1"/>
    <x v="2"/>
    <s v="yes"/>
    <s v="No"/>
    <x v="3"/>
    <x v="0"/>
    <n v="18310.740000000002"/>
    <s v="tier - 1"/>
    <s v="tier - 3"/>
    <s v="R1012"/>
  </r>
  <r>
    <x v="540"/>
    <x v="511"/>
    <d v="1992-12-25T00:00:00"/>
    <x v="34"/>
    <n v="3"/>
    <x v="453"/>
    <x v="193"/>
    <x v="2"/>
    <x v="2"/>
    <s v="No"/>
    <s v="No"/>
    <x v="3"/>
    <x v="0"/>
    <n v="18259.22"/>
    <s v="tier - 1"/>
    <s v="tier - 3"/>
    <s v="R1011"/>
  </r>
  <r>
    <x v="541"/>
    <x v="512"/>
    <d v="1995-08-03T00:00:00"/>
    <x v="40"/>
    <n v="0"/>
    <x v="454"/>
    <x v="150"/>
    <x v="1"/>
    <x v="2"/>
    <s v="yes"/>
    <s v="No"/>
    <x v="3"/>
    <x v="0"/>
    <n v="18246.5"/>
    <s v="tier - 1"/>
    <s v="tier - 1"/>
    <s v="R1013"/>
  </r>
  <r>
    <x v="542"/>
    <x v="513"/>
    <d v="2004-09-10T00:00:00"/>
    <x v="41"/>
    <n v="3"/>
    <x v="455"/>
    <x v="18"/>
    <x v="1"/>
    <x v="2"/>
    <s v="No"/>
    <s v="yes"/>
    <x v="3"/>
    <x v="0"/>
    <n v="18223.45"/>
    <s v="tier - 1"/>
    <s v="tier - 3"/>
    <s v="R1013"/>
  </r>
  <r>
    <x v="543"/>
    <x v="514"/>
    <d v="1997-06-15T00:00:00"/>
    <x v="31"/>
    <n v="1"/>
    <x v="456"/>
    <x v="347"/>
    <x v="0"/>
    <x v="2"/>
    <s v="yes"/>
    <s v="No"/>
    <x v="3"/>
    <x v="1"/>
    <n v="18218.16"/>
    <s v="tier - 1"/>
    <s v="tier - 1"/>
    <s v="R1013"/>
  </r>
  <r>
    <x v="544"/>
    <x v="515"/>
    <d v="1963-07-04T00:00:00"/>
    <x v="8"/>
    <n v="0"/>
    <x v="457"/>
    <x v="168"/>
    <x v="0"/>
    <x v="0"/>
    <s v="yes"/>
    <s v="No"/>
    <x v="3"/>
    <x v="1"/>
    <n v="18208.34"/>
    <s v="tier - 1"/>
    <s v="tier - 2"/>
    <s v="R1026"/>
  </r>
  <r>
    <x v="545"/>
    <x v="516"/>
    <d v="1993-07-12T00:00:00"/>
    <x v="20"/>
    <n v="2"/>
    <x v="252"/>
    <x v="165"/>
    <x v="1"/>
    <x v="2"/>
    <s v="No"/>
    <s v="No"/>
    <x v="3"/>
    <x v="1"/>
    <n v="18157.88"/>
    <s v="tier - 1"/>
    <s v="tier - 1"/>
    <s v="R1012"/>
  </r>
  <r>
    <x v="546"/>
    <x v="517"/>
    <d v="1999-10-24T00:00:00"/>
    <x v="35"/>
    <n v="0"/>
    <x v="237"/>
    <x v="348"/>
    <x v="1"/>
    <x v="1"/>
    <s v="No"/>
    <s v="No"/>
    <x v="0"/>
    <x v="0"/>
    <n v="18033.97"/>
    <s v="tier - 1"/>
    <s v="tier - 1"/>
    <s v="R1012"/>
  </r>
  <r>
    <x v="547"/>
    <x v="518"/>
    <d v="1965-10-17T00:00:00"/>
    <x v="11"/>
    <n v="0"/>
    <x v="458"/>
    <x v="349"/>
    <x v="0"/>
    <x v="0"/>
    <s v="No"/>
    <s v="No"/>
    <x v="0"/>
    <x v="1"/>
    <n v="18031.189999999999"/>
    <s v="tier - 1"/>
    <s v="tier - 2"/>
    <s v="R1012"/>
  </r>
  <r>
    <x v="548"/>
    <x v="519"/>
    <d v="1975-06-27T00:00:00"/>
    <x v="27"/>
    <n v="1"/>
    <x v="459"/>
    <x v="350"/>
    <x v="0"/>
    <x v="0"/>
    <s v="yes"/>
    <s v="No"/>
    <x v="3"/>
    <x v="1"/>
    <n v="18031.16"/>
    <s v="tier - 1"/>
    <s v="tier - 3"/>
    <s v="R1023"/>
  </r>
  <r>
    <x v="549"/>
    <x v="520"/>
    <d v="2001-09-28T00:00:00"/>
    <x v="47"/>
    <n v="4"/>
    <x v="460"/>
    <x v="351"/>
    <x v="1"/>
    <x v="2"/>
    <s v="yes"/>
    <s v="No"/>
    <x v="0"/>
    <x v="0"/>
    <n v="17942.11"/>
    <s v="tier - 1"/>
    <s v="tier - 2"/>
    <s v="R1011"/>
  </r>
  <r>
    <x v="550"/>
    <x v="521"/>
    <d v="1977-10-17T00:00:00"/>
    <x v="29"/>
    <n v="0"/>
    <x v="47"/>
    <x v="188"/>
    <x v="0"/>
    <x v="2"/>
    <s v="No"/>
    <s v="No"/>
    <x v="0"/>
    <x v="1"/>
    <n v="17929.3"/>
    <s v="tier - 1"/>
    <s v="tier - 2"/>
    <s v="R1013"/>
  </r>
  <r>
    <x v="551"/>
    <x v="177"/>
    <d v="1989-12-04T00:00:00"/>
    <x v="4"/>
    <n v="0"/>
    <x v="376"/>
    <x v="193"/>
    <x v="2"/>
    <x v="2"/>
    <s v="No"/>
    <s v="No"/>
    <x v="0"/>
    <x v="0"/>
    <n v="17904.53"/>
    <s v="tier - 1"/>
    <s v="tier - 2"/>
    <s v="R1017"/>
  </r>
  <r>
    <x v="552"/>
    <x v="522"/>
    <d v="1979-11-12T00:00:00"/>
    <x v="18"/>
    <n v="2"/>
    <x v="461"/>
    <x v="103"/>
    <x v="0"/>
    <x v="2"/>
    <s v="No"/>
    <s v="No"/>
    <x v="3"/>
    <x v="1"/>
    <n v="17882.669999999998"/>
    <s v="tier - 1"/>
    <s v="tier - 3"/>
    <s v="R1012"/>
  </r>
  <r>
    <x v="553"/>
    <x v="523"/>
    <d v="1997-08-26T00:00:00"/>
    <x v="31"/>
    <n v="0"/>
    <x v="462"/>
    <x v="299"/>
    <x v="0"/>
    <x v="2"/>
    <s v="yes"/>
    <s v="No"/>
    <x v="3"/>
    <x v="1"/>
    <n v="17878.900000000001"/>
    <s v="tier - 1"/>
    <s v="tier - 2"/>
    <s v="R1024"/>
  </r>
  <r>
    <x v="554"/>
    <x v="524"/>
    <d v="1976-12-12T00:00:00"/>
    <x v="1"/>
    <n v="2"/>
    <x v="463"/>
    <x v="352"/>
    <x v="0"/>
    <x v="2"/>
    <s v="yes"/>
    <s v="No"/>
    <x v="0"/>
    <x v="1"/>
    <n v="17862.919999999998"/>
    <s v="tier - 1"/>
    <s v="tier - 2"/>
    <s v="R1012"/>
  </r>
  <r>
    <x v="555"/>
    <x v="525"/>
    <d v="1963-12-08T00:00:00"/>
    <x v="8"/>
    <n v="0"/>
    <x v="464"/>
    <x v="263"/>
    <x v="0"/>
    <x v="0"/>
    <s v="yes"/>
    <s v="No"/>
    <x v="3"/>
    <x v="1"/>
    <n v="17832.599999999999"/>
    <s v="tier - 1"/>
    <s v="tier - 2"/>
    <s v="R1012"/>
  </r>
  <r>
    <x v="556"/>
    <x v="526"/>
    <d v="1979-10-10T00:00:00"/>
    <x v="18"/>
    <n v="2"/>
    <x v="465"/>
    <x v="79"/>
    <x v="0"/>
    <x v="2"/>
    <s v="No"/>
    <s v="No"/>
    <x v="3"/>
    <x v="1"/>
    <n v="17779.939999999999"/>
    <s v="tier - 1"/>
    <s v="tier - 2"/>
    <s v="R1012"/>
  </r>
  <r>
    <x v="557"/>
    <x v="527"/>
    <d v="1966-06-21T00:00:00"/>
    <x v="24"/>
    <n v="0"/>
    <x v="466"/>
    <x v="228"/>
    <x v="0"/>
    <x v="2"/>
    <s v="yes"/>
    <s v="No"/>
    <x v="1"/>
    <x v="1"/>
    <n v="17777.73"/>
    <s v="tier - 1"/>
    <s v="tier - 3"/>
    <s v="R1012"/>
  </r>
  <r>
    <x v="558"/>
    <x v="528"/>
    <d v="2003-07-14T00:00:00"/>
    <x v="39"/>
    <n v="0"/>
    <x v="467"/>
    <x v="353"/>
    <x v="1"/>
    <x v="2"/>
    <s v="No"/>
    <s v="No"/>
    <x v="3"/>
    <x v="0"/>
    <n v="17748.509999999998"/>
    <s v="tier - 1"/>
    <s v="tier - 1"/>
    <s v="R1012"/>
  </r>
  <r>
    <x v="559"/>
    <x v="529"/>
    <d v="1994-07-01T00:00:00"/>
    <x v="6"/>
    <n v="3"/>
    <x v="390"/>
    <x v="166"/>
    <x v="2"/>
    <x v="2"/>
    <s v="No"/>
    <s v="No"/>
    <x v="0"/>
    <x v="1"/>
    <n v="17663.14"/>
    <s v="tier - 1"/>
    <s v="tier - 3"/>
    <s v="R1013"/>
  </r>
  <r>
    <x v="560"/>
    <x v="530"/>
    <d v="1990-10-25T00:00:00"/>
    <x v="3"/>
    <n v="1"/>
    <x v="468"/>
    <x v="146"/>
    <x v="2"/>
    <x v="2"/>
    <s v="No"/>
    <s v="No"/>
    <x v="0"/>
    <x v="1"/>
    <n v="17626.240000000002"/>
    <s v="tier - 1"/>
    <s v="tier - 3"/>
    <s v="R1013"/>
  </r>
  <r>
    <x v="561"/>
    <x v="531"/>
    <d v="1970-07-26T00:00:00"/>
    <x v="2"/>
    <n v="0"/>
    <x v="469"/>
    <x v="354"/>
    <x v="0"/>
    <x v="0"/>
    <s v="yes"/>
    <s v="No"/>
    <x v="1"/>
    <x v="1"/>
    <n v="17584.72"/>
    <s v="tier - 1"/>
    <s v="tier - 3"/>
    <s v="R1012"/>
  </r>
  <r>
    <x v="562"/>
    <x v="532"/>
    <d v="2002-08-25T00:00:00"/>
    <x v="43"/>
    <n v="1"/>
    <x v="410"/>
    <x v="355"/>
    <x v="1"/>
    <x v="0"/>
    <s v="No"/>
    <s v="No"/>
    <x v="0"/>
    <x v="0"/>
    <n v="17560.38"/>
    <s v="tier - 1"/>
    <s v="tier - 1"/>
    <s v="R1012"/>
  </r>
  <r>
    <x v="563"/>
    <x v="533"/>
    <d v="1963-11-16T00:00:00"/>
    <x v="8"/>
    <n v="0"/>
    <x v="470"/>
    <x v="356"/>
    <x v="0"/>
    <x v="0"/>
    <s v="yes"/>
    <s v="No"/>
    <x v="3"/>
    <x v="1"/>
    <n v="17556.88"/>
    <s v="tier - 1"/>
    <s v="tier - 2"/>
    <s v="R1012"/>
  </r>
  <r>
    <x v="564"/>
    <x v="534"/>
    <d v="1968-07-12T00:00:00"/>
    <x v="0"/>
    <n v="0"/>
    <x v="471"/>
    <x v="118"/>
    <x v="0"/>
    <x v="0"/>
    <s v="No"/>
    <s v="No"/>
    <x v="0"/>
    <x v="1"/>
    <n v="17507.47"/>
    <s v="tier - 1"/>
    <s v="tier - 1"/>
    <s v="R1026"/>
  </r>
  <r>
    <x v="565"/>
    <x v="535"/>
    <d v="1965-06-16T00:00:00"/>
    <x v="11"/>
    <n v="0"/>
    <x v="472"/>
    <x v="357"/>
    <x v="0"/>
    <x v="0"/>
    <s v="No"/>
    <s v="No"/>
    <x v="0"/>
    <x v="1"/>
    <n v="17505.650000000001"/>
    <s v="tier - 1"/>
    <s v="tier - 2"/>
    <s v="R1023"/>
  </r>
  <r>
    <x v="566"/>
    <x v="536"/>
    <d v="1990-12-29T00:00:00"/>
    <x v="3"/>
    <n v="0"/>
    <x v="473"/>
    <x v="358"/>
    <x v="2"/>
    <x v="2"/>
    <s v="No"/>
    <s v="No"/>
    <x v="0"/>
    <x v="0"/>
    <n v="17496.310000000001"/>
    <s v="tier - 1"/>
    <s v="tier - 2"/>
    <s v="R1011"/>
  </r>
  <r>
    <x v="567"/>
    <x v="537"/>
    <d v="1971-06-08T00:00:00"/>
    <x v="2"/>
    <n v="0"/>
    <x v="474"/>
    <x v="359"/>
    <x v="0"/>
    <x v="0"/>
    <s v="No"/>
    <s v="No"/>
    <x v="0"/>
    <x v="1"/>
    <n v="17479.53"/>
    <s v="tier - 1"/>
    <s v="tier - 1"/>
    <s v="R1012"/>
  </r>
  <r>
    <x v="568"/>
    <x v="538"/>
    <d v="2003-11-02T00:00:00"/>
    <x v="39"/>
    <n v="0"/>
    <x v="237"/>
    <x v="109"/>
    <x v="1"/>
    <x v="1"/>
    <s v="No"/>
    <s v="No"/>
    <x v="3"/>
    <x v="0"/>
    <n v="17468.98"/>
    <s v="tier - 2"/>
    <s v="tier - 1"/>
    <s v="R1012"/>
  </r>
  <r>
    <x v="569"/>
    <x v="539"/>
    <d v="1992-10-18T00:00:00"/>
    <x v="34"/>
    <n v="2"/>
    <x v="335"/>
    <x v="109"/>
    <x v="2"/>
    <x v="1"/>
    <s v="No"/>
    <s v="No"/>
    <x v="3"/>
    <x v="0"/>
    <n v="17361.77"/>
    <s v="tier - 2"/>
    <s v="tier - 1"/>
    <s v="R1012"/>
  </r>
  <r>
    <x v="570"/>
    <x v="540"/>
    <d v="2003-11-01T00:00:00"/>
    <x v="39"/>
    <n v="0"/>
    <x v="298"/>
    <x v="89"/>
    <x v="1"/>
    <x v="2"/>
    <s v="No"/>
    <s v="No"/>
    <x v="3"/>
    <x v="0"/>
    <n v="17352.68"/>
    <s v="tier - 2"/>
    <s v="tier - 3"/>
    <s v="R1012"/>
  </r>
  <r>
    <x v="571"/>
    <x v="541"/>
    <d v="1963-07-12T00:00:00"/>
    <x v="8"/>
    <n v="0"/>
    <x v="475"/>
    <x v="360"/>
    <x v="0"/>
    <x v="0"/>
    <s v="yes"/>
    <s v="No"/>
    <x v="3"/>
    <x v="1"/>
    <n v="17337.580000000002"/>
    <s v="tier - 2"/>
    <s v="tier - 3"/>
    <s v="R1023"/>
  </r>
  <r>
    <x v="572"/>
    <x v="542"/>
    <d v="1975-08-25T00:00:00"/>
    <x v="27"/>
    <n v="1"/>
    <x v="476"/>
    <x v="232"/>
    <x v="0"/>
    <x v="0"/>
    <s v="yes"/>
    <s v="No"/>
    <x v="3"/>
    <x v="1"/>
    <n v="17253.43"/>
    <s v="tier - 2"/>
    <s v="tier - 3"/>
    <s v="R1026"/>
  </r>
  <r>
    <x v="573"/>
    <x v="543"/>
    <d v="1982-10-22T00:00:00"/>
    <x v="37"/>
    <n v="1"/>
    <x v="477"/>
    <x v="48"/>
    <x v="2"/>
    <x v="2"/>
    <s v="No"/>
    <s v="No"/>
    <x v="0"/>
    <x v="0"/>
    <n v="17179.52"/>
    <s v="tier - 2"/>
    <s v="tier - 1"/>
    <s v="R1013"/>
  </r>
  <r>
    <x v="574"/>
    <x v="544"/>
    <d v="2004-08-18T00:00:00"/>
    <x v="41"/>
    <n v="1"/>
    <x v="352"/>
    <x v="347"/>
    <x v="1"/>
    <x v="2"/>
    <s v="No"/>
    <s v="yes"/>
    <x v="3"/>
    <x v="0"/>
    <n v="17178.68"/>
    <s v="tier - 2"/>
    <s v="tier - 2"/>
    <s v="R1019"/>
  </r>
  <r>
    <x v="575"/>
    <x v="545"/>
    <d v="1964-06-07T00:00:00"/>
    <x v="8"/>
    <n v="0"/>
    <x v="478"/>
    <x v="361"/>
    <x v="0"/>
    <x v="2"/>
    <s v="yes"/>
    <s v="No"/>
    <x v="3"/>
    <x v="1"/>
    <n v="17174.52"/>
    <s v="tier - 2"/>
    <s v="tier - 2"/>
    <s v="R1012"/>
  </r>
  <r>
    <x v="576"/>
    <x v="546"/>
    <d v="1965-09-16T00:00:00"/>
    <x v="11"/>
    <n v="0"/>
    <x v="479"/>
    <x v="362"/>
    <x v="0"/>
    <x v="0"/>
    <s v="No"/>
    <s v="No"/>
    <x v="0"/>
    <x v="1"/>
    <n v="17172.27"/>
    <s v="tier - 2"/>
    <s v="tier - 2"/>
    <s v="R1026"/>
  </r>
  <r>
    <x v="577"/>
    <x v="547"/>
    <d v="1998-06-03T00:00:00"/>
    <x v="31"/>
    <n v="4"/>
    <x v="44"/>
    <x v="363"/>
    <x v="0"/>
    <x v="2"/>
    <s v="No"/>
    <s v="No"/>
    <x v="3"/>
    <x v="1"/>
    <n v="17128.43"/>
    <s v="tier - 2"/>
    <s v="tier - 3"/>
    <s v="R1016"/>
  </r>
  <r>
    <x v="578"/>
    <x v="548"/>
    <d v="2002-06-28T00:00:00"/>
    <x v="43"/>
    <n v="1"/>
    <x v="480"/>
    <x v="364"/>
    <x v="1"/>
    <x v="0"/>
    <s v="No"/>
    <s v="No"/>
    <x v="0"/>
    <x v="0"/>
    <n v="17085.27"/>
    <s v="tier - 2"/>
    <s v="tier - 3"/>
    <s v="R1013"/>
  </r>
  <r>
    <x v="579"/>
    <x v="549"/>
    <d v="2003-12-26T00:00:00"/>
    <x v="39"/>
    <n v="0"/>
    <x v="406"/>
    <x v="208"/>
    <x v="1"/>
    <x v="1"/>
    <s v="No"/>
    <s v="No"/>
    <x v="3"/>
    <x v="0"/>
    <n v="17081.080000000002"/>
    <s v="tier - 2"/>
    <s v="tier - 2"/>
    <s v="R1011"/>
  </r>
  <r>
    <x v="580"/>
    <x v="550"/>
    <d v="1996-06-10T00:00:00"/>
    <x v="45"/>
    <n v="0"/>
    <x v="481"/>
    <x v="300"/>
    <x v="1"/>
    <x v="1"/>
    <s v="yes"/>
    <s v="No"/>
    <x v="0"/>
    <x v="0"/>
    <n v="17043.34"/>
    <s v="tier - 2"/>
    <s v="tier - 3"/>
    <s v="R1013"/>
  </r>
  <r>
    <x v="581"/>
    <x v="551"/>
    <d v="1971-08-22T00:00:00"/>
    <x v="14"/>
    <n v="0"/>
    <x v="482"/>
    <x v="234"/>
    <x v="0"/>
    <x v="0"/>
    <s v="No"/>
    <s v="No"/>
    <x v="0"/>
    <x v="1"/>
    <n v="17016.009999999998"/>
    <s v="tier - 2"/>
    <s v="tier - 2"/>
    <s v="R1023"/>
  </r>
  <r>
    <x v="582"/>
    <x v="552"/>
    <d v="1980-07-16T00:00:00"/>
    <x v="25"/>
    <n v="2"/>
    <x v="483"/>
    <x v="111"/>
    <x v="0"/>
    <x v="2"/>
    <s v="No"/>
    <s v="No"/>
    <x v="0"/>
    <x v="1"/>
    <n v="16990.55"/>
    <s v="tier - 2"/>
    <s v="tier - 3"/>
    <s v="R1012"/>
  </r>
  <r>
    <x v="583"/>
    <x v="553"/>
    <d v="1977-08-25T00:00:00"/>
    <x v="29"/>
    <n v="2"/>
    <x v="484"/>
    <x v="252"/>
    <x v="0"/>
    <x v="2"/>
    <s v="No"/>
    <s v="No"/>
    <x v="0"/>
    <x v="1"/>
    <n v="16921.09"/>
    <s v="tier - 2"/>
    <s v="tier - 3"/>
    <s v="R1023"/>
  </r>
  <r>
    <x v="584"/>
    <x v="554"/>
    <d v="1968-10-21T00:00:00"/>
    <x v="0"/>
    <n v="0"/>
    <x v="485"/>
    <x v="50"/>
    <x v="0"/>
    <x v="0"/>
    <s v="No"/>
    <s v="No"/>
    <x v="0"/>
    <x v="1"/>
    <n v="16903.5"/>
    <s v="tier - 2"/>
    <s v="tier - 3"/>
    <s v="R1012"/>
  </r>
  <r>
    <x v="585"/>
    <x v="555"/>
    <d v="2003-09-10T00:00:00"/>
    <x v="39"/>
    <n v="0"/>
    <x v="486"/>
    <x v="216"/>
    <x v="1"/>
    <x v="1"/>
    <s v="No"/>
    <s v="No"/>
    <x v="3"/>
    <x v="0"/>
    <n v="16884.919999999998"/>
    <s v="tier - 2"/>
    <s v="tier - 2"/>
    <s v="R1011"/>
  </r>
  <r>
    <x v="586"/>
    <x v="556"/>
    <d v="1974-08-08T00:00:00"/>
    <x v="19"/>
    <n v="0"/>
    <x v="487"/>
    <x v="365"/>
    <x v="0"/>
    <x v="0"/>
    <s v="No"/>
    <s v="No"/>
    <x v="0"/>
    <x v="1"/>
    <n v="16841.32"/>
    <s v="tier - 2"/>
    <s v="tier - 3"/>
    <s v="R1011"/>
  </r>
  <r>
    <x v="587"/>
    <x v="557"/>
    <d v="1995-10-19T00:00:00"/>
    <x v="40"/>
    <n v="1"/>
    <x v="375"/>
    <x v="209"/>
    <x v="0"/>
    <x v="2"/>
    <s v="yes"/>
    <s v="No"/>
    <x v="3"/>
    <x v="1"/>
    <n v="16796.41"/>
    <s v="tier - 2"/>
    <s v="tier - 3"/>
    <s v="R1024"/>
  </r>
  <r>
    <x v="588"/>
    <x v="77"/>
    <d v="1962-07-29T00:00:00"/>
    <x v="5"/>
    <n v="0"/>
    <x v="488"/>
    <x v="113"/>
    <x v="0"/>
    <x v="0"/>
    <s v="No"/>
    <s v="No"/>
    <x v="0"/>
    <x v="1"/>
    <n v="16779.400000000001"/>
    <s v="tier - 2"/>
    <s v="tier - 2"/>
    <s v="R1026"/>
  </r>
  <r>
    <x v="589"/>
    <x v="558"/>
    <d v="1989-09-23T00:00:00"/>
    <x v="4"/>
    <n v="2"/>
    <x v="489"/>
    <x v="366"/>
    <x v="2"/>
    <x v="1"/>
    <s v="No"/>
    <s v="No"/>
    <x v="0"/>
    <x v="0"/>
    <n v="16776.3"/>
    <s v="tier - 2"/>
    <s v="tier - 2"/>
    <s v="R1024"/>
  </r>
  <r>
    <x v="590"/>
    <x v="559"/>
    <d v="1974-08-28T00:00:00"/>
    <x v="19"/>
    <n v="0"/>
    <x v="490"/>
    <x v="367"/>
    <x v="0"/>
    <x v="0"/>
    <s v="No"/>
    <s v="No"/>
    <x v="0"/>
    <x v="1"/>
    <n v="16770.990000000002"/>
    <s v="tier - 2"/>
    <s v="tier - 1"/>
    <s v="R1012"/>
  </r>
  <r>
    <x v="591"/>
    <x v="66"/>
    <d v="1993-11-05T00:00:00"/>
    <x v="20"/>
    <n v="1"/>
    <x v="491"/>
    <x v="368"/>
    <x v="2"/>
    <x v="2"/>
    <s v="No"/>
    <s v="No"/>
    <x v="3"/>
    <x v="0"/>
    <n v="16657.72"/>
    <s v="tier - 2"/>
    <s v="tier - 1"/>
    <s v="R1024"/>
  </r>
  <r>
    <x v="592"/>
    <x v="560"/>
    <d v="1977-09-25T00:00:00"/>
    <x v="29"/>
    <n v="2"/>
    <x v="492"/>
    <x v="152"/>
    <x v="0"/>
    <x v="2"/>
    <s v="No"/>
    <s v="No"/>
    <x v="0"/>
    <x v="1"/>
    <n v="16631.61"/>
    <s v="tier - 2"/>
    <s v="tier - 1"/>
    <s v="R1012"/>
  </r>
  <r>
    <x v="593"/>
    <x v="561"/>
    <d v="1975-07-24T00:00:00"/>
    <x v="27"/>
    <n v="1"/>
    <x v="493"/>
    <x v="201"/>
    <x v="0"/>
    <x v="0"/>
    <s v="yes"/>
    <s v="No"/>
    <x v="3"/>
    <x v="1"/>
    <n v="16602.18"/>
    <s v="tier - 2"/>
    <s v="tier - 1"/>
    <s v="R1026"/>
  </r>
  <r>
    <x v="594"/>
    <x v="562"/>
    <d v="1970-07-10T00:00:00"/>
    <x v="2"/>
    <n v="0"/>
    <x v="494"/>
    <x v="369"/>
    <x v="0"/>
    <x v="0"/>
    <s v="yes"/>
    <s v="No"/>
    <x v="1"/>
    <x v="1"/>
    <n v="16600.16"/>
    <s v="tier - 2"/>
    <s v="tier - 2"/>
    <s v="R1011"/>
  </r>
  <r>
    <x v="595"/>
    <x v="563"/>
    <d v="1963-06-25T00:00:00"/>
    <x v="8"/>
    <n v="0"/>
    <x v="495"/>
    <x v="370"/>
    <x v="0"/>
    <x v="0"/>
    <s v="yes"/>
    <s v="No"/>
    <x v="3"/>
    <x v="1"/>
    <n v="16587.96"/>
    <s v="tier - 2"/>
    <s v="tier - 2"/>
    <s v="R1023"/>
  </r>
  <r>
    <x v="596"/>
    <x v="564"/>
    <d v="2001-06-25T00:00:00"/>
    <x v="47"/>
    <n v="0"/>
    <x v="181"/>
    <x v="231"/>
    <x v="0"/>
    <x v="1"/>
    <s v="yes"/>
    <s v="No"/>
    <x v="0"/>
    <x v="1"/>
    <n v="16586.5"/>
    <s v="tier - 2"/>
    <s v="tier - 1"/>
    <s v="R1013"/>
  </r>
  <r>
    <x v="597"/>
    <x v="565"/>
    <d v="1995-12-23T00:00:00"/>
    <x v="40"/>
    <n v="0"/>
    <x v="496"/>
    <x v="67"/>
    <x v="2"/>
    <x v="2"/>
    <s v="yes"/>
    <s v="No"/>
    <x v="3"/>
    <x v="0"/>
    <n v="16577.78"/>
    <s v="tier - 2"/>
    <s v="tier - 1"/>
    <s v="R1013"/>
  </r>
  <r>
    <x v="598"/>
    <x v="566"/>
    <d v="1958-10-10T00:00:00"/>
    <x v="7"/>
    <n v="3"/>
    <x v="402"/>
    <x v="371"/>
    <x v="0"/>
    <x v="0"/>
    <s v="No"/>
    <s v="No"/>
    <x v="2"/>
    <x v="1"/>
    <n v="16455.71"/>
    <s v="tier - 2"/>
    <s v="tier - 2"/>
    <s v="R1012"/>
  </r>
  <r>
    <x v="599"/>
    <x v="567"/>
    <d v="2003-12-20T00:00:00"/>
    <x v="39"/>
    <n v="1"/>
    <x v="497"/>
    <x v="138"/>
    <x v="1"/>
    <x v="2"/>
    <s v="No"/>
    <s v="No"/>
    <x v="3"/>
    <x v="0"/>
    <n v="16450.89"/>
    <s v="tier - 2"/>
    <s v="tier - 1"/>
    <s v="R1012"/>
  </r>
  <r>
    <x v="600"/>
    <x v="568"/>
    <d v="1995-09-28T00:00:00"/>
    <x v="40"/>
    <n v="3"/>
    <x v="426"/>
    <x v="372"/>
    <x v="2"/>
    <x v="2"/>
    <s v="yes"/>
    <s v="No"/>
    <x v="3"/>
    <x v="0"/>
    <n v="16420.490000000002"/>
    <s v="tier - 2"/>
    <s v="tier - 3"/>
    <s v="R1012"/>
  </r>
  <r>
    <x v="601"/>
    <x v="569"/>
    <d v="1965-12-05T00:00:00"/>
    <x v="11"/>
    <n v="0"/>
    <x v="498"/>
    <x v="373"/>
    <x v="0"/>
    <x v="0"/>
    <s v="No"/>
    <s v="No"/>
    <x v="0"/>
    <x v="1"/>
    <n v="16351.42"/>
    <s v="tier - 2"/>
    <s v="tier - 3"/>
    <s v="R1026"/>
  </r>
  <r>
    <x v="602"/>
    <x v="570"/>
    <d v="1969-08-08T00:00:00"/>
    <x v="16"/>
    <n v="0"/>
    <x v="499"/>
    <x v="105"/>
    <x v="0"/>
    <x v="1"/>
    <s v="yes"/>
    <s v="No"/>
    <x v="3"/>
    <x v="1"/>
    <n v="16311.05"/>
    <s v="tier - 2"/>
    <s v="tier - 3"/>
    <s v="R1026"/>
  </r>
  <r>
    <x v="603"/>
    <x v="571"/>
    <d v="2003-08-24T00:00:00"/>
    <x v="39"/>
    <n v="0"/>
    <x v="500"/>
    <x v="374"/>
    <x v="1"/>
    <x v="2"/>
    <s v="No"/>
    <s v="No"/>
    <x v="3"/>
    <x v="0"/>
    <n v="16297.85"/>
    <s v="tier - 2"/>
    <s v="tier - 3"/>
    <s v="R1011"/>
  </r>
  <r>
    <x v="604"/>
    <x v="114"/>
    <d v="1972-07-30T00:00:00"/>
    <x v="28"/>
    <n v="0"/>
    <x v="501"/>
    <x v="375"/>
    <x v="0"/>
    <x v="2"/>
    <s v="No"/>
    <s v="No"/>
    <x v="1"/>
    <x v="1"/>
    <n v="16267.32"/>
    <s v="tier - 2"/>
    <s v="tier - 2"/>
    <s v="R1023"/>
  </r>
  <r>
    <x v="605"/>
    <x v="572"/>
    <d v="2002-09-08T00:00:00"/>
    <x v="43"/>
    <n v="0"/>
    <x v="502"/>
    <x v="57"/>
    <x v="1"/>
    <x v="0"/>
    <s v="No"/>
    <s v="No"/>
    <x v="0"/>
    <x v="0"/>
    <n v="16232.85"/>
    <s v="tier - 2"/>
    <s v="tier - 1"/>
    <s v="R1011"/>
  </r>
  <r>
    <x v="606"/>
    <x v="573"/>
    <d v="1988-08-21T00:00:00"/>
    <x v="23"/>
    <n v="3"/>
    <x v="503"/>
    <x v="376"/>
    <x v="0"/>
    <x v="2"/>
    <s v="yes"/>
    <s v="No"/>
    <x v="3"/>
    <x v="1"/>
    <n v="16205.88"/>
    <s v="tier - 2"/>
    <s v="tier - 1"/>
    <s v="R1012"/>
  </r>
  <r>
    <x v="607"/>
    <x v="574"/>
    <d v="1988-08-06T00:00:00"/>
    <x v="23"/>
    <n v="3"/>
    <x v="504"/>
    <x v="152"/>
    <x v="0"/>
    <x v="2"/>
    <s v="yes"/>
    <s v="No"/>
    <x v="3"/>
    <x v="1"/>
    <n v="16199.1"/>
    <s v="tier - 2"/>
    <s v="tier - 2"/>
    <s v="R1012"/>
  </r>
  <r>
    <x v="608"/>
    <x v="575"/>
    <d v="1974-09-11T00:00:00"/>
    <x v="19"/>
    <n v="0"/>
    <x v="505"/>
    <x v="377"/>
    <x v="0"/>
    <x v="0"/>
    <s v="No"/>
    <s v="No"/>
    <x v="0"/>
    <x v="1"/>
    <n v="16190.97"/>
    <s v="tier - 2"/>
    <s v="tier - 3"/>
    <s v="R1012"/>
  </r>
  <r>
    <x v="609"/>
    <x v="576"/>
    <d v="1982-07-06T00:00:00"/>
    <x v="37"/>
    <n v="3"/>
    <x v="118"/>
    <x v="169"/>
    <x v="0"/>
    <x v="1"/>
    <s v="No"/>
    <s v="No"/>
    <x v="0"/>
    <x v="1"/>
    <n v="16152.04"/>
    <s v="tier - 2"/>
    <s v="tier - 1"/>
    <s v="R1026"/>
  </r>
  <r>
    <x v="610"/>
    <x v="577"/>
    <d v="1993-12-12T00:00:00"/>
    <x v="20"/>
    <n v="0"/>
    <x v="192"/>
    <x v="81"/>
    <x v="2"/>
    <x v="2"/>
    <s v="No"/>
    <s v="No"/>
    <x v="3"/>
    <x v="0"/>
    <n v="16138.76"/>
    <s v="tier - 2"/>
    <s v="tier - 3"/>
    <s v="R1017"/>
  </r>
  <r>
    <x v="611"/>
    <x v="578"/>
    <d v="1987-10-06T00:00:00"/>
    <x v="38"/>
    <n v="3"/>
    <x v="506"/>
    <x v="166"/>
    <x v="0"/>
    <x v="2"/>
    <s v="No"/>
    <s v="No"/>
    <x v="3"/>
    <x v="1"/>
    <n v="16122.65"/>
    <s v="tier - 2"/>
    <s v="tier - 1"/>
    <s v="R1011"/>
  </r>
  <r>
    <x v="612"/>
    <x v="579"/>
    <d v="1993-08-08T00:00:00"/>
    <x v="20"/>
    <n v="0"/>
    <x v="507"/>
    <x v="315"/>
    <x v="2"/>
    <x v="2"/>
    <s v="No"/>
    <s v="No"/>
    <x v="3"/>
    <x v="0"/>
    <n v="16115.3"/>
    <s v="tier - 2"/>
    <s v="tier - 1"/>
    <s v="R1024"/>
  </r>
  <r>
    <x v="613"/>
    <x v="580"/>
    <d v="1985-08-27T00:00:00"/>
    <x v="17"/>
    <n v="3"/>
    <x v="508"/>
    <x v="112"/>
    <x v="0"/>
    <x v="2"/>
    <s v="yes"/>
    <s v="No"/>
    <x v="0"/>
    <x v="1"/>
    <n v="16097.94"/>
    <s v="tier - 2"/>
    <s v="tier - 3"/>
    <s v="R1012"/>
  </r>
  <r>
    <x v="614"/>
    <x v="581"/>
    <d v="1958-06-21T00:00:00"/>
    <x v="7"/>
    <n v="3"/>
    <x v="85"/>
    <x v="14"/>
    <x v="0"/>
    <x v="0"/>
    <s v="No"/>
    <s v="No"/>
    <x v="2"/>
    <x v="1"/>
    <n v="16085.13"/>
    <s v="tier - 2"/>
    <s v="tier - 2"/>
    <s v="R1013"/>
  </r>
  <r>
    <x v="615"/>
    <x v="69"/>
    <d v="1958-10-22T00:00:00"/>
    <x v="7"/>
    <n v="2"/>
    <x v="80"/>
    <x v="378"/>
    <x v="0"/>
    <x v="0"/>
    <s v="No"/>
    <s v="No"/>
    <x v="2"/>
    <x v="1"/>
    <n v="16069.08"/>
    <s v="tier - 2"/>
    <s v="tier - 2"/>
    <s v="R1024"/>
  </r>
  <r>
    <x v="616"/>
    <x v="274"/>
    <d v="1978-09-16T00:00:00"/>
    <x v="9"/>
    <n v="2"/>
    <x v="509"/>
    <x v="379"/>
    <x v="0"/>
    <x v="0"/>
    <s v="No"/>
    <s v="No"/>
    <x v="0"/>
    <x v="1"/>
    <n v="16062.89"/>
    <s v="tier - 2"/>
    <s v="tier - 2"/>
    <s v="R1026"/>
  </r>
  <r>
    <x v="617"/>
    <x v="582"/>
    <d v="1988-12-05T00:00:00"/>
    <x v="23"/>
    <n v="3"/>
    <x v="510"/>
    <x v="324"/>
    <x v="0"/>
    <x v="2"/>
    <s v="yes"/>
    <s v="No"/>
    <x v="3"/>
    <x v="1"/>
    <n v="16059.06"/>
    <s v="tier - 2"/>
    <s v="tier - 3"/>
    <s v="R1012"/>
  </r>
  <r>
    <x v="618"/>
    <x v="583"/>
    <d v="1980-09-19T00:00:00"/>
    <x v="25"/>
    <n v="2"/>
    <x v="511"/>
    <x v="380"/>
    <x v="0"/>
    <x v="2"/>
    <s v="No"/>
    <s v="No"/>
    <x v="0"/>
    <x v="1"/>
    <n v="15966.19"/>
    <s v="tier - 2"/>
    <s v="tier - 2"/>
    <s v="R1012"/>
  </r>
  <r>
    <x v="619"/>
    <x v="584"/>
    <d v="1982-07-24T00:00:00"/>
    <x v="37"/>
    <n v="3"/>
    <x v="512"/>
    <x v="206"/>
    <x v="0"/>
    <x v="2"/>
    <s v="No"/>
    <s v="No"/>
    <x v="0"/>
    <x v="1"/>
    <n v="15965.29"/>
    <s v="tier - 2"/>
    <s v="tier - 1"/>
    <s v="R1012"/>
  </r>
  <r>
    <x v="620"/>
    <x v="585"/>
    <d v="1980-10-12T00:00:00"/>
    <x v="25"/>
    <n v="2"/>
    <x v="513"/>
    <x v="18"/>
    <x v="0"/>
    <x v="2"/>
    <s v="No"/>
    <s v="No"/>
    <x v="0"/>
    <x v="1"/>
    <n v="15922.29"/>
    <s v="tier - 2"/>
    <s v="tier - 3"/>
    <s v="R1026"/>
  </r>
  <r>
    <x v="621"/>
    <x v="586"/>
    <d v="1962-12-25T00:00:00"/>
    <x v="5"/>
    <n v="0"/>
    <x v="172"/>
    <x v="381"/>
    <x v="0"/>
    <x v="0"/>
    <s v="No"/>
    <s v="No"/>
    <x v="0"/>
    <x v="1"/>
    <n v="15840.81"/>
    <s v="tier - 2"/>
    <s v="tier - 1"/>
    <s v="R1022"/>
  </r>
  <r>
    <x v="622"/>
    <x v="587"/>
    <d v="1982-11-11T00:00:00"/>
    <x v="37"/>
    <n v="4"/>
    <x v="514"/>
    <x v="335"/>
    <x v="1"/>
    <x v="2"/>
    <s v="No"/>
    <s v="No"/>
    <x v="0"/>
    <x v="1"/>
    <n v="15828.82"/>
    <s v="tier - 2"/>
    <s v="tier - 3"/>
    <s v="R1011"/>
  </r>
  <r>
    <x v="623"/>
    <x v="588"/>
    <d v="1984-06-26T00:00:00"/>
    <x v="32"/>
    <n v="0"/>
    <x v="515"/>
    <x v="135"/>
    <x v="2"/>
    <x v="2"/>
    <s v="No"/>
    <s v="No"/>
    <x v="3"/>
    <x v="0"/>
    <n v="15820.7"/>
    <s v="tier - 2"/>
    <s v="tier - 3"/>
    <s v="R1011"/>
  </r>
  <r>
    <x v="624"/>
    <x v="589"/>
    <d v="1997-10-09T00:00:00"/>
    <x v="31"/>
    <n v="0"/>
    <x v="377"/>
    <x v="319"/>
    <x v="2"/>
    <x v="2"/>
    <s v="yes"/>
    <s v="No"/>
    <x v="3"/>
    <x v="0"/>
    <n v="15817.99"/>
    <s v="tier - 2"/>
    <s v="tier - 2"/>
    <s v="R1012"/>
  </r>
  <r>
    <x v="625"/>
    <x v="590"/>
    <d v="1974-08-29T00:00:00"/>
    <x v="19"/>
    <n v="0"/>
    <x v="516"/>
    <x v="382"/>
    <x v="0"/>
    <x v="0"/>
    <s v="No"/>
    <s v="No"/>
    <x v="0"/>
    <x v="1"/>
    <n v="15746.62"/>
    <s v="tier - 2"/>
    <s v="tier - 1"/>
    <s v="R1012"/>
  </r>
  <r>
    <x v="626"/>
    <x v="591"/>
    <d v="1976-09-20T00:00:00"/>
    <x v="1"/>
    <n v="2"/>
    <x v="517"/>
    <x v="112"/>
    <x v="0"/>
    <x v="2"/>
    <s v="yes"/>
    <s v="No"/>
    <x v="0"/>
    <x v="1"/>
    <n v="15698.86"/>
    <s v="tier - 2"/>
    <s v="tier - 2"/>
    <s v="R1012"/>
  </r>
  <r>
    <x v="627"/>
    <x v="592"/>
    <d v="1973-06-26T00:00:00"/>
    <x v="30"/>
    <n v="0"/>
    <x v="518"/>
    <x v="383"/>
    <x v="0"/>
    <x v="0"/>
    <s v="No"/>
    <s v="No"/>
    <x v="1"/>
    <x v="1"/>
    <n v="15670.3"/>
    <s v="tier - 2"/>
    <s v="tier - 2"/>
    <s v="R1026"/>
  </r>
  <r>
    <x v="628"/>
    <x v="593"/>
    <d v="1988-12-22T00:00:00"/>
    <x v="23"/>
    <n v="3"/>
    <x v="519"/>
    <x v="88"/>
    <x v="0"/>
    <x v="2"/>
    <s v="yes"/>
    <s v="No"/>
    <x v="3"/>
    <x v="1"/>
    <n v="15646.28"/>
    <s v="tier - 2"/>
    <s v="tier - 2"/>
    <s v="R1011"/>
  </r>
  <r>
    <x v="629"/>
    <x v="264"/>
    <d v="1960-06-06T00:00:00"/>
    <x v="10"/>
    <n v="3"/>
    <x v="520"/>
    <x v="384"/>
    <x v="0"/>
    <x v="0"/>
    <s v="No"/>
    <s v="No"/>
    <x v="0"/>
    <x v="1"/>
    <n v="15612.19"/>
    <s v="tier - 2"/>
    <s v="tier - 2"/>
    <s v="R1012"/>
  </r>
  <r>
    <x v="630"/>
    <x v="594"/>
    <d v="1965-10-28T00:00:00"/>
    <x v="11"/>
    <n v="0"/>
    <x v="521"/>
    <x v="385"/>
    <x v="0"/>
    <x v="0"/>
    <s v="No"/>
    <s v="No"/>
    <x v="0"/>
    <x v="1"/>
    <n v="15608.58"/>
    <s v="tier - 2"/>
    <s v="tier - 2"/>
    <s v="R1026"/>
  </r>
  <r>
    <x v="631"/>
    <x v="595"/>
    <d v="1974-07-30T00:00:00"/>
    <x v="19"/>
    <n v="0"/>
    <x v="522"/>
    <x v="386"/>
    <x v="0"/>
    <x v="0"/>
    <s v="No"/>
    <s v="No"/>
    <x v="0"/>
    <x v="1"/>
    <n v="15556.67"/>
    <s v="tier - 2"/>
    <s v="tier - 2"/>
    <s v="R1012"/>
  </r>
  <r>
    <x v="632"/>
    <x v="596"/>
    <d v="1959-10-02T00:00:00"/>
    <x v="10"/>
    <n v="3"/>
    <x v="462"/>
    <x v="78"/>
    <x v="0"/>
    <x v="2"/>
    <s v="yes"/>
    <s v="No"/>
    <x v="1"/>
    <x v="1"/>
    <n v="15555.19"/>
    <s v="tier - 2"/>
    <s v="tier - 3"/>
    <s v="R1012"/>
  </r>
  <r>
    <x v="633"/>
    <x v="597"/>
    <d v="1974-06-28T00:00:00"/>
    <x v="19"/>
    <n v="0"/>
    <x v="523"/>
    <x v="387"/>
    <x v="0"/>
    <x v="0"/>
    <s v="No"/>
    <s v="No"/>
    <x v="0"/>
    <x v="1"/>
    <n v="15532.16"/>
    <s v="tier - 2"/>
    <s v="tier - 2"/>
    <s v="R1026"/>
  </r>
  <r>
    <x v="634"/>
    <x v="319"/>
    <d v="2004-07-17T00:00:00"/>
    <x v="41"/>
    <n v="0"/>
    <x v="524"/>
    <x v="98"/>
    <x v="1"/>
    <x v="2"/>
    <s v="No"/>
    <s v="yes"/>
    <x v="3"/>
    <x v="1"/>
    <n v="15518.18"/>
    <s v="tier - 2"/>
    <s v="tier - 3"/>
    <s v="R1015"/>
  </r>
  <r>
    <x v="635"/>
    <x v="598"/>
    <d v="1976-07-20T00:00:00"/>
    <x v="1"/>
    <n v="2"/>
    <x v="525"/>
    <x v="145"/>
    <x v="0"/>
    <x v="2"/>
    <s v="yes"/>
    <s v="No"/>
    <x v="0"/>
    <x v="1"/>
    <n v="15450.48"/>
    <s v="tier - 2"/>
    <s v="tier - 1"/>
    <s v="R1026"/>
  </r>
  <r>
    <x v="636"/>
    <x v="599"/>
    <d v="1990-10-25T00:00:00"/>
    <x v="3"/>
    <n v="3"/>
    <x v="526"/>
    <x v="388"/>
    <x v="0"/>
    <x v="2"/>
    <s v="No"/>
    <s v="No"/>
    <x v="0"/>
    <x v="1"/>
    <n v="15440.2"/>
    <s v="tier - 2"/>
    <s v="tier - 1"/>
    <s v="R1012"/>
  </r>
  <r>
    <x v="637"/>
    <x v="600"/>
    <d v="1964-09-04T00:00:00"/>
    <x v="13"/>
    <n v="0"/>
    <x v="527"/>
    <x v="340"/>
    <x v="0"/>
    <x v="2"/>
    <s v="yes"/>
    <s v="No"/>
    <x v="3"/>
    <x v="1"/>
    <n v="15377.77"/>
    <s v="tier - 2"/>
    <s v="tier - 2"/>
    <s v="R1012"/>
  </r>
  <r>
    <x v="638"/>
    <x v="601"/>
    <d v="1962-09-06T00:00:00"/>
    <x v="5"/>
    <n v="0"/>
    <x v="528"/>
    <x v="389"/>
    <x v="0"/>
    <x v="0"/>
    <s v="No"/>
    <s v="No"/>
    <x v="0"/>
    <x v="1"/>
    <n v="15368.22"/>
    <s v="tier - 2"/>
    <s v="tier - 2"/>
    <s v="R1011"/>
  </r>
  <r>
    <x v="639"/>
    <x v="3"/>
    <d v="1968-07-18T00:00:00"/>
    <x v="0"/>
    <n v="0"/>
    <x v="529"/>
    <x v="390"/>
    <x v="0"/>
    <x v="0"/>
    <s v="No"/>
    <s v="No"/>
    <x v="0"/>
    <x v="1"/>
    <n v="15363.77"/>
    <s v="tier - 2"/>
    <s v="tier - 1"/>
    <s v="R1026"/>
  </r>
  <r>
    <x v="640"/>
    <x v="602"/>
    <d v="1988-12-17T00:00:00"/>
    <x v="23"/>
    <n v="3"/>
    <x v="530"/>
    <x v="391"/>
    <x v="0"/>
    <x v="2"/>
    <s v="yes"/>
    <s v="No"/>
    <x v="3"/>
    <x v="1"/>
    <n v="15361.5"/>
    <s v="tier - 2"/>
    <s v="tier - 3"/>
    <s v="R1023"/>
  </r>
  <r>
    <x v="641"/>
    <x v="63"/>
    <d v="2001-07-14T00:00:00"/>
    <x v="47"/>
    <n v="1"/>
    <x v="507"/>
    <x v="209"/>
    <x v="2"/>
    <x v="2"/>
    <s v="yes"/>
    <s v="No"/>
    <x v="0"/>
    <x v="0"/>
    <n v="15359.1"/>
    <s v="tier - 2"/>
    <s v="tier - 3"/>
    <s v="R1024"/>
  </r>
  <r>
    <x v="642"/>
    <x v="603"/>
    <d v="1963-12-13T00:00:00"/>
    <x v="8"/>
    <n v="0"/>
    <x v="61"/>
    <x v="392"/>
    <x v="0"/>
    <x v="0"/>
    <s v="yes"/>
    <s v="No"/>
    <x v="3"/>
    <x v="1"/>
    <n v="15322.77"/>
    <s v="tier - 2"/>
    <s v="tier - 3"/>
    <s v="R1021"/>
  </r>
  <r>
    <x v="643"/>
    <x v="604"/>
    <d v="1969-09-16T00:00:00"/>
    <x v="16"/>
    <n v="0"/>
    <x v="531"/>
    <x v="273"/>
    <x v="0"/>
    <x v="2"/>
    <s v="yes"/>
    <s v="No"/>
    <x v="3"/>
    <x v="1"/>
    <n v="15260.52"/>
    <s v="tier - 2"/>
    <s v="tier - 2"/>
    <s v="R1023"/>
  </r>
  <r>
    <x v="644"/>
    <x v="605"/>
    <d v="1960-07-25T00:00:00"/>
    <x v="15"/>
    <n v="2"/>
    <x v="3"/>
    <x v="393"/>
    <x v="0"/>
    <x v="0"/>
    <s v="No"/>
    <s v="No"/>
    <x v="0"/>
    <x v="1"/>
    <n v="15230.32"/>
    <s v="tier - 2"/>
    <s v="tier - 2"/>
    <s v="R1024"/>
  </r>
  <r>
    <x v="645"/>
    <x v="606"/>
    <d v="1978-11-23T00:00:00"/>
    <x v="9"/>
    <n v="2"/>
    <x v="532"/>
    <x v="394"/>
    <x v="0"/>
    <x v="0"/>
    <s v="No"/>
    <s v="No"/>
    <x v="0"/>
    <x v="1"/>
    <n v="15207.92"/>
    <s v="tier - 2"/>
    <s v="tier - 1"/>
    <s v="R1012"/>
  </r>
  <r>
    <x v="646"/>
    <x v="607"/>
    <d v="1962-06-17T00:00:00"/>
    <x v="5"/>
    <n v="0"/>
    <x v="533"/>
    <x v="156"/>
    <x v="0"/>
    <x v="0"/>
    <s v="No"/>
    <s v="No"/>
    <x v="0"/>
    <x v="1"/>
    <n v="15174.81"/>
    <s v="tier - 2"/>
    <s v="tier - 1"/>
    <s v="R1012"/>
  </r>
  <r>
    <x v="647"/>
    <x v="608"/>
    <d v="1959-12-03T00:00:00"/>
    <x v="10"/>
    <n v="3"/>
    <x v="142"/>
    <x v="347"/>
    <x v="0"/>
    <x v="2"/>
    <s v="yes"/>
    <s v="No"/>
    <x v="1"/>
    <x v="1"/>
    <n v="15170.07"/>
    <s v="tier - 2"/>
    <s v="tier - 3"/>
    <s v="R1011"/>
  </r>
  <r>
    <x v="648"/>
    <x v="609"/>
    <d v="1959-06-04T00:00:00"/>
    <x v="7"/>
    <n v="3"/>
    <x v="534"/>
    <x v="120"/>
    <x v="0"/>
    <x v="2"/>
    <s v="yes"/>
    <s v="No"/>
    <x v="1"/>
    <x v="1"/>
    <n v="15161.53"/>
    <s v="tier - 2"/>
    <s v="tier - 1"/>
    <s v="R1013"/>
  </r>
  <r>
    <x v="649"/>
    <x v="610"/>
    <d v="1962-10-25T00:00:00"/>
    <x v="5"/>
    <n v="0"/>
    <x v="38"/>
    <x v="395"/>
    <x v="0"/>
    <x v="0"/>
    <s v="No"/>
    <s v="No"/>
    <x v="0"/>
    <x v="1"/>
    <n v="15161.25"/>
    <s v="tier - 2"/>
    <s v="tier - 2"/>
    <s v="R1012"/>
  </r>
  <r>
    <x v="650"/>
    <x v="611"/>
    <d v="1971-11-25T00:00:00"/>
    <x v="14"/>
    <n v="0"/>
    <x v="535"/>
    <x v="396"/>
    <x v="0"/>
    <x v="0"/>
    <s v="No"/>
    <s v="No"/>
    <x v="0"/>
    <x v="1"/>
    <n v="15150.44"/>
    <s v="tier - 2"/>
    <s v="tier - 1"/>
    <s v="R1023"/>
  </r>
  <r>
    <x v="651"/>
    <x v="612"/>
    <d v="1978-09-05T00:00:00"/>
    <x v="9"/>
    <n v="2"/>
    <x v="536"/>
    <x v="397"/>
    <x v="0"/>
    <x v="0"/>
    <s v="No"/>
    <s v="No"/>
    <x v="0"/>
    <x v="1"/>
    <n v="15123.19"/>
    <s v="tier - 2"/>
    <s v="tier - 1"/>
    <s v="R1011"/>
  </r>
  <r>
    <x v="652"/>
    <x v="613"/>
    <d v="1972-11-07T00:00:00"/>
    <x v="28"/>
    <n v="0"/>
    <x v="537"/>
    <x v="353"/>
    <x v="0"/>
    <x v="2"/>
    <s v="No"/>
    <s v="No"/>
    <x v="1"/>
    <x v="1"/>
    <n v="15103.69"/>
    <s v="tier - 2"/>
    <s v="tier - 1"/>
    <s v="R1012"/>
  </r>
  <r>
    <x v="653"/>
    <x v="614"/>
    <d v="1975-10-26T00:00:00"/>
    <x v="27"/>
    <n v="1"/>
    <x v="538"/>
    <x v="254"/>
    <x v="0"/>
    <x v="0"/>
    <s v="yes"/>
    <s v="No"/>
    <x v="3"/>
    <x v="1"/>
    <n v="15090.35"/>
    <s v="tier - 2"/>
    <s v="tier - 1"/>
    <s v="R1023"/>
  </r>
  <r>
    <x v="654"/>
    <x v="615"/>
    <d v="1968-06-12T00:00:00"/>
    <x v="0"/>
    <n v="0"/>
    <x v="539"/>
    <x v="398"/>
    <x v="0"/>
    <x v="0"/>
    <s v="No"/>
    <s v="No"/>
    <x v="0"/>
    <x v="1"/>
    <n v="15052.68"/>
    <s v="tier - 2"/>
    <s v="tier - 2"/>
    <s v="R1022"/>
  </r>
  <r>
    <x v="655"/>
    <x v="616"/>
    <d v="1971-08-15T00:00:00"/>
    <x v="14"/>
    <n v="0"/>
    <x v="540"/>
    <x v="399"/>
    <x v="0"/>
    <x v="0"/>
    <s v="No"/>
    <s v="No"/>
    <x v="0"/>
    <x v="1"/>
    <n v="15038.51"/>
    <s v="tier - 2"/>
    <s v="tier - 3"/>
    <s v="R1023"/>
  </r>
  <r>
    <x v="656"/>
    <x v="617"/>
    <d v="1970-09-11T00:00:00"/>
    <x v="2"/>
    <n v="0"/>
    <x v="478"/>
    <x v="26"/>
    <x v="0"/>
    <x v="0"/>
    <s v="yes"/>
    <s v="No"/>
    <x v="1"/>
    <x v="1"/>
    <n v="15026.3"/>
    <s v="tier - 2"/>
    <s v="tier - 3"/>
    <s v="R1011"/>
  </r>
  <r>
    <x v="657"/>
    <x v="618"/>
    <d v="1979-11-25T00:00:00"/>
    <x v="18"/>
    <n v="2"/>
    <x v="541"/>
    <x v="202"/>
    <x v="0"/>
    <x v="2"/>
    <s v="No"/>
    <s v="No"/>
    <x v="3"/>
    <x v="1"/>
    <n v="15025.76"/>
    <s v="tier - 2"/>
    <s v="tier - 1"/>
    <s v="R1011"/>
  </r>
  <r>
    <x v="658"/>
    <x v="619"/>
    <d v="1960-08-08T00:00:00"/>
    <x v="15"/>
    <n v="2"/>
    <x v="88"/>
    <x v="201"/>
    <x v="0"/>
    <x v="0"/>
    <s v="No"/>
    <s v="No"/>
    <x v="0"/>
    <x v="1"/>
    <n v="15019.76"/>
    <s v="tier - 2"/>
    <s v="tier - 2"/>
    <s v="R1012"/>
  </r>
  <r>
    <x v="659"/>
    <x v="620"/>
    <d v="1995-08-02T00:00:00"/>
    <x v="40"/>
    <n v="2"/>
    <x v="542"/>
    <x v="319"/>
    <x v="3"/>
    <x v="2"/>
    <s v="yes"/>
    <s v="No"/>
    <x v="3"/>
    <x v="0"/>
    <n v="15006.58"/>
    <s v="tier - 2"/>
    <s v="tier - 2"/>
    <s v="R1024"/>
  </r>
  <r>
    <x v="660"/>
    <x v="621"/>
    <d v="1958-07-29T00:00:00"/>
    <x v="7"/>
    <n v="2"/>
    <x v="380"/>
    <x v="400"/>
    <x v="1"/>
    <x v="0"/>
    <s v="No"/>
    <s v="No"/>
    <x v="2"/>
    <x v="1"/>
    <n v="14988.43"/>
    <s v="tier - 2"/>
    <s v="tier - 3"/>
    <s v="R1011"/>
  </r>
  <r>
    <x v="661"/>
    <x v="622"/>
    <d v="1962-11-29T00:00:00"/>
    <x v="5"/>
    <n v="0"/>
    <x v="41"/>
    <x v="401"/>
    <x v="0"/>
    <x v="0"/>
    <s v="No"/>
    <s v="No"/>
    <x v="0"/>
    <x v="1"/>
    <n v="14945.34"/>
    <s v="tier - 2"/>
    <s v="tier - 1"/>
    <s v="R1021"/>
  </r>
  <r>
    <x v="662"/>
    <x v="623"/>
    <d v="1968-11-08T00:00:00"/>
    <x v="0"/>
    <n v="0"/>
    <x v="543"/>
    <x v="285"/>
    <x v="0"/>
    <x v="0"/>
    <s v="No"/>
    <s v="No"/>
    <x v="0"/>
    <x v="1"/>
    <n v="14926.97"/>
    <s v="tier - 2"/>
    <s v="tier - 2"/>
    <s v="R1012"/>
  </r>
  <r>
    <x v="663"/>
    <x v="624"/>
    <d v="1981-07-04T00:00:00"/>
    <x v="36"/>
    <n v="1"/>
    <x v="544"/>
    <x v="402"/>
    <x v="0"/>
    <x v="0"/>
    <s v="yes"/>
    <s v="No"/>
    <x v="0"/>
    <x v="1"/>
    <n v="14908.27"/>
    <s v="tier - 2"/>
    <s v="tier - 1"/>
    <s v="R1011"/>
  </r>
  <r>
    <x v="664"/>
    <x v="625"/>
    <d v="1958-10-17T00:00:00"/>
    <x v="7"/>
    <n v="0"/>
    <x v="545"/>
    <x v="394"/>
    <x v="0"/>
    <x v="0"/>
    <s v="No"/>
    <s v="No"/>
    <x v="2"/>
    <x v="1"/>
    <n v="14901.52"/>
    <s v="tier - 2"/>
    <s v="tier - 2"/>
    <s v="R1024"/>
  </r>
  <r>
    <x v="665"/>
    <x v="626"/>
    <d v="1970-11-11T00:00:00"/>
    <x v="2"/>
    <n v="0"/>
    <x v="546"/>
    <x v="403"/>
    <x v="0"/>
    <x v="0"/>
    <s v="yes"/>
    <s v="No"/>
    <x v="1"/>
    <x v="1"/>
    <n v="14847.63"/>
    <s v="tier - 2"/>
    <s v="tier - 2"/>
    <s v="R1023"/>
  </r>
  <r>
    <x v="666"/>
    <x v="627"/>
    <d v="1981-06-05T00:00:00"/>
    <x v="25"/>
    <n v="1"/>
    <x v="547"/>
    <x v="404"/>
    <x v="0"/>
    <x v="0"/>
    <s v="yes"/>
    <s v="No"/>
    <x v="0"/>
    <x v="1"/>
    <n v="14843.96"/>
    <s v="tier - 2"/>
    <s v="tier - 3"/>
    <s v="R1026"/>
  </r>
  <r>
    <x v="667"/>
    <x v="628"/>
    <d v="1979-10-18T00:00:00"/>
    <x v="18"/>
    <n v="2"/>
    <x v="548"/>
    <x v="80"/>
    <x v="0"/>
    <x v="2"/>
    <s v="No"/>
    <s v="No"/>
    <x v="3"/>
    <x v="1"/>
    <n v="14839.34"/>
    <s v="tier - 2"/>
    <s v="tier - 3"/>
    <s v="R1026"/>
  </r>
  <r>
    <x v="668"/>
    <x v="629"/>
    <d v="1975-12-10T00:00:00"/>
    <x v="27"/>
    <n v="1"/>
    <x v="549"/>
    <x v="405"/>
    <x v="0"/>
    <x v="0"/>
    <s v="yes"/>
    <s v="No"/>
    <x v="3"/>
    <x v="1"/>
    <n v="14819"/>
    <s v="tier - 2"/>
    <s v="tier - 3"/>
    <s v="R1023"/>
  </r>
  <r>
    <x v="669"/>
    <x v="351"/>
    <d v="1965-07-27T00:00:00"/>
    <x v="11"/>
    <n v="0"/>
    <x v="550"/>
    <x v="296"/>
    <x v="0"/>
    <x v="0"/>
    <s v="No"/>
    <s v="No"/>
    <x v="0"/>
    <x v="1"/>
    <n v="14750.42"/>
    <s v="tier - 2"/>
    <s v="tier - 2"/>
    <s v="R1026"/>
  </r>
  <r>
    <x v="670"/>
    <x v="630"/>
    <d v="1962-07-29T00:00:00"/>
    <x v="5"/>
    <n v="0"/>
    <x v="551"/>
    <x v="406"/>
    <x v="0"/>
    <x v="0"/>
    <s v="No"/>
    <s v="No"/>
    <x v="0"/>
    <x v="1"/>
    <n v="14738.43"/>
    <s v="tier - 2"/>
    <s v="tier - 3"/>
    <s v="R1021"/>
  </r>
  <r>
    <x v="671"/>
    <x v="631"/>
    <d v="2002-09-24T00:00:00"/>
    <x v="43"/>
    <n v="0"/>
    <x v="329"/>
    <x v="28"/>
    <x v="2"/>
    <x v="0"/>
    <s v="No"/>
    <s v="No"/>
    <x v="0"/>
    <x v="0"/>
    <n v="14711.74"/>
    <s v="tier - 2"/>
    <s v="tier - 2"/>
    <s v="R1012"/>
  </r>
  <r>
    <x v="672"/>
    <x v="632"/>
    <d v="1982-09-04T00:00:00"/>
    <x v="37"/>
    <n v="3"/>
    <x v="552"/>
    <x v="189"/>
    <x v="0"/>
    <x v="2"/>
    <s v="No"/>
    <s v="No"/>
    <x v="0"/>
    <x v="1"/>
    <n v="14696.77"/>
    <s v="tier - 2"/>
    <s v="tier - 2"/>
    <s v="R1011"/>
  </r>
  <r>
    <x v="673"/>
    <x v="633"/>
    <d v="1958-07-23T00:00:00"/>
    <x v="7"/>
    <n v="0"/>
    <x v="520"/>
    <x v="407"/>
    <x v="0"/>
    <x v="0"/>
    <s v="No"/>
    <s v="No"/>
    <x v="2"/>
    <x v="1"/>
    <n v="14692.67"/>
    <s v="tier - 2"/>
    <s v="tier - 1"/>
    <s v="R1012"/>
  </r>
  <r>
    <x v="674"/>
    <x v="634"/>
    <d v="1969-10-20T00:00:00"/>
    <x v="16"/>
    <n v="0"/>
    <x v="553"/>
    <x v="340"/>
    <x v="0"/>
    <x v="2"/>
    <s v="yes"/>
    <s v="No"/>
    <x v="3"/>
    <x v="1"/>
    <n v="14665.75"/>
    <s v="tier - 2"/>
    <s v="tier - 1"/>
    <s v="R1012"/>
  </r>
  <r>
    <x v="675"/>
    <x v="635"/>
    <d v="1981-11-13T00:00:00"/>
    <x v="36"/>
    <n v="1"/>
    <x v="554"/>
    <x v="257"/>
    <x v="0"/>
    <x v="0"/>
    <s v="yes"/>
    <s v="No"/>
    <x v="0"/>
    <x v="1"/>
    <n v="14657.2"/>
    <s v="tier - 2"/>
    <s v="tier - 1"/>
    <s v="R1012"/>
  </r>
  <r>
    <x v="676"/>
    <x v="636"/>
    <d v="1967-09-01T00:00:00"/>
    <x v="22"/>
    <n v="0"/>
    <x v="555"/>
    <x v="408"/>
    <x v="0"/>
    <x v="0"/>
    <s v="yes"/>
    <s v="No"/>
    <x v="0"/>
    <x v="1"/>
    <n v="14640.35"/>
    <s v="tier - 2"/>
    <s v="tier - 3"/>
    <s v="R1026"/>
  </r>
  <r>
    <x v="677"/>
    <x v="637"/>
    <d v="1991-08-21T00:00:00"/>
    <x v="42"/>
    <n v="3"/>
    <x v="556"/>
    <x v="409"/>
    <x v="0"/>
    <x v="2"/>
    <s v="No"/>
    <s v="No"/>
    <x v="0"/>
    <x v="1"/>
    <n v="14630.52"/>
    <s v="tier - 2"/>
    <s v="tier - 3"/>
    <s v="R1011"/>
  </r>
  <r>
    <x v="678"/>
    <x v="638"/>
    <d v="1965-11-08T00:00:00"/>
    <x v="11"/>
    <n v="0"/>
    <x v="38"/>
    <x v="410"/>
    <x v="0"/>
    <x v="0"/>
    <s v="No"/>
    <s v="No"/>
    <x v="0"/>
    <x v="1"/>
    <n v="14612.33"/>
    <s v="tier - 2"/>
    <s v="tier - 3"/>
    <s v="R1021"/>
  </r>
  <r>
    <x v="679"/>
    <x v="639"/>
    <d v="1967-07-18T00:00:00"/>
    <x v="22"/>
    <n v="0"/>
    <x v="557"/>
    <x v="411"/>
    <x v="0"/>
    <x v="0"/>
    <s v="yes"/>
    <s v="No"/>
    <x v="0"/>
    <x v="1"/>
    <n v="14600.62"/>
    <s v="tier - 2"/>
    <s v="tier - 3"/>
    <s v="R1022"/>
  </r>
  <r>
    <x v="680"/>
    <x v="640"/>
    <d v="1963-10-14T00:00:00"/>
    <x v="8"/>
    <n v="3"/>
    <x v="443"/>
    <x v="210"/>
    <x v="0"/>
    <x v="0"/>
    <s v="yes"/>
    <s v="No"/>
    <x v="3"/>
    <x v="1"/>
    <n v="14590.63"/>
    <s v="tier - 2"/>
    <s v="tier - 1"/>
    <s v="R1024"/>
  </r>
  <r>
    <x v="681"/>
    <x v="641"/>
    <d v="1962-12-03T00:00:00"/>
    <x v="5"/>
    <n v="0"/>
    <x v="558"/>
    <x v="355"/>
    <x v="0"/>
    <x v="0"/>
    <s v="No"/>
    <s v="No"/>
    <x v="0"/>
    <x v="1"/>
    <n v="14574.64"/>
    <s v="tier - 2"/>
    <s v="tier - 1"/>
    <s v="R1025"/>
  </r>
  <r>
    <x v="682"/>
    <x v="642"/>
    <d v="1998-09-12T00:00:00"/>
    <x v="44"/>
    <n v="0"/>
    <x v="559"/>
    <x v="4"/>
    <x v="2"/>
    <x v="2"/>
    <s v="No"/>
    <s v="No"/>
    <x v="3"/>
    <x v="0"/>
    <n v="14571.89"/>
    <s v="tier - 2"/>
    <s v="tier - 1"/>
    <s v="R1024"/>
  </r>
  <r>
    <x v="683"/>
    <x v="643"/>
    <d v="1989-07-14T00:00:00"/>
    <x v="4"/>
    <n v="3"/>
    <x v="483"/>
    <x v="136"/>
    <x v="0"/>
    <x v="1"/>
    <s v="No"/>
    <s v="No"/>
    <x v="0"/>
    <x v="1"/>
    <n v="14547.26"/>
    <s v="tier - 2"/>
    <s v="tier - 3"/>
    <s v="R1011"/>
  </r>
  <r>
    <x v="684"/>
    <x v="644"/>
    <d v="1989-07-22T00:00:00"/>
    <x v="4"/>
    <n v="3"/>
    <x v="560"/>
    <x v="66"/>
    <x v="0"/>
    <x v="2"/>
    <s v="No"/>
    <s v="No"/>
    <x v="0"/>
    <x v="1"/>
    <n v="14507.46"/>
    <s v="tier - 2"/>
    <s v="tier - 3"/>
    <s v="R1012"/>
  </r>
  <r>
    <x v="685"/>
    <x v="645"/>
    <d v="1979-10-20T00:00:00"/>
    <x v="18"/>
    <n v="5"/>
    <x v="561"/>
    <x v="348"/>
    <x v="1"/>
    <x v="1"/>
    <s v="No"/>
    <s v="No"/>
    <x v="3"/>
    <x v="1"/>
    <n v="14478.33"/>
    <s v="tier - 2"/>
    <s v="tier - 2"/>
    <s v="R1013"/>
  </r>
  <r>
    <x v="686"/>
    <x v="646"/>
    <d v="1959-11-20T00:00:00"/>
    <x v="10"/>
    <n v="1"/>
    <x v="40"/>
    <x v="106"/>
    <x v="0"/>
    <x v="1"/>
    <s v="yes"/>
    <s v="No"/>
    <x v="1"/>
    <x v="1"/>
    <n v="14474.68"/>
    <s v="tier - 2"/>
    <s v="tier - 2"/>
    <s v="R1013"/>
  </r>
  <r>
    <x v="687"/>
    <x v="647"/>
    <d v="1976-11-27T00:00:00"/>
    <x v="1"/>
    <n v="2"/>
    <x v="562"/>
    <x v="412"/>
    <x v="0"/>
    <x v="1"/>
    <s v="yes"/>
    <s v="No"/>
    <x v="0"/>
    <x v="1"/>
    <n v="14470.01"/>
    <s v="tier - 2"/>
    <s v="tier - 3"/>
    <s v="R1012"/>
  </r>
  <r>
    <x v="688"/>
    <x v="648"/>
    <d v="1996-11-10T00:00:00"/>
    <x v="45"/>
    <n v="2"/>
    <x v="563"/>
    <x v="319"/>
    <x v="3"/>
    <x v="2"/>
    <s v="yes"/>
    <s v="No"/>
    <x v="0"/>
    <x v="0"/>
    <n v="14455.64"/>
    <s v="tier - 2"/>
    <s v="tier - 3"/>
    <s v="R1024"/>
  </r>
  <r>
    <x v="689"/>
    <x v="649"/>
    <d v="1959-08-03T00:00:00"/>
    <x v="10"/>
    <n v="0"/>
    <x v="564"/>
    <x v="159"/>
    <x v="2"/>
    <x v="2"/>
    <s v="yes"/>
    <s v="No"/>
    <x v="1"/>
    <x v="1"/>
    <n v="14451.84"/>
    <s v="tier - 2"/>
    <s v="tier - 3"/>
    <s v="R1023"/>
  </r>
  <r>
    <x v="690"/>
    <x v="650"/>
    <d v="1959-06-29T00:00:00"/>
    <x v="10"/>
    <n v="0"/>
    <x v="565"/>
    <x v="112"/>
    <x v="2"/>
    <x v="2"/>
    <s v="yes"/>
    <s v="No"/>
    <x v="1"/>
    <x v="1"/>
    <n v="14449.85"/>
    <s v="tier - 2"/>
    <s v="tier - 1"/>
    <s v="R1024"/>
  </r>
  <r>
    <x v="691"/>
    <x v="651"/>
    <d v="1967-11-04T00:00:00"/>
    <x v="22"/>
    <n v="0"/>
    <x v="566"/>
    <x v="210"/>
    <x v="0"/>
    <x v="0"/>
    <s v="yes"/>
    <s v="No"/>
    <x v="0"/>
    <x v="1"/>
    <n v="14427.63"/>
    <s v="tier - 2"/>
    <s v="tier - 2"/>
    <s v="R1021"/>
  </r>
  <r>
    <x v="692"/>
    <x v="652"/>
    <d v="1967-08-15T00:00:00"/>
    <x v="22"/>
    <n v="0"/>
    <x v="61"/>
    <x v="413"/>
    <x v="0"/>
    <x v="0"/>
    <s v="yes"/>
    <s v="No"/>
    <x v="0"/>
    <x v="1"/>
    <n v="14426.66"/>
    <s v="tier - 2"/>
    <s v="tier - 2"/>
    <s v="R1026"/>
  </r>
  <r>
    <x v="693"/>
    <x v="653"/>
    <d v="1999-08-10T00:00:00"/>
    <x v="35"/>
    <n v="2"/>
    <x v="567"/>
    <x v="297"/>
    <x v="2"/>
    <x v="1"/>
    <s v="No"/>
    <s v="No"/>
    <x v="0"/>
    <x v="1"/>
    <n v="14426.07"/>
    <s v="tier - 2"/>
    <s v="tier - 1"/>
    <s v="R1012"/>
  </r>
  <r>
    <x v="694"/>
    <x v="654"/>
    <d v="1958-09-20T00:00:00"/>
    <x v="7"/>
    <n v="1"/>
    <x v="568"/>
    <x v="359"/>
    <x v="0"/>
    <x v="0"/>
    <s v="No"/>
    <s v="No"/>
    <x v="2"/>
    <x v="1"/>
    <n v="14418.28"/>
    <s v="tier - 2"/>
    <s v="tier - 3"/>
    <s v="R1013"/>
  </r>
  <r>
    <x v="695"/>
    <x v="655"/>
    <d v="1958-07-29T00:00:00"/>
    <x v="7"/>
    <n v="0"/>
    <x v="569"/>
    <x v="414"/>
    <x v="0"/>
    <x v="0"/>
    <s v="No"/>
    <s v="No"/>
    <x v="2"/>
    <x v="1"/>
    <n v="14410.93"/>
    <s v="tier - 2"/>
    <s v="tier - 2"/>
    <s v="R1016"/>
  </r>
  <r>
    <x v="696"/>
    <x v="656"/>
    <d v="1958-09-14T00:00:00"/>
    <x v="7"/>
    <n v="0"/>
    <x v="421"/>
    <x v="415"/>
    <x v="1"/>
    <x v="0"/>
    <s v="No"/>
    <s v="No"/>
    <x v="2"/>
    <x v="1"/>
    <n v="14394.56"/>
    <s v="tier - 2"/>
    <s v="tier - 1"/>
    <s v="R1018"/>
  </r>
  <r>
    <x v="697"/>
    <x v="657"/>
    <d v="1965-06-22T00:00:00"/>
    <x v="11"/>
    <n v="4"/>
    <x v="570"/>
    <x v="416"/>
    <x v="1"/>
    <x v="0"/>
    <s v="No"/>
    <s v="No"/>
    <x v="0"/>
    <x v="1"/>
    <n v="14394.4"/>
    <s v="tier - 2"/>
    <s v="tier - 3"/>
    <s v="R1024"/>
  </r>
  <r>
    <x v="698"/>
    <x v="658"/>
    <d v="1963-07-16T00:00:00"/>
    <x v="8"/>
    <n v="3"/>
    <x v="312"/>
    <x v="417"/>
    <x v="1"/>
    <x v="0"/>
    <s v="yes"/>
    <s v="No"/>
    <x v="3"/>
    <x v="1"/>
    <n v="14382.71"/>
    <s v="tier - 2"/>
    <s v="tier - 2"/>
    <s v="R1012"/>
  </r>
  <r>
    <x v="699"/>
    <x v="659"/>
    <d v="1988-11-16T00:00:00"/>
    <x v="23"/>
    <n v="1"/>
    <x v="5"/>
    <x v="87"/>
    <x v="0"/>
    <x v="1"/>
    <s v="yes"/>
    <s v="No"/>
    <x v="3"/>
    <x v="1"/>
    <n v="14358.36"/>
    <s v="tier - 2"/>
    <s v="tier - 2"/>
    <s v="R1011"/>
  </r>
  <r>
    <x v="700"/>
    <x v="660"/>
    <d v="1967-10-10T00:00:00"/>
    <x v="22"/>
    <n v="0"/>
    <x v="571"/>
    <x v="418"/>
    <x v="0"/>
    <x v="0"/>
    <s v="yes"/>
    <s v="No"/>
    <x v="0"/>
    <x v="1"/>
    <n v="14355.43"/>
    <s v="tier - 2"/>
    <s v="tier - 1"/>
    <s v="R1026"/>
  </r>
  <r>
    <x v="701"/>
    <x v="661"/>
    <d v="1959-12-24T00:00:00"/>
    <x v="10"/>
    <n v="1"/>
    <x v="565"/>
    <x v="419"/>
    <x v="2"/>
    <x v="2"/>
    <s v="yes"/>
    <s v="No"/>
    <x v="1"/>
    <x v="1"/>
    <n v="14349.85"/>
    <s v="tier - 2"/>
    <s v="tier - 2"/>
    <s v="R1012"/>
  </r>
  <r>
    <x v="702"/>
    <x v="662"/>
    <d v="1969-09-26T00:00:00"/>
    <x v="16"/>
    <n v="0"/>
    <x v="572"/>
    <x v="24"/>
    <x v="0"/>
    <x v="2"/>
    <s v="yes"/>
    <s v="No"/>
    <x v="3"/>
    <x v="1"/>
    <n v="14337.91"/>
    <s v="tier - 2"/>
    <s v="tier - 3"/>
    <s v="R1022"/>
  </r>
  <r>
    <x v="703"/>
    <x v="663"/>
    <d v="1958-07-10T00:00:00"/>
    <x v="7"/>
    <n v="0"/>
    <x v="573"/>
    <x v="420"/>
    <x v="0"/>
    <x v="0"/>
    <s v="No"/>
    <s v="No"/>
    <x v="2"/>
    <x v="1"/>
    <n v="14319.03"/>
    <s v="tier - 2"/>
    <s v="tier - 2"/>
    <s v="R1011"/>
  </r>
  <r>
    <x v="704"/>
    <x v="664"/>
    <d v="1958-10-15T00:00:00"/>
    <x v="7"/>
    <n v="0"/>
    <x v="63"/>
    <x v="421"/>
    <x v="0"/>
    <x v="0"/>
    <s v="No"/>
    <s v="No"/>
    <x v="2"/>
    <x v="1"/>
    <n v="14313.85"/>
    <s v="tier - 2"/>
    <s v="tier - 3"/>
    <s v="R1013"/>
  </r>
  <r>
    <x v="705"/>
    <x v="665"/>
    <d v="1968-12-15T00:00:00"/>
    <x v="0"/>
    <n v="0"/>
    <x v="574"/>
    <x v="422"/>
    <x v="0"/>
    <x v="0"/>
    <s v="No"/>
    <s v="No"/>
    <x v="0"/>
    <x v="1"/>
    <n v="14285.9"/>
    <s v="tier - 2"/>
    <s v="tier - 3"/>
    <s v="R1012"/>
  </r>
  <r>
    <x v="706"/>
    <x v="666"/>
    <d v="2004-09-06T00:00:00"/>
    <x v="41"/>
    <n v="0"/>
    <x v="565"/>
    <x v="161"/>
    <x v="2"/>
    <x v="2"/>
    <s v="No"/>
    <s v="yes"/>
    <x v="3"/>
    <x v="0"/>
    <n v="14283.46"/>
    <s v="tier - 2"/>
    <s v="tier - 2"/>
    <s v="R1024"/>
  </r>
  <r>
    <x v="707"/>
    <x v="456"/>
    <d v="1972-07-13T00:00:00"/>
    <x v="28"/>
    <n v="0"/>
    <x v="575"/>
    <x v="119"/>
    <x v="0"/>
    <x v="1"/>
    <s v="No"/>
    <s v="No"/>
    <x v="1"/>
    <x v="1"/>
    <n v="14258.33"/>
    <s v="tier - 2"/>
    <s v="tier - 2"/>
    <s v="R1026"/>
  </r>
  <r>
    <x v="708"/>
    <x v="667"/>
    <d v="1974-12-26T00:00:00"/>
    <x v="19"/>
    <n v="0"/>
    <x v="576"/>
    <x v="370"/>
    <x v="0"/>
    <x v="0"/>
    <s v="No"/>
    <s v="No"/>
    <x v="0"/>
    <x v="1"/>
    <n v="14256.79"/>
    <s v="tier - 2"/>
    <s v="tier - 2"/>
    <s v="R1026"/>
  </r>
  <r>
    <x v="709"/>
    <x v="668"/>
    <d v="1959-11-08T00:00:00"/>
    <x v="10"/>
    <n v="0"/>
    <x v="577"/>
    <x v="191"/>
    <x v="1"/>
    <x v="2"/>
    <s v="yes"/>
    <s v="No"/>
    <x v="1"/>
    <x v="1"/>
    <n v="14256.19"/>
    <s v="tier - 2"/>
    <s v="tier - 3"/>
    <s v="R1012"/>
  </r>
  <r>
    <x v="710"/>
    <x v="669"/>
    <d v="1959-10-10T00:00:00"/>
    <x v="10"/>
    <n v="0"/>
    <x v="369"/>
    <x v="56"/>
    <x v="1"/>
    <x v="1"/>
    <s v="yes"/>
    <s v="No"/>
    <x v="1"/>
    <x v="1"/>
    <n v="14254.61"/>
    <s v="tier - 2"/>
    <s v="tier - 1"/>
    <s v="R1012"/>
  </r>
  <r>
    <x v="711"/>
    <x v="670"/>
    <d v="1961-09-25T00:00:00"/>
    <x v="12"/>
    <n v="2"/>
    <x v="578"/>
    <x v="423"/>
    <x v="0"/>
    <x v="0"/>
    <s v="yes"/>
    <s v="No"/>
    <x v="1"/>
    <x v="1"/>
    <n v="14235.07"/>
    <s v="tier - 2"/>
    <s v="tier - 1"/>
    <s v="R1011"/>
  </r>
  <r>
    <x v="712"/>
    <x v="671"/>
    <d v="1958-09-21T00:00:00"/>
    <x v="7"/>
    <n v="0"/>
    <x v="579"/>
    <x v="355"/>
    <x v="0"/>
    <x v="0"/>
    <s v="No"/>
    <s v="No"/>
    <x v="2"/>
    <x v="1"/>
    <n v="14210.54"/>
    <s v="tier - 2"/>
    <s v="tier - 2"/>
    <s v="R1012"/>
  </r>
  <r>
    <x v="713"/>
    <x v="672"/>
    <d v="1983-11-17T00:00:00"/>
    <x v="33"/>
    <n v="3"/>
    <x v="580"/>
    <x v="86"/>
    <x v="0"/>
    <x v="2"/>
    <s v="yes"/>
    <s v="No"/>
    <x v="3"/>
    <x v="1"/>
    <n v="14209.4"/>
    <s v="tier - 2"/>
    <s v="tier - 1"/>
    <s v="R1026"/>
  </r>
  <r>
    <x v="714"/>
    <x v="63"/>
    <d v="1968-12-25T00:00:00"/>
    <x v="0"/>
    <n v="0"/>
    <x v="581"/>
    <x v="424"/>
    <x v="0"/>
    <x v="0"/>
    <s v="No"/>
    <s v="No"/>
    <x v="0"/>
    <x v="1"/>
    <n v="14193.55"/>
    <s v="tier - 2"/>
    <s v="tier - 1"/>
    <s v="R1026"/>
  </r>
  <r>
    <x v="715"/>
    <x v="673"/>
    <d v="1984-07-07T00:00:00"/>
    <x v="32"/>
    <n v="3"/>
    <x v="582"/>
    <x v="425"/>
    <x v="0"/>
    <x v="1"/>
    <s v="No"/>
    <s v="No"/>
    <x v="3"/>
    <x v="1"/>
    <n v="14152.46"/>
    <s v="tier - 2"/>
    <s v="tier - 1"/>
    <s v="R1012"/>
  </r>
  <r>
    <x v="716"/>
    <x v="674"/>
    <d v="2004-07-06T00:00:00"/>
    <x v="41"/>
    <n v="0"/>
    <x v="166"/>
    <x v="49"/>
    <x v="0"/>
    <x v="2"/>
    <s v="No"/>
    <s v="yes"/>
    <x v="3"/>
    <x v="1"/>
    <n v="14133.04"/>
    <s v="tier - 2"/>
    <s v="tier - 3"/>
    <s v="R1013"/>
  </r>
  <r>
    <x v="717"/>
    <x v="675"/>
    <d v="1961-06-14T00:00:00"/>
    <x v="12"/>
    <n v="2"/>
    <x v="67"/>
    <x v="426"/>
    <x v="0"/>
    <x v="0"/>
    <s v="yes"/>
    <s v="No"/>
    <x v="1"/>
    <x v="1"/>
    <n v="14119.62"/>
    <s v="tier - 2"/>
    <s v="tier - 1"/>
    <s v="R1012"/>
  </r>
  <r>
    <x v="718"/>
    <x v="676"/>
    <d v="1976-09-26T00:00:00"/>
    <x v="1"/>
    <n v="2"/>
    <x v="583"/>
    <x v="427"/>
    <x v="0"/>
    <x v="1"/>
    <s v="yes"/>
    <s v="No"/>
    <x v="0"/>
    <x v="1"/>
    <n v="14098.07"/>
    <s v="tier - 2"/>
    <s v="tier - 3"/>
    <s v="R1023"/>
  </r>
  <r>
    <x v="719"/>
    <x v="677"/>
    <d v="1991-09-12T00:00:00"/>
    <x v="42"/>
    <n v="3"/>
    <x v="584"/>
    <x v="176"/>
    <x v="0"/>
    <x v="2"/>
    <s v="No"/>
    <s v="No"/>
    <x v="0"/>
    <x v="1"/>
    <n v="14081.93"/>
    <s v="tier - 2"/>
    <s v="tier - 3"/>
    <s v="R1012"/>
  </r>
  <r>
    <x v="720"/>
    <x v="678"/>
    <d v="1960-11-08T00:00:00"/>
    <x v="15"/>
    <n v="0"/>
    <x v="170"/>
    <x v="365"/>
    <x v="0"/>
    <x v="0"/>
    <s v="No"/>
    <s v="No"/>
    <x v="0"/>
    <x v="1"/>
    <n v="14043.48"/>
    <s v="tier - 2"/>
    <s v="tier - 3"/>
    <s v="R1024"/>
  </r>
  <r>
    <x v="721"/>
    <x v="679"/>
    <d v="1963-07-08T00:00:00"/>
    <x v="8"/>
    <n v="3"/>
    <x v="585"/>
    <x v="428"/>
    <x v="0"/>
    <x v="0"/>
    <s v="yes"/>
    <s v="No"/>
    <x v="3"/>
    <x v="1"/>
    <n v="14007.22"/>
    <s v="tier - 2"/>
    <s v="tier - 3"/>
    <s v="R1011"/>
  </r>
  <r>
    <x v="722"/>
    <x v="680"/>
    <d v="1963-07-06T00:00:00"/>
    <x v="8"/>
    <n v="3"/>
    <x v="383"/>
    <x v="429"/>
    <x v="1"/>
    <x v="0"/>
    <s v="yes"/>
    <s v="No"/>
    <x v="3"/>
    <x v="1"/>
    <n v="14001.29"/>
    <s v="tier - 2"/>
    <s v="tier - 2"/>
    <s v="R1013"/>
  </r>
  <r>
    <x v="723"/>
    <x v="681"/>
    <d v="1963-12-23T00:00:00"/>
    <x v="8"/>
    <n v="3"/>
    <x v="586"/>
    <x v="430"/>
    <x v="1"/>
    <x v="0"/>
    <s v="yes"/>
    <s v="No"/>
    <x v="3"/>
    <x v="1"/>
    <n v="14001.13"/>
    <s v="tier - 2"/>
    <s v="tier - 1"/>
    <s v="R1013"/>
  </r>
  <r>
    <x v="724"/>
    <x v="682"/>
    <d v="1959-09-06T00:00:00"/>
    <x v="10"/>
    <n v="0"/>
    <x v="17"/>
    <x v="338"/>
    <x v="0"/>
    <x v="2"/>
    <s v="yes"/>
    <s v="No"/>
    <x v="1"/>
    <x v="1"/>
    <n v="13981.85"/>
    <s v="tier - 2"/>
    <s v="tier - 1"/>
    <s v="R1016"/>
  </r>
  <r>
    <x v="725"/>
    <x v="87"/>
    <d v="1990-07-13T00:00:00"/>
    <x v="3"/>
    <n v="3"/>
    <x v="587"/>
    <x v="337"/>
    <x v="0"/>
    <x v="2"/>
    <s v="No"/>
    <s v="No"/>
    <x v="0"/>
    <x v="1"/>
    <n v="13979.45"/>
    <s v="tier - 2"/>
    <s v="tier - 1"/>
    <s v="R1023"/>
  </r>
  <r>
    <x v="726"/>
    <x v="683"/>
    <d v="1959-08-29T00:00:00"/>
    <x v="10"/>
    <n v="0"/>
    <x v="588"/>
    <x v="171"/>
    <x v="0"/>
    <x v="2"/>
    <s v="yes"/>
    <s v="No"/>
    <x v="1"/>
    <x v="1"/>
    <n v="13974.46"/>
    <s v="tier - 2"/>
    <s v="tier - 2"/>
    <s v="R1019"/>
  </r>
  <r>
    <x v="727"/>
    <x v="684"/>
    <d v="1960-06-18T00:00:00"/>
    <x v="15"/>
    <n v="1"/>
    <x v="589"/>
    <x v="431"/>
    <x v="1"/>
    <x v="0"/>
    <s v="No"/>
    <s v="No"/>
    <x v="0"/>
    <x v="1"/>
    <n v="13937.67"/>
    <s v="tier - 2"/>
    <s v="tier - 1"/>
    <s v="R1012"/>
  </r>
  <r>
    <x v="728"/>
    <x v="676"/>
    <d v="1962-07-27T00:00:00"/>
    <x v="5"/>
    <n v="3"/>
    <x v="82"/>
    <x v="432"/>
    <x v="0"/>
    <x v="0"/>
    <s v="No"/>
    <s v="No"/>
    <x v="0"/>
    <x v="1"/>
    <n v="13919.82"/>
    <s v="tier - 2"/>
    <s v="tier - 2"/>
    <s v="R1013"/>
  </r>
  <r>
    <x v="729"/>
    <x v="685"/>
    <d v="1959-07-07T00:00:00"/>
    <x v="10"/>
    <n v="0"/>
    <x v="172"/>
    <x v="200"/>
    <x v="0"/>
    <x v="1"/>
    <s v="yes"/>
    <s v="No"/>
    <x v="1"/>
    <x v="1"/>
    <n v="13887.97"/>
    <s v="tier - 2"/>
    <s v="tier - 2"/>
    <s v="R1013"/>
  </r>
  <r>
    <x v="730"/>
    <x v="686"/>
    <d v="1959-12-29T00:00:00"/>
    <x v="10"/>
    <n v="0"/>
    <x v="20"/>
    <x v="427"/>
    <x v="0"/>
    <x v="1"/>
    <s v="yes"/>
    <s v="No"/>
    <x v="1"/>
    <x v="1"/>
    <n v="13887.2"/>
    <s v="tier - 2"/>
    <s v="tier - 3"/>
    <s v="R1013"/>
  </r>
  <r>
    <x v="731"/>
    <x v="687"/>
    <d v="1985-09-25T00:00:00"/>
    <x v="17"/>
    <n v="3"/>
    <x v="590"/>
    <x v="363"/>
    <x v="0"/>
    <x v="2"/>
    <s v="yes"/>
    <s v="No"/>
    <x v="0"/>
    <x v="1"/>
    <n v="13886.4"/>
    <s v="tier - 2"/>
    <s v="tier - 2"/>
    <s v="R1012"/>
  </r>
  <r>
    <x v="732"/>
    <x v="688"/>
    <d v="1959-10-05T00:00:00"/>
    <x v="10"/>
    <n v="0"/>
    <x v="591"/>
    <x v="332"/>
    <x v="0"/>
    <x v="2"/>
    <s v="yes"/>
    <s v="No"/>
    <x v="1"/>
    <x v="1"/>
    <n v="13880.95"/>
    <s v="tier - 2"/>
    <s v="tier - 2"/>
    <s v="R1011"/>
  </r>
  <r>
    <x v="733"/>
    <x v="66"/>
    <d v="1978-12-19T00:00:00"/>
    <x v="9"/>
    <n v="2"/>
    <x v="592"/>
    <x v="433"/>
    <x v="0"/>
    <x v="0"/>
    <s v="No"/>
    <s v="No"/>
    <x v="0"/>
    <x v="1"/>
    <n v="13874.89"/>
    <s v="tier - 2"/>
    <s v="tier - 1"/>
    <s v="R1012"/>
  </r>
  <r>
    <x v="734"/>
    <x v="689"/>
    <d v="1960-07-21T00:00:00"/>
    <x v="15"/>
    <n v="0"/>
    <x v="349"/>
    <x v="2"/>
    <x v="0"/>
    <x v="0"/>
    <s v="No"/>
    <s v="No"/>
    <x v="0"/>
    <x v="1"/>
    <n v="13844.8"/>
    <s v="tier - 2"/>
    <s v="tier - 2"/>
    <s v="R1012"/>
  </r>
  <r>
    <x v="735"/>
    <x v="690"/>
    <d v="2003-06-07T00:00:00"/>
    <x v="43"/>
    <n v="0"/>
    <x v="593"/>
    <x v="166"/>
    <x v="2"/>
    <x v="2"/>
    <s v="No"/>
    <s v="No"/>
    <x v="3"/>
    <x v="0"/>
    <n v="13844.51"/>
    <s v="tier - 2"/>
    <s v="tier - 1"/>
    <s v="R1011"/>
  </r>
  <r>
    <x v="736"/>
    <x v="691"/>
    <d v="1958-12-10T00:00:00"/>
    <x v="7"/>
    <n v="0"/>
    <x v="594"/>
    <x v="381"/>
    <x v="0"/>
    <x v="0"/>
    <s v="No"/>
    <s v="No"/>
    <x v="2"/>
    <x v="1"/>
    <n v="13831.12"/>
    <s v="tier - 3"/>
    <s v="tier - 1"/>
    <s v="R1013"/>
  </r>
  <r>
    <x v="737"/>
    <x v="692"/>
    <d v="1958-11-25T00:00:00"/>
    <x v="7"/>
    <n v="0"/>
    <x v="224"/>
    <x v="434"/>
    <x v="0"/>
    <x v="0"/>
    <s v="No"/>
    <s v="No"/>
    <x v="2"/>
    <x v="1"/>
    <n v="13822.8"/>
    <s v="tier - 3"/>
    <s v="tier - 3"/>
    <s v="R1011"/>
  </r>
  <r>
    <x v="738"/>
    <x v="693"/>
    <d v="1986-12-08T00:00:00"/>
    <x v="26"/>
    <n v="3"/>
    <x v="595"/>
    <x v="289"/>
    <x v="0"/>
    <x v="0"/>
    <s v="yes"/>
    <s v="No"/>
    <x v="3"/>
    <x v="1"/>
    <n v="13819.49"/>
    <s v="tier - 3"/>
    <s v="tier - 2"/>
    <s v="R1012"/>
  </r>
  <r>
    <x v="739"/>
    <x v="694"/>
    <d v="1966-11-10T00:00:00"/>
    <x v="24"/>
    <n v="0"/>
    <x v="596"/>
    <x v="435"/>
    <x v="0"/>
    <x v="2"/>
    <s v="yes"/>
    <s v="No"/>
    <x v="1"/>
    <x v="1"/>
    <n v="13801.61"/>
    <s v="tier - 3"/>
    <s v="tier - 3"/>
    <s v="R1026"/>
  </r>
  <r>
    <x v="740"/>
    <x v="695"/>
    <d v="1959-08-06T00:00:00"/>
    <x v="10"/>
    <n v="0"/>
    <x v="237"/>
    <x v="10"/>
    <x v="1"/>
    <x v="1"/>
    <s v="yes"/>
    <s v="No"/>
    <x v="1"/>
    <x v="1"/>
    <n v="13770.1"/>
    <s v="tier - 3"/>
    <s v="tier - 1"/>
    <s v="R1012"/>
  </r>
  <r>
    <x v="741"/>
    <x v="696"/>
    <d v="2004-07-16T00:00:00"/>
    <x v="41"/>
    <n v="0"/>
    <x v="597"/>
    <x v="436"/>
    <x v="2"/>
    <x v="2"/>
    <s v="No"/>
    <s v="yes"/>
    <x v="3"/>
    <x v="0"/>
    <n v="13747.87"/>
    <s v="tier - 3"/>
    <s v="tier - 2"/>
    <s v="R1018"/>
  </r>
  <r>
    <x v="742"/>
    <x v="697"/>
    <d v="1969-10-23T00:00:00"/>
    <x v="16"/>
    <n v="0"/>
    <x v="598"/>
    <x v="127"/>
    <x v="0"/>
    <x v="2"/>
    <s v="yes"/>
    <s v="No"/>
    <x v="3"/>
    <x v="1"/>
    <n v="13746.74"/>
    <s v="tier - 3"/>
    <s v="tier - 2"/>
    <s v="R1026"/>
  </r>
  <r>
    <x v="743"/>
    <x v="21"/>
    <d v="1985-08-29T00:00:00"/>
    <x v="17"/>
    <n v="3"/>
    <x v="599"/>
    <x v="320"/>
    <x v="0"/>
    <x v="2"/>
    <s v="yes"/>
    <s v="No"/>
    <x v="0"/>
    <x v="1"/>
    <n v="13726.21"/>
    <s v="tier - 3"/>
    <s v="tier - 3"/>
    <s v="R1026"/>
  </r>
  <r>
    <x v="744"/>
    <x v="698"/>
    <d v="1981-08-02T00:00:00"/>
    <x v="36"/>
    <n v="1"/>
    <x v="491"/>
    <x v="230"/>
    <x v="2"/>
    <x v="0"/>
    <s v="yes"/>
    <s v="No"/>
    <x v="0"/>
    <x v="1"/>
    <n v="13725.47"/>
    <s v="tier - 3"/>
    <s v="tier - 2"/>
    <s v="R1024"/>
  </r>
  <r>
    <x v="745"/>
    <x v="699"/>
    <d v="1986-11-24T00:00:00"/>
    <x v="26"/>
    <n v="3"/>
    <x v="600"/>
    <x v="437"/>
    <x v="0"/>
    <x v="0"/>
    <s v="yes"/>
    <s v="No"/>
    <x v="3"/>
    <x v="1"/>
    <n v="13714.55"/>
    <s v="tier - 3"/>
    <s v="tier - 2"/>
    <s v="R1023"/>
  </r>
  <r>
    <x v="746"/>
    <x v="700"/>
    <d v="1985-09-14T00:00:00"/>
    <x v="17"/>
    <n v="3"/>
    <x v="470"/>
    <x v="145"/>
    <x v="0"/>
    <x v="2"/>
    <s v="yes"/>
    <s v="No"/>
    <x v="0"/>
    <x v="1"/>
    <n v="13685.51"/>
    <s v="tier - 3"/>
    <s v="tier - 1"/>
    <s v="R1026"/>
  </r>
  <r>
    <x v="747"/>
    <x v="701"/>
    <d v="1963-08-04T00:00:00"/>
    <x v="8"/>
    <n v="0"/>
    <x v="601"/>
    <x v="438"/>
    <x v="0"/>
    <x v="0"/>
    <s v="yes"/>
    <s v="No"/>
    <x v="3"/>
    <x v="1"/>
    <n v="13677.68"/>
    <s v="tier - 3"/>
    <s v="tier - 2"/>
    <s v="R1021"/>
  </r>
  <r>
    <x v="748"/>
    <x v="702"/>
    <d v="1984-07-20T00:00:00"/>
    <x v="32"/>
    <n v="3"/>
    <x v="602"/>
    <x v="325"/>
    <x v="0"/>
    <x v="2"/>
    <s v="No"/>
    <s v="No"/>
    <x v="3"/>
    <x v="1"/>
    <n v="13638.06"/>
    <s v="tier - 3"/>
    <s v="tier - 3"/>
    <s v="R1023"/>
  </r>
  <r>
    <x v="749"/>
    <x v="703"/>
    <d v="1961-12-24T00:00:00"/>
    <x v="12"/>
    <n v="0"/>
    <x v="343"/>
    <x v="379"/>
    <x v="0"/>
    <x v="0"/>
    <s v="yes"/>
    <s v="No"/>
    <x v="1"/>
    <x v="1"/>
    <n v="13635.64"/>
    <s v="tier - 3"/>
    <s v="tier - 3"/>
    <s v="R1024"/>
  </r>
  <r>
    <x v="750"/>
    <x v="704"/>
    <d v="1969-07-26T00:00:00"/>
    <x v="16"/>
    <n v="0"/>
    <x v="603"/>
    <x v="170"/>
    <x v="0"/>
    <x v="2"/>
    <s v="yes"/>
    <s v="No"/>
    <x v="3"/>
    <x v="1"/>
    <n v="13622.01"/>
    <s v="tier - 3"/>
    <s v="tier - 3"/>
    <s v="R1012"/>
  </r>
  <r>
    <x v="751"/>
    <x v="705"/>
    <d v="1961-11-18T00:00:00"/>
    <x v="12"/>
    <n v="0"/>
    <x v="604"/>
    <x v="333"/>
    <x v="2"/>
    <x v="0"/>
    <s v="yes"/>
    <s v="No"/>
    <x v="1"/>
    <x v="1"/>
    <n v="13616.36"/>
    <s v="tier - 3"/>
    <s v="tier - 3"/>
    <s v="R1024"/>
  </r>
  <r>
    <x v="752"/>
    <x v="706"/>
    <d v="1964-09-10T00:00:00"/>
    <x v="13"/>
    <n v="2"/>
    <x v="80"/>
    <x v="315"/>
    <x v="0"/>
    <x v="2"/>
    <s v="yes"/>
    <s v="No"/>
    <x v="3"/>
    <x v="1"/>
    <n v="13607.37"/>
    <s v="tier - 3"/>
    <s v="tier - 1"/>
    <s v="R1024"/>
  </r>
  <r>
    <x v="753"/>
    <x v="707"/>
    <d v="1992-08-14T00:00:00"/>
    <x v="34"/>
    <n v="0"/>
    <x v="605"/>
    <x v="188"/>
    <x v="0"/>
    <x v="2"/>
    <s v="No"/>
    <s v="No"/>
    <x v="3"/>
    <x v="1"/>
    <n v="13588.17"/>
    <s v="tier - 3"/>
    <s v="tier - 1"/>
    <s v="R1012"/>
  </r>
  <r>
    <x v="754"/>
    <x v="708"/>
    <d v="1968-07-15T00:00:00"/>
    <x v="0"/>
    <n v="0"/>
    <x v="606"/>
    <x v="439"/>
    <x v="0"/>
    <x v="0"/>
    <s v="No"/>
    <s v="No"/>
    <x v="0"/>
    <x v="1"/>
    <n v="13566.04"/>
    <s v="tier - 3"/>
    <s v="tier - 3"/>
    <s v="R1026"/>
  </r>
  <r>
    <x v="755"/>
    <x v="709"/>
    <d v="1960-07-11T00:00:00"/>
    <x v="15"/>
    <n v="0"/>
    <x v="355"/>
    <x v="440"/>
    <x v="0"/>
    <x v="0"/>
    <s v="No"/>
    <s v="No"/>
    <x v="0"/>
    <x v="1"/>
    <n v="13555"/>
    <s v="tier - 3"/>
    <s v="tier - 3"/>
    <s v="R1017"/>
  </r>
  <r>
    <x v="756"/>
    <x v="710"/>
    <d v="1963-10-14T00:00:00"/>
    <x v="8"/>
    <n v="0"/>
    <x v="607"/>
    <x v="441"/>
    <x v="0"/>
    <x v="0"/>
    <s v="yes"/>
    <s v="No"/>
    <x v="3"/>
    <x v="1"/>
    <n v="13511.28"/>
    <s v="tier - 3"/>
    <s v="tier - 1"/>
    <s v="R1012"/>
  </r>
  <r>
    <x v="757"/>
    <x v="711"/>
    <d v="1990-08-30T00:00:00"/>
    <x v="3"/>
    <n v="3"/>
    <x v="608"/>
    <x v="315"/>
    <x v="0"/>
    <x v="2"/>
    <s v="No"/>
    <s v="No"/>
    <x v="0"/>
    <x v="1"/>
    <n v="13480.83"/>
    <s v="tier - 3"/>
    <s v="tier - 2"/>
    <s v="R1023"/>
  </r>
  <r>
    <x v="758"/>
    <x v="712"/>
    <d v="1975-08-07T00:00:00"/>
    <x v="27"/>
    <n v="1"/>
    <x v="609"/>
    <x v="442"/>
    <x v="0"/>
    <x v="0"/>
    <s v="yes"/>
    <s v="No"/>
    <x v="3"/>
    <x v="1"/>
    <n v="13472.19"/>
    <s v="tier - 3"/>
    <s v="tier - 2"/>
    <s v="R1012"/>
  </r>
  <r>
    <x v="759"/>
    <x v="713"/>
    <d v="1960-07-24T00:00:00"/>
    <x v="15"/>
    <n v="0"/>
    <x v="610"/>
    <x v="22"/>
    <x v="0"/>
    <x v="0"/>
    <s v="No"/>
    <s v="No"/>
    <x v="0"/>
    <x v="1"/>
    <n v="13470.86"/>
    <s v="tier - 3"/>
    <s v="tier - 3"/>
    <s v="R1011"/>
  </r>
  <r>
    <x v="760"/>
    <x v="714"/>
    <d v="1960-07-28T00:00:00"/>
    <x v="15"/>
    <n v="0"/>
    <x v="568"/>
    <x v="443"/>
    <x v="0"/>
    <x v="0"/>
    <s v="No"/>
    <s v="No"/>
    <x v="0"/>
    <x v="1"/>
    <n v="13470.8"/>
    <s v="tier - 3"/>
    <s v="tier - 2"/>
    <s v="R1013"/>
  </r>
  <r>
    <x v="761"/>
    <x v="715"/>
    <d v="1985-08-19T00:00:00"/>
    <x v="17"/>
    <n v="3"/>
    <x v="611"/>
    <x v="264"/>
    <x v="0"/>
    <x v="2"/>
    <s v="yes"/>
    <s v="No"/>
    <x v="0"/>
    <x v="1"/>
    <n v="13465.8"/>
    <s v="tier - 3"/>
    <s v="tier - 1"/>
    <s v="R1012"/>
  </r>
  <r>
    <x v="762"/>
    <x v="716"/>
    <d v="1960-12-16T00:00:00"/>
    <x v="15"/>
    <n v="0"/>
    <x v="612"/>
    <x v="444"/>
    <x v="0"/>
    <x v="0"/>
    <s v="No"/>
    <s v="No"/>
    <x v="0"/>
    <x v="1"/>
    <n v="13462.52"/>
    <s v="tier - 3"/>
    <s v="tier - 2"/>
    <s v="R1011"/>
  </r>
  <r>
    <x v="763"/>
    <x v="717"/>
    <d v="1960-07-11T00:00:00"/>
    <x v="15"/>
    <n v="0"/>
    <x v="264"/>
    <x v="445"/>
    <x v="1"/>
    <x v="0"/>
    <s v="No"/>
    <s v="No"/>
    <x v="0"/>
    <x v="1"/>
    <n v="13457.96"/>
    <s v="tier - 3"/>
    <s v="tier - 1"/>
    <s v="R1013"/>
  </r>
  <r>
    <x v="764"/>
    <x v="718"/>
    <d v="1960-08-13T00:00:00"/>
    <x v="15"/>
    <n v="0"/>
    <x v="613"/>
    <x v="446"/>
    <x v="1"/>
    <x v="0"/>
    <s v="No"/>
    <s v="No"/>
    <x v="0"/>
    <x v="1"/>
    <n v="13451.12"/>
    <s v="tier - 3"/>
    <s v="tier - 1"/>
    <s v="R1011"/>
  </r>
  <r>
    <x v="765"/>
    <x v="719"/>
    <d v="1975-06-29T00:00:00"/>
    <x v="27"/>
    <n v="1"/>
    <x v="614"/>
    <x v="447"/>
    <x v="0"/>
    <x v="0"/>
    <s v="yes"/>
    <s v="No"/>
    <x v="3"/>
    <x v="1"/>
    <n v="13440.7"/>
    <s v="tier - 3"/>
    <s v="tier - 2"/>
    <s v="R1012"/>
  </r>
  <r>
    <x v="766"/>
    <x v="720"/>
    <d v="1966-11-14T00:00:00"/>
    <x v="24"/>
    <n v="3"/>
    <x v="67"/>
    <x v="124"/>
    <x v="0"/>
    <x v="2"/>
    <s v="yes"/>
    <s v="No"/>
    <x v="1"/>
    <x v="1"/>
    <n v="13430.27"/>
    <s v="tier - 3"/>
    <s v="tier - 3"/>
    <s v="R1024"/>
  </r>
  <r>
    <x v="767"/>
    <x v="721"/>
    <d v="1961-11-03T00:00:00"/>
    <x v="12"/>
    <n v="0"/>
    <x v="49"/>
    <x v="448"/>
    <x v="0"/>
    <x v="0"/>
    <s v="yes"/>
    <s v="No"/>
    <x v="1"/>
    <x v="1"/>
    <n v="13429.04"/>
    <s v="tier - 3"/>
    <s v="tier - 3"/>
    <s v="R1012"/>
  </r>
  <r>
    <x v="768"/>
    <x v="722"/>
    <d v="1994-06-17T00:00:00"/>
    <x v="6"/>
    <n v="0"/>
    <x v="519"/>
    <x v="159"/>
    <x v="0"/>
    <x v="2"/>
    <s v="No"/>
    <s v="No"/>
    <x v="0"/>
    <x v="1"/>
    <n v="13417.05"/>
    <s v="tier - 3"/>
    <s v="tier - 3"/>
    <s v="R1012"/>
  </r>
  <r>
    <x v="769"/>
    <x v="723"/>
    <d v="1961-07-22T00:00:00"/>
    <x v="12"/>
    <n v="0"/>
    <x v="615"/>
    <x v="449"/>
    <x v="2"/>
    <x v="0"/>
    <s v="yes"/>
    <s v="No"/>
    <x v="1"/>
    <x v="1"/>
    <n v="13415.04"/>
    <s v="tier - 3"/>
    <s v="tier - 2"/>
    <s v="R1012"/>
  </r>
  <r>
    <x v="770"/>
    <x v="724"/>
    <d v="1992-12-19T00:00:00"/>
    <x v="34"/>
    <n v="0"/>
    <x v="616"/>
    <x v="74"/>
    <x v="0"/>
    <x v="1"/>
    <s v="No"/>
    <s v="No"/>
    <x v="3"/>
    <x v="1"/>
    <n v="13412.97"/>
    <s v="tier - 3"/>
    <s v="tier - 3"/>
    <s v="R1023"/>
  </r>
  <r>
    <x v="771"/>
    <x v="725"/>
    <d v="1959-12-20T00:00:00"/>
    <x v="10"/>
    <n v="0"/>
    <x v="617"/>
    <x v="236"/>
    <x v="0"/>
    <x v="1"/>
    <s v="yes"/>
    <s v="No"/>
    <x v="1"/>
    <x v="1"/>
    <n v="13405.39"/>
    <s v="tier - 3"/>
    <s v="tier - 3"/>
    <s v="R1013"/>
  </r>
  <r>
    <x v="772"/>
    <x v="726"/>
    <d v="1959-11-25T00:00:00"/>
    <x v="10"/>
    <n v="0"/>
    <x v="382"/>
    <x v="27"/>
    <x v="0"/>
    <x v="2"/>
    <s v="yes"/>
    <s v="No"/>
    <x v="1"/>
    <x v="1"/>
    <n v="13393.76"/>
    <s v="tier - 3"/>
    <s v="tier - 1"/>
    <s v="R1011"/>
  </r>
  <r>
    <x v="773"/>
    <x v="727"/>
    <d v="1959-12-09T00:00:00"/>
    <x v="10"/>
    <n v="0"/>
    <x v="65"/>
    <x v="161"/>
    <x v="0"/>
    <x v="2"/>
    <s v="yes"/>
    <s v="No"/>
    <x v="1"/>
    <x v="1"/>
    <n v="13390.56"/>
    <s v="tier - 3"/>
    <s v="tier - 3"/>
    <s v="R1011"/>
  </r>
  <r>
    <x v="774"/>
    <x v="728"/>
    <d v="1984-06-06T00:00:00"/>
    <x v="33"/>
    <n v="3"/>
    <x v="618"/>
    <x v="134"/>
    <x v="0"/>
    <x v="2"/>
    <s v="No"/>
    <s v="No"/>
    <x v="3"/>
    <x v="1"/>
    <n v="13383.67"/>
    <s v="tier - 3"/>
    <s v="tier - 2"/>
    <s v="R1023"/>
  </r>
  <r>
    <x v="775"/>
    <x v="729"/>
    <d v="1979-09-30T00:00:00"/>
    <x v="18"/>
    <n v="2"/>
    <x v="619"/>
    <x v="409"/>
    <x v="0"/>
    <x v="2"/>
    <s v="No"/>
    <s v="No"/>
    <x v="3"/>
    <x v="1"/>
    <n v="13377.41"/>
    <s v="tier - 3"/>
    <s v="tier - 3"/>
    <s v="R1026"/>
  </r>
  <r>
    <x v="776"/>
    <x v="68"/>
    <d v="1964-09-24T00:00:00"/>
    <x v="13"/>
    <n v="0"/>
    <x v="620"/>
    <x v="450"/>
    <x v="0"/>
    <x v="2"/>
    <s v="yes"/>
    <s v="No"/>
    <x v="3"/>
    <x v="1"/>
    <n v="13375.76"/>
    <s v="tier - 3"/>
    <s v="tier - 2"/>
    <s v="R1025"/>
  </r>
  <r>
    <x v="777"/>
    <x v="730"/>
    <d v="1990-10-02T00:00:00"/>
    <x v="3"/>
    <n v="3"/>
    <x v="621"/>
    <x v="319"/>
    <x v="0"/>
    <x v="2"/>
    <s v="No"/>
    <s v="No"/>
    <x v="0"/>
    <x v="1"/>
    <n v="13360.94"/>
    <s v="tier - 3"/>
    <s v="tier - 1"/>
    <s v="R1012"/>
  </r>
  <r>
    <x v="778"/>
    <x v="731"/>
    <d v="1960-11-11T00:00:00"/>
    <x v="15"/>
    <n v="0"/>
    <x v="226"/>
    <x v="451"/>
    <x v="0"/>
    <x v="0"/>
    <s v="No"/>
    <s v="No"/>
    <x v="0"/>
    <x v="1"/>
    <n v="13352.1"/>
    <s v="tier - 3"/>
    <s v="tier - 1"/>
    <s v="R1012"/>
  </r>
  <r>
    <x v="779"/>
    <x v="732"/>
    <d v="1976-08-23T00:00:00"/>
    <x v="1"/>
    <n v="2"/>
    <x v="622"/>
    <x v="251"/>
    <x v="0"/>
    <x v="2"/>
    <s v="yes"/>
    <s v="No"/>
    <x v="0"/>
    <x v="1"/>
    <n v="13333.71"/>
    <s v="tier - 3"/>
    <s v="tier - 2"/>
    <s v="R1012"/>
  </r>
  <r>
    <x v="780"/>
    <x v="733"/>
    <d v="1994-07-01T00:00:00"/>
    <x v="6"/>
    <n v="0"/>
    <x v="623"/>
    <x v="326"/>
    <x v="0"/>
    <x v="2"/>
    <s v="No"/>
    <s v="No"/>
    <x v="0"/>
    <x v="1"/>
    <n v="13292.52"/>
    <s v="tier - 3"/>
    <s v="tier - 3"/>
    <s v="R1012"/>
  </r>
  <r>
    <x v="781"/>
    <x v="627"/>
    <d v="1962-10-11T00:00:00"/>
    <x v="5"/>
    <n v="0"/>
    <x v="624"/>
    <x v="452"/>
    <x v="0"/>
    <x v="0"/>
    <s v="No"/>
    <s v="No"/>
    <x v="0"/>
    <x v="1"/>
    <n v="13228.85"/>
    <s v="tier - 3"/>
    <s v="tier - 3"/>
    <s v="R1023"/>
  </r>
  <r>
    <x v="782"/>
    <x v="734"/>
    <d v="1962-11-24T00:00:00"/>
    <x v="5"/>
    <n v="1"/>
    <x v="625"/>
    <x v="453"/>
    <x v="1"/>
    <x v="0"/>
    <s v="No"/>
    <s v="No"/>
    <x v="0"/>
    <x v="1"/>
    <n v="13224.69"/>
    <s v="tier - 3"/>
    <s v="tier - 2"/>
    <s v="R1011"/>
  </r>
  <r>
    <x v="783"/>
    <x v="735"/>
    <d v="1965-11-13T00:00:00"/>
    <x v="11"/>
    <n v="2"/>
    <x v="626"/>
    <x v="454"/>
    <x v="0"/>
    <x v="0"/>
    <s v="No"/>
    <s v="No"/>
    <x v="0"/>
    <x v="1"/>
    <n v="13224.06"/>
    <s v="tier - 3"/>
    <s v="tier - 3"/>
    <s v="R1024"/>
  </r>
  <r>
    <x v="784"/>
    <x v="736"/>
    <d v="1962-12-07T00:00:00"/>
    <x v="5"/>
    <n v="0"/>
    <x v="589"/>
    <x v="455"/>
    <x v="1"/>
    <x v="0"/>
    <s v="No"/>
    <s v="No"/>
    <x v="0"/>
    <x v="1"/>
    <n v="13217.09"/>
    <s v="tier - 3"/>
    <s v="tier - 1"/>
    <s v="R1024"/>
  </r>
  <r>
    <x v="785"/>
    <x v="737"/>
    <d v="1982-10-15T00:00:00"/>
    <x v="37"/>
    <n v="3"/>
    <x v="627"/>
    <x v="140"/>
    <x v="0"/>
    <x v="2"/>
    <s v="No"/>
    <s v="No"/>
    <x v="0"/>
    <x v="1"/>
    <n v="13214.43"/>
    <s v="tier - 3"/>
    <s v="tier - 2"/>
    <s v="R1012"/>
  </r>
  <r>
    <x v="786"/>
    <x v="738"/>
    <d v="1962-08-05T00:00:00"/>
    <x v="5"/>
    <n v="0"/>
    <x v="628"/>
    <x v="221"/>
    <x v="3"/>
    <x v="0"/>
    <s v="No"/>
    <s v="No"/>
    <x v="0"/>
    <x v="1"/>
    <n v="13204.29"/>
    <s v="tier - 3"/>
    <s v="tier - 1"/>
    <s v="R1024"/>
  </r>
  <r>
    <x v="787"/>
    <x v="39"/>
    <d v="1961-12-06T00:00:00"/>
    <x v="12"/>
    <n v="0"/>
    <x v="629"/>
    <x v="411"/>
    <x v="0"/>
    <x v="0"/>
    <s v="yes"/>
    <s v="No"/>
    <x v="1"/>
    <x v="1"/>
    <n v="13143.86"/>
    <s v="tier - 3"/>
    <s v="tier - 2"/>
    <s v="R1016"/>
  </r>
  <r>
    <x v="788"/>
    <x v="739"/>
    <d v="1961-12-06T00:00:00"/>
    <x v="12"/>
    <n v="0"/>
    <x v="203"/>
    <x v="108"/>
    <x v="0"/>
    <x v="0"/>
    <s v="yes"/>
    <s v="No"/>
    <x v="1"/>
    <x v="1"/>
    <n v="13143.34"/>
    <s v="tier - 3"/>
    <s v="tier - 2"/>
    <s v="R1020"/>
  </r>
  <r>
    <x v="789"/>
    <x v="740"/>
    <d v="1961-09-07T00:00:00"/>
    <x v="12"/>
    <n v="0"/>
    <x v="351"/>
    <x v="456"/>
    <x v="2"/>
    <x v="0"/>
    <s v="yes"/>
    <s v="No"/>
    <x v="1"/>
    <x v="1"/>
    <n v="13129.6"/>
    <s v="tier - 3"/>
    <s v="tier - 2"/>
    <s v="R1017"/>
  </r>
  <r>
    <x v="790"/>
    <x v="741"/>
    <d v="1999-08-16T00:00:00"/>
    <x v="35"/>
    <n v="0"/>
    <x v="378"/>
    <x v="252"/>
    <x v="1"/>
    <x v="2"/>
    <s v="No"/>
    <s v="No"/>
    <x v="0"/>
    <x v="1"/>
    <n v="13126.68"/>
    <s v="tier - 3"/>
    <s v="tier - 3"/>
    <s v="R1011"/>
  </r>
  <r>
    <x v="791"/>
    <x v="742"/>
    <d v="1963-09-14T00:00:00"/>
    <x v="8"/>
    <n v="0"/>
    <x v="322"/>
    <x v="457"/>
    <x v="0"/>
    <x v="0"/>
    <s v="yes"/>
    <s v="No"/>
    <x v="3"/>
    <x v="1"/>
    <n v="13116.84"/>
    <s v="tier - 3"/>
    <s v="tier - 1"/>
    <s v="R1012"/>
  </r>
  <r>
    <x v="792"/>
    <x v="743"/>
    <d v="1992-08-12T00:00:00"/>
    <x v="34"/>
    <n v="0"/>
    <x v="630"/>
    <x v="458"/>
    <x v="0"/>
    <x v="2"/>
    <s v="No"/>
    <s v="No"/>
    <x v="3"/>
    <x v="1"/>
    <n v="13113.51"/>
    <s v="tier - 3"/>
    <s v="tier - 2"/>
    <s v="R1026"/>
  </r>
  <r>
    <x v="793"/>
    <x v="744"/>
    <d v="1962-08-02T00:00:00"/>
    <x v="5"/>
    <n v="1"/>
    <x v="362"/>
    <x v="459"/>
    <x v="2"/>
    <x v="0"/>
    <s v="No"/>
    <s v="No"/>
    <x v="0"/>
    <x v="1"/>
    <n v="13112.6"/>
    <s v="tier - 3"/>
    <s v="tier - 3"/>
    <s v="R1012"/>
  </r>
  <r>
    <x v="794"/>
    <x v="745"/>
    <d v="1971-10-30T00:00:00"/>
    <x v="14"/>
    <n v="0"/>
    <x v="9"/>
    <x v="460"/>
    <x v="0"/>
    <x v="0"/>
    <s v="No"/>
    <s v="No"/>
    <x v="0"/>
    <x v="1"/>
    <n v="13110.79"/>
    <s v="tier - 3"/>
    <s v="tier - 2"/>
    <s v="R1011"/>
  </r>
  <r>
    <x v="795"/>
    <x v="746"/>
    <d v="1978-07-17T00:00:00"/>
    <x v="9"/>
    <n v="2"/>
    <x v="10"/>
    <x v="461"/>
    <x v="0"/>
    <x v="0"/>
    <s v="No"/>
    <s v="No"/>
    <x v="0"/>
    <x v="1"/>
    <n v="13101.74"/>
    <s v="tier - 3"/>
    <s v="tier - 2"/>
    <s v="R1026"/>
  </r>
  <r>
    <x v="796"/>
    <x v="747"/>
    <d v="1961-11-06T00:00:00"/>
    <x v="12"/>
    <n v="0"/>
    <x v="631"/>
    <x v="390"/>
    <x v="0"/>
    <x v="0"/>
    <s v="yes"/>
    <s v="No"/>
    <x v="1"/>
    <x v="1"/>
    <n v="13063.88"/>
    <s v="tier - 3"/>
    <s v="tier - 2"/>
    <s v="R1011"/>
  </r>
  <r>
    <x v="797"/>
    <x v="748"/>
    <d v="1985-10-26T00:00:00"/>
    <x v="17"/>
    <n v="3"/>
    <x v="632"/>
    <x v="65"/>
    <x v="0"/>
    <x v="1"/>
    <s v="yes"/>
    <s v="No"/>
    <x v="0"/>
    <x v="1"/>
    <n v="13051.22"/>
    <s v="tier - 3"/>
    <s v="tier - 1"/>
    <s v="R1026"/>
  </r>
  <r>
    <x v="798"/>
    <x v="465"/>
    <d v="1967-08-06T00:00:00"/>
    <x v="22"/>
    <n v="3"/>
    <x v="275"/>
    <x v="462"/>
    <x v="1"/>
    <x v="0"/>
    <s v="yes"/>
    <s v="No"/>
    <x v="0"/>
    <x v="1"/>
    <n v="13047.33"/>
    <s v="tier - 3"/>
    <s v="tier - 3"/>
    <s v="R1024"/>
  </r>
  <r>
    <x v="799"/>
    <x v="749"/>
    <d v="1969-09-23T00:00:00"/>
    <x v="16"/>
    <n v="0"/>
    <x v="633"/>
    <x v="85"/>
    <x v="0"/>
    <x v="1"/>
    <s v="yes"/>
    <s v="No"/>
    <x v="3"/>
    <x v="1"/>
    <n v="13044.41"/>
    <s v="tier - 3"/>
    <s v="tier - 1"/>
    <s v="R1012"/>
  </r>
  <r>
    <x v="800"/>
    <x v="750"/>
    <d v="1961-11-09T00:00:00"/>
    <x v="12"/>
    <n v="0"/>
    <x v="634"/>
    <x v="463"/>
    <x v="1"/>
    <x v="0"/>
    <s v="yes"/>
    <s v="No"/>
    <x v="1"/>
    <x v="1"/>
    <n v="13041.92"/>
    <s v="tier - 3"/>
    <s v="tier - 1"/>
    <s v="R1011"/>
  </r>
  <r>
    <x v="801"/>
    <x v="751"/>
    <d v="1965-11-04T00:00:00"/>
    <x v="11"/>
    <n v="0"/>
    <x v="635"/>
    <x v="464"/>
    <x v="0"/>
    <x v="0"/>
    <s v="No"/>
    <s v="No"/>
    <x v="0"/>
    <x v="1"/>
    <n v="13023.93"/>
    <s v="tier - 3"/>
    <s v="tier - 2"/>
    <s v="R1025"/>
  </r>
  <r>
    <x v="802"/>
    <x v="264"/>
    <d v="1964-09-23T00:00:00"/>
    <x v="13"/>
    <n v="1"/>
    <x v="443"/>
    <x v="159"/>
    <x v="0"/>
    <x v="2"/>
    <s v="yes"/>
    <s v="No"/>
    <x v="3"/>
    <x v="1"/>
    <n v="13019.16"/>
    <s v="tier - 3"/>
    <s v="tier - 1"/>
    <s v="R1024"/>
  </r>
  <r>
    <x v="803"/>
    <x v="752"/>
    <d v="1962-07-20T00:00:00"/>
    <x v="5"/>
    <n v="0"/>
    <x v="636"/>
    <x v="308"/>
    <x v="2"/>
    <x v="0"/>
    <s v="No"/>
    <s v="No"/>
    <x v="0"/>
    <x v="1"/>
    <n v="13012.21"/>
    <s v="tier - 3"/>
    <s v="tier - 1"/>
    <s v="R1012"/>
  </r>
  <r>
    <x v="804"/>
    <x v="753"/>
    <d v="1972-09-27T00:00:00"/>
    <x v="28"/>
    <n v="0"/>
    <x v="637"/>
    <x v="319"/>
    <x v="0"/>
    <x v="2"/>
    <s v="No"/>
    <s v="No"/>
    <x v="1"/>
    <x v="1"/>
    <n v="13010.86"/>
    <s v="tier - 3"/>
    <s v="tier - 2"/>
    <s v="R1012"/>
  </r>
  <r>
    <x v="805"/>
    <x v="754"/>
    <d v="1969-12-13T00:00:00"/>
    <x v="16"/>
    <n v="0"/>
    <x v="638"/>
    <x v="272"/>
    <x v="0"/>
    <x v="1"/>
    <s v="yes"/>
    <s v="No"/>
    <x v="3"/>
    <x v="1"/>
    <n v="13008.07"/>
    <s v="tier - 3"/>
    <s v="tier - 3"/>
    <s v="R1012"/>
  </r>
  <r>
    <x v="806"/>
    <x v="755"/>
    <d v="1962-06-24T00:00:00"/>
    <x v="5"/>
    <n v="0"/>
    <x v="639"/>
    <x v="257"/>
    <x v="1"/>
    <x v="0"/>
    <s v="No"/>
    <s v="No"/>
    <x v="0"/>
    <x v="1"/>
    <n v="13004.95"/>
    <s v="tier - 3"/>
    <s v="tier - 1"/>
    <s v="R1012"/>
  </r>
  <r>
    <x v="807"/>
    <x v="756"/>
    <d v="1981-10-30T00:00:00"/>
    <x v="36"/>
    <n v="1"/>
    <x v="640"/>
    <x v="465"/>
    <x v="0"/>
    <x v="0"/>
    <s v="yes"/>
    <s v="No"/>
    <x v="0"/>
    <x v="1"/>
    <n v="13002.91"/>
    <s v="tier - 3"/>
    <s v="tier - 1"/>
    <s v="R1012"/>
  </r>
  <r>
    <x v="808"/>
    <x v="757"/>
    <d v="1979-11-27T00:00:00"/>
    <x v="18"/>
    <n v="2"/>
    <x v="641"/>
    <x v="224"/>
    <x v="0"/>
    <x v="2"/>
    <s v="No"/>
    <s v="No"/>
    <x v="3"/>
    <x v="1"/>
    <n v="12994.12"/>
    <s v="tier - 3"/>
    <s v="tier - 2"/>
    <s v="R1026"/>
  </r>
  <r>
    <x v="809"/>
    <x v="758"/>
    <d v="1960-11-28T00:00:00"/>
    <x v="15"/>
    <n v="0"/>
    <x v="642"/>
    <x v="356"/>
    <x v="0"/>
    <x v="0"/>
    <s v="No"/>
    <s v="No"/>
    <x v="0"/>
    <x v="1"/>
    <n v="12982.87"/>
    <s v="tier - 3"/>
    <s v="tier - 1"/>
    <s v="R1013"/>
  </r>
  <r>
    <x v="810"/>
    <x v="759"/>
    <d v="1960-09-23T00:00:00"/>
    <x v="15"/>
    <n v="0"/>
    <x v="440"/>
    <x v="466"/>
    <x v="0"/>
    <x v="0"/>
    <s v="No"/>
    <s v="No"/>
    <x v="0"/>
    <x v="1"/>
    <n v="12981.35"/>
    <s v="tier - 3"/>
    <s v="tier - 3"/>
    <s v="R1013"/>
  </r>
  <r>
    <x v="811"/>
    <x v="384"/>
    <d v="1960-06-22T00:00:00"/>
    <x v="15"/>
    <n v="0"/>
    <x v="396"/>
    <x v="467"/>
    <x v="0"/>
    <x v="0"/>
    <s v="No"/>
    <s v="No"/>
    <x v="0"/>
    <x v="1"/>
    <n v="12979.36"/>
    <s v="tier - 3"/>
    <s v="tier - 1"/>
    <s v="R1011"/>
  </r>
  <r>
    <x v="812"/>
    <x v="760"/>
    <d v="1960-11-04T00:00:00"/>
    <x v="15"/>
    <n v="0"/>
    <x v="643"/>
    <x v="211"/>
    <x v="2"/>
    <x v="0"/>
    <s v="No"/>
    <s v="No"/>
    <x v="0"/>
    <x v="1"/>
    <n v="12957.12"/>
    <s v="tier - 3"/>
    <s v="tier - 1"/>
    <s v="R1011"/>
  </r>
  <r>
    <x v="813"/>
    <x v="761"/>
    <d v="1961-08-20T00:00:00"/>
    <x v="12"/>
    <n v="0"/>
    <x v="644"/>
    <x v="296"/>
    <x v="0"/>
    <x v="0"/>
    <s v="yes"/>
    <s v="No"/>
    <x v="1"/>
    <x v="1"/>
    <n v="12950.07"/>
    <s v="tier - 3"/>
    <s v="tier - 1"/>
    <s v="R1012"/>
  </r>
  <r>
    <x v="814"/>
    <x v="762"/>
    <d v="1966-12-22T00:00:00"/>
    <x v="24"/>
    <n v="4"/>
    <x v="534"/>
    <x v="140"/>
    <x v="0"/>
    <x v="2"/>
    <s v="yes"/>
    <s v="No"/>
    <x v="1"/>
    <x v="1"/>
    <n v="12949.16"/>
    <s v="tier - 3"/>
    <s v="tier - 3"/>
    <s v="R1013"/>
  </r>
  <r>
    <x v="815"/>
    <x v="763"/>
    <d v="1963-08-14T00:00:00"/>
    <x v="8"/>
    <n v="2"/>
    <x v="47"/>
    <x v="468"/>
    <x v="0"/>
    <x v="0"/>
    <s v="yes"/>
    <s v="No"/>
    <x v="3"/>
    <x v="1"/>
    <n v="12928.79"/>
    <s v="tier - 3"/>
    <s v="tier - 2"/>
    <s v="R1013"/>
  </r>
  <r>
    <x v="816"/>
    <x v="764"/>
    <d v="1963-09-01T00:00:00"/>
    <x v="8"/>
    <n v="2"/>
    <x v="425"/>
    <x v="469"/>
    <x v="1"/>
    <x v="0"/>
    <s v="yes"/>
    <s v="No"/>
    <x v="3"/>
    <x v="1"/>
    <n v="12925.89"/>
    <s v="tier - 3"/>
    <s v="tier - 2"/>
    <s v="R1013"/>
  </r>
  <r>
    <x v="817"/>
    <x v="294"/>
    <d v="1963-08-16T00:00:00"/>
    <x v="8"/>
    <n v="1"/>
    <x v="247"/>
    <x v="97"/>
    <x v="1"/>
    <x v="0"/>
    <s v="yes"/>
    <s v="No"/>
    <x v="3"/>
    <x v="1"/>
    <n v="12913.99"/>
    <s v="tier - 3"/>
    <s v="tier - 2"/>
    <s v="R1016"/>
  </r>
  <r>
    <x v="818"/>
    <x v="765"/>
    <d v="2004-07-09T00:00:00"/>
    <x v="41"/>
    <n v="0"/>
    <x v="173"/>
    <x v="470"/>
    <x v="0"/>
    <x v="2"/>
    <s v="No"/>
    <s v="yes"/>
    <x v="3"/>
    <x v="1"/>
    <n v="12890.06"/>
    <s v="tier - 3"/>
    <s v="tier - 1"/>
    <s v="R1019"/>
  </r>
  <r>
    <x v="819"/>
    <x v="766"/>
    <d v="1984-08-06T00:00:00"/>
    <x v="32"/>
    <n v="3"/>
    <x v="645"/>
    <x v="436"/>
    <x v="0"/>
    <x v="2"/>
    <s v="No"/>
    <s v="No"/>
    <x v="3"/>
    <x v="1"/>
    <n v="12870.31"/>
    <s v="tier - 3"/>
    <s v="tier - 3"/>
    <s v="R1012"/>
  </r>
  <r>
    <x v="820"/>
    <x v="767"/>
    <d v="1963-09-27T00:00:00"/>
    <x v="8"/>
    <n v="0"/>
    <x v="646"/>
    <x v="471"/>
    <x v="1"/>
    <x v="0"/>
    <s v="yes"/>
    <s v="No"/>
    <x v="3"/>
    <x v="1"/>
    <n v="12856.84"/>
    <s v="tier - 3"/>
    <s v="tier - 3"/>
    <s v="R1021"/>
  </r>
  <r>
    <x v="821"/>
    <x v="768"/>
    <d v="1973-09-22T00:00:00"/>
    <x v="30"/>
    <n v="0"/>
    <x v="647"/>
    <x v="472"/>
    <x v="0"/>
    <x v="0"/>
    <s v="No"/>
    <s v="No"/>
    <x v="1"/>
    <x v="1"/>
    <n v="12852.37"/>
    <s v="tier - 3"/>
    <s v="tier - 1"/>
    <s v="R1012"/>
  </r>
  <r>
    <x v="822"/>
    <x v="769"/>
    <d v="1993-09-27T00:00:00"/>
    <x v="20"/>
    <n v="0"/>
    <x v="648"/>
    <x v="89"/>
    <x v="0"/>
    <x v="2"/>
    <s v="No"/>
    <s v="No"/>
    <x v="3"/>
    <x v="1"/>
    <n v="12847.24"/>
    <s v="tier - 3"/>
    <s v="tier - 2"/>
    <s v="R1012"/>
  </r>
  <r>
    <x v="823"/>
    <x v="649"/>
    <d v="2004-11-09T00:00:00"/>
    <x v="41"/>
    <n v="2"/>
    <x v="649"/>
    <x v="473"/>
    <x v="3"/>
    <x v="2"/>
    <s v="No"/>
    <s v="yes"/>
    <x v="3"/>
    <x v="0"/>
    <n v="12829.46"/>
    <s v="tier - 3"/>
    <s v="tier - 3"/>
    <s v="R1016"/>
  </r>
  <r>
    <x v="824"/>
    <x v="770"/>
    <d v="1967-09-25T00:00:00"/>
    <x v="22"/>
    <n v="0"/>
    <x v="650"/>
    <x v="474"/>
    <x v="0"/>
    <x v="0"/>
    <s v="yes"/>
    <s v="No"/>
    <x v="0"/>
    <x v="1"/>
    <n v="12823.25"/>
    <s v="tier - 3"/>
    <s v="tier - 3"/>
    <s v="R1021"/>
  </r>
  <r>
    <x v="825"/>
    <x v="771"/>
    <d v="1963-07-20T00:00:00"/>
    <x v="8"/>
    <n v="0"/>
    <x v="651"/>
    <x v="423"/>
    <x v="1"/>
    <x v="0"/>
    <s v="yes"/>
    <s v="No"/>
    <x v="3"/>
    <x v="1"/>
    <n v="12815.44"/>
    <s v="tier - 3"/>
    <s v="tier - 3"/>
    <s v="R1024"/>
  </r>
  <r>
    <x v="826"/>
    <x v="772"/>
    <d v="1978-07-24T00:00:00"/>
    <x v="9"/>
    <n v="0"/>
    <x v="56"/>
    <x v="305"/>
    <x v="0"/>
    <x v="0"/>
    <s v="No"/>
    <s v="No"/>
    <x v="0"/>
    <x v="1"/>
    <n v="12797.21"/>
    <s v="tier - 3"/>
    <s v="tier - 1"/>
    <s v="R1024"/>
  </r>
  <r>
    <x v="827"/>
    <x v="465"/>
    <d v="1983-10-29T00:00:00"/>
    <x v="33"/>
    <n v="3"/>
    <x v="568"/>
    <x v="219"/>
    <x v="0"/>
    <x v="2"/>
    <s v="yes"/>
    <s v="No"/>
    <x v="3"/>
    <x v="1"/>
    <n v="12788.18"/>
    <s v="tier - 3"/>
    <s v="tier - 1"/>
    <s v="R1026"/>
  </r>
  <r>
    <x v="828"/>
    <x v="481"/>
    <d v="1963-12-05T00:00:00"/>
    <x v="8"/>
    <n v="0"/>
    <x v="652"/>
    <x v="475"/>
    <x v="1"/>
    <x v="0"/>
    <s v="yes"/>
    <s v="No"/>
    <x v="3"/>
    <x v="1"/>
    <n v="12788.03"/>
    <s v="tier - 3"/>
    <s v="tier - 3"/>
    <s v="R1025"/>
  </r>
  <r>
    <x v="829"/>
    <x v="773"/>
    <d v="1972-10-07T00:00:00"/>
    <x v="28"/>
    <n v="0"/>
    <x v="653"/>
    <x v="351"/>
    <x v="0"/>
    <x v="2"/>
    <s v="No"/>
    <s v="No"/>
    <x v="1"/>
    <x v="1"/>
    <n v="12776.05"/>
    <s v="tier - 3"/>
    <s v="tier - 3"/>
    <s v="R1026"/>
  </r>
  <r>
    <x v="830"/>
    <x v="774"/>
    <d v="1975-09-25T00:00:00"/>
    <x v="27"/>
    <n v="1"/>
    <x v="654"/>
    <x v="354"/>
    <x v="0"/>
    <x v="0"/>
    <s v="yes"/>
    <s v="No"/>
    <x v="3"/>
    <x v="1"/>
    <n v="12770.27"/>
    <s v="tier - 3"/>
    <s v="tier - 3"/>
    <s v="R1021"/>
  </r>
  <r>
    <x v="831"/>
    <x v="775"/>
    <d v="1962-10-01T00:00:00"/>
    <x v="5"/>
    <n v="0"/>
    <x v="18"/>
    <x v="476"/>
    <x v="0"/>
    <x v="0"/>
    <s v="No"/>
    <s v="No"/>
    <x v="0"/>
    <x v="1"/>
    <n v="12741.17"/>
    <s v="tier - 3"/>
    <s v="tier - 1"/>
    <s v="R1017"/>
  </r>
  <r>
    <x v="832"/>
    <x v="776"/>
    <d v="1962-09-02T00:00:00"/>
    <x v="5"/>
    <n v="0"/>
    <x v="366"/>
    <x v="477"/>
    <x v="1"/>
    <x v="0"/>
    <s v="No"/>
    <s v="No"/>
    <x v="0"/>
    <x v="1"/>
    <n v="12731"/>
    <s v="tier - 3"/>
    <s v="tier - 3"/>
    <s v="R1016"/>
  </r>
  <r>
    <x v="833"/>
    <x v="777"/>
    <d v="1988-07-17T00:00:00"/>
    <x v="23"/>
    <n v="3"/>
    <x v="655"/>
    <x v="478"/>
    <x v="0"/>
    <x v="1"/>
    <s v="yes"/>
    <s v="No"/>
    <x v="3"/>
    <x v="1"/>
    <n v="12718.21"/>
    <s v="tier - 3"/>
    <s v="tier - 1"/>
    <s v="R1026"/>
  </r>
  <r>
    <x v="834"/>
    <x v="778"/>
    <d v="1970-07-08T00:00:00"/>
    <x v="2"/>
    <n v="0"/>
    <x v="656"/>
    <x v="463"/>
    <x v="0"/>
    <x v="0"/>
    <s v="yes"/>
    <s v="No"/>
    <x v="1"/>
    <x v="1"/>
    <n v="12713"/>
    <s v="tier - 3"/>
    <s v="tier - 1"/>
    <s v="R1011"/>
  </r>
  <r>
    <x v="835"/>
    <x v="216"/>
    <d v="1964-11-28T00:00:00"/>
    <x v="13"/>
    <n v="0"/>
    <x v="657"/>
    <x v="184"/>
    <x v="0"/>
    <x v="1"/>
    <s v="yes"/>
    <s v="No"/>
    <x v="3"/>
    <x v="1"/>
    <n v="12700.63"/>
    <s v="tier - 3"/>
    <s v="tier - 3"/>
    <s v="R1011"/>
  </r>
  <r>
    <x v="836"/>
    <x v="779"/>
    <d v="1992-07-07T00:00:00"/>
    <x v="34"/>
    <n v="0"/>
    <x v="658"/>
    <x v="216"/>
    <x v="0"/>
    <x v="1"/>
    <s v="No"/>
    <s v="No"/>
    <x v="3"/>
    <x v="1"/>
    <n v="12699.56"/>
    <s v="tier - 3"/>
    <s v="tier - 2"/>
    <s v="R1011"/>
  </r>
  <r>
    <x v="837"/>
    <x v="593"/>
    <d v="1974-09-24T00:00:00"/>
    <x v="19"/>
    <n v="0"/>
    <x v="106"/>
    <x v="466"/>
    <x v="0"/>
    <x v="0"/>
    <s v="No"/>
    <s v="No"/>
    <x v="0"/>
    <x v="1"/>
    <n v="12697.48"/>
    <s v="tier - 3"/>
    <s v="tier - 3"/>
    <s v="R1021"/>
  </r>
  <r>
    <x v="838"/>
    <x v="780"/>
    <d v="1962-08-27T00:00:00"/>
    <x v="5"/>
    <n v="0"/>
    <x v="9"/>
    <x v="479"/>
    <x v="0"/>
    <x v="0"/>
    <s v="No"/>
    <s v="No"/>
    <x v="0"/>
    <x v="1"/>
    <n v="12648.7"/>
    <s v="tier - 3"/>
    <s v="tier - 2"/>
    <s v="R1013"/>
  </r>
  <r>
    <x v="839"/>
    <x v="781"/>
    <d v="1965-09-14T00:00:00"/>
    <x v="11"/>
    <n v="2"/>
    <x v="659"/>
    <x v="480"/>
    <x v="0"/>
    <x v="0"/>
    <s v="No"/>
    <s v="No"/>
    <x v="0"/>
    <x v="1"/>
    <n v="12646.21"/>
    <s v="tier - 3"/>
    <s v="tier - 2"/>
    <s v="R1011"/>
  </r>
  <r>
    <x v="840"/>
    <x v="782"/>
    <d v="1962-07-11T00:00:00"/>
    <x v="5"/>
    <n v="0"/>
    <x v="660"/>
    <x v="481"/>
    <x v="0"/>
    <x v="0"/>
    <s v="No"/>
    <s v="No"/>
    <x v="0"/>
    <x v="1"/>
    <n v="12644.59"/>
    <s v="tier - 3"/>
    <s v="tier - 2"/>
    <s v="R1011"/>
  </r>
  <r>
    <x v="841"/>
    <x v="783"/>
    <d v="1966-12-17T00:00:00"/>
    <x v="24"/>
    <n v="2"/>
    <x v="428"/>
    <x v="256"/>
    <x v="0"/>
    <x v="1"/>
    <s v="yes"/>
    <s v="No"/>
    <x v="1"/>
    <x v="1"/>
    <n v="12643.38"/>
    <s v="tier - 3"/>
    <s v="tier - 1"/>
    <s v="R1012"/>
  </r>
  <r>
    <x v="842"/>
    <x v="784"/>
    <d v="1972-09-05T00:00:00"/>
    <x v="28"/>
    <n v="0"/>
    <x v="661"/>
    <x v="482"/>
    <x v="0"/>
    <x v="2"/>
    <s v="No"/>
    <s v="No"/>
    <x v="1"/>
    <x v="1"/>
    <n v="12640.24"/>
    <s v="tier - 3"/>
    <s v="tier - 1"/>
    <s v="R1011"/>
  </r>
  <r>
    <x v="843"/>
    <x v="142"/>
    <d v="1962-07-22T00:00:00"/>
    <x v="5"/>
    <n v="0"/>
    <x v="662"/>
    <x v="207"/>
    <x v="0"/>
    <x v="0"/>
    <s v="No"/>
    <s v="No"/>
    <x v="0"/>
    <x v="1"/>
    <n v="12638.2"/>
    <s v="tier - 3"/>
    <s v="tier - 1"/>
    <s v="R1011"/>
  </r>
  <r>
    <x v="844"/>
    <x v="785"/>
    <d v="1962-11-22T00:00:00"/>
    <x v="5"/>
    <n v="0"/>
    <x v="663"/>
    <x v="290"/>
    <x v="2"/>
    <x v="0"/>
    <s v="No"/>
    <s v="No"/>
    <x v="0"/>
    <x v="1"/>
    <n v="12629.9"/>
    <s v="tier - 3"/>
    <s v="tier - 3"/>
    <s v="R1013"/>
  </r>
  <r>
    <x v="845"/>
    <x v="786"/>
    <d v="1965-10-04T00:00:00"/>
    <x v="11"/>
    <n v="2"/>
    <x v="664"/>
    <x v="185"/>
    <x v="1"/>
    <x v="0"/>
    <s v="No"/>
    <s v="No"/>
    <x v="0"/>
    <x v="1"/>
    <n v="12629.17"/>
    <s v="tier - 3"/>
    <s v="tier - 1"/>
    <s v="R1013"/>
  </r>
  <r>
    <x v="846"/>
    <x v="787"/>
    <d v="1970-12-28T00:00:00"/>
    <x v="2"/>
    <n v="0"/>
    <x v="665"/>
    <x v="483"/>
    <x v="0"/>
    <x v="0"/>
    <s v="yes"/>
    <s v="No"/>
    <x v="1"/>
    <x v="1"/>
    <n v="12624.74"/>
    <s v="tier - 3"/>
    <s v="tier - 1"/>
    <s v="R1012"/>
  </r>
  <r>
    <x v="847"/>
    <x v="788"/>
    <d v="1963-08-19T00:00:00"/>
    <x v="8"/>
    <n v="0"/>
    <x v="32"/>
    <x v="484"/>
    <x v="0"/>
    <x v="0"/>
    <s v="yes"/>
    <s v="No"/>
    <x v="3"/>
    <x v="1"/>
    <n v="12622.18"/>
    <s v="tier - 3"/>
    <s v="tier - 1"/>
    <s v="R1012"/>
  </r>
  <r>
    <x v="848"/>
    <x v="789"/>
    <d v="1998-11-18T00:00:00"/>
    <x v="44"/>
    <n v="1"/>
    <x v="666"/>
    <x v="388"/>
    <x v="1"/>
    <x v="2"/>
    <s v="No"/>
    <s v="No"/>
    <x v="3"/>
    <x v="1"/>
    <n v="12609.89"/>
    <s v="tier - 3"/>
    <s v="tier - 3"/>
    <s v="R1012"/>
  </r>
  <r>
    <x v="849"/>
    <x v="790"/>
    <d v="1988-08-11T00:00:00"/>
    <x v="23"/>
    <n v="3"/>
    <x v="667"/>
    <x v="184"/>
    <x v="0"/>
    <x v="1"/>
    <s v="yes"/>
    <s v="No"/>
    <x v="3"/>
    <x v="1"/>
    <n v="12600.46"/>
    <s v="tier - 3"/>
    <s v="tier - 1"/>
    <s v="R1023"/>
  </r>
  <r>
    <x v="850"/>
    <x v="791"/>
    <d v="1970-06-18T00:00:00"/>
    <x v="2"/>
    <n v="5"/>
    <x v="668"/>
    <x v="485"/>
    <x v="0"/>
    <x v="0"/>
    <s v="yes"/>
    <s v="No"/>
    <x v="1"/>
    <x v="1"/>
    <n v="12592.53"/>
    <s v="tier - 3"/>
    <s v="tier - 2"/>
    <s v="R1013"/>
  </r>
  <r>
    <x v="851"/>
    <x v="792"/>
    <d v="1969-11-26T00:00:00"/>
    <x v="16"/>
    <n v="0"/>
    <x v="669"/>
    <x v="93"/>
    <x v="0"/>
    <x v="2"/>
    <s v="yes"/>
    <s v="No"/>
    <x v="3"/>
    <x v="1"/>
    <n v="12579.92"/>
    <s v="tier - 3"/>
    <s v="tier - 1"/>
    <s v="R1025"/>
  </r>
  <r>
    <x v="852"/>
    <x v="173"/>
    <d v="1961-11-28T00:00:00"/>
    <x v="12"/>
    <n v="0"/>
    <x v="670"/>
    <x v="486"/>
    <x v="0"/>
    <x v="0"/>
    <s v="yes"/>
    <s v="No"/>
    <x v="1"/>
    <x v="1"/>
    <n v="12574.05"/>
    <s v="tier - 3"/>
    <s v="tier - 1"/>
    <s v="R1011"/>
  </r>
  <r>
    <x v="853"/>
    <x v="793"/>
    <d v="1961-11-28T00:00:00"/>
    <x v="12"/>
    <n v="0"/>
    <x v="671"/>
    <x v="487"/>
    <x v="0"/>
    <x v="0"/>
    <s v="yes"/>
    <s v="No"/>
    <x v="1"/>
    <x v="1"/>
    <n v="12557.61"/>
    <s v="tier - 3"/>
    <s v="tier - 3"/>
    <s v="R1013"/>
  </r>
  <r>
    <x v="854"/>
    <x v="794"/>
    <d v="1962-10-16T00:00:00"/>
    <x v="5"/>
    <n v="0"/>
    <x v="362"/>
    <x v="488"/>
    <x v="2"/>
    <x v="0"/>
    <s v="No"/>
    <s v="No"/>
    <x v="0"/>
    <x v="1"/>
    <n v="12523.6"/>
    <s v="tier - 3"/>
    <s v="tier - 3"/>
    <s v="R1012"/>
  </r>
  <r>
    <x v="855"/>
    <x v="795"/>
    <d v="1966-07-12T00:00:00"/>
    <x v="24"/>
    <n v="0"/>
    <x v="672"/>
    <x v="473"/>
    <x v="0"/>
    <x v="2"/>
    <s v="yes"/>
    <s v="No"/>
    <x v="1"/>
    <x v="1"/>
    <n v="12499.88"/>
    <s v="tier - 3"/>
    <s v="tier - 2"/>
    <s v="R1012"/>
  </r>
  <r>
    <x v="856"/>
    <x v="796"/>
    <d v="1968-12-03T00:00:00"/>
    <x v="0"/>
    <n v="3"/>
    <x v="673"/>
    <x v="266"/>
    <x v="0"/>
    <x v="0"/>
    <s v="No"/>
    <s v="No"/>
    <x v="0"/>
    <x v="1"/>
    <n v="12495.29"/>
    <s v="tier - 3"/>
    <s v="tier - 3"/>
    <s v="R1012"/>
  </r>
  <r>
    <x v="857"/>
    <x v="797"/>
    <d v="1967-09-01T00:00:00"/>
    <x v="22"/>
    <n v="3"/>
    <x v="674"/>
    <x v="489"/>
    <x v="0"/>
    <x v="0"/>
    <s v="yes"/>
    <s v="No"/>
    <x v="0"/>
    <x v="1"/>
    <n v="12485.8"/>
    <s v="tier - 3"/>
    <s v="tier - 3"/>
    <s v="R1013"/>
  </r>
  <r>
    <x v="858"/>
    <x v="798"/>
    <d v="1968-11-12T00:00:00"/>
    <x v="0"/>
    <n v="3"/>
    <x v="403"/>
    <x v="488"/>
    <x v="2"/>
    <x v="0"/>
    <s v="No"/>
    <s v="No"/>
    <x v="0"/>
    <x v="1"/>
    <n v="12479.71"/>
    <s v="tier - 3"/>
    <s v="tier - 3"/>
    <s v="R1012"/>
  </r>
  <r>
    <x v="859"/>
    <x v="799"/>
    <d v="1968-11-26T00:00:00"/>
    <x v="0"/>
    <n v="3"/>
    <x v="675"/>
    <x v="490"/>
    <x v="2"/>
    <x v="0"/>
    <s v="No"/>
    <s v="No"/>
    <x v="0"/>
    <x v="1"/>
    <n v="12475.35"/>
    <s v="tier - 3"/>
    <s v="tier - 1"/>
    <s v="R1012"/>
  </r>
  <r>
    <x v="860"/>
    <x v="800"/>
    <d v="1995-08-09T00:00:00"/>
    <x v="40"/>
    <n v="0"/>
    <x v="676"/>
    <x v="98"/>
    <x v="0"/>
    <x v="2"/>
    <s v="yes"/>
    <s v="No"/>
    <x v="3"/>
    <x v="1"/>
    <n v="12452.25"/>
    <s v="tier - 3"/>
    <s v="tier - 3"/>
    <s v="R1012"/>
  </r>
  <r>
    <x v="861"/>
    <x v="801"/>
    <d v="1964-08-04T00:00:00"/>
    <x v="13"/>
    <n v="0"/>
    <x v="520"/>
    <x v="259"/>
    <x v="0"/>
    <x v="1"/>
    <s v="yes"/>
    <s v="No"/>
    <x v="3"/>
    <x v="1"/>
    <n v="12430.95"/>
    <s v="tier - 3"/>
    <s v="tier - 3"/>
    <s v="R1024"/>
  </r>
  <r>
    <x v="862"/>
    <x v="802"/>
    <d v="1979-07-14T00:00:00"/>
    <x v="18"/>
    <n v="2"/>
    <x v="677"/>
    <x v="473"/>
    <x v="0"/>
    <x v="2"/>
    <s v="No"/>
    <s v="No"/>
    <x v="3"/>
    <x v="1"/>
    <n v="12408.29"/>
    <s v="tier - 3"/>
    <s v="tier - 1"/>
    <s v="R1022"/>
  </r>
  <r>
    <x v="863"/>
    <x v="803"/>
    <d v="1972-08-21T00:00:00"/>
    <x v="28"/>
    <n v="0"/>
    <x v="606"/>
    <x v="189"/>
    <x v="0"/>
    <x v="2"/>
    <s v="No"/>
    <s v="No"/>
    <x v="1"/>
    <x v="1"/>
    <n v="12407.3"/>
    <s v="tier - 3"/>
    <s v="tier - 2"/>
    <s v="R1021"/>
  </r>
  <r>
    <x v="864"/>
    <x v="804"/>
    <d v="1989-12-29T00:00:00"/>
    <x v="4"/>
    <n v="0"/>
    <x v="678"/>
    <x v="368"/>
    <x v="0"/>
    <x v="2"/>
    <s v="No"/>
    <s v="No"/>
    <x v="0"/>
    <x v="1"/>
    <n v="12404.88"/>
    <s v="tier - 3"/>
    <s v="tier - 3"/>
    <s v="R1016"/>
  </r>
  <r>
    <x v="865"/>
    <x v="805"/>
    <d v="1962-09-26T00:00:00"/>
    <x v="5"/>
    <n v="0"/>
    <x v="679"/>
    <x v="398"/>
    <x v="1"/>
    <x v="0"/>
    <s v="No"/>
    <s v="No"/>
    <x v="0"/>
    <x v="1"/>
    <n v="12369.89"/>
    <s v="tier - 3"/>
    <s v="tier - 2"/>
    <s v="R1024"/>
  </r>
  <r>
    <x v="866"/>
    <x v="806"/>
    <d v="1966-12-29T00:00:00"/>
    <x v="24"/>
    <n v="3"/>
    <x v="315"/>
    <x v="120"/>
    <x v="0"/>
    <x v="2"/>
    <s v="yes"/>
    <s v="No"/>
    <x v="1"/>
    <x v="1"/>
    <n v="12363.55"/>
    <s v="tier - 3"/>
    <s v="tier - 3"/>
    <s v="R1011"/>
  </r>
  <r>
    <x v="867"/>
    <x v="807"/>
    <d v="1963-09-22T00:00:00"/>
    <x v="8"/>
    <n v="1"/>
    <x v="680"/>
    <x v="491"/>
    <x v="0"/>
    <x v="0"/>
    <s v="yes"/>
    <s v="No"/>
    <x v="3"/>
    <x v="1"/>
    <n v="12347.17"/>
    <s v="tier - 3"/>
    <s v="tier - 3"/>
    <s v="R1011"/>
  </r>
  <r>
    <x v="868"/>
    <x v="808"/>
    <d v="1963-08-02T00:00:00"/>
    <x v="8"/>
    <n v="1"/>
    <x v="419"/>
    <x v="492"/>
    <x v="1"/>
    <x v="0"/>
    <s v="yes"/>
    <s v="No"/>
    <x v="3"/>
    <x v="1"/>
    <n v="12333.83"/>
    <s v="tier - 3"/>
    <s v="tier - 2"/>
    <s v="R1011"/>
  </r>
  <r>
    <x v="869"/>
    <x v="809"/>
    <d v="1963-08-29T00:00:00"/>
    <x v="8"/>
    <n v="0"/>
    <x v="278"/>
    <x v="493"/>
    <x v="2"/>
    <x v="0"/>
    <s v="yes"/>
    <s v="No"/>
    <x v="3"/>
    <x v="1"/>
    <n v="12323.94"/>
    <s v="tier - 3"/>
    <s v="tier - 3"/>
    <s v="R1017"/>
  </r>
  <r>
    <x v="870"/>
    <x v="810"/>
    <d v="1963-10-28T00:00:00"/>
    <x v="8"/>
    <n v="0"/>
    <x v="681"/>
    <x v="494"/>
    <x v="1"/>
    <x v="0"/>
    <s v="yes"/>
    <s v="No"/>
    <x v="3"/>
    <x v="1"/>
    <n v="12299.59"/>
    <s v="tier - 3"/>
    <s v="tier - 1"/>
    <s v="R1025"/>
  </r>
  <r>
    <x v="871"/>
    <x v="811"/>
    <d v="1990-10-29T00:00:00"/>
    <x v="3"/>
    <n v="3"/>
    <x v="682"/>
    <x v="239"/>
    <x v="0"/>
    <x v="2"/>
    <s v="No"/>
    <s v="No"/>
    <x v="0"/>
    <x v="1"/>
    <n v="12282.38"/>
    <s v="tier - 3"/>
    <s v="tier - 1"/>
    <s v="R1011"/>
  </r>
  <r>
    <x v="872"/>
    <x v="812"/>
    <d v="1966-11-16T00:00:00"/>
    <x v="24"/>
    <n v="0"/>
    <x v="683"/>
    <x v="495"/>
    <x v="1"/>
    <x v="2"/>
    <s v="yes"/>
    <s v="No"/>
    <x v="1"/>
    <x v="1"/>
    <n v="12282.03"/>
    <s v="tier - 3"/>
    <s v="tier - 1"/>
    <s v="R1025"/>
  </r>
  <r>
    <x v="873"/>
    <x v="813"/>
    <d v="1967-08-28T00:00:00"/>
    <x v="22"/>
    <n v="2"/>
    <x v="203"/>
    <x v="295"/>
    <x v="0"/>
    <x v="0"/>
    <s v="yes"/>
    <s v="No"/>
    <x v="0"/>
    <x v="1"/>
    <n v="12269.69"/>
    <s v="tier - 3"/>
    <s v="tier - 2"/>
    <s v="R1012"/>
  </r>
  <r>
    <x v="874"/>
    <x v="814"/>
    <d v="1967-12-30T00:00:00"/>
    <x v="22"/>
    <n v="2"/>
    <x v="101"/>
    <x v="68"/>
    <x v="0"/>
    <x v="0"/>
    <s v="yes"/>
    <s v="No"/>
    <x v="0"/>
    <x v="1"/>
    <n v="12268.63"/>
    <s v="tier - 3"/>
    <s v="tier - 1"/>
    <s v="R1012"/>
  </r>
  <r>
    <x v="875"/>
    <x v="815"/>
    <d v="1966-12-06T00:00:00"/>
    <x v="24"/>
    <n v="2"/>
    <x v="684"/>
    <x v="335"/>
    <x v="0"/>
    <x v="2"/>
    <s v="yes"/>
    <s v="No"/>
    <x v="1"/>
    <x v="1"/>
    <n v="12265.51"/>
    <s v="tier - 3"/>
    <s v="tier - 3"/>
    <s v="R1013"/>
  </r>
  <r>
    <x v="876"/>
    <x v="816"/>
    <d v="1986-08-13T00:00:00"/>
    <x v="26"/>
    <n v="3"/>
    <x v="685"/>
    <x v="496"/>
    <x v="0"/>
    <x v="0"/>
    <s v="yes"/>
    <s v="No"/>
    <x v="3"/>
    <x v="1"/>
    <n v="12255.04"/>
    <s v="tier - 3"/>
    <s v="tier - 2"/>
    <s v="R1026"/>
  </r>
  <r>
    <x v="877"/>
    <x v="817"/>
    <d v="1989-11-23T00:00:00"/>
    <x v="4"/>
    <n v="3"/>
    <x v="11"/>
    <x v="497"/>
    <x v="0"/>
    <x v="2"/>
    <s v="No"/>
    <s v="No"/>
    <x v="0"/>
    <x v="1"/>
    <n v="12254.44"/>
    <s v="tier - 3"/>
    <s v="tier - 3"/>
    <s v="R1026"/>
  </r>
  <r>
    <x v="878"/>
    <x v="818"/>
    <d v="1974-06-23T00:00:00"/>
    <x v="19"/>
    <n v="0"/>
    <x v="243"/>
    <x v="498"/>
    <x v="0"/>
    <x v="0"/>
    <s v="No"/>
    <s v="No"/>
    <x v="0"/>
    <x v="1"/>
    <n v="12245.17"/>
    <s v="tier - 3"/>
    <s v="tier - 1"/>
    <s v="R1012"/>
  </r>
  <r>
    <x v="879"/>
    <x v="819"/>
    <d v="1963-07-17T00:00:00"/>
    <x v="8"/>
    <n v="0"/>
    <x v="40"/>
    <x v="55"/>
    <x v="0"/>
    <x v="0"/>
    <s v="yes"/>
    <s v="No"/>
    <x v="3"/>
    <x v="1"/>
    <n v="12244.53"/>
    <s v="tier - 3"/>
    <s v="tier - 1"/>
    <s v="R1013"/>
  </r>
  <r>
    <x v="880"/>
    <x v="820"/>
    <d v="1966-07-29T00:00:00"/>
    <x v="24"/>
    <n v="0"/>
    <x v="686"/>
    <x v="122"/>
    <x v="1"/>
    <x v="2"/>
    <s v="yes"/>
    <s v="No"/>
    <x v="1"/>
    <x v="1"/>
    <n v="12237.73"/>
    <s v="tier - 3"/>
    <s v="tier - 3"/>
    <s v="R1012"/>
  </r>
  <r>
    <x v="881"/>
    <x v="821"/>
    <d v="1964-10-15T00:00:00"/>
    <x v="13"/>
    <n v="0"/>
    <x v="56"/>
    <x v="203"/>
    <x v="0"/>
    <x v="2"/>
    <s v="yes"/>
    <s v="No"/>
    <x v="3"/>
    <x v="1"/>
    <n v="12235.84"/>
    <s v="tier - 3"/>
    <s v="tier - 3"/>
    <s v="R1012"/>
  </r>
  <r>
    <x v="882"/>
    <x v="822"/>
    <d v="1963-07-19T00:00:00"/>
    <x v="8"/>
    <n v="0"/>
    <x v="419"/>
    <x v="404"/>
    <x v="1"/>
    <x v="0"/>
    <s v="yes"/>
    <s v="No"/>
    <x v="3"/>
    <x v="1"/>
    <n v="12233.83"/>
    <s v="tier - 3"/>
    <s v="tier - 1"/>
    <s v="R1011"/>
  </r>
  <r>
    <x v="883"/>
    <x v="823"/>
    <d v="1964-06-24T00:00:00"/>
    <x v="13"/>
    <n v="0"/>
    <x v="687"/>
    <x v="229"/>
    <x v="0"/>
    <x v="1"/>
    <s v="yes"/>
    <s v="No"/>
    <x v="3"/>
    <x v="1"/>
    <n v="12231.61"/>
    <s v="tier - 3"/>
    <s v="tier - 3"/>
    <s v="R1012"/>
  </r>
  <r>
    <x v="884"/>
    <x v="824"/>
    <d v="1964-07-02T00:00:00"/>
    <x v="13"/>
    <n v="0"/>
    <x v="360"/>
    <x v="109"/>
    <x v="1"/>
    <x v="1"/>
    <s v="yes"/>
    <s v="No"/>
    <x v="3"/>
    <x v="1"/>
    <n v="12224.35"/>
    <s v="tier - 3"/>
    <s v="tier - 1"/>
    <s v="R1012"/>
  </r>
  <r>
    <x v="885"/>
    <x v="825"/>
    <d v="1964-07-20T00:00:00"/>
    <x v="13"/>
    <n v="0"/>
    <x v="688"/>
    <x v="85"/>
    <x v="1"/>
    <x v="1"/>
    <s v="yes"/>
    <s v="No"/>
    <x v="3"/>
    <x v="1"/>
    <n v="12222.9"/>
    <s v="tier - 3"/>
    <s v="tier - 2"/>
    <s v="R1012"/>
  </r>
  <r>
    <x v="886"/>
    <x v="826"/>
    <d v="1977-08-14T00:00:00"/>
    <x v="29"/>
    <n v="2"/>
    <x v="689"/>
    <x v="65"/>
    <x v="0"/>
    <x v="1"/>
    <s v="No"/>
    <s v="No"/>
    <x v="0"/>
    <x v="1"/>
    <n v="12218.7"/>
    <s v="tier - 3"/>
    <s v="tier - 1"/>
    <s v="R1012"/>
  </r>
  <r>
    <x v="887"/>
    <x v="827"/>
    <d v="1991-08-29T00:00:00"/>
    <x v="42"/>
    <n v="3"/>
    <x v="690"/>
    <x v="149"/>
    <x v="0"/>
    <x v="1"/>
    <s v="No"/>
    <s v="No"/>
    <x v="0"/>
    <x v="1"/>
    <n v="12198.64"/>
    <s v="tier - 3"/>
    <s v="tier - 3"/>
    <s v="R1026"/>
  </r>
  <r>
    <x v="888"/>
    <x v="828"/>
    <d v="1987-10-05T00:00:00"/>
    <x v="38"/>
    <n v="3"/>
    <x v="691"/>
    <x v="178"/>
    <x v="0"/>
    <x v="1"/>
    <s v="No"/>
    <s v="No"/>
    <x v="3"/>
    <x v="1"/>
    <n v="12148.2"/>
    <s v="tier - 3"/>
    <s v="tier - 3"/>
    <s v="R1012"/>
  </r>
  <r>
    <x v="889"/>
    <x v="829"/>
    <d v="1962-09-15T00:00:00"/>
    <x v="5"/>
    <n v="0"/>
    <x v="692"/>
    <x v="499"/>
    <x v="1"/>
    <x v="0"/>
    <s v="No"/>
    <s v="No"/>
    <x v="0"/>
    <x v="1"/>
    <n v="12146.97"/>
    <s v="tier - 3"/>
    <s v="tier - 3"/>
    <s v="R1011"/>
  </r>
  <r>
    <x v="890"/>
    <x v="830"/>
    <d v="1962-11-04T00:00:00"/>
    <x v="5"/>
    <n v="0"/>
    <x v="664"/>
    <x v="469"/>
    <x v="1"/>
    <x v="0"/>
    <s v="No"/>
    <s v="No"/>
    <x v="0"/>
    <x v="1"/>
    <n v="12142.58"/>
    <s v="tier - 3"/>
    <s v="tier - 2"/>
    <s v="R1013"/>
  </r>
  <r>
    <x v="891"/>
    <x v="831"/>
    <d v="1974-09-16T00:00:00"/>
    <x v="19"/>
    <n v="0"/>
    <x v="693"/>
    <x v="265"/>
    <x v="0"/>
    <x v="0"/>
    <s v="No"/>
    <s v="No"/>
    <x v="0"/>
    <x v="1"/>
    <n v="12137.6"/>
    <s v="tier - 3"/>
    <s v="tier - 3"/>
    <s v="R1012"/>
  </r>
  <r>
    <x v="892"/>
    <x v="832"/>
    <d v="1991-11-06T00:00:00"/>
    <x v="42"/>
    <n v="3"/>
    <x v="694"/>
    <x v="500"/>
    <x v="0"/>
    <x v="2"/>
    <s v="No"/>
    <s v="No"/>
    <x v="0"/>
    <x v="1"/>
    <n v="12130.8"/>
    <s v="tier - 3"/>
    <s v="tier - 3"/>
    <s v="R1026"/>
  </r>
  <r>
    <x v="893"/>
    <x v="833"/>
    <d v="1963-06-04T00:00:00"/>
    <x v="5"/>
    <n v="0"/>
    <x v="570"/>
    <x v="501"/>
    <x v="1"/>
    <x v="0"/>
    <s v="yes"/>
    <s v="No"/>
    <x v="3"/>
    <x v="1"/>
    <n v="12129.61"/>
    <s v="tier - 3"/>
    <s v="tier - 1"/>
    <s v="R1012"/>
  </r>
  <r>
    <x v="894"/>
    <x v="834"/>
    <d v="1963-07-20T00:00:00"/>
    <x v="8"/>
    <n v="0"/>
    <x v="247"/>
    <x v="453"/>
    <x v="1"/>
    <x v="0"/>
    <s v="yes"/>
    <s v="No"/>
    <x v="3"/>
    <x v="1"/>
    <n v="12124.99"/>
    <s v="tier - 3"/>
    <s v="tier - 1"/>
    <s v="R1012"/>
  </r>
  <r>
    <x v="895"/>
    <x v="835"/>
    <d v="1968-10-25T00:00:00"/>
    <x v="0"/>
    <n v="3"/>
    <x v="65"/>
    <x v="400"/>
    <x v="0"/>
    <x v="0"/>
    <s v="No"/>
    <s v="No"/>
    <x v="0"/>
    <x v="1"/>
    <n v="12105.32"/>
    <s v="tier - 3"/>
    <s v="tier - 3"/>
    <s v="R1011"/>
  </r>
  <r>
    <x v="896"/>
    <x v="495"/>
    <d v="1968-12-09T00:00:00"/>
    <x v="0"/>
    <n v="2"/>
    <x v="467"/>
    <x v="20"/>
    <x v="1"/>
    <x v="0"/>
    <s v="No"/>
    <s v="No"/>
    <x v="0"/>
    <x v="1"/>
    <n v="12096.65"/>
    <s v="tier - 3"/>
    <s v="tier - 1"/>
    <s v="R1024"/>
  </r>
  <r>
    <x v="897"/>
    <x v="836"/>
    <d v="1968-06-21T00:00:00"/>
    <x v="0"/>
    <n v="3"/>
    <x v="257"/>
    <x v="502"/>
    <x v="2"/>
    <x v="0"/>
    <s v="No"/>
    <s v="No"/>
    <x v="0"/>
    <x v="1"/>
    <n v="12094.48"/>
    <s v="tier - 3"/>
    <s v="tier - 3"/>
    <s v="R1011"/>
  </r>
  <r>
    <x v="898"/>
    <x v="197"/>
    <d v="1984-09-02T00:00:00"/>
    <x v="32"/>
    <n v="3"/>
    <x v="695"/>
    <x v="58"/>
    <x v="0"/>
    <x v="1"/>
    <s v="No"/>
    <s v="No"/>
    <x v="3"/>
    <x v="1"/>
    <n v="12091.34"/>
    <s v="tier - 3"/>
    <s v="tier - 2"/>
    <s v="R1022"/>
  </r>
  <r>
    <x v="899"/>
    <x v="214"/>
    <d v="1986-09-07T00:00:00"/>
    <x v="26"/>
    <n v="3"/>
    <x v="696"/>
    <x v="12"/>
    <x v="0"/>
    <x v="0"/>
    <s v="yes"/>
    <s v="No"/>
    <x v="3"/>
    <x v="1"/>
    <n v="12048.13"/>
    <s v="tier - 3"/>
    <s v="tier - 2"/>
    <s v="R1026"/>
  </r>
  <r>
    <x v="900"/>
    <x v="837"/>
    <d v="1966-11-24T00:00:00"/>
    <x v="24"/>
    <n v="1"/>
    <x v="401"/>
    <x v="103"/>
    <x v="1"/>
    <x v="2"/>
    <s v="yes"/>
    <s v="No"/>
    <x v="1"/>
    <x v="1"/>
    <n v="12044.34"/>
    <s v="tier - 3"/>
    <s v="tier - 1"/>
    <s v="R1012"/>
  </r>
  <r>
    <x v="901"/>
    <x v="838"/>
    <d v="1979-10-16T00:00:00"/>
    <x v="18"/>
    <n v="2"/>
    <x v="697"/>
    <x v="81"/>
    <x v="0"/>
    <x v="2"/>
    <s v="No"/>
    <s v="No"/>
    <x v="3"/>
    <x v="1"/>
    <n v="12035.18"/>
    <s v="tier - 3"/>
    <s v="tier - 3"/>
    <s v="R1021"/>
  </r>
  <r>
    <x v="902"/>
    <x v="839"/>
    <d v="1965-10-29T00:00:00"/>
    <x v="11"/>
    <n v="1"/>
    <x v="698"/>
    <x v="130"/>
    <x v="2"/>
    <x v="0"/>
    <s v="No"/>
    <s v="No"/>
    <x v="0"/>
    <x v="1"/>
    <n v="12032.33"/>
    <s v="tier - 3"/>
    <s v="tier - 1"/>
    <s v="R1011"/>
  </r>
  <r>
    <x v="903"/>
    <x v="840"/>
    <d v="1965-06-09T00:00:00"/>
    <x v="11"/>
    <n v="0"/>
    <x v="699"/>
    <x v="503"/>
    <x v="2"/>
    <x v="0"/>
    <s v="No"/>
    <s v="No"/>
    <x v="0"/>
    <x v="1"/>
    <n v="12029.29"/>
    <s v="tier - 3"/>
    <s v="tier - 2"/>
    <s v="R1024"/>
  </r>
  <r>
    <x v="904"/>
    <x v="841"/>
    <d v="1982-10-17T00:00:00"/>
    <x v="37"/>
    <n v="3"/>
    <x v="566"/>
    <x v="200"/>
    <x v="0"/>
    <x v="1"/>
    <s v="No"/>
    <s v="No"/>
    <x v="0"/>
    <x v="1"/>
    <n v="12001.29"/>
    <s v="tier - 3"/>
    <s v="tier - 3"/>
    <s v="R1021"/>
  </r>
  <r>
    <x v="905"/>
    <x v="842"/>
    <d v="1993-12-12T00:00:00"/>
    <x v="20"/>
    <n v="0"/>
    <x v="700"/>
    <x v="70"/>
    <x v="0"/>
    <x v="2"/>
    <s v="No"/>
    <s v="No"/>
    <x v="3"/>
    <x v="1"/>
    <n v="11994.89"/>
    <s v="tier - 3"/>
    <s v="tier - 2"/>
    <s v="R1012"/>
  </r>
  <r>
    <x v="906"/>
    <x v="843"/>
    <d v="1983-07-04T00:00:00"/>
    <x v="33"/>
    <n v="3"/>
    <x v="677"/>
    <x v="208"/>
    <x v="0"/>
    <x v="1"/>
    <s v="yes"/>
    <s v="No"/>
    <x v="3"/>
    <x v="1"/>
    <n v="11987.68"/>
    <s v="tier - 3"/>
    <s v="tier - 2"/>
    <s v="R1026"/>
  </r>
  <r>
    <x v="907"/>
    <x v="844"/>
    <d v="1967-12-22T00:00:00"/>
    <x v="22"/>
    <n v="3"/>
    <x v="25"/>
    <x v="386"/>
    <x v="0"/>
    <x v="0"/>
    <s v="yes"/>
    <s v="No"/>
    <x v="0"/>
    <x v="1"/>
    <n v="11987.17"/>
    <s v="tier - 3"/>
    <s v="tier - 3"/>
    <s v="R1013"/>
  </r>
  <r>
    <x v="908"/>
    <x v="845"/>
    <d v="1964-09-29T00:00:00"/>
    <x v="13"/>
    <n v="1"/>
    <x v="701"/>
    <x v="31"/>
    <x v="0"/>
    <x v="2"/>
    <s v="yes"/>
    <s v="No"/>
    <x v="3"/>
    <x v="1"/>
    <n v="11946.63"/>
    <s v="tier - 3"/>
    <s v="tier - 2"/>
    <s v="R1013"/>
  </r>
  <r>
    <x v="909"/>
    <x v="846"/>
    <d v="1965-11-01T00:00:00"/>
    <x v="11"/>
    <n v="1"/>
    <x v="44"/>
    <x v="271"/>
    <x v="0"/>
    <x v="0"/>
    <s v="No"/>
    <s v="No"/>
    <x v="0"/>
    <x v="1"/>
    <n v="11945.13"/>
    <s v="tier - 3"/>
    <s v="tier - 2"/>
    <s v="R1012"/>
  </r>
  <r>
    <x v="910"/>
    <x v="847"/>
    <d v="1964-12-25T00:00:00"/>
    <x v="13"/>
    <n v="0"/>
    <x v="702"/>
    <x v="353"/>
    <x v="0"/>
    <x v="2"/>
    <s v="yes"/>
    <s v="No"/>
    <x v="3"/>
    <x v="1"/>
    <n v="11944.59"/>
    <s v="tier - 3"/>
    <s v="tier - 2"/>
    <s v="R1016"/>
  </r>
  <r>
    <x v="911"/>
    <x v="848"/>
    <d v="1991-10-19T00:00:00"/>
    <x v="42"/>
    <n v="3"/>
    <x v="525"/>
    <x v="374"/>
    <x v="0"/>
    <x v="2"/>
    <s v="No"/>
    <s v="No"/>
    <x v="0"/>
    <x v="1"/>
    <n v="11941.83"/>
    <s v="tier - 3"/>
    <s v="tier - 1"/>
    <s v="R1023"/>
  </r>
  <r>
    <x v="912"/>
    <x v="849"/>
    <d v="1964-08-02T00:00:00"/>
    <x v="13"/>
    <n v="0"/>
    <x v="703"/>
    <x v="159"/>
    <x v="0"/>
    <x v="2"/>
    <s v="yes"/>
    <s v="No"/>
    <x v="3"/>
    <x v="1"/>
    <n v="11938.26"/>
    <s v="tier - 3"/>
    <s v="tier - 3"/>
    <s v="R1019"/>
  </r>
  <r>
    <x v="913"/>
    <x v="129"/>
    <d v="1964-12-20T00:00:00"/>
    <x v="13"/>
    <n v="0"/>
    <x v="524"/>
    <x v="252"/>
    <x v="1"/>
    <x v="2"/>
    <s v="yes"/>
    <s v="No"/>
    <x v="3"/>
    <x v="1"/>
    <n v="11931.13"/>
    <s v="tier - 3"/>
    <s v="tier - 1"/>
    <s v="R1019"/>
  </r>
  <r>
    <x v="914"/>
    <x v="850"/>
    <d v="1964-11-19T00:00:00"/>
    <x v="13"/>
    <n v="0"/>
    <x v="190"/>
    <x v="251"/>
    <x v="1"/>
    <x v="2"/>
    <s v="yes"/>
    <s v="No"/>
    <x v="3"/>
    <x v="1"/>
    <n v="11918.2"/>
    <s v="tier - 3"/>
    <s v="tier - 1"/>
    <s v="R1021"/>
  </r>
  <r>
    <x v="915"/>
    <x v="214"/>
    <d v="2004-06-02T00:00:00"/>
    <x v="39"/>
    <n v="2"/>
    <x v="704"/>
    <x v="352"/>
    <x v="2"/>
    <x v="2"/>
    <s v="No"/>
    <s v="yes"/>
    <x v="3"/>
    <x v="1"/>
    <n v="11884.05"/>
    <s v="tier - 3"/>
    <s v="tier - 3"/>
    <s v="R1013"/>
  </r>
  <r>
    <x v="916"/>
    <x v="851"/>
    <d v="1967-10-29T00:00:00"/>
    <x v="22"/>
    <n v="2"/>
    <x v="705"/>
    <x v="306"/>
    <x v="0"/>
    <x v="0"/>
    <s v="yes"/>
    <s v="No"/>
    <x v="0"/>
    <x v="1"/>
    <n v="11881.97"/>
    <s v="tier - 3"/>
    <s v="tier - 1"/>
    <s v="R1013"/>
  </r>
  <r>
    <x v="917"/>
    <x v="852"/>
    <d v="1967-07-14T00:00:00"/>
    <x v="22"/>
    <n v="2"/>
    <x v="425"/>
    <x v="423"/>
    <x v="1"/>
    <x v="0"/>
    <s v="yes"/>
    <s v="No"/>
    <x v="0"/>
    <x v="1"/>
    <n v="11881.36"/>
    <s v="tier - 3"/>
    <s v="tier - 2"/>
    <s v="R1011"/>
  </r>
  <r>
    <x v="918"/>
    <x v="853"/>
    <d v="1967-08-24T00:00:00"/>
    <x v="22"/>
    <n v="1"/>
    <x v="443"/>
    <x v="504"/>
    <x v="0"/>
    <x v="0"/>
    <s v="yes"/>
    <s v="No"/>
    <x v="0"/>
    <x v="1"/>
    <n v="11879.1"/>
    <s v="tier - 3"/>
    <s v="tier - 3"/>
    <s v="R1024"/>
  </r>
  <r>
    <x v="919"/>
    <x v="854"/>
    <d v="1974-07-07T00:00:00"/>
    <x v="19"/>
    <n v="0"/>
    <x v="171"/>
    <x v="279"/>
    <x v="0"/>
    <x v="0"/>
    <s v="No"/>
    <s v="No"/>
    <x v="0"/>
    <x v="1"/>
    <n v="11858.56"/>
    <s v="tier - 3"/>
    <s v="tier - 3"/>
    <s v="R1011"/>
  </r>
  <r>
    <x v="920"/>
    <x v="855"/>
    <d v="1964-09-29T00:00:00"/>
    <x v="13"/>
    <n v="0"/>
    <x v="85"/>
    <x v="173"/>
    <x v="0"/>
    <x v="2"/>
    <s v="yes"/>
    <s v="No"/>
    <x v="3"/>
    <x v="1"/>
    <n v="11856.41"/>
    <s v="tier - 3"/>
    <s v="tier - 2"/>
    <s v="R1013"/>
  </r>
  <r>
    <x v="921"/>
    <x v="856"/>
    <d v="1964-06-27T00:00:00"/>
    <x v="13"/>
    <n v="0"/>
    <x v="382"/>
    <x v="339"/>
    <x v="0"/>
    <x v="2"/>
    <s v="yes"/>
    <s v="No"/>
    <x v="3"/>
    <x v="1"/>
    <n v="11848.14"/>
    <s v="tier - 3"/>
    <s v="tier - 2"/>
    <s v="R1011"/>
  </r>
  <r>
    <x v="922"/>
    <x v="857"/>
    <d v="1965-11-10T00:00:00"/>
    <x v="11"/>
    <n v="0"/>
    <x v="80"/>
    <x v="480"/>
    <x v="0"/>
    <x v="0"/>
    <s v="No"/>
    <s v="No"/>
    <x v="0"/>
    <x v="1"/>
    <n v="11842.62"/>
    <s v="tier - 3"/>
    <s v="tier - 3"/>
    <s v="R1012"/>
  </r>
  <r>
    <x v="923"/>
    <x v="858"/>
    <d v="1964-07-11T00:00:00"/>
    <x v="13"/>
    <n v="0"/>
    <x v="683"/>
    <x v="69"/>
    <x v="1"/>
    <x v="2"/>
    <s v="yes"/>
    <s v="No"/>
    <x v="3"/>
    <x v="1"/>
    <n v="11842.44"/>
    <s v="tier - 3"/>
    <s v="tier - 2"/>
    <s v="R1011"/>
  </r>
  <r>
    <x v="924"/>
    <x v="859"/>
    <d v="1965-09-25T00:00:00"/>
    <x v="11"/>
    <n v="0"/>
    <x v="88"/>
    <x v="64"/>
    <x v="0"/>
    <x v="0"/>
    <s v="No"/>
    <s v="No"/>
    <x v="0"/>
    <x v="1"/>
    <n v="11840.78"/>
    <s v="tier - 3"/>
    <s v="tier - 2"/>
    <s v="R1012"/>
  </r>
  <r>
    <x v="925"/>
    <x v="860"/>
    <d v="1964-09-11T00:00:00"/>
    <x v="13"/>
    <n v="0"/>
    <x v="706"/>
    <x v="178"/>
    <x v="1"/>
    <x v="1"/>
    <s v="yes"/>
    <s v="No"/>
    <x v="3"/>
    <x v="1"/>
    <n v="11837.16"/>
    <s v="tier - 3"/>
    <s v="tier - 3"/>
    <s v="R1011"/>
  </r>
  <r>
    <x v="926"/>
    <x v="861"/>
    <d v="1964-06-27T00:00:00"/>
    <x v="13"/>
    <n v="0"/>
    <x v="316"/>
    <x v="47"/>
    <x v="2"/>
    <x v="2"/>
    <s v="yes"/>
    <s v="No"/>
    <x v="3"/>
    <x v="1"/>
    <n v="11833.78"/>
    <s v="tier - 3"/>
    <s v="tier - 3"/>
    <s v="R1013"/>
  </r>
  <r>
    <x v="927"/>
    <x v="862"/>
    <d v="1965-10-03T00:00:00"/>
    <x v="11"/>
    <n v="0"/>
    <x v="567"/>
    <x v="205"/>
    <x v="2"/>
    <x v="0"/>
    <s v="No"/>
    <s v="No"/>
    <x v="0"/>
    <x v="1"/>
    <n v="11830.61"/>
    <s v="tier - 3"/>
    <s v="tier - 1"/>
    <s v="R1012"/>
  </r>
  <r>
    <x v="928"/>
    <x v="863"/>
    <d v="1982-11-20T00:00:00"/>
    <x v="37"/>
    <n v="3"/>
    <x v="707"/>
    <x v="251"/>
    <x v="0"/>
    <x v="2"/>
    <s v="No"/>
    <s v="No"/>
    <x v="0"/>
    <x v="1"/>
    <n v="11773.06"/>
    <s v="tier - 3"/>
    <s v="tier - 3"/>
    <s v="R1026"/>
  </r>
  <r>
    <x v="929"/>
    <x v="864"/>
    <d v="1966-07-25T00:00:00"/>
    <x v="24"/>
    <n v="1"/>
    <x v="355"/>
    <x v="505"/>
    <x v="0"/>
    <x v="2"/>
    <s v="yes"/>
    <s v="No"/>
    <x v="1"/>
    <x v="1"/>
    <n v="11763"/>
    <s v="tier - 3"/>
    <s v="tier - 3"/>
    <s v="R1016"/>
  </r>
  <r>
    <x v="930"/>
    <x v="865"/>
    <d v="1979-11-06T00:00:00"/>
    <x v="18"/>
    <n v="2"/>
    <x v="708"/>
    <x v="478"/>
    <x v="0"/>
    <x v="1"/>
    <s v="No"/>
    <s v="No"/>
    <x v="3"/>
    <x v="1"/>
    <n v="11752.68"/>
    <s v="tier - 3"/>
    <s v="tier - 1"/>
    <s v="R1026"/>
  </r>
  <r>
    <x v="931"/>
    <x v="866"/>
    <d v="1964-12-02T00:00:00"/>
    <x v="13"/>
    <n v="0"/>
    <x v="124"/>
    <x v="288"/>
    <x v="0"/>
    <x v="1"/>
    <s v="yes"/>
    <s v="No"/>
    <x v="3"/>
    <x v="1"/>
    <n v="11743.93"/>
    <s v="tier - 3"/>
    <s v="tier - 1"/>
    <s v="R1012"/>
  </r>
  <r>
    <x v="932"/>
    <x v="867"/>
    <d v="1963-06-09T00:00:00"/>
    <x v="8"/>
    <n v="0"/>
    <x v="350"/>
    <x v="506"/>
    <x v="1"/>
    <x v="0"/>
    <s v="yes"/>
    <s v="No"/>
    <x v="3"/>
    <x v="1"/>
    <n v="11743.3"/>
    <s v="tier - 3"/>
    <s v="tier - 3"/>
    <s v="R1013"/>
  </r>
  <r>
    <x v="933"/>
    <x v="8"/>
    <d v="1969-11-12T00:00:00"/>
    <x v="16"/>
    <n v="3"/>
    <x v="709"/>
    <x v="427"/>
    <x v="1"/>
    <x v="1"/>
    <s v="yes"/>
    <s v="No"/>
    <x v="3"/>
    <x v="1"/>
    <n v="11741.73"/>
    <s v="tier - 3"/>
    <s v="tier - 1"/>
    <s v="R1011"/>
  </r>
  <r>
    <x v="934"/>
    <x v="868"/>
    <d v="1988-09-05T00:00:00"/>
    <x v="23"/>
    <n v="2"/>
    <x v="710"/>
    <x v="117"/>
    <x v="1"/>
    <x v="2"/>
    <s v="yes"/>
    <s v="No"/>
    <x v="3"/>
    <x v="1"/>
    <n v="11737.85"/>
    <s v="tier - 3"/>
    <s v="tier - 1"/>
    <s v="R1011"/>
  </r>
  <r>
    <x v="935"/>
    <x v="869"/>
    <d v="1964-11-09T00:00:00"/>
    <x v="13"/>
    <n v="0"/>
    <x v="276"/>
    <x v="82"/>
    <x v="1"/>
    <x v="2"/>
    <s v="yes"/>
    <s v="No"/>
    <x v="3"/>
    <x v="1"/>
    <n v="11735.88"/>
    <s v="tier - 3"/>
    <s v="tier - 1"/>
    <s v="R1012"/>
  </r>
  <r>
    <x v="936"/>
    <x v="851"/>
    <d v="1984-11-26T00:00:00"/>
    <x v="32"/>
    <n v="3"/>
    <x v="677"/>
    <x v="169"/>
    <x v="0"/>
    <x v="1"/>
    <s v="No"/>
    <s v="No"/>
    <x v="3"/>
    <x v="1"/>
    <n v="11730.82"/>
    <s v="tier - 3"/>
    <s v="tier - 3"/>
    <s v="R1026"/>
  </r>
  <r>
    <x v="937"/>
    <x v="870"/>
    <d v="1969-10-12T00:00:00"/>
    <x v="16"/>
    <n v="2"/>
    <x v="711"/>
    <x v="140"/>
    <x v="2"/>
    <x v="2"/>
    <s v="yes"/>
    <s v="No"/>
    <x v="3"/>
    <x v="1"/>
    <n v="11729.68"/>
    <s v="tier - 3"/>
    <s v="tier - 1"/>
    <s v="R1024"/>
  </r>
  <r>
    <x v="938"/>
    <x v="871"/>
    <d v="1982-10-21T00:00:00"/>
    <x v="37"/>
    <n v="3"/>
    <x v="712"/>
    <x v="243"/>
    <x v="0"/>
    <x v="2"/>
    <s v="No"/>
    <s v="No"/>
    <x v="0"/>
    <x v="1"/>
    <n v="11712.97"/>
    <s v="tier - 3"/>
    <s v="tier - 2"/>
    <s v="R1021"/>
  </r>
  <r>
    <x v="939"/>
    <x v="872"/>
    <d v="1970-12-01T00:00:00"/>
    <x v="2"/>
    <n v="0"/>
    <x v="713"/>
    <x v="310"/>
    <x v="0"/>
    <x v="0"/>
    <s v="yes"/>
    <s v="No"/>
    <x v="1"/>
    <x v="1"/>
    <n v="11696.52"/>
    <s v="tier - 3"/>
    <s v="tier - 1"/>
    <s v="R1021"/>
  </r>
  <r>
    <x v="940"/>
    <x v="873"/>
    <d v="1966-11-09T00:00:00"/>
    <x v="24"/>
    <n v="1"/>
    <x v="184"/>
    <x v="507"/>
    <x v="0"/>
    <x v="2"/>
    <s v="yes"/>
    <s v="No"/>
    <x v="1"/>
    <x v="1"/>
    <n v="11674.13"/>
    <s v="tier - 3"/>
    <s v="tier - 1"/>
    <s v="R1011"/>
  </r>
  <r>
    <x v="941"/>
    <x v="874"/>
    <d v="1966-08-23T00:00:00"/>
    <x v="24"/>
    <n v="0"/>
    <x v="570"/>
    <x v="180"/>
    <x v="1"/>
    <x v="2"/>
    <s v="yes"/>
    <s v="No"/>
    <x v="1"/>
    <x v="1"/>
    <n v="11658.38"/>
    <s v="tier - 3"/>
    <s v="tier - 3"/>
    <s v="R1024"/>
  </r>
  <r>
    <x v="942"/>
    <x v="875"/>
    <d v="1966-07-06T00:00:00"/>
    <x v="24"/>
    <n v="0"/>
    <x v="276"/>
    <x v="98"/>
    <x v="1"/>
    <x v="2"/>
    <s v="yes"/>
    <s v="No"/>
    <x v="1"/>
    <x v="1"/>
    <n v="11658.12"/>
    <s v="tier - 3"/>
    <s v="tier - 1"/>
    <s v="R1024"/>
  </r>
  <r>
    <x v="943"/>
    <x v="373"/>
    <d v="1994-07-20T00:00:00"/>
    <x v="6"/>
    <n v="0"/>
    <x v="209"/>
    <x v="83"/>
    <x v="0"/>
    <x v="2"/>
    <s v="No"/>
    <s v="No"/>
    <x v="0"/>
    <x v="1"/>
    <n v="11657.81"/>
    <s v="tier - 3"/>
    <s v="tier - 2"/>
    <s v="R1023"/>
  </r>
  <r>
    <x v="944"/>
    <x v="876"/>
    <d v="1966-10-04T00:00:00"/>
    <x v="24"/>
    <n v="0"/>
    <x v="237"/>
    <x v="508"/>
    <x v="1"/>
    <x v="2"/>
    <s v="yes"/>
    <s v="No"/>
    <x v="1"/>
    <x v="1"/>
    <n v="11657.72"/>
    <s v="tier - 3"/>
    <s v="tier - 2"/>
    <s v="R1024"/>
  </r>
  <r>
    <x v="945"/>
    <x v="877"/>
    <d v="1986-07-17T00:00:00"/>
    <x v="26"/>
    <n v="3"/>
    <x v="66"/>
    <x v="509"/>
    <x v="0"/>
    <x v="0"/>
    <s v="yes"/>
    <s v="No"/>
    <x v="3"/>
    <x v="1"/>
    <n v="11625.11"/>
    <s v="tier - 3"/>
    <s v="tier - 3"/>
    <s v="R1022"/>
  </r>
  <r>
    <x v="946"/>
    <x v="569"/>
    <d v="1964-06-20T00:00:00"/>
    <x v="13"/>
    <n v="0"/>
    <x v="714"/>
    <x v="507"/>
    <x v="1"/>
    <x v="2"/>
    <s v="yes"/>
    <s v="No"/>
    <x v="3"/>
    <x v="1"/>
    <n v="11602.75"/>
    <s v="tier - 3"/>
    <s v="tier - 1"/>
    <s v="R1020"/>
  </r>
  <r>
    <x v="947"/>
    <x v="878"/>
    <d v="1965-11-06T00:00:00"/>
    <x v="11"/>
    <n v="1"/>
    <x v="715"/>
    <x v="510"/>
    <x v="0"/>
    <x v="0"/>
    <s v="No"/>
    <s v="No"/>
    <x v="0"/>
    <x v="1"/>
    <n v="11576.13"/>
    <s v="tier - 3"/>
    <s v="tier - 3"/>
    <s v="R1011"/>
  </r>
  <r>
    <x v="948"/>
    <x v="879"/>
    <d v="1965-12-25T00:00:00"/>
    <x v="11"/>
    <n v="0"/>
    <x v="716"/>
    <x v="511"/>
    <x v="0"/>
    <x v="0"/>
    <s v="No"/>
    <s v="No"/>
    <x v="0"/>
    <x v="1"/>
    <n v="11566.3"/>
    <s v="tier - 3"/>
    <s v="tier - 3"/>
    <s v="R1016"/>
  </r>
  <r>
    <x v="949"/>
    <x v="880"/>
    <d v="1965-10-27T00:00:00"/>
    <x v="11"/>
    <n v="1"/>
    <x v="438"/>
    <x v="487"/>
    <x v="1"/>
    <x v="0"/>
    <s v="No"/>
    <s v="No"/>
    <x v="0"/>
    <x v="1"/>
    <n v="11554.22"/>
    <s v="tier - 3"/>
    <s v="tier - 1"/>
    <s v="R1013"/>
  </r>
  <r>
    <x v="950"/>
    <x v="881"/>
    <d v="1973-07-23T00:00:00"/>
    <x v="30"/>
    <n v="5"/>
    <x v="330"/>
    <x v="371"/>
    <x v="0"/>
    <x v="0"/>
    <s v="No"/>
    <s v="No"/>
    <x v="1"/>
    <x v="1"/>
    <n v="11552.9"/>
    <s v="tier - 3"/>
    <s v="tier - 2"/>
    <s v="R1011"/>
  </r>
  <r>
    <x v="951"/>
    <x v="325"/>
    <d v="1971-12-01T00:00:00"/>
    <x v="14"/>
    <n v="0"/>
    <x v="717"/>
    <x v="512"/>
    <x v="0"/>
    <x v="0"/>
    <s v="No"/>
    <s v="No"/>
    <x v="0"/>
    <x v="1"/>
    <n v="11540.25"/>
    <s v="tier - 3"/>
    <s v="tier - 1"/>
    <s v="R1012"/>
  </r>
  <r>
    <x v="952"/>
    <x v="882"/>
    <d v="1968-11-14T00:00:00"/>
    <x v="0"/>
    <n v="2"/>
    <x v="516"/>
    <x v="333"/>
    <x v="0"/>
    <x v="0"/>
    <s v="No"/>
    <s v="No"/>
    <x v="0"/>
    <x v="1"/>
    <n v="11538.42"/>
    <s v="tier - 3"/>
    <s v="tier - 1"/>
    <s v="R1011"/>
  </r>
  <r>
    <x v="953"/>
    <x v="883"/>
    <d v="1965-10-03T00:00:00"/>
    <x v="11"/>
    <n v="0"/>
    <x v="628"/>
    <x v="187"/>
    <x v="3"/>
    <x v="0"/>
    <s v="No"/>
    <s v="No"/>
    <x v="0"/>
    <x v="1"/>
    <n v="11534.87"/>
    <s v="tier - 3"/>
    <s v="tier - 1"/>
    <s v="R1017"/>
  </r>
  <r>
    <x v="954"/>
    <x v="884"/>
    <d v="1970-07-23T00:00:00"/>
    <x v="2"/>
    <n v="0"/>
    <x v="718"/>
    <x v="513"/>
    <x v="0"/>
    <x v="0"/>
    <s v="yes"/>
    <s v="No"/>
    <x v="1"/>
    <x v="1"/>
    <n v="11530.12"/>
    <s v="tier - 3"/>
    <s v="tier - 1"/>
    <s v="R1012"/>
  </r>
  <r>
    <x v="955"/>
    <x v="885"/>
    <d v="1988-06-12T00:00:00"/>
    <x v="23"/>
    <n v="3"/>
    <x v="719"/>
    <x v="133"/>
    <x v="0"/>
    <x v="2"/>
    <s v="yes"/>
    <s v="No"/>
    <x v="3"/>
    <x v="1"/>
    <n v="11524.25"/>
    <s v="tier - 3"/>
    <s v="tier - 1"/>
    <s v="R1026"/>
  </r>
  <r>
    <x v="956"/>
    <x v="831"/>
    <d v="1971-12-19T00:00:00"/>
    <x v="14"/>
    <n v="4"/>
    <x v="720"/>
    <x v="323"/>
    <x v="2"/>
    <x v="0"/>
    <s v="No"/>
    <s v="No"/>
    <x v="0"/>
    <x v="1"/>
    <n v="11520.1"/>
    <s v="tier - 3"/>
    <s v="tier - 1"/>
    <s v="R1012"/>
  </r>
  <r>
    <x v="957"/>
    <x v="886"/>
    <d v="1968-06-24T00:00:00"/>
    <x v="0"/>
    <n v="1"/>
    <x v="67"/>
    <x v="514"/>
    <x v="0"/>
    <x v="0"/>
    <s v="No"/>
    <s v="No"/>
    <x v="0"/>
    <x v="1"/>
    <n v="11512.41"/>
    <s v="tier - 3"/>
    <s v="tier - 1"/>
    <s v="R1024"/>
  </r>
  <r>
    <x v="958"/>
    <x v="887"/>
    <d v="1989-10-06T00:00:00"/>
    <x v="4"/>
    <n v="3"/>
    <x v="721"/>
    <x v="39"/>
    <x v="0"/>
    <x v="2"/>
    <s v="No"/>
    <s v="No"/>
    <x v="0"/>
    <x v="1"/>
    <n v="11511.61"/>
    <s v="tier - 3"/>
    <s v="tier - 3"/>
    <s v="R1026"/>
  </r>
  <r>
    <x v="959"/>
    <x v="888"/>
    <d v="1969-08-11T00:00:00"/>
    <x v="16"/>
    <n v="0"/>
    <x v="391"/>
    <x v="515"/>
    <x v="0"/>
    <x v="2"/>
    <s v="yes"/>
    <s v="No"/>
    <x v="3"/>
    <x v="1"/>
    <n v="11497.69"/>
    <s v="tier - 3"/>
    <s v="tier - 1"/>
    <s v="R1012"/>
  </r>
  <r>
    <x v="960"/>
    <x v="889"/>
    <d v="1983-06-07T00:00:00"/>
    <x v="37"/>
    <n v="3"/>
    <x v="722"/>
    <x v="49"/>
    <x v="0"/>
    <x v="2"/>
    <s v="yes"/>
    <s v="No"/>
    <x v="3"/>
    <x v="1"/>
    <n v="11492.46"/>
    <s v="tier - 3"/>
    <s v="tier - 3"/>
    <s v="R1026"/>
  </r>
  <r>
    <x v="961"/>
    <x v="285"/>
    <d v="1970-10-13T00:00:00"/>
    <x v="2"/>
    <n v="3"/>
    <x v="723"/>
    <x v="354"/>
    <x v="0"/>
    <x v="0"/>
    <s v="yes"/>
    <s v="No"/>
    <x v="1"/>
    <x v="1"/>
    <n v="11488.32"/>
    <s v="tier - 3"/>
    <s v="tier - 1"/>
    <s v="R1014"/>
  </r>
  <r>
    <x v="962"/>
    <x v="890"/>
    <d v="2004-09-10T00:00:00"/>
    <x v="41"/>
    <n v="0"/>
    <x v="25"/>
    <x v="82"/>
    <x v="0"/>
    <x v="2"/>
    <s v="No"/>
    <s v="yes"/>
    <x v="3"/>
    <x v="1"/>
    <n v="11482.63"/>
    <s v="tier - 3"/>
    <s v="tier - 2"/>
    <s v="R1013"/>
  </r>
  <r>
    <x v="963"/>
    <x v="891"/>
    <d v="1966-09-07T00:00:00"/>
    <x v="24"/>
    <n v="0"/>
    <x v="724"/>
    <x v="67"/>
    <x v="1"/>
    <x v="2"/>
    <s v="yes"/>
    <s v="No"/>
    <x v="1"/>
    <x v="1"/>
    <n v="11478.14"/>
    <s v="tier - 3"/>
    <s v="tier - 2"/>
    <s v="R1025"/>
  </r>
  <r>
    <x v="964"/>
    <x v="892"/>
    <d v="1965-06-23T00:00:00"/>
    <x v="11"/>
    <n v="0"/>
    <x v="625"/>
    <x v="516"/>
    <x v="1"/>
    <x v="0"/>
    <s v="No"/>
    <s v="No"/>
    <x v="0"/>
    <x v="1"/>
    <n v="11455.28"/>
    <s v="tier - 3"/>
    <s v="tier - 2"/>
    <s v="R1011"/>
  </r>
  <r>
    <x v="965"/>
    <x v="893"/>
    <d v="1966-06-14T00:00:00"/>
    <x v="24"/>
    <n v="0"/>
    <x v="725"/>
    <x v="458"/>
    <x v="1"/>
    <x v="2"/>
    <s v="yes"/>
    <s v="No"/>
    <x v="1"/>
    <x v="1"/>
    <n v="11454.02"/>
    <s v="tier - 3"/>
    <s v="tier - 1"/>
    <s v="R1012"/>
  </r>
  <r>
    <x v="966"/>
    <x v="894"/>
    <d v="1971-09-12T00:00:00"/>
    <x v="14"/>
    <n v="3"/>
    <x v="14"/>
    <x v="517"/>
    <x v="0"/>
    <x v="0"/>
    <s v="No"/>
    <s v="No"/>
    <x v="0"/>
    <x v="1"/>
    <n v="11436.74"/>
    <s v="tier - 3"/>
    <s v="tier - 3"/>
    <s v="R1012"/>
  </r>
  <r>
    <x v="967"/>
    <x v="895"/>
    <d v="1980-07-17T00:00:00"/>
    <x v="25"/>
    <n v="2"/>
    <x v="726"/>
    <x v="120"/>
    <x v="0"/>
    <x v="2"/>
    <s v="No"/>
    <s v="No"/>
    <x v="0"/>
    <x v="1"/>
    <n v="11435.74"/>
    <s v="tier - 3"/>
    <s v="tier - 3"/>
    <s v="R1021"/>
  </r>
  <r>
    <x v="968"/>
    <x v="896"/>
    <d v="1985-06-09T00:00:00"/>
    <x v="17"/>
    <n v="3"/>
    <x v="727"/>
    <x v="144"/>
    <x v="0"/>
    <x v="2"/>
    <s v="yes"/>
    <s v="No"/>
    <x v="0"/>
    <x v="1"/>
    <n v="11419.49"/>
    <s v="tier - 3"/>
    <s v="tier - 1"/>
    <s v="R1012"/>
  </r>
  <r>
    <x v="969"/>
    <x v="897"/>
    <d v="1983-10-23T00:00:00"/>
    <x v="33"/>
    <n v="3"/>
    <x v="728"/>
    <x v="435"/>
    <x v="0"/>
    <x v="2"/>
    <s v="yes"/>
    <s v="No"/>
    <x v="3"/>
    <x v="1"/>
    <n v="11412.02"/>
    <s v="tier - 3"/>
    <s v="tier - 1"/>
    <s v="R1021"/>
  </r>
  <r>
    <x v="970"/>
    <x v="898"/>
    <d v="1970-10-07T00:00:00"/>
    <x v="2"/>
    <n v="3"/>
    <x v="729"/>
    <x v="518"/>
    <x v="0"/>
    <x v="0"/>
    <s v="yes"/>
    <s v="No"/>
    <x v="1"/>
    <x v="1"/>
    <n v="11411.69"/>
    <s v="tier - 3"/>
    <s v="tier - 2"/>
    <s v="R1011"/>
  </r>
  <r>
    <x v="971"/>
    <x v="899"/>
    <d v="1970-10-02T00:00:00"/>
    <x v="2"/>
    <n v="2"/>
    <x v="644"/>
    <x v="519"/>
    <x v="0"/>
    <x v="0"/>
    <s v="yes"/>
    <s v="No"/>
    <x v="1"/>
    <x v="1"/>
    <n v="11396.9"/>
    <s v="tier - 3"/>
    <s v="tier - 3"/>
    <s v="R1024"/>
  </r>
  <r>
    <x v="972"/>
    <x v="900"/>
    <d v="1967-12-19T00:00:00"/>
    <x v="22"/>
    <n v="1"/>
    <x v="678"/>
    <x v="520"/>
    <x v="0"/>
    <x v="0"/>
    <s v="yes"/>
    <s v="No"/>
    <x v="0"/>
    <x v="1"/>
    <n v="11394.07"/>
    <s v="tier - 3"/>
    <s v="tier - 1"/>
    <s v="R1018"/>
  </r>
  <r>
    <x v="973"/>
    <x v="717"/>
    <d v="1997-07-28T00:00:00"/>
    <x v="31"/>
    <n v="0"/>
    <x v="730"/>
    <x v="199"/>
    <x v="0"/>
    <x v="2"/>
    <s v="yes"/>
    <s v="No"/>
    <x v="3"/>
    <x v="1"/>
    <n v="11388.27"/>
    <s v="tier - 3"/>
    <s v="tier - 2"/>
    <s v="R1026"/>
  </r>
  <r>
    <x v="974"/>
    <x v="901"/>
    <d v="1964-06-13T00:00:00"/>
    <x v="13"/>
    <n v="0"/>
    <x v="731"/>
    <x v="508"/>
    <x v="0"/>
    <x v="2"/>
    <s v="yes"/>
    <s v="No"/>
    <x v="3"/>
    <x v="1"/>
    <n v="11381.33"/>
    <s v="tier - 3"/>
    <s v="tier - 2"/>
    <s v="R1013"/>
  </r>
  <r>
    <x v="975"/>
    <x v="902"/>
    <d v="1972-12-06T00:00:00"/>
    <x v="28"/>
    <n v="0"/>
    <x v="732"/>
    <x v="99"/>
    <x v="0"/>
    <x v="1"/>
    <s v="No"/>
    <s v="No"/>
    <x v="1"/>
    <x v="1"/>
    <n v="11378.57"/>
    <s v="tier - 3"/>
    <s v="tier - 2"/>
    <s v="R1025"/>
  </r>
  <r>
    <x v="976"/>
    <x v="456"/>
    <d v="1979-06-07T00:00:00"/>
    <x v="9"/>
    <n v="2"/>
    <x v="733"/>
    <x v="3"/>
    <x v="0"/>
    <x v="1"/>
    <s v="No"/>
    <s v="No"/>
    <x v="3"/>
    <x v="1"/>
    <n v="11369.39"/>
    <s v="tier - 3"/>
    <s v="tier - 1"/>
    <s v="R1026"/>
  </r>
  <r>
    <x v="977"/>
    <x v="903"/>
    <d v="1964-12-13T00:00:00"/>
    <x v="13"/>
    <n v="0"/>
    <x v="659"/>
    <x v="245"/>
    <x v="0"/>
    <x v="1"/>
    <s v="yes"/>
    <s v="No"/>
    <x v="3"/>
    <x v="1"/>
    <n v="11365.95"/>
    <s v="tier - 3"/>
    <s v="tier - 2"/>
    <s v="R1011"/>
  </r>
  <r>
    <x v="978"/>
    <x v="904"/>
    <d v="1964-07-03T00:00:00"/>
    <x v="13"/>
    <n v="0"/>
    <x v="61"/>
    <x v="208"/>
    <x v="0"/>
    <x v="1"/>
    <s v="yes"/>
    <s v="No"/>
    <x v="3"/>
    <x v="1"/>
    <n v="11363.28"/>
    <s v="tier - 3"/>
    <s v="tier - 1"/>
    <s v="R1013"/>
  </r>
  <r>
    <x v="979"/>
    <x v="905"/>
    <d v="1964-07-04T00:00:00"/>
    <x v="13"/>
    <n v="0"/>
    <x v="697"/>
    <x v="324"/>
    <x v="0"/>
    <x v="2"/>
    <s v="yes"/>
    <s v="No"/>
    <x v="3"/>
    <x v="1"/>
    <n v="11362.76"/>
    <s v="tier - 3"/>
    <s v="tier - 1"/>
    <s v="R1011"/>
  </r>
  <r>
    <x v="980"/>
    <x v="906"/>
    <d v="1965-09-26T00:00:00"/>
    <x v="11"/>
    <n v="0"/>
    <x v="734"/>
    <x v="521"/>
    <x v="0"/>
    <x v="0"/>
    <s v="No"/>
    <s v="No"/>
    <x v="0"/>
    <x v="1"/>
    <n v="11356.66"/>
    <s v="tier - 3"/>
    <s v="tier - 3"/>
    <s v="R1012"/>
  </r>
  <r>
    <x v="981"/>
    <x v="907"/>
    <d v="1965-11-29T00:00:00"/>
    <x v="11"/>
    <n v="0"/>
    <x v="735"/>
    <x v="379"/>
    <x v="0"/>
    <x v="0"/>
    <s v="No"/>
    <s v="No"/>
    <x v="0"/>
    <x v="1"/>
    <n v="11353.23"/>
    <s v="tier - 3"/>
    <s v="tier - 1"/>
    <s v="R1012"/>
  </r>
  <r>
    <x v="982"/>
    <x v="908"/>
    <d v="1964-07-12T00:00:00"/>
    <x v="13"/>
    <n v="0"/>
    <x v="736"/>
    <x v="332"/>
    <x v="2"/>
    <x v="2"/>
    <s v="yes"/>
    <s v="No"/>
    <x v="3"/>
    <x v="1"/>
    <n v="11345.52"/>
    <s v="tier - 3"/>
    <s v="tier - 3"/>
    <s v="R1011"/>
  </r>
  <r>
    <x v="983"/>
    <x v="909"/>
    <d v="1968-11-02T00:00:00"/>
    <x v="0"/>
    <n v="0"/>
    <x v="737"/>
    <x v="502"/>
    <x v="1"/>
    <x v="0"/>
    <s v="No"/>
    <s v="No"/>
    <x v="0"/>
    <x v="1"/>
    <n v="11344.32"/>
    <s v="tier - 3"/>
    <s v="tier - 2"/>
    <s v="R1025"/>
  </r>
  <r>
    <x v="984"/>
    <x v="910"/>
    <d v="1989-08-19T00:00:00"/>
    <x v="4"/>
    <n v="1"/>
    <x v="738"/>
    <x v="92"/>
    <x v="0"/>
    <x v="2"/>
    <s v="No"/>
    <s v="No"/>
    <x v="0"/>
    <x v="1"/>
    <n v="11326.71"/>
    <s v="tier - 3"/>
    <s v="tier - 3"/>
    <s v="R1013"/>
  </r>
  <r>
    <x v="985"/>
    <x v="911"/>
    <d v="2002-09-20T00:00:00"/>
    <x v="43"/>
    <n v="0"/>
    <x v="414"/>
    <x v="488"/>
    <x v="0"/>
    <x v="0"/>
    <s v="No"/>
    <s v="No"/>
    <x v="0"/>
    <x v="1"/>
    <n v="11321.49"/>
    <s v="tier - 3"/>
    <s v="tier - 3"/>
    <s v="R1012"/>
  </r>
  <r>
    <x v="986"/>
    <x v="142"/>
    <d v="1963-07-11T00:00:00"/>
    <x v="8"/>
    <n v="0"/>
    <x v="739"/>
    <x v="522"/>
    <x v="2"/>
    <x v="0"/>
    <s v="yes"/>
    <s v="No"/>
    <x v="3"/>
    <x v="1"/>
    <n v="11319.12"/>
    <s v="tier - 3"/>
    <s v="tier - 1"/>
    <s v="R1012"/>
  </r>
  <r>
    <x v="987"/>
    <x v="912"/>
    <d v="1995-12-10T00:00:00"/>
    <x v="40"/>
    <n v="0"/>
    <x v="740"/>
    <x v="523"/>
    <x v="0"/>
    <x v="2"/>
    <s v="yes"/>
    <s v="No"/>
    <x v="3"/>
    <x v="1"/>
    <n v="11318.57"/>
    <s v="tier - 3"/>
    <s v="tier - 2"/>
    <s v="R1026"/>
  </r>
  <r>
    <x v="988"/>
    <x v="913"/>
    <d v="1963-11-22T00:00:00"/>
    <x v="8"/>
    <n v="0"/>
    <x v="741"/>
    <x v="524"/>
    <x v="2"/>
    <x v="0"/>
    <s v="yes"/>
    <s v="No"/>
    <x v="3"/>
    <x v="1"/>
    <n v="11312.33"/>
    <s v="tier - 3"/>
    <s v="tier - 3"/>
    <s v="R1012"/>
  </r>
  <r>
    <x v="989"/>
    <x v="914"/>
    <d v="1968-10-06T00:00:00"/>
    <x v="0"/>
    <n v="1"/>
    <x v="308"/>
    <x v="525"/>
    <x v="1"/>
    <x v="0"/>
    <s v="No"/>
    <s v="No"/>
    <x v="0"/>
    <x v="1"/>
    <n v="11305.93"/>
    <s v="tier - 3"/>
    <s v="tier - 1"/>
    <s v="R1012"/>
  </r>
  <r>
    <x v="990"/>
    <x v="915"/>
    <d v="1972-09-25T00:00:00"/>
    <x v="28"/>
    <n v="4"/>
    <x v="742"/>
    <x v="138"/>
    <x v="0"/>
    <x v="2"/>
    <s v="No"/>
    <s v="No"/>
    <x v="1"/>
    <x v="1"/>
    <n v="11299.34"/>
    <s v="tier - 3"/>
    <s v="tier - 2"/>
    <s v="R1011"/>
  </r>
  <r>
    <x v="991"/>
    <x v="88"/>
    <d v="1988-11-14T00:00:00"/>
    <x v="23"/>
    <n v="3"/>
    <x v="743"/>
    <x v="409"/>
    <x v="0"/>
    <x v="2"/>
    <s v="yes"/>
    <s v="No"/>
    <x v="3"/>
    <x v="1"/>
    <n v="11294.57"/>
    <s v="tier - 3"/>
    <s v="tier - 1"/>
    <s v="R1022"/>
  </r>
  <r>
    <x v="992"/>
    <x v="916"/>
    <d v="1970-06-22T00:00:00"/>
    <x v="2"/>
    <n v="3"/>
    <x v="101"/>
    <x v="526"/>
    <x v="0"/>
    <x v="0"/>
    <s v="yes"/>
    <s v="No"/>
    <x v="1"/>
    <x v="1"/>
    <n v="11289.11"/>
    <s v="tier - 3"/>
    <s v="tier - 1"/>
    <s v="R1012"/>
  </r>
  <r>
    <x v="993"/>
    <x v="917"/>
    <d v="1967-06-14T00:00:00"/>
    <x v="22"/>
    <n v="0"/>
    <x v="277"/>
    <x v="527"/>
    <x v="1"/>
    <x v="0"/>
    <s v="yes"/>
    <s v="No"/>
    <x v="0"/>
    <x v="1"/>
    <n v="11286.54"/>
    <s v="tier - 3"/>
    <s v="tier - 3"/>
    <s v="R1024"/>
  </r>
  <r>
    <x v="994"/>
    <x v="41"/>
    <d v="2004-10-04T00:00:00"/>
    <x v="41"/>
    <n v="1"/>
    <x v="237"/>
    <x v="188"/>
    <x v="1"/>
    <x v="2"/>
    <s v="No"/>
    <s v="yes"/>
    <x v="3"/>
    <x v="1"/>
    <n v="11272.33"/>
    <s v="tier - 3"/>
    <s v="tier - 2"/>
    <s v="R1019"/>
  </r>
  <r>
    <x v="995"/>
    <x v="918"/>
    <d v="1971-12-26T00:00:00"/>
    <x v="14"/>
    <n v="0"/>
    <x v="744"/>
    <x v="211"/>
    <x v="1"/>
    <x v="0"/>
    <s v="No"/>
    <s v="No"/>
    <x v="0"/>
    <x v="1"/>
    <n v="11265.71"/>
    <s v="tier - 3"/>
    <s v="tier - 1"/>
    <s v="R1025"/>
  </r>
  <r>
    <x v="996"/>
    <x v="24"/>
    <d v="1969-10-11T00:00:00"/>
    <x v="16"/>
    <n v="3"/>
    <x v="745"/>
    <x v="112"/>
    <x v="0"/>
    <x v="2"/>
    <s v="yes"/>
    <s v="No"/>
    <x v="3"/>
    <x v="1"/>
    <n v="11264.54"/>
    <s v="tier - 3"/>
    <s v="tier - 2"/>
    <s v="R1011"/>
  </r>
  <r>
    <x v="997"/>
    <x v="919"/>
    <d v="1981-10-02T00:00:00"/>
    <x v="36"/>
    <n v="1"/>
    <x v="746"/>
    <x v="528"/>
    <x v="0"/>
    <x v="0"/>
    <s v="yes"/>
    <s v="No"/>
    <x v="0"/>
    <x v="1"/>
    <n v="11255.29"/>
    <s v="tier - 3"/>
    <s v="tier - 1"/>
    <s v="R1026"/>
  </r>
  <r>
    <x v="998"/>
    <x v="523"/>
    <d v="1969-08-20T00:00:00"/>
    <x v="16"/>
    <n v="3"/>
    <x v="747"/>
    <x v="209"/>
    <x v="1"/>
    <x v="2"/>
    <s v="yes"/>
    <s v="No"/>
    <x v="3"/>
    <x v="1"/>
    <n v="11253.42"/>
    <s v="tier - 3"/>
    <s v="tier - 1"/>
    <s v="R1011"/>
  </r>
  <r>
    <x v="999"/>
    <x v="920"/>
    <d v="1989-12-17T00:00:00"/>
    <x v="4"/>
    <n v="3"/>
    <x v="748"/>
    <x v="325"/>
    <x v="0"/>
    <x v="2"/>
    <s v="No"/>
    <s v="No"/>
    <x v="0"/>
    <x v="1"/>
    <n v="11250.43"/>
    <s v="tier - 3"/>
    <s v="tier - 2"/>
    <s v="R1026"/>
  </r>
  <r>
    <x v="1000"/>
    <x v="921"/>
    <d v="1969-12-30T00:00:00"/>
    <x v="16"/>
    <n v="2"/>
    <x v="421"/>
    <x v="74"/>
    <x v="1"/>
    <x v="1"/>
    <s v="yes"/>
    <s v="No"/>
    <x v="3"/>
    <x v="1"/>
    <n v="11244.38"/>
    <s v="tier - 3"/>
    <s v="tier - 1"/>
    <s v="R1016"/>
  </r>
  <r>
    <x v="1001"/>
    <x v="922"/>
    <d v="1976-06-28T00:00:00"/>
    <x v="1"/>
    <n v="2"/>
    <x v="749"/>
    <x v="330"/>
    <x v="0"/>
    <x v="1"/>
    <s v="yes"/>
    <s v="No"/>
    <x v="0"/>
    <x v="1"/>
    <n v="11217.35"/>
    <s v="tier - 3"/>
    <s v="tier - 2"/>
    <s v="R1025"/>
  </r>
  <r>
    <x v="1002"/>
    <x v="923"/>
    <d v="1970-06-14T00:00:00"/>
    <x v="2"/>
    <n v="2"/>
    <x v="170"/>
    <x v="179"/>
    <x v="0"/>
    <x v="0"/>
    <s v="yes"/>
    <s v="No"/>
    <x v="1"/>
    <x v="1"/>
    <n v="11187.66"/>
    <s v="tier - 3"/>
    <s v="tier - 2"/>
    <s v="R1012"/>
  </r>
  <r>
    <x v="1003"/>
    <x v="924"/>
    <d v="1972-09-03T00:00:00"/>
    <x v="28"/>
    <n v="0"/>
    <x v="750"/>
    <x v="361"/>
    <x v="0"/>
    <x v="2"/>
    <s v="No"/>
    <s v="No"/>
    <x v="1"/>
    <x v="1"/>
    <n v="11186.2"/>
    <s v="tier - 3"/>
    <s v="tier - 2"/>
    <s v="R1021"/>
  </r>
  <r>
    <x v="1004"/>
    <x v="925"/>
    <d v="1966-08-06T00:00:00"/>
    <x v="24"/>
    <n v="0"/>
    <x v="751"/>
    <x v="10"/>
    <x v="1"/>
    <x v="1"/>
    <s v="yes"/>
    <s v="No"/>
    <x v="1"/>
    <x v="1"/>
    <n v="11165.42"/>
    <s v="tier - 3"/>
    <s v="tier - 1"/>
    <s v="R1016"/>
  </r>
  <r>
    <x v="1005"/>
    <x v="926"/>
    <d v="1969-06-25T00:00:00"/>
    <x v="16"/>
    <n v="2"/>
    <x v="752"/>
    <x v="239"/>
    <x v="0"/>
    <x v="2"/>
    <s v="yes"/>
    <s v="No"/>
    <x v="3"/>
    <x v="1"/>
    <n v="11163.57"/>
    <s v="tier - 3"/>
    <s v="tier - 2"/>
    <s v="R1011"/>
  </r>
  <r>
    <x v="1006"/>
    <x v="255"/>
    <d v="1969-11-30T00:00:00"/>
    <x v="16"/>
    <n v="2"/>
    <x v="385"/>
    <x v="111"/>
    <x v="1"/>
    <x v="2"/>
    <s v="yes"/>
    <s v="No"/>
    <x v="3"/>
    <x v="1"/>
    <n v="11150.78"/>
    <s v="tier - 3"/>
    <s v="tier - 2"/>
    <s v="R1011"/>
  </r>
  <r>
    <x v="1007"/>
    <x v="927"/>
    <d v="1980-08-20T00:00:00"/>
    <x v="25"/>
    <n v="2"/>
    <x v="753"/>
    <x v="529"/>
    <x v="0"/>
    <x v="2"/>
    <s v="No"/>
    <s v="No"/>
    <x v="0"/>
    <x v="1"/>
    <n v="11103.33"/>
    <s v="tier - 3"/>
    <s v="tier - 1"/>
    <s v="R1021"/>
  </r>
  <r>
    <x v="1008"/>
    <x v="928"/>
    <d v="1966-07-05T00:00:00"/>
    <x v="24"/>
    <n v="0"/>
    <x v="372"/>
    <x v="329"/>
    <x v="0"/>
    <x v="2"/>
    <s v="yes"/>
    <s v="No"/>
    <x v="1"/>
    <x v="1"/>
    <n v="11093.62"/>
    <s v="tier - 3"/>
    <s v="tier - 1"/>
    <s v="R1013"/>
  </r>
  <r>
    <x v="1009"/>
    <x v="929"/>
    <d v="1966-09-09T00:00:00"/>
    <x v="24"/>
    <n v="0"/>
    <x v="754"/>
    <x v="3"/>
    <x v="0"/>
    <x v="1"/>
    <s v="yes"/>
    <s v="No"/>
    <x v="1"/>
    <x v="1"/>
    <n v="11090.72"/>
    <s v="tier - 3"/>
    <s v="tier - 1"/>
    <s v="R1013"/>
  </r>
  <r>
    <x v="1010"/>
    <x v="930"/>
    <d v="1972-10-07T00:00:00"/>
    <x v="28"/>
    <n v="3"/>
    <x v="389"/>
    <x v="145"/>
    <x v="1"/>
    <x v="2"/>
    <s v="No"/>
    <s v="No"/>
    <x v="1"/>
    <x v="1"/>
    <n v="11085.59"/>
    <s v="tier - 3"/>
    <s v="tier - 2"/>
    <s v="R1012"/>
  </r>
  <r>
    <x v="1011"/>
    <x v="931"/>
    <d v="1967-09-04T00:00:00"/>
    <x v="22"/>
    <n v="0"/>
    <x v="303"/>
    <x v="241"/>
    <x v="1"/>
    <x v="0"/>
    <s v="yes"/>
    <s v="No"/>
    <x v="0"/>
    <x v="1"/>
    <n v="11082.58"/>
    <s v="tier - 3"/>
    <s v="tier - 2"/>
    <s v="R1012"/>
  </r>
  <r>
    <x v="1012"/>
    <x v="932"/>
    <d v="1966-11-20T00:00:00"/>
    <x v="24"/>
    <n v="0"/>
    <x v="755"/>
    <x v="87"/>
    <x v="1"/>
    <x v="1"/>
    <s v="yes"/>
    <s v="No"/>
    <x v="1"/>
    <x v="1"/>
    <n v="11073.18"/>
    <s v="tier - 3"/>
    <s v="tier - 3"/>
    <s v="R1011"/>
  </r>
  <r>
    <x v="1013"/>
    <x v="933"/>
    <d v="1966-11-07T00:00:00"/>
    <x v="24"/>
    <n v="0"/>
    <x v="367"/>
    <x v="27"/>
    <x v="1"/>
    <x v="2"/>
    <s v="yes"/>
    <s v="No"/>
    <x v="1"/>
    <x v="1"/>
    <n v="11070.54"/>
    <s v="tier - 3"/>
    <s v="tier - 3"/>
    <s v="R1011"/>
  </r>
  <r>
    <x v="1014"/>
    <x v="934"/>
    <d v="1971-11-09T00:00:00"/>
    <x v="14"/>
    <n v="0"/>
    <x v="215"/>
    <x v="307"/>
    <x v="0"/>
    <x v="0"/>
    <s v="No"/>
    <s v="No"/>
    <x v="0"/>
    <x v="1"/>
    <n v="11068.77"/>
    <s v="tier - 3"/>
    <s v="tier - 2"/>
    <s v="R1012"/>
  </r>
  <r>
    <x v="1015"/>
    <x v="935"/>
    <d v="2000-09-18T00:00:00"/>
    <x v="21"/>
    <n v="0"/>
    <x v="756"/>
    <x v="82"/>
    <x v="0"/>
    <x v="2"/>
    <s v="yes"/>
    <s v="yes"/>
    <x v="1"/>
    <x v="1"/>
    <n v="11068.7"/>
    <s v="tier - 3"/>
    <s v="tier - 1"/>
    <s v="R1011"/>
  </r>
  <r>
    <x v="1016"/>
    <x v="936"/>
    <d v="2001-12-17T00:00:00"/>
    <x v="47"/>
    <n v="0"/>
    <x v="508"/>
    <x v="134"/>
    <x v="0"/>
    <x v="2"/>
    <s v="yes"/>
    <s v="No"/>
    <x v="0"/>
    <x v="1"/>
    <n v="11046.02"/>
    <s v="tier - 3"/>
    <s v="tier - 1"/>
    <s v="R1026"/>
  </r>
  <r>
    <x v="1017"/>
    <x v="937"/>
    <d v="1974-08-30T00:00:00"/>
    <x v="19"/>
    <n v="0"/>
    <x v="757"/>
    <x v="530"/>
    <x v="0"/>
    <x v="0"/>
    <s v="No"/>
    <s v="No"/>
    <x v="0"/>
    <x v="1"/>
    <n v="11037.85"/>
    <s v="tier - 3"/>
    <s v="tier - 2"/>
    <s v="R1025"/>
  </r>
  <r>
    <x v="1018"/>
    <x v="938"/>
    <d v="1989-10-25T00:00:00"/>
    <x v="4"/>
    <n v="3"/>
    <x v="758"/>
    <x v="122"/>
    <x v="0"/>
    <x v="2"/>
    <s v="No"/>
    <s v="No"/>
    <x v="0"/>
    <x v="1"/>
    <n v="11037.51"/>
    <s v="tier - 3"/>
    <s v="tier - 1"/>
    <s v="R1012"/>
  </r>
  <r>
    <x v="1019"/>
    <x v="939"/>
    <d v="1974-12-10T00:00:00"/>
    <x v="19"/>
    <n v="4"/>
    <x v="759"/>
    <x v="457"/>
    <x v="0"/>
    <x v="0"/>
    <s v="No"/>
    <s v="No"/>
    <x v="0"/>
    <x v="1"/>
    <n v="11033.66"/>
    <s v="tier - 3"/>
    <s v="tier - 3"/>
    <s v="R1012"/>
  </r>
  <r>
    <x v="1020"/>
    <x v="940"/>
    <d v="1996-07-21T00:00:00"/>
    <x v="45"/>
    <n v="0"/>
    <x v="760"/>
    <x v="267"/>
    <x v="0"/>
    <x v="2"/>
    <s v="yes"/>
    <s v="No"/>
    <x v="0"/>
    <x v="1"/>
    <n v="11028.56"/>
    <s v="tier - 3"/>
    <s v="tier - 3"/>
    <s v="R1012"/>
  </r>
  <r>
    <x v="1021"/>
    <x v="941"/>
    <d v="1991-06-26T00:00:00"/>
    <x v="42"/>
    <n v="3"/>
    <x v="761"/>
    <x v="450"/>
    <x v="0"/>
    <x v="2"/>
    <s v="No"/>
    <s v="No"/>
    <x v="0"/>
    <x v="1"/>
    <n v="11018.05"/>
    <s v="tier - 3"/>
    <s v="tier - 2"/>
    <s v="R1012"/>
  </r>
  <r>
    <x v="1022"/>
    <x v="942"/>
    <d v="1974-12-15T00:00:00"/>
    <x v="19"/>
    <n v="4"/>
    <x v="445"/>
    <x v="531"/>
    <x v="1"/>
    <x v="0"/>
    <s v="No"/>
    <s v="No"/>
    <x v="0"/>
    <x v="1"/>
    <n v="11015.17"/>
    <s v="tier - 3"/>
    <s v="tier - 1"/>
    <s v="R1012"/>
  </r>
  <r>
    <x v="1023"/>
    <x v="943"/>
    <d v="1968-10-24T00:00:00"/>
    <x v="0"/>
    <n v="2"/>
    <x v="762"/>
    <x v="36"/>
    <x v="2"/>
    <x v="0"/>
    <s v="No"/>
    <s v="No"/>
    <x v="0"/>
    <x v="1"/>
    <n v="11013.71"/>
    <s v="tier - 3"/>
    <s v="tier - 1"/>
    <s v="R1013"/>
  </r>
  <r>
    <x v="1024"/>
    <x v="944"/>
    <d v="2000-09-17T00:00:00"/>
    <x v="21"/>
    <n v="0"/>
    <x v="763"/>
    <x v="388"/>
    <x v="0"/>
    <x v="2"/>
    <s v="yes"/>
    <s v="yes"/>
    <x v="1"/>
    <x v="1"/>
    <n v="10991.58"/>
    <s v="tier - 3"/>
    <s v="tier - 3"/>
    <s v="R1012"/>
  </r>
  <r>
    <x v="1025"/>
    <x v="945"/>
    <d v="1965-12-18T00:00:00"/>
    <x v="11"/>
    <n v="0"/>
    <x v="45"/>
    <x v="465"/>
    <x v="0"/>
    <x v="0"/>
    <s v="No"/>
    <s v="No"/>
    <x v="0"/>
    <x v="1"/>
    <n v="10982.5"/>
    <s v="tier - 3"/>
    <s v="tier - 3"/>
    <s v="R1013"/>
  </r>
  <r>
    <x v="1026"/>
    <x v="946"/>
    <d v="1973-10-21T00:00:00"/>
    <x v="30"/>
    <n v="4"/>
    <x v="617"/>
    <x v="532"/>
    <x v="0"/>
    <x v="0"/>
    <s v="No"/>
    <s v="No"/>
    <x v="1"/>
    <x v="1"/>
    <n v="10977.21"/>
    <s v="tier - 3"/>
    <s v="tier - 1"/>
    <s v="R1013"/>
  </r>
  <r>
    <x v="1027"/>
    <x v="947"/>
    <d v="1966-07-09T00:00:00"/>
    <x v="24"/>
    <n v="0"/>
    <x v="764"/>
    <x v="49"/>
    <x v="0"/>
    <x v="2"/>
    <s v="yes"/>
    <s v="No"/>
    <x v="1"/>
    <x v="1"/>
    <n v="10976.25"/>
    <s v="tier - 3"/>
    <s v="tier - 2"/>
    <s v="R1012"/>
  </r>
  <r>
    <x v="1028"/>
    <x v="948"/>
    <d v="1965-06-19T00:00:00"/>
    <x v="11"/>
    <n v="0"/>
    <x v="709"/>
    <x v="533"/>
    <x v="1"/>
    <x v="0"/>
    <s v="No"/>
    <s v="No"/>
    <x v="0"/>
    <x v="1"/>
    <n v="10965.45"/>
    <s v="tier - 3"/>
    <s v="tier - 2"/>
    <s v="R1011"/>
  </r>
  <r>
    <x v="1029"/>
    <x v="949"/>
    <d v="1969-08-14T00:00:00"/>
    <x v="16"/>
    <n v="1"/>
    <x v="661"/>
    <x v="261"/>
    <x v="0"/>
    <x v="2"/>
    <s v="yes"/>
    <s v="No"/>
    <x v="3"/>
    <x v="1"/>
    <n v="10959.69"/>
    <s v="tier - 3"/>
    <s v="tier - 3"/>
    <s v="R1012"/>
  </r>
  <r>
    <x v="1030"/>
    <x v="950"/>
    <d v="1965-12-04T00:00:00"/>
    <x v="11"/>
    <n v="0"/>
    <x v="765"/>
    <x v="446"/>
    <x v="2"/>
    <x v="0"/>
    <s v="No"/>
    <s v="No"/>
    <x v="0"/>
    <x v="1"/>
    <n v="10959.33"/>
    <s v="tier - 3"/>
    <s v="tier - 3"/>
    <s v="R1011"/>
  </r>
  <r>
    <x v="1031"/>
    <x v="951"/>
    <d v="1969-11-10T00:00:00"/>
    <x v="16"/>
    <n v="1"/>
    <x v="376"/>
    <x v="212"/>
    <x v="2"/>
    <x v="2"/>
    <s v="yes"/>
    <s v="No"/>
    <x v="3"/>
    <x v="1"/>
    <n v="10942.13"/>
    <s v="tier - 3"/>
    <s v="tier - 3"/>
    <s v="R1012"/>
  </r>
  <r>
    <x v="1032"/>
    <x v="622"/>
    <d v="1968-11-12T00:00:00"/>
    <x v="0"/>
    <n v="1"/>
    <x v="330"/>
    <x v="43"/>
    <x v="0"/>
    <x v="0"/>
    <s v="No"/>
    <s v="No"/>
    <x v="0"/>
    <x v="1"/>
    <n v="10928.85"/>
    <s v="tier - 3"/>
    <s v="tier - 3"/>
    <s v="R1013"/>
  </r>
  <r>
    <x v="1033"/>
    <x v="952"/>
    <d v="1968-11-13T00:00:00"/>
    <x v="0"/>
    <n v="0"/>
    <x v="349"/>
    <x v="534"/>
    <x v="0"/>
    <x v="0"/>
    <s v="No"/>
    <s v="No"/>
    <x v="0"/>
    <x v="1"/>
    <n v="10923.93"/>
    <s v="tier - 3"/>
    <s v="tier - 1"/>
    <s v="R1024"/>
  </r>
  <r>
    <x v="1034"/>
    <x v="953"/>
    <d v="1994-09-06T00:00:00"/>
    <x v="6"/>
    <n v="0"/>
    <x v="482"/>
    <x v="283"/>
    <x v="0"/>
    <x v="2"/>
    <s v="No"/>
    <s v="No"/>
    <x v="0"/>
    <x v="1"/>
    <n v="10886.66"/>
    <s v="tier - 3"/>
    <s v="tier - 3"/>
    <s v="R1012"/>
  </r>
  <r>
    <x v="1035"/>
    <x v="954"/>
    <d v="1971-12-20T00:00:00"/>
    <x v="14"/>
    <n v="2"/>
    <x v="106"/>
    <x v="535"/>
    <x v="0"/>
    <x v="0"/>
    <s v="No"/>
    <s v="No"/>
    <x v="0"/>
    <x v="1"/>
    <n v="10848.13"/>
    <s v="tier - 3"/>
    <s v="tier - 3"/>
    <s v="R1012"/>
  </r>
  <r>
    <x v="1036"/>
    <x v="955"/>
    <d v="1968-07-28T00:00:00"/>
    <x v="0"/>
    <n v="1"/>
    <x v="44"/>
    <x v="291"/>
    <x v="0"/>
    <x v="0"/>
    <s v="No"/>
    <s v="No"/>
    <x v="0"/>
    <x v="1"/>
    <n v="10825.25"/>
    <s v="tier - 3"/>
    <s v="tier - 3"/>
    <s v="R1012"/>
  </r>
  <r>
    <x v="1037"/>
    <x v="956"/>
    <d v="1967-10-02T00:00:00"/>
    <x v="22"/>
    <n v="1"/>
    <x v="235"/>
    <x v="536"/>
    <x v="0"/>
    <x v="0"/>
    <s v="yes"/>
    <s v="No"/>
    <x v="0"/>
    <x v="1"/>
    <n v="10807.49"/>
    <s v="tier - 3"/>
    <s v="tier - 2"/>
    <s v="R1013"/>
  </r>
  <r>
    <x v="1038"/>
    <x v="957"/>
    <d v="1970-12-18T00:00:00"/>
    <x v="2"/>
    <n v="2"/>
    <x v="766"/>
    <x v="296"/>
    <x v="0"/>
    <x v="0"/>
    <s v="yes"/>
    <s v="No"/>
    <x v="1"/>
    <x v="1"/>
    <n v="10806.84"/>
    <s v="tier - 3"/>
    <s v="tier - 2"/>
    <s v="R1011"/>
  </r>
  <r>
    <x v="1039"/>
    <x v="958"/>
    <d v="1970-10-28T00:00:00"/>
    <x v="2"/>
    <n v="1"/>
    <x v="111"/>
    <x v="537"/>
    <x v="0"/>
    <x v="0"/>
    <s v="yes"/>
    <s v="No"/>
    <x v="1"/>
    <x v="1"/>
    <n v="10797.34"/>
    <s v="tier - 3"/>
    <s v="tier - 2"/>
    <s v="R1023"/>
  </r>
  <r>
    <x v="1040"/>
    <x v="649"/>
    <d v="1967-10-23T00:00:00"/>
    <x v="22"/>
    <n v="0"/>
    <x v="331"/>
    <x v="469"/>
    <x v="1"/>
    <x v="0"/>
    <s v="yes"/>
    <s v="No"/>
    <x v="0"/>
    <x v="1"/>
    <n v="10796.35"/>
    <s v="tier - 3"/>
    <s v="tier - 1"/>
    <s v="R1019"/>
  </r>
  <r>
    <x v="1041"/>
    <x v="959"/>
    <d v="1999-12-24T00:00:00"/>
    <x v="35"/>
    <n v="0"/>
    <x v="127"/>
    <x v="95"/>
    <x v="0"/>
    <x v="2"/>
    <s v="No"/>
    <s v="No"/>
    <x v="0"/>
    <x v="1"/>
    <n v="10795.94"/>
    <s v="tier - 3"/>
    <s v="tier - 1"/>
    <s v="R1011"/>
  </r>
  <r>
    <x v="1042"/>
    <x v="960"/>
    <d v="1967-11-11T00:00:00"/>
    <x v="22"/>
    <n v="1"/>
    <x v="767"/>
    <x v="68"/>
    <x v="2"/>
    <x v="0"/>
    <s v="yes"/>
    <s v="No"/>
    <x v="0"/>
    <x v="1"/>
    <n v="10791.96"/>
    <s v="tier - 3"/>
    <s v="tier - 2"/>
    <s v="R1011"/>
  </r>
  <r>
    <x v="1043"/>
    <x v="961"/>
    <d v="1989-11-25T00:00:00"/>
    <x v="4"/>
    <n v="3"/>
    <x v="641"/>
    <x v="85"/>
    <x v="0"/>
    <x v="1"/>
    <s v="No"/>
    <s v="No"/>
    <x v="0"/>
    <x v="1"/>
    <n v="10769.75"/>
    <s v="tier - 3"/>
    <s v="tier - 2"/>
    <s v="R1022"/>
  </r>
  <r>
    <x v="1044"/>
    <x v="962"/>
    <d v="1986-08-29T00:00:00"/>
    <x v="26"/>
    <n v="3"/>
    <x v="768"/>
    <x v="234"/>
    <x v="0"/>
    <x v="0"/>
    <s v="yes"/>
    <s v="No"/>
    <x v="3"/>
    <x v="1"/>
    <n v="10749.02"/>
    <s v="tier - 3"/>
    <s v="tier - 1"/>
    <s v="R1026"/>
  </r>
  <r>
    <x v="1045"/>
    <x v="963"/>
    <d v="1974-12-09T00:00:00"/>
    <x v="19"/>
    <n v="4"/>
    <x v="144"/>
    <x v="9"/>
    <x v="0"/>
    <x v="0"/>
    <s v="No"/>
    <s v="No"/>
    <x v="0"/>
    <x v="1"/>
    <n v="10736.87"/>
    <s v="tier - 3"/>
    <s v="tier - 1"/>
    <s v="R1016"/>
  </r>
  <r>
    <x v="1046"/>
    <x v="964"/>
    <d v="1992-06-25T00:00:00"/>
    <x v="34"/>
    <n v="0"/>
    <x v="769"/>
    <x v="538"/>
    <x v="0"/>
    <x v="2"/>
    <s v="No"/>
    <s v="No"/>
    <x v="3"/>
    <x v="1"/>
    <n v="10719.57"/>
    <s v="tier - 3"/>
    <s v="tier - 1"/>
    <s v="R1012"/>
  </r>
  <r>
    <x v="1047"/>
    <x v="965"/>
    <d v="1967-10-05T00:00:00"/>
    <x v="22"/>
    <n v="0"/>
    <x v="680"/>
    <x v="463"/>
    <x v="0"/>
    <x v="0"/>
    <s v="yes"/>
    <s v="No"/>
    <x v="0"/>
    <x v="1"/>
    <n v="10713.64"/>
    <s v="tier - 3"/>
    <s v="tier - 3"/>
    <s v="R1011"/>
  </r>
  <r>
    <x v="1048"/>
    <x v="966"/>
    <d v="1967-07-30T00:00:00"/>
    <x v="22"/>
    <n v="0"/>
    <x v="662"/>
    <x v="539"/>
    <x v="0"/>
    <x v="0"/>
    <s v="yes"/>
    <s v="No"/>
    <x v="0"/>
    <x v="1"/>
    <n v="10704.47"/>
    <s v="tier - 3"/>
    <s v="tier - 2"/>
    <s v="R1011"/>
  </r>
  <r>
    <x v="1049"/>
    <x v="967"/>
    <d v="1972-10-24T00:00:00"/>
    <x v="28"/>
    <n v="3"/>
    <x v="225"/>
    <x v="209"/>
    <x v="1"/>
    <x v="2"/>
    <s v="No"/>
    <s v="No"/>
    <x v="1"/>
    <x v="1"/>
    <n v="10702.64"/>
    <s v="tier - 3"/>
    <s v="tier - 3"/>
    <s v="R1013"/>
  </r>
  <r>
    <x v="1050"/>
    <x v="968"/>
    <d v="1976-09-30T00:00:00"/>
    <x v="1"/>
    <n v="2"/>
    <x v="770"/>
    <x v="409"/>
    <x v="1"/>
    <x v="2"/>
    <s v="yes"/>
    <s v="No"/>
    <x v="0"/>
    <x v="1"/>
    <n v="10698.38"/>
    <s v="tier - 3"/>
    <s v="tier - 1"/>
    <s v="R1025"/>
  </r>
  <r>
    <x v="1051"/>
    <x v="969"/>
    <d v="1977-08-02T00:00:00"/>
    <x v="29"/>
    <n v="2"/>
    <x v="771"/>
    <x v="347"/>
    <x v="0"/>
    <x v="2"/>
    <s v="No"/>
    <s v="No"/>
    <x v="0"/>
    <x v="1"/>
    <n v="10690.11"/>
    <s v="tier - 3"/>
    <s v="tier - 2"/>
    <s v="R1021"/>
  </r>
  <r>
    <x v="1052"/>
    <x v="970"/>
    <d v="1962-09-07T00:00:00"/>
    <x v="5"/>
    <n v="0"/>
    <x v="772"/>
    <x v="290"/>
    <x v="2"/>
    <x v="0"/>
    <s v="No"/>
    <s v="No"/>
    <x v="0"/>
    <x v="1"/>
    <n v="10676.83"/>
    <s v="tier - 3"/>
    <s v="tier - 3"/>
    <s v="R1013"/>
  </r>
  <r>
    <x v="1053"/>
    <x v="971"/>
    <d v="1976-11-22T00:00:00"/>
    <x v="1"/>
    <n v="2"/>
    <x v="773"/>
    <x v="193"/>
    <x v="1"/>
    <x v="2"/>
    <s v="yes"/>
    <s v="No"/>
    <x v="0"/>
    <x v="1"/>
    <n v="10665.44"/>
    <s v="tier - 3"/>
    <s v="tier - 2"/>
    <s v="R1021"/>
  </r>
  <r>
    <x v="1054"/>
    <x v="972"/>
    <d v="1964-08-08T00:00:00"/>
    <x v="13"/>
    <n v="0"/>
    <x v="774"/>
    <x v="473"/>
    <x v="1"/>
    <x v="2"/>
    <s v="yes"/>
    <s v="No"/>
    <x v="3"/>
    <x v="1"/>
    <n v="10627.81"/>
    <s v="tier - 3"/>
    <s v="tier - 3"/>
    <s v="R1013"/>
  </r>
  <r>
    <x v="1055"/>
    <x v="973"/>
    <d v="1990-07-06T00:00:00"/>
    <x v="3"/>
    <n v="3"/>
    <x v="775"/>
    <x v="231"/>
    <x v="0"/>
    <x v="1"/>
    <s v="No"/>
    <s v="No"/>
    <x v="0"/>
    <x v="1"/>
    <n v="10620.26"/>
    <s v="tier - 3"/>
    <s v="tier - 3"/>
    <s v="R1012"/>
  </r>
  <r>
    <x v="1056"/>
    <x v="914"/>
    <d v="1992-07-23T00:00:00"/>
    <x v="34"/>
    <n v="0"/>
    <x v="776"/>
    <x v="268"/>
    <x v="0"/>
    <x v="1"/>
    <s v="No"/>
    <s v="No"/>
    <x v="3"/>
    <x v="1"/>
    <n v="10617.04"/>
    <s v="tier - 3"/>
    <s v="tier - 3"/>
    <s v="R1026"/>
  </r>
  <r>
    <x v="1057"/>
    <x v="974"/>
    <d v="1965-06-27T00:00:00"/>
    <x v="11"/>
    <n v="0"/>
    <x v="777"/>
    <x v="232"/>
    <x v="2"/>
    <x v="0"/>
    <s v="No"/>
    <s v="No"/>
    <x v="0"/>
    <x v="1"/>
    <n v="10608.67"/>
    <s v="tier - 3"/>
    <s v="tier - 3"/>
    <s v="R1012"/>
  </r>
  <r>
    <x v="1058"/>
    <x v="975"/>
    <d v="1966-07-02T00:00:00"/>
    <x v="24"/>
    <n v="0"/>
    <x v="778"/>
    <x v="352"/>
    <x v="0"/>
    <x v="2"/>
    <s v="yes"/>
    <s v="No"/>
    <x v="1"/>
    <x v="1"/>
    <n v="10602.39"/>
    <s v="tier - 3"/>
    <s v="tier - 3"/>
    <s v="R1011"/>
  </r>
  <r>
    <x v="1059"/>
    <x v="976"/>
    <d v="1967-06-23T00:00:00"/>
    <x v="22"/>
    <n v="0"/>
    <x v="101"/>
    <x v="439"/>
    <x v="0"/>
    <x v="0"/>
    <s v="yes"/>
    <s v="No"/>
    <x v="0"/>
    <x v="1"/>
    <n v="10601.63"/>
    <s v="tier - 3"/>
    <s v="tier - 2"/>
    <s v="R1012"/>
  </r>
  <r>
    <x v="1060"/>
    <x v="977"/>
    <d v="1966-07-20T00:00:00"/>
    <x v="24"/>
    <n v="0"/>
    <x v="529"/>
    <x v="78"/>
    <x v="0"/>
    <x v="2"/>
    <s v="yes"/>
    <s v="No"/>
    <x v="1"/>
    <x v="1"/>
    <n v="10601.41"/>
    <s v="tier - 3"/>
    <s v="tier - 2"/>
    <s v="R1011"/>
  </r>
  <r>
    <x v="1061"/>
    <x v="720"/>
    <d v="1972-12-14T00:00:00"/>
    <x v="28"/>
    <n v="3"/>
    <x v="779"/>
    <x v="540"/>
    <x v="0"/>
    <x v="2"/>
    <s v="No"/>
    <s v="No"/>
    <x v="1"/>
    <x v="1"/>
    <n v="10600.55"/>
    <s v="tier - 3"/>
    <s v="tier - 1"/>
    <s v="R1012"/>
  </r>
  <r>
    <x v="1062"/>
    <x v="978"/>
    <d v="1967-11-29T00:00:00"/>
    <x v="22"/>
    <n v="0"/>
    <x v="308"/>
    <x v="541"/>
    <x v="1"/>
    <x v="0"/>
    <s v="yes"/>
    <s v="No"/>
    <x v="0"/>
    <x v="1"/>
    <n v="10594.5"/>
    <s v="tier - 3"/>
    <s v="tier - 1"/>
    <s v="R1012"/>
  </r>
  <r>
    <x v="1063"/>
    <x v="979"/>
    <d v="1966-11-03T00:00:00"/>
    <x v="24"/>
    <n v="0"/>
    <x v="139"/>
    <x v="10"/>
    <x v="0"/>
    <x v="1"/>
    <s v="yes"/>
    <s v="No"/>
    <x v="1"/>
    <x v="1"/>
    <n v="10594.23"/>
    <s v="tier - 3"/>
    <s v="tier - 3"/>
    <s v="R1013"/>
  </r>
  <r>
    <x v="1064"/>
    <x v="980"/>
    <d v="1969-12-25T00:00:00"/>
    <x v="16"/>
    <n v="1"/>
    <x v="529"/>
    <x v="321"/>
    <x v="0"/>
    <x v="2"/>
    <s v="yes"/>
    <s v="No"/>
    <x v="3"/>
    <x v="1"/>
    <n v="10579.71"/>
    <s v="tier - 3"/>
    <s v="tier - 3"/>
    <s v="R1013"/>
  </r>
  <r>
    <x v="1065"/>
    <x v="981"/>
    <d v="1966-12-11T00:00:00"/>
    <x v="24"/>
    <n v="0"/>
    <x v="780"/>
    <x v="347"/>
    <x v="2"/>
    <x v="2"/>
    <s v="yes"/>
    <s v="No"/>
    <x v="1"/>
    <x v="1"/>
    <n v="10577.09"/>
    <s v="tier - 3"/>
    <s v="tier - 3"/>
    <s v="R1011"/>
  </r>
  <r>
    <x v="1066"/>
    <x v="982"/>
    <d v="1969-07-17T00:00:00"/>
    <x v="16"/>
    <n v="0"/>
    <x v="781"/>
    <x v="409"/>
    <x v="0"/>
    <x v="2"/>
    <s v="yes"/>
    <s v="No"/>
    <x v="3"/>
    <x v="1"/>
    <n v="10564.88"/>
    <s v="tier - 3"/>
    <s v="tier - 1"/>
    <s v="R1024"/>
  </r>
  <r>
    <x v="1067"/>
    <x v="983"/>
    <d v="1971-06-29T00:00:00"/>
    <x v="14"/>
    <n v="3"/>
    <x v="161"/>
    <x v="542"/>
    <x v="0"/>
    <x v="0"/>
    <s v="No"/>
    <s v="No"/>
    <x v="0"/>
    <x v="1"/>
    <n v="10560.49"/>
    <s v="tier - 3"/>
    <s v="tier - 2"/>
    <s v="R1013"/>
  </r>
  <r>
    <x v="1068"/>
    <x v="728"/>
    <d v="1971-09-26T00:00:00"/>
    <x v="14"/>
    <n v="0"/>
    <x v="662"/>
    <x v="9"/>
    <x v="0"/>
    <x v="0"/>
    <s v="No"/>
    <s v="No"/>
    <x v="0"/>
    <x v="1"/>
    <n v="10546.48"/>
    <s v="tier - 3"/>
    <s v="tier - 3"/>
    <s v="R1011"/>
  </r>
  <r>
    <x v="1069"/>
    <x v="984"/>
    <d v="1977-10-25T00:00:00"/>
    <x v="29"/>
    <n v="2"/>
    <x v="782"/>
    <x v="180"/>
    <x v="0"/>
    <x v="2"/>
    <s v="No"/>
    <s v="No"/>
    <x v="0"/>
    <x v="1"/>
    <n v="10495.6"/>
    <s v="tier - 3"/>
    <s v="tier - 1"/>
    <s v="R1012"/>
  </r>
  <r>
    <x v="1070"/>
    <x v="985"/>
    <d v="1972-10-19T00:00:00"/>
    <x v="28"/>
    <n v="2"/>
    <x v="577"/>
    <x v="334"/>
    <x v="1"/>
    <x v="1"/>
    <s v="No"/>
    <s v="No"/>
    <x v="1"/>
    <x v="1"/>
    <n v="10493.95"/>
    <s v="tier - 3"/>
    <s v="tier - 1"/>
    <s v="R1012"/>
  </r>
  <r>
    <x v="1071"/>
    <x v="986"/>
    <d v="1978-08-21T00:00:00"/>
    <x v="9"/>
    <n v="2"/>
    <x v="783"/>
    <x v="543"/>
    <x v="1"/>
    <x v="0"/>
    <s v="No"/>
    <s v="No"/>
    <x v="0"/>
    <x v="1"/>
    <n v="10486.55"/>
    <s v="tier - 3"/>
    <s v="tier - 3"/>
    <s v="R1025"/>
  </r>
  <r>
    <x v="1072"/>
    <x v="987"/>
    <d v="1987-06-28T00:00:00"/>
    <x v="38"/>
    <n v="3"/>
    <x v="784"/>
    <x v="213"/>
    <x v="0"/>
    <x v="1"/>
    <s v="No"/>
    <s v="No"/>
    <x v="3"/>
    <x v="1"/>
    <n v="10464.83"/>
    <s v="tier - 3"/>
    <s v="tier - 1"/>
    <s v="R1012"/>
  </r>
  <r>
    <x v="1073"/>
    <x v="988"/>
    <d v="1969-09-22T00:00:00"/>
    <x v="16"/>
    <n v="1"/>
    <x v="49"/>
    <x v="228"/>
    <x v="0"/>
    <x v="2"/>
    <s v="yes"/>
    <s v="No"/>
    <x v="3"/>
    <x v="1"/>
    <n v="10461.98"/>
    <s v="tier - 3"/>
    <s v="tier - 1"/>
    <s v="R1012"/>
  </r>
  <r>
    <x v="1074"/>
    <x v="989"/>
    <d v="1964-07-27T00:00:00"/>
    <x v="13"/>
    <n v="0"/>
    <x v="785"/>
    <x v="98"/>
    <x v="1"/>
    <x v="2"/>
    <s v="yes"/>
    <s v="No"/>
    <x v="3"/>
    <x v="1"/>
    <n v="10459.19"/>
    <s v="tier - 3"/>
    <s v="tier - 1"/>
    <s v="R1013"/>
  </r>
  <r>
    <x v="1075"/>
    <x v="476"/>
    <d v="1976-08-03T00:00:00"/>
    <x v="1"/>
    <n v="2"/>
    <x v="786"/>
    <x v="544"/>
    <x v="1"/>
    <x v="2"/>
    <s v="yes"/>
    <s v="No"/>
    <x v="0"/>
    <x v="1"/>
    <n v="10455.14"/>
    <s v="tier - 3"/>
    <s v="tier - 2"/>
    <s v="R1021"/>
  </r>
  <r>
    <x v="1076"/>
    <x v="990"/>
    <d v="1964-10-14T00:00:00"/>
    <x v="13"/>
    <n v="0"/>
    <x v="787"/>
    <x v="325"/>
    <x v="2"/>
    <x v="2"/>
    <s v="yes"/>
    <s v="No"/>
    <x v="3"/>
    <x v="1"/>
    <n v="10455.1"/>
    <s v="tier - 3"/>
    <s v="tier - 1"/>
    <s v="R1012"/>
  </r>
  <r>
    <x v="1077"/>
    <x v="991"/>
    <d v="1968-11-08T00:00:00"/>
    <x v="0"/>
    <n v="1"/>
    <x v="529"/>
    <x v="545"/>
    <x v="0"/>
    <x v="0"/>
    <s v="No"/>
    <s v="No"/>
    <x v="0"/>
    <x v="1"/>
    <n v="10450.549999999999"/>
    <s v="tier - 3"/>
    <s v="tier - 1"/>
    <s v="R1011"/>
  </r>
  <r>
    <x v="1078"/>
    <x v="992"/>
    <d v="1968-08-29T00:00:00"/>
    <x v="0"/>
    <n v="1"/>
    <x v="788"/>
    <x v="546"/>
    <x v="1"/>
    <x v="0"/>
    <s v="No"/>
    <s v="No"/>
    <x v="0"/>
    <x v="1"/>
    <n v="10436.1"/>
    <s v="tier - 3"/>
    <s v="tier - 3"/>
    <s v="R1011"/>
  </r>
  <r>
    <x v="1079"/>
    <x v="993"/>
    <d v="1968-08-23T00:00:00"/>
    <x v="0"/>
    <n v="0"/>
    <x v="101"/>
    <x v="547"/>
    <x v="0"/>
    <x v="0"/>
    <s v="No"/>
    <s v="No"/>
    <x v="0"/>
    <x v="1"/>
    <n v="10435.07"/>
    <s v="tier - 3"/>
    <s v="tier - 1"/>
    <s v="R1016"/>
  </r>
  <r>
    <x v="1080"/>
    <x v="994"/>
    <d v="1968-12-27T00:00:00"/>
    <x v="0"/>
    <n v="0"/>
    <x v="636"/>
    <x v="519"/>
    <x v="2"/>
    <x v="0"/>
    <s v="No"/>
    <s v="No"/>
    <x v="0"/>
    <x v="1"/>
    <n v="10422.92"/>
    <s v="tier - 3"/>
    <s v="tier - 1"/>
    <s v="R1017"/>
  </r>
  <r>
    <x v="1081"/>
    <x v="995"/>
    <d v="1979-11-25T00:00:00"/>
    <x v="18"/>
    <n v="2"/>
    <x v="789"/>
    <x v="256"/>
    <x v="0"/>
    <x v="1"/>
    <s v="No"/>
    <s v="No"/>
    <x v="3"/>
    <x v="1"/>
    <n v="10419.65"/>
    <s v="tier - 3"/>
    <s v="tier - 2"/>
    <s v="R1025"/>
  </r>
  <r>
    <x v="1082"/>
    <x v="996"/>
    <d v="1973-10-11T00:00:00"/>
    <x v="30"/>
    <n v="0"/>
    <x v="646"/>
    <x v="548"/>
    <x v="1"/>
    <x v="0"/>
    <s v="No"/>
    <s v="No"/>
    <x v="1"/>
    <x v="1"/>
    <n v="10419.59"/>
    <s v="tier - 3"/>
    <s v="tier - 2"/>
    <s v="R1025"/>
  </r>
  <r>
    <x v="1083"/>
    <x v="997"/>
    <d v="1980-10-24T00:00:00"/>
    <x v="25"/>
    <n v="2"/>
    <x v="790"/>
    <x v="92"/>
    <x v="0"/>
    <x v="2"/>
    <s v="No"/>
    <s v="No"/>
    <x v="0"/>
    <x v="1"/>
    <n v="10407.98"/>
    <s v="tier - 3"/>
    <s v="tier - 1"/>
    <s v="R1021"/>
  </r>
  <r>
    <x v="1084"/>
    <x v="998"/>
    <d v="1975-06-05T00:00:00"/>
    <x v="19"/>
    <n v="4"/>
    <x v="360"/>
    <x v="549"/>
    <x v="1"/>
    <x v="0"/>
    <s v="yes"/>
    <s v="No"/>
    <x v="3"/>
    <x v="1"/>
    <n v="10407.09"/>
    <s v="tier - 3"/>
    <s v="tier - 1"/>
    <s v="R1015"/>
  </r>
  <r>
    <x v="1085"/>
    <x v="999"/>
    <d v="1969-07-07T00:00:00"/>
    <x v="16"/>
    <n v="0"/>
    <x v="791"/>
    <x v="550"/>
    <x v="1"/>
    <x v="2"/>
    <s v="yes"/>
    <s v="No"/>
    <x v="3"/>
    <x v="1"/>
    <n v="10403.27"/>
    <s v="tier - 3"/>
    <s v="tier - 2"/>
    <s v="R1020"/>
  </r>
  <r>
    <x v="1086"/>
    <x v="1000"/>
    <d v="1973-09-19T00:00:00"/>
    <x v="30"/>
    <n v="3"/>
    <x v="53"/>
    <x v="551"/>
    <x v="0"/>
    <x v="0"/>
    <s v="No"/>
    <s v="No"/>
    <x v="1"/>
    <x v="1"/>
    <n v="10381.48"/>
    <s v="tier - 3"/>
    <s v="tier - 3"/>
    <s v="R1013"/>
  </r>
  <r>
    <x v="1087"/>
    <x v="1001"/>
    <d v="1973-09-29T00:00:00"/>
    <x v="30"/>
    <n v="2"/>
    <x v="408"/>
    <x v="524"/>
    <x v="0"/>
    <x v="0"/>
    <s v="No"/>
    <s v="No"/>
    <x v="1"/>
    <x v="1"/>
    <n v="10370.91"/>
    <s v="tier - 3"/>
    <s v="tier - 3"/>
    <s v="R1024"/>
  </r>
  <r>
    <x v="1088"/>
    <x v="1002"/>
    <d v="1971-09-06T00:00:00"/>
    <x v="14"/>
    <n v="0"/>
    <x v="792"/>
    <x v="381"/>
    <x v="1"/>
    <x v="0"/>
    <s v="No"/>
    <s v="No"/>
    <x v="0"/>
    <x v="1"/>
    <n v="10356.67"/>
    <s v="tier - 3"/>
    <s v="tier - 1"/>
    <s v="R1025"/>
  </r>
  <r>
    <x v="1089"/>
    <x v="1003"/>
    <d v="1969-06-17T00:00:00"/>
    <x v="16"/>
    <n v="0"/>
    <x v="401"/>
    <x v="173"/>
    <x v="1"/>
    <x v="2"/>
    <s v="yes"/>
    <s v="No"/>
    <x v="3"/>
    <x v="1"/>
    <n v="10355.64"/>
    <s v="tier - 3"/>
    <s v="tier - 1"/>
    <s v="R1012"/>
  </r>
  <r>
    <x v="1090"/>
    <x v="956"/>
    <d v="1974-09-29T00:00:00"/>
    <x v="19"/>
    <n v="0"/>
    <x v="793"/>
    <x v="55"/>
    <x v="0"/>
    <x v="0"/>
    <s v="No"/>
    <s v="No"/>
    <x v="0"/>
    <x v="1"/>
    <n v="10352.48"/>
    <s v="tier - 3"/>
    <s v="tier - 1"/>
    <s v="R1012"/>
  </r>
  <r>
    <x v="1091"/>
    <x v="1004"/>
    <d v="1973-08-08T00:00:00"/>
    <x v="30"/>
    <n v="0"/>
    <x v="794"/>
    <x v="64"/>
    <x v="1"/>
    <x v="0"/>
    <s v="No"/>
    <s v="No"/>
    <x v="1"/>
    <x v="1"/>
    <n v="10345.93"/>
    <s v="tier - 3"/>
    <s v="tier - 2"/>
    <s v="R1021"/>
  </r>
  <r>
    <x v="1092"/>
    <x v="1005"/>
    <d v="1968-07-19T00:00:00"/>
    <x v="0"/>
    <n v="0"/>
    <x v="718"/>
    <x v="552"/>
    <x v="0"/>
    <x v="0"/>
    <s v="No"/>
    <s v="No"/>
    <x v="0"/>
    <x v="1"/>
    <n v="10338.93"/>
    <s v="tier - 3"/>
    <s v="tier - 1"/>
    <s v="R1013"/>
  </r>
  <r>
    <x v="1093"/>
    <x v="63"/>
    <d v="1982-07-21T00:00:00"/>
    <x v="37"/>
    <n v="3"/>
    <x v="735"/>
    <x v="321"/>
    <x v="0"/>
    <x v="2"/>
    <s v="No"/>
    <s v="No"/>
    <x v="0"/>
    <x v="1"/>
    <n v="10329.06"/>
    <s v="tier - 3"/>
    <s v="tier - 1"/>
    <s v="R1021"/>
  </r>
  <r>
    <x v="1094"/>
    <x v="1006"/>
    <d v="1970-12-01T00:00:00"/>
    <x v="2"/>
    <n v="2"/>
    <x v="795"/>
    <x v="463"/>
    <x v="0"/>
    <x v="0"/>
    <s v="yes"/>
    <s v="No"/>
    <x v="1"/>
    <x v="1"/>
    <n v="10325.209999999999"/>
    <s v="tier - 3"/>
    <s v="tier - 3"/>
    <s v="R1011"/>
  </r>
  <r>
    <x v="1095"/>
    <x v="1007"/>
    <d v="1991-08-21T00:00:00"/>
    <x v="42"/>
    <n v="3"/>
    <x v="796"/>
    <x v="87"/>
    <x v="0"/>
    <x v="1"/>
    <s v="No"/>
    <s v="No"/>
    <x v="0"/>
    <x v="1"/>
    <n v="10322.9"/>
    <s v="tier - 3"/>
    <s v="tier - 1"/>
    <s v="R1026"/>
  </r>
  <r>
    <x v="1096"/>
    <x v="1008"/>
    <d v="1991-11-17T00:00:00"/>
    <x v="42"/>
    <n v="3"/>
    <x v="797"/>
    <x v="89"/>
    <x v="0"/>
    <x v="2"/>
    <s v="No"/>
    <s v="No"/>
    <x v="0"/>
    <x v="1"/>
    <n v="10315.91"/>
    <s v="tier - 3"/>
    <s v="tier - 2"/>
    <s v="R1012"/>
  </r>
  <r>
    <x v="1097"/>
    <x v="1009"/>
    <d v="1962-07-12T00:00:00"/>
    <x v="5"/>
    <n v="0"/>
    <x v="359"/>
    <x v="553"/>
    <x v="2"/>
    <x v="0"/>
    <s v="No"/>
    <s v="No"/>
    <x v="0"/>
    <x v="1"/>
    <n v="10310.780000000001"/>
    <s v="tier - 3"/>
    <s v="tier - 3"/>
    <s v="R1012"/>
  </r>
  <r>
    <x v="1098"/>
    <x v="250"/>
    <d v="1963-09-24T00:00:00"/>
    <x v="8"/>
    <n v="0"/>
    <x v="798"/>
    <x v="8"/>
    <x v="2"/>
    <x v="0"/>
    <s v="yes"/>
    <s v="No"/>
    <x v="3"/>
    <x v="1"/>
    <n v="10308.040000000001"/>
    <s v="tier - 3"/>
    <s v="tier - 1"/>
    <s v="R1013"/>
  </r>
  <r>
    <x v="1099"/>
    <x v="1010"/>
    <d v="1988-09-14T00:00:00"/>
    <x v="23"/>
    <n v="3"/>
    <x v="746"/>
    <x v="554"/>
    <x v="0"/>
    <x v="1"/>
    <s v="yes"/>
    <s v="No"/>
    <x v="3"/>
    <x v="1"/>
    <n v="10276.99"/>
    <s v="tier - 3"/>
    <s v="tier - 1"/>
    <s v="R1021"/>
  </r>
  <r>
    <x v="1100"/>
    <x v="1011"/>
    <d v="1970-06-21T00:00:00"/>
    <x v="2"/>
    <n v="0"/>
    <x v="799"/>
    <x v="555"/>
    <x v="1"/>
    <x v="0"/>
    <s v="yes"/>
    <s v="No"/>
    <x v="1"/>
    <x v="1"/>
    <n v="10274.33"/>
    <s v="tier - 3"/>
    <s v="tier - 1"/>
    <s v="R1024"/>
  </r>
  <r>
    <x v="1101"/>
    <x v="454"/>
    <d v="1973-11-27T00:00:00"/>
    <x v="30"/>
    <n v="3"/>
    <x v="67"/>
    <x v="556"/>
    <x v="0"/>
    <x v="0"/>
    <s v="No"/>
    <s v="No"/>
    <x v="1"/>
    <x v="1"/>
    <n v="10269.459999999999"/>
    <s v="tier - 3"/>
    <s v="tier - 3"/>
    <s v="R1012"/>
  </r>
  <r>
    <x v="1102"/>
    <x v="1012"/>
    <d v="1973-09-05T00:00:00"/>
    <x v="30"/>
    <n v="3"/>
    <x v="411"/>
    <x v="557"/>
    <x v="1"/>
    <x v="0"/>
    <s v="No"/>
    <s v="No"/>
    <x v="1"/>
    <x v="1"/>
    <n v="10264.44"/>
    <s v="tier - 3"/>
    <s v="tier - 2"/>
    <s v="R1012"/>
  </r>
  <r>
    <x v="1103"/>
    <x v="1013"/>
    <d v="1975-08-15T00:00:00"/>
    <x v="27"/>
    <n v="1"/>
    <x v="800"/>
    <x v="457"/>
    <x v="0"/>
    <x v="0"/>
    <s v="yes"/>
    <s v="No"/>
    <x v="3"/>
    <x v="1"/>
    <n v="10259.129999999999"/>
    <s v="tier - 3"/>
    <s v="tier - 2"/>
    <s v="R1011"/>
  </r>
  <r>
    <x v="1104"/>
    <x v="1014"/>
    <d v="1968-09-23T00:00:00"/>
    <x v="0"/>
    <n v="0"/>
    <x v="43"/>
    <x v="558"/>
    <x v="0"/>
    <x v="0"/>
    <s v="No"/>
    <s v="No"/>
    <x v="0"/>
    <x v="1"/>
    <n v="10231.5"/>
    <s v="tier - 3"/>
    <s v="tier - 1"/>
    <s v="R1012"/>
  </r>
  <r>
    <x v="1105"/>
    <x v="1015"/>
    <d v="1967-06-28T00:00:00"/>
    <x v="22"/>
    <n v="0"/>
    <x v="166"/>
    <x v="559"/>
    <x v="0"/>
    <x v="0"/>
    <s v="yes"/>
    <s v="No"/>
    <x v="0"/>
    <x v="1"/>
    <n v="10226.280000000001"/>
    <s v="tier - 3"/>
    <s v="tier - 3"/>
    <s v="R1013"/>
  </r>
  <r>
    <x v="1106"/>
    <x v="1016"/>
    <d v="1967-09-26T00:00:00"/>
    <x v="22"/>
    <n v="0"/>
    <x v="801"/>
    <x v="254"/>
    <x v="1"/>
    <x v="0"/>
    <s v="yes"/>
    <s v="No"/>
    <x v="0"/>
    <x v="1"/>
    <n v="10214.64"/>
    <s v="tier - 3"/>
    <s v="tier - 2"/>
    <s v="R1011"/>
  </r>
  <r>
    <x v="1107"/>
    <x v="1017"/>
    <d v="1970-12-24T00:00:00"/>
    <x v="2"/>
    <n v="0"/>
    <x v="567"/>
    <x v="560"/>
    <x v="2"/>
    <x v="0"/>
    <s v="yes"/>
    <s v="No"/>
    <x v="1"/>
    <x v="1"/>
    <n v="10197.77"/>
    <s v="tier - 3"/>
    <s v="tier - 1"/>
    <s v="R1024"/>
  </r>
  <r>
    <x v="1108"/>
    <x v="1018"/>
    <d v="1985-10-16T00:00:00"/>
    <x v="17"/>
    <n v="3"/>
    <x v="802"/>
    <x v="103"/>
    <x v="0"/>
    <x v="2"/>
    <s v="yes"/>
    <s v="No"/>
    <x v="0"/>
    <x v="1"/>
    <n v="10191.82"/>
    <s v="tier - 3"/>
    <s v="tier - 2"/>
    <s v="R1026"/>
  </r>
  <r>
    <x v="1109"/>
    <x v="1019"/>
    <d v="1972-07-10T00:00:00"/>
    <x v="28"/>
    <n v="0"/>
    <x v="803"/>
    <x v="561"/>
    <x v="1"/>
    <x v="1"/>
    <s v="No"/>
    <s v="No"/>
    <x v="1"/>
    <x v="1"/>
    <n v="10160.870000000001"/>
    <s v="tier - 3"/>
    <s v="tier - 3"/>
    <s v="R1025"/>
  </r>
  <r>
    <x v="1110"/>
    <x v="384"/>
    <d v="1973-10-13T00:00:00"/>
    <x v="30"/>
    <n v="2"/>
    <x v="567"/>
    <x v="525"/>
    <x v="2"/>
    <x v="0"/>
    <s v="No"/>
    <s v="No"/>
    <x v="1"/>
    <x v="1"/>
    <n v="10156.780000000001"/>
    <s v="tier - 3"/>
    <s v="tier - 2"/>
    <s v="R1012"/>
  </r>
  <r>
    <x v="1111"/>
    <x v="1020"/>
    <d v="1981-06-12T00:00:00"/>
    <x v="36"/>
    <n v="1"/>
    <x v="804"/>
    <x v="282"/>
    <x v="0"/>
    <x v="0"/>
    <s v="yes"/>
    <s v="No"/>
    <x v="0"/>
    <x v="1"/>
    <n v="10146.129999999999"/>
    <s v="tier - 3"/>
    <s v="tier - 1"/>
    <s v="R1025"/>
  </r>
  <r>
    <x v="1112"/>
    <x v="1021"/>
    <d v="1974-12-30T00:00:00"/>
    <x v="19"/>
    <n v="3"/>
    <x v="111"/>
    <x v="447"/>
    <x v="0"/>
    <x v="0"/>
    <s v="No"/>
    <s v="No"/>
    <x v="0"/>
    <x v="1"/>
    <n v="10141.14"/>
    <s v="tier - 3"/>
    <s v="tier - 1"/>
    <s v="R1016"/>
  </r>
  <r>
    <x v="1113"/>
    <x v="1022"/>
    <d v="1997-09-05T00:00:00"/>
    <x v="31"/>
    <n v="0"/>
    <x v="805"/>
    <x v="109"/>
    <x v="0"/>
    <x v="1"/>
    <s v="yes"/>
    <s v="No"/>
    <x v="3"/>
    <x v="1"/>
    <n v="10139.84"/>
    <s v="tier - 3"/>
    <s v="tier - 2"/>
    <s v="R1012"/>
  </r>
  <r>
    <x v="1114"/>
    <x v="1023"/>
    <d v="1972-11-16T00:00:00"/>
    <x v="28"/>
    <n v="2"/>
    <x v="806"/>
    <x v="56"/>
    <x v="0"/>
    <x v="1"/>
    <s v="No"/>
    <s v="No"/>
    <x v="1"/>
    <x v="1"/>
    <n v="10118.42"/>
    <s v="tier - 3"/>
    <s v="tier - 3"/>
    <s v="R1011"/>
  </r>
  <r>
    <x v="1115"/>
    <x v="1024"/>
    <d v="1975-07-02T00:00:00"/>
    <x v="27"/>
    <n v="3"/>
    <x v="629"/>
    <x v="485"/>
    <x v="0"/>
    <x v="0"/>
    <s v="yes"/>
    <s v="No"/>
    <x v="3"/>
    <x v="1"/>
    <n v="10115.01"/>
    <s v="tier - 3"/>
    <s v="tier - 3"/>
    <s v="R1012"/>
  </r>
  <r>
    <x v="1116"/>
    <x v="1025"/>
    <d v="1972-08-08T00:00:00"/>
    <x v="28"/>
    <n v="2"/>
    <x v="807"/>
    <x v="199"/>
    <x v="2"/>
    <x v="2"/>
    <s v="No"/>
    <s v="No"/>
    <x v="1"/>
    <x v="1"/>
    <n v="10107.219999999999"/>
    <s v="tier - 3"/>
    <s v="tier - 1"/>
    <s v="R1013"/>
  </r>
  <r>
    <x v="1117"/>
    <x v="1026"/>
    <d v="1972-10-19T00:00:00"/>
    <x v="28"/>
    <n v="1"/>
    <x v="808"/>
    <x v="500"/>
    <x v="1"/>
    <x v="2"/>
    <s v="No"/>
    <s v="No"/>
    <x v="1"/>
    <x v="1"/>
    <n v="10106.129999999999"/>
    <s v="tier - 3"/>
    <s v="tier - 1"/>
    <s v="R1024"/>
  </r>
  <r>
    <x v="1118"/>
    <x v="1027"/>
    <d v="1976-12-19T00:00:00"/>
    <x v="1"/>
    <n v="5"/>
    <x v="809"/>
    <x v="315"/>
    <x v="1"/>
    <x v="2"/>
    <s v="yes"/>
    <s v="No"/>
    <x v="0"/>
    <x v="1"/>
    <n v="10096.969999999999"/>
    <s v="tier - 3"/>
    <s v="tier - 2"/>
    <s v="R1011"/>
  </r>
  <r>
    <x v="1119"/>
    <x v="1028"/>
    <d v="1969-07-03T00:00:00"/>
    <x v="16"/>
    <n v="1"/>
    <x v="315"/>
    <x v="473"/>
    <x v="0"/>
    <x v="2"/>
    <s v="yes"/>
    <s v="No"/>
    <x v="3"/>
    <x v="1"/>
    <n v="10085.85"/>
    <s v="tier - 3"/>
    <s v="tier - 3"/>
    <s v="R1011"/>
  </r>
  <r>
    <x v="1120"/>
    <x v="1029"/>
    <d v="1969-10-27T00:00:00"/>
    <x v="16"/>
    <n v="0"/>
    <x v="88"/>
    <x v="300"/>
    <x v="0"/>
    <x v="1"/>
    <s v="yes"/>
    <s v="No"/>
    <x v="3"/>
    <x v="1"/>
    <n v="10072.06"/>
    <s v="tier - 3"/>
    <s v="tier - 1"/>
    <s v="R1017"/>
  </r>
  <r>
    <x v="1121"/>
    <x v="1030"/>
    <d v="1969-08-22T00:00:00"/>
    <x v="16"/>
    <n v="1"/>
    <x v="643"/>
    <x v="562"/>
    <x v="2"/>
    <x v="1"/>
    <s v="yes"/>
    <s v="No"/>
    <x v="3"/>
    <x v="1"/>
    <n v="10065.41"/>
    <s v="tier - 3"/>
    <s v="tier - 2"/>
    <s v="R1011"/>
  </r>
  <r>
    <x v="1122"/>
    <x v="1031"/>
    <d v="1974-08-30T00:00:00"/>
    <x v="19"/>
    <n v="2"/>
    <x v="67"/>
    <x v="172"/>
    <x v="0"/>
    <x v="0"/>
    <s v="No"/>
    <s v="No"/>
    <x v="0"/>
    <x v="1"/>
    <n v="10043.25"/>
    <s v="tier - 3"/>
    <s v="tier - 2"/>
    <s v="R1024"/>
  </r>
  <r>
    <x v="1123"/>
    <x v="1032"/>
    <d v="1979-12-28T00:00:00"/>
    <x v="18"/>
    <n v="2"/>
    <x v="175"/>
    <x v="561"/>
    <x v="1"/>
    <x v="1"/>
    <s v="No"/>
    <s v="No"/>
    <x v="3"/>
    <x v="1"/>
    <n v="10027.15"/>
    <s v="tier - 3"/>
    <s v="tier - 1"/>
    <s v="R1021"/>
  </r>
  <r>
    <x v="1124"/>
    <x v="1033"/>
    <d v="1988-07-03T00:00:00"/>
    <x v="23"/>
    <n v="3"/>
    <x v="810"/>
    <x v="563"/>
    <x v="0"/>
    <x v="1"/>
    <s v="yes"/>
    <s v="No"/>
    <x v="3"/>
    <x v="1"/>
    <n v="10011.44"/>
    <s v="tier - 3"/>
    <s v="tier - 3"/>
    <s v="R1026"/>
  </r>
  <r>
    <x v="1125"/>
    <x v="1034"/>
    <d v="1970-08-11T00:00:00"/>
    <x v="2"/>
    <n v="0"/>
    <x v="628"/>
    <x v="564"/>
    <x v="3"/>
    <x v="0"/>
    <s v="yes"/>
    <s v="No"/>
    <x v="1"/>
    <x v="1"/>
    <n v="9991.0400000000009"/>
    <s v="tier - 2"/>
    <s v="tier - 3"/>
    <s v="R1012"/>
  </r>
  <r>
    <x v="1126"/>
    <x v="1035"/>
    <d v="1971-10-06T00:00:00"/>
    <x v="14"/>
    <n v="1"/>
    <x v="67"/>
    <x v="399"/>
    <x v="0"/>
    <x v="0"/>
    <s v="No"/>
    <s v="No"/>
    <x v="0"/>
    <x v="1"/>
    <n v="9964.06"/>
    <s v="tier - 2"/>
    <s v="tier - 2"/>
    <s v="R1019"/>
  </r>
  <r>
    <x v="1127"/>
    <x v="1036"/>
    <d v="1971-12-26T00:00:00"/>
    <x v="14"/>
    <n v="1"/>
    <x v="292"/>
    <x v="410"/>
    <x v="1"/>
    <x v="0"/>
    <s v="No"/>
    <s v="No"/>
    <x v="0"/>
    <x v="1"/>
    <n v="9957.7199999999993"/>
    <s v="tier - 2"/>
    <s v="tier - 3"/>
    <s v="R1018"/>
  </r>
  <r>
    <x v="1128"/>
    <x v="1037"/>
    <d v="1964-09-11T00:00:00"/>
    <x v="13"/>
    <n v="0"/>
    <x v="811"/>
    <x v="138"/>
    <x v="2"/>
    <x v="2"/>
    <s v="yes"/>
    <s v="No"/>
    <x v="3"/>
    <x v="1"/>
    <n v="9933.44"/>
    <s v="tier - 3"/>
    <s v="tier - 3"/>
    <s v="R1013"/>
  </r>
  <r>
    <x v="1129"/>
    <x v="1038"/>
    <d v="1983-12-03T00:00:00"/>
    <x v="33"/>
    <n v="3"/>
    <x v="607"/>
    <x v="180"/>
    <x v="0"/>
    <x v="2"/>
    <s v="yes"/>
    <s v="No"/>
    <x v="3"/>
    <x v="1"/>
    <n v="9931.9599999999991"/>
    <s v="tier - 2"/>
    <s v="tier - 2"/>
    <s v="R1012"/>
  </r>
  <r>
    <x v="1130"/>
    <x v="1039"/>
    <d v="1985-08-19T00:00:00"/>
    <x v="17"/>
    <n v="3"/>
    <x v="812"/>
    <x v="332"/>
    <x v="0"/>
    <x v="2"/>
    <s v="yes"/>
    <s v="No"/>
    <x v="0"/>
    <x v="1"/>
    <n v="9930.64"/>
    <s v="tier - 2"/>
    <s v="tier - 3"/>
    <s v="R1025"/>
  </r>
  <r>
    <x v="1131"/>
    <x v="1040"/>
    <d v="1972-09-14T00:00:00"/>
    <x v="28"/>
    <n v="1"/>
    <x v="402"/>
    <x v="115"/>
    <x v="0"/>
    <x v="2"/>
    <s v="No"/>
    <s v="No"/>
    <x v="1"/>
    <x v="1"/>
    <n v="9910.36"/>
    <s v="tier - 2"/>
    <s v="tier - 3"/>
    <s v="R1012"/>
  </r>
  <r>
    <x v="1132"/>
    <x v="1041"/>
    <d v="1962-08-17T00:00:00"/>
    <x v="5"/>
    <n v="0"/>
    <x v="813"/>
    <x v="64"/>
    <x v="2"/>
    <x v="0"/>
    <s v="No"/>
    <s v="No"/>
    <x v="0"/>
    <x v="1"/>
    <n v="9907.83"/>
    <s v="tier - 3"/>
    <s v="tier - 2"/>
    <s v="R1013"/>
  </r>
  <r>
    <x v="1133"/>
    <x v="1042"/>
    <d v="1996-07-08T00:00:00"/>
    <x v="45"/>
    <n v="0"/>
    <x v="814"/>
    <x v="80"/>
    <x v="0"/>
    <x v="2"/>
    <s v="yes"/>
    <s v="No"/>
    <x v="0"/>
    <x v="1"/>
    <n v="9894.69"/>
    <s v="tier - 2"/>
    <s v="tier - 3"/>
    <s v="R1012"/>
  </r>
  <r>
    <x v="1134"/>
    <x v="1043"/>
    <d v="1966-11-05T00:00:00"/>
    <x v="24"/>
    <n v="0"/>
    <x v="613"/>
    <x v="134"/>
    <x v="1"/>
    <x v="2"/>
    <s v="yes"/>
    <s v="No"/>
    <x v="1"/>
    <x v="1"/>
    <n v="9890.23"/>
    <s v="tier - 3"/>
    <s v="tier - 3"/>
    <s v="R1013"/>
  </r>
  <r>
    <x v="1135"/>
    <x v="1044"/>
    <d v="1971-11-08T00:00:00"/>
    <x v="14"/>
    <n v="1"/>
    <x v="815"/>
    <x v="485"/>
    <x v="0"/>
    <x v="0"/>
    <s v="No"/>
    <s v="No"/>
    <x v="0"/>
    <x v="1"/>
    <n v="9880.07"/>
    <s v="tier - 2"/>
    <s v="tier - 3"/>
    <s v="R1011"/>
  </r>
  <r>
    <x v="1136"/>
    <x v="1045"/>
    <d v="1971-10-03T00:00:00"/>
    <x v="14"/>
    <n v="1"/>
    <x v="816"/>
    <x v="565"/>
    <x v="0"/>
    <x v="0"/>
    <s v="No"/>
    <s v="No"/>
    <x v="0"/>
    <x v="1"/>
    <n v="9877.61"/>
    <s v="tier - 2"/>
    <s v="tier - 1"/>
    <s v="R1013"/>
  </r>
  <r>
    <x v="1137"/>
    <x v="1046"/>
    <d v="1971-07-03T00:00:00"/>
    <x v="14"/>
    <n v="0"/>
    <x v="817"/>
    <x v="220"/>
    <x v="0"/>
    <x v="0"/>
    <s v="No"/>
    <s v="No"/>
    <x v="0"/>
    <x v="1"/>
    <n v="9875.68"/>
    <s v="tier - 2"/>
    <s v="tier - 3"/>
    <s v="R1024"/>
  </r>
  <r>
    <x v="1138"/>
    <x v="1047"/>
    <d v="1971-12-22T00:00:00"/>
    <x v="14"/>
    <n v="1"/>
    <x v="54"/>
    <x v="566"/>
    <x v="0"/>
    <x v="0"/>
    <s v="No"/>
    <s v="No"/>
    <x v="0"/>
    <x v="1"/>
    <n v="9872.7000000000007"/>
    <s v="tier - 2"/>
    <s v="tier - 2"/>
    <s v="R1011"/>
  </r>
  <r>
    <x v="1139"/>
    <x v="1048"/>
    <d v="1998-07-06T00:00:00"/>
    <x v="44"/>
    <n v="0"/>
    <x v="547"/>
    <x v="85"/>
    <x v="0"/>
    <x v="1"/>
    <s v="No"/>
    <s v="No"/>
    <x v="3"/>
    <x v="1"/>
    <n v="9870.59"/>
    <s v="tier - 2"/>
    <s v="tier - 2"/>
    <s v="R1023"/>
  </r>
  <r>
    <x v="1140"/>
    <x v="216"/>
    <d v="1969-08-13T00:00:00"/>
    <x v="16"/>
    <n v="0"/>
    <x v="467"/>
    <x v="320"/>
    <x v="1"/>
    <x v="2"/>
    <s v="yes"/>
    <s v="No"/>
    <x v="3"/>
    <x v="1"/>
    <n v="9869.81"/>
    <s v="tier - 3"/>
    <s v="tier - 3"/>
    <s v="R1012"/>
  </r>
  <r>
    <x v="1141"/>
    <x v="1049"/>
    <d v="1971-11-09T00:00:00"/>
    <x v="14"/>
    <n v="0"/>
    <x v="629"/>
    <x v="453"/>
    <x v="0"/>
    <x v="0"/>
    <s v="No"/>
    <s v="No"/>
    <x v="0"/>
    <x v="1"/>
    <n v="9866.2999999999993"/>
    <s v="tier - 2"/>
    <s v="tier - 3"/>
    <s v="R1024"/>
  </r>
  <r>
    <x v="1142"/>
    <x v="1050"/>
    <d v="1969-10-20T00:00:00"/>
    <x v="16"/>
    <n v="0"/>
    <x v="362"/>
    <x v="259"/>
    <x v="2"/>
    <x v="1"/>
    <s v="yes"/>
    <s v="No"/>
    <x v="3"/>
    <x v="1"/>
    <n v="9863.4699999999993"/>
    <s v="tier - 3"/>
    <s v="tier - 3"/>
    <s v="R1012"/>
  </r>
  <r>
    <x v="1143"/>
    <x v="1051"/>
    <d v="1971-07-17T00:00:00"/>
    <x v="14"/>
    <n v="1"/>
    <x v="809"/>
    <x v="567"/>
    <x v="1"/>
    <x v="0"/>
    <s v="No"/>
    <s v="No"/>
    <x v="0"/>
    <x v="1"/>
    <n v="9861.0300000000007"/>
    <s v="tier - 2"/>
    <s v="tier - 2"/>
    <s v="R1011"/>
  </r>
  <r>
    <x v="1144"/>
    <x v="1052"/>
    <d v="1971-10-23T00:00:00"/>
    <x v="14"/>
    <n v="1"/>
    <x v="818"/>
    <x v="525"/>
    <x v="2"/>
    <x v="0"/>
    <s v="No"/>
    <s v="No"/>
    <x v="0"/>
    <x v="1"/>
    <n v="9855.1299999999992"/>
    <s v="tier - 2"/>
    <s v="tier - 3"/>
    <s v="R1013"/>
  </r>
  <r>
    <x v="1145"/>
    <x v="1053"/>
    <d v="1968-11-04T00:00:00"/>
    <x v="0"/>
    <n v="0"/>
    <x v="806"/>
    <x v="423"/>
    <x v="0"/>
    <x v="0"/>
    <s v="No"/>
    <s v="No"/>
    <x v="0"/>
    <x v="1"/>
    <n v="9850.43"/>
    <s v="tier - 3"/>
    <s v="tier - 3"/>
    <s v="R1011"/>
  </r>
  <r>
    <x v="1146"/>
    <x v="1054"/>
    <d v="1992-08-13T00:00:00"/>
    <x v="34"/>
    <n v="0"/>
    <x v="819"/>
    <x v="375"/>
    <x v="0"/>
    <x v="2"/>
    <s v="No"/>
    <s v="No"/>
    <x v="3"/>
    <x v="1"/>
    <n v="9844.4500000000007"/>
    <s v="tier - 2"/>
    <s v="tier - 1"/>
    <s v="R1012"/>
  </r>
  <r>
    <x v="1147"/>
    <x v="1055"/>
    <d v="1972-09-26T00:00:00"/>
    <x v="28"/>
    <n v="0"/>
    <x v="820"/>
    <x v="56"/>
    <x v="1"/>
    <x v="1"/>
    <s v="No"/>
    <s v="No"/>
    <x v="1"/>
    <x v="1"/>
    <n v="9836.2099999999991"/>
    <s v="tier - 2"/>
    <s v="tier - 3"/>
    <s v="R1021"/>
  </r>
  <r>
    <x v="1148"/>
    <x v="1056"/>
    <d v="1972-06-28T00:00:00"/>
    <x v="28"/>
    <n v="0"/>
    <x v="821"/>
    <x v="336"/>
    <x v="1"/>
    <x v="1"/>
    <s v="No"/>
    <s v="No"/>
    <x v="1"/>
    <x v="1"/>
    <n v="9819.25"/>
    <s v="tier - 2"/>
    <s v="tier - 2"/>
    <s v="R1021"/>
  </r>
  <r>
    <x v="1149"/>
    <x v="1057"/>
    <d v="1973-09-17T00:00:00"/>
    <x v="30"/>
    <n v="2"/>
    <x v="822"/>
    <x v="568"/>
    <x v="0"/>
    <x v="0"/>
    <s v="No"/>
    <s v="No"/>
    <x v="1"/>
    <x v="1"/>
    <n v="9800.89"/>
    <s v="tier - 2"/>
    <s v="tier - 1"/>
    <s v="R1013"/>
  </r>
  <r>
    <x v="1150"/>
    <x v="495"/>
    <d v="1977-06-07T00:00:00"/>
    <x v="1"/>
    <n v="5"/>
    <x v="823"/>
    <x v="240"/>
    <x v="2"/>
    <x v="1"/>
    <s v="No"/>
    <s v="No"/>
    <x v="0"/>
    <x v="1"/>
    <n v="9788.8700000000008"/>
    <s v="tier - 3"/>
    <s v="tier - 2"/>
    <s v="R1013"/>
  </r>
  <r>
    <x v="1151"/>
    <x v="1058"/>
    <d v="1996-08-08T00:00:00"/>
    <x v="45"/>
    <n v="0"/>
    <x v="824"/>
    <x v="111"/>
    <x v="0"/>
    <x v="2"/>
    <s v="yes"/>
    <s v="No"/>
    <x v="0"/>
    <x v="1"/>
    <n v="9787.32"/>
    <s v="tier - 2"/>
    <s v="tier - 3"/>
    <s v="R1023"/>
  </r>
  <r>
    <x v="1152"/>
    <x v="1059"/>
    <d v="1973-07-07T00:00:00"/>
    <x v="30"/>
    <n v="1"/>
    <x v="111"/>
    <x v="569"/>
    <x v="0"/>
    <x v="0"/>
    <s v="No"/>
    <s v="No"/>
    <x v="1"/>
    <x v="1"/>
    <n v="9778.35"/>
    <s v="tier - 2"/>
    <s v="tier - 2"/>
    <s v="R1024"/>
  </r>
  <r>
    <x v="1153"/>
    <x v="1060"/>
    <d v="1965-09-05T00:00:00"/>
    <x v="11"/>
    <n v="0"/>
    <x v="825"/>
    <x v="400"/>
    <x v="2"/>
    <x v="0"/>
    <s v="No"/>
    <s v="No"/>
    <x v="0"/>
    <x v="1"/>
    <n v="9764.08"/>
    <s v="tier - 3"/>
    <s v="tier - 1"/>
    <s v="R1012"/>
  </r>
  <r>
    <x v="1154"/>
    <x v="1061"/>
    <d v="2001-07-14T00:00:00"/>
    <x v="47"/>
    <n v="0"/>
    <x v="469"/>
    <x v="562"/>
    <x v="0"/>
    <x v="1"/>
    <s v="yes"/>
    <s v="No"/>
    <x v="0"/>
    <x v="1"/>
    <n v="9753.49"/>
    <s v="tier - 2"/>
    <s v="tier - 2"/>
    <s v="R1012"/>
  </r>
  <r>
    <x v="1155"/>
    <x v="1062"/>
    <d v="1970-07-04T00:00:00"/>
    <x v="2"/>
    <n v="1"/>
    <x v="826"/>
    <x v="424"/>
    <x v="0"/>
    <x v="0"/>
    <s v="yes"/>
    <s v="No"/>
    <x v="1"/>
    <x v="1"/>
    <n v="9748.91"/>
    <s v="tier - 2"/>
    <s v="tier - 1"/>
    <s v="R1013"/>
  </r>
  <r>
    <x v="1156"/>
    <x v="1063"/>
    <d v="1970-08-18T00:00:00"/>
    <x v="2"/>
    <n v="1"/>
    <x v="117"/>
    <x v="502"/>
    <x v="0"/>
    <x v="0"/>
    <s v="yes"/>
    <s v="No"/>
    <x v="1"/>
    <x v="1"/>
    <n v="9724.5300000000007"/>
    <s v="tier - 3"/>
    <s v="tier - 1"/>
    <s v="R1011"/>
  </r>
  <r>
    <x v="1157"/>
    <x v="1064"/>
    <d v="1970-09-12T00:00:00"/>
    <x v="2"/>
    <n v="0"/>
    <x v="781"/>
    <x v="513"/>
    <x v="0"/>
    <x v="0"/>
    <s v="yes"/>
    <s v="No"/>
    <x v="1"/>
    <x v="1"/>
    <n v="9722.77"/>
    <s v="tier - 3"/>
    <s v="tier - 1"/>
    <s v="R1016"/>
  </r>
  <r>
    <x v="1158"/>
    <x v="1065"/>
    <d v="1975-06-27T00:00:00"/>
    <x v="27"/>
    <n v="2"/>
    <x v="401"/>
    <x v="113"/>
    <x v="1"/>
    <x v="0"/>
    <s v="yes"/>
    <s v="No"/>
    <x v="3"/>
    <x v="1"/>
    <n v="9715.84"/>
    <s v="tier - 2"/>
    <s v="tier - 1"/>
    <s v="R1024"/>
  </r>
  <r>
    <x v="1159"/>
    <x v="1066"/>
    <d v="1972-07-10T00:00:00"/>
    <x v="28"/>
    <n v="0"/>
    <x v="827"/>
    <x v="200"/>
    <x v="1"/>
    <x v="1"/>
    <s v="No"/>
    <s v="No"/>
    <x v="1"/>
    <x v="1"/>
    <n v="9710.7099999999991"/>
    <s v="tier - 2"/>
    <s v="tier - 1"/>
    <s v="R1021"/>
  </r>
  <r>
    <x v="1160"/>
    <x v="1067"/>
    <d v="1977-09-19T00:00:00"/>
    <x v="29"/>
    <n v="3"/>
    <x v="828"/>
    <x v="347"/>
    <x v="0"/>
    <x v="2"/>
    <s v="No"/>
    <s v="No"/>
    <x v="0"/>
    <x v="1"/>
    <n v="9704.67"/>
    <s v="tier - 2"/>
    <s v="tier - 3"/>
    <s v="R1024"/>
  </r>
  <r>
    <x v="1161"/>
    <x v="1068"/>
    <d v="1964-11-07T00:00:00"/>
    <x v="13"/>
    <n v="0"/>
    <x v="829"/>
    <x v="231"/>
    <x v="2"/>
    <x v="1"/>
    <s v="yes"/>
    <s v="No"/>
    <x v="3"/>
    <x v="1"/>
    <n v="9698.42"/>
    <s v="tier - 3"/>
    <s v="tier - 3"/>
    <s v="R1013"/>
  </r>
  <r>
    <x v="1162"/>
    <x v="1069"/>
    <d v="1966-09-16T00:00:00"/>
    <x v="24"/>
    <n v="0"/>
    <x v="830"/>
    <x v="180"/>
    <x v="2"/>
    <x v="2"/>
    <s v="yes"/>
    <s v="No"/>
    <x v="1"/>
    <x v="1"/>
    <n v="9684.2900000000009"/>
    <s v="tier - 3"/>
    <s v="tier - 2"/>
    <s v="R1013"/>
  </r>
  <r>
    <x v="1163"/>
    <x v="1070"/>
    <d v="1981-08-08T00:00:00"/>
    <x v="36"/>
    <n v="1"/>
    <x v="831"/>
    <x v="570"/>
    <x v="0"/>
    <x v="0"/>
    <s v="yes"/>
    <s v="No"/>
    <x v="0"/>
    <x v="1"/>
    <n v="9664.34"/>
    <s v="tier - 2"/>
    <s v="tier - 3"/>
    <s v="R1011"/>
  </r>
  <r>
    <x v="1164"/>
    <x v="1071"/>
    <d v="1974-07-08T00:00:00"/>
    <x v="19"/>
    <n v="0"/>
    <x v="705"/>
    <x v="571"/>
    <x v="0"/>
    <x v="0"/>
    <s v="No"/>
    <s v="No"/>
    <x v="0"/>
    <x v="1"/>
    <n v="9653.81"/>
    <s v="tier - 2"/>
    <s v="tier - 2"/>
    <s v="R1011"/>
  </r>
  <r>
    <x v="1165"/>
    <x v="1072"/>
    <d v="1971-07-19T00:00:00"/>
    <x v="14"/>
    <n v="0"/>
    <x v="832"/>
    <x v="457"/>
    <x v="3"/>
    <x v="0"/>
    <s v="No"/>
    <s v="No"/>
    <x v="0"/>
    <x v="1"/>
    <n v="9644.25"/>
    <s v="tier - 2"/>
    <s v="tier - 1"/>
    <s v="R1012"/>
  </r>
  <r>
    <x v="1166"/>
    <x v="1073"/>
    <d v="1970-09-30T00:00:00"/>
    <x v="2"/>
    <n v="0"/>
    <x v="396"/>
    <x v="521"/>
    <x v="0"/>
    <x v="0"/>
    <s v="yes"/>
    <s v="No"/>
    <x v="1"/>
    <x v="1"/>
    <n v="9634.5400000000009"/>
    <s v="tier - 2"/>
    <s v="tier - 2"/>
    <s v="R1011"/>
  </r>
  <r>
    <x v="1167"/>
    <x v="1074"/>
    <d v="1968-06-22T00:00:00"/>
    <x v="0"/>
    <n v="0"/>
    <x v="833"/>
    <x v="572"/>
    <x v="1"/>
    <x v="0"/>
    <s v="No"/>
    <s v="No"/>
    <x v="0"/>
    <x v="1"/>
    <n v="9630.91"/>
    <s v="tier - 3"/>
    <s v="tier - 2"/>
    <s v="R1013"/>
  </r>
  <r>
    <x v="1168"/>
    <x v="41"/>
    <d v="1972-10-23T00:00:00"/>
    <x v="28"/>
    <n v="2"/>
    <x v="67"/>
    <x v="161"/>
    <x v="0"/>
    <x v="2"/>
    <s v="No"/>
    <s v="No"/>
    <x v="1"/>
    <x v="1"/>
    <n v="9630.4"/>
    <s v="tier - 2"/>
    <s v="tier - 2"/>
    <s v="R1011"/>
  </r>
  <r>
    <x v="1169"/>
    <x v="1075"/>
    <d v="1979-12-19T00:00:00"/>
    <x v="18"/>
    <n v="2"/>
    <x v="834"/>
    <x v="136"/>
    <x v="1"/>
    <x v="1"/>
    <s v="No"/>
    <s v="No"/>
    <x v="3"/>
    <x v="1"/>
    <n v="9630.2999999999993"/>
    <s v="tier - 2"/>
    <s v="tier - 2"/>
    <s v="R1021"/>
  </r>
  <r>
    <x v="1170"/>
    <x v="916"/>
    <d v="1998-06-23T00:00:00"/>
    <x v="44"/>
    <n v="0"/>
    <x v="78"/>
    <x v="98"/>
    <x v="0"/>
    <x v="2"/>
    <s v="No"/>
    <s v="No"/>
    <x v="3"/>
    <x v="1"/>
    <n v="9628.7900000000009"/>
    <s v="tier - 2"/>
    <s v="tier - 2"/>
    <s v="R1026"/>
  </r>
  <r>
    <x v="1171"/>
    <x v="1076"/>
    <d v="1970-12-16T00:00:00"/>
    <x v="2"/>
    <n v="0"/>
    <x v="835"/>
    <x v="573"/>
    <x v="0"/>
    <x v="0"/>
    <s v="yes"/>
    <s v="No"/>
    <x v="1"/>
    <x v="1"/>
    <n v="9625.92"/>
    <s v="tier - 2"/>
    <s v="tier - 3"/>
    <s v="R1011"/>
  </r>
  <r>
    <x v="1172"/>
    <x v="1077"/>
    <d v="1975-10-29T00:00:00"/>
    <x v="27"/>
    <n v="3"/>
    <x v="277"/>
    <x v="570"/>
    <x v="1"/>
    <x v="0"/>
    <s v="yes"/>
    <s v="No"/>
    <x v="3"/>
    <x v="1"/>
    <n v="9620.33"/>
    <s v="tier - 3"/>
    <s v="tier - 3"/>
    <s v="R1012"/>
  </r>
  <r>
    <x v="1173"/>
    <x v="1078"/>
    <d v="1982-08-29T00:00:00"/>
    <x v="37"/>
    <n v="3"/>
    <x v="183"/>
    <x v="188"/>
    <x v="1"/>
    <x v="2"/>
    <s v="No"/>
    <s v="No"/>
    <x v="0"/>
    <x v="1"/>
    <n v="9619.18"/>
    <s v="tier - 2"/>
    <s v="tier - 1"/>
    <s v="R1025"/>
  </r>
  <r>
    <x v="1174"/>
    <x v="1079"/>
    <d v="1972-12-27T00:00:00"/>
    <x v="28"/>
    <n v="1"/>
    <x v="836"/>
    <x v="297"/>
    <x v="1"/>
    <x v="1"/>
    <s v="No"/>
    <s v="No"/>
    <x v="1"/>
    <x v="1"/>
    <n v="9617.66"/>
    <s v="tier - 3"/>
    <s v="tier - 3"/>
    <s v="R1016"/>
  </r>
  <r>
    <x v="1175"/>
    <x v="1080"/>
    <d v="1964-12-15T00:00:00"/>
    <x v="13"/>
    <n v="0"/>
    <x v="837"/>
    <x v="60"/>
    <x v="2"/>
    <x v="1"/>
    <s v="yes"/>
    <s v="No"/>
    <x v="3"/>
    <x v="1"/>
    <n v="9597.6299999999992"/>
    <s v="tier - 3"/>
    <s v="tier - 3"/>
    <s v="R1013"/>
  </r>
  <r>
    <x v="1176"/>
    <x v="1081"/>
    <d v="1981-10-18T00:00:00"/>
    <x v="36"/>
    <n v="1"/>
    <x v="757"/>
    <x v="574"/>
    <x v="0"/>
    <x v="0"/>
    <s v="yes"/>
    <s v="No"/>
    <x v="0"/>
    <x v="1"/>
    <n v="9584.0400000000009"/>
    <s v="tier - 2"/>
    <s v="tier - 1"/>
    <s v="R1021"/>
  </r>
  <r>
    <x v="1177"/>
    <x v="1082"/>
    <d v="1973-11-28T00:00:00"/>
    <x v="30"/>
    <n v="1"/>
    <x v="838"/>
    <x v="116"/>
    <x v="0"/>
    <x v="0"/>
    <s v="No"/>
    <s v="No"/>
    <x v="1"/>
    <x v="1"/>
    <n v="9583.89"/>
    <s v="tier - 2"/>
    <s v="tier - 3"/>
    <s v="R1012"/>
  </r>
  <r>
    <x v="1178"/>
    <x v="1083"/>
    <d v="1966-12-04T00:00:00"/>
    <x v="24"/>
    <n v="0"/>
    <x v="839"/>
    <x v="161"/>
    <x v="2"/>
    <x v="2"/>
    <s v="yes"/>
    <s v="No"/>
    <x v="1"/>
    <x v="1"/>
    <n v="9582.5400000000009"/>
    <s v="tier - 3"/>
    <s v="tier - 2"/>
    <s v="R1013"/>
  </r>
  <r>
    <x v="1179"/>
    <x v="1084"/>
    <d v="1973-12-01T00:00:00"/>
    <x v="30"/>
    <n v="1"/>
    <x v="361"/>
    <x v="575"/>
    <x v="2"/>
    <x v="0"/>
    <s v="No"/>
    <s v="No"/>
    <x v="1"/>
    <x v="1"/>
    <n v="9566.99"/>
    <s v="tier - 2"/>
    <s v="tier - 1"/>
    <s v="R1012"/>
  </r>
  <r>
    <x v="1180"/>
    <x v="1085"/>
    <d v="1974-08-14T00:00:00"/>
    <x v="19"/>
    <n v="3"/>
    <x v="606"/>
    <x v="410"/>
    <x v="0"/>
    <x v="0"/>
    <s v="No"/>
    <s v="No"/>
    <x v="0"/>
    <x v="1"/>
    <n v="9563.0300000000007"/>
    <s v="tier - 3"/>
    <s v="tier - 1"/>
    <s v="R1011"/>
  </r>
  <r>
    <x v="1181"/>
    <x v="40"/>
    <d v="1972-09-22T00:00:00"/>
    <x v="28"/>
    <n v="1"/>
    <x v="840"/>
    <x v="576"/>
    <x v="0"/>
    <x v="2"/>
    <s v="No"/>
    <s v="No"/>
    <x v="1"/>
    <x v="1"/>
    <n v="9549.57"/>
    <s v="tier - 2"/>
    <s v="tier - 1"/>
    <s v="R1013"/>
  </r>
  <r>
    <x v="1182"/>
    <x v="1086"/>
    <d v="1972-09-22T00:00:00"/>
    <x v="28"/>
    <n v="0"/>
    <x v="841"/>
    <x v="27"/>
    <x v="0"/>
    <x v="2"/>
    <s v="No"/>
    <s v="No"/>
    <x v="1"/>
    <x v="1"/>
    <n v="9541.7000000000007"/>
    <s v="tier - 2"/>
    <s v="tier - 1"/>
    <s v="R1024"/>
  </r>
  <r>
    <x v="1183"/>
    <x v="1087"/>
    <d v="1975-07-28T00:00:00"/>
    <x v="27"/>
    <n v="1"/>
    <x v="842"/>
    <x v="242"/>
    <x v="1"/>
    <x v="0"/>
    <s v="yes"/>
    <s v="No"/>
    <x v="3"/>
    <x v="1"/>
    <n v="9540.17"/>
    <s v="tier - 2"/>
    <s v="tier - 2"/>
    <s v="R1024"/>
  </r>
  <r>
    <x v="1184"/>
    <x v="1088"/>
    <d v="1973-12-21T00:00:00"/>
    <x v="30"/>
    <n v="0"/>
    <x v="401"/>
    <x v="354"/>
    <x v="1"/>
    <x v="0"/>
    <s v="No"/>
    <s v="No"/>
    <x v="1"/>
    <x v="1"/>
    <n v="9538.65"/>
    <s v="tier - 2"/>
    <s v="tier - 3"/>
    <s v="R1021"/>
  </r>
  <r>
    <x v="1185"/>
    <x v="1089"/>
    <d v="1971-11-29T00:00:00"/>
    <x v="14"/>
    <n v="0"/>
    <x v="419"/>
    <x v="483"/>
    <x v="1"/>
    <x v="0"/>
    <s v="No"/>
    <s v="No"/>
    <x v="0"/>
    <x v="1"/>
    <n v="9528.9"/>
    <s v="tier - 2"/>
    <s v="tier - 2"/>
    <s v="R1011"/>
  </r>
  <r>
    <x v="1186"/>
    <x v="1090"/>
    <d v="1992-08-22T00:00:00"/>
    <x v="34"/>
    <n v="0"/>
    <x v="843"/>
    <x v="152"/>
    <x v="0"/>
    <x v="2"/>
    <s v="No"/>
    <s v="No"/>
    <x v="3"/>
    <x v="1"/>
    <n v="9507.68"/>
    <s v="tier - 2"/>
    <s v="tier - 1"/>
    <s v="R1012"/>
  </r>
  <r>
    <x v="1187"/>
    <x v="268"/>
    <d v="1969-08-24T00:00:00"/>
    <x v="16"/>
    <n v="0"/>
    <x v="617"/>
    <x v="577"/>
    <x v="0"/>
    <x v="2"/>
    <s v="yes"/>
    <s v="No"/>
    <x v="3"/>
    <x v="1"/>
    <n v="9504.31"/>
    <s v="tier - 3"/>
    <s v="tier - 2"/>
    <s v="R1013"/>
  </r>
  <r>
    <x v="1188"/>
    <x v="1091"/>
    <d v="1976-11-28T00:00:00"/>
    <x v="1"/>
    <n v="3"/>
    <x v="376"/>
    <x v="3"/>
    <x v="2"/>
    <x v="1"/>
    <s v="yes"/>
    <s v="No"/>
    <x v="0"/>
    <x v="1"/>
    <n v="9500.57"/>
    <s v="tier - 2"/>
    <s v="tier - 3"/>
    <s v="R1017"/>
  </r>
  <r>
    <x v="1189"/>
    <x v="1092"/>
    <d v="1969-06-04T00:00:00"/>
    <x v="0"/>
    <n v="0"/>
    <x v="844"/>
    <x v="507"/>
    <x v="1"/>
    <x v="2"/>
    <s v="yes"/>
    <s v="No"/>
    <x v="3"/>
    <x v="1"/>
    <n v="9487.64"/>
    <s v="tier - 2"/>
    <s v="tier - 2"/>
    <s v="R1013"/>
  </r>
  <r>
    <x v="1190"/>
    <x v="1093"/>
    <d v="1979-07-17T00:00:00"/>
    <x v="18"/>
    <n v="2"/>
    <x v="845"/>
    <x v="87"/>
    <x v="1"/>
    <x v="1"/>
    <s v="No"/>
    <s v="No"/>
    <x v="3"/>
    <x v="1"/>
    <n v="9453.92"/>
    <s v="tier - 2"/>
    <s v="tier - 2"/>
    <s v="R1021"/>
  </r>
  <r>
    <x v="1191"/>
    <x v="1094"/>
    <d v="1987-11-14T00:00:00"/>
    <x v="38"/>
    <n v="3"/>
    <x v="558"/>
    <x v="27"/>
    <x v="0"/>
    <x v="2"/>
    <s v="No"/>
    <s v="No"/>
    <x v="3"/>
    <x v="1"/>
    <n v="9448.42"/>
    <s v="tier - 2"/>
    <s v="tier - 3"/>
    <s v="R1021"/>
  </r>
  <r>
    <x v="1192"/>
    <x v="1095"/>
    <d v="1974-06-08T00:00:00"/>
    <x v="30"/>
    <n v="1"/>
    <x v="352"/>
    <x v="254"/>
    <x v="1"/>
    <x v="0"/>
    <s v="No"/>
    <s v="No"/>
    <x v="0"/>
    <x v="1"/>
    <n v="9447.3799999999992"/>
    <s v="tier - 2"/>
    <s v="tier - 3"/>
    <s v="R1024"/>
  </r>
  <r>
    <x v="1193"/>
    <x v="1096"/>
    <d v="1974-11-27T00:00:00"/>
    <x v="19"/>
    <n v="1"/>
    <x v="384"/>
    <x v="271"/>
    <x v="1"/>
    <x v="0"/>
    <s v="No"/>
    <s v="No"/>
    <x v="0"/>
    <x v="1"/>
    <n v="9447.25"/>
    <s v="tier - 2"/>
    <s v="tier - 1"/>
    <s v="R1024"/>
  </r>
  <r>
    <x v="1194"/>
    <x v="1097"/>
    <d v="1976-11-03T00:00:00"/>
    <x v="1"/>
    <n v="2"/>
    <x v="846"/>
    <x v="81"/>
    <x v="0"/>
    <x v="2"/>
    <s v="yes"/>
    <s v="No"/>
    <x v="0"/>
    <x v="1"/>
    <n v="9432.93"/>
    <s v="tier - 2"/>
    <s v="tier - 1"/>
    <s v="R1024"/>
  </r>
  <r>
    <x v="1195"/>
    <x v="1098"/>
    <d v="1976-10-30T00:00:00"/>
    <x v="1"/>
    <n v="3"/>
    <x v="65"/>
    <x v="182"/>
    <x v="0"/>
    <x v="2"/>
    <s v="yes"/>
    <s v="No"/>
    <x v="0"/>
    <x v="1"/>
    <n v="9414.92"/>
    <s v="tier - 2"/>
    <s v="tier - 2"/>
    <s v="R1011"/>
  </r>
  <r>
    <x v="1196"/>
    <x v="1099"/>
    <d v="1976-10-17T00:00:00"/>
    <x v="1"/>
    <n v="2"/>
    <x v="67"/>
    <x v="203"/>
    <x v="0"/>
    <x v="2"/>
    <s v="yes"/>
    <s v="No"/>
    <x v="0"/>
    <x v="1"/>
    <n v="9411.01"/>
    <s v="tier - 2"/>
    <s v="tier - 3"/>
    <s v="R1024"/>
  </r>
  <r>
    <x v="1197"/>
    <x v="1100"/>
    <d v="1971-10-20T00:00:00"/>
    <x v="14"/>
    <n v="1"/>
    <x v="573"/>
    <x v="578"/>
    <x v="0"/>
    <x v="0"/>
    <s v="No"/>
    <s v="No"/>
    <x v="0"/>
    <x v="1"/>
    <n v="9391.35"/>
    <s v="tier - 3"/>
    <s v="tier - 3"/>
    <s v="R1011"/>
  </r>
  <r>
    <x v="1198"/>
    <x v="1101"/>
    <d v="1971-12-29T00:00:00"/>
    <x v="14"/>
    <n v="1"/>
    <x v="63"/>
    <x v="480"/>
    <x v="0"/>
    <x v="0"/>
    <s v="No"/>
    <s v="No"/>
    <x v="0"/>
    <x v="1"/>
    <n v="9386.16"/>
    <s v="tier - 3"/>
    <s v="tier - 2"/>
    <s v="R1013"/>
  </r>
  <r>
    <x v="1199"/>
    <x v="1102"/>
    <d v="1975-12-02T00:00:00"/>
    <x v="27"/>
    <n v="1"/>
    <x v="847"/>
    <x v="407"/>
    <x v="1"/>
    <x v="0"/>
    <s v="yes"/>
    <s v="No"/>
    <x v="3"/>
    <x v="1"/>
    <n v="9380.75"/>
    <s v="tier - 2"/>
    <s v="tier - 2"/>
    <s v="R1024"/>
  </r>
  <r>
    <x v="1200"/>
    <x v="779"/>
    <d v="1971-11-26T00:00:00"/>
    <x v="14"/>
    <n v="1"/>
    <x v="848"/>
    <x v="73"/>
    <x v="0"/>
    <x v="0"/>
    <s v="No"/>
    <s v="No"/>
    <x v="0"/>
    <x v="1"/>
    <n v="9377.9"/>
    <s v="tier - 2"/>
    <s v="tier - 1"/>
    <s v="R1013"/>
  </r>
  <r>
    <x v="1201"/>
    <x v="1103"/>
    <d v="1969-11-24T00:00:00"/>
    <x v="16"/>
    <n v="0"/>
    <x v="849"/>
    <x v="216"/>
    <x v="1"/>
    <x v="1"/>
    <s v="yes"/>
    <s v="No"/>
    <x v="3"/>
    <x v="1"/>
    <n v="9377.4500000000007"/>
    <s v="tier - 2"/>
    <s v="tier - 3"/>
    <s v="R1013"/>
  </r>
  <r>
    <x v="1202"/>
    <x v="1104"/>
    <d v="1971-10-08T00:00:00"/>
    <x v="14"/>
    <n v="0"/>
    <x v="329"/>
    <x v="71"/>
    <x v="2"/>
    <x v="0"/>
    <s v="No"/>
    <s v="No"/>
    <x v="0"/>
    <x v="1"/>
    <n v="9361.33"/>
    <s v="tier - 3"/>
    <s v="tier - 1"/>
    <s v="R1016"/>
  </r>
  <r>
    <x v="1203"/>
    <x v="1105"/>
    <d v="1988-07-01T00:00:00"/>
    <x v="23"/>
    <n v="3"/>
    <x v="314"/>
    <x v="214"/>
    <x v="0"/>
    <x v="1"/>
    <s v="yes"/>
    <s v="No"/>
    <x v="3"/>
    <x v="1"/>
    <n v="9344.2000000000007"/>
    <s v="tier - 2"/>
    <s v="tier - 1"/>
    <s v="R1021"/>
  </r>
  <r>
    <x v="1204"/>
    <x v="1106"/>
    <d v="1996-10-12T00:00:00"/>
    <x v="45"/>
    <n v="0"/>
    <x v="850"/>
    <x v="229"/>
    <x v="0"/>
    <x v="1"/>
    <s v="yes"/>
    <s v="No"/>
    <x v="0"/>
    <x v="1"/>
    <n v="9338.61"/>
    <s v="tier - 2"/>
    <s v="tier - 1"/>
    <s v="R1026"/>
  </r>
  <r>
    <x v="1205"/>
    <x v="1107"/>
    <d v="1988-07-09T00:00:00"/>
    <x v="23"/>
    <n v="3"/>
    <x v="851"/>
    <x v="326"/>
    <x v="0"/>
    <x v="2"/>
    <s v="yes"/>
    <s v="No"/>
    <x v="3"/>
    <x v="1"/>
    <n v="9320.26"/>
    <s v="tier - 2"/>
    <s v="tier - 1"/>
    <s v="R1012"/>
  </r>
  <r>
    <x v="1206"/>
    <x v="1108"/>
    <d v="1977-10-12T00:00:00"/>
    <x v="29"/>
    <n v="2"/>
    <x v="852"/>
    <x v="178"/>
    <x v="1"/>
    <x v="1"/>
    <s v="No"/>
    <s v="No"/>
    <x v="0"/>
    <x v="1"/>
    <n v="9315.41"/>
    <s v="tier - 2"/>
    <s v="tier - 1"/>
    <s v="R1024"/>
  </r>
  <r>
    <x v="1207"/>
    <x v="535"/>
    <d v="1963-06-08T00:00:00"/>
    <x v="5"/>
    <n v="0"/>
    <x v="853"/>
    <x v="385"/>
    <x v="2"/>
    <x v="0"/>
    <s v="yes"/>
    <s v="No"/>
    <x v="3"/>
    <x v="1"/>
    <n v="9310.81"/>
    <s v="tier - 3"/>
    <s v="tier - 1"/>
    <s v="R1013"/>
  </r>
  <r>
    <x v="1208"/>
    <x v="1109"/>
    <d v="1973-10-16T00:00:00"/>
    <x v="30"/>
    <n v="2"/>
    <x v="684"/>
    <x v="579"/>
    <x v="0"/>
    <x v="0"/>
    <s v="No"/>
    <s v="No"/>
    <x v="1"/>
    <x v="1"/>
    <n v="9304.7000000000007"/>
    <s v="tier - 3"/>
    <s v="tier - 3"/>
    <s v="R1013"/>
  </r>
  <r>
    <x v="1209"/>
    <x v="592"/>
    <d v="1976-11-03T00:00:00"/>
    <x v="1"/>
    <n v="3"/>
    <x v="854"/>
    <x v="184"/>
    <x v="1"/>
    <x v="1"/>
    <s v="yes"/>
    <s v="No"/>
    <x v="0"/>
    <x v="1"/>
    <n v="9301.89"/>
    <s v="tier - 2"/>
    <s v="tier - 1"/>
    <s v="R1012"/>
  </r>
  <r>
    <x v="1210"/>
    <x v="1110"/>
    <d v="1973-09-18T00:00:00"/>
    <x v="30"/>
    <n v="1"/>
    <x v="32"/>
    <x v="517"/>
    <x v="0"/>
    <x v="0"/>
    <s v="No"/>
    <s v="No"/>
    <x v="1"/>
    <x v="1"/>
    <n v="9290.14"/>
    <s v="tier - 3"/>
    <s v="tier - 3"/>
    <s v="R1016"/>
  </r>
  <r>
    <x v="1211"/>
    <x v="1111"/>
    <d v="1973-10-16T00:00:00"/>
    <x v="30"/>
    <n v="1"/>
    <x v="277"/>
    <x v="64"/>
    <x v="1"/>
    <x v="0"/>
    <s v="No"/>
    <s v="No"/>
    <x v="1"/>
    <x v="1"/>
    <n v="9288.0300000000007"/>
    <s v="tier - 2"/>
    <s v="tier - 3"/>
    <s v="R1018"/>
  </r>
  <r>
    <x v="1212"/>
    <x v="1112"/>
    <d v="1969-11-26T00:00:00"/>
    <x v="16"/>
    <n v="0"/>
    <x v="855"/>
    <x v="251"/>
    <x v="1"/>
    <x v="2"/>
    <s v="yes"/>
    <s v="No"/>
    <x v="3"/>
    <x v="1"/>
    <n v="9285.8700000000008"/>
    <s v="tier - 2"/>
    <s v="tier - 3"/>
    <s v="R1013"/>
  </r>
  <r>
    <x v="1213"/>
    <x v="1113"/>
    <d v="1971-07-02T00:00:00"/>
    <x v="14"/>
    <n v="0"/>
    <x v="97"/>
    <x v="113"/>
    <x v="0"/>
    <x v="0"/>
    <s v="No"/>
    <s v="No"/>
    <x v="0"/>
    <x v="1"/>
    <n v="9283.56"/>
    <s v="tier - 2"/>
    <s v="tier - 3"/>
    <s v="R1013"/>
  </r>
  <r>
    <x v="1214"/>
    <x v="1114"/>
    <d v="1973-10-27T00:00:00"/>
    <x v="30"/>
    <n v="1"/>
    <x v="304"/>
    <x v="349"/>
    <x v="1"/>
    <x v="0"/>
    <s v="No"/>
    <s v="No"/>
    <x v="1"/>
    <x v="1"/>
    <n v="9282.48"/>
    <s v="tier - 3"/>
    <s v="tier - 2"/>
    <s v="R1016"/>
  </r>
  <r>
    <x v="1215"/>
    <x v="1115"/>
    <d v="1971-08-06T00:00:00"/>
    <x v="14"/>
    <n v="0"/>
    <x v="856"/>
    <x v="580"/>
    <x v="2"/>
    <x v="0"/>
    <s v="No"/>
    <s v="No"/>
    <x v="0"/>
    <x v="1"/>
    <n v="9264.7999999999993"/>
    <s v="tier - 2"/>
    <s v="tier - 1"/>
    <s v="R1011"/>
  </r>
  <r>
    <x v="1216"/>
    <x v="703"/>
    <d v="1974-08-21T00:00:00"/>
    <x v="19"/>
    <n v="1"/>
    <x v="467"/>
    <x v="581"/>
    <x v="1"/>
    <x v="0"/>
    <s v="No"/>
    <s v="No"/>
    <x v="0"/>
    <x v="1"/>
    <n v="9249.5"/>
    <s v="tier - 2"/>
    <s v="tier - 1"/>
    <s v="R1012"/>
  </r>
  <r>
    <x v="1217"/>
    <x v="1116"/>
    <d v="1980-10-05T00:00:00"/>
    <x v="25"/>
    <n v="2"/>
    <x v="857"/>
    <x v="332"/>
    <x v="1"/>
    <x v="2"/>
    <s v="No"/>
    <s v="No"/>
    <x v="0"/>
    <x v="1"/>
    <n v="9247.94"/>
    <s v="tier - 2"/>
    <s v="tier - 1"/>
    <s v="R1021"/>
  </r>
  <r>
    <x v="1218"/>
    <x v="1117"/>
    <d v="1975-12-06T00:00:00"/>
    <x v="27"/>
    <n v="2"/>
    <x v="247"/>
    <x v="384"/>
    <x v="1"/>
    <x v="0"/>
    <s v="yes"/>
    <s v="No"/>
    <x v="3"/>
    <x v="1"/>
    <n v="9225.26"/>
    <s v="tier - 3"/>
    <s v="tier - 3"/>
    <s v="R1015"/>
  </r>
  <r>
    <x v="1219"/>
    <x v="1118"/>
    <d v="1981-12-05T00:00:00"/>
    <x v="36"/>
    <n v="5"/>
    <x v="366"/>
    <x v="137"/>
    <x v="1"/>
    <x v="0"/>
    <s v="yes"/>
    <s v="No"/>
    <x v="0"/>
    <x v="1"/>
    <n v="9222.4"/>
    <s v="tier - 2"/>
    <s v="tier - 3"/>
    <s v="R1019"/>
  </r>
  <r>
    <x v="1220"/>
    <x v="1119"/>
    <d v="1986-12-25T00:00:00"/>
    <x v="26"/>
    <n v="3"/>
    <x v="858"/>
    <x v="582"/>
    <x v="0"/>
    <x v="0"/>
    <s v="yes"/>
    <s v="No"/>
    <x v="3"/>
    <x v="1"/>
    <n v="9210.06"/>
    <s v="tier - 2"/>
    <s v="tier - 3"/>
    <s v="R1021"/>
  </r>
  <r>
    <x v="1221"/>
    <x v="1120"/>
    <d v="1976-09-10T00:00:00"/>
    <x v="1"/>
    <n v="2"/>
    <x v="387"/>
    <x v="149"/>
    <x v="2"/>
    <x v="1"/>
    <s v="yes"/>
    <s v="No"/>
    <x v="0"/>
    <x v="1"/>
    <n v="9193.84"/>
    <s v="tier - 2"/>
    <s v="tier - 1"/>
    <s v="R1012"/>
  </r>
  <r>
    <x v="1222"/>
    <x v="1121"/>
    <d v="1973-12-25T00:00:00"/>
    <x v="30"/>
    <n v="1"/>
    <x v="859"/>
    <x v="583"/>
    <x v="2"/>
    <x v="0"/>
    <s v="No"/>
    <s v="No"/>
    <x v="1"/>
    <x v="1"/>
    <n v="9182.17"/>
    <s v="tier - 2"/>
    <s v="tier - 3"/>
    <s v="R1011"/>
  </r>
  <r>
    <x v="1223"/>
    <x v="294"/>
    <d v="1971-12-29T00:00:00"/>
    <x v="14"/>
    <n v="0"/>
    <x v="860"/>
    <x v="498"/>
    <x v="0"/>
    <x v="0"/>
    <s v="No"/>
    <s v="No"/>
    <x v="0"/>
    <x v="1"/>
    <n v="9174.14"/>
    <s v="tier - 3"/>
    <s v="tier - 1"/>
    <s v="R1012"/>
  </r>
  <r>
    <x v="1224"/>
    <x v="50"/>
    <d v="1970-10-24T00:00:00"/>
    <x v="2"/>
    <n v="0"/>
    <x v="861"/>
    <x v="16"/>
    <x v="2"/>
    <x v="0"/>
    <s v="yes"/>
    <s v="No"/>
    <x v="1"/>
    <x v="1"/>
    <n v="9171.75"/>
    <s v="tier - 2"/>
    <s v="tier - 2"/>
    <s v="R1012"/>
  </r>
  <r>
    <x v="1225"/>
    <x v="1122"/>
    <d v="1990-08-23T00:00:00"/>
    <x v="3"/>
    <n v="3"/>
    <x v="851"/>
    <x v="259"/>
    <x v="0"/>
    <x v="1"/>
    <s v="No"/>
    <s v="No"/>
    <x v="0"/>
    <x v="1"/>
    <n v="9159.51"/>
    <s v="tier - 2"/>
    <s v="tier - 2"/>
    <s v="R1021"/>
  </r>
  <r>
    <x v="1226"/>
    <x v="1123"/>
    <d v="1982-12-08T00:00:00"/>
    <x v="37"/>
    <n v="3"/>
    <x v="256"/>
    <x v="268"/>
    <x v="1"/>
    <x v="1"/>
    <s v="No"/>
    <s v="No"/>
    <x v="0"/>
    <x v="1"/>
    <n v="9147.5"/>
    <s v="tier - 2"/>
    <s v="tier - 1"/>
    <s v="R1012"/>
  </r>
  <r>
    <x v="1227"/>
    <x v="1124"/>
    <d v="1970-10-18T00:00:00"/>
    <x v="2"/>
    <n v="0"/>
    <x v="862"/>
    <x v="234"/>
    <x v="0"/>
    <x v="0"/>
    <s v="yes"/>
    <s v="No"/>
    <x v="1"/>
    <x v="1"/>
    <n v="9144.57"/>
    <s v="tier - 3"/>
    <s v="tier - 2"/>
    <s v="R1011"/>
  </r>
  <r>
    <x v="1228"/>
    <x v="1125"/>
    <d v="1970-08-12T00:00:00"/>
    <x v="2"/>
    <n v="0"/>
    <x v="97"/>
    <x v="275"/>
    <x v="0"/>
    <x v="0"/>
    <s v="yes"/>
    <s v="No"/>
    <x v="1"/>
    <x v="1"/>
    <n v="9140.9500000000007"/>
    <s v="tier - 3"/>
    <s v="tier - 3"/>
    <s v="R1013"/>
  </r>
  <r>
    <x v="1229"/>
    <x v="1126"/>
    <d v="1977-12-02T00:00:00"/>
    <x v="29"/>
    <n v="3"/>
    <x v="460"/>
    <x v="515"/>
    <x v="1"/>
    <x v="2"/>
    <s v="No"/>
    <s v="No"/>
    <x v="0"/>
    <x v="1"/>
    <n v="9101.7999999999993"/>
    <s v="tier - 2"/>
    <s v="tier - 1"/>
    <s v="R1011"/>
  </r>
  <r>
    <x v="1230"/>
    <x v="1127"/>
    <d v="1965-11-09T00:00:00"/>
    <x v="11"/>
    <n v="0"/>
    <x v="863"/>
    <x v="584"/>
    <x v="2"/>
    <x v="0"/>
    <s v="No"/>
    <s v="No"/>
    <x v="0"/>
    <x v="1"/>
    <n v="9095.94"/>
    <s v="tier - 3"/>
    <s v="tier - 1"/>
    <s v="R1011"/>
  </r>
  <r>
    <x v="1231"/>
    <x v="1128"/>
    <d v="1977-11-04T00:00:00"/>
    <x v="29"/>
    <n v="2"/>
    <x v="524"/>
    <x v="435"/>
    <x v="1"/>
    <x v="2"/>
    <s v="No"/>
    <s v="No"/>
    <x v="0"/>
    <x v="1"/>
    <n v="9095.07"/>
    <s v="tier - 2"/>
    <s v="tier - 2"/>
    <s v="R1024"/>
  </r>
  <r>
    <x v="1232"/>
    <x v="1129"/>
    <d v="1972-12-02T00:00:00"/>
    <x v="28"/>
    <n v="1"/>
    <x v="864"/>
    <x v="81"/>
    <x v="0"/>
    <x v="2"/>
    <s v="No"/>
    <s v="No"/>
    <x v="1"/>
    <x v="1"/>
    <n v="9058.73"/>
    <s v="tier - 3"/>
    <s v="tier - 2"/>
    <s v="R1013"/>
  </r>
  <r>
    <x v="1233"/>
    <x v="939"/>
    <d v="1972-12-07T00:00:00"/>
    <x v="28"/>
    <n v="1"/>
    <x v="103"/>
    <x v="363"/>
    <x v="0"/>
    <x v="2"/>
    <s v="No"/>
    <s v="No"/>
    <x v="1"/>
    <x v="1"/>
    <n v="9048.0300000000007"/>
    <s v="tier - 2"/>
    <s v="tier - 2"/>
    <s v="R1013"/>
  </r>
  <r>
    <x v="1234"/>
    <x v="1130"/>
    <d v="1993-12-01T00:00:00"/>
    <x v="20"/>
    <n v="0"/>
    <x v="142"/>
    <x v="585"/>
    <x v="0"/>
    <x v="2"/>
    <s v="No"/>
    <s v="No"/>
    <x v="3"/>
    <x v="1"/>
    <n v="9010.2000000000007"/>
    <s v="tier - 2"/>
    <s v="tier - 3"/>
    <s v="R1026"/>
  </r>
  <r>
    <x v="1235"/>
    <x v="1131"/>
    <d v="1979-12-16T00:00:00"/>
    <x v="18"/>
    <n v="2"/>
    <x v="865"/>
    <x v="538"/>
    <x v="1"/>
    <x v="2"/>
    <s v="No"/>
    <s v="No"/>
    <x v="3"/>
    <x v="1"/>
    <n v="8998.43"/>
    <s v="tier - 2"/>
    <s v="tier - 1"/>
    <s v="R1025"/>
  </r>
  <r>
    <x v="1236"/>
    <x v="1132"/>
    <d v="1973-10-11T00:00:00"/>
    <x v="30"/>
    <n v="0"/>
    <x v="386"/>
    <x v="586"/>
    <x v="1"/>
    <x v="0"/>
    <s v="No"/>
    <s v="No"/>
    <x v="1"/>
    <x v="1"/>
    <n v="8988.16"/>
    <s v="tier - 2"/>
    <s v="tier - 1"/>
    <s v="R1012"/>
  </r>
  <r>
    <x v="1237"/>
    <x v="1133"/>
    <d v="1974-07-21T00:00:00"/>
    <x v="19"/>
    <n v="2"/>
    <x v="866"/>
    <x v="284"/>
    <x v="0"/>
    <x v="0"/>
    <s v="No"/>
    <s v="No"/>
    <x v="0"/>
    <x v="1"/>
    <n v="8978.19"/>
    <s v="tier - 2"/>
    <s v="tier - 2"/>
    <s v="R1013"/>
  </r>
  <r>
    <x v="1238"/>
    <x v="1134"/>
    <d v="1974-09-08T00:00:00"/>
    <x v="19"/>
    <n v="2"/>
    <x v="117"/>
    <x v="499"/>
    <x v="0"/>
    <x v="0"/>
    <s v="No"/>
    <s v="No"/>
    <x v="0"/>
    <x v="1"/>
    <n v="8968.33"/>
    <s v="tier - 3"/>
    <s v="tier - 2"/>
    <s v="R1011"/>
  </r>
  <r>
    <x v="1239"/>
    <x v="1135"/>
    <d v="1983-07-15T00:00:00"/>
    <x v="33"/>
    <n v="5"/>
    <x v="388"/>
    <x v="69"/>
    <x v="2"/>
    <x v="2"/>
    <s v="yes"/>
    <s v="No"/>
    <x v="3"/>
    <x v="1"/>
    <n v="8965.7999999999993"/>
    <s v="tier - 2"/>
    <s v="tier - 3"/>
    <s v="R1012"/>
  </r>
  <r>
    <x v="1240"/>
    <x v="1136"/>
    <d v="1974-08-17T00:00:00"/>
    <x v="19"/>
    <n v="1"/>
    <x v="588"/>
    <x v="509"/>
    <x v="0"/>
    <x v="0"/>
    <s v="No"/>
    <s v="No"/>
    <x v="0"/>
    <x v="1"/>
    <n v="8964.06"/>
    <s v="tier - 3"/>
    <s v="tier - 2"/>
    <s v="R1016"/>
  </r>
  <r>
    <x v="1241"/>
    <x v="848"/>
    <d v="1992-09-27T00:00:00"/>
    <x v="34"/>
    <n v="0"/>
    <x v="867"/>
    <x v="144"/>
    <x v="0"/>
    <x v="2"/>
    <s v="No"/>
    <s v="No"/>
    <x v="3"/>
    <x v="1"/>
    <n v="8954.99"/>
    <s v="tier - 2"/>
    <s v="tier - 3"/>
    <s v="R1026"/>
  </r>
  <r>
    <x v="1242"/>
    <x v="1137"/>
    <d v="1976-12-25T00:00:00"/>
    <x v="1"/>
    <n v="3"/>
    <x v="30"/>
    <x v="147"/>
    <x v="0"/>
    <x v="1"/>
    <s v="yes"/>
    <s v="No"/>
    <x v="0"/>
    <x v="1"/>
    <n v="8944.1200000000008"/>
    <s v="tier - 3"/>
    <s v="tier - 2"/>
    <s v="R1013"/>
  </r>
  <r>
    <x v="1243"/>
    <x v="1138"/>
    <d v="1972-06-06T00:00:00"/>
    <x v="14"/>
    <n v="0"/>
    <x v="380"/>
    <x v="120"/>
    <x v="1"/>
    <x v="2"/>
    <s v="No"/>
    <s v="No"/>
    <x v="1"/>
    <x v="1"/>
    <n v="8932.08"/>
    <s v="tier - 2"/>
    <s v="tier - 1"/>
    <s v="R1011"/>
  </r>
  <r>
    <x v="1244"/>
    <x v="1104"/>
    <d v="1975-07-07T00:00:00"/>
    <x v="27"/>
    <n v="1"/>
    <x v="868"/>
    <x v="12"/>
    <x v="1"/>
    <x v="0"/>
    <s v="yes"/>
    <s v="No"/>
    <x v="3"/>
    <x v="1"/>
    <n v="8930.93"/>
    <s v="tier - 2"/>
    <s v="tier - 2"/>
    <s v="R1012"/>
  </r>
  <r>
    <x v="1245"/>
    <x v="1139"/>
    <d v="1967-09-06T00:00:00"/>
    <x v="22"/>
    <n v="0"/>
    <x v="869"/>
    <x v="499"/>
    <x v="2"/>
    <x v="0"/>
    <s v="yes"/>
    <s v="No"/>
    <x v="0"/>
    <x v="1"/>
    <n v="8908.4699999999993"/>
    <s v="tier - 3"/>
    <s v="tier - 2"/>
    <s v="R1013"/>
  </r>
  <r>
    <x v="1246"/>
    <x v="1140"/>
    <d v="1997-11-28T00:00:00"/>
    <x v="31"/>
    <n v="0"/>
    <x v="870"/>
    <x v="587"/>
    <x v="0"/>
    <x v="2"/>
    <s v="yes"/>
    <s v="No"/>
    <x v="3"/>
    <x v="1"/>
    <n v="8906.14"/>
    <s v="tier - 2"/>
    <s v="tier - 2"/>
    <s v="R1012"/>
  </r>
  <r>
    <x v="1247"/>
    <x v="1141"/>
    <d v="1978-12-16T00:00:00"/>
    <x v="9"/>
    <n v="3"/>
    <x v="507"/>
    <x v="548"/>
    <x v="2"/>
    <x v="0"/>
    <s v="No"/>
    <s v="No"/>
    <x v="0"/>
    <x v="1"/>
    <n v="8891.14"/>
    <s v="tier - 2"/>
    <s v="tier - 3"/>
    <s v="R1017"/>
  </r>
  <r>
    <x v="1248"/>
    <x v="1142"/>
    <d v="1973-09-09T00:00:00"/>
    <x v="30"/>
    <n v="0"/>
    <x v="871"/>
    <x v="588"/>
    <x v="1"/>
    <x v="0"/>
    <s v="No"/>
    <s v="No"/>
    <x v="1"/>
    <x v="1"/>
    <n v="8890.59"/>
    <s v="tier - 2"/>
    <s v="tier - 3"/>
    <s v="R1012"/>
  </r>
  <r>
    <x v="1249"/>
    <x v="1143"/>
    <d v="1974-06-18T00:00:00"/>
    <x v="19"/>
    <n v="1"/>
    <x v="456"/>
    <x v="350"/>
    <x v="0"/>
    <x v="0"/>
    <s v="No"/>
    <s v="No"/>
    <x v="0"/>
    <x v="1"/>
    <n v="8871.15"/>
    <s v="tier - 2"/>
    <s v="tier - 3"/>
    <s v="R1013"/>
  </r>
  <r>
    <x v="1250"/>
    <x v="1144"/>
    <d v="1972-11-22T00:00:00"/>
    <x v="28"/>
    <n v="0"/>
    <x v="723"/>
    <x v="105"/>
    <x v="0"/>
    <x v="1"/>
    <s v="No"/>
    <s v="No"/>
    <x v="1"/>
    <x v="1"/>
    <n v="8835.26"/>
    <s v="tier - 3"/>
    <s v="tier - 2"/>
    <s v="R1012"/>
  </r>
  <r>
    <x v="1251"/>
    <x v="1145"/>
    <d v="1972-11-14T00:00:00"/>
    <x v="28"/>
    <n v="0"/>
    <x v="421"/>
    <x v="337"/>
    <x v="1"/>
    <x v="2"/>
    <s v="No"/>
    <s v="No"/>
    <x v="1"/>
    <x v="1"/>
    <n v="8827.2099999999991"/>
    <s v="tier - 3"/>
    <s v="tier - 1"/>
    <s v="R1012"/>
  </r>
  <r>
    <x v="1252"/>
    <x v="1146"/>
    <d v="1976-07-14T00:00:00"/>
    <x v="1"/>
    <n v="2"/>
    <x v="117"/>
    <x v="178"/>
    <x v="0"/>
    <x v="1"/>
    <s v="yes"/>
    <s v="No"/>
    <x v="0"/>
    <x v="1"/>
    <n v="8825.09"/>
    <s v="tier - 2"/>
    <s v="tier - 3"/>
    <s v="R1011"/>
  </r>
  <r>
    <x v="1253"/>
    <x v="1147"/>
    <d v="1988-08-22T00:00:00"/>
    <x v="23"/>
    <n v="3"/>
    <x v="872"/>
    <x v="425"/>
    <x v="0"/>
    <x v="1"/>
    <s v="yes"/>
    <s v="No"/>
    <x v="3"/>
    <x v="1"/>
    <n v="8824.27"/>
    <s v="tier - 2"/>
    <s v="tier - 1"/>
    <s v="R1025"/>
  </r>
  <r>
    <x v="1254"/>
    <x v="1148"/>
    <d v="1976-10-19T00:00:00"/>
    <x v="1"/>
    <n v="1"/>
    <x v="764"/>
    <x v="589"/>
    <x v="0"/>
    <x v="1"/>
    <s v="yes"/>
    <s v="No"/>
    <x v="0"/>
    <x v="1"/>
    <n v="8823.99"/>
    <s v="tier - 2"/>
    <s v="tier - 3"/>
    <s v="R1024"/>
  </r>
  <r>
    <x v="1255"/>
    <x v="1149"/>
    <d v="1976-06-14T00:00:00"/>
    <x v="1"/>
    <n v="2"/>
    <x v="692"/>
    <x v="300"/>
    <x v="1"/>
    <x v="1"/>
    <s v="yes"/>
    <s v="No"/>
    <x v="0"/>
    <x v="1"/>
    <n v="8823.2800000000007"/>
    <s v="tier - 2"/>
    <s v="tier - 1"/>
    <s v="R1011"/>
  </r>
  <r>
    <x v="1256"/>
    <x v="1150"/>
    <d v="2001-11-07T00:00:00"/>
    <x v="47"/>
    <n v="0"/>
    <x v="873"/>
    <x v="46"/>
    <x v="0"/>
    <x v="2"/>
    <s v="yes"/>
    <s v="No"/>
    <x v="0"/>
    <x v="1"/>
    <n v="8821.8799999999992"/>
    <s v="tier - 2"/>
    <s v="tier - 3"/>
    <s v="R1023"/>
  </r>
  <r>
    <x v="1257"/>
    <x v="1151"/>
    <d v="1965-08-29T00:00:00"/>
    <x v="11"/>
    <n v="0"/>
    <x v="874"/>
    <x v="364"/>
    <x v="2"/>
    <x v="0"/>
    <s v="No"/>
    <s v="No"/>
    <x v="0"/>
    <x v="1"/>
    <n v="8800.49"/>
    <s v="tier - 3"/>
    <s v="tier - 2"/>
    <s v="R1013"/>
  </r>
  <r>
    <x v="1258"/>
    <x v="1152"/>
    <d v="1971-06-18T00:00:00"/>
    <x v="14"/>
    <n v="0"/>
    <x v="875"/>
    <x v="356"/>
    <x v="0"/>
    <x v="0"/>
    <s v="No"/>
    <s v="No"/>
    <x v="0"/>
    <x v="1"/>
    <n v="8798.59"/>
    <s v="tier - 2"/>
    <s v="tier - 1"/>
    <s v="R1011"/>
  </r>
  <r>
    <x v="1259"/>
    <x v="920"/>
    <d v="1971-08-23T00:00:00"/>
    <x v="14"/>
    <n v="0"/>
    <x v="876"/>
    <x v="499"/>
    <x v="1"/>
    <x v="0"/>
    <s v="No"/>
    <s v="No"/>
    <x v="0"/>
    <x v="1"/>
    <n v="8782.4699999999993"/>
    <s v="tier - 2"/>
    <s v="tier - 3"/>
    <s v="R1011"/>
  </r>
  <r>
    <x v="1260"/>
    <x v="1153"/>
    <d v="1974-09-06T00:00:00"/>
    <x v="19"/>
    <n v="1"/>
    <x v="67"/>
    <x v="116"/>
    <x v="0"/>
    <x v="0"/>
    <s v="No"/>
    <s v="No"/>
    <x v="0"/>
    <x v="1"/>
    <n v="8765.25"/>
    <s v="tier - 2"/>
    <s v="tier - 3"/>
    <s v="R1012"/>
  </r>
  <r>
    <x v="1261"/>
    <x v="1154"/>
    <d v="1969-09-09T00:00:00"/>
    <x v="16"/>
    <n v="0"/>
    <x v="305"/>
    <x v="117"/>
    <x v="2"/>
    <x v="2"/>
    <s v="yes"/>
    <s v="No"/>
    <x v="3"/>
    <x v="1"/>
    <n v="8760.1200000000008"/>
    <s v="tier - 2"/>
    <s v="tier - 1"/>
    <s v="R1013"/>
  </r>
  <r>
    <x v="1262"/>
    <x v="1155"/>
    <d v="1999-08-23T00:00:00"/>
    <x v="35"/>
    <n v="0"/>
    <x v="441"/>
    <x v="268"/>
    <x v="0"/>
    <x v="1"/>
    <s v="No"/>
    <s v="No"/>
    <x v="0"/>
    <x v="1"/>
    <n v="8747.68"/>
    <s v="tier - 2"/>
    <s v="tier - 3"/>
    <s v="R1011"/>
  </r>
  <r>
    <x v="1263"/>
    <x v="1156"/>
    <d v="1976-06-17T00:00:00"/>
    <x v="1"/>
    <n v="2"/>
    <x v="877"/>
    <x v="178"/>
    <x v="0"/>
    <x v="1"/>
    <s v="yes"/>
    <s v="No"/>
    <x v="0"/>
    <x v="1"/>
    <n v="8733.23"/>
    <s v="tier - 2"/>
    <s v="tier - 3"/>
    <s v="R1012"/>
  </r>
  <r>
    <x v="1264"/>
    <x v="1157"/>
    <d v="1973-06-25T00:00:00"/>
    <x v="30"/>
    <n v="1"/>
    <x v="625"/>
    <x v="302"/>
    <x v="1"/>
    <x v="0"/>
    <s v="No"/>
    <s v="No"/>
    <x v="1"/>
    <x v="1"/>
    <n v="8703.4599999999991"/>
    <s v="tier - 3"/>
    <s v="tier - 3"/>
    <s v="R1011"/>
  </r>
  <r>
    <x v="1265"/>
    <x v="1158"/>
    <d v="1980-10-28T00:00:00"/>
    <x v="25"/>
    <n v="2"/>
    <x v="724"/>
    <x v="155"/>
    <x v="1"/>
    <x v="1"/>
    <s v="No"/>
    <s v="No"/>
    <x v="0"/>
    <x v="1"/>
    <n v="8701.84"/>
    <s v="tier - 2"/>
    <s v="tier - 3"/>
    <s v="R1021"/>
  </r>
  <r>
    <x v="1266"/>
    <x v="1159"/>
    <d v="1973-10-11T00:00:00"/>
    <x v="30"/>
    <n v="0"/>
    <x v="878"/>
    <x v="590"/>
    <x v="2"/>
    <x v="0"/>
    <s v="No"/>
    <s v="No"/>
    <x v="1"/>
    <x v="1"/>
    <n v="8688.86"/>
    <s v="tier - 2"/>
    <s v="tier - 1"/>
    <s v="R1017"/>
  </r>
  <r>
    <x v="1267"/>
    <x v="1160"/>
    <d v="1974-08-16T00:00:00"/>
    <x v="19"/>
    <n v="0"/>
    <x v="879"/>
    <x v="455"/>
    <x v="0"/>
    <x v="0"/>
    <s v="No"/>
    <s v="No"/>
    <x v="0"/>
    <x v="1"/>
    <n v="8671.19"/>
    <s v="tier - 2"/>
    <s v="tier - 1"/>
    <s v="R1012"/>
  </r>
  <r>
    <x v="1268"/>
    <x v="1161"/>
    <d v="1969-08-10T00:00:00"/>
    <x v="16"/>
    <n v="0"/>
    <x v="880"/>
    <x v="78"/>
    <x v="2"/>
    <x v="2"/>
    <s v="yes"/>
    <s v="No"/>
    <x v="3"/>
    <x v="1"/>
    <n v="8665.14"/>
    <s v="tier - 2"/>
    <s v="tier - 3"/>
    <s v="R1013"/>
  </r>
  <r>
    <x v="1269"/>
    <x v="186"/>
    <d v="1965-10-21T00:00:00"/>
    <x v="11"/>
    <n v="0"/>
    <x v="881"/>
    <x v="591"/>
    <x v="2"/>
    <x v="0"/>
    <s v="No"/>
    <s v="No"/>
    <x v="0"/>
    <x v="1"/>
    <n v="8665.09"/>
    <s v="tier - 3"/>
    <s v="tier - 2"/>
    <s v="R1012"/>
  </r>
  <r>
    <x v="1270"/>
    <x v="142"/>
    <d v="1975-08-03T00:00:00"/>
    <x v="27"/>
    <n v="1"/>
    <x v="882"/>
    <x v="367"/>
    <x v="2"/>
    <x v="0"/>
    <s v="yes"/>
    <s v="No"/>
    <x v="3"/>
    <x v="1"/>
    <n v="8627.5400000000009"/>
    <s v="tier - 2"/>
    <s v="tier - 2"/>
    <s v="R1017"/>
  </r>
  <r>
    <x v="1271"/>
    <x v="1162"/>
    <d v="1977-09-02T00:00:00"/>
    <x v="29"/>
    <n v="3"/>
    <x v="419"/>
    <x v="100"/>
    <x v="1"/>
    <x v="1"/>
    <s v="No"/>
    <s v="No"/>
    <x v="0"/>
    <x v="1"/>
    <n v="8615.2999999999993"/>
    <s v="tier - 2"/>
    <s v="tier - 3"/>
    <s v="R1011"/>
  </r>
  <r>
    <x v="1272"/>
    <x v="1163"/>
    <d v="1979-07-17T00:00:00"/>
    <x v="18"/>
    <n v="3"/>
    <x v="352"/>
    <x v="10"/>
    <x v="1"/>
    <x v="1"/>
    <s v="No"/>
    <s v="No"/>
    <x v="3"/>
    <x v="1"/>
    <n v="8606.2199999999993"/>
    <s v="tier - 1"/>
    <s v="tier - 2"/>
    <s v="R1014"/>
  </r>
  <r>
    <x v="1273"/>
    <x v="1164"/>
    <d v="1977-10-15T00:00:00"/>
    <x v="29"/>
    <n v="3"/>
    <x v="883"/>
    <x v="243"/>
    <x v="2"/>
    <x v="2"/>
    <s v="No"/>
    <s v="No"/>
    <x v="0"/>
    <x v="1"/>
    <n v="8605.36"/>
    <s v="tier - 2"/>
    <s v="tier - 2"/>
    <s v="R1013"/>
  </r>
  <r>
    <x v="1274"/>
    <x v="1165"/>
    <d v="1977-11-12T00:00:00"/>
    <x v="29"/>
    <n v="2"/>
    <x v="636"/>
    <x v="184"/>
    <x v="2"/>
    <x v="1"/>
    <s v="No"/>
    <s v="No"/>
    <x v="0"/>
    <x v="1"/>
    <n v="8604.48"/>
    <s v="tier - 3"/>
    <s v="tier - 2"/>
    <s v="R1016"/>
  </r>
  <r>
    <x v="1275"/>
    <x v="904"/>
    <d v="1977-09-24T00:00:00"/>
    <x v="29"/>
    <n v="2"/>
    <x v="288"/>
    <x v="412"/>
    <x v="2"/>
    <x v="1"/>
    <s v="No"/>
    <s v="No"/>
    <x v="0"/>
    <x v="1"/>
    <n v="8603.82"/>
    <s v="tier - 2"/>
    <s v="tier - 1"/>
    <s v="R1019"/>
  </r>
  <r>
    <x v="1276"/>
    <x v="1166"/>
    <d v="1973-07-11T00:00:00"/>
    <x v="30"/>
    <n v="0"/>
    <x v="688"/>
    <x v="592"/>
    <x v="1"/>
    <x v="0"/>
    <s v="No"/>
    <s v="No"/>
    <x v="1"/>
    <x v="1"/>
    <n v="8601.33"/>
    <s v="tier - 2"/>
    <s v="tier - 1"/>
    <s v="R1013"/>
  </r>
  <r>
    <x v="1277"/>
    <x v="1167"/>
    <d v="1983-07-25T00:00:00"/>
    <x v="33"/>
    <n v="5"/>
    <x v="884"/>
    <x v="155"/>
    <x v="0"/>
    <x v="1"/>
    <s v="yes"/>
    <s v="No"/>
    <x v="3"/>
    <x v="1"/>
    <n v="8596.83"/>
    <s v="tier - 2"/>
    <s v="tier - 3"/>
    <s v="R1013"/>
  </r>
  <r>
    <x v="1278"/>
    <x v="1168"/>
    <d v="1983-12-30T00:00:00"/>
    <x v="33"/>
    <n v="5"/>
    <x v="885"/>
    <x v="372"/>
    <x v="2"/>
    <x v="2"/>
    <s v="yes"/>
    <s v="No"/>
    <x v="3"/>
    <x v="1"/>
    <n v="8582.2999999999993"/>
    <s v="tier - 2"/>
    <s v="tier - 1"/>
    <s v="R1013"/>
  </r>
  <r>
    <x v="1279"/>
    <x v="1169"/>
    <d v="1987-11-11T00:00:00"/>
    <x v="38"/>
    <n v="3"/>
    <x v="886"/>
    <x v="69"/>
    <x v="0"/>
    <x v="2"/>
    <s v="No"/>
    <s v="No"/>
    <x v="3"/>
    <x v="1"/>
    <n v="8573.2999999999993"/>
    <s v="tier - 2"/>
    <s v="tier - 2"/>
    <s v="R1021"/>
  </r>
  <r>
    <x v="1280"/>
    <x v="1170"/>
    <d v="1982-12-06T00:00:00"/>
    <x v="37"/>
    <n v="3"/>
    <x v="865"/>
    <x v="315"/>
    <x v="1"/>
    <x v="2"/>
    <s v="No"/>
    <s v="No"/>
    <x v="0"/>
    <x v="1"/>
    <n v="8572.0400000000009"/>
    <s v="tier - 2"/>
    <s v="tier - 2"/>
    <s v="R1021"/>
  </r>
  <r>
    <x v="1281"/>
    <x v="1171"/>
    <d v="1975-09-26T00:00:00"/>
    <x v="27"/>
    <n v="1"/>
    <x v="887"/>
    <x v="593"/>
    <x v="0"/>
    <x v="0"/>
    <s v="yes"/>
    <s v="No"/>
    <x v="3"/>
    <x v="1"/>
    <n v="8569.86"/>
    <s v="tier - 2"/>
    <s v="tier - 3"/>
    <s v="R1013"/>
  </r>
  <r>
    <x v="1282"/>
    <x v="238"/>
    <d v="1988-09-21T00:00:00"/>
    <x v="23"/>
    <n v="3"/>
    <x v="888"/>
    <x v="48"/>
    <x v="0"/>
    <x v="2"/>
    <s v="yes"/>
    <s v="No"/>
    <x v="3"/>
    <x v="1"/>
    <n v="8567.25"/>
    <s v="tier - 2"/>
    <s v="tier - 1"/>
    <s v="R1012"/>
  </r>
  <r>
    <x v="1283"/>
    <x v="1172"/>
    <d v="1975-08-21T00:00:00"/>
    <x v="27"/>
    <n v="1"/>
    <x v="889"/>
    <x v="539"/>
    <x v="0"/>
    <x v="0"/>
    <s v="yes"/>
    <s v="No"/>
    <x v="3"/>
    <x v="1"/>
    <n v="8556.91"/>
    <s v="tier - 2"/>
    <s v="tier - 1"/>
    <s v="R1011"/>
  </r>
  <r>
    <x v="1284"/>
    <x v="1173"/>
    <d v="1975-08-06T00:00:00"/>
    <x v="27"/>
    <n v="1"/>
    <x v="890"/>
    <x v="594"/>
    <x v="0"/>
    <x v="0"/>
    <s v="yes"/>
    <s v="No"/>
    <x v="3"/>
    <x v="1"/>
    <n v="8551.35"/>
    <s v="tier - 2"/>
    <s v="tier - 2"/>
    <s v="R1011"/>
  </r>
  <r>
    <x v="1285"/>
    <x v="1174"/>
    <d v="1983-12-12T00:00:00"/>
    <x v="33"/>
    <n v="1"/>
    <x v="891"/>
    <x v="126"/>
    <x v="1"/>
    <x v="0"/>
    <s v="yes"/>
    <s v="No"/>
    <x v="3"/>
    <x v="1"/>
    <n v="8547.69"/>
    <s v="tier - 2"/>
    <s v="tier - 1"/>
    <s v="R1013"/>
  </r>
  <r>
    <x v="1286"/>
    <x v="12"/>
    <d v="1975-11-06T00:00:00"/>
    <x v="27"/>
    <n v="1"/>
    <x v="892"/>
    <x v="565"/>
    <x v="2"/>
    <x v="0"/>
    <s v="yes"/>
    <s v="No"/>
    <x v="3"/>
    <x v="1"/>
    <n v="8539.67"/>
    <s v="tier - 2"/>
    <s v="tier - 3"/>
    <s v="R1011"/>
  </r>
  <r>
    <x v="1287"/>
    <x v="1175"/>
    <d v="1981-12-27T00:00:00"/>
    <x v="36"/>
    <n v="3"/>
    <x v="893"/>
    <x v="354"/>
    <x v="0"/>
    <x v="0"/>
    <s v="yes"/>
    <s v="No"/>
    <x v="0"/>
    <x v="1"/>
    <n v="8538.2900000000009"/>
    <s v="tier - 2"/>
    <s v="tier - 3"/>
    <s v="R1024"/>
  </r>
  <r>
    <x v="1288"/>
    <x v="1176"/>
    <d v="1983-07-24T00:00:00"/>
    <x v="33"/>
    <n v="0"/>
    <x v="362"/>
    <x v="162"/>
    <x v="2"/>
    <x v="0"/>
    <s v="yes"/>
    <s v="No"/>
    <x v="3"/>
    <x v="1"/>
    <n v="8534.67"/>
    <s v="tier - 2"/>
    <s v="tier - 3"/>
    <s v="R1024"/>
  </r>
  <r>
    <x v="1289"/>
    <x v="1177"/>
    <d v="1977-07-26T00:00:00"/>
    <x v="29"/>
    <n v="2"/>
    <x v="20"/>
    <x v="152"/>
    <x v="0"/>
    <x v="2"/>
    <s v="No"/>
    <s v="No"/>
    <x v="0"/>
    <x v="1"/>
    <n v="8527.5300000000007"/>
    <s v="tier - 2"/>
    <s v="tier - 2"/>
    <s v="R1013"/>
  </r>
  <r>
    <x v="1290"/>
    <x v="1178"/>
    <d v="1979-08-13T00:00:00"/>
    <x v="18"/>
    <n v="3"/>
    <x v="169"/>
    <x v="436"/>
    <x v="0"/>
    <x v="2"/>
    <s v="No"/>
    <s v="No"/>
    <x v="3"/>
    <x v="1"/>
    <n v="8522"/>
    <s v="tier - 2"/>
    <s v="tier - 2"/>
    <s v="R1011"/>
  </r>
  <r>
    <x v="1291"/>
    <x v="1179"/>
    <d v="1977-12-29T00:00:00"/>
    <x v="29"/>
    <n v="2"/>
    <x v="107"/>
    <x v="264"/>
    <x v="0"/>
    <x v="2"/>
    <s v="No"/>
    <s v="No"/>
    <x v="0"/>
    <x v="1"/>
    <n v="8520.0300000000007"/>
    <s v="tier - 2"/>
    <s v="tier - 3"/>
    <s v="R1011"/>
  </r>
  <r>
    <x v="1292"/>
    <x v="1180"/>
    <d v="1977-06-21T00:00:00"/>
    <x v="29"/>
    <n v="2"/>
    <x v="747"/>
    <x v="140"/>
    <x v="1"/>
    <x v="2"/>
    <s v="No"/>
    <s v="No"/>
    <x v="0"/>
    <x v="1"/>
    <n v="8516.83"/>
    <s v="tier - 2"/>
    <s v="tier - 1"/>
    <s v="R1013"/>
  </r>
  <r>
    <x v="1293"/>
    <x v="1181"/>
    <d v="1977-12-26T00:00:00"/>
    <x v="29"/>
    <n v="2"/>
    <x v="383"/>
    <x v="125"/>
    <x v="1"/>
    <x v="2"/>
    <s v="No"/>
    <s v="No"/>
    <x v="0"/>
    <x v="1"/>
    <n v="8515.76"/>
    <s v="tier - 2"/>
    <s v="tier - 2"/>
    <s v="R1013"/>
  </r>
  <r>
    <x v="1294"/>
    <x v="1182"/>
    <d v="1993-11-10T00:00:00"/>
    <x v="20"/>
    <n v="0"/>
    <x v="894"/>
    <x v="272"/>
    <x v="0"/>
    <x v="1"/>
    <s v="No"/>
    <s v="No"/>
    <x v="3"/>
    <x v="1"/>
    <n v="8471.65"/>
    <s v="tier - 2"/>
    <s v="tier - 1"/>
    <s v="R1012"/>
  </r>
  <r>
    <x v="1295"/>
    <x v="1183"/>
    <d v="1992-09-09T00:00:00"/>
    <x v="34"/>
    <n v="0"/>
    <x v="895"/>
    <x v="216"/>
    <x v="0"/>
    <x v="1"/>
    <s v="No"/>
    <s v="No"/>
    <x v="3"/>
    <x v="1"/>
    <n v="8466.35"/>
    <s v="tier - 2"/>
    <s v="tier - 2"/>
    <s v="R1012"/>
  </r>
  <r>
    <x v="1296"/>
    <x v="1184"/>
    <d v="1972-12-26T00:00:00"/>
    <x v="28"/>
    <n v="0"/>
    <x v="896"/>
    <x v="473"/>
    <x v="0"/>
    <x v="2"/>
    <s v="No"/>
    <s v="No"/>
    <x v="1"/>
    <x v="1"/>
    <n v="8457.82"/>
    <s v="tier - 2"/>
    <s v="tier - 3"/>
    <s v="R1011"/>
  </r>
  <r>
    <x v="1297"/>
    <x v="603"/>
    <d v="1984-06-19T00:00:00"/>
    <x v="32"/>
    <n v="3"/>
    <x v="897"/>
    <x v="450"/>
    <x v="1"/>
    <x v="2"/>
    <s v="No"/>
    <s v="No"/>
    <x v="3"/>
    <x v="1"/>
    <n v="8450.82"/>
    <s v="tier - 2"/>
    <s v="tier - 2"/>
    <s v="R1025"/>
  </r>
  <r>
    <x v="1298"/>
    <x v="1003"/>
    <d v="1966-06-12T00:00:00"/>
    <x v="24"/>
    <n v="0"/>
    <x v="898"/>
    <x v="107"/>
    <x v="2"/>
    <x v="2"/>
    <s v="yes"/>
    <s v="No"/>
    <x v="1"/>
    <x v="1"/>
    <n v="8448.66"/>
    <s v="tier - 3"/>
    <s v="tier - 1"/>
    <s v="R1013"/>
  </r>
  <r>
    <x v="1299"/>
    <x v="1185"/>
    <d v="1972-09-04T00:00:00"/>
    <x v="28"/>
    <n v="0"/>
    <x v="401"/>
    <x v="109"/>
    <x v="1"/>
    <x v="1"/>
    <s v="No"/>
    <s v="No"/>
    <x v="1"/>
    <x v="1"/>
    <n v="8444.4699999999993"/>
    <s v="tier - 3"/>
    <s v="tier - 1"/>
    <s v="R1011"/>
  </r>
  <r>
    <x v="1300"/>
    <x v="1186"/>
    <d v="1972-09-09T00:00:00"/>
    <x v="28"/>
    <n v="0"/>
    <x v="367"/>
    <x v="326"/>
    <x v="1"/>
    <x v="2"/>
    <s v="No"/>
    <s v="No"/>
    <x v="1"/>
    <x v="1"/>
    <n v="8442.67"/>
    <s v="tier - 2"/>
    <s v="tier - 3"/>
    <s v="R1013"/>
  </r>
  <r>
    <x v="1301"/>
    <x v="1187"/>
    <d v="1963-09-24T00:00:00"/>
    <x v="8"/>
    <n v="0"/>
    <x v="899"/>
    <x v="131"/>
    <x v="2"/>
    <x v="0"/>
    <s v="yes"/>
    <s v="No"/>
    <x v="3"/>
    <x v="1"/>
    <n v="8440.0499999999993"/>
    <s v="tier - 3"/>
    <s v="tier - 2"/>
    <s v="R1013"/>
  </r>
  <r>
    <x v="1302"/>
    <x v="1188"/>
    <d v="1975-09-28T00:00:00"/>
    <x v="27"/>
    <n v="1"/>
    <x v="900"/>
    <x v="534"/>
    <x v="2"/>
    <x v="0"/>
    <s v="yes"/>
    <s v="No"/>
    <x v="3"/>
    <x v="1"/>
    <n v="8428.07"/>
    <s v="tier - 3"/>
    <s v="tier - 2"/>
    <s v="R1012"/>
  </r>
  <r>
    <x v="1303"/>
    <x v="1189"/>
    <d v="1977-09-04T00:00:00"/>
    <x v="29"/>
    <n v="2"/>
    <x v="88"/>
    <x v="412"/>
    <x v="0"/>
    <x v="1"/>
    <s v="No"/>
    <s v="No"/>
    <x v="0"/>
    <x v="1"/>
    <n v="8413.4599999999991"/>
    <s v="tier - 3"/>
    <s v="tier - 1"/>
    <s v="R1012"/>
  </r>
  <r>
    <x v="1304"/>
    <x v="1190"/>
    <d v="1979-06-11T00:00:00"/>
    <x v="18"/>
    <n v="3"/>
    <x v="402"/>
    <x v="300"/>
    <x v="0"/>
    <x v="1"/>
    <s v="No"/>
    <s v="No"/>
    <x v="3"/>
    <x v="1"/>
    <n v="8410.0499999999993"/>
    <s v="tier - 2"/>
    <s v="tier - 2"/>
    <s v="R1012"/>
  </r>
  <r>
    <x v="1305"/>
    <x v="1191"/>
    <d v="1971-09-18T00:00:00"/>
    <x v="14"/>
    <n v="0"/>
    <x v="830"/>
    <x v="571"/>
    <x v="2"/>
    <x v="0"/>
    <s v="No"/>
    <s v="No"/>
    <x v="0"/>
    <x v="1"/>
    <n v="8400.01"/>
    <s v="tier - 2"/>
    <s v="tier - 3"/>
    <s v="R1013"/>
  </r>
  <r>
    <x v="1306"/>
    <x v="1192"/>
    <d v="1971-09-04T00:00:00"/>
    <x v="14"/>
    <n v="0"/>
    <x v="901"/>
    <x v="14"/>
    <x v="2"/>
    <x v="0"/>
    <s v="No"/>
    <s v="No"/>
    <x v="0"/>
    <x v="1"/>
    <n v="8396.6200000000008"/>
    <s v="tier - 2"/>
    <s v="tier - 3"/>
    <s v="R1013"/>
  </r>
  <r>
    <x v="1307"/>
    <x v="1193"/>
    <d v="1963-09-21T00:00:00"/>
    <x v="8"/>
    <n v="0"/>
    <x v="902"/>
    <x v="42"/>
    <x v="3"/>
    <x v="0"/>
    <s v="yes"/>
    <s v="No"/>
    <x v="3"/>
    <x v="1"/>
    <n v="8355.5400000000009"/>
    <s v="tier - 3"/>
    <s v="tier - 3"/>
    <s v="R1012"/>
  </r>
  <r>
    <x v="1308"/>
    <x v="312"/>
    <d v="1976-06-12T00:00:00"/>
    <x v="1"/>
    <n v="2"/>
    <x v="168"/>
    <x v="376"/>
    <x v="0"/>
    <x v="2"/>
    <s v="yes"/>
    <s v="No"/>
    <x v="0"/>
    <x v="1"/>
    <n v="8347.16"/>
    <s v="tier - 2"/>
    <s v="tier - 1"/>
    <s v="R1013"/>
  </r>
  <r>
    <x v="1309"/>
    <x v="1194"/>
    <d v="1976-07-07T00:00:00"/>
    <x v="1"/>
    <n v="1"/>
    <x v="903"/>
    <x v="70"/>
    <x v="0"/>
    <x v="2"/>
    <s v="yes"/>
    <s v="No"/>
    <x v="0"/>
    <x v="1"/>
    <n v="8342.91"/>
    <s v="tier - 3"/>
    <s v="tier - 1"/>
    <s v="R1016"/>
  </r>
  <r>
    <x v="1310"/>
    <x v="1195"/>
    <d v="1976-07-20T00:00:00"/>
    <x v="1"/>
    <n v="1"/>
    <x v="687"/>
    <x v="149"/>
    <x v="0"/>
    <x v="1"/>
    <s v="yes"/>
    <s v="No"/>
    <x v="0"/>
    <x v="1"/>
    <n v="8334.59"/>
    <s v="tier - 3"/>
    <s v="tier - 2"/>
    <s v="R1016"/>
  </r>
  <r>
    <x v="1311"/>
    <x v="1196"/>
    <d v="1976-07-12T00:00:00"/>
    <x v="1"/>
    <n v="1"/>
    <x v="408"/>
    <x v="576"/>
    <x v="0"/>
    <x v="2"/>
    <s v="yes"/>
    <s v="No"/>
    <x v="0"/>
    <x v="1"/>
    <n v="8334.4599999999991"/>
    <s v="tier - 3"/>
    <s v="tier - 2"/>
    <s v="R1016"/>
  </r>
  <r>
    <x v="1312"/>
    <x v="1197"/>
    <d v="1993-06-22T00:00:00"/>
    <x v="20"/>
    <n v="0"/>
    <x v="904"/>
    <x v="31"/>
    <x v="0"/>
    <x v="2"/>
    <s v="No"/>
    <s v="No"/>
    <x v="3"/>
    <x v="1"/>
    <n v="8314.65"/>
    <s v="tier - 2"/>
    <s v="tier - 1"/>
    <s v="R1012"/>
  </r>
  <r>
    <x v="1313"/>
    <x v="1198"/>
    <d v="1979-08-07T00:00:00"/>
    <x v="18"/>
    <n v="2"/>
    <x v="60"/>
    <x v="189"/>
    <x v="0"/>
    <x v="2"/>
    <s v="No"/>
    <s v="No"/>
    <x v="3"/>
    <x v="1"/>
    <n v="8310.84"/>
    <s v="tier - 2"/>
    <s v="tier - 2"/>
    <s v="R1012"/>
  </r>
  <r>
    <x v="1314"/>
    <x v="1199"/>
    <d v="1978-06-26T00:00:00"/>
    <x v="9"/>
    <n v="2"/>
    <x v="905"/>
    <x v="595"/>
    <x v="2"/>
    <x v="0"/>
    <s v="No"/>
    <s v="No"/>
    <x v="0"/>
    <x v="1"/>
    <n v="8302.5400000000009"/>
    <s v="tier - 3"/>
    <s v="tier - 3"/>
    <s v="R1016"/>
  </r>
  <r>
    <x v="1315"/>
    <x v="1200"/>
    <d v="1974-06-06T00:00:00"/>
    <x v="30"/>
    <n v="0"/>
    <x v="161"/>
    <x v="596"/>
    <x v="0"/>
    <x v="0"/>
    <s v="No"/>
    <s v="No"/>
    <x v="0"/>
    <x v="1"/>
    <n v="8283.68"/>
    <s v="tier - 2"/>
    <s v="tier - 3"/>
    <s v="R1013"/>
  </r>
  <r>
    <x v="1316"/>
    <x v="1201"/>
    <d v="1974-12-22T00:00:00"/>
    <x v="19"/>
    <n v="0"/>
    <x v="201"/>
    <x v="481"/>
    <x v="0"/>
    <x v="0"/>
    <s v="No"/>
    <s v="No"/>
    <x v="0"/>
    <x v="1"/>
    <n v="8280.6200000000008"/>
    <s v="tier - 2"/>
    <s v="tier - 2"/>
    <s v="R1013"/>
  </r>
  <r>
    <x v="1317"/>
    <x v="1202"/>
    <d v="1974-09-26T00:00:00"/>
    <x v="19"/>
    <n v="0"/>
    <x v="692"/>
    <x v="454"/>
    <x v="1"/>
    <x v="0"/>
    <s v="No"/>
    <s v="No"/>
    <x v="0"/>
    <x v="1"/>
    <n v="8277.52"/>
    <s v="tier - 2"/>
    <s v="tier - 2"/>
    <s v="R1011"/>
  </r>
  <r>
    <x v="1318"/>
    <x v="1203"/>
    <d v="2000-11-28T00:00:00"/>
    <x v="21"/>
    <n v="0"/>
    <x v="906"/>
    <x v="148"/>
    <x v="0"/>
    <x v="1"/>
    <s v="yes"/>
    <s v="yes"/>
    <x v="3"/>
    <x v="1"/>
    <n v="8271.4599999999991"/>
    <s v="tier - 2"/>
    <s v="tier - 1"/>
    <s v="R1023"/>
  </r>
  <r>
    <x v="1319"/>
    <x v="1204"/>
    <d v="1974-08-05T00:00:00"/>
    <x v="19"/>
    <n v="0"/>
    <x v="907"/>
    <x v="42"/>
    <x v="2"/>
    <x v="0"/>
    <s v="No"/>
    <s v="No"/>
    <x v="0"/>
    <x v="1"/>
    <n v="8269.0400000000009"/>
    <s v="tier - 2"/>
    <s v="tier - 1"/>
    <s v="R1011"/>
  </r>
  <r>
    <x v="1320"/>
    <x v="1205"/>
    <d v="1964-09-05T00:00:00"/>
    <x v="13"/>
    <n v="0"/>
    <x v="908"/>
    <x v="544"/>
    <x v="2"/>
    <x v="2"/>
    <s v="yes"/>
    <s v="No"/>
    <x v="3"/>
    <x v="1"/>
    <n v="8268"/>
    <s v="tier - 3"/>
    <s v="tier - 3"/>
    <s v="R1013"/>
  </r>
  <r>
    <x v="1321"/>
    <x v="1206"/>
    <d v="1982-09-27T00:00:00"/>
    <x v="37"/>
    <n v="3"/>
    <x v="424"/>
    <x v="80"/>
    <x v="2"/>
    <x v="2"/>
    <s v="No"/>
    <s v="No"/>
    <x v="0"/>
    <x v="1"/>
    <n v="8252.2800000000007"/>
    <s v="tier - 2"/>
    <s v="tier - 2"/>
    <s v="R1024"/>
  </r>
  <r>
    <x v="1322"/>
    <x v="1207"/>
    <d v="1976-09-02T00:00:00"/>
    <x v="1"/>
    <n v="1"/>
    <x v="687"/>
    <x v="18"/>
    <x v="0"/>
    <x v="2"/>
    <s v="yes"/>
    <s v="No"/>
    <x v="0"/>
    <x v="1"/>
    <n v="8240.59"/>
    <s v="tier - 2"/>
    <s v="tier - 2"/>
    <s v="R1013"/>
  </r>
  <r>
    <x v="1323"/>
    <x v="1208"/>
    <d v="1976-06-30T00:00:00"/>
    <x v="1"/>
    <n v="1"/>
    <x v="909"/>
    <x v="507"/>
    <x v="1"/>
    <x v="2"/>
    <s v="yes"/>
    <s v="No"/>
    <x v="0"/>
    <x v="1"/>
    <n v="8233.1"/>
    <s v="tier - 2"/>
    <s v="tier - 2"/>
    <s v="R1013"/>
  </r>
  <r>
    <x v="1324"/>
    <x v="1209"/>
    <d v="1976-09-03T00:00:00"/>
    <x v="1"/>
    <n v="1"/>
    <x v="586"/>
    <x v="334"/>
    <x v="1"/>
    <x v="1"/>
    <s v="yes"/>
    <s v="No"/>
    <x v="0"/>
    <x v="1"/>
    <n v="8232.64"/>
    <s v="tier - 2"/>
    <s v="tier - 3"/>
    <s v="R1013"/>
  </r>
  <r>
    <x v="1325"/>
    <x v="1210"/>
    <d v="1978-06-30T00:00:00"/>
    <x v="9"/>
    <n v="2"/>
    <x v="326"/>
    <x v="572"/>
    <x v="1"/>
    <x v="0"/>
    <s v="No"/>
    <s v="No"/>
    <x v="0"/>
    <x v="1"/>
    <n v="8219.2000000000007"/>
    <s v="tier - 2"/>
    <s v="tier - 2"/>
    <s v="R1013"/>
  </r>
  <r>
    <x v="1326"/>
    <x v="1211"/>
    <d v="1978-10-24T00:00:00"/>
    <x v="9"/>
    <n v="2"/>
    <x v="390"/>
    <x v="514"/>
    <x v="2"/>
    <x v="0"/>
    <s v="No"/>
    <s v="No"/>
    <x v="0"/>
    <x v="1"/>
    <n v="8211.1"/>
    <s v="tier - 2"/>
    <s v="tier - 3"/>
    <s v="R1013"/>
  </r>
  <r>
    <x v="1327"/>
    <x v="1212"/>
    <d v="1962-11-23T00:00:00"/>
    <x v="5"/>
    <n v="0"/>
    <x v="910"/>
    <x v="597"/>
    <x v="3"/>
    <x v="0"/>
    <s v="No"/>
    <s v="No"/>
    <x v="0"/>
    <x v="1"/>
    <n v="8188.12"/>
    <s v="tier - 3"/>
    <s v="tier - 3"/>
    <s v="R1013"/>
  </r>
  <r>
    <x v="1328"/>
    <x v="1213"/>
    <d v="1997-10-21T00:00:00"/>
    <x v="31"/>
    <n v="0"/>
    <x v="911"/>
    <x v="180"/>
    <x v="0"/>
    <x v="2"/>
    <s v="yes"/>
    <s v="No"/>
    <x v="3"/>
    <x v="1"/>
    <n v="8182.89"/>
    <s v="tier - 2"/>
    <s v="tier - 1"/>
    <s v="R1026"/>
  </r>
  <r>
    <x v="1329"/>
    <x v="1214"/>
    <d v="1983-06-08T00:00:00"/>
    <x v="37"/>
    <n v="3"/>
    <x v="912"/>
    <x v="82"/>
    <x v="1"/>
    <x v="2"/>
    <s v="yes"/>
    <s v="No"/>
    <x v="3"/>
    <x v="1"/>
    <n v="8179.51"/>
    <s v="tier - 2"/>
    <s v="tier - 2"/>
    <s v="R1020"/>
  </r>
  <r>
    <x v="1330"/>
    <x v="1215"/>
    <d v="1963-11-05T00:00:00"/>
    <x v="8"/>
    <n v="0"/>
    <x v="913"/>
    <x v="598"/>
    <x v="3"/>
    <x v="0"/>
    <s v="yes"/>
    <s v="No"/>
    <x v="3"/>
    <x v="1"/>
    <n v="8177.9"/>
    <s v="tier - 3"/>
    <s v="tier - 1"/>
    <s v="R1013"/>
  </r>
  <r>
    <x v="1331"/>
    <x v="1216"/>
    <d v="1982-06-28T00:00:00"/>
    <x v="37"/>
    <n v="4"/>
    <x v="26"/>
    <x v="276"/>
    <x v="0"/>
    <x v="2"/>
    <s v="No"/>
    <s v="No"/>
    <x v="0"/>
    <x v="1"/>
    <n v="8162.72"/>
    <s v="tier - 3"/>
    <s v="tier - 3"/>
    <s v="R1012"/>
  </r>
  <r>
    <x v="1332"/>
    <x v="1217"/>
    <d v="1990-06-21T00:00:00"/>
    <x v="3"/>
    <n v="3"/>
    <x v="914"/>
    <x v="326"/>
    <x v="0"/>
    <x v="2"/>
    <s v="No"/>
    <s v="No"/>
    <x v="0"/>
    <x v="1"/>
    <n v="8157.92"/>
    <s v="tier - 2"/>
    <s v="tier - 3"/>
    <s v="R1025"/>
  </r>
  <r>
    <x v="1333"/>
    <x v="1218"/>
    <d v="1973-09-03T00:00:00"/>
    <x v="30"/>
    <n v="0"/>
    <x v="172"/>
    <x v="63"/>
    <x v="0"/>
    <x v="0"/>
    <s v="No"/>
    <s v="No"/>
    <x v="1"/>
    <x v="1"/>
    <n v="8125.78"/>
    <s v="tier - 2"/>
    <s v="tier - 2"/>
    <s v="R1013"/>
  </r>
  <r>
    <x v="1334"/>
    <x v="1219"/>
    <d v="1973-08-30T00:00:00"/>
    <x v="30"/>
    <n v="0"/>
    <x v="28"/>
    <x v="7"/>
    <x v="0"/>
    <x v="0"/>
    <s v="No"/>
    <s v="No"/>
    <x v="1"/>
    <x v="1"/>
    <n v="8124.41"/>
    <s v="tier - 3"/>
    <s v="tier - 1"/>
    <s v="R1013"/>
  </r>
  <r>
    <x v="1335"/>
    <x v="5"/>
    <d v="1973-12-16T00:00:00"/>
    <x v="30"/>
    <n v="0"/>
    <x v="782"/>
    <x v="306"/>
    <x v="0"/>
    <x v="0"/>
    <s v="No"/>
    <s v="No"/>
    <x v="1"/>
    <x v="1"/>
    <n v="8116.68"/>
    <s v="tier - 3"/>
    <s v="tier - 1"/>
    <s v="R1011"/>
  </r>
  <r>
    <x v="1336"/>
    <x v="1220"/>
    <d v="1978-09-01T00:00:00"/>
    <x v="9"/>
    <n v="2"/>
    <x v="35"/>
    <x v="16"/>
    <x v="0"/>
    <x v="0"/>
    <s v="No"/>
    <s v="No"/>
    <x v="0"/>
    <x v="1"/>
    <n v="8116.27"/>
    <s v="tier - 3"/>
    <s v="tier - 1"/>
    <s v="R1012"/>
  </r>
  <r>
    <x v="1337"/>
    <x v="66"/>
    <d v="1973-10-11T00:00:00"/>
    <x v="30"/>
    <n v="0"/>
    <x v="915"/>
    <x v="317"/>
    <x v="1"/>
    <x v="0"/>
    <s v="No"/>
    <s v="No"/>
    <x v="1"/>
    <x v="1"/>
    <n v="8112.59"/>
    <s v="tier - 2"/>
    <s v="tier - 2"/>
    <s v="R1013"/>
  </r>
  <r>
    <x v="1338"/>
    <x v="1221"/>
    <d v="1967-06-10T00:00:00"/>
    <x v="22"/>
    <n v="0"/>
    <x v="916"/>
    <x v="220"/>
    <x v="2"/>
    <x v="0"/>
    <s v="yes"/>
    <s v="No"/>
    <x v="0"/>
    <x v="1"/>
    <n v="8091.3"/>
    <s v="tier - 3"/>
    <s v="tier - 1"/>
    <s v="R1012"/>
  </r>
  <r>
    <x v="1339"/>
    <x v="1222"/>
    <d v="1975-12-21T00:00:00"/>
    <x v="27"/>
    <n v="1"/>
    <x v="917"/>
    <x v="271"/>
    <x v="0"/>
    <x v="0"/>
    <s v="yes"/>
    <s v="No"/>
    <x v="3"/>
    <x v="1"/>
    <n v="8083.92"/>
    <s v="tier - 3"/>
    <s v="tier - 3"/>
    <s v="R1013"/>
  </r>
  <r>
    <x v="1340"/>
    <x v="1223"/>
    <d v="1994-10-12T00:00:00"/>
    <x v="6"/>
    <n v="0"/>
    <x v="227"/>
    <x v="341"/>
    <x v="0"/>
    <x v="1"/>
    <s v="No"/>
    <s v="No"/>
    <x v="0"/>
    <x v="1"/>
    <n v="8081.74"/>
    <s v="tier - 2"/>
    <s v="tier - 2"/>
    <s v="R1026"/>
  </r>
  <r>
    <x v="1341"/>
    <x v="1224"/>
    <d v="2001-08-28T00:00:00"/>
    <x v="47"/>
    <n v="0"/>
    <x v="918"/>
    <x v="391"/>
    <x v="0"/>
    <x v="2"/>
    <s v="yes"/>
    <s v="No"/>
    <x v="0"/>
    <x v="1"/>
    <n v="8081.26"/>
    <s v="tier - 2"/>
    <s v="tier - 2"/>
    <s v="R1012"/>
  </r>
  <r>
    <x v="1342"/>
    <x v="1225"/>
    <d v="1993-11-07T00:00:00"/>
    <x v="20"/>
    <n v="0"/>
    <x v="29"/>
    <x v="435"/>
    <x v="0"/>
    <x v="2"/>
    <s v="No"/>
    <s v="No"/>
    <x v="3"/>
    <x v="1"/>
    <n v="8077.41"/>
    <s v="tier - 2"/>
    <s v="tier - 1"/>
    <s v="R1026"/>
  </r>
  <r>
    <x v="1343"/>
    <x v="1226"/>
    <d v="1965-10-21T00:00:00"/>
    <x v="11"/>
    <n v="0"/>
    <x v="919"/>
    <x v="441"/>
    <x v="2"/>
    <x v="0"/>
    <s v="No"/>
    <s v="No"/>
    <x v="0"/>
    <x v="1"/>
    <n v="8071.57"/>
    <s v="tier - 3"/>
    <s v="tier - 1"/>
    <s v="R1011"/>
  </r>
  <r>
    <x v="1344"/>
    <x v="1227"/>
    <d v="1975-12-15T00:00:00"/>
    <x v="27"/>
    <n v="1"/>
    <x v="896"/>
    <x v="599"/>
    <x v="0"/>
    <x v="0"/>
    <s v="yes"/>
    <s v="No"/>
    <x v="3"/>
    <x v="1"/>
    <n v="8068.19"/>
    <s v="tier - 3"/>
    <s v="tier - 2"/>
    <s v="R1011"/>
  </r>
  <r>
    <x v="1345"/>
    <x v="1228"/>
    <d v="1965-08-11T00:00:00"/>
    <x v="11"/>
    <n v="0"/>
    <x v="920"/>
    <x v="432"/>
    <x v="2"/>
    <x v="0"/>
    <s v="No"/>
    <s v="No"/>
    <x v="0"/>
    <x v="1"/>
    <n v="8067.83"/>
    <s v="tier - 3"/>
    <s v="tier - 1"/>
    <s v="R1013"/>
  </r>
  <r>
    <x v="1346"/>
    <x v="1229"/>
    <d v="1975-06-28T00:00:00"/>
    <x v="27"/>
    <n v="1"/>
    <x v="67"/>
    <x v="28"/>
    <x v="0"/>
    <x v="0"/>
    <s v="yes"/>
    <s v="No"/>
    <x v="3"/>
    <x v="1"/>
    <n v="8062.76"/>
    <s v="tier - 3"/>
    <s v="tier - 3"/>
    <s v="R1011"/>
  </r>
  <r>
    <x v="1347"/>
    <x v="1230"/>
    <d v="1970-12-12T00:00:00"/>
    <x v="2"/>
    <n v="0"/>
    <x v="921"/>
    <x v="600"/>
    <x v="2"/>
    <x v="0"/>
    <s v="yes"/>
    <s v="No"/>
    <x v="1"/>
    <x v="1"/>
    <n v="8062.31"/>
    <s v="tier - 2"/>
    <s v="tier - 1"/>
    <s v="R1013"/>
  </r>
  <r>
    <x v="1348"/>
    <x v="1231"/>
    <d v="1982-12-27T00:00:00"/>
    <x v="37"/>
    <n v="3"/>
    <x v="411"/>
    <x v="66"/>
    <x v="1"/>
    <x v="2"/>
    <s v="No"/>
    <s v="No"/>
    <x v="0"/>
    <x v="1"/>
    <n v="8059.68"/>
    <s v="tier - 2"/>
    <s v="tier - 3"/>
    <s v="R1012"/>
  </r>
  <r>
    <x v="1349"/>
    <x v="1232"/>
    <d v="1985-11-28T00:00:00"/>
    <x v="17"/>
    <n v="3"/>
    <x v="225"/>
    <x v="224"/>
    <x v="1"/>
    <x v="2"/>
    <s v="yes"/>
    <s v="No"/>
    <x v="0"/>
    <x v="1"/>
    <n v="8059.06"/>
    <s v="tier - 2"/>
    <s v="tier - 3"/>
    <s v="R1012"/>
  </r>
  <r>
    <x v="1350"/>
    <x v="294"/>
    <d v="2003-12-12T00:00:00"/>
    <x v="39"/>
    <n v="0"/>
    <x v="64"/>
    <x v="85"/>
    <x v="0"/>
    <x v="1"/>
    <s v="No"/>
    <s v="No"/>
    <x v="3"/>
    <x v="1"/>
    <n v="8035.64"/>
    <s v="tier - 2"/>
    <s v="tier - 2"/>
    <s v="R1012"/>
  </r>
  <r>
    <x v="1351"/>
    <x v="1233"/>
    <d v="1977-11-06T00:00:00"/>
    <x v="29"/>
    <n v="2"/>
    <x v="625"/>
    <x v="267"/>
    <x v="1"/>
    <x v="2"/>
    <s v="No"/>
    <s v="No"/>
    <x v="0"/>
    <x v="1"/>
    <n v="8027.97"/>
    <s v="tier - 3"/>
    <s v="tier - 2"/>
    <s v="R1011"/>
  </r>
  <r>
    <x v="1352"/>
    <x v="1234"/>
    <d v="1976-12-20T00:00:00"/>
    <x v="1"/>
    <n v="0"/>
    <x v="292"/>
    <x v="87"/>
    <x v="1"/>
    <x v="1"/>
    <s v="yes"/>
    <s v="No"/>
    <x v="0"/>
    <x v="1"/>
    <n v="8026.67"/>
    <s v="tier - 2"/>
    <s v="tier - 2"/>
    <s v="R1012"/>
  </r>
  <r>
    <x v="1353"/>
    <x v="338"/>
    <d v="1978-07-17T00:00:00"/>
    <x v="9"/>
    <n v="1"/>
    <x v="18"/>
    <x v="601"/>
    <x v="0"/>
    <x v="0"/>
    <s v="No"/>
    <s v="No"/>
    <x v="0"/>
    <x v="1"/>
    <n v="8023.14"/>
    <s v="tier - 2"/>
    <s v="tier - 3"/>
    <s v="R1012"/>
  </r>
  <r>
    <x v="1354"/>
    <x v="1081"/>
    <d v="1989-11-03T00:00:00"/>
    <x v="4"/>
    <n v="3"/>
    <x v="713"/>
    <x v="259"/>
    <x v="0"/>
    <x v="1"/>
    <s v="No"/>
    <s v="No"/>
    <x v="0"/>
    <x v="1"/>
    <n v="8021.11"/>
    <s v="tier - 2"/>
    <s v="tier - 1"/>
    <s v="R1012"/>
  </r>
  <r>
    <x v="1355"/>
    <x v="1235"/>
    <d v="1980-11-08T00:00:00"/>
    <x v="25"/>
    <n v="2"/>
    <x v="381"/>
    <x v="176"/>
    <x v="2"/>
    <x v="2"/>
    <s v="No"/>
    <s v="No"/>
    <x v="0"/>
    <x v="1"/>
    <n v="8017.06"/>
    <s v="tier - 2"/>
    <s v="tier - 2"/>
    <s v="R1012"/>
  </r>
  <r>
    <x v="1356"/>
    <x v="1236"/>
    <d v="1995-09-18T00:00:00"/>
    <x v="40"/>
    <n v="0"/>
    <x v="922"/>
    <x v="18"/>
    <x v="0"/>
    <x v="2"/>
    <s v="yes"/>
    <s v="No"/>
    <x v="3"/>
    <x v="1"/>
    <n v="8014.62"/>
    <s v="tier - 2"/>
    <s v="tier - 3"/>
    <s v="R1012"/>
  </r>
  <r>
    <x v="1357"/>
    <x v="1237"/>
    <d v="1962-08-22T00:00:00"/>
    <x v="5"/>
    <n v="0"/>
    <x v="923"/>
    <x v="602"/>
    <x v="3"/>
    <x v="0"/>
    <s v="No"/>
    <s v="No"/>
    <x v="0"/>
    <x v="1"/>
    <n v="8004.96"/>
    <s v="tier - 3"/>
    <s v="tier - 1"/>
    <s v="R1013"/>
  </r>
  <r>
    <x v="1358"/>
    <x v="1238"/>
    <d v="1983-08-20T00:00:00"/>
    <x v="33"/>
    <n v="3"/>
    <x v="924"/>
    <x v="106"/>
    <x v="2"/>
    <x v="1"/>
    <s v="yes"/>
    <s v="No"/>
    <x v="3"/>
    <x v="1"/>
    <n v="7986.48"/>
    <s v="tier - 2"/>
    <s v="tier - 3"/>
    <s v="R1024"/>
  </r>
  <r>
    <x v="1359"/>
    <x v="132"/>
    <d v="1983-08-28T00:00:00"/>
    <x v="33"/>
    <n v="3"/>
    <x v="907"/>
    <x v="144"/>
    <x v="2"/>
    <x v="2"/>
    <s v="yes"/>
    <s v="No"/>
    <x v="3"/>
    <x v="1"/>
    <n v="7985.82"/>
    <s v="tier - 2"/>
    <s v="tier - 1"/>
    <s v="R1024"/>
  </r>
  <r>
    <x v="1360"/>
    <x v="1239"/>
    <d v="1972-11-23T00:00:00"/>
    <x v="28"/>
    <n v="0"/>
    <x v="925"/>
    <x v="508"/>
    <x v="2"/>
    <x v="2"/>
    <s v="No"/>
    <s v="No"/>
    <x v="1"/>
    <x v="1"/>
    <n v="7980.34"/>
    <s v="tier - 2"/>
    <s v="tier - 2"/>
    <s v="R1013"/>
  </r>
  <r>
    <x v="1361"/>
    <x v="1240"/>
    <d v="1975-08-10T00:00:00"/>
    <x v="27"/>
    <n v="1"/>
    <x v="926"/>
    <x v="96"/>
    <x v="1"/>
    <x v="0"/>
    <s v="yes"/>
    <s v="No"/>
    <x v="3"/>
    <x v="1"/>
    <n v="7966.81"/>
    <s v="tier - 2"/>
    <s v="tier - 2"/>
    <s v="R1013"/>
  </r>
  <r>
    <x v="1362"/>
    <x v="763"/>
    <d v="1970-06-19T00:00:00"/>
    <x v="2"/>
    <n v="0"/>
    <x v="309"/>
    <x v="531"/>
    <x v="2"/>
    <x v="0"/>
    <s v="yes"/>
    <s v="No"/>
    <x v="1"/>
    <x v="1"/>
    <n v="7958.13"/>
    <s v="tier - 2"/>
    <s v="tier - 2"/>
    <s v="R1013"/>
  </r>
  <r>
    <x v="1363"/>
    <x v="1241"/>
    <d v="1981-12-28T00:00:00"/>
    <x v="36"/>
    <n v="3"/>
    <x v="927"/>
    <x v="555"/>
    <x v="0"/>
    <x v="0"/>
    <s v="yes"/>
    <s v="No"/>
    <x v="0"/>
    <x v="1"/>
    <n v="7954.52"/>
    <s v="tier - 2"/>
    <s v="tier - 2"/>
    <s v="R1011"/>
  </r>
  <r>
    <x v="1364"/>
    <x v="1242"/>
    <d v="1966-07-09T00:00:00"/>
    <x v="24"/>
    <n v="0"/>
    <x v="928"/>
    <x v="21"/>
    <x v="3"/>
    <x v="1"/>
    <s v="yes"/>
    <s v="No"/>
    <x v="1"/>
    <x v="1"/>
    <n v="7953.72"/>
    <s v="tier - 3"/>
    <s v="tier - 3"/>
    <s v="R1012"/>
  </r>
  <r>
    <x v="1365"/>
    <x v="1243"/>
    <d v="1987-10-29T00:00:00"/>
    <x v="38"/>
    <n v="3"/>
    <x v="929"/>
    <x v="427"/>
    <x v="1"/>
    <x v="1"/>
    <s v="No"/>
    <s v="No"/>
    <x v="3"/>
    <x v="1"/>
    <n v="7948.22"/>
    <s v="tier - 2"/>
    <s v="tier - 3"/>
    <s v="R1025"/>
  </r>
  <r>
    <x v="1366"/>
    <x v="1244"/>
    <d v="1977-07-20T00:00:00"/>
    <x v="29"/>
    <n v="0"/>
    <x v="930"/>
    <x v="86"/>
    <x v="0"/>
    <x v="2"/>
    <s v="No"/>
    <s v="No"/>
    <x v="0"/>
    <x v="1"/>
    <n v="7935.29"/>
    <s v="tier - 2"/>
    <s v="tier - 1"/>
    <s v="R1024"/>
  </r>
  <r>
    <x v="1367"/>
    <x v="1245"/>
    <d v="1962-10-10T00:00:00"/>
    <x v="5"/>
    <n v="0"/>
    <x v="931"/>
    <x v="53"/>
    <x v="3"/>
    <x v="0"/>
    <s v="No"/>
    <s v="No"/>
    <x v="0"/>
    <x v="1"/>
    <n v="7896.41"/>
    <s v="tier - 3"/>
    <s v="tier - 2"/>
    <s v="R1013"/>
  </r>
  <r>
    <x v="1368"/>
    <x v="1246"/>
    <d v="1994-11-17T00:00:00"/>
    <x v="6"/>
    <n v="0"/>
    <x v="932"/>
    <x v="128"/>
    <x v="0"/>
    <x v="1"/>
    <s v="No"/>
    <s v="No"/>
    <x v="0"/>
    <x v="1"/>
    <n v="7851.85"/>
    <s v="tier - 2"/>
    <s v="tier - 3"/>
    <s v="R1012"/>
  </r>
  <r>
    <x v="1369"/>
    <x v="1247"/>
    <d v="2001-10-05T00:00:00"/>
    <x v="47"/>
    <n v="0"/>
    <x v="933"/>
    <x v="372"/>
    <x v="0"/>
    <x v="2"/>
    <s v="yes"/>
    <s v="No"/>
    <x v="0"/>
    <x v="1"/>
    <n v="7844.8"/>
    <s v="tier - 2"/>
    <s v="tier - 2"/>
    <s v="R1012"/>
  </r>
  <r>
    <x v="1370"/>
    <x v="1248"/>
    <d v="1989-10-12T00:00:00"/>
    <x v="4"/>
    <n v="3"/>
    <x v="934"/>
    <x v="337"/>
    <x v="0"/>
    <x v="2"/>
    <s v="No"/>
    <s v="No"/>
    <x v="0"/>
    <x v="1"/>
    <n v="7824.37"/>
    <s v="tier - 2"/>
    <s v="tier - 2"/>
    <s v="R1012"/>
  </r>
  <r>
    <x v="1371"/>
    <x v="1249"/>
    <d v="1991-12-21T00:00:00"/>
    <x v="42"/>
    <n v="3"/>
    <x v="935"/>
    <x v="214"/>
    <x v="0"/>
    <x v="1"/>
    <s v="No"/>
    <s v="No"/>
    <x v="0"/>
    <x v="1"/>
    <n v="7812.67"/>
    <s v="tier - 2"/>
    <s v="tier - 1"/>
    <s v="R1012"/>
  </r>
  <r>
    <x v="1372"/>
    <x v="177"/>
    <d v="1974-11-09T00:00:00"/>
    <x v="19"/>
    <n v="0"/>
    <x v="136"/>
    <x v="496"/>
    <x v="0"/>
    <x v="0"/>
    <s v="No"/>
    <s v="No"/>
    <x v="0"/>
    <x v="1"/>
    <n v="7804.16"/>
    <s v="tier - 2"/>
    <s v="tier - 3"/>
    <s v="R1013"/>
  </r>
  <r>
    <x v="1373"/>
    <x v="1250"/>
    <d v="1997-12-02T00:00:00"/>
    <x v="31"/>
    <n v="0"/>
    <x v="627"/>
    <x v="128"/>
    <x v="0"/>
    <x v="1"/>
    <s v="yes"/>
    <s v="No"/>
    <x v="3"/>
    <x v="1"/>
    <n v="7803.77"/>
    <s v="tier - 2"/>
    <s v="tier - 3"/>
    <s v="R1012"/>
  </r>
  <r>
    <x v="1374"/>
    <x v="523"/>
    <d v="1999-12-25T00:00:00"/>
    <x v="35"/>
    <n v="0"/>
    <x v="936"/>
    <x v="124"/>
    <x v="0"/>
    <x v="2"/>
    <s v="No"/>
    <s v="No"/>
    <x v="0"/>
    <x v="1"/>
    <n v="7794.68"/>
    <s v="tier - 2"/>
    <s v="tier - 2"/>
    <s v="R1026"/>
  </r>
  <r>
    <x v="1375"/>
    <x v="1251"/>
    <d v="1974-12-06T00:00:00"/>
    <x v="19"/>
    <n v="0"/>
    <x v="425"/>
    <x v="355"/>
    <x v="1"/>
    <x v="0"/>
    <s v="No"/>
    <s v="No"/>
    <x v="0"/>
    <x v="1"/>
    <n v="7789.64"/>
    <s v="tier - 1"/>
    <s v="tier - 3"/>
    <s v="R1013"/>
  </r>
  <r>
    <x v="1376"/>
    <x v="1252"/>
    <d v="1997-12-21T00:00:00"/>
    <x v="31"/>
    <n v="0"/>
    <x v="937"/>
    <x v="134"/>
    <x v="0"/>
    <x v="2"/>
    <s v="yes"/>
    <s v="No"/>
    <x v="3"/>
    <x v="1"/>
    <n v="7763.06"/>
    <s v="tier - 2"/>
    <s v="tier - 1"/>
    <s v="R1012"/>
  </r>
  <r>
    <x v="1377"/>
    <x v="1253"/>
    <d v="1981-06-30T00:00:00"/>
    <x v="36"/>
    <n v="2"/>
    <x v="938"/>
    <x v="399"/>
    <x v="0"/>
    <x v="0"/>
    <s v="yes"/>
    <s v="No"/>
    <x v="0"/>
    <x v="1"/>
    <n v="7749.16"/>
    <s v="tier - 2"/>
    <s v="tier - 1"/>
    <s v="R1012"/>
  </r>
  <r>
    <x v="1378"/>
    <x v="1254"/>
    <d v="1976-12-12T00:00:00"/>
    <x v="1"/>
    <n v="1"/>
    <x v="234"/>
    <x v="259"/>
    <x v="1"/>
    <x v="1"/>
    <s v="yes"/>
    <s v="No"/>
    <x v="0"/>
    <x v="1"/>
    <n v="7742.11"/>
    <s v="tier - 3"/>
    <s v="tier - 2"/>
    <s v="R1013"/>
  </r>
  <r>
    <x v="1379"/>
    <x v="1255"/>
    <d v="1978-09-04T00:00:00"/>
    <x v="9"/>
    <n v="2"/>
    <x v="680"/>
    <x v="421"/>
    <x v="0"/>
    <x v="0"/>
    <s v="No"/>
    <s v="No"/>
    <x v="0"/>
    <x v="1"/>
    <n v="7740.34"/>
    <s v="tier - 1"/>
    <s v="tier - 1"/>
    <s v="R1011"/>
  </r>
  <r>
    <x v="1380"/>
    <x v="1256"/>
    <d v="1965-07-18T00:00:00"/>
    <x v="11"/>
    <n v="0"/>
    <x v="939"/>
    <x v="547"/>
    <x v="3"/>
    <x v="0"/>
    <s v="No"/>
    <s v="No"/>
    <x v="0"/>
    <x v="1"/>
    <n v="7736.39"/>
    <s v="tier - 3"/>
    <s v="tier - 2"/>
    <s v="R1013"/>
  </r>
  <r>
    <x v="1381"/>
    <x v="1257"/>
    <d v="1977-08-29T00:00:00"/>
    <x v="29"/>
    <n v="0"/>
    <x v="673"/>
    <x v="195"/>
    <x v="0"/>
    <x v="1"/>
    <s v="No"/>
    <s v="No"/>
    <x v="0"/>
    <x v="1"/>
    <n v="7731.86"/>
    <s v="tier - 2"/>
    <s v="tier - 3"/>
    <s v="R1012"/>
  </r>
  <r>
    <x v="1382"/>
    <x v="606"/>
    <d v="1978-12-04T00:00:00"/>
    <x v="9"/>
    <n v="2"/>
    <x v="713"/>
    <x v="364"/>
    <x v="0"/>
    <x v="0"/>
    <s v="No"/>
    <s v="No"/>
    <x v="0"/>
    <x v="1"/>
    <n v="7731.43"/>
    <s v="tier - 3"/>
    <s v="tier - 2"/>
    <s v="R1013"/>
  </r>
  <r>
    <x v="1383"/>
    <x v="1258"/>
    <d v="1980-09-10T00:00:00"/>
    <x v="25"/>
    <n v="2"/>
    <x v="379"/>
    <x v="151"/>
    <x v="1"/>
    <x v="2"/>
    <s v="No"/>
    <s v="No"/>
    <x v="0"/>
    <x v="1"/>
    <n v="7729.65"/>
    <s v="tier - 3"/>
    <s v="tier - 1"/>
    <s v="R1016"/>
  </r>
  <r>
    <x v="1384"/>
    <x v="274"/>
    <d v="1979-06-02T00:00:00"/>
    <x v="9"/>
    <n v="1"/>
    <x v="940"/>
    <x v="562"/>
    <x v="0"/>
    <x v="1"/>
    <s v="No"/>
    <s v="No"/>
    <x v="3"/>
    <x v="1"/>
    <n v="7727.25"/>
    <s v="tier - 2"/>
    <s v="tier - 3"/>
    <s v="R1012"/>
  </r>
  <r>
    <x v="1385"/>
    <x v="1259"/>
    <d v="1978-12-29T00:00:00"/>
    <x v="9"/>
    <n v="2"/>
    <x v="941"/>
    <x v="603"/>
    <x v="1"/>
    <x v="0"/>
    <s v="No"/>
    <s v="No"/>
    <x v="0"/>
    <x v="1"/>
    <n v="7726.85"/>
    <s v="tier - 1"/>
    <s v="tier - 2"/>
    <s v="R1011"/>
  </r>
  <r>
    <x v="1386"/>
    <x v="923"/>
    <d v="1987-07-12T00:00:00"/>
    <x v="38"/>
    <n v="3"/>
    <x v="942"/>
    <x v="92"/>
    <x v="1"/>
    <x v="2"/>
    <s v="No"/>
    <s v="No"/>
    <x v="3"/>
    <x v="1"/>
    <n v="7684.62"/>
    <s v="tier - 2"/>
    <s v="tier - 3"/>
    <s v="R1021"/>
  </r>
  <r>
    <x v="1387"/>
    <x v="1260"/>
    <d v="1982-12-18T00:00:00"/>
    <x v="37"/>
    <n v="3"/>
    <x v="409"/>
    <x v="90"/>
    <x v="0"/>
    <x v="2"/>
    <s v="No"/>
    <s v="No"/>
    <x v="0"/>
    <x v="1"/>
    <n v="7682.67"/>
    <s v="tier - 2"/>
    <s v="tier - 1"/>
    <s v="R1013"/>
  </r>
  <r>
    <x v="1388"/>
    <x v="1261"/>
    <d v="1981-12-19T00:00:00"/>
    <x v="36"/>
    <n v="1"/>
    <x v="852"/>
    <x v="579"/>
    <x v="1"/>
    <x v="0"/>
    <s v="yes"/>
    <s v="No"/>
    <x v="0"/>
    <x v="1"/>
    <n v="7681.17"/>
    <s v="tier - 2"/>
    <s v="tier - 2"/>
    <s v="R1020"/>
  </r>
  <r>
    <x v="1389"/>
    <x v="1262"/>
    <d v="1971-10-11T00:00:00"/>
    <x v="14"/>
    <n v="0"/>
    <x v="943"/>
    <x v="604"/>
    <x v="2"/>
    <x v="0"/>
    <s v="No"/>
    <s v="No"/>
    <x v="0"/>
    <x v="1"/>
    <n v="7680.92"/>
    <s v="tier - 2"/>
    <s v="tier - 1"/>
    <s v="R1013"/>
  </r>
  <r>
    <x v="1390"/>
    <x v="431"/>
    <d v="1995-09-13T00:00:00"/>
    <x v="40"/>
    <n v="0"/>
    <x v="944"/>
    <x v="105"/>
    <x v="0"/>
    <x v="1"/>
    <s v="yes"/>
    <s v="No"/>
    <x v="3"/>
    <x v="1"/>
    <n v="7676.4"/>
    <s v="tier - 2"/>
    <s v="tier - 1"/>
    <s v="R1012"/>
  </r>
  <r>
    <x v="1391"/>
    <x v="1263"/>
    <d v="1996-11-24T00:00:00"/>
    <x v="45"/>
    <n v="0"/>
    <x v="945"/>
    <x v="4"/>
    <x v="0"/>
    <x v="2"/>
    <s v="yes"/>
    <s v="No"/>
    <x v="0"/>
    <x v="1"/>
    <n v="7670.75"/>
    <s v="tier - 2"/>
    <s v="tier - 2"/>
    <s v="R1022"/>
  </r>
  <r>
    <x v="1392"/>
    <x v="1264"/>
    <d v="1976-10-09T00:00:00"/>
    <x v="1"/>
    <n v="2"/>
    <x v="946"/>
    <x v="105"/>
    <x v="2"/>
    <x v="1"/>
    <s v="yes"/>
    <s v="No"/>
    <x v="0"/>
    <x v="1"/>
    <n v="7662.47"/>
    <s v="tier - 2"/>
    <s v="tier - 1"/>
    <s v="R1011"/>
  </r>
  <r>
    <x v="1393"/>
    <x v="1265"/>
    <d v="1965-12-27T00:00:00"/>
    <x v="11"/>
    <n v="0"/>
    <x v="947"/>
    <x v="594"/>
    <x v="3"/>
    <x v="0"/>
    <s v="No"/>
    <s v="No"/>
    <x v="0"/>
    <x v="1"/>
    <n v="7657.69"/>
    <s v="tier - 3"/>
    <s v="tier - 3"/>
    <s v="R1012"/>
  </r>
  <r>
    <x v="1394"/>
    <x v="1266"/>
    <d v="1998-09-30T00:00:00"/>
    <x v="44"/>
    <n v="0"/>
    <x v="758"/>
    <x v="197"/>
    <x v="0"/>
    <x v="2"/>
    <s v="No"/>
    <s v="No"/>
    <x v="3"/>
    <x v="1"/>
    <n v="7652.26"/>
    <s v="tier - 2"/>
    <s v="tier - 3"/>
    <s v="R1023"/>
  </r>
  <r>
    <x v="1395"/>
    <x v="1267"/>
    <d v="1993-08-10T00:00:00"/>
    <x v="20"/>
    <n v="0"/>
    <x v="948"/>
    <x v="473"/>
    <x v="0"/>
    <x v="2"/>
    <s v="No"/>
    <s v="No"/>
    <x v="3"/>
    <x v="1"/>
    <n v="7650.8"/>
    <s v="tier - 2"/>
    <s v="tier - 2"/>
    <s v="R1012"/>
  </r>
  <r>
    <x v="1396"/>
    <x v="1268"/>
    <d v="1980-10-16T00:00:00"/>
    <x v="25"/>
    <n v="1"/>
    <x v="462"/>
    <x v="1"/>
    <x v="0"/>
    <x v="1"/>
    <s v="No"/>
    <s v="No"/>
    <x v="0"/>
    <x v="1"/>
    <n v="7650.77"/>
    <s v="tier - 2"/>
    <s v="tier - 2"/>
    <s v="R1024"/>
  </r>
  <r>
    <x v="1397"/>
    <x v="1269"/>
    <d v="1999-06-15T00:00:00"/>
    <x v="35"/>
    <n v="0"/>
    <x v="949"/>
    <x v="85"/>
    <x v="0"/>
    <x v="1"/>
    <s v="No"/>
    <s v="No"/>
    <x v="0"/>
    <x v="1"/>
    <n v="7642.05"/>
    <s v="tier - 2"/>
    <s v="tier - 2"/>
    <s v="R1026"/>
  </r>
  <r>
    <x v="1398"/>
    <x v="1270"/>
    <d v="1980-07-24T00:00:00"/>
    <x v="25"/>
    <n v="2"/>
    <x v="844"/>
    <x v="470"/>
    <x v="1"/>
    <x v="2"/>
    <s v="No"/>
    <s v="No"/>
    <x v="0"/>
    <x v="1"/>
    <n v="7640.31"/>
    <s v="tier - 2"/>
    <s v="tier - 1"/>
    <s v="R1013"/>
  </r>
  <r>
    <x v="1399"/>
    <x v="1271"/>
    <d v="1980-06-20T00:00:00"/>
    <x v="25"/>
    <n v="1"/>
    <x v="893"/>
    <x v="103"/>
    <x v="0"/>
    <x v="2"/>
    <s v="No"/>
    <s v="No"/>
    <x v="0"/>
    <x v="1"/>
    <n v="7639.42"/>
    <s v="tier - 2"/>
    <s v="tier - 2"/>
    <s v="R1024"/>
  </r>
  <r>
    <x v="1400"/>
    <x v="1099"/>
    <d v="2001-12-13T00:00:00"/>
    <x v="47"/>
    <n v="0"/>
    <x v="950"/>
    <x v="336"/>
    <x v="0"/>
    <x v="1"/>
    <s v="yes"/>
    <s v="No"/>
    <x v="0"/>
    <x v="1"/>
    <n v="7636.92"/>
    <s v="tier - 2"/>
    <s v="tier - 3"/>
    <s v="R1012"/>
  </r>
  <r>
    <x v="1401"/>
    <x v="1272"/>
    <d v="1978-08-24T00:00:00"/>
    <x v="9"/>
    <n v="1"/>
    <x v="951"/>
    <x v="533"/>
    <x v="0"/>
    <x v="0"/>
    <s v="No"/>
    <s v="No"/>
    <x v="0"/>
    <x v="1"/>
    <n v="7633.72"/>
    <s v="tier - 2"/>
    <s v="tier - 1"/>
    <s v="R1013"/>
  </r>
  <r>
    <x v="1402"/>
    <x v="1273"/>
    <d v="1978-11-29T00:00:00"/>
    <x v="9"/>
    <n v="1"/>
    <x v="419"/>
    <x v="605"/>
    <x v="1"/>
    <x v="0"/>
    <s v="No"/>
    <s v="No"/>
    <x v="0"/>
    <x v="1"/>
    <n v="7626.99"/>
    <s v="tier - 2"/>
    <s v="tier - 2"/>
    <s v="R1011"/>
  </r>
  <r>
    <x v="1403"/>
    <x v="1274"/>
    <d v="1978-11-06T00:00:00"/>
    <x v="9"/>
    <n v="1"/>
    <x v="809"/>
    <x v="606"/>
    <x v="1"/>
    <x v="0"/>
    <s v="No"/>
    <s v="No"/>
    <x v="0"/>
    <x v="1"/>
    <n v="7624.63"/>
    <s v="tier - 2"/>
    <s v="tier - 1"/>
    <s v="R1011"/>
  </r>
  <r>
    <x v="1404"/>
    <x v="1275"/>
    <d v="1978-11-28T00:00:00"/>
    <x v="9"/>
    <n v="1"/>
    <x v="613"/>
    <x v="607"/>
    <x v="1"/>
    <x v="0"/>
    <s v="No"/>
    <s v="No"/>
    <x v="0"/>
    <x v="1"/>
    <n v="7623.52"/>
    <s v="tier - 2"/>
    <s v="tier - 1"/>
    <s v="R1011"/>
  </r>
  <r>
    <x v="1405"/>
    <x v="1276"/>
    <d v="1996-09-17T00:00:00"/>
    <x v="45"/>
    <n v="0"/>
    <x v="645"/>
    <x v="237"/>
    <x v="0"/>
    <x v="2"/>
    <s v="yes"/>
    <s v="No"/>
    <x v="0"/>
    <x v="1"/>
    <n v="7623.13"/>
    <s v="tier - 2"/>
    <s v="tier - 3"/>
    <s v="R1011"/>
  </r>
  <r>
    <x v="1406"/>
    <x v="1277"/>
    <d v="1968-07-03T00:00:00"/>
    <x v="0"/>
    <n v="0"/>
    <x v="952"/>
    <x v="608"/>
    <x v="3"/>
    <x v="0"/>
    <s v="No"/>
    <s v="No"/>
    <x v="0"/>
    <x v="1"/>
    <n v="7609.6"/>
    <s v="tier - 3"/>
    <s v="tier - 2"/>
    <s v="R1012"/>
  </r>
  <r>
    <x v="1407"/>
    <x v="1278"/>
    <d v="1997-09-30T00:00:00"/>
    <x v="31"/>
    <n v="0"/>
    <x v="953"/>
    <x v="21"/>
    <x v="0"/>
    <x v="1"/>
    <s v="yes"/>
    <s v="No"/>
    <x v="3"/>
    <x v="1"/>
    <n v="7607.03"/>
    <s v="tier - 2"/>
    <s v="tier - 2"/>
    <s v="R1012"/>
  </r>
  <r>
    <x v="1408"/>
    <x v="1279"/>
    <d v="1967-07-17T00:00:00"/>
    <x v="22"/>
    <n v="0"/>
    <x v="954"/>
    <x v="609"/>
    <x v="2"/>
    <x v="0"/>
    <s v="yes"/>
    <s v="No"/>
    <x v="0"/>
    <x v="1"/>
    <n v="7585.62"/>
    <s v="tier - 3"/>
    <s v="tier - 2"/>
    <s v="R1013"/>
  </r>
  <r>
    <x v="1409"/>
    <x v="1280"/>
    <d v="1994-08-14T00:00:00"/>
    <x v="6"/>
    <n v="0"/>
    <x v="955"/>
    <x v="259"/>
    <x v="0"/>
    <x v="1"/>
    <s v="No"/>
    <s v="No"/>
    <x v="0"/>
    <x v="1"/>
    <n v="7567.13"/>
    <s v="tier - 2"/>
    <s v="tier - 2"/>
    <s v="R1021"/>
  </r>
  <r>
    <x v="1410"/>
    <x v="1020"/>
    <d v="1988-12-15T00:00:00"/>
    <x v="23"/>
    <n v="3"/>
    <x v="956"/>
    <x v="120"/>
    <x v="1"/>
    <x v="2"/>
    <s v="yes"/>
    <s v="No"/>
    <x v="3"/>
    <x v="1"/>
    <n v="7538.52"/>
    <s v="tier - 2"/>
    <s v="tier - 2"/>
    <s v="R1012"/>
  </r>
  <r>
    <x v="1411"/>
    <x v="1281"/>
    <d v="1984-08-22T00:00:00"/>
    <x v="32"/>
    <n v="3"/>
    <x v="43"/>
    <x v="335"/>
    <x v="0"/>
    <x v="2"/>
    <s v="No"/>
    <s v="No"/>
    <x v="3"/>
    <x v="1"/>
    <n v="7537.16"/>
    <s v="tier - 2"/>
    <s v="tier - 2"/>
    <s v="R1012"/>
  </r>
  <r>
    <x v="1412"/>
    <x v="1124"/>
    <d v="1978-12-14T00:00:00"/>
    <x v="9"/>
    <n v="2"/>
    <x v="957"/>
    <x v="96"/>
    <x v="2"/>
    <x v="0"/>
    <s v="No"/>
    <s v="No"/>
    <x v="0"/>
    <x v="1"/>
    <n v="7531.7"/>
    <s v="tier - 2"/>
    <s v="tier - 1"/>
    <s v="R1013"/>
  </r>
  <r>
    <x v="1413"/>
    <x v="1282"/>
    <d v="1976-10-10T00:00:00"/>
    <x v="1"/>
    <n v="0"/>
    <x v="958"/>
    <x v="268"/>
    <x v="2"/>
    <x v="1"/>
    <s v="yes"/>
    <s v="No"/>
    <x v="0"/>
    <x v="1"/>
    <n v="7526.71"/>
    <s v="tier - 3"/>
    <s v="tier - 1"/>
    <s v="R1012"/>
  </r>
  <r>
    <x v="1414"/>
    <x v="1283"/>
    <d v="1978-10-18T00:00:00"/>
    <x v="9"/>
    <n v="1"/>
    <x v="275"/>
    <x v="308"/>
    <x v="1"/>
    <x v="0"/>
    <s v="No"/>
    <s v="No"/>
    <x v="0"/>
    <x v="1"/>
    <n v="7518.03"/>
    <s v="tier - 2"/>
    <s v="tier - 3"/>
    <s v="R1012"/>
  </r>
  <r>
    <x v="1415"/>
    <x v="1284"/>
    <d v="1983-07-10T00:00:00"/>
    <x v="33"/>
    <n v="4"/>
    <x v="404"/>
    <x v="331"/>
    <x v="1"/>
    <x v="1"/>
    <s v="yes"/>
    <s v="No"/>
    <x v="3"/>
    <x v="1"/>
    <n v="7512.27"/>
    <s v="tier - 3"/>
    <s v="tier - 2"/>
    <s v="R1011"/>
  </r>
  <r>
    <x v="1416"/>
    <x v="1285"/>
    <d v="1997-10-28T00:00:00"/>
    <x v="31"/>
    <n v="0"/>
    <x v="959"/>
    <x v="148"/>
    <x v="0"/>
    <x v="1"/>
    <s v="yes"/>
    <s v="No"/>
    <x v="3"/>
    <x v="1"/>
    <n v="7504.3"/>
    <s v="tier - 2"/>
    <s v="tier - 1"/>
    <s v="R1012"/>
  </r>
  <r>
    <x v="1417"/>
    <x v="1286"/>
    <d v="1988-12-15T00:00:00"/>
    <x v="23"/>
    <n v="3"/>
    <x v="960"/>
    <x v="27"/>
    <x v="1"/>
    <x v="2"/>
    <s v="yes"/>
    <s v="No"/>
    <x v="3"/>
    <x v="1"/>
    <n v="7494.63"/>
    <s v="tier - 2"/>
    <s v="tier - 3"/>
    <s v="R1025"/>
  </r>
  <r>
    <x v="1418"/>
    <x v="1287"/>
    <d v="1996-06-14T00:00:00"/>
    <x v="45"/>
    <n v="0"/>
    <x v="961"/>
    <x v="191"/>
    <x v="0"/>
    <x v="2"/>
    <s v="yes"/>
    <s v="No"/>
    <x v="0"/>
    <x v="1"/>
    <n v="7487.38"/>
    <s v="tier - 2"/>
    <s v="tier - 3"/>
    <s v="R1012"/>
  </r>
  <r>
    <x v="1419"/>
    <x v="1288"/>
    <d v="1967-08-04T00:00:00"/>
    <x v="22"/>
    <n v="0"/>
    <x v="962"/>
    <x v="137"/>
    <x v="2"/>
    <x v="0"/>
    <s v="yes"/>
    <s v="No"/>
    <x v="0"/>
    <x v="1"/>
    <n v="7463.51"/>
    <s v="tier - 3"/>
    <s v="tier - 3"/>
    <s v="R1013"/>
  </r>
  <r>
    <x v="1420"/>
    <x v="1289"/>
    <d v="2001-06-01T00:00:00"/>
    <x v="21"/>
    <n v="0"/>
    <x v="963"/>
    <x v="87"/>
    <x v="0"/>
    <x v="1"/>
    <s v="yes"/>
    <s v="No"/>
    <x v="0"/>
    <x v="1"/>
    <n v="7450.36"/>
    <s v="tier - 2"/>
    <s v="tier - 2"/>
    <s v="R1012"/>
  </r>
  <r>
    <x v="1421"/>
    <x v="1290"/>
    <d v="1977-09-30T00:00:00"/>
    <x v="29"/>
    <n v="0"/>
    <x v="964"/>
    <x v="119"/>
    <x v="0"/>
    <x v="1"/>
    <s v="No"/>
    <s v="No"/>
    <x v="0"/>
    <x v="1"/>
    <n v="7448.4"/>
    <s v="tier - 3"/>
    <s v="tier - 3"/>
    <s v="R1017"/>
  </r>
  <r>
    <x v="1422"/>
    <x v="1291"/>
    <d v="1977-09-25T00:00:00"/>
    <x v="29"/>
    <n v="1"/>
    <x v="742"/>
    <x v="231"/>
    <x v="0"/>
    <x v="1"/>
    <s v="No"/>
    <s v="No"/>
    <x v="0"/>
    <x v="1"/>
    <n v="7445.92"/>
    <s v="tier - 3"/>
    <s v="tier - 1"/>
    <s v="R1011"/>
  </r>
  <r>
    <x v="1423"/>
    <x v="1292"/>
    <d v="1980-07-07T00:00:00"/>
    <x v="25"/>
    <n v="1"/>
    <x v="965"/>
    <x v="21"/>
    <x v="0"/>
    <x v="1"/>
    <s v="No"/>
    <s v="No"/>
    <x v="0"/>
    <x v="1"/>
    <n v="7443.64"/>
    <s v="tier - 2"/>
    <s v="tier - 3"/>
    <s v="R1012"/>
  </r>
  <r>
    <x v="1424"/>
    <x v="1293"/>
    <d v="1979-09-01T00:00:00"/>
    <x v="18"/>
    <n v="2"/>
    <x v="927"/>
    <x v="208"/>
    <x v="0"/>
    <x v="1"/>
    <s v="No"/>
    <s v="No"/>
    <x v="3"/>
    <x v="1"/>
    <n v="7441.5"/>
    <s v="tier - 3"/>
    <s v="tier - 2"/>
    <s v="R1011"/>
  </r>
  <r>
    <x v="1425"/>
    <x v="1294"/>
    <d v="1977-08-25T00:00:00"/>
    <x v="29"/>
    <n v="1"/>
    <x v="117"/>
    <x v="155"/>
    <x v="0"/>
    <x v="1"/>
    <s v="No"/>
    <s v="No"/>
    <x v="0"/>
    <x v="1"/>
    <n v="7441.05"/>
    <s v="tier - 3"/>
    <s v="tier - 2"/>
    <s v="R1011"/>
  </r>
  <r>
    <x v="1426"/>
    <x v="286"/>
    <d v="1978-12-02T00:00:00"/>
    <x v="9"/>
    <n v="0"/>
    <x v="308"/>
    <x v="418"/>
    <x v="1"/>
    <x v="0"/>
    <s v="No"/>
    <s v="No"/>
    <x v="0"/>
    <x v="1"/>
    <n v="7421.19"/>
    <s v="tier - 2"/>
    <s v="tier - 3"/>
    <s v="R1012"/>
  </r>
  <r>
    <x v="1427"/>
    <x v="1295"/>
    <d v="1978-11-12T00:00:00"/>
    <x v="9"/>
    <n v="0"/>
    <x v="421"/>
    <x v="154"/>
    <x v="1"/>
    <x v="0"/>
    <s v="No"/>
    <s v="No"/>
    <x v="0"/>
    <x v="1"/>
    <n v="7419.48"/>
    <s v="tier - 2"/>
    <s v="tier - 2"/>
    <s v="R1012"/>
  </r>
  <r>
    <x v="1428"/>
    <x v="63"/>
    <d v="1983-09-19T00:00:00"/>
    <x v="33"/>
    <n v="3"/>
    <x v="97"/>
    <x v="109"/>
    <x v="0"/>
    <x v="1"/>
    <s v="yes"/>
    <s v="No"/>
    <x v="3"/>
    <x v="1"/>
    <n v="7418.52"/>
    <s v="tier - 2"/>
    <s v="tier - 2"/>
    <s v="R1011"/>
  </r>
  <r>
    <x v="1429"/>
    <x v="1296"/>
    <d v="1965-12-05T00:00:00"/>
    <x v="11"/>
    <n v="0"/>
    <x v="966"/>
    <x v="568"/>
    <x v="3"/>
    <x v="0"/>
    <s v="No"/>
    <s v="No"/>
    <x v="0"/>
    <x v="1"/>
    <n v="7403.98"/>
    <s v="tier - 3"/>
    <s v="tier - 2"/>
    <s v="R1013"/>
  </r>
  <r>
    <x v="1430"/>
    <x v="1297"/>
    <d v="1993-07-22T00:00:00"/>
    <x v="20"/>
    <n v="0"/>
    <x v="967"/>
    <x v="226"/>
    <x v="0"/>
    <x v="2"/>
    <s v="No"/>
    <s v="No"/>
    <x v="3"/>
    <x v="1"/>
    <n v="7388.85"/>
    <s v="tier - 2"/>
    <s v="tier - 2"/>
    <s v="R1026"/>
  </r>
  <r>
    <x v="1431"/>
    <x v="1298"/>
    <d v="1981-11-24T00:00:00"/>
    <x v="36"/>
    <n v="2"/>
    <x v="680"/>
    <x v="541"/>
    <x v="0"/>
    <x v="0"/>
    <s v="yes"/>
    <s v="No"/>
    <x v="0"/>
    <x v="1"/>
    <n v="7371.77"/>
    <s v="tier - 2"/>
    <s v="tier - 1"/>
    <s v="R1011"/>
  </r>
  <r>
    <x v="1432"/>
    <x v="1299"/>
    <d v="1965-12-09T00:00:00"/>
    <x v="11"/>
    <n v="0"/>
    <x v="968"/>
    <x v="154"/>
    <x v="3"/>
    <x v="0"/>
    <s v="No"/>
    <s v="No"/>
    <x v="0"/>
    <x v="1"/>
    <n v="7362.31"/>
    <s v="tier - 3"/>
    <s v="tier - 3"/>
    <s v="R1013"/>
  </r>
  <r>
    <x v="1433"/>
    <x v="1300"/>
    <d v="1981-07-16T00:00:00"/>
    <x v="36"/>
    <n v="1"/>
    <x v="860"/>
    <x v="402"/>
    <x v="0"/>
    <x v="0"/>
    <s v="yes"/>
    <s v="No"/>
    <x v="0"/>
    <x v="1"/>
    <n v="7358.18"/>
    <s v="tier - 2"/>
    <s v="tier - 3"/>
    <s v="R1024"/>
  </r>
  <r>
    <x v="1434"/>
    <x v="298"/>
    <d v="1983-06-21T00:00:00"/>
    <x v="33"/>
    <n v="3"/>
    <x v="969"/>
    <x v="21"/>
    <x v="2"/>
    <x v="1"/>
    <s v="yes"/>
    <s v="No"/>
    <x v="3"/>
    <x v="1"/>
    <n v="7357.49"/>
    <s v="tier - 2"/>
    <s v="tier - 2"/>
    <s v="R1012"/>
  </r>
  <r>
    <x v="1435"/>
    <x v="1301"/>
    <d v="1993-10-05T00:00:00"/>
    <x v="20"/>
    <n v="0"/>
    <x v="970"/>
    <x v="229"/>
    <x v="0"/>
    <x v="1"/>
    <s v="No"/>
    <s v="No"/>
    <x v="3"/>
    <x v="1"/>
    <n v="7349.12"/>
    <s v="tier - 2"/>
    <s v="tier - 2"/>
    <s v="R1021"/>
  </r>
  <r>
    <x v="1436"/>
    <x v="1302"/>
    <d v="1977-12-01T00:00:00"/>
    <x v="29"/>
    <n v="0"/>
    <x v="98"/>
    <x v="150"/>
    <x v="0"/>
    <x v="2"/>
    <s v="No"/>
    <s v="No"/>
    <x v="0"/>
    <x v="1"/>
    <n v="7348.14"/>
    <s v="tier - 2"/>
    <s v="tier - 1"/>
    <s v="R1011"/>
  </r>
  <r>
    <x v="1437"/>
    <x v="1303"/>
    <d v="1979-06-26T00:00:00"/>
    <x v="18"/>
    <n v="1"/>
    <x v="971"/>
    <x v="331"/>
    <x v="0"/>
    <x v="1"/>
    <s v="No"/>
    <s v="No"/>
    <x v="3"/>
    <x v="1"/>
    <n v="7345.73"/>
    <s v="tier - 2"/>
    <s v="tier - 1"/>
    <s v="R1013"/>
  </r>
  <r>
    <x v="1438"/>
    <x v="1304"/>
    <d v="1977-12-18T00:00:00"/>
    <x v="29"/>
    <n v="0"/>
    <x v="382"/>
    <x v="328"/>
    <x v="0"/>
    <x v="2"/>
    <s v="No"/>
    <s v="No"/>
    <x v="0"/>
    <x v="1"/>
    <n v="7345.08"/>
    <s v="tier - 2"/>
    <s v="tier - 1"/>
    <s v="R1011"/>
  </r>
  <r>
    <x v="1439"/>
    <x v="1305"/>
    <d v="1986-06-15T00:00:00"/>
    <x v="26"/>
    <n v="3"/>
    <x v="421"/>
    <x v="179"/>
    <x v="1"/>
    <x v="0"/>
    <s v="yes"/>
    <s v="No"/>
    <x v="3"/>
    <x v="1"/>
    <n v="7339.93"/>
    <s v="tier - 2"/>
    <s v="tier - 2"/>
    <s v="R1012"/>
  </r>
  <r>
    <x v="1440"/>
    <x v="142"/>
    <d v="1979-09-19T00:00:00"/>
    <x v="18"/>
    <n v="1"/>
    <x v="801"/>
    <x v="173"/>
    <x v="1"/>
    <x v="2"/>
    <s v="No"/>
    <s v="No"/>
    <x v="3"/>
    <x v="1"/>
    <n v="7337.75"/>
    <s v="tier - 2"/>
    <s v="tier - 3"/>
    <s v="R1011"/>
  </r>
  <r>
    <x v="1441"/>
    <x v="1306"/>
    <d v="1984-07-25T00:00:00"/>
    <x v="32"/>
    <n v="3"/>
    <x v="972"/>
    <x v="99"/>
    <x v="1"/>
    <x v="1"/>
    <s v="No"/>
    <s v="No"/>
    <x v="3"/>
    <x v="1"/>
    <n v="7325.47"/>
    <s v="tier - 2"/>
    <s v="tier - 1"/>
    <s v="R1012"/>
  </r>
  <r>
    <x v="1442"/>
    <x v="1307"/>
    <d v="1979-06-19T00:00:00"/>
    <x v="18"/>
    <n v="0"/>
    <x v="369"/>
    <x v="330"/>
    <x v="1"/>
    <x v="1"/>
    <s v="No"/>
    <s v="No"/>
    <x v="3"/>
    <x v="1"/>
    <n v="7325.05"/>
    <s v="tier - 2"/>
    <s v="tier - 3"/>
    <s v="R1024"/>
  </r>
  <r>
    <x v="1443"/>
    <x v="5"/>
    <d v="2004-11-15T00:00:00"/>
    <x v="41"/>
    <n v="0"/>
    <x v="973"/>
    <x v="189"/>
    <x v="1"/>
    <x v="2"/>
    <s v="No"/>
    <s v="yes"/>
    <x v="3"/>
    <x v="1"/>
    <n v="7323.73"/>
    <s v="tier - 2"/>
    <s v="tier - 2"/>
    <s v="R1024"/>
  </r>
  <r>
    <x v="1444"/>
    <x v="1308"/>
    <d v="1965-07-11T00:00:00"/>
    <x v="11"/>
    <n v="0"/>
    <x v="974"/>
    <x v="584"/>
    <x v="3"/>
    <x v="0"/>
    <s v="No"/>
    <s v="No"/>
    <x v="0"/>
    <x v="1"/>
    <n v="7322.86"/>
    <s v="tier - 3"/>
    <s v="tier - 3"/>
    <s v="R1012"/>
  </r>
  <r>
    <x v="1445"/>
    <x v="66"/>
    <d v="1972-08-11T00:00:00"/>
    <x v="28"/>
    <n v="0"/>
    <x v="387"/>
    <x v="67"/>
    <x v="2"/>
    <x v="2"/>
    <s v="No"/>
    <s v="No"/>
    <x v="1"/>
    <x v="1"/>
    <n v="7318.22"/>
    <s v="tier - 2"/>
    <s v="tier - 3"/>
    <s v="R1012"/>
  </r>
  <r>
    <x v="1446"/>
    <x v="1309"/>
    <d v="1965-06-25T00:00:00"/>
    <x v="11"/>
    <n v="0"/>
    <x v="975"/>
    <x v="405"/>
    <x v="3"/>
    <x v="0"/>
    <s v="No"/>
    <s v="No"/>
    <x v="0"/>
    <x v="1"/>
    <n v="7318.21"/>
    <s v="tier - 3"/>
    <s v="tier - 1"/>
    <s v="R1013"/>
  </r>
  <r>
    <x v="1447"/>
    <x v="1310"/>
    <d v="1965-06-06T00:00:00"/>
    <x v="13"/>
    <n v="0"/>
    <x v="976"/>
    <x v="610"/>
    <x v="3"/>
    <x v="0"/>
    <s v="No"/>
    <s v="No"/>
    <x v="0"/>
    <x v="1"/>
    <n v="7304.65"/>
    <s v="tier - 3"/>
    <s v="tier - 3"/>
    <s v="R1013"/>
  </r>
  <r>
    <x v="1448"/>
    <x v="1311"/>
    <d v="1966-12-26T00:00:00"/>
    <x v="24"/>
    <n v="0"/>
    <x v="977"/>
    <x v="206"/>
    <x v="3"/>
    <x v="2"/>
    <s v="yes"/>
    <s v="No"/>
    <x v="1"/>
    <x v="1"/>
    <n v="7302.46"/>
    <s v="tier - 3"/>
    <s v="tier - 1"/>
    <s v="R1012"/>
  </r>
  <r>
    <x v="1449"/>
    <x v="1312"/>
    <d v="1985-11-02T00:00:00"/>
    <x v="17"/>
    <n v="3"/>
    <x v="292"/>
    <x v="10"/>
    <x v="1"/>
    <x v="1"/>
    <s v="yes"/>
    <s v="No"/>
    <x v="0"/>
    <x v="1"/>
    <n v="7281.51"/>
    <s v="tier - 2"/>
    <s v="tier - 1"/>
    <s v="R1012"/>
  </r>
  <r>
    <x v="1450"/>
    <x v="1313"/>
    <d v="1976-12-18T00:00:00"/>
    <x v="1"/>
    <n v="2"/>
    <x v="978"/>
    <x v="473"/>
    <x v="2"/>
    <x v="2"/>
    <s v="yes"/>
    <s v="No"/>
    <x v="0"/>
    <x v="1"/>
    <n v="7273.02"/>
    <s v="tier - 2"/>
    <s v="tier - 1"/>
    <s v="R1013"/>
  </r>
  <r>
    <x v="1451"/>
    <x v="1314"/>
    <d v="1981-08-04T00:00:00"/>
    <x v="36"/>
    <n v="2"/>
    <x v="29"/>
    <x v="531"/>
    <x v="0"/>
    <x v="0"/>
    <s v="yes"/>
    <s v="No"/>
    <x v="0"/>
    <x v="1"/>
    <n v="7265.7"/>
    <s v="tier - 3"/>
    <s v="tier - 3"/>
    <s v="R1012"/>
  </r>
  <r>
    <x v="1452"/>
    <x v="1315"/>
    <d v="1973-10-25T00:00:00"/>
    <x v="30"/>
    <n v="0"/>
    <x v="979"/>
    <x v="317"/>
    <x v="2"/>
    <x v="0"/>
    <s v="No"/>
    <s v="No"/>
    <x v="1"/>
    <x v="1"/>
    <n v="7265.58"/>
    <s v="tier - 2"/>
    <s v="tier - 2"/>
    <s v="R1013"/>
  </r>
  <r>
    <x v="1453"/>
    <x v="1316"/>
    <d v="1981-06-13T00:00:00"/>
    <x v="36"/>
    <n v="2"/>
    <x v="54"/>
    <x v="611"/>
    <x v="0"/>
    <x v="0"/>
    <s v="yes"/>
    <s v="No"/>
    <x v="0"/>
    <x v="1"/>
    <n v="7261.74"/>
    <s v="tier - 3"/>
    <s v="tier - 3"/>
    <s v="R1012"/>
  </r>
  <r>
    <x v="1454"/>
    <x v="1317"/>
    <d v="1981-08-14T00:00:00"/>
    <x v="36"/>
    <n v="2"/>
    <x v="375"/>
    <x v="612"/>
    <x v="0"/>
    <x v="0"/>
    <s v="yes"/>
    <s v="No"/>
    <x v="0"/>
    <x v="1"/>
    <n v="7256.72"/>
    <s v="tier - 3"/>
    <s v="tier - 2"/>
    <s v="R1012"/>
  </r>
  <r>
    <x v="1455"/>
    <x v="342"/>
    <d v="1982-07-24T00:00:00"/>
    <x v="37"/>
    <n v="3"/>
    <x v="980"/>
    <x v="3"/>
    <x v="1"/>
    <x v="1"/>
    <s v="No"/>
    <s v="No"/>
    <x v="0"/>
    <x v="1"/>
    <n v="7248.71"/>
    <s v="tier - 2"/>
    <s v="tier - 1"/>
    <s v="R1013"/>
  </r>
  <r>
    <x v="1456"/>
    <x v="1318"/>
    <d v="1986-09-02T00:00:00"/>
    <x v="26"/>
    <n v="4"/>
    <x v="981"/>
    <x v="525"/>
    <x v="1"/>
    <x v="0"/>
    <s v="yes"/>
    <s v="No"/>
    <x v="3"/>
    <x v="1"/>
    <n v="7243.81"/>
    <s v="tier - 2"/>
    <s v="tier - 3"/>
    <s v="R1013"/>
  </r>
  <r>
    <x v="1457"/>
    <x v="1319"/>
    <d v="1986-07-13T00:00:00"/>
    <x v="26"/>
    <n v="3"/>
    <x v="905"/>
    <x v="592"/>
    <x v="2"/>
    <x v="0"/>
    <s v="yes"/>
    <s v="No"/>
    <x v="3"/>
    <x v="1"/>
    <n v="7228.22"/>
    <s v="tier - 2"/>
    <s v="tier - 1"/>
    <s v="R1024"/>
  </r>
  <r>
    <x v="1458"/>
    <x v="1320"/>
    <d v="1977-09-15T00:00:00"/>
    <x v="29"/>
    <n v="0"/>
    <x v="982"/>
    <x v="538"/>
    <x v="2"/>
    <x v="2"/>
    <s v="No"/>
    <s v="No"/>
    <x v="0"/>
    <x v="1"/>
    <n v="7222.79"/>
    <s v="tier - 3"/>
    <s v="tier - 3"/>
    <s v="R1012"/>
  </r>
  <r>
    <x v="1459"/>
    <x v="749"/>
    <d v="1991-06-28T00:00:00"/>
    <x v="42"/>
    <n v="3"/>
    <x v="983"/>
    <x v="161"/>
    <x v="1"/>
    <x v="2"/>
    <s v="No"/>
    <s v="No"/>
    <x v="0"/>
    <x v="1"/>
    <n v="7220.25"/>
    <s v="tier - 2"/>
    <s v="tier - 2"/>
    <s v="R1021"/>
  </r>
  <r>
    <x v="1460"/>
    <x v="283"/>
    <d v="1983-11-21T00:00:00"/>
    <x v="33"/>
    <n v="2"/>
    <x v="141"/>
    <x v="358"/>
    <x v="0"/>
    <x v="2"/>
    <s v="yes"/>
    <s v="No"/>
    <x v="3"/>
    <x v="1"/>
    <n v="7209.49"/>
    <s v="tier - 2"/>
    <s v="tier - 3"/>
    <s v="R1012"/>
  </r>
  <r>
    <x v="1461"/>
    <x v="222"/>
    <d v="1983-08-11T00:00:00"/>
    <x v="33"/>
    <n v="2"/>
    <x v="984"/>
    <x v="176"/>
    <x v="1"/>
    <x v="2"/>
    <s v="yes"/>
    <s v="No"/>
    <x v="3"/>
    <x v="1"/>
    <n v="7201.7"/>
    <s v="tier - 2"/>
    <s v="tier - 3"/>
    <s v="R1012"/>
  </r>
  <r>
    <x v="1462"/>
    <x v="1321"/>
    <d v="1982-09-14T00:00:00"/>
    <x v="37"/>
    <n v="3"/>
    <x v="98"/>
    <x v="495"/>
    <x v="0"/>
    <x v="2"/>
    <s v="No"/>
    <s v="No"/>
    <x v="0"/>
    <x v="1"/>
    <n v="7196.87"/>
    <s v="tier - 3"/>
    <s v="tier - 2"/>
    <s v="R1011"/>
  </r>
  <r>
    <x v="1463"/>
    <x v="1322"/>
    <d v="1968-08-26T00:00:00"/>
    <x v="0"/>
    <n v="0"/>
    <x v="985"/>
    <x v="613"/>
    <x v="2"/>
    <x v="0"/>
    <s v="No"/>
    <s v="No"/>
    <x v="0"/>
    <x v="1"/>
    <n v="7179.52"/>
    <s v="tier - 3"/>
    <s v="tier - 3"/>
    <s v="R1013"/>
  </r>
  <r>
    <x v="1464"/>
    <x v="264"/>
    <d v="1975-07-19T00:00:00"/>
    <x v="27"/>
    <n v="1"/>
    <x v="813"/>
    <x v="433"/>
    <x v="2"/>
    <x v="0"/>
    <s v="yes"/>
    <s v="No"/>
    <x v="3"/>
    <x v="1"/>
    <n v="7175.51"/>
    <s v="tier - 2"/>
    <s v="tier - 3"/>
    <s v="R1013"/>
  </r>
  <r>
    <x v="1465"/>
    <x v="431"/>
    <d v="1982-08-16T00:00:00"/>
    <x v="37"/>
    <n v="2"/>
    <x v="393"/>
    <x v="105"/>
    <x v="2"/>
    <x v="1"/>
    <s v="No"/>
    <s v="No"/>
    <x v="0"/>
    <x v="1"/>
    <n v="7173.36"/>
    <s v="tier - 3"/>
    <s v="tier - 2"/>
    <s v="R1016"/>
  </r>
  <r>
    <x v="1466"/>
    <x v="1323"/>
    <d v="1980-09-30T00:00:00"/>
    <x v="25"/>
    <n v="2"/>
    <x v="160"/>
    <x v="143"/>
    <x v="0"/>
    <x v="2"/>
    <s v="No"/>
    <s v="No"/>
    <x v="0"/>
    <x v="1"/>
    <n v="7162.01"/>
    <s v="tier - 2"/>
    <s v="tier - 3"/>
    <s v="R1013"/>
  </r>
  <r>
    <x v="1467"/>
    <x v="1324"/>
    <d v="1980-10-07T00:00:00"/>
    <x v="25"/>
    <n v="2"/>
    <x v="63"/>
    <x v="192"/>
    <x v="0"/>
    <x v="2"/>
    <s v="No"/>
    <s v="No"/>
    <x v="0"/>
    <x v="1"/>
    <n v="7160.33"/>
    <s v="tier - 2"/>
    <s v="tier - 1"/>
    <s v="R1013"/>
  </r>
  <r>
    <x v="1468"/>
    <x v="1325"/>
    <d v="1980-06-22T00:00:00"/>
    <x v="25"/>
    <n v="2"/>
    <x v="184"/>
    <x v="614"/>
    <x v="0"/>
    <x v="2"/>
    <s v="No"/>
    <s v="No"/>
    <x v="0"/>
    <x v="1"/>
    <n v="7160.09"/>
    <s v="tier - 2"/>
    <s v="tier - 2"/>
    <s v="R1011"/>
  </r>
  <r>
    <x v="1469"/>
    <x v="1326"/>
    <d v="1981-07-17T00:00:00"/>
    <x v="36"/>
    <n v="1"/>
    <x v="237"/>
    <x v="488"/>
    <x v="1"/>
    <x v="0"/>
    <s v="yes"/>
    <s v="No"/>
    <x v="0"/>
    <x v="1"/>
    <n v="7153.55"/>
    <s v="tier - 2"/>
    <s v="tier - 1"/>
    <s v="R1012"/>
  </r>
  <r>
    <x v="1470"/>
    <x v="1327"/>
    <d v="1978-09-06T00:00:00"/>
    <x v="9"/>
    <n v="1"/>
    <x v="9"/>
    <x v="537"/>
    <x v="0"/>
    <x v="0"/>
    <s v="No"/>
    <s v="No"/>
    <x v="0"/>
    <x v="1"/>
    <n v="7152.67"/>
    <s v="tier - 3"/>
    <s v="tier - 2"/>
    <s v="R1013"/>
  </r>
  <r>
    <x v="1471"/>
    <x v="1328"/>
    <d v="1984-06-29T00:00:00"/>
    <x v="32"/>
    <n v="3"/>
    <x v="378"/>
    <x v="27"/>
    <x v="1"/>
    <x v="2"/>
    <s v="No"/>
    <s v="No"/>
    <x v="3"/>
    <x v="1"/>
    <n v="7151.09"/>
    <s v="tier - 2"/>
    <s v="tier - 2"/>
    <s v="R1011"/>
  </r>
  <r>
    <x v="1472"/>
    <x v="1329"/>
    <d v="1978-07-30T00:00:00"/>
    <x v="9"/>
    <n v="1"/>
    <x v="884"/>
    <x v="401"/>
    <x v="0"/>
    <x v="0"/>
    <s v="No"/>
    <s v="No"/>
    <x v="0"/>
    <x v="1"/>
    <n v="7147.47"/>
    <s v="tier - 2"/>
    <s v="tier - 3"/>
    <s v="R1013"/>
  </r>
  <r>
    <x v="1473"/>
    <x v="1330"/>
    <d v="1976-06-24T00:00:00"/>
    <x v="1"/>
    <n v="0"/>
    <x v="986"/>
    <x v="436"/>
    <x v="2"/>
    <x v="2"/>
    <s v="yes"/>
    <s v="No"/>
    <x v="0"/>
    <x v="1"/>
    <n v="7147.11"/>
    <s v="tier - 3"/>
    <s v="tier - 2"/>
    <s v="R1011"/>
  </r>
  <r>
    <x v="1474"/>
    <x v="1331"/>
    <d v="1984-11-21T00:00:00"/>
    <x v="32"/>
    <n v="2"/>
    <x v="422"/>
    <x v="100"/>
    <x v="1"/>
    <x v="1"/>
    <s v="No"/>
    <s v="No"/>
    <x v="3"/>
    <x v="1"/>
    <n v="7144.86"/>
    <s v="tier - 2"/>
    <s v="tier - 2"/>
    <s v="R1024"/>
  </r>
  <r>
    <x v="1475"/>
    <x v="1332"/>
    <d v="1999-08-08T00:00:00"/>
    <x v="35"/>
    <n v="0"/>
    <x v="488"/>
    <x v="332"/>
    <x v="0"/>
    <x v="2"/>
    <s v="No"/>
    <s v="No"/>
    <x v="0"/>
    <x v="1"/>
    <n v="7144.4"/>
    <s v="tier - 2"/>
    <s v="tier - 1"/>
    <s v="R1022"/>
  </r>
  <r>
    <x v="1476"/>
    <x v="1333"/>
    <d v="1984-07-07T00:00:00"/>
    <x v="32"/>
    <n v="2"/>
    <x v="387"/>
    <x v="184"/>
    <x v="2"/>
    <x v="1"/>
    <s v="No"/>
    <s v="No"/>
    <x v="3"/>
    <x v="1"/>
    <n v="7133.9"/>
    <s v="tier - 2"/>
    <s v="tier - 1"/>
    <s v="R1024"/>
  </r>
  <r>
    <x v="1477"/>
    <x v="1334"/>
    <d v="1993-08-01T00:00:00"/>
    <x v="20"/>
    <n v="0"/>
    <x v="987"/>
    <x v="316"/>
    <x v="0"/>
    <x v="2"/>
    <s v="No"/>
    <s v="No"/>
    <x v="3"/>
    <x v="1"/>
    <n v="7128.64"/>
    <s v="tier - 2"/>
    <s v="tier - 2"/>
    <s v="R1021"/>
  </r>
  <r>
    <x v="1478"/>
    <x v="1335"/>
    <d v="1968-06-29T00:00:00"/>
    <x v="0"/>
    <n v="0"/>
    <x v="988"/>
    <x v="379"/>
    <x v="2"/>
    <x v="0"/>
    <s v="No"/>
    <s v="No"/>
    <x v="0"/>
    <x v="1"/>
    <n v="7125.25"/>
    <s v="tier - 3"/>
    <s v="tier - 2"/>
    <s v="R1013"/>
  </r>
  <r>
    <x v="1479"/>
    <x v="1336"/>
    <d v="1987-08-11T00:00:00"/>
    <x v="38"/>
    <n v="3"/>
    <x v="989"/>
    <x v="267"/>
    <x v="1"/>
    <x v="2"/>
    <s v="No"/>
    <s v="No"/>
    <x v="3"/>
    <x v="1"/>
    <n v="7106.81"/>
    <s v="tier - 2"/>
    <s v="tier - 1"/>
    <s v="R1012"/>
  </r>
  <r>
    <x v="1480"/>
    <x v="1337"/>
    <d v="1992-06-18T00:00:00"/>
    <x v="34"/>
    <n v="0"/>
    <x v="990"/>
    <x v="427"/>
    <x v="0"/>
    <x v="1"/>
    <s v="No"/>
    <s v="No"/>
    <x v="3"/>
    <x v="1"/>
    <n v="7096.98"/>
    <s v="tier - 2"/>
    <s v="tier - 2"/>
    <s v="R1012"/>
  </r>
  <r>
    <x v="1481"/>
    <x v="1230"/>
    <d v="1982-10-06T00:00:00"/>
    <x v="37"/>
    <n v="1"/>
    <x v="247"/>
    <x v="144"/>
    <x v="1"/>
    <x v="2"/>
    <s v="No"/>
    <s v="No"/>
    <x v="0"/>
    <x v="1"/>
    <n v="7077.19"/>
    <s v="tier - 2"/>
    <s v="tier - 3"/>
    <s v="R1024"/>
  </r>
  <r>
    <x v="1482"/>
    <x v="1338"/>
    <d v="1978-06-24T00:00:00"/>
    <x v="9"/>
    <n v="2"/>
    <x v="991"/>
    <x v="615"/>
    <x v="2"/>
    <x v="0"/>
    <s v="No"/>
    <s v="No"/>
    <x v="0"/>
    <x v="1"/>
    <n v="7054.41"/>
    <s v="tier - 2"/>
    <s v="tier - 2"/>
    <s v="R1013"/>
  </r>
  <r>
    <x v="1483"/>
    <x v="1339"/>
    <d v="1980-06-28T00:00:00"/>
    <x v="25"/>
    <n v="1"/>
    <x v="683"/>
    <x v="176"/>
    <x v="1"/>
    <x v="2"/>
    <s v="No"/>
    <s v="No"/>
    <x v="0"/>
    <x v="1"/>
    <n v="7050.64"/>
    <s v="tier - 2"/>
    <s v="tier - 3"/>
    <s v="R1011"/>
  </r>
  <r>
    <x v="1484"/>
    <x v="1340"/>
    <d v="1980-07-21T00:00:00"/>
    <x v="25"/>
    <n v="0"/>
    <x v="992"/>
    <x v="196"/>
    <x v="0"/>
    <x v="2"/>
    <s v="No"/>
    <s v="No"/>
    <x v="0"/>
    <x v="1"/>
    <n v="7050.02"/>
    <s v="tier - 2"/>
    <s v="tier - 1"/>
    <s v="R1024"/>
  </r>
  <r>
    <x v="1485"/>
    <x v="1341"/>
    <d v="1980-10-22T00:00:00"/>
    <x v="25"/>
    <n v="1"/>
    <x v="993"/>
    <x v="507"/>
    <x v="1"/>
    <x v="2"/>
    <s v="No"/>
    <s v="No"/>
    <x v="0"/>
    <x v="1"/>
    <n v="7046.72"/>
    <s v="tier - 2"/>
    <s v="tier - 3"/>
    <s v="R1013"/>
  </r>
  <r>
    <x v="1486"/>
    <x v="1342"/>
    <d v="1980-07-26T00:00:00"/>
    <x v="25"/>
    <n v="1"/>
    <x v="367"/>
    <x v="89"/>
    <x v="1"/>
    <x v="2"/>
    <s v="No"/>
    <s v="No"/>
    <x v="0"/>
    <x v="1"/>
    <n v="7045.5"/>
    <s v="tier - 2"/>
    <s v="tier - 1"/>
    <s v="R1011"/>
  </r>
  <r>
    <x v="1487"/>
    <x v="906"/>
    <d v="1995-10-29T00:00:00"/>
    <x v="40"/>
    <n v="0"/>
    <x v="994"/>
    <x v="616"/>
    <x v="0"/>
    <x v="2"/>
    <s v="yes"/>
    <s v="No"/>
    <x v="3"/>
    <x v="1"/>
    <n v="7042.11"/>
    <s v="tier - 2"/>
    <s v="tier - 3"/>
    <s v="R1012"/>
  </r>
  <r>
    <x v="1488"/>
    <x v="1343"/>
    <d v="1978-06-02T00:00:00"/>
    <x v="29"/>
    <n v="2"/>
    <x v="995"/>
    <x v="617"/>
    <x v="2"/>
    <x v="0"/>
    <s v="No"/>
    <s v="No"/>
    <x v="0"/>
    <x v="1"/>
    <n v="7033.08"/>
    <s v="tier - 2"/>
    <s v="tier - 2"/>
    <s v="R1013"/>
  </r>
  <r>
    <x v="1489"/>
    <x v="1344"/>
    <d v="1969-07-06T00:00:00"/>
    <x v="16"/>
    <n v="0"/>
    <x v="996"/>
    <x v="316"/>
    <x v="2"/>
    <x v="2"/>
    <s v="yes"/>
    <s v="No"/>
    <x v="3"/>
    <x v="1"/>
    <n v="7003.1"/>
    <s v="tier - 2"/>
    <s v="tier - 3"/>
    <s v="R1013"/>
  </r>
  <r>
    <x v="1490"/>
    <x v="1345"/>
    <d v="1982-09-01T00:00:00"/>
    <x v="37"/>
    <n v="3"/>
    <x v="997"/>
    <x v="252"/>
    <x v="2"/>
    <x v="2"/>
    <s v="No"/>
    <s v="No"/>
    <x v="0"/>
    <x v="1"/>
    <n v="6989.95"/>
    <s v="tier - 2"/>
    <s v="tier - 1"/>
    <s v="R1013"/>
  </r>
  <r>
    <x v="1491"/>
    <x v="1346"/>
    <d v="1982-10-18T00:00:00"/>
    <x v="37"/>
    <n v="2"/>
    <x v="67"/>
    <x v="391"/>
    <x v="0"/>
    <x v="2"/>
    <s v="No"/>
    <s v="No"/>
    <x v="0"/>
    <x v="1"/>
    <n v="6986.7"/>
    <s v="tier - 3"/>
    <s v="tier - 1"/>
    <s v="R1012"/>
  </r>
  <r>
    <x v="1492"/>
    <x v="1347"/>
    <d v="1985-12-10T00:00:00"/>
    <x v="17"/>
    <n v="3"/>
    <x v="393"/>
    <x v="90"/>
    <x v="2"/>
    <x v="2"/>
    <s v="yes"/>
    <s v="No"/>
    <x v="0"/>
    <x v="1"/>
    <n v="6985.51"/>
    <s v="tier - 2"/>
    <s v="tier - 2"/>
    <s v="R1019"/>
  </r>
  <r>
    <x v="1493"/>
    <x v="1348"/>
    <d v="1975-06-03T00:00:00"/>
    <x v="19"/>
    <n v="1"/>
    <x v="998"/>
    <x v="234"/>
    <x v="2"/>
    <x v="0"/>
    <s v="yes"/>
    <s v="No"/>
    <x v="3"/>
    <x v="1"/>
    <n v="6965.21"/>
    <s v="tier - 2"/>
    <s v="tier - 3"/>
    <s v="R1013"/>
  </r>
  <r>
    <x v="1494"/>
    <x v="1349"/>
    <d v="1980-08-18T00:00:00"/>
    <x v="25"/>
    <n v="2"/>
    <x v="999"/>
    <x v="70"/>
    <x v="2"/>
    <x v="2"/>
    <s v="No"/>
    <s v="No"/>
    <x v="0"/>
    <x v="1"/>
    <n v="6951.12"/>
    <s v="tier - 2"/>
    <s v="tier - 2"/>
    <s v="R1013"/>
  </r>
  <r>
    <x v="1495"/>
    <x v="1350"/>
    <d v="1978-12-15T00:00:00"/>
    <x v="9"/>
    <n v="0"/>
    <x v="1000"/>
    <x v="536"/>
    <x v="0"/>
    <x v="0"/>
    <s v="No"/>
    <s v="No"/>
    <x v="0"/>
    <x v="1"/>
    <n v="6948.7"/>
    <s v="tier - 1"/>
    <s v="tier - 2"/>
    <s v="R1012"/>
  </r>
  <r>
    <x v="1496"/>
    <x v="1351"/>
    <d v="1980-10-05T00:00:00"/>
    <x v="25"/>
    <n v="2"/>
    <x v="1001"/>
    <x v="145"/>
    <x v="2"/>
    <x v="2"/>
    <s v="No"/>
    <s v="No"/>
    <x v="0"/>
    <x v="1"/>
    <n v="6940.94"/>
    <s v="tier - 2"/>
    <s v="tier - 3"/>
    <s v="R1013"/>
  </r>
  <r>
    <x v="1497"/>
    <x v="1352"/>
    <d v="1980-08-30T00:00:00"/>
    <x v="25"/>
    <n v="1"/>
    <x v="984"/>
    <x v="216"/>
    <x v="1"/>
    <x v="1"/>
    <s v="No"/>
    <s v="No"/>
    <x v="0"/>
    <x v="1"/>
    <n v="6940.91"/>
    <s v="tier - 2"/>
    <s v="tier - 2"/>
    <s v="R1012"/>
  </r>
  <r>
    <x v="1498"/>
    <x v="1353"/>
    <d v="1978-11-29T00:00:00"/>
    <x v="9"/>
    <n v="2"/>
    <x v="1002"/>
    <x v="258"/>
    <x v="2"/>
    <x v="0"/>
    <s v="No"/>
    <s v="No"/>
    <x v="0"/>
    <x v="1"/>
    <n v="6938.11"/>
    <s v="tier - 2"/>
    <s v="tier - 2"/>
    <s v="R1013"/>
  </r>
  <r>
    <x v="1499"/>
    <x v="1354"/>
    <d v="1984-09-05T00:00:00"/>
    <x v="32"/>
    <n v="2"/>
    <x v="1003"/>
    <x v="435"/>
    <x v="2"/>
    <x v="2"/>
    <s v="No"/>
    <s v="No"/>
    <x v="3"/>
    <x v="1"/>
    <n v="6933.24"/>
    <s v="tier - 2"/>
    <s v="tier - 3"/>
    <s v="R1012"/>
  </r>
  <r>
    <x v="1500"/>
    <x v="1355"/>
    <d v="1989-12-21T00:00:00"/>
    <x v="4"/>
    <n v="3"/>
    <x v="842"/>
    <x v="270"/>
    <x v="1"/>
    <x v="2"/>
    <s v="No"/>
    <s v="No"/>
    <x v="0"/>
    <x v="1"/>
    <n v="6895.19"/>
    <s v="tier - 2"/>
    <s v="tier - 3"/>
    <s v="R1024"/>
  </r>
  <r>
    <x v="1501"/>
    <x v="1356"/>
    <d v="1985-09-10T00:00:00"/>
    <x v="17"/>
    <n v="2"/>
    <x v="649"/>
    <x v="353"/>
    <x v="3"/>
    <x v="2"/>
    <s v="yes"/>
    <s v="No"/>
    <x v="0"/>
    <x v="1"/>
    <n v="6877.98"/>
    <s v="tier - 2"/>
    <s v="tier - 1"/>
    <s v="R1024"/>
  </r>
  <r>
    <x v="1502"/>
    <x v="1357"/>
    <d v="2004-12-24T00:00:00"/>
    <x v="41"/>
    <n v="0"/>
    <x v="1004"/>
    <x v="189"/>
    <x v="0"/>
    <x v="2"/>
    <s v="No"/>
    <s v="yes"/>
    <x v="3"/>
    <x v="1"/>
    <n v="6876.53"/>
    <s v="tier - 2"/>
    <s v="tier - 1"/>
    <s v="R1012"/>
  </r>
  <r>
    <x v="1503"/>
    <x v="840"/>
    <d v="1981-06-23T00:00:00"/>
    <x v="36"/>
    <n v="2"/>
    <x v="21"/>
    <x v="618"/>
    <x v="0"/>
    <x v="0"/>
    <s v="yes"/>
    <s v="No"/>
    <x v="0"/>
    <x v="1"/>
    <n v="6875.96"/>
    <s v="tier - 2"/>
    <s v="tier - 2"/>
    <s v="R1011"/>
  </r>
  <r>
    <x v="1504"/>
    <x v="1358"/>
    <d v="1969-10-23T00:00:00"/>
    <x v="16"/>
    <n v="0"/>
    <x v="988"/>
    <x v="324"/>
    <x v="2"/>
    <x v="2"/>
    <s v="yes"/>
    <s v="No"/>
    <x v="3"/>
    <x v="1"/>
    <n v="6868.39"/>
    <s v="tier - 2"/>
    <s v="tier - 2"/>
    <s v="R1013"/>
  </r>
  <r>
    <x v="1505"/>
    <x v="1359"/>
    <d v="1978-08-05T00:00:00"/>
    <x v="9"/>
    <n v="2"/>
    <x v="1005"/>
    <x v="461"/>
    <x v="2"/>
    <x v="0"/>
    <s v="No"/>
    <s v="No"/>
    <x v="0"/>
    <x v="1"/>
    <n v="6863.49"/>
    <s v="tier - 2"/>
    <s v="tier - 1"/>
    <s v="R1013"/>
  </r>
  <r>
    <x v="1506"/>
    <x v="1360"/>
    <d v="1981-06-19T00:00:00"/>
    <x v="36"/>
    <n v="1"/>
    <x v="305"/>
    <x v="537"/>
    <x v="2"/>
    <x v="0"/>
    <s v="yes"/>
    <s v="No"/>
    <x v="0"/>
    <x v="1"/>
    <n v="6858.48"/>
    <s v="tier - 2"/>
    <s v="tier - 2"/>
    <s v="R1019"/>
  </r>
  <r>
    <x v="1507"/>
    <x v="767"/>
    <d v="1979-11-04T00:00:00"/>
    <x v="18"/>
    <n v="1"/>
    <x v="1006"/>
    <x v="495"/>
    <x v="0"/>
    <x v="2"/>
    <s v="No"/>
    <s v="No"/>
    <x v="3"/>
    <x v="1"/>
    <n v="6849.03"/>
    <s v="tier - 2"/>
    <s v="tier - 2"/>
    <s v="R1011"/>
  </r>
  <r>
    <x v="1508"/>
    <x v="164"/>
    <d v="1977-06-15T00:00:00"/>
    <x v="29"/>
    <n v="2"/>
    <x v="1007"/>
    <x v="562"/>
    <x v="2"/>
    <x v="1"/>
    <s v="No"/>
    <s v="No"/>
    <x v="0"/>
    <x v="1"/>
    <n v="6843.17"/>
    <s v="tier - 2"/>
    <s v="tier - 1"/>
    <s v="R1013"/>
  </r>
  <r>
    <x v="1509"/>
    <x v="1361"/>
    <d v="2000-11-30T00:00:00"/>
    <x v="21"/>
    <n v="0"/>
    <x v="1008"/>
    <x v="86"/>
    <x v="0"/>
    <x v="2"/>
    <s v="No"/>
    <s v="yes"/>
    <x v="3"/>
    <x v="1"/>
    <n v="6842.28"/>
    <s v="tier - 2"/>
    <s v="tier - 1"/>
    <s v="R1012"/>
  </r>
  <r>
    <x v="1510"/>
    <x v="1362"/>
    <d v="1979-07-15T00:00:00"/>
    <x v="18"/>
    <n v="0"/>
    <x v="497"/>
    <x v="47"/>
    <x v="1"/>
    <x v="2"/>
    <s v="No"/>
    <s v="No"/>
    <x v="3"/>
    <x v="1"/>
    <n v="6837.37"/>
    <s v="tier - 3"/>
    <s v="tier - 1"/>
    <s v="R1016"/>
  </r>
  <r>
    <x v="1511"/>
    <x v="1363"/>
    <d v="1994-07-08T00:00:00"/>
    <x v="6"/>
    <n v="0"/>
    <x v="1009"/>
    <x v="106"/>
    <x v="0"/>
    <x v="1"/>
    <s v="No"/>
    <s v="No"/>
    <x v="0"/>
    <x v="1"/>
    <n v="6827.69"/>
    <s v="tier - 2"/>
    <s v="tier - 2"/>
    <s v="R1021"/>
  </r>
  <r>
    <x v="1512"/>
    <x v="1364"/>
    <d v="1975-08-17T00:00:00"/>
    <x v="27"/>
    <n v="1"/>
    <x v="1010"/>
    <x v="619"/>
    <x v="2"/>
    <x v="0"/>
    <s v="yes"/>
    <s v="No"/>
    <x v="3"/>
    <x v="1"/>
    <n v="6809.46"/>
    <s v="tier - 2"/>
    <s v="tier - 1"/>
    <s v="R1012"/>
  </r>
  <r>
    <x v="1513"/>
    <x v="1365"/>
    <d v="1991-06-29T00:00:00"/>
    <x v="42"/>
    <n v="5"/>
    <x v="191"/>
    <x v="67"/>
    <x v="1"/>
    <x v="2"/>
    <s v="No"/>
    <s v="No"/>
    <x v="0"/>
    <x v="1"/>
    <n v="6799.46"/>
    <s v="tier - 1"/>
    <s v="tier - 2"/>
    <s v="R1014"/>
  </r>
  <r>
    <x v="1514"/>
    <x v="1366"/>
    <d v="1985-12-24T00:00:00"/>
    <x v="17"/>
    <n v="3"/>
    <x v="26"/>
    <x v="419"/>
    <x v="0"/>
    <x v="2"/>
    <s v="yes"/>
    <s v="No"/>
    <x v="0"/>
    <x v="1"/>
    <n v="6796.86"/>
    <s v="tier - 3"/>
    <s v="tier - 3"/>
    <s v="R1012"/>
  </r>
  <r>
    <x v="1515"/>
    <x v="1367"/>
    <d v="1980-11-23T00:00:00"/>
    <x v="25"/>
    <n v="2"/>
    <x v="1011"/>
    <x v="24"/>
    <x v="2"/>
    <x v="2"/>
    <s v="No"/>
    <s v="No"/>
    <x v="0"/>
    <x v="1"/>
    <n v="6781.52"/>
    <s v="tier - 2"/>
    <s v="tier - 2"/>
    <s v="R1013"/>
  </r>
  <r>
    <x v="1516"/>
    <x v="1368"/>
    <d v="1981-10-08T00:00:00"/>
    <x v="36"/>
    <n v="1"/>
    <x v="61"/>
    <x v="429"/>
    <x v="0"/>
    <x v="0"/>
    <s v="yes"/>
    <s v="No"/>
    <x v="0"/>
    <x v="1"/>
    <n v="6781.35"/>
    <s v="tier - 2"/>
    <s v="tier - 1"/>
    <s v="R1013"/>
  </r>
  <r>
    <x v="1517"/>
    <x v="1369"/>
    <d v="1981-09-03T00:00:00"/>
    <x v="36"/>
    <n v="1"/>
    <x v="21"/>
    <x v="620"/>
    <x v="0"/>
    <x v="0"/>
    <s v="yes"/>
    <s v="No"/>
    <x v="0"/>
    <x v="1"/>
    <n v="6775.96"/>
    <s v="tier - 2"/>
    <s v="tier - 3"/>
    <s v="R1011"/>
  </r>
  <r>
    <x v="1518"/>
    <x v="1370"/>
    <d v="1981-09-21T00:00:00"/>
    <x v="36"/>
    <n v="1"/>
    <x v="909"/>
    <x v="543"/>
    <x v="1"/>
    <x v="0"/>
    <s v="yes"/>
    <s v="No"/>
    <x v="0"/>
    <x v="1"/>
    <n v="6770.19"/>
    <s v="tier - 2"/>
    <s v="tier - 3"/>
    <s v="R1013"/>
  </r>
  <r>
    <x v="1519"/>
    <x v="1371"/>
    <d v="1988-10-10T00:00:00"/>
    <x v="23"/>
    <n v="3"/>
    <x v="1012"/>
    <x v="339"/>
    <x v="2"/>
    <x v="2"/>
    <s v="yes"/>
    <s v="No"/>
    <x v="3"/>
    <x v="1"/>
    <n v="6753.04"/>
    <s v="tier - 2"/>
    <s v="tier - 2"/>
    <s v="R1024"/>
  </r>
  <r>
    <x v="1520"/>
    <x v="1372"/>
    <d v="1966-12-09T00:00:00"/>
    <x v="24"/>
    <n v="0"/>
    <x v="1013"/>
    <x v="117"/>
    <x v="3"/>
    <x v="2"/>
    <s v="yes"/>
    <s v="No"/>
    <x v="1"/>
    <x v="1"/>
    <n v="6750.27"/>
    <s v="tier - 3"/>
    <s v="tier - 2"/>
    <s v="R1013"/>
  </r>
  <r>
    <x v="1521"/>
    <x v="1373"/>
    <d v="1970-06-17T00:00:00"/>
    <x v="2"/>
    <n v="0"/>
    <x v="1014"/>
    <x v="621"/>
    <x v="2"/>
    <x v="0"/>
    <s v="yes"/>
    <s v="No"/>
    <x v="1"/>
    <x v="1"/>
    <n v="6749.63"/>
    <s v="tier - 2"/>
    <s v="tier - 1"/>
    <s v="R1013"/>
  </r>
  <r>
    <x v="1522"/>
    <x v="1374"/>
    <d v="1986-06-05T00:00:00"/>
    <x v="17"/>
    <n v="3"/>
    <x v="467"/>
    <x v="5"/>
    <x v="1"/>
    <x v="0"/>
    <s v="yes"/>
    <s v="No"/>
    <x v="3"/>
    <x v="1"/>
    <n v="6748.59"/>
    <s v="tier - 3"/>
    <s v="tier - 1"/>
    <s v="R1016"/>
  </r>
  <r>
    <x v="1523"/>
    <x v="1375"/>
    <d v="1986-08-07T00:00:00"/>
    <x v="26"/>
    <n v="3"/>
    <x v="589"/>
    <x v="535"/>
    <x v="1"/>
    <x v="0"/>
    <s v="yes"/>
    <s v="No"/>
    <x v="3"/>
    <x v="1"/>
    <n v="6746.74"/>
    <s v="tier - 3"/>
    <s v="tier - 2"/>
    <s v="R1016"/>
  </r>
  <r>
    <x v="1524"/>
    <x v="816"/>
    <d v="1968-07-18T00:00:00"/>
    <x v="0"/>
    <n v="0"/>
    <x v="1015"/>
    <x v="461"/>
    <x v="3"/>
    <x v="0"/>
    <s v="No"/>
    <s v="No"/>
    <x v="0"/>
    <x v="1"/>
    <n v="6738.84"/>
    <s v="tier - 3"/>
    <s v="tier - 1"/>
    <s v="R1012"/>
  </r>
  <r>
    <x v="1525"/>
    <x v="6"/>
    <d v="1978-10-21T00:00:00"/>
    <x v="9"/>
    <n v="2"/>
    <x v="1016"/>
    <x v="104"/>
    <x v="2"/>
    <x v="0"/>
    <s v="No"/>
    <s v="No"/>
    <x v="0"/>
    <x v="1"/>
    <n v="6737.98"/>
    <s v="tier - 2"/>
    <s v="tier - 3"/>
    <s v="R1013"/>
  </r>
  <r>
    <x v="1526"/>
    <x v="1376"/>
    <d v="1994-06-13T00:00:00"/>
    <x v="6"/>
    <n v="0"/>
    <x v="1017"/>
    <x v="56"/>
    <x v="0"/>
    <x v="1"/>
    <s v="No"/>
    <s v="No"/>
    <x v="0"/>
    <x v="1"/>
    <n v="6721.37"/>
    <s v="tier - 2"/>
    <s v="tier - 1"/>
    <s v="R1012"/>
  </r>
  <r>
    <x v="1527"/>
    <x v="1377"/>
    <d v="1983-06-12T00:00:00"/>
    <x v="33"/>
    <n v="2"/>
    <x v="1018"/>
    <x v="249"/>
    <x v="2"/>
    <x v="2"/>
    <s v="yes"/>
    <s v="No"/>
    <x v="3"/>
    <x v="1"/>
    <n v="6710.19"/>
    <s v="tier - 3"/>
    <s v="tier - 3"/>
    <s v="R1012"/>
  </r>
  <r>
    <x v="1528"/>
    <x v="1378"/>
    <d v="1971-12-12T00:00:00"/>
    <x v="14"/>
    <n v="0"/>
    <x v="1019"/>
    <x v="398"/>
    <x v="2"/>
    <x v="0"/>
    <s v="No"/>
    <s v="No"/>
    <x v="0"/>
    <x v="1"/>
    <n v="6706.47"/>
    <s v="tier - 2"/>
    <s v="tier - 1"/>
    <s v="R1013"/>
  </r>
  <r>
    <x v="1529"/>
    <x v="286"/>
    <d v="1968-07-13T00:00:00"/>
    <x v="0"/>
    <n v="0"/>
    <x v="1020"/>
    <x v="12"/>
    <x v="3"/>
    <x v="0"/>
    <s v="No"/>
    <s v="No"/>
    <x v="0"/>
    <x v="1"/>
    <n v="6700.56"/>
    <s v="tier - 3"/>
    <s v="tier - 1"/>
    <s v="R1012"/>
  </r>
  <r>
    <x v="1530"/>
    <x v="1379"/>
    <d v="1985-07-09T00:00:00"/>
    <x v="17"/>
    <n v="2"/>
    <x v="424"/>
    <x v="450"/>
    <x v="2"/>
    <x v="2"/>
    <s v="yes"/>
    <s v="No"/>
    <x v="0"/>
    <x v="1"/>
    <n v="6686.43"/>
    <s v="tier - 2"/>
    <s v="tier - 3"/>
    <s v="R1012"/>
  </r>
  <r>
    <x v="1531"/>
    <x v="1380"/>
    <d v="1989-10-20T00:00:00"/>
    <x v="4"/>
    <n v="5"/>
    <x v="1021"/>
    <x v="81"/>
    <x v="0"/>
    <x v="2"/>
    <s v="No"/>
    <s v="No"/>
    <x v="0"/>
    <x v="1"/>
    <n v="6666.24"/>
    <s v="tier - 3"/>
    <s v="tier - 1"/>
    <s v="R1011"/>
  </r>
  <r>
    <x v="1532"/>
    <x v="1381"/>
    <d v="1981-09-17T00:00:00"/>
    <x v="36"/>
    <n v="1"/>
    <x v="1022"/>
    <x v="13"/>
    <x v="1"/>
    <x v="0"/>
    <s v="yes"/>
    <s v="No"/>
    <x v="0"/>
    <x v="1"/>
    <n v="6664.69"/>
    <s v="tier - 3"/>
    <s v="tier - 1"/>
    <s v="R1012"/>
  </r>
  <r>
    <x v="1533"/>
    <x v="1382"/>
    <d v="1982-09-27T00:00:00"/>
    <x v="37"/>
    <n v="3"/>
    <x v="1023"/>
    <x v="47"/>
    <x v="2"/>
    <x v="2"/>
    <s v="No"/>
    <s v="No"/>
    <x v="0"/>
    <x v="1"/>
    <n v="6664.32"/>
    <s v="tier - 2"/>
    <s v="tier - 2"/>
    <s v="R1013"/>
  </r>
  <r>
    <x v="1534"/>
    <x v="1383"/>
    <d v="1989-11-19T00:00:00"/>
    <x v="4"/>
    <n v="5"/>
    <x v="687"/>
    <x v="117"/>
    <x v="0"/>
    <x v="2"/>
    <s v="No"/>
    <s v="No"/>
    <x v="0"/>
    <x v="1"/>
    <n v="6653.79"/>
    <s v="tier - 2"/>
    <s v="tier - 1"/>
    <s v="R1013"/>
  </r>
  <r>
    <x v="1535"/>
    <x v="1384"/>
    <d v="1984-07-01T00:00:00"/>
    <x v="32"/>
    <n v="3"/>
    <x v="1024"/>
    <x v="115"/>
    <x v="2"/>
    <x v="2"/>
    <s v="No"/>
    <s v="No"/>
    <x v="3"/>
    <x v="1"/>
    <n v="6652.53"/>
    <s v="tier - 3"/>
    <s v="tier - 2"/>
    <s v="R1013"/>
  </r>
  <r>
    <x v="1536"/>
    <x v="1385"/>
    <d v="1970-11-08T00:00:00"/>
    <x v="2"/>
    <n v="0"/>
    <x v="1025"/>
    <x v="293"/>
    <x v="3"/>
    <x v="0"/>
    <s v="yes"/>
    <s v="No"/>
    <x v="1"/>
    <x v="1"/>
    <n v="6651.26"/>
    <s v="tier - 2"/>
    <s v="tier - 3"/>
    <s v="R1013"/>
  </r>
  <r>
    <x v="1537"/>
    <x v="1386"/>
    <d v="1984-12-08T00:00:00"/>
    <x v="32"/>
    <n v="2"/>
    <x v="1026"/>
    <x v="507"/>
    <x v="3"/>
    <x v="2"/>
    <s v="No"/>
    <s v="No"/>
    <x v="3"/>
    <x v="1"/>
    <n v="6640.54"/>
    <s v="tier - 2"/>
    <s v="tier - 3"/>
    <s v="R1019"/>
  </r>
  <r>
    <x v="1538"/>
    <x v="1387"/>
    <d v="1990-06-06T00:00:00"/>
    <x v="4"/>
    <n v="3"/>
    <x v="820"/>
    <x v="419"/>
    <x v="1"/>
    <x v="2"/>
    <s v="No"/>
    <s v="No"/>
    <x v="0"/>
    <x v="1"/>
    <n v="6639.3"/>
    <s v="tier - 2"/>
    <s v="tier - 2"/>
    <s v="R1021"/>
  </r>
  <r>
    <x v="1539"/>
    <x v="1388"/>
    <d v="2003-09-04T00:00:00"/>
    <x v="39"/>
    <n v="0"/>
    <x v="307"/>
    <x v="587"/>
    <x v="0"/>
    <x v="2"/>
    <s v="No"/>
    <s v="No"/>
    <x v="3"/>
    <x v="1"/>
    <n v="6638.16"/>
    <s v="tier - 2"/>
    <s v="tier - 1"/>
    <s v="R1012"/>
  </r>
  <r>
    <x v="1540"/>
    <x v="1389"/>
    <d v="1973-08-29T00:00:00"/>
    <x v="30"/>
    <n v="0"/>
    <x v="1027"/>
    <x v="622"/>
    <x v="2"/>
    <x v="0"/>
    <s v="No"/>
    <s v="No"/>
    <x v="1"/>
    <x v="1"/>
    <n v="6630.31"/>
    <s v="tier - 2"/>
    <s v="tier - 1"/>
    <s v="R1013"/>
  </r>
  <r>
    <x v="1541"/>
    <x v="1390"/>
    <d v="1982-08-28T00:00:00"/>
    <x v="37"/>
    <n v="1"/>
    <x v="759"/>
    <x v="180"/>
    <x v="0"/>
    <x v="2"/>
    <s v="No"/>
    <s v="No"/>
    <x v="0"/>
    <x v="1"/>
    <n v="6610.11"/>
    <s v="tier - 3"/>
    <s v="tier - 2"/>
    <s v="R1015"/>
  </r>
  <r>
    <x v="1542"/>
    <x v="1391"/>
    <d v="1982-11-07T00:00:00"/>
    <x v="37"/>
    <n v="2"/>
    <x v="801"/>
    <x v="119"/>
    <x v="1"/>
    <x v="1"/>
    <s v="No"/>
    <s v="No"/>
    <x v="0"/>
    <x v="1"/>
    <n v="6600.36"/>
    <s v="tier - 2"/>
    <s v="tier - 3"/>
    <s v="R1011"/>
  </r>
  <r>
    <x v="1543"/>
    <x v="1392"/>
    <d v="1982-12-29T00:00:00"/>
    <x v="37"/>
    <n v="1"/>
    <x v="50"/>
    <x v="623"/>
    <x v="0"/>
    <x v="1"/>
    <s v="No"/>
    <s v="No"/>
    <x v="0"/>
    <x v="1"/>
    <n v="6600.21"/>
    <s v="tier - 3"/>
    <s v="tier - 2"/>
    <s v="R1016"/>
  </r>
  <r>
    <x v="1544"/>
    <x v="1393"/>
    <d v="1982-11-22T00:00:00"/>
    <x v="37"/>
    <n v="2"/>
    <x v="1028"/>
    <x v="585"/>
    <x v="2"/>
    <x v="2"/>
    <s v="No"/>
    <s v="No"/>
    <x v="0"/>
    <x v="1"/>
    <n v="6593.51"/>
    <s v="tier - 2"/>
    <s v="tier - 1"/>
    <s v="R1013"/>
  </r>
  <r>
    <x v="1545"/>
    <x v="1394"/>
    <d v="1984-10-05T00:00:00"/>
    <x v="32"/>
    <n v="2"/>
    <x v="105"/>
    <x v="40"/>
    <x v="0"/>
    <x v="2"/>
    <s v="No"/>
    <s v="No"/>
    <x v="3"/>
    <x v="1"/>
    <n v="6571.54"/>
    <s v="tier - 2"/>
    <s v="tier - 3"/>
    <s v="R1011"/>
  </r>
  <r>
    <x v="1546"/>
    <x v="1395"/>
    <d v="1981-07-20T00:00:00"/>
    <x v="36"/>
    <n v="0"/>
    <x v="520"/>
    <x v="624"/>
    <x v="0"/>
    <x v="0"/>
    <s v="yes"/>
    <s v="No"/>
    <x v="0"/>
    <x v="1"/>
    <n v="6571.02"/>
    <s v="tier - 2"/>
    <s v="tier - 1"/>
    <s v="R1012"/>
  </r>
  <r>
    <x v="1547"/>
    <x v="1396"/>
    <d v="1984-09-20T00:00:00"/>
    <x v="32"/>
    <n v="1"/>
    <x v="384"/>
    <x v="49"/>
    <x v="1"/>
    <x v="2"/>
    <s v="No"/>
    <s v="No"/>
    <x v="3"/>
    <x v="1"/>
    <n v="6555.07"/>
    <s v="tier - 2"/>
    <s v="tier - 2"/>
    <s v="R1024"/>
  </r>
  <r>
    <x v="1548"/>
    <x v="1397"/>
    <d v="1968-12-11T00:00:00"/>
    <x v="0"/>
    <n v="0"/>
    <x v="1029"/>
    <x v="519"/>
    <x v="3"/>
    <x v="0"/>
    <s v="No"/>
    <s v="No"/>
    <x v="0"/>
    <x v="1"/>
    <n v="6552.01"/>
    <s v="tier - 3"/>
    <s v="tier - 2"/>
    <s v="R1013"/>
  </r>
  <r>
    <x v="1549"/>
    <x v="1398"/>
    <d v="1989-08-06T00:00:00"/>
    <x v="4"/>
    <n v="3"/>
    <x v="1030"/>
    <x v="195"/>
    <x v="0"/>
    <x v="1"/>
    <s v="No"/>
    <s v="No"/>
    <x v="0"/>
    <x v="1"/>
    <n v="6551.75"/>
    <s v="tier - 2"/>
    <s v="tier - 2"/>
    <s v="R1024"/>
  </r>
  <r>
    <x v="1550"/>
    <x v="1399"/>
    <d v="1986-12-18T00:00:00"/>
    <x v="26"/>
    <n v="3"/>
    <x v="276"/>
    <x v="625"/>
    <x v="1"/>
    <x v="0"/>
    <s v="yes"/>
    <s v="No"/>
    <x v="3"/>
    <x v="1"/>
    <n v="6548.2"/>
    <s v="tier - 2"/>
    <s v="tier - 3"/>
    <s v="R1012"/>
  </r>
  <r>
    <x v="1551"/>
    <x v="1149"/>
    <d v="1969-12-03T00:00:00"/>
    <x v="16"/>
    <n v="0"/>
    <x v="1031"/>
    <x v="56"/>
    <x v="3"/>
    <x v="1"/>
    <s v="yes"/>
    <s v="No"/>
    <x v="3"/>
    <x v="1"/>
    <n v="6546.16"/>
    <s v="tier - 2"/>
    <s v="tier - 3"/>
    <s v="R1013"/>
  </r>
  <r>
    <x v="1552"/>
    <x v="1400"/>
    <d v="1982-10-02T00:00:00"/>
    <x v="37"/>
    <n v="3"/>
    <x v="643"/>
    <x v="374"/>
    <x v="2"/>
    <x v="2"/>
    <s v="No"/>
    <s v="No"/>
    <x v="0"/>
    <x v="1"/>
    <n v="6536.68"/>
    <s v="tier - 2"/>
    <s v="tier - 2"/>
    <s v="R1012"/>
  </r>
  <r>
    <x v="1553"/>
    <x v="1401"/>
    <d v="1982-08-12T00:00:00"/>
    <x v="37"/>
    <n v="3"/>
    <x v="837"/>
    <x v="82"/>
    <x v="2"/>
    <x v="2"/>
    <s v="No"/>
    <s v="No"/>
    <x v="0"/>
    <x v="1"/>
    <n v="6532.04"/>
    <s v="tier - 2"/>
    <s v="tier - 1"/>
    <s v="R1013"/>
  </r>
  <r>
    <x v="1554"/>
    <x v="1402"/>
    <d v="1976-10-23T00:00:00"/>
    <x v="1"/>
    <n v="2"/>
    <x v="1032"/>
    <x v="133"/>
    <x v="2"/>
    <x v="2"/>
    <s v="yes"/>
    <s v="No"/>
    <x v="0"/>
    <x v="1"/>
    <n v="6529.21"/>
    <s v="tier - 2"/>
    <s v="tier - 1"/>
    <s v="R1013"/>
  </r>
  <r>
    <x v="1555"/>
    <x v="1001"/>
    <d v="1994-07-07T00:00:00"/>
    <x v="6"/>
    <n v="0"/>
    <x v="222"/>
    <x v="31"/>
    <x v="0"/>
    <x v="2"/>
    <s v="No"/>
    <s v="No"/>
    <x v="0"/>
    <x v="1"/>
    <n v="6512.24"/>
    <s v="tier - 2"/>
    <s v="tier - 1"/>
    <s v="R1021"/>
  </r>
  <r>
    <x v="1556"/>
    <x v="1403"/>
    <d v="1982-08-28T00:00:00"/>
    <x v="37"/>
    <n v="1"/>
    <x v="326"/>
    <x v="124"/>
    <x v="1"/>
    <x v="2"/>
    <s v="No"/>
    <s v="No"/>
    <x v="0"/>
    <x v="1"/>
    <n v="6500.24"/>
    <s v="tier - 2"/>
    <s v="tier - 2"/>
    <s v="R1013"/>
  </r>
  <r>
    <x v="1557"/>
    <x v="1404"/>
    <d v="1982-10-09T00:00:00"/>
    <x v="37"/>
    <n v="1"/>
    <x v="941"/>
    <x v="152"/>
    <x v="1"/>
    <x v="2"/>
    <s v="No"/>
    <s v="No"/>
    <x v="0"/>
    <x v="1"/>
    <n v="6496.89"/>
    <s v="tier - 2"/>
    <s v="tier - 3"/>
    <s v="R1011"/>
  </r>
  <r>
    <x v="1558"/>
    <x v="1405"/>
    <d v="1970-12-01T00:00:00"/>
    <x v="2"/>
    <n v="0"/>
    <x v="1033"/>
    <x v="428"/>
    <x v="3"/>
    <x v="0"/>
    <s v="yes"/>
    <s v="No"/>
    <x v="1"/>
    <x v="1"/>
    <n v="6481.67"/>
    <s v="tier - 2"/>
    <s v="tier - 2"/>
    <s v="R1013"/>
  </r>
  <r>
    <x v="1559"/>
    <x v="1406"/>
    <d v="1980-06-08T00:00:00"/>
    <x v="18"/>
    <n v="0"/>
    <x v="528"/>
    <x v="334"/>
    <x v="0"/>
    <x v="1"/>
    <s v="No"/>
    <s v="No"/>
    <x v="0"/>
    <x v="1"/>
    <n v="6474.01"/>
    <s v="tier - 2"/>
    <s v="tier - 3"/>
    <s v="R1011"/>
  </r>
  <r>
    <x v="1560"/>
    <x v="1407"/>
    <d v="1981-07-27T00:00:00"/>
    <x v="36"/>
    <n v="1"/>
    <x v="397"/>
    <x v="42"/>
    <x v="1"/>
    <x v="0"/>
    <s v="yes"/>
    <s v="No"/>
    <x v="0"/>
    <x v="1"/>
    <n v="6473.15"/>
    <s v="tier - 2"/>
    <s v="tier - 2"/>
    <s v="R1013"/>
  </r>
  <r>
    <x v="1561"/>
    <x v="1408"/>
    <d v="1984-11-01T00:00:00"/>
    <x v="32"/>
    <n v="2"/>
    <x v="1034"/>
    <x v="79"/>
    <x v="1"/>
    <x v="2"/>
    <s v="No"/>
    <s v="No"/>
    <x v="3"/>
    <x v="1"/>
    <n v="6457.84"/>
    <s v="tier - 2"/>
    <s v="tier - 3"/>
    <s v="R1012"/>
  </r>
  <r>
    <x v="1562"/>
    <x v="1409"/>
    <d v="1984-08-26T00:00:00"/>
    <x v="32"/>
    <n v="2"/>
    <x v="422"/>
    <x v="176"/>
    <x v="1"/>
    <x v="2"/>
    <s v="No"/>
    <s v="No"/>
    <x v="3"/>
    <x v="1"/>
    <n v="6455.86"/>
    <s v="tier - 3"/>
    <s v="tier - 3"/>
    <s v="R1012"/>
  </r>
  <r>
    <x v="1563"/>
    <x v="465"/>
    <d v="1985-07-22T00:00:00"/>
    <x v="17"/>
    <n v="3"/>
    <x v="1035"/>
    <x v="626"/>
    <x v="0"/>
    <x v="2"/>
    <s v="yes"/>
    <s v="No"/>
    <x v="0"/>
    <x v="1"/>
    <n v="6435.62"/>
    <s v="tier - 3"/>
    <s v="tier - 2"/>
    <s v="R1013"/>
  </r>
  <r>
    <x v="1564"/>
    <x v="824"/>
    <d v="1975-08-05T00:00:00"/>
    <x v="27"/>
    <n v="1"/>
    <x v="1036"/>
    <x v="573"/>
    <x v="2"/>
    <x v="0"/>
    <s v="yes"/>
    <s v="No"/>
    <x v="3"/>
    <x v="1"/>
    <n v="6423.48"/>
    <s v="tier - 2"/>
    <s v="tier - 3"/>
    <s v="R1013"/>
  </r>
  <r>
    <x v="1565"/>
    <x v="1410"/>
    <d v="1976-12-30T00:00:00"/>
    <x v="1"/>
    <n v="2"/>
    <x v="1037"/>
    <x v="34"/>
    <x v="2"/>
    <x v="1"/>
    <s v="yes"/>
    <s v="No"/>
    <x v="0"/>
    <x v="1"/>
    <n v="6417.28"/>
    <s v="tier - 2"/>
    <s v="tier - 3"/>
    <s v="R1013"/>
  </r>
  <r>
    <x v="1566"/>
    <x v="1411"/>
    <d v="1987-09-04T00:00:00"/>
    <x v="38"/>
    <n v="3"/>
    <x v="500"/>
    <x v="380"/>
    <x v="1"/>
    <x v="2"/>
    <s v="No"/>
    <s v="No"/>
    <x v="3"/>
    <x v="1"/>
    <n v="6414.18"/>
    <s v="tier - 2"/>
    <s v="tier - 2"/>
    <s v="R1011"/>
  </r>
  <r>
    <x v="1567"/>
    <x v="508"/>
    <d v="1971-08-22T00:00:00"/>
    <x v="14"/>
    <n v="0"/>
    <x v="1038"/>
    <x v="222"/>
    <x v="2"/>
    <x v="0"/>
    <s v="No"/>
    <s v="No"/>
    <x v="0"/>
    <x v="1"/>
    <n v="6412.34"/>
    <s v="tier - 2"/>
    <s v="tier - 3"/>
    <s v="R1013"/>
  </r>
  <r>
    <x v="1568"/>
    <x v="1412"/>
    <d v="1970-08-20T00:00:00"/>
    <x v="2"/>
    <n v="0"/>
    <x v="1039"/>
    <x v="590"/>
    <x v="3"/>
    <x v="0"/>
    <s v="yes"/>
    <s v="No"/>
    <x v="1"/>
    <x v="1"/>
    <n v="6407.05"/>
    <s v="tier - 2"/>
    <s v="tier - 1"/>
    <s v="R1013"/>
  </r>
  <r>
    <x v="1569"/>
    <x v="1413"/>
    <d v="1985-12-10T00:00:00"/>
    <x v="17"/>
    <n v="2"/>
    <x v="277"/>
    <x v="52"/>
    <x v="1"/>
    <x v="2"/>
    <s v="yes"/>
    <s v="No"/>
    <x v="0"/>
    <x v="1"/>
    <n v="6406.41"/>
    <s v="tier - 1"/>
    <s v="tier - 3"/>
    <s v="R1014"/>
  </r>
  <r>
    <x v="1570"/>
    <x v="1414"/>
    <d v="1987-09-09T00:00:00"/>
    <x v="38"/>
    <n v="2"/>
    <x v="1040"/>
    <x v="209"/>
    <x v="2"/>
    <x v="2"/>
    <s v="No"/>
    <s v="No"/>
    <x v="3"/>
    <x v="1"/>
    <n v="6402.29"/>
    <s v="tier - 2"/>
    <s v="tier - 3"/>
    <s v="R1024"/>
  </r>
  <r>
    <x v="1571"/>
    <x v="456"/>
    <d v="1982-10-28T00:00:00"/>
    <x v="37"/>
    <n v="1"/>
    <x v="1041"/>
    <x v="280"/>
    <x v="1"/>
    <x v="2"/>
    <s v="No"/>
    <s v="No"/>
    <x v="0"/>
    <x v="1"/>
    <n v="6393.6"/>
    <s v="tier - 2"/>
    <s v="tier - 1"/>
    <s v="R1012"/>
  </r>
  <r>
    <x v="1572"/>
    <x v="1415"/>
    <d v="1997-08-16T00:00:00"/>
    <x v="31"/>
    <n v="0"/>
    <x v="728"/>
    <x v="127"/>
    <x v="0"/>
    <x v="2"/>
    <s v="yes"/>
    <s v="No"/>
    <x v="3"/>
    <x v="1"/>
    <n v="6389.53"/>
    <s v="tier - 2"/>
    <s v="tier - 2"/>
    <s v="R1021"/>
  </r>
  <r>
    <x v="1573"/>
    <x v="1416"/>
    <d v="1982-08-06T00:00:00"/>
    <x v="37"/>
    <n v="1"/>
    <x v="984"/>
    <x v="256"/>
    <x v="1"/>
    <x v="1"/>
    <s v="No"/>
    <s v="No"/>
    <x v="0"/>
    <x v="1"/>
    <n v="6389.38"/>
    <s v="tier - 1"/>
    <s v="tier - 2"/>
    <s v="R1012"/>
  </r>
  <r>
    <x v="1574"/>
    <x v="1417"/>
    <d v="1976-11-18T00:00:00"/>
    <x v="1"/>
    <n v="2"/>
    <x v="1042"/>
    <x v="358"/>
    <x v="2"/>
    <x v="2"/>
    <s v="yes"/>
    <s v="No"/>
    <x v="0"/>
    <x v="1"/>
    <n v="6374.16"/>
    <s v="tier - 2"/>
    <s v="tier - 2"/>
    <s v="R1013"/>
  </r>
  <r>
    <x v="1575"/>
    <x v="523"/>
    <d v="1984-08-13T00:00:00"/>
    <x v="32"/>
    <n v="1"/>
    <x v="13"/>
    <x v="585"/>
    <x v="0"/>
    <x v="2"/>
    <s v="No"/>
    <s v="No"/>
    <x v="3"/>
    <x v="1"/>
    <n v="6373.56"/>
    <s v="tier - 2"/>
    <s v="tier - 1"/>
    <s v="R1012"/>
  </r>
  <r>
    <x v="1576"/>
    <x v="1418"/>
    <d v="1970-11-09T00:00:00"/>
    <x v="2"/>
    <n v="0"/>
    <x v="1043"/>
    <x v="627"/>
    <x v="3"/>
    <x v="0"/>
    <s v="yes"/>
    <s v="No"/>
    <x v="1"/>
    <x v="1"/>
    <n v="6367.31"/>
    <s v="tier - 2"/>
    <s v="tier - 1"/>
    <s v="R1013"/>
  </r>
  <r>
    <x v="1577"/>
    <x v="1419"/>
    <d v="1996-07-07T00:00:00"/>
    <x v="45"/>
    <n v="0"/>
    <x v="1044"/>
    <x v="213"/>
    <x v="0"/>
    <x v="1"/>
    <s v="yes"/>
    <s v="No"/>
    <x v="0"/>
    <x v="1"/>
    <n v="6361.47"/>
    <s v="tier - 2"/>
    <s v="tier - 3"/>
    <s v="R1021"/>
  </r>
  <r>
    <x v="1578"/>
    <x v="616"/>
    <d v="1989-06-24T00:00:00"/>
    <x v="4"/>
    <n v="3"/>
    <x v="1045"/>
    <x v="83"/>
    <x v="0"/>
    <x v="2"/>
    <s v="No"/>
    <s v="No"/>
    <x v="0"/>
    <x v="1"/>
    <n v="6360.99"/>
    <s v="tier - 2"/>
    <s v="tier - 2"/>
    <s v="R1012"/>
  </r>
  <r>
    <x v="1579"/>
    <x v="1420"/>
    <d v="1980-10-30T00:00:00"/>
    <x v="25"/>
    <n v="0"/>
    <x v="1046"/>
    <x v="587"/>
    <x v="0"/>
    <x v="2"/>
    <s v="No"/>
    <s v="No"/>
    <x v="0"/>
    <x v="1"/>
    <n v="6358.78"/>
    <s v="tier - 2"/>
    <s v="tier - 1"/>
    <s v="R1012"/>
  </r>
  <r>
    <x v="1580"/>
    <x v="1421"/>
    <d v="1983-08-19T00:00:00"/>
    <x v="33"/>
    <n v="2"/>
    <x v="1047"/>
    <x v="80"/>
    <x v="0"/>
    <x v="2"/>
    <s v="yes"/>
    <s v="No"/>
    <x v="3"/>
    <x v="1"/>
    <n v="6356.27"/>
    <s v="tier - 3"/>
    <s v="tier - 2"/>
    <s v="R1013"/>
  </r>
  <r>
    <x v="1581"/>
    <x v="325"/>
    <d v="1983-10-21T00:00:00"/>
    <x v="33"/>
    <n v="2"/>
    <x v="951"/>
    <x v="316"/>
    <x v="0"/>
    <x v="2"/>
    <s v="yes"/>
    <s v="No"/>
    <x v="3"/>
    <x v="1"/>
    <n v="6338.08"/>
    <s v="tier - 2"/>
    <s v="tier - 1"/>
    <s v="R1013"/>
  </r>
  <r>
    <x v="1582"/>
    <x v="1422"/>
    <d v="1986-09-25T00:00:00"/>
    <x v="26"/>
    <n v="3"/>
    <x v="247"/>
    <x v="628"/>
    <x v="1"/>
    <x v="0"/>
    <s v="yes"/>
    <s v="No"/>
    <x v="3"/>
    <x v="1"/>
    <n v="6335.64"/>
    <s v="tier - 2"/>
    <s v="tier - 2"/>
    <s v="R1013"/>
  </r>
  <r>
    <x v="1583"/>
    <x v="1423"/>
    <d v="1990-08-13T00:00:00"/>
    <x v="3"/>
    <n v="3"/>
    <x v="1048"/>
    <x v="134"/>
    <x v="0"/>
    <x v="2"/>
    <s v="No"/>
    <s v="No"/>
    <x v="0"/>
    <x v="1"/>
    <n v="6334.34"/>
    <s v="tier - 2"/>
    <s v="tier - 2"/>
    <s v="R1024"/>
  </r>
  <r>
    <x v="1584"/>
    <x v="1424"/>
    <d v="1985-12-15T00:00:00"/>
    <x v="17"/>
    <n v="2"/>
    <x v="65"/>
    <x v="334"/>
    <x v="0"/>
    <x v="1"/>
    <s v="yes"/>
    <s v="No"/>
    <x v="0"/>
    <x v="1"/>
    <n v="6313.76"/>
    <s v="tier - 2"/>
    <s v="tier - 1"/>
    <s v="R1013"/>
  </r>
  <r>
    <x v="1585"/>
    <x v="1425"/>
    <d v="1985-11-19T00:00:00"/>
    <x v="17"/>
    <n v="2"/>
    <x v="1049"/>
    <x v="540"/>
    <x v="1"/>
    <x v="2"/>
    <s v="yes"/>
    <s v="No"/>
    <x v="0"/>
    <x v="1"/>
    <n v="6311.95"/>
    <s v="tier - 2"/>
    <s v="tier - 1"/>
    <s v="R1011"/>
  </r>
  <r>
    <x v="1586"/>
    <x v="1426"/>
    <d v="2004-07-27T00:00:00"/>
    <x v="41"/>
    <n v="0"/>
    <x v="1050"/>
    <x v="561"/>
    <x v="0"/>
    <x v="1"/>
    <s v="No"/>
    <s v="yes"/>
    <x v="3"/>
    <x v="1"/>
    <n v="6311.11"/>
    <s v="tier - 2"/>
    <s v="tier - 2"/>
    <s v="R1011"/>
  </r>
  <r>
    <x v="1587"/>
    <x v="1427"/>
    <d v="1969-09-04T00:00:00"/>
    <x v="16"/>
    <n v="0"/>
    <x v="1051"/>
    <x v="239"/>
    <x v="3"/>
    <x v="2"/>
    <s v="yes"/>
    <s v="No"/>
    <x v="3"/>
    <x v="1"/>
    <n v="6305.61"/>
    <s v="tier - 2"/>
    <s v="tier - 2"/>
    <s v="R1012"/>
  </r>
  <r>
    <x v="1588"/>
    <x v="1428"/>
    <d v="1974-09-17T00:00:00"/>
    <x v="19"/>
    <n v="0"/>
    <x v="1052"/>
    <x v="305"/>
    <x v="2"/>
    <x v="0"/>
    <s v="No"/>
    <s v="No"/>
    <x v="0"/>
    <x v="1"/>
    <n v="6302.23"/>
    <s v="tier - 2"/>
    <s v="tier - 1"/>
    <s v="R1013"/>
  </r>
  <r>
    <x v="1589"/>
    <x v="290"/>
    <d v="1996-07-04T00:00:00"/>
    <x v="45"/>
    <n v="0"/>
    <x v="1053"/>
    <x v="224"/>
    <x v="0"/>
    <x v="2"/>
    <s v="yes"/>
    <s v="No"/>
    <x v="0"/>
    <x v="1"/>
    <n v="6293.63"/>
    <s v="tier - 2"/>
    <s v="tier - 3"/>
    <s v="R1021"/>
  </r>
  <r>
    <x v="1590"/>
    <x v="1429"/>
    <d v="1981-08-26T00:00:00"/>
    <x v="36"/>
    <n v="1"/>
    <x v="41"/>
    <x v="318"/>
    <x v="0"/>
    <x v="0"/>
    <s v="yes"/>
    <s v="No"/>
    <x v="0"/>
    <x v="1"/>
    <n v="6289.75"/>
    <s v="tier - 2"/>
    <s v="tier - 3"/>
    <s v="R1013"/>
  </r>
  <r>
    <x v="1591"/>
    <x v="1430"/>
    <d v="1981-11-24T00:00:00"/>
    <x v="36"/>
    <n v="1"/>
    <x v="1054"/>
    <x v="19"/>
    <x v="1"/>
    <x v="0"/>
    <s v="yes"/>
    <s v="No"/>
    <x v="0"/>
    <x v="1"/>
    <n v="6282.24"/>
    <s v="tier - 2"/>
    <s v="tier - 1"/>
    <s v="R1011"/>
  </r>
  <r>
    <x v="1592"/>
    <x v="1431"/>
    <d v="1993-10-16T00:00:00"/>
    <x v="20"/>
    <n v="0"/>
    <x v="650"/>
    <x v="135"/>
    <x v="0"/>
    <x v="2"/>
    <s v="No"/>
    <s v="No"/>
    <x v="3"/>
    <x v="1"/>
    <n v="6276.3"/>
    <s v="tier - 2"/>
    <s v="tier - 1"/>
    <s v="R1025"/>
  </r>
  <r>
    <x v="1593"/>
    <x v="1432"/>
    <d v="1981-06-30T00:00:00"/>
    <x v="36"/>
    <n v="1"/>
    <x v="704"/>
    <x v="629"/>
    <x v="2"/>
    <x v="0"/>
    <s v="yes"/>
    <s v="No"/>
    <x v="0"/>
    <x v="1"/>
    <n v="6272.48"/>
    <s v="tier - 1"/>
    <s v="tier - 3"/>
    <s v="R1013"/>
  </r>
  <r>
    <x v="1594"/>
    <x v="1433"/>
    <d v="1984-09-25T00:00:00"/>
    <x v="32"/>
    <n v="3"/>
    <x v="711"/>
    <x v="52"/>
    <x v="2"/>
    <x v="2"/>
    <s v="No"/>
    <s v="No"/>
    <x v="3"/>
    <x v="1"/>
    <n v="6269.33"/>
    <s v="tier - 2"/>
    <s v="tier - 1"/>
    <s v="R1013"/>
  </r>
  <r>
    <x v="1595"/>
    <x v="1434"/>
    <d v="1995-10-17T00:00:00"/>
    <x v="40"/>
    <n v="0"/>
    <x v="1055"/>
    <x v="103"/>
    <x v="0"/>
    <x v="2"/>
    <s v="yes"/>
    <s v="No"/>
    <x v="3"/>
    <x v="1"/>
    <n v="6261.2"/>
    <s v="tier - 2"/>
    <s v="tier - 1"/>
    <s v="R1026"/>
  </r>
  <r>
    <x v="1596"/>
    <x v="1435"/>
    <d v="1970-10-11T00:00:00"/>
    <x v="2"/>
    <n v="0"/>
    <x v="1056"/>
    <x v="583"/>
    <x v="3"/>
    <x v="0"/>
    <s v="yes"/>
    <s v="No"/>
    <x v="1"/>
    <x v="1"/>
    <n v="6255.38"/>
    <s v="tier - 2"/>
    <s v="tier - 2"/>
    <s v="R1013"/>
  </r>
  <r>
    <x v="1597"/>
    <x v="1436"/>
    <d v="1972-09-08T00:00:00"/>
    <x v="28"/>
    <n v="0"/>
    <x v="1057"/>
    <x v="589"/>
    <x v="3"/>
    <x v="1"/>
    <s v="No"/>
    <s v="No"/>
    <x v="1"/>
    <x v="1"/>
    <n v="6254.13"/>
    <s v="tier - 2"/>
    <s v="tier - 2"/>
    <s v="R1012"/>
  </r>
  <r>
    <x v="1598"/>
    <x v="861"/>
    <d v="1972-11-11T00:00:00"/>
    <x v="28"/>
    <n v="0"/>
    <x v="1058"/>
    <x v="315"/>
    <x v="2"/>
    <x v="2"/>
    <s v="No"/>
    <s v="No"/>
    <x v="1"/>
    <x v="1"/>
    <n v="6253.85"/>
    <s v="tier - 2"/>
    <s v="tier - 2"/>
    <s v="R1013"/>
  </r>
  <r>
    <x v="1599"/>
    <x v="1437"/>
    <d v="1979-10-10T00:00:00"/>
    <x v="18"/>
    <n v="0"/>
    <x v="1059"/>
    <x v="500"/>
    <x v="2"/>
    <x v="2"/>
    <s v="No"/>
    <s v="No"/>
    <x v="3"/>
    <x v="1"/>
    <n v="6250.44"/>
    <s v="tier - 2"/>
    <s v="tier - 1"/>
    <s v="R1011"/>
  </r>
  <r>
    <x v="1600"/>
    <x v="1438"/>
    <d v="1983-08-11T00:00:00"/>
    <x v="33"/>
    <n v="1"/>
    <x v="1060"/>
    <x v="164"/>
    <x v="0"/>
    <x v="2"/>
    <s v="yes"/>
    <s v="No"/>
    <x v="3"/>
    <x v="1"/>
    <n v="6238.3"/>
    <s v="tier - 2"/>
    <s v="tier - 1"/>
    <s v="R1011"/>
  </r>
  <r>
    <x v="1601"/>
    <x v="1439"/>
    <d v="1978-09-19T00:00:00"/>
    <x v="9"/>
    <n v="2"/>
    <x v="405"/>
    <x v="457"/>
    <x v="2"/>
    <x v="0"/>
    <s v="No"/>
    <s v="No"/>
    <x v="0"/>
    <x v="1"/>
    <n v="6236.95"/>
    <s v="tier - 2"/>
    <s v="tier - 2"/>
    <s v="R1013"/>
  </r>
  <r>
    <x v="1602"/>
    <x v="1440"/>
    <d v="1972-06-29T00:00:00"/>
    <x v="28"/>
    <n v="0"/>
    <x v="1061"/>
    <x v="261"/>
    <x v="2"/>
    <x v="2"/>
    <s v="No"/>
    <s v="No"/>
    <x v="1"/>
    <x v="1"/>
    <n v="6219.93"/>
    <s v="tier - 2"/>
    <s v="tier - 2"/>
    <s v="R1013"/>
  </r>
  <r>
    <x v="1603"/>
    <x v="748"/>
    <d v="1992-08-12T00:00:00"/>
    <x v="34"/>
    <n v="0"/>
    <x v="1062"/>
    <x v="124"/>
    <x v="0"/>
    <x v="2"/>
    <s v="No"/>
    <s v="No"/>
    <x v="3"/>
    <x v="1"/>
    <n v="6208.5"/>
    <s v="tier - 2"/>
    <s v="tier - 1"/>
    <s v="R1021"/>
  </r>
  <r>
    <x v="1604"/>
    <x v="1441"/>
    <d v="1999-09-10T00:00:00"/>
    <x v="35"/>
    <n v="0"/>
    <x v="61"/>
    <x v="144"/>
    <x v="0"/>
    <x v="2"/>
    <s v="No"/>
    <s v="No"/>
    <x v="0"/>
    <x v="1"/>
    <n v="6207.26"/>
    <s v="tier - 2"/>
    <s v="tier - 2"/>
    <s v="R1026"/>
  </r>
  <r>
    <x v="1605"/>
    <x v="1442"/>
    <d v="1985-09-22T00:00:00"/>
    <x v="17"/>
    <n v="2"/>
    <x v="410"/>
    <x v="363"/>
    <x v="1"/>
    <x v="2"/>
    <s v="yes"/>
    <s v="No"/>
    <x v="0"/>
    <x v="1"/>
    <n v="6203.9"/>
    <s v="tier - 2"/>
    <s v="tier - 2"/>
    <s v="R1012"/>
  </r>
  <r>
    <x v="1606"/>
    <x v="465"/>
    <d v="1985-07-22T00:00:00"/>
    <x v="17"/>
    <n v="2"/>
    <x v="362"/>
    <x v="209"/>
    <x v="2"/>
    <x v="2"/>
    <s v="yes"/>
    <s v="No"/>
    <x v="0"/>
    <x v="1"/>
    <n v="6198.75"/>
    <s v="tier - 2"/>
    <s v="tier - 1"/>
    <s v="R1012"/>
  </r>
  <r>
    <x v="1607"/>
    <x v="1443"/>
    <d v="1988-10-23T00:00:00"/>
    <x v="23"/>
    <n v="3"/>
    <x v="659"/>
    <x v="86"/>
    <x v="0"/>
    <x v="2"/>
    <s v="yes"/>
    <s v="No"/>
    <x v="3"/>
    <x v="1"/>
    <n v="6196.45"/>
    <s v="tier - 2"/>
    <s v="tier - 1"/>
    <s v="R1011"/>
  </r>
  <r>
    <x v="1608"/>
    <x v="1444"/>
    <d v="1981-10-01T00:00:00"/>
    <x v="36"/>
    <n v="0"/>
    <x v="806"/>
    <x v="218"/>
    <x v="0"/>
    <x v="0"/>
    <s v="yes"/>
    <s v="No"/>
    <x v="0"/>
    <x v="1"/>
    <n v="6186.13"/>
    <s v="tier - 2"/>
    <s v="tier - 3"/>
    <s v="R1011"/>
  </r>
  <r>
    <x v="1609"/>
    <x v="1445"/>
    <d v="1981-11-22T00:00:00"/>
    <x v="36"/>
    <n v="0"/>
    <x v="181"/>
    <x v="630"/>
    <x v="0"/>
    <x v="0"/>
    <s v="yes"/>
    <s v="No"/>
    <x v="0"/>
    <x v="1"/>
    <n v="6185.32"/>
    <s v="tier - 2"/>
    <s v="tier - 1"/>
    <s v="R1013"/>
  </r>
  <r>
    <x v="1610"/>
    <x v="1446"/>
    <d v="1988-11-01T00:00:00"/>
    <x v="23"/>
    <n v="3"/>
    <x v="1034"/>
    <x v="251"/>
    <x v="1"/>
    <x v="2"/>
    <s v="yes"/>
    <s v="No"/>
    <x v="3"/>
    <x v="1"/>
    <n v="6184.3"/>
    <s v="tier - 2"/>
    <s v="tier - 3"/>
    <s v="R1013"/>
  </r>
  <r>
    <x v="1611"/>
    <x v="1447"/>
    <d v="1970-10-05T00:00:00"/>
    <x v="2"/>
    <n v="0"/>
    <x v="1063"/>
    <x v="14"/>
    <x v="3"/>
    <x v="0"/>
    <s v="yes"/>
    <s v="No"/>
    <x v="1"/>
    <x v="1"/>
    <n v="6183.46"/>
    <s v="tier - 2"/>
    <s v="tier - 2"/>
    <s v="R1012"/>
  </r>
  <r>
    <x v="1612"/>
    <x v="1448"/>
    <d v="1985-08-09T00:00:00"/>
    <x v="17"/>
    <n v="3"/>
    <x v="1064"/>
    <x v="111"/>
    <x v="2"/>
    <x v="2"/>
    <s v="yes"/>
    <s v="No"/>
    <x v="0"/>
    <x v="1"/>
    <n v="6183.32"/>
    <s v="tier - 2"/>
    <s v="tier - 2"/>
    <s v="R1012"/>
  </r>
  <r>
    <x v="1613"/>
    <x v="1449"/>
    <d v="1984-10-06T00:00:00"/>
    <x v="32"/>
    <n v="3"/>
    <x v="1065"/>
    <x v="139"/>
    <x v="2"/>
    <x v="2"/>
    <s v="No"/>
    <s v="No"/>
    <x v="3"/>
    <x v="1"/>
    <n v="6170.96"/>
    <s v="tier - 2"/>
    <s v="tier - 1"/>
    <s v="R1013"/>
  </r>
  <r>
    <x v="1614"/>
    <x v="1450"/>
    <d v="1985-10-15T00:00:00"/>
    <x v="17"/>
    <n v="3"/>
    <x v="1066"/>
    <x v="83"/>
    <x v="2"/>
    <x v="2"/>
    <s v="yes"/>
    <s v="No"/>
    <x v="0"/>
    <x v="1"/>
    <n v="6159.57"/>
    <s v="tier - 2"/>
    <s v="tier - 1"/>
    <s v="R1012"/>
  </r>
  <r>
    <x v="1615"/>
    <x v="1451"/>
    <d v="1973-11-06T00:00:00"/>
    <x v="30"/>
    <n v="0"/>
    <x v="1067"/>
    <x v="543"/>
    <x v="2"/>
    <x v="0"/>
    <s v="No"/>
    <s v="No"/>
    <x v="1"/>
    <x v="1"/>
    <n v="6152.05"/>
    <s v="tier - 2"/>
    <s v="tier - 3"/>
    <s v="R1013"/>
  </r>
  <r>
    <x v="1616"/>
    <x v="1452"/>
    <d v="1970-10-14T00:00:00"/>
    <x v="2"/>
    <n v="0"/>
    <x v="1068"/>
    <x v="631"/>
    <x v="3"/>
    <x v="0"/>
    <s v="yes"/>
    <s v="No"/>
    <x v="1"/>
    <x v="1"/>
    <n v="6147.12"/>
    <s v="tier - 2"/>
    <s v="tier - 3"/>
    <s v="R1012"/>
  </r>
  <r>
    <x v="1617"/>
    <x v="1453"/>
    <d v="1976-12-12T00:00:00"/>
    <x v="1"/>
    <n v="2"/>
    <x v="1069"/>
    <x v="319"/>
    <x v="2"/>
    <x v="2"/>
    <s v="yes"/>
    <s v="No"/>
    <x v="0"/>
    <x v="1"/>
    <n v="6139.14"/>
    <s v="tier - 2"/>
    <s v="tier - 3"/>
    <s v="R1013"/>
  </r>
  <r>
    <x v="1618"/>
    <x v="50"/>
    <d v="1978-09-05T00:00:00"/>
    <x v="9"/>
    <n v="2"/>
    <x v="1070"/>
    <x v="632"/>
    <x v="2"/>
    <x v="0"/>
    <s v="No"/>
    <s v="No"/>
    <x v="0"/>
    <x v="1"/>
    <n v="6138.58"/>
    <s v="tier - 2"/>
    <s v="tier - 1"/>
    <s v="R1013"/>
  </r>
  <r>
    <x v="1619"/>
    <x v="1454"/>
    <d v="1969-11-09T00:00:00"/>
    <x v="16"/>
    <n v="0"/>
    <x v="1071"/>
    <x v="90"/>
    <x v="3"/>
    <x v="2"/>
    <s v="yes"/>
    <s v="No"/>
    <x v="3"/>
    <x v="1"/>
    <n v="6138.5"/>
    <s v="tier - 2"/>
    <s v="tier - 2"/>
    <s v="R1011"/>
  </r>
  <r>
    <x v="1620"/>
    <x v="1455"/>
    <d v="1990-08-18T00:00:00"/>
    <x v="3"/>
    <n v="3"/>
    <x v="893"/>
    <x v="538"/>
    <x v="0"/>
    <x v="2"/>
    <s v="No"/>
    <s v="No"/>
    <x v="0"/>
    <x v="1"/>
    <n v="6128.8"/>
    <s v="tier - 2"/>
    <s v="tier - 3"/>
    <s v="R1012"/>
  </r>
  <r>
    <x v="1621"/>
    <x v="1456"/>
    <d v="1983-11-16T00:00:00"/>
    <x v="33"/>
    <n v="1"/>
    <x v="577"/>
    <x v="252"/>
    <x v="1"/>
    <x v="2"/>
    <s v="yes"/>
    <s v="No"/>
    <x v="3"/>
    <x v="1"/>
    <n v="6123.57"/>
    <s v="tier - 3"/>
    <s v="tier - 2"/>
    <s v="R1012"/>
  </r>
  <r>
    <x v="1622"/>
    <x v="1457"/>
    <d v="1983-08-11T00:00:00"/>
    <x v="33"/>
    <n v="1"/>
    <x v="507"/>
    <x v="274"/>
    <x v="2"/>
    <x v="2"/>
    <s v="yes"/>
    <s v="No"/>
    <x v="3"/>
    <x v="1"/>
    <n v="6117.49"/>
    <s v="tier - 2"/>
    <s v="tier - 3"/>
    <s v="R1012"/>
  </r>
  <r>
    <x v="1623"/>
    <x v="1458"/>
    <d v="1991-07-25T00:00:00"/>
    <x v="42"/>
    <n v="3"/>
    <x v="88"/>
    <x v="178"/>
    <x v="0"/>
    <x v="1"/>
    <s v="No"/>
    <s v="No"/>
    <x v="0"/>
    <x v="1"/>
    <n v="6113.23"/>
    <s v="tier - 2"/>
    <s v="tier - 2"/>
    <s v="R1024"/>
  </r>
  <r>
    <x v="1624"/>
    <x v="1459"/>
    <d v="1985-07-21T00:00:00"/>
    <x v="17"/>
    <n v="1"/>
    <x v="50"/>
    <x v="215"/>
    <x v="0"/>
    <x v="2"/>
    <s v="yes"/>
    <s v="No"/>
    <x v="0"/>
    <x v="1"/>
    <n v="6112.35"/>
    <s v="tier - 2"/>
    <s v="tier - 1"/>
    <s v="R1012"/>
  </r>
  <r>
    <x v="1625"/>
    <x v="954"/>
    <d v="1995-09-09T00:00:00"/>
    <x v="40"/>
    <n v="0"/>
    <x v="1072"/>
    <x v="614"/>
    <x v="0"/>
    <x v="2"/>
    <s v="yes"/>
    <s v="No"/>
    <x v="3"/>
    <x v="1"/>
    <n v="6111.95"/>
    <s v="tier - 2"/>
    <s v="tier - 3"/>
    <s v="R1026"/>
  </r>
  <r>
    <x v="1626"/>
    <x v="1460"/>
    <d v="1970-06-09T00:00:00"/>
    <x v="2"/>
    <n v="0"/>
    <x v="1073"/>
    <x v="35"/>
    <x v="3"/>
    <x v="0"/>
    <s v="yes"/>
    <s v="No"/>
    <x v="1"/>
    <x v="1"/>
    <n v="6098.38"/>
    <s v="tier - 2"/>
    <s v="tier - 2"/>
    <s v="R1013"/>
  </r>
  <r>
    <x v="1627"/>
    <x v="1461"/>
    <d v="1984-07-25T00:00:00"/>
    <x v="32"/>
    <n v="2"/>
    <x v="165"/>
    <x v="87"/>
    <x v="0"/>
    <x v="1"/>
    <s v="No"/>
    <s v="No"/>
    <x v="3"/>
    <x v="1"/>
    <n v="6082.41"/>
    <s v="tier - 1"/>
    <s v="tier - 2"/>
    <s v="R1011"/>
  </r>
  <r>
    <x v="1628"/>
    <x v="1462"/>
    <d v="1984-10-14T00:00:00"/>
    <x v="32"/>
    <n v="1"/>
    <x v="29"/>
    <x v="233"/>
    <x v="0"/>
    <x v="2"/>
    <s v="No"/>
    <s v="No"/>
    <x v="3"/>
    <x v="1"/>
    <n v="6079.67"/>
    <s v="tier - 1"/>
    <s v="tier - 1"/>
    <s v="R1014"/>
  </r>
  <r>
    <x v="1629"/>
    <x v="1463"/>
    <d v="1979-08-08T00:00:00"/>
    <x v="18"/>
    <n v="2"/>
    <x v="1074"/>
    <x v="150"/>
    <x v="2"/>
    <x v="2"/>
    <s v="No"/>
    <s v="No"/>
    <x v="3"/>
    <x v="1"/>
    <n v="6074.37"/>
    <s v="tier - 2"/>
    <s v="tier - 2"/>
    <s v="R1012"/>
  </r>
  <r>
    <x v="1630"/>
    <x v="949"/>
    <d v="1984-09-21T00:00:00"/>
    <x v="32"/>
    <n v="1"/>
    <x v="410"/>
    <x v="633"/>
    <x v="1"/>
    <x v="2"/>
    <s v="No"/>
    <s v="No"/>
    <x v="3"/>
    <x v="1"/>
    <n v="6067.13"/>
    <s v="tier - 3"/>
    <s v="tier - 1"/>
    <s v="R1016"/>
  </r>
  <r>
    <x v="1631"/>
    <x v="1385"/>
    <d v="1994-11-08T00:00:00"/>
    <x v="6"/>
    <n v="0"/>
    <x v="24"/>
    <x v="85"/>
    <x v="0"/>
    <x v="1"/>
    <s v="No"/>
    <s v="No"/>
    <x v="0"/>
    <x v="1"/>
    <n v="6064.37"/>
    <s v="tier - 2"/>
    <s v="tier - 2"/>
    <s v="R1011"/>
  </r>
  <r>
    <x v="1632"/>
    <x v="1464"/>
    <d v="1996-07-28T00:00:00"/>
    <x v="45"/>
    <n v="0"/>
    <x v="1075"/>
    <x v="127"/>
    <x v="0"/>
    <x v="2"/>
    <s v="yes"/>
    <s v="No"/>
    <x v="0"/>
    <x v="1"/>
    <n v="6061.8"/>
    <s v="tier - 2"/>
    <s v="tier - 3"/>
    <s v="R1012"/>
  </r>
  <r>
    <x v="1633"/>
    <x v="1465"/>
    <d v="1989-08-16T00:00:00"/>
    <x v="4"/>
    <n v="4"/>
    <x v="1076"/>
    <x v="228"/>
    <x v="1"/>
    <x v="2"/>
    <s v="No"/>
    <s v="No"/>
    <x v="0"/>
    <x v="1"/>
    <n v="6059.17"/>
    <s v="tier - 2"/>
    <s v="tier - 1"/>
    <s v="R1011"/>
  </r>
  <r>
    <x v="1634"/>
    <x v="1466"/>
    <d v="1980-08-08T00:00:00"/>
    <x v="25"/>
    <n v="2"/>
    <x v="1077"/>
    <x v="550"/>
    <x v="2"/>
    <x v="2"/>
    <s v="No"/>
    <s v="No"/>
    <x v="0"/>
    <x v="1"/>
    <n v="5993.62"/>
    <s v="tier - 2"/>
    <s v="tier - 3"/>
    <s v="R1013"/>
  </r>
  <r>
    <x v="1635"/>
    <x v="1467"/>
    <d v="1974-08-17T00:00:00"/>
    <x v="19"/>
    <n v="0"/>
    <x v="1078"/>
    <x v="499"/>
    <x v="2"/>
    <x v="0"/>
    <s v="No"/>
    <s v="No"/>
    <x v="0"/>
    <x v="1"/>
    <n v="5990.17"/>
    <s v="tier - 2"/>
    <s v="tier - 2"/>
    <s v="R1013"/>
  </r>
  <r>
    <x v="1636"/>
    <x v="1468"/>
    <d v="1988-06-10T00:00:00"/>
    <x v="23"/>
    <n v="2"/>
    <x v="1079"/>
    <x v="106"/>
    <x v="0"/>
    <x v="1"/>
    <s v="yes"/>
    <s v="No"/>
    <x v="3"/>
    <x v="1"/>
    <n v="5989.52"/>
    <s v="tier - 2"/>
    <s v="tier - 1"/>
    <s v="R1012"/>
  </r>
  <r>
    <x v="1637"/>
    <x v="1228"/>
    <d v="1974-10-11T00:00:00"/>
    <x v="19"/>
    <n v="0"/>
    <x v="1037"/>
    <x v="41"/>
    <x v="2"/>
    <x v="0"/>
    <s v="No"/>
    <s v="No"/>
    <x v="0"/>
    <x v="1"/>
    <n v="5979.99"/>
    <s v="tier - 2"/>
    <s v="tier - 3"/>
    <s v="R1013"/>
  </r>
  <r>
    <x v="1638"/>
    <x v="237"/>
    <d v="1980-10-10T00:00:00"/>
    <x v="25"/>
    <n v="0"/>
    <x v="97"/>
    <x v="361"/>
    <x v="0"/>
    <x v="2"/>
    <s v="No"/>
    <s v="No"/>
    <x v="0"/>
    <x v="1"/>
    <n v="5979.73"/>
    <s v="tier - 2"/>
    <s v="tier - 2"/>
    <s v="R1011"/>
  </r>
  <r>
    <x v="1639"/>
    <x v="1469"/>
    <d v="1970-06-25T00:00:00"/>
    <x v="2"/>
    <n v="0"/>
    <x v="1080"/>
    <x v="452"/>
    <x v="3"/>
    <x v="0"/>
    <s v="yes"/>
    <s v="No"/>
    <x v="1"/>
    <x v="1"/>
    <n v="5979.66"/>
    <s v="tier - 2"/>
    <s v="tier - 3"/>
    <s v="R1013"/>
  </r>
  <r>
    <x v="1640"/>
    <x v="1470"/>
    <d v="1984-11-11T00:00:00"/>
    <x v="32"/>
    <n v="1"/>
    <x v="713"/>
    <x v="249"/>
    <x v="0"/>
    <x v="2"/>
    <s v="No"/>
    <s v="No"/>
    <x v="3"/>
    <x v="1"/>
    <n v="5976.83"/>
    <s v="tier - 2"/>
    <s v="tier - 2"/>
    <s v="R1013"/>
  </r>
  <r>
    <x v="1641"/>
    <x v="438"/>
    <d v="1984-09-19T00:00:00"/>
    <x v="32"/>
    <n v="1"/>
    <x v="427"/>
    <x v="189"/>
    <x v="1"/>
    <x v="2"/>
    <s v="No"/>
    <s v="No"/>
    <x v="3"/>
    <x v="1"/>
    <n v="5974.38"/>
    <s v="tier - 2"/>
    <s v="tier - 3"/>
    <s v="R1013"/>
  </r>
  <r>
    <x v="1642"/>
    <x v="1471"/>
    <d v="1989-07-22T00:00:00"/>
    <x v="4"/>
    <n v="3"/>
    <x v="1081"/>
    <x v="141"/>
    <x v="0"/>
    <x v="2"/>
    <s v="No"/>
    <s v="No"/>
    <x v="0"/>
    <x v="1"/>
    <n v="5972.38"/>
    <s v="tier - 2"/>
    <s v="tier - 2"/>
    <s v="R1011"/>
  </r>
  <r>
    <x v="1643"/>
    <x v="524"/>
    <d v="1980-07-21T00:00:00"/>
    <x v="25"/>
    <n v="0"/>
    <x v="1082"/>
    <x v="212"/>
    <x v="1"/>
    <x v="2"/>
    <s v="No"/>
    <s v="No"/>
    <x v="0"/>
    <x v="1"/>
    <n v="5969.72"/>
    <s v="tier - 3"/>
    <s v="tier - 3"/>
    <s v="R1011"/>
  </r>
  <r>
    <x v="1644"/>
    <x v="739"/>
    <d v="1980-08-05T00:00:00"/>
    <x v="25"/>
    <n v="0"/>
    <x v="332"/>
    <x v="195"/>
    <x v="2"/>
    <x v="1"/>
    <s v="No"/>
    <s v="No"/>
    <x v="0"/>
    <x v="1"/>
    <n v="5966.89"/>
    <s v="tier - 2"/>
    <s v="tier - 3"/>
    <s v="R1013"/>
  </r>
  <r>
    <x v="1645"/>
    <x v="1472"/>
    <d v="2004-07-15T00:00:00"/>
    <x v="41"/>
    <n v="0"/>
    <x v="173"/>
    <x v="149"/>
    <x v="0"/>
    <x v="1"/>
    <s v="No"/>
    <s v="yes"/>
    <x v="3"/>
    <x v="1"/>
    <n v="5960.91"/>
    <s v="tier - 2"/>
    <s v="tier - 1"/>
    <s v="R1026"/>
  </r>
  <r>
    <x v="1646"/>
    <x v="1473"/>
    <d v="2003-08-13T00:00:00"/>
    <x v="39"/>
    <n v="0"/>
    <x v="142"/>
    <x v="331"/>
    <x v="0"/>
    <x v="1"/>
    <s v="No"/>
    <s v="No"/>
    <x v="3"/>
    <x v="1"/>
    <n v="5957.35"/>
    <s v="tier - 2"/>
    <s v="tier - 2"/>
    <s v="R1012"/>
  </r>
  <r>
    <x v="1647"/>
    <x v="1474"/>
    <d v="1987-07-14T00:00:00"/>
    <x v="38"/>
    <n v="3"/>
    <x v="884"/>
    <x v="361"/>
    <x v="0"/>
    <x v="2"/>
    <s v="No"/>
    <s v="No"/>
    <x v="3"/>
    <x v="1"/>
    <n v="5934.38"/>
    <s v="tier - 3"/>
    <s v="tier - 2"/>
    <s v="R1013"/>
  </r>
  <r>
    <x v="1648"/>
    <x v="237"/>
    <d v="1994-07-30T00:00:00"/>
    <x v="6"/>
    <n v="0"/>
    <x v="1083"/>
    <x v="167"/>
    <x v="0"/>
    <x v="2"/>
    <s v="No"/>
    <s v="No"/>
    <x v="0"/>
    <x v="1"/>
    <n v="5927.65"/>
    <s v="tier - 2"/>
    <s v="tier - 1"/>
    <s v="R1012"/>
  </r>
  <r>
    <x v="1649"/>
    <x v="1475"/>
    <d v="1993-08-13T00:00:00"/>
    <x v="20"/>
    <n v="0"/>
    <x v="620"/>
    <x v="105"/>
    <x v="0"/>
    <x v="1"/>
    <s v="No"/>
    <s v="No"/>
    <x v="3"/>
    <x v="1"/>
    <n v="5926.93"/>
    <s v="tier - 2"/>
    <s v="tier - 2"/>
    <s v="R1025"/>
  </r>
  <r>
    <x v="1650"/>
    <x v="1476"/>
    <d v="1987-07-29T00:00:00"/>
    <x v="38"/>
    <n v="3"/>
    <x v="692"/>
    <x v="332"/>
    <x v="1"/>
    <x v="2"/>
    <s v="No"/>
    <s v="No"/>
    <x v="3"/>
    <x v="1"/>
    <n v="5926.85"/>
    <s v="tier - 3"/>
    <s v="tier - 3"/>
    <s v="R1011"/>
  </r>
  <r>
    <x v="1651"/>
    <x v="1477"/>
    <d v="1982-12-21T00:00:00"/>
    <x v="37"/>
    <n v="0"/>
    <x v="71"/>
    <x v="167"/>
    <x v="0"/>
    <x v="2"/>
    <s v="No"/>
    <s v="No"/>
    <x v="0"/>
    <x v="1"/>
    <n v="5920.1"/>
    <s v="tier - 2"/>
    <s v="tier - 1"/>
    <s v="R1013"/>
  </r>
  <r>
    <x v="1652"/>
    <x v="1478"/>
    <d v="1982-07-08T00:00:00"/>
    <x v="37"/>
    <n v="0"/>
    <x v="404"/>
    <x v="197"/>
    <x v="1"/>
    <x v="2"/>
    <s v="No"/>
    <s v="No"/>
    <x v="0"/>
    <x v="1"/>
    <n v="5910.94"/>
    <s v="tier - 2"/>
    <s v="tier - 1"/>
    <s v="R1011"/>
  </r>
  <r>
    <x v="1653"/>
    <x v="1479"/>
    <d v="1993-10-19T00:00:00"/>
    <x v="20"/>
    <n v="0"/>
    <x v="1084"/>
    <x v="128"/>
    <x v="0"/>
    <x v="1"/>
    <s v="No"/>
    <s v="No"/>
    <x v="3"/>
    <x v="1"/>
    <n v="5877.02"/>
    <s v="tier - 2"/>
    <s v="tier - 2"/>
    <s v="R1021"/>
  </r>
  <r>
    <x v="1654"/>
    <x v="1480"/>
    <d v="1984-11-22T00:00:00"/>
    <x v="32"/>
    <n v="1"/>
    <x v="387"/>
    <x v="125"/>
    <x v="2"/>
    <x v="2"/>
    <s v="No"/>
    <s v="No"/>
    <x v="3"/>
    <x v="1"/>
    <n v="5855.9"/>
    <s v="tier - 2"/>
    <s v="tier - 3"/>
    <s v="R1012"/>
  </r>
  <r>
    <x v="1655"/>
    <x v="1481"/>
    <d v="1985-06-18T00:00:00"/>
    <x v="17"/>
    <n v="3"/>
    <x v="468"/>
    <x v="56"/>
    <x v="2"/>
    <x v="1"/>
    <s v="yes"/>
    <s v="No"/>
    <x v="0"/>
    <x v="1"/>
    <n v="5847.24"/>
    <s v="tier - 2"/>
    <s v="tier - 1"/>
    <s v="R1013"/>
  </r>
  <r>
    <x v="1656"/>
    <x v="670"/>
    <d v="1987-09-30T00:00:00"/>
    <x v="38"/>
    <n v="2"/>
    <x v="1085"/>
    <x v="470"/>
    <x v="0"/>
    <x v="2"/>
    <s v="No"/>
    <s v="No"/>
    <x v="3"/>
    <x v="1"/>
    <n v="5846.92"/>
    <s v="tier - 2"/>
    <s v="tier - 2"/>
    <s v="R1013"/>
  </r>
  <r>
    <x v="1657"/>
    <x v="1482"/>
    <d v="1995-08-20T00:00:00"/>
    <x v="40"/>
    <n v="0"/>
    <x v="1086"/>
    <x v="135"/>
    <x v="0"/>
    <x v="2"/>
    <s v="yes"/>
    <s v="No"/>
    <x v="3"/>
    <x v="1"/>
    <n v="5843.99"/>
    <s v="tier - 2"/>
    <s v="tier - 2"/>
    <s v="R1025"/>
  </r>
  <r>
    <x v="1658"/>
    <x v="854"/>
    <d v="1987-07-27T00:00:00"/>
    <x v="38"/>
    <n v="2"/>
    <x v="28"/>
    <x v="21"/>
    <x v="0"/>
    <x v="1"/>
    <s v="No"/>
    <s v="No"/>
    <x v="3"/>
    <x v="1"/>
    <n v="5836.52"/>
    <s v="tier - 2"/>
    <s v="tier - 3"/>
    <s v="R1013"/>
  </r>
  <r>
    <x v="1659"/>
    <x v="1483"/>
    <d v="1971-09-27T00:00:00"/>
    <x v="14"/>
    <n v="0"/>
    <x v="1087"/>
    <x v="163"/>
    <x v="3"/>
    <x v="0"/>
    <s v="No"/>
    <s v="No"/>
    <x v="0"/>
    <x v="1"/>
    <n v="5832.6"/>
    <s v="tier - 2"/>
    <s v="tier - 3"/>
    <s v="R1012"/>
  </r>
  <r>
    <x v="1660"/>
    <x v="1484"/>
    <d v="2002-07-22T00:00:00"/>
    <x v="43"/>
    <n v="0"/>
    <x v="1088"/>
    <x v="417"/>
    <x v="0"/>
    <x v="0"/>
    <s v="No"/>
    <s v="No"/>
    <x v="0"/>
    <x v="1"/>
    <n v="5816.58"/>
    <s v="tier - 2"/>
    <s v="tier - 2"/>
    <s v="R1026"/>
  </r>
  <r>
    <x v="1661"/>
    <x v="1485"/>
    <d v="1972-11-02T00:00:00"/>
    <x v="28"/>
    <n v="0"/>
    <x v="1089"/>
    <x v="497"/>
    <x v="3"/>
    <x v="2"/>
    <s v="No"/>
    <s v="No"/>
    <x v="1"/>
    <x v="1"/>
    <n v="5812.9"/>
    <s v="tier - 2"/>
    <s v="tier - 2"/>
    <s v="R1013"/>
  </r>
  <r>
    <x v="1662"/>
    <x v="1486"/>
    <d v="1980-09-18T00:00:00"/>
    <x v="25"/>
    <n v="2"/>
    <x v="1090"/>
    <x v="106"/>
    <x v="2"/>
    <x v="1"/>
    <s v="No"/>
    <s v="No"/>
    <x v="0"/>
    <x v="1"/>
    <n v="5807.06"/>
    <s v="tier - 2"/>
    <s v="tier - 3"/>
    <s v="R1013"/>
  </r>
  <r>
    <x v="1663"/>
    <x v="1487"/>
    <d v="2004-11-01T00:00:00"/>
    <x v="41"/>
    <n v="0"/>
    <x v="1091"/>
    <x v="127"/>
    <x v="0"/>
    <x v="2"/>
    <s v="No"/>
    <s v="yes"/>
    <x v="3"/>
    <x v="1"/>
    <n v="5778.71"/>
    <s v="tier - 2"/>
    <s v="tier - 3"/>
    <s v="R1022"/>
  </r>
  <r>
    <x v="1664"/>
    <x v="1488"/>
    <d v="1983-08-30T00:00:00"/>
    <x v="33"/>
    <n v="0"/>
    <x v="1092"/>
    <x v="425"/>
    <x v="0"/>
    <x v="1"/>
    <s v="yes"/>
    <s v="No"/>
    <x v="3"/>
    <x v="1"/>
    <n v="5757.41"/>
    <s v="tier - 2"/>
    <s v="tier - 3"/>
    <s v="R1019"/>
  </r>
  <r>
    <x v="1665"/>
    <x v="66"/>
    <d v="1993-06-10T00:00:00"/>
    <x v="20"/>
    <n v="0"/>
    <x v="1093"/>
    <x v="45"/>
    <x v="0"/>
    <x v="2"/>
    <s v="No"/>
    <s v="No"/>
    <x v="3"/>
    <x v="1"/>
    <n v="5748.13"/>
    <s v="tier - 2"/>
    <s v="tier - 1"/>
    <s v="R1021"/>
  </r>
  <r>
    <x v="1666"/>
    <x v="1489"/>
    <d v="1972-08-21T00:00:00"/>
    <x v="28"/>
    <n v="0"/>
    <x v="1056"/>
    <x v="245"/>
    <x v="3"/>
    <x v="1"/>
    <s v="No"/>
    <s v="No"/>
    <x v="1"/>
    <x v="1"/>
    <n v="5741.67"/>
    <s v="tier - 2"/>
    <s v="tier - 3"/>
    <s v="R1013"/>
  </r>
  <r>
    <x v="1667"/>
    <x v="1490"/>
    <d v="1987-10-19T00:00:00"/>
    <x v="38"/>
    <n v="2"/>
    <x v="838"/>
    <x v="47"/>
    <x v="0"/>
    <x v="2"/>
    <s v="No"/>
    <s v="No"/>
    <x v="3"/>
    <x v="1"/>
    <n v="5729.01"/>
    <s v="tier - 1"/>
    <s v="tier - 2"/>
    <s v="R1012"/>
  </r>
  <r>
    <x v="1668"/>
    <x v="400"/>
    <d v="1971-12-18T00:00:00"/>
    <x v="14"/>
    <n v="0"/>
    <x v="1094"/>
    <x v="531"/>
    <x v="3"/>
    <x v="0"/>
    <s v="No"/>
    <s v="No"/>
    <x v="0"/>
    <x v="1"/>
    <n v="5720.38"/>
    <s v="tier - 2"/>
    <s v="tier - 1"/>
    <s v="R1013"/>
  </r>
  <r>
    <x v="1669"/>
    <x v="1491"/>
    <d v="1981-08-30T00:00:00"/>
    <x v="36"/>
    <n v="0"/>
    <x v="1095"/>
    <x v="634"/>
    <x v="0"/>
    <x v="0"/>
    <s v="yes"/>
    <s v="No"/>
    <x v="0"/>
    <x v="1"/>
    <n v="5709.16"/>
    <s v="tier - 3"/>
    <s v="tier - 3"/>
    <s v="R1013"/>
  </r>
  <r>
    <x v="1670"/>
    <x v="1099"/>
    <d v="1993-11-03T00:00:00"/>
    <x v="20"/>
    <n v="4"/>
    <x v="380"/>
    <x v="100"/>
    <x v="1"/>
    <x v="1"/>
    <s v="No"/>
    <s v="No"/>
    <x v="3"/>
    <x v="1"/>
    <n v="5708.87"/>
    <s v="tier - 2"/>
    <s v="tier - 1"/>
    <s v="R1011"/>
  </r>
  <r>
    <x v="1671"/>
    <x v="1492"/>
    <d v="1981-06-15T00:00:00"/>
    <x v="36"/>
    <n v="0"/>
    <x v="1096"/>
    <x v="333"/>
    <x v="0"/>
    <x v="0"/>
    <s v="yes"/>
    <s v="No"/>
    <x v="0"/>
    <x v="1"/>
    <n v="5699.84"/>
    <s v="tier - 2"/>
    <s v="tier - 3"/>
    <s v="R1013"/>
  </r>
  <r>
    <x v="1672"/>
    <x v="1493"/>
    <d v="1974-07-06T00:00:00"/>
    <x v="19"/>
    <n v="0"/>
    <x v="1097"/>
    <x v="627"/>
    <x v="3"/>
    <x v="0"/>
    <s v="No"/>
    <s v="No"/>
    <x v="0"/>
    <x v="1"/>
    <n v="5698.74"/>
    <s v="tier - 2"/>
    <s v="tier - 2"/>
    <s v="R1012"/>
  </r>
  <r>
    <x v="1673"/>
    <x v="1494"/>
    <d v="1992-11-03T00:00:00"/>
    <x v="34"/>
    <n v="3"/>
    <x v="387"/>
    <x v="458"/>
    <x v="2"/>
    <x v="2"/>
    <s v="No"/>
    <s v="No"/>
    <x v="3"/>
    <x v="1"/>
    <n v="5693.43"/>
    <s v="tier - 2"/>
    <s v="tier - 3"/>
    <s v="R1012"/>
  </r>
  <r>
    <x v="1674"/>
    <x v="1495"/>
    <d v="1972-10-28T00:00:00"/>
    <x v="28"/>
    <n v="0"/>
    <x v="1098"/>
    <x v="80"/>
    <x v="3"/>
    <x v="2"/>
    <s v="No"/>
    <s v="No"/>
    <x v="1"/>
    <x v="1"/>
    <n v="5690.79"/>
    <s v="tier - 2"/>
    <s v="tier - 1"/>
    <s v="R1013"/>
  </r>
  <r>
    <x v="1675"/>
    <x v="1496"/>
    <d v="1984-08-12T00:00:00"/>
    <x v="32"/>
    <n v="3"/>
    <x v="1099"/>
    <x v="170"/>
    <x v="2"/>
    <x v="2"/>
    <s v="No"/>
    <s v="No"/>
    <x v="3"/>
    <x v="1"/>
    <n v="5679.13"/>
    <s v="tier - 2"/>
    <s v="tier - 2"/>
    <s v="R1013"/>
  </r>
  <r>
    <x v="1676"/>
    <x v="1497"/>
    <d v="1983-09-03T00:00:00"/>
    <x v="33"/>
    <n v="0"/>
    <x v="23"/>
    <x v="99"/>
    <x v="0"/>
    <x v="1"/>
    <s v="yes"/>
    <s v="No"/>
    <x v="3"/>
    <x v="1"/>
    <n v="5662.23"/>
    <s v="tier - 2"/>
    <s v="tier - 1"/>
    <s v="R1013"/>
  </r>
  <r>
    <x v="1677"/>
    <x v="1498"/>
    <d v="1978-09-27T00:00:00"/>
    <x v="9"/>
    <n v="2"/>
    <x v="261"/>
    <x v="569"/>
    <x v="2"/>
    <x v="0"/>
    <s v="No"/>
    <s v="No"/>
    <x v="0"/>
    <x v="1"/>
    <n v="5650.14"/>
    <s v="tier - 2"/>
    <s v="tier - 1"/>
    <s v="R1013"/>
  </r>
  <r>
    <x v="1678"/>
    <x v="1072"/>
    <d v="1983-06-08T00:00:00"/>
    <x v="37"/>
    <n v="0"/>
    <x v="5"/>
    <x v="635"/>
    <x v="0"/>
    <x v="1"/>
    <s v="yes"/>
    <s v="No"/>
    <x v="3"/>
    <x v="1"/>
    <n v="5649.72"/>
    <s v="tier - 2"/>
    <s v="tier - 3"/>
    <s v="R1011"/>
  </r>
  <r>
    <x v="1679"/>
    <x v="1499"/>
    <d v="1987-12-09T00:00:00"/>
    <x v="38"/>
    <n v="1"/>
    <x v="673"/>
    <x v="325"/>
    <x v="0"/>
    <x v="2"/>
    <s v="No"/>
    <s v="No"/>
    <x v="3"/>
    <x v="1"/>
    <n v="5630.46"/>
    <s v="tier - 2"/>
    <s v="tier - 3"/>
    <s v="R1012"/>
  </r>
  <r>
    <x v="1680"/>
    <x v="538"/>
    <d v="1994-11-15T00:00:00"/>
    <x v="6"/>
    <n v="5"/>
    <x v="925"/>
    <x v="195"/>
    <x v="2"/>
    <x v="1"/>
    <s v="No"/>
    <s v="No"/>
    <x v="0"/>
    <x v="1"/>
    <n v="5615.37"/>
    <s v="tier - 2"/>
    <s v="tier - 3"/>
    <s v="R1011"/>
  </r>
  <r>
    <x v="1681"/>
    <x v="1500"/>
    <d v="1978-09-11T00:00:00"/>
    <x v="9"/>
    <n v="2"/>
    <x v="1100"/>
    <x v="534"/>
    <x v="2"/>
    <x v="0"/>
    <s v="No"/>
    <s v="No"/>
    <x v="0"/>
    <x v="1"/>
    <n v="5612.83"/>
    <s v="tier - 2"/>
    <s v="tier - 3"/>
    <s v="R1013"/>
  </r>
  <r>
    <x v="1682"/>
    <x v="337"/>
    <d v="1988-11-18T00:00:00"/>
    <x v="23"/>
    <n v="1"/>
    <x v="781"/>
    <x v="133"/>
    <x v="0"/>
    <x v="2"/>
    <s v="yes"/>
    <s v="No"/>
    <x v="3"/>
    <x v="1"/>
    <n v="5594.85"/>
    <s v="tier - 2"/>
    <s v="tier - 3"/>
    <s v="R1024"/>
  </r>
  <r>
    <x v="1683"/>
    <x v="1226"/>
    <d v="1983-10-03T00:00:00"/>
    <x v="33"/>
    <n v="3"/>
    <x v="1101"/>
    <x v="117"/>
    <x v="2"/>
    <x v="2"/>
    <s v="yes"/>
    <s v="No"/>
    <x v="3"/>
    <x v="1"/>
    <n v="5587.59"/>
    <s v="tier - 2"/>
    <s v="tier - 1"/>
    <s v="R1013"/>
  </r>
  <r>
    <x v="1684"/>
    <x v="1501"/>
    <d v="1986-11-21T00:00:00"/>
    <x v="26"/>
    <n v="2"/>
    <x v="139"/>
    <x v="636"/>
    <x v="0"/>
    <x v="0"/>
    <s v="yes"/>
    <s v="No"/>
    <x v="3"/>
    <x v="1"/>
    <n v="5584.31"/>
    <s v="tier - 3"/>
    <s v="tier - 1"/>
    <s v="R1013"/>
  </r>
  <r>
    <x v="1685"/>
    <x v="453"/>
    <d v="1985-09-05T00:00:00"/>
    <x v="17"/>
    <n v="3"/>
    <x v="1102"/>
    <x v="67"/>
    <x v="2"/>
    <x v="2"/>
    <s v="yes"/>
    <s v="No"/>
    <x v="0"/>
    <x v="1"/>
    <n v="5582.95"/>
    <s v="tier - 2"/>
    <s v="tier - 1"/>
    <s v="R1012"/>
  </r>
  <r>
    <x v="1686"/>
    <x v="1502"/>
    <d v="1974-09-18T00:00:00"/>
    <x v="19"/>
    <n v="0"/>
    <x v="1103"/>
    <x v="564"/>
    <x v="3"/>
    <x v="0"/>
    <s v="No"/>
    <s v="No"/>
    <x v="0"/>
    <x v="1"/>
    <n v="5576.35"/>
    <s v="tier - 2"/>
    <s v="tier - 3"/>
    <s v="R1013"/>
  </r>
  <r>
    <x v="1687"/>
    <x v="1503"/>
    <d v="1999-09-22T00:00:00"/>
    <x v="35"/>
    <n v="0"/>
    <x v="851"/>
    <x v="140"/>
    <x v="0"/>
    <x v="2"/>
    <s v="No"/>
    <s v="No"/>
    <x v="0"/>
    <x v="1"/>
    <n v="5552.61"/>
    <s v="tier - 2"/>
    <s v="tier - 3"/>
    <s v="R1026"/>
  </r>
  <r>
    <x v="1688"/>
    <x v="1504"/>
    <d v="1980-12-07T00:00:00"/>
    <x v="25"/>
    <n v="2"/>
    <x v="1104"/>
    <x v="89"/>
    <x v="3"/>
    <x v="2"/>
    <s v="No"/>
    <s v="No"/>
    <x v="0"/>
    <x v="1"/>
    <n v="5540.35"/>
    <s v="tier - 2"/>
    <s v="tier - 2"/>
    <s v="R1012"/>
  </r>
  <r>
    <x v="1689"/>
    <x v="1505"/>
    <d v="1981-11-07T00:00:00"/>
    <x v="36"/>
    <n v="1"/>
    <x v="1105"/>
    <x v="77"/>
    <x v="2"/>
    <x v="0"/>
    <s v="yes"/>
    <s v="No"/>
    <x v="0"/>
    <x v="1"/>
    <n v="5539.4"/>
    <s v="tier - 2"/>
    <s v="tier - 2"/>
    <s v="R1013"/>
  </r>
  <r>
    <x v="1690"/>
    <x v="1506"/>
    <d v="1988-07-29T00:00:00"/>
    <x v="23"/>
    <n v="3"/>
    <x v="1106"/>
    <x v="637"/>
    <x v="2"/>
    <x v="1"/>
    <s v="yes"/>
    <s v="No"/>
    <x v="3"/>
    <x v="1"/>
    <n v="5503.36"/>
    <s v="tier - 2"/>
    <s v="tier - 2"/>
    <s v="R1012"/>
  </r>
  <r>
    <x v="1691"/>
    <x v="1507"/>
    <d v="1984-08-17T00:00:00"/>
    <x v="32"/>
    <n v="1"/>
    <x v="1107"/>
    <x v="372"/>
    <x v="0"/>
    <x v="2"/>
    <s v="No"/>
    <s v="No"/>
    <x v="3"/>
    <x v="1"/>
    <n v="5488.26"/>
    <s v="tier - 2"/>
    <s v="tier - 3"/>
    <s v="R1011"/>
  </r>
  <r>
    <x v="1692"/>
    <x v="463"/>
    <d v="1984-08-26T00:00:00"/>
    <x v="32"/>
    <n v="1"/>
    <x v="1108"/>
    <x v="473"/>
    <x v="1"/>
    <x v="2"/>
    <s v="No"/>
    <s v="No"/>
    <x v="3"/>
    <x v="1"/>
    <n v="5484.47"/>
    <s v="tier - 2"/>
    <s v="tier - 2"/>
    <s v="R1013"/>
  </r>
  <r>
    <x v="1693"/>
    <x v="1508"/>
    <d v="1986-09-30T00:00:00"/>
    <x v="26"/>
    <n v="1"/>
    <x v="264"/>
    <x v="269"/>
    <x v="1"/>
    <x v="0"/>
    <s v="yes"/>
    <s v="No"/>
    <x v="3"/>
    <x v="1"/>
    <n v="5478.04"/>
    <s v="tier - 2"/>
    <s v="tier - 3"/>
    <s v="R1013"/>
  </r>
  <r>
    <x v="1694"/>
    <x v="1509"/>
    <d v="1986-07-12T00:00:00"/>
    <x v="26"/>
    <n v="1"/>
    <x v="436"/>
    <x v="438"/>
    <x v="1"/>
    <x v="0"/>
    <s v="yes"/>
    <s v="No"/>
    <x v="3"/>
    <x v="1"/>
    <n v="5472.45"/>
    <s v="tier - 2"/>
    <s v="tier - 3"/>
    <s v="R1011"/>
  </r>
  <r>
    <x v="1695"/>
    <x v="1510"/>
    <d v="1986-12-02T00:00:00"/>
    <x v="26"/>
    <n v="0"/>
    <x v="292"/>
    <x v="179"/>
    <x v="1"/>
    <x v="0"/>
    <s v="yes"/>
    <s v="No"/>
    <x v="3"/>
    <x v="1"/>
    <n v="5469.01"/>
    <s v="tier - 2"/>
    <s v="tier - 2"/>
    <s v="R1024"/>
  </r>
  <r>
    <x v="1696"/>
    <x v="1254"/>
    <d v="1973-10-24T00:00:00"/>
    <x v="30"/>
    <n v="0"/>
    <x v="1109"/>
    <x v="638"/>
    <x v="3"/>
    <x v="0"/>
    <s v="No"/>
    <s v="No"/>
    <x v="1"/>
    <x v="1"/>
    <n v="5466.88"/>
    <s v="tier - 2"/>
    <s v="tier - 2"/>
    <s v="R1013"/>
  </r>
  <r>
    <x v="1697"/>
    <x v="1511"/>
    <d v="1986-12-25T00:00:00"/>
    <x v="26"/>
    <n v="0"/>
    <x v="958"/>
    <x v="639"/>
    <x v="2"/>
    <x v="0"/>
    <s v="yes"/>
    <s v="No"/>
    <x v="3"/>
    <x v="1"/>
    <n v="5458.05"/>
    <s v="tier - 2"/>
    <s v="tier - 2"/>
    <s v="R1024"/>
  </r>
  <r>
    <x v="1698"/>
    <x v="1512"/>
    <d v="1982-08-25T00:00:00"/>
    <x v="37"/>
    <n v="0"/>
    <x v="1110"/>
    <x v="123"/>
    <x v="0"/>
    <x v="1"/>
    <s v="No"/>
    <s v="No"/>
    <x v="0"/>
    <x v="1"/>
    <n v="5438.75"/>
    <s v="tier - 3"/>
    <s v="tier - 2"/>
    <s v="R1013"/>
  </r>
  <r>
    <x v="1699"/>
    <x v="1513"/>
    <d v="1978-06-08T00:00:00"/>
    <x v="29"/>
    <n v="2"/>
    <x v="1111"/>
    <x v="446"/>
    <x v="3"/>
    <x v="0"/>
    <s v="No"/>
    <s v="No"/>
    <x v="0"/>
    <x v="1"/>
    <n v="5428.98"/>
    <s v="tier - 2"/>
    <s v="tier - 2"/>
    <s v="R1012"/>
  </r>
  <r>
    <x v="1700"/>
    <x v="1514"/>
    <d v="1992-09-17T00:00:00"/>
    <x v="34"/>
    <n v="3"/>
    <x v="661"/>
    <x v="193"/>
    <x v="0"/>
    <x v="2"/>
    <s v="No"/>
    <s v="No"/>
    <x v="3"/>
    <x v="1"/>
    <n v="5428.73"/>
    <s v="tier - 3"/>
    <s v="tier - 1"/>
    <s v="R1017"/>
  </r>
  <r>
    <x v="1701"/>
    <x v="1515"/>
    <d v="1991-07-06T00:00:00"/>
    <x v="42"/>
    <n v="3"/>
    <x v="210"/>
    <x v="268"/>
    <x v="0"/>
    <x v="1"/>
    <s v="No"/>
    <s v="No"/>
    <x v="0"/>
    <x v="1"/>
    <n v="5425.02"/>
    <s v="tier - 2"/>
    <s v="tier - 1"/>
    <s v="R1012"/>
  </r>
  <r>
    <x v="1702"/>
    <x v="1516"/>
    <d v="1982-09-27T00:00:00"/>
    <x v="37"/>
    <n v="0"/>
    <x v="369"/>
    <x v="372"/>
    <x v="1"/>
    <x v="2"/>
    <s v="No"/>
    <s v="No"/>
    <x v="0"/>
    <x v="1"/>
    <n v="5415.66"/>
    <s v="tier - 2"/>
    <s v="tier - 3"/>
    <s v="R1013"/>
  </r>
  <r>
    <x v="1703"/>
    <x v="1517"/>
    <d v="1975-09-27T00:00:00"/>
    <x v="27"/>
    <n v="1"/>
    <x v="1087"/>
    <x v="570"/>
    <x v="3"/>
    <x v="0"/>
    <s v="yes"/>
    <s v="No"/>
    <x v="3"/>
    <x v="1"/>
    <n v="5411.99"/>
    <s v="tier - 2"/>
    <s v="tier - 3"/>
    <s v="R1012"/>
  </r>
  <r>
    <x v="1704"/>
    <x v="722"/>
    <d v="1985-12-23T00:00:00"/>
    <x v="17"/>
    <n v="3"/>
    <x v="1112"/>
    <x v="27"/>
    <x v="2"/>
    <x v="2"/>
    <s v="yes"/>
    <s v="No"/>
    <x v="0"/>
    <x v="1"/>
    <n v="5402.89"/>
    <s v="tier - 2"/>
    <s v="tier - 1"/>
    <s v="R1013"/>
  </r>
  <r>
    <x v="1705"/>
    <x v="1518"/>
    <d v="1984-08-01T00:00:00"/>
    <x v="32"/>
    <n v="0"/>
    <x v="136"/>
    <x v="623"/>
    <x v="0"/>
    <x v="1"/>
    <s v="No"/>
    <s v="No"/>
    <x v="3"/>
    <x v="1"/>
    <n v="5400.98"/>
    <s v="tier - 2"/>
    <s v="tier - 2"/>
    <s v="R1013"/>
  </r>
  <r>
    <x v="1706"/>
    <x v="1047"/>
    <d v="1984-09-03T00:00:00"/>
    <x v="32"/>
    <n v="0"/>
    <x v="816"/>
    <x v="109"/>
    <x v="0"/>
    <x v="1"/>
    <s v="No"/>
    <s v="No"/>
    <x v="3"/>
    <x v="1"/>
    <n v="5397.62"/>
    <s v="tier - 2"/>
    <s v="tier - 2"/>
    <s v="R1013"/>
  </r>
  <r>
    <x v="1707"/>
    <x v="1519"/>
    <d v="1989-11-06T00:00:00"/>
    <x v="4"/>
    <n v="3"/>
    <x v="1113"/>
    <x v="166"/>
    <x v="1"/>
    <x v="2"/>
    <s v="No"/>
    <s v="No"/>
    <x v="0"/>
    <x v="1"/>
    <n v="5396.44"/>
    <s v="tier - 2"/>
    <s v="tier - 3"/>
    <s v="R1013"/>
  </r>
  <r>
    <x v="1708"/>
    <x v="1254"/>
    <d v="1988-08-08T00:00:00"/>
    <x v="23"/>
    <n v="1"/>
    <x v="421"/>
    <x v="103"/>
    <x v="1"/>
    <x v="2"/>
    <s v="yes"/>
    <s v="No"/>
    <x v="3"/>
    <x v="1"/>
    <n v="5385.34"/>
    <s v="tier - 2"/>
    <s v="tier - 3"/>
    <s v="R1012"/>
  </r>
  <r>
    <x v="1709"/>
    <x v="1520"/>
    <d v="1984-06-01T00:00:00"/>
    <x v="33"/>
    <n v="0"/>
    <x v="368"/>
    <x v="196"/>
    <x v="1"/>
    <x v="2"/>
    <s v="No"/>
    <s v="No"/>
    <x v="3"/>
    <x v="1"/>
    <n v="5383.54"/>
    <s v="tier - 2"/>
    <s v="tier - 3"/>
    <s v="R1011"/>
  </r>
  <r>
    <x v="1710"/>
    <x v="1521"/>
    <d v="1986-07-22T00:00:00"/>
    <x v="26"/>
    <n v="1"/>
    <x v="428"/>
    <x v="640"/>
    <x v="0"/>
    <x v="0"/>
    <s v="yes"/>
    <s v="No"/>
    <x v="3"/>
    <x v="1"/>
    <n v="5377.46"/>
    <s v="tier - 2"/>
    <s v="tier - 3"/>
    <s v="R1012"/>
  </r>
  <r>
    <x v="1711"/>
    <x v="1522"/>
    <d v="1989-11-18T00:00:00"/>
    <x v="4"/>
    <n v="2"/>
    <x v="174"/>
    <x v="261"/>
    <x v="0"/>
    <x v="2"/>
    <s v="No"/>
    <s v="No"/>
    <x v="0"/>
    <x v="1"/>
    <n v="5375.04"/>
    <s v="tier - 2"/>
    <s v="tier - 1"/>
    <s v="R1011"/>
  </r>
  <r>
    <x v="1712"/>
    <x v="1523"/>
    <d v="1986-06-01T00:00:00"/>
    <x v="17"/>
    <n v="1"/>
    <x v="26"/>
    <x v="114"/>
    <x v="0"/>
    <x v="0"/>
    <s v="yes"/>
    <s v="No"/>
    <x v="3"/>
    <x v="1"/>
    <n v="5373.36"/>
    <s v="tier - 2"/>
    <s v="tier - 2"/>
    <s v="R1012"/>
  </r>
  <r>
    <x v="1713"/>
    <x v="1524"/>
    <d v="1994-12-07T00:00:00"/>
    <x v="6"/>
    <n v="0"/>
    <x v="1114"/>
    <x v="119"/>
    <x v="0"/>
    <x v="1"/>
    <s v="No"/>
    <s v="No"/>
    <x v="0"/>
    <x v="1"/>
    <n v="5364.66"/>
    <s v="tier - 2"/>
    <s v="tier - 1"/>
    <s v="R1011"/>
  </r>
  <r>
    <x v="1714"/>
    <x v="1525"/>
    <d v="1989-11-07T00:00:00"/>
    <x v="4"/>
    <n v="1"/>
    <x v="905"/>
    <x v="199"/>
    <x v="2"/>
    <x v="2"/>
    <s v="No"/>
    <s v="No"/>
    <x v="0"/>
    <x v="1"/>
    <n v="5354.07"/>
    <s v="tier - 2"/>
    <s v="tier - 3"/>
    <s v="R1024"/>
  </r>
  <r>
    <x v="1715"/>
    <x v="1526"/>
    <d v="1972-12-15T00:00:00"/>
    <x v="28"/>
    <n v="0"/>
    <x v="1115"/>
    <x v="31"/>
    <x v="3"/>
    <x v="2"/>
    <s v="No"/>
    <s v="No"/>
    <x v="1"/>
    <x v="1"/>
    <n v="5344.81"/>
    <s v="tier - 2"/>
    <s v="tier - 3"/>
    <s v="R1013"/>
  </r>
  <r>
    <x v="1716"/>
    <x v="1527"/>
    <d v="1991-08-28T00:00:00"/>
    <x v="42"/>
    <n v="2"/>
    <x v="101"/>
    <x v="505"/>
    <x v="0"/>
    <x v="2"/>
    <s v="No"/>
    <s v="No"/>
    <x v="0"/>
    <x v="1"/>
    <n v="5327.4"/>
    <s v="tier - 2"/>
    <s v="tier - 1"/>
    <s v="R1012"/>
  </r>
  <r>
    <x v="1717"/>
    <x v="1528"/>
    <d v="1992-06-18T00:00:00"/>
    <x v="34"/>
    <n v="3"/>
    <x v="107"/>
    <x v="3"/>
    <x v="0"/>
    <x v="1"/>
    <s v="No"/>
    <s v="No"/>
    <x v="3"/>
    <x v="1"/>
    <n v="5325.65"/>
    <s v="tier - 2"/>
    <s v="tier - 1"/>
    <s v="R1011"/>
  </r>
  <r>
    <x v="1718"/>
    <x v="1529"/>
    <d v="1974-09-02T00:00:00"/>
    <x v="19"/>
    <n v="0"/>
    <x v="1116"/>
    <x v="162"/>
    <x v="3"/>
    <x v="0"/>
    <s v="No"/>
    <s v="No"/>
    <x v="0"/>
    <x v="1"/>
    <n v="5322.24"/>
    <s v="tier - 2"/>
    <s v="tier - 1"/>
    <s v="R1012"/>
  </r>
  <r>
    <x v="1719"/>
    <x v="203"/>
    <d v="1994-11-13T00:00:00"/>
    <x v="6"/>
    <n v="3"/>
    <x v="984"/>
    <x v="136"/>
    <x v="1"/>
    <x v="1"/>
    <s v="No"/>
    <s v="No"/>
    <x v="0"/>
    <x v="1"/>
    <n v="5312.17"/>
    <s v="tier - 2"/>
    <s v="tier - 2"/>
    <s v="R1012"/>
  </r>
  <r>
    <x v="1720"/>
    <x v="1530"/>
    <d v="2000-09-09T00:00:00"/>
    <x v="21"/>
    <n v="0"/>
    <x v="1117"/>
    <x v="120"/>
    <x v="0"/>
    <x v="2"/>
    <s v="No"/>
    <s v="yes"/>
    <x v="3"/>
    <x v="1"/>
    <n v="5306.7"/>
    <s v="tier - 2"/>
    <s v="tier - 3"/>
    <s v="R1012"/>
  </r>
  <r>
    <x v="1721"/>
    <x v="1531"/>
    <d v="2004-08-22T00:00:00"/>
    <x v="41"/>
    <n v="0"/>
    <x v="1118"/>
    <x v="169"/>
    <x v="0"/>
    <x v="1"/>
    <s v="No"/>
    <s v="yes"/>
    <x v="3"/>
    <x v="1"/>
    <n v="5293.67"/>
    <s v="tier - 2"/>
    <s v="tier - 2"/>
    <s v="R1022"/>
  </r>
  <r>
    <x v="1722"/>
    <x v="1532"/>
    <d v="1974-11-12T00:00:00"/>
    <x v="19"/>
    <n v="0"/>
    <x v="1119"/>
    <x v="327"/>
    <x v="3"/>
    <x v="0"/>
    <s v="No"/>
    <s v="No"/>
    <x v="0"/>
    <x v="1"/>
    <n v="5291.71"/>
    <s v="tier - 2"/>
    <s v="tier - 2"/>
    <s v="R1012"/>
  </r>
  <r>
    <x v="1723"/>
    <x v="1533"/>
    <d v="1987-09-01T00:00:00"/>
    <x v="38"/>
    <n v="3"/>
    <x v="1120"/>
    <x v="149"/>
    <x v="2"/>
    <x v="1"/>
    <s v="No"/>
    <s v="No"/>
    <x v="3"/>
    <x v="1"/>
    <n v="5275.86"/>
    <s v="tier - 2"/>
    <s v="tier - 2"/>
    <s v="R1013"/>
  </r>
  <r>
    <x v="1724"/>
    <x v="1311"/>
    <d v="1986-10-20T00:00:00"/>
    <x v="26"/>
    <n v="0"/>
    <x v="226"/>
    <x v="281"/>
    <x v="0"/>
    <x v="0"/>
    <s v="yes"/>
    <s v="No"/>
    <x v="3"/>
    <x v="1"/>
    <n v="5272.18"/>
    <s v="tier - 2"/>
    <s v="tier - 3"/>
    <s v="R1012"/>
  </r>
  <r>
    <x v="1725"/>
    <x v="1534"/>
    <d v="1986-09-20T00:00:00"/>
    <x v="26"/>
    <n v="0"/>
    <x v="295"/>
    <x v="262"/>
    <x v="1"/>
    <x v="0"/>
    <s v="yes"/>
    <s v="No"/>
    <x v="3"/>
    <x v="1"/>
    <n v="5267.82"/>
    <s v="tier - 2"/>
    <s v="tier - 2"/>
    <s v="R1012"/>
  </r>
  <r>
    <x v="1726"/>
    <x v="1535"/>
    <d v="1986-10-25T00:00:00"/>
    <x v="26"/>
    <n v="0"/>
    <x v="304"/>
    <x v="641"/>
    <x v="1"/>
    <x v="0"/>
    <s v="yes"/>
    <s v="No"/>
    <x v="3"/>
    <x v="1"/>
    <n v="5266.37"/>
    <s v="tier - 2"/>
    <s v="tier - 2"/>
    <s v="R1012"/>
  </r>
  <r>
    <x v="1727"/>
    <x v="629"/>
    <d v="1989-07-19T00:00:00"/>
    <x v="4"/>
    <n v="2"/>
    <x v="836"/>
    <x v="117"/>
    <x v="1"/>
    <x v="2"/>
    <s v="No"/>
    <s v="No"/>
    <x v="0"/>
    <x v="1"/>
    <n v="5261.47"/>
    <s v="tier - 2"/>
    <s v="tier - 2"/>
    <s v="R1012"/>
  </r>
  <r>
    <x v="1728"/>
    <x v="1536"/>
    <d v="1989-11-25T00:00:00"/>
    <x v="4"/>
    <n v="2"/>
    <x v="403"/>
    <x v="155"/>
    <x v="2"/>
    <x v="1"/>
    <s v="No"/>
    <s v="No"/>
    <x v="0"/>
    <x v="1"/>
    <n v="5257.51"/>
    <s v="tier - 2"/>
    <s v="tier - 2"/>
    <s v="R1012"/>
  </r>
  <r>
    <x v="1729"/>
    <x v="1433"/>
    <d v="1990-07-06T00:00:00"/>
    <x v="3"/>
    <n v="3"/>
    <x v="65"/>
    <x v="103"/>
    <x v="0"/>
    <x v="2"/>
    <s v="No"/>
    <s v="No"/>
    <x v="0"/>
    <x v="1"/>
    <n v="5253.52"/>
    <s v="tier - 3"/>
    <s v="tier - 3"/>
    <s v="R1011"/>
  </r>
  <r>
    <x v="1730"/>
    <x v="559"/>
    <d v="1987-09-09T00:00:00"/>
    <x v="38"/>
    <n v="1"/>
    <x v="105"/>
    <x v="24"/>
    <x v="0"/>
    <x v="2"/>
    <s v="No"/>
    <s v="No"/>
    <x v="3"/>
    <x v="1"/>
    <n v="5246.05"/>
    <s v="tier - 2"/>
    <s v="tier - 3"/>
    <s v="R1011"/>
  </r>
  <r>
    <x v="1731"/>
    <x v="1537"/>
    <d v="1987-07-05T00:00:00"/>
    <x v="38"/>
    <n v="1"/>
    <x v="41"/>
    <x v="117"/>
    <x v="0"/>
    <x v="2"/>
    <s v="No"/>
    <s v="No"/>
    <x v="3"/>
    <x v="1"/>
    <n v="5245.23"/>
    <s v="tier - 2"/>
    <s v="tier - 2"/>
    <s v="R1013"/>
  </r>
  <r>
    <x v="1732"/>
    <x v="1538"/>
    <d v="1987-12-26T00:00:00"/>
    <x v="38"/>
    <n v="1"/>
    <x v="1107"/>
    <x v="626"/>
    <x v="0"/>
    <x v="2"/>
    <s v="No"/>
    <s v="No"/>
    <x v="3"/>
    <x v="1"/>
    <n v="5240.7700000000004"/>
    <s v="tier - 2"/>
    <s v="tier - 2"/>
    <s v="R1011"/>
  </r>
  <r>
    <x v="1733"/>
    <x v="1539"/>
    <d v="1987-06-29T00:00:00"/>
    <x v="38"/>
    <n v="0"/>
    <x v="379"/>
    <x v="122"/>
    <x v="1"/>
    <x v="2"/>
    <s v="No"/>
    <s v="No"/>
    <x v="3"/>
    <x v="1"/>
    <n v="5227.99"/>
    <s v="tier - 2"/>
    <s v="tier - 1"/>
    <s v="R1024"/>
  </r>
  <r>
    <x v="1734"/>
    <x v="1540"/>
    <d v="1995-06-06T00:00:00"/>
    <x v="6"/>
    <n v="0"/>
    <x v="1121"/>
    <x v="79"/>
    <x v="0"/>
    <x v="2"/>
    <s v="yes"/>
    <s v="No"/>
    <x v="3"/>
    <x v="1"/>
    <n v="5216.4799999999996"/>
    <s v="tier - 2"/>
    <s v="tier - 2"/>
    <s v="R1025"/>
  </r>
  <r>
    <x v="1735"/>
    <x v="1541"/>
    <d v="1999-12-01T00:00:00"/>
    <x v="35"/>
    <n v="0"/>
    <x v="1122"/>
    <x v="40"/>
    <x v="0"/>
    <x v="2"/>
    <s v="No"/>
    <s v="No"/>
    <x v="0"/>
    <x v="1"/>
    <n v="5213.22"/>
    <s v="tier - 2"/>
    <s v="tier - 1"/>
    <s v="R1012"/>
  </r>
  <r>
    <x v="1736"/>
    <x v="840"/>
    <d v="1993-06-17T00:00:00"/>
    <x v="20"/>
    <n v="3"/>
    <x v="878"/>
    <x v="161"/>
    <x v="2"/>
    <x v="2"/>
    <s v="No"/>
    <s v="No"/>
    <x v="3"/>
    <x v="1"/>
    <n v="5209.58"/>
    <s v="tier - 3"/>
    <s v="tier - 3"/>
    <s v="R1017"/>
  </r>
  <r>
    <x v="1737"/>
    <x v="1542"/>
    <d v="1983-10-24T00:00:00"/>
    <x v="33"/>
    <n v="3"/>
    <x v="1123"/>
    <x v="391"/>
    <x v="3"/>
    <x v="2"/>
    <s v="yes"/>
    <s v="No"/>
    <x v="3"/>
    <x v="1"/>
    <n v="5207.97"/>
    <s v="tier - 2"/>
    <s v="tier - 2"/>
    <s v="R1012"/>
  </r>
  <r>
    <x v="1738"/>
    <x v="1543"/>
    <d v="2004-06-06T00:00:00"/>
    <x v="39"/>
    <n v="0"/>
    <x v="1124"/>
    <x v="497"/>
    <x v="0"/>
    <x v="2"/>
    <s v="No"/>
    <s v="yes"/>
    <x v="3"/>
    <x v="1"/>
    <n v="5198.6899999999996"/>
    <s v="tier - 2"/>
    <s v="tier - 2"/>
    <s v="R1022"/>
  </r>
  <r>
    <x v="1739"/>
    <x v="1544"/>
    <d v="1979-09-12T00:00:00"/>
    <x v="18"/>
    <n v="2"/>
    <x v="1125"/>
    <x v="366"/>
    <x v="3"/>
    <x v="1"/>
    <s v="No"/>
    <s v="No"/>
    <x v="3"/>
    <x v="1"/>
    <n v="5195.58"/>
    <s v="tier - 2"/>
    <s v="tier - 2"/>
    <s v="R1013"/>
  </r>
  <r>
    <x v="1740"/>
    <x v="1545"/>
    <d v="1984-10-16T00:00:00"/>
    <x v="32"/>
    <n v="3"/>
    <x v="1126"/>
    <x v="320"/>
    <x v="2"/>
    <x v="2"/>
    <s v="No"/>
    <s v="No"/>
    <x v="3"/>
    <x v="1"/>
    <n v="5177.12"/>
    <s v="tier - 2"/>
    <s v="tier - 1"/>
    <s v="R1013"/>
  </r>
  <r>
    <x v="1741"/>
    <x v="1546"/>
    <d v="1991-08-29T00:00:00"/>
    <x v="42"/>
    <n v="3"/>
    <x v="1127"/>
    <x v="435"/>
    <x v="2"/>
    <x v="2"/>
    <s v="No"/>
    <s v="No"/>
    <x v="0"/>
    <x v="1"/>
    <n v="5166.96"/>
    <s v="tier - 2"/>
    <s v="tier - 2"/>
    <s v="R1012"/>
  </r>
  <r>
    <x v="1742"/>
    <x v="1547"/>
    <d v="1990-10-09T00:00:00"/>
    <x v="3"/>
    <n v="2"/>
    <x v="356"/>
    <x v="100"/>
    <x v="1"/>
    <x v="1"/>
    <s v="No"/>
    <s v="No"/>
    <x v="0"/>
    <x v="1"/>
    <n v="5152.13"/>
    <s v="tier - 2"/>
    <s v="tier - 2"/>
    <s v="R1011"/>
  </r>
  <r>
    <x v="1743"/>
    <x v="1548"/>
    <d v="1990-08-22T00:00:00"/>
    <x v="3"/>
    <n v="1"/>
    <x v="735"/>
    <x v="380"/>
    <x v="0"/>
    <x v="2"/>
    <s v="No"/>
    <s v="No"/>
    <x v="0"/>
    <x v="1"/>
    <n v="5148.55"/>
    <s v="tier - 2"/>
    <s v="tier - 2"/>
    <s v="R1024"/>
  </r>
  <r>
    <x v="1744"/>
    <x v="692"/>
    <d v="1984-08-22T00:00:00"/>
    <x v="32"/>
    <n v="3"/>
    <x v="1128"/>
    <x v="122"/>
    <x v="2"/>
    <x v="2"/>
    <s v="No"/>
    <s v="No"/>
    <x v="3"/>
    <x v="1"/>
    <n v="5144.18"/>
    <s v="tier - 2"/>
    <s v="tier - 1"/>
    <s v="R1013"/>
  </r>
  <r>
    <x v="1745"/>
    <x v="1549"/>
    <d v="1993-12-10T00:00:00"/>
    <x v="20"/>
    <n v="3"/>
    <x v="440"/>
    <x v="226"/>
    <x v="0"/>
    <x v="2"/>
    <s v="No"/>
    <s v="No"/>
    <x v="3"/>
    <x v="1"/>
    <n v="5138.26"/>
    <s v="tier - 2"/>
    <s v="tier - 2"/>
    <s v="R1013"/>
  </r>
  <r>
    <x v="1746"/>
    <x v="1550"/>
    <d v="1988-09-15T00:00:00"/>
    <x v="23"/>
    <n v="3"/>
    <x v="1129"/>
    <x v="347"/>
    <x v="2"/>
    <x v="2"/>
    <s v="yes"/>
    <s v="No"/>
    <x v="3"/>
    <x v="1"/>
    <n v="5136.75"/>
    <s v="tier - 2"/>
    <s v="tier - 1"/>
    <s v="R1013"/>
  </r>
  <r>
    <x v="1747"/>
    <x v="1541"/>
    <d v="1987-09-13T00:00:00"/>
    <x v="38"/>
    <n v="1"/>
    <x v="377"/>
    <x v="112"/>
    <x v="2"/>
    <x v="2"/>
    <s v="No"/>
    <s v="No"/>
    <x v="3"/>
    <x v="1"/>
    <n v="5125.22"/>
    <s v="tier - 1"/>
    <s v="tier - 2"/>
    <s v="R1012"/>
  </r>
  <r>
    <x v="1748"/>
    <x v="1551"/>
    <d v="1988-11-01T00:00:00"/>
    <x v="23"/>
    <n v="2"/>
    <x v="11"/>
    <x v="117"/>
    <x v="0"/>
    <x v="2"/>
    <s v="yes"/>
    <s v="No"/>
    <x v="3"/>
    <x v="1"/>
    <n v="5124.1899999999996"/>
    <s v="tier - 2"/>
    <s v="tier - 3"/>
    <s v="R1013"/>
  </r>
  <r>
    <x v="1749"/>
    <x v="1010"/>
    <d v="1987-11-18T00:00:00"/>
    <x v="38"/>
    <n v="1"/>
    <x v="1130"/>
    <x v="92"/>
    <x v="3"/>
    <x v="2"/>
    <s v="No"/>
    <s v="No"/>
    <x v="3"/>
    <x v="1"/>
    <n v="5116.5"/>
    <s v="tier - 2"/>
    <s v="tier - 2"/>
    <s v="R1012"/>
  </r>
  <r>
    <x v="1750"/>
    <x v="1552"/>
    <d v="1999-06-19T00:00:00"/>
    <x v="35"/>
    <n v="0"/>
    <x v="176"/>
    <x v="368"/>
    <x v="0"/>
    <x v="2"/>
    <s v="No"/>
    <s v="No"/>
    <x v="0"/>
    <x v="1"/>
    <n v="5087.92"/>
    <s v="tier - 2"/>
    <s v="tier - 2"/>
    <s v="R1026"/>
  </r>
  <r>
    <x v="1751"/>
    <x v="1553"/>
    <d v="1997-07-14T00:00:00"/>
    <x v="31"/>
    <n v="5"/>
    <x v="861"/>
    <x v="87"/>
    <x v="2"/>
    <x v="1"/>
    <s v="yes"/>
    <s v="No"/>
    <x v="3"/>
    <x v="1"/>
    <n v="5080.1000000000004"/>
    <s v="tier - 3"/>
    <s v="tier - 2"/>
    <s v="R1011"/>
  </r>
  <r>
    <x v="1752"/>
    <x v="1554"/>
    <d v="1978-11-22T00:00:00"/>
    <x v="9"/>
    <n v="2"/>
    <x v="1131"/>
    <x v="642"/>
    <x v="3"/>
    <x v="0"/>
    <s v="No"/>
    <s v="No"/>
    <x v="0"/>
    <x v="1"/>
    <n v="5077.1899999999996"/>
    <s v="tier - 2"/>
    <s v="tier - 3"/>
    <s v="R1012"/>
  </r>
  <r>
    <x v="1753"/>
    <x v="569"/>
    <d v="1993-06-11T00:00:00"/>
    <x v="20"/>
    <n v="0"/>
    <x v="1132"/>
    <x v="49"/>
    <x v="1"/>
    <x v="2"/>
    <s v="No"/>
    <s v="No"/>
    <x v="3"/>
    <x v="1"/>
    <n v="5059.5600000000004"/>
    <s v="tier - 2"/>
    <s v="tier - 1"/>
    <s v="R1021"/>
  </r>
  <r>
    <x v="1754"/>
    <x v="1555"/>
    <d v="1980-09-07T00:00:00"/>
    <x v="25"/>
    <n v="2"/>
    <x v="1133"/>
    <x v="436"/>
    <x v="2"/>
    <x v="2"/>
    <s v="No"/>
    <s v="No"/>
    <x v="0"/>
    <x v="1"/>
    <n v="5054.05"/>
    <s v="tier - 2"/>
    <s v="tier - 2"/>
    <s v="R1013"/>
  </r>
  <r>
    <x v="1755"/>
    <x v="1556"/>
    <d v="1997-07-29T00:00:00"/>
    <x v="31"/>
    <n v="0"/>
    <x v="1134"/>
    <x v="643"/>
    <x v="0"/>
    <x v="1"/>
    <s v="yes"/>
    <s v="No"/>
    <x v="3"/>
    <x v="1"/>
    <n v="5045.1499999999996"/>
    <s v="tier - 2"/>
    <s v="tier - 2"/>
    <s v="R1012"/>
  </r>
  <r>
    <x v="1756"/>
    <x v="237"/>
    <d v="2001-10-16T00:00:00"/>
    <x v="47"/>
    <n v="0"/>
    <x v="1135"/>
    <x v="3"/>
    <x v="0"/>
    <x v="1"/>
    <s v="yes"/>
    <s v="No"/>
    <x v="0"/>
    <x v="1"/>
    <n v="5043.13"/>
    <s v="tier - 2"/>
    <s v="tier - 3"/>
    <s v="R1011"/>
  </r>
  <r>
    <x v="1757"/>
    <x v="1557"/>
    <d v="1997-12-04T00:00:00"/>
    <x v="31"/>
    <n v="0"/>
    <x v="1136"/>
    <x v="70"/>
    <x v="0"/>
    <x v="2"/>
    <s v="yes"/>
    <s v="No"/>
    <x v="3"/>
    <x v="1"/>
    <n v="5038.57"/>
    <s v="tier - 2"/>
    <s v="tier - 2"/>
    <s v="R1025"/>
  </r>
  <r>
    <x v="1758"/>
    <x v="1558"/>
    <d v="1986-06-29T00:00:00"/>
    <x v="26"/>
    <n v="3"/>
    <x v="1099"/>
    <x v="379"/>
    <x v="2"/>
    <x v="0"/>
    <s v="yes"/>
    <s v="No"/>
    <x v="3"/>
    <x v="1"/>
    <n v="5034.1000000000004"/>
    <s v="tier - 2"/>
    <s v="tier - 2"/>
    <s v="R1013"/>
  </r>
  <r>
    <x v="1759"/>
    <x v="1559"/>
    <d v="1991-09-10T00:00:00"/>
    <x v="42"/>
    <n v="2"/>
    <x v="308"/>
    <x v="155"/>
    <x v="1"/>
    <x v="1"/>
    <s v="No"/>
    <s v="No"/>
    <x v="0"/>
    <x v="1"/>
    <n v="5031.2700000000004"/>
    <s v="tier - 3"/>
    <s v="tier - 1"/>
    <s v="R1016"/>
  </r>
  <r>
    <x v="1760"/>
    <x v="1560"/>
    <d v="1985-12-28T00:00:00"/>
    <x v="17"/>
    <n v="0"/>
    <x v="366"/>
    <x v="391"/>
    <x v="1"/>
    <x v="2"/>
    <s v="yes"/>
    <s v="No"/>
    <x v="0"/>
    <x v="1"/>
    <n v="5028.1499999999996"/>
    <s v="tier - 1"/>
    <s v="tier - 2"/>
    <s v="R1012"/>
  </r>
  <r>
    <x v="1761"/>
    <x v="1561"/>
    <d v="1988-11-09T00:00:00"/>
    <x v="23"/>
    <n v="1"/>
    <x v="742"/>
    <x v="538"/>
    <x v="0"/>
    <x v="2"/>
    <s v="yes"/>
    <s v="No"/>
    <x v="3"/>
    <x v="1"/>
    <n v="5012.47"/>
    <s v="tier - 2"/>
    <s v="tier - 3"/>
    <s v="R1011"/>
  </r>
  <r>
    <x v="1762"/>
    <x v="1562"/>
    <d v="1988-07-08T00:00:00"/>
    <x v="23"/>
    <n v="1"/>
    <x v="419"/>
    <x v="80"/>
    <x v="1"/>
    <x v="2"/>
    <s v="yes"/>
    <s v="No"/>
    <x v="3"/>
    <x v="1"/>
    <n v="5003.8500000000004"/>
    <s v="tier - 2"/>
    <s v="tier - 3"/>
    <s v="R1011"/>
  </r>
  <r>
    <x v="1763"/>
    <x v="227"/>
    <d v="1977-06-09T00:00:00"/>
    <x v="29"/>
    <n v="2"/>
    <x v="1111"/>
    <x v="34"/>
    <x v="3"/>
    <x v="1"/>
    <s v="No"/>
    <s v="No"/>
    <x v="0"/>
    <x v="1"/>
    <n v="5003.7700000000004"/>
    <s v="tier - 2"/>
    <s v="tier - 3"/>
    <s v="R1013"/>
  </r>
  <r>
    <x v="1764"/>
    <x v="1067"/>
    <d v="1988-09-04T00:00:00"/>
    <x v="23"/>
    <n v="1"/>
    <x v="1137"/>
    <x v="435"/>
    <x v="1"/>
    <x v="2"/>
    <s v="yes"/>
    <s v="No"/>
    <x v="3"/>
    <x v="1"/>
    <n v="5002.78"/>
    <s v="tier - 2"/>
    <s v="tier - 2"/>
    <s v="R1013"/>
  </r>
  <r>
    <x v="1765"/>
    <x v="1563"/>
    <d v="2001-10-05T00:00:00"/>
    <x v="47"/>
    <n v="0"/>
    <x v="1138"/>
    <x v="195"/>
    <x v="0"/>
    <x v="1"/>
    <s v="yes"/>
    <s v="No"/>
    <x v="0"/>
    <x v="1"/>
    <n v="4999.04"/>
    <s v="tier - 2"/>
    <s v="tier - 2"/>
    <s v="R1011"/>
  </r>
  <r>
    <x v="1766"/>
    <x v="1564"/>
    <d v="1988-06-24T00:00:00"/>
    <x v="23"/>
    <n v="0"/>
    <x v="288"/>
    <x v="4"/>
    <x v="2"/>
    <x v="2"/>
    <s v="yes"/>
    <s v="No"/>
    <x v="3"/>
    <x v="1"/>
    <n v="4992.38"/>
    <s v="tier - 2"/>
    <s v="tier - 3"/>
    <s v="R1024"/>
  </r>
  <r>
    <x v="1767"/>
    <x v="1565"/>
    <d v="1973-11-07T00:00:00"/>
    <x v="30"/>
    <n v="0"/>
    <x v="1139"/>
    <x v="532"/>
    <x v="3"/>
    <x v="0"/>
    <s v="No"/>
    <s v="No"/>
    <x v="1"/>
    <x v="1"/>
    <n v="4985.22"/>
    <s v="tier - 2"/>
    <s v="tier - 3"/>
    <s v="R1013"/>
  </r>
  <r>
    <x v="1768"/>
    <x v="1566"/>
    <d v="1991-08-30T00:00:00"/>
    <x v="42"/>
    <n v="2"/>
    <x v="53"/>
    <x v="616"/>
    <x v="0"/>
    <x v="2"/>
    <s v="No"/>
    <s v="No"/>
    <x v="0"/>
    <x v="1"/>
    <n v="4949.76"/>
    <s v="tier - 2"/>
    <s v="tier - 1"/>
    <s v="R1013"/>
  </r>
  <r>
    <x v="1769"/>
    <x v="1567"/>
    <d v="1974-06-26T00:00:00"/>
    <x v="19"/>
    <n v="0"/>
    <x v="1140"/>
    <x v="644"/>
    <x v="3"/>
    <x v="0"/>
    <s v="No"/>
    <s v="No"/>
    <x v="0"/>
    <x v="1"/>
    <n v="4942.0600000000004"/>
    <s v="tier - 2"/>
    <s v="tier - 2"/>
    <s v="R1013"/>
  </r>
  <r>
    <x v="1770"/>
    <x v="1568"/>
    <d v="1991-11-27T00:00:00"/>
    <x v="42"/>
    <n v="2"/>
    <x v="809"/>
    <x v="319"/>
    <x v="1"/>
    <x v="2"/>
    <s v="No"/>
    <s v="No"/>
    <x v="0"/>
    <x v="1"/>
    <n v="4934.71"/>
    <s v="tier - 2"/>
    <s v="tier - 3"/>
    <s v="R1011"/>
  </r>
  <r>
    <x v="1771"/>
    <x v="1569"/>
    <d v="1991-08-23T00:00:00"/>
    <x v="42"/>
    <n v="2"/>
    <x v="892"/>
    <x v="280"/>
    <x v="2"/>
    <x v="2"/>
    <s v="No"/>
    <s v="No"/>
    <x v="0"/>
    <x v="1"/>
    <n v="4931.6499999999996"/>
    <s v="tier - 2"/>
    <s v="tier - 3"/>
    <s v="R1011"/>
  </r>
  <r>
    <x v="1772"/>
    <x v="1570"/>
    <d v="1993-08-10T00:00:00"/>
    <x v="20"/>
    <n v="2"/>
    <x v="355"/>
    <x v="149"/>
    <x v="0"/>
    <x v="1"/>
    <s v="No"/>
    <s v="No"/>
    <x v="3"/>
    <x v="1"/>
    <n v="4922.92"/>
    <s v="tier - 2"/>
    <s v="tier - 2"/>
    <s v="R1012"/>
  </r>
  <r>
    <x v="1773"/>
    <x v="1571"/>
    <d v="2002-08-21T00:00:00"/>
    <x v="43"/>
    <n v="5"/>
    <x v="402"/>
    <x v="429"/>
    <x v="0"/>
    <x v="0"/>
    <s v="No"/>
    <s v="No"/>
    <x v="0"/>
    <x v="1"/>
    <n v="4915.0600000000004"/>
    <s v="tier - 2"/>
    <s v="tier - 1"/>
    <s v="R1017"/>
  </r>
  <r>
    <x v="1774"/>
    <x v="1572"/>
    <d v="1981-10-18T00:00:00"/>
    <x v="36"/>
    <n v="1"/>
    <x v="1141"/>
    <x v="445"/>
    <x v="2"/>
    <x v="0"/>
    <s v="yes"/>
    <s v="No"/>
    <x v="0"/>
    <x v="1"/>
    <n v="4911.8900000000003"/>
    <s v="tier - 2"/>
    <s v="tier - 3"/>
    <s v="R1013"/>
  </r>
  <r>
    <x v="1775"/>
    <x v="1573"/>
    <d v="1993-07-10T00:00:00"/>
    <x v="20"/>
    <n v="2"/>
    <x v="429"/>
    <x v="27"/>
    <x v="2"/>
    <x v="2"/>
    <s v="No"/>
    <s v="No"/>
    <x v="3"/>
    <x v="1"/>
    <n v="4906.41"/>
    <s v="tier - 2"/>
    <s v="tier - 1"/>
    <s v="R1012"/>
  </r>
  <r>
    <x v="1776"/>
    <x v="1574"/>
    <d v="1988-09-23T00:00:00"/>
    <x v="23"/>
    <n v="1"/>
    <x v="397"/>
    <x v="155"/>
    <x v="1"/>
    <x v="1"/>
    <s v="yes"/>
    <s v="No"/>
    <x v="3"/>
    <x v="1"/>
    <n v="4894.75"/>
    <s v="tier - 3"/>
    <s v="tier - 3"/>
    <s v="R1012"/>
  </r>
  <r>
    <x v="1777"/>
    <x v="1011"/>
    <d v="1990-11-28T00:00:00"/>
    <x v="3"/>
    <n v="3"/>
    <x v="1142"/>
    <x v="259"/>
    <x v="2"/>
    <x v="1"/>
    <s v="No"/>
    <s v="No"/>
    <x v="0"/>
    <x v="1"/>
    <n v="4894.3900000000003"/>
    <s v="tier - 2"/>
    <s v="tier - 3"/>
    <s v="R1013"/>
  </r>
  <r>
    <x v="1778"/>
    <x v="1575"/>
    <d v="1989-07-10T00:00:00"/>
    <x v="4"/>
    <n v="2"/>
    <x v="94"/>
    <x v="103"/>
    <x v="0"/>
    <x v="2"/>
    <s v="No"/>
    <s v="No"/>
    <x v="0"/>
    <x v="1"/>
    <n v="4890"/>
    <s v="tier - 3"/>
    <s v="tier - 2"/>
    <s v="R1013"/>
  </r>
  <r>
    <x v="1779"/>
    <x v="1576"/>
    <d v="1986-10-27T00:00:00"/>
    <x v="26"/>
    <n v="0"/>
    <x v="264"/>
    <x v="221"/>
    <x v="1"/>
    <x v="0"/>
    <s v="yes"/>
    <s v="No"/>
    <x v="3"/>
    <x v="1"/>
    <n v="4889.04"/>
    <s v="tier - 2"/>
    <s v="tier - 1"/>
    <s v="R1013"/>
  </r>
  <r>
    <x v="1780"/>
    <x v="1577"/>
    <d v="1986-12-23T00:00:00"/>
    <x v="26"/>
    <n v="0"/>
    <x v="1143"/>
    <x v="185"/>
    <x v="1"/>
    <x v="0"/>
    <s v="yes"/>
    <s v="No"/>
    <x v="3"/>
    <x v="1"/>
    <n v="4883.87"/>
    <s v="tier - 2"/>
    <s v="tier - 1"/>
    <s v="R1011"/>
  </r>
  <r>
    <x v="1781"/>
    <x v="1439"/>
    <d v="1997-09-29T00:00:00"/>
    <x v="31"/>
    <n v="4"/>
    <x v="312"/>
    <x v="139"/>
    <x v="1"/>
    <x v="2"/>
    <s v="yes"/>
    <s v="No"/>
    <x v="3"/>
    <x v="1"/>
    <n v="4877.9799999999996"/>
    <s v="tier - 2"/>
    <s v="tier - 3"/>
    <s v="R1012"/>
  </r>
  <r>
    <x v="1782"/>
    <x v="25"/>
    <d v="1989-09-01T00:00:00"/>
    <x v="4"/>
    <n v="3"/>
    <x v="1144"/>
    <x v="335"/>
    <x v="2"/>
    <x v="2"/>
    <s v="No"/>
    <s v="No"/>
    <x v="0"/>
    <x v="1"/>
    <n v="4859.8900000000003"/>
    <s v="tier - 2"/>
    <s v="tier - 3"/>
    <s v="R1011"/>
  </r>
  <r>
    <x v="1783"/>
    <x v="557"/>
    <d v="1995-12-27T00:00:00"/>
    <x v="40"/>
    <n v="3"/>
    <x v="1145"/>
    <x v="328"/>
    <x v="0"/>
    <x v="2"/>
    <s v="yes"/>
    <s v="No"/>
    <x v="3"/>
    <x v="1"/>
    <n v="4846.92"/>
    <s v="tier - 2"/>
    <s v="tier - 3"/>
    <s v="R1017"/>
  </r>
  <r>
    <x v="1784"/>
    <x v="1578"/>
    <d v="2001-06-07T00:00:00"/>
    <x v="21"/>
    <n v="0"/>
    <x v="1146"/>
    <x v="374"/>
    <x v="0"/>
    <x v="2"/>
    <s v="yes"/>
    <s v="No"/>
    <x v="0"/>
    <x v="1"/>
    <n v="4846.53"/>
    <s v="tier - 2"/>
    <s v="tier - 3"/>
    <s v="R1021"/>
  </r>
  <r>
    <x v="1785"/>
    <x v="1579"/>
    <d v="1974-09-11T00:00:00"/>
    <x v="19"/>
    <n v="0"/>
    <x v="1147"/>
    <x v="645"/>
    <x v="3"/>
    <x v="0"/>
    <s v="No"/>
    <s v="No"/>
    <x v="0"/>
    <x v="1"/>
    <n v="4844.67"/>
    <s v="tier - 2"/>
    <s v="tier - 2"/>
    <s v="R1013"/>
  </r>
  <r>
    <x v="1786"/>
    <x v="1580"/>
    <d v="1979-12-13T00:00:00"/>
    <x v="18"/>
    <n v="2"/>
    <x v="1098"/>
    <x v="623"/>
    <x v="3"/>
    <x v="1"/>
    <s v="No"/>
    <s v="No"/>
    <x v="3"/>
    <x v="1"/>
    <n v="4843.79"/>
    <s v="tier - 2"/>
    <s v="tier - 3"/>
    <s v="R1013"/>
  </r>
  <r>
    <x v="1787"/>
    <x v="1031"/>
    <d v="1995-09-29T00:00:00"/>
    <x v="40"/>
    <n v="0"/>
    <x v="1148"/>
    <x v="109"/>
    <x v="1"/>
    <x v="1"/>
    <s v="yes"/>
    <s v="No"/>
    <x v="3"/>
    <x v="1"/>
    <n v="4840.95"/>
    <s v="tier - 2"/>
    <s v="tier - 1"/>
    <s v="R1021"/>
  </r>
  <r>
    <x v="1788"/>
    <x v="1581"/>
    <d v="1984-10-15T00:00:00"/>
    <x v="32"/>
    <n v="3"/>
    <x v="1089"/>
    <x v="120"/>
    <x v="3"/>
    <x v="2"/>
    <s v="No"/>
    <s v="No"/>
    <x v="3"/>
    <x v="1"/>
    <n v="4839.18"/>
    <s v="tier - 2"/>
    <s v="tier - 1"/>
    <s v="R1012"/>
  </r>
  <r>
    <x v="1789"/>
    <x v="1582"/>
    <d v="1992-09-10T00:00:00"/>
    <x v="34"/>
    <n v="3"/>
    <x v="671"/>
    <x v="259"/>
    <x v="0"/>
    <x v="1"/>
    <s v="No"/>
    <s v="No"/>
    <x v="3"/>
    <x v="1"/>
    <n v="4837.58"/>
    <s v="tier - 3"/>
    <s v="tier - 2"/>
    <s v="R1013"/>
  </r>
  <r>
    <x v="1790"/>
    <x v="393"/>
    <d v="2000-12-11T00:00:00"/>
    <x v="21"/>
    <n v="0"/>
    <x v="314"/>
    <x v="151"/>
    <x v="0"/>
    <x v="2"/>
    <s v="No"/>
    <s v="yes"/>
    <x v="3"/>
    <x v="1"/>
    <n v="4835.43"/>
    <s v="tier - 2"/>
    <s v="tier - 2"/>
    <s v="R1021"/>
  </r>
  <r>
    <x v="1791"/>
    <x v="1583"/>
    <d v="2002-06-27T00:00:00"/>
    <x v="43"/>
    <n v="5"/>
    <x v="875"/>
    <x v="278"/>
    <x v="0"/>
    <x v="0"/>
    <s v="No"/>
    <s v="No"/>
    <x v="0"/>
    <x v="1"/>
    <n v="4830.63"/>
    <s v="tier - 2"/>
    <s v="tier - 1"/>
    <s v="R1011"/>
  </r>
  <r>
    <x v="1792"/>
    <x v="1584"/>
    <d v="1995-12-01T00:00:00"/>
    <x v="40"/>
    <n v="3"/>
    <x v="1149"/>
    <x v="470"/>
    <x v="2"/>
    <x v="2"/>
    <s v="yes"/>
    <s v="No"/>
    <x v="3"/>
    <x v="1"/>
    <n v="4827.8999999999996"/>
    <s v="tier - 1"/>
    <s v="tier - 2"/>
    <s v="Unknown"/>
  </r>
  <r>
    <x v="1793"/>
    <x v="1585"/>
    <d v="1981-07-03T00:00:00"/>
    <x v="36"/>
    <n v="1"/>
    <x v="306"/>
    <x v="646"/>
    <x v="2"/>
    <x v="0"/>
    <s v="yes"/>
    <s v="No"/>
    <x v="0"/>
    <x v="1"/>
    <n v="4827.1000000000004"/>
    <s v="tier - 2"/>
    <s v="tier - 1"/>
    <s v="R1013"/>
  </r>
  <r>
    <x v="1794"/>
    <x v="1299"/>
    <d v="1978-10-03T00:00:00"/>
    <x v="9"/>
    <n v="2"/>
    <x v="1150"/>
    <x v="647"/>
    <x v="3"/>
    <x v="0"/>
    <s v="No"/>
    <s v="No"/>
    <x v="0"/>
    <x v="1"/>
    <n v="4812.34"/>
    <s v="tier - 2"/>
    <s v="tier - 3"/>
    <s v="R1013"/>
  </r>
  <r>
    <x v="1795"/>
    <x v="1586"/>
    <d v="1989-12-16T00:00:00"/>
    <x v="4"/>
    <n v="1"/>
    <x v="754"/>
    <x v="87"/>
    <x v="0"/>
    <x v="1"/>
    <s v="No"/>
    <s v="No"/>
    <x v="0"/>
    <x v="1"/>
    <n v="4795.66"/>
    <s v="tier - 2"/>
    <s v="tier - 1"/>
    <s v="R1013"/>
  </r>
  <r>
    <x v="1796"/>
    <x v="1587"/>
    <d v="1987-06-22T00:00:00"/>
    <x v="38"/>
    <n v="3"/>
    <x v="604"/>
    <x v="236"/>
    <x v="2"/>
    <x v="1"/>
    <s v="No"/>
    <s v="No"/>
    <x v="3"/>
    <x v="1"/>
    <n v="4787.42"/>
    <s v="tier - 2"/>
    <s v="tier - 3"/>
    <s v="R1013"/>
  </r>
  <r>
    <x v="1797"/>
    <x v="1588"/>
    <d v="1989-12-09T00:00:00"/>
    <x v="4"/>
    <n v="1"/>
    <x v="1108"/>
    <x v="196"/>
    <x v="1"/>
    <x v="2"/>
    <s v="No"/>
    <s v="No"/>
    <x v="0"/>
    <x v="1"/>
    <n v="4779.6000000000004"/>
    <s v="tier - 2"/>
    <s v="tier - 3"/>
    <s v="R1013"/>
  </r>
  <r>
    <x v="1798"/>
    <x v="530"/>
    <d v="1989-08-01T00:00:00"/>
    <x v="4"/>
    <n v="1"/>
    <x v="1151"/>
    <x v="196"/>
    <x v="2"/>
    <x v="2"/>
    <s v="No"/>
    <s v="No"/>
    <x v="0"/>
    <x v="1"/>
    <n v="4766.0200000000004"/>
    <s v="tier - 2"/>
    <s v="tier - 3"/>
    <s v="R1011"/>
  </r>
  <r>
    <x v="1799"/>
    <x v="1589"/>
    <d v="1987-09-27T00:00:00"/>
    <x v="38"/>
    <n v="1"/>
    <x v="795"/>
    <x v="216"/>
    <x v="0"/>
    <x v="1"/>
    <s v="No"/>
    <s v="No"/>
    <x v="3"/>
    <x v="1"/>
    <n v="4762.33"/>
    <s v="tier - 3"/>
    <s v="tier - 3"/>
    <s v="R1011"/>
  </r>
  <r>
    <x v="1800"/>
    <x v="1590"/>
    <d v="1992-08-16T00:00:00"/>
    <x v="34"/>
    <n v="2"/>
    <x v="1152"/>
    <x v="178"/>
    <x v="0"/>
    <x v="1"/>
    <s v="No"/>
    <s v="No"/>
    <x v="3"/>
    <x v="1"/>
    <n v="4753.6400000000003"/>
    <s v="tier - 2"/>
    <s v="tier - 3"/>
    <s v="R1013"/>
  </r>
  <r>
    <x v="1801"/>
    <x v="1591"/>
    <d v="1987-11-22T00:00:00"/>
    <x v="38"/>
    <n v="1"/>
    <x v="662"/>
    <x v="358"/>
    <x v="0"/>
    <x v="2"/>
    <s v="No"/>
    <s v="No"/>
    <x v="3"/>
    <x v="1"/>
    <n v="4751.07"/>
    <s v="tier - 3"/>
    <s v="tier - 1"/>
    <s v="R1011"/>
  </r>
  <r>
    <x v="1802"/>
    <x v="200"/>
    <d v="1987-09-02T00:00:00"/>
    <x v="38"/>
    <n v="1"/>
    <x v="1153"/>
    <x v="192"/>
    <x v="1"/>
    <x v="2"/>
    <s v="No"/>
    <s v="No"/>
    <x v="3"/>
    <x v="1"/>
    <n v="4747.05"/>
    <s v="tier - 2"/>
    <s v="tier - 2"/>
    <s v="R1013"/>
  </r>
  <r>
    <x v="1803"/>
    <x v="28"/>
    <d v="1987-06-05T00:00:00"/>
    <x v="26"/>
    <n v="1"/>
    <x v="346"/>
    <x v="31"/>
    <x v="1"/>
    <x v="2"/>
    <s v="No"/>
    <s v="No"/>
    <x v="3"/>
    <x v="1"/>
    <n v="4746.34"/>
    <s v="tier - 2"/>
    <s v="tier - 2"/>
    <s v="R1011"/>
  </r>
  <r>
    <x v="1804"/>
    <x v="1592"/>
    <d v="2004-11-24T00:00:00"/>
    <x v="41"/>
    <n v="0"/>
    <x v="746"/>
    <x v="508"/>
    <x v="0"/>
    <x v="2"/>
    <s v="No"/>
    <s v="yes"/>
    <x v="3"/>
    <x v="1"/>
    <n v="4740.78"/>
    <s v="tier - 2"/>
    <s v="tier - 3"/>
    <s v="R1021"/>
  </r>
  <r>
    <x v="1805"/>
    <x v="1593"/>
    <d v="1991-10-12T00:00:00"/>
    <x v="42"/>
    <n v="1"/>
    <x v="349"/>
    <x v="576"/>
    <x v="0"/>
    <x v="2"/>
    <s v="No"/>
    <s v="No"/>
    <x v="0"/>
    <x v="1"/>
    <n v="4738.2700000000004"/>
    <s v="tier - 2"/>
    <s v="tier - 3"/>
    <s v="R1012"/>
  </r>
  <r>
    <x v="1806"/>
    <x v="1594"/>
    <d v="1986-09-05T00:00:00"/>
    <x v="26"/>
    <n v="3"/>
    <x v="1154"/>
    <x v="648"/>
    <x v="2"/>
    <x v="0"/>
    <s v="yes"/>
    <s v="No"/>
    <x v="3"/>
    <x v="1"/>
    <n v="4734.6400000000003"/>
    <s v="tier - 2"/>
    <s v="tier - 1"/>
    <s v="R1013"/>
  </r>
  <r>
    <x v="1807"/>
    <x v="1595"/>
    <d v="1980-07-02T00:00:00"/>
    <x v="25"/>
    <n v="2"/>
    <x v="1155"/>
    <x v="6"/>
    <x v="3"/>
    <x v="1"/>
    <s v="No"/>
    <s v="No"/>
    <x v="0"/>
    <x v="1"/>
    <n v="4728.71"/>
    <s v="tier - 2"/>
    <s v="tier - 3"/>
    <s v="R1012"/>
  </r>
  <r>
    <x v="1808"/>
    <x v="1596"/>
    <d v="1994-08-12T00:00:00"/>
    <x v="6"/>
    <n v="2"/>
    <x v="374"/>
    <x v="67"/>
    <x v="2"/>
    <x v="2"/>
    <s v="No"/>
    <s v="No"/>
    <x v="0"/>
    <x v="1"/>
    <n v="4719.74"/>
    <s v="tier - 2"/>
    <s v="tier - 1"/>
    <s v="R1012"/>
  </r>
  <r>
    <x v="1809"/>
    <x v="1597"/>
    <d v="1992-09-28T00:00:00"/>
    <x v="34"/>
    <n v="1"/>
    <x v="192"/>
    <x v="219"/>
    <x v="2"/>
    <x v="2"/>
    <s v="No"/>
    <s v="No"/>
    <x v="3"/>
    <x v="1"/>
    <n v="4719.5200000000004"/>
    <s v="tier - 2"/>
    <s v="tier - 2"/>
    <s v="R1024"/>
  </r>
  <r>
    <x v="1810"/>
    <x v="1598"/>
    <d v="1992-10-09T00:00:00"/>
    <x v="34"/>
    <n v="1"/>
    <x v="1156"/>
    <x v="191"/>
    <x v="2"/>
    <x v="2"/>
    <s v="No"/>
    <s v="No"/>
    <x v="3"/>
    <x v="1"/>
    <n v="4718.2"/>
    <s v="tier - 2"/>
    <s v="tier - 3"/>
    <s v="R1024"/>
  </r>
  <r>
    <x v="1811"/>
    <x v="1599"/>
    <d v="1981-08-12T00:00:00"/>
    <x v="36"/>
    <n v="1"/>
    <x v="1157"/>
    <x v="416"/>
    <x v="2"/>
    <x v="0"/>
    <s v="yes"/>
    <s v="No"/>
    <x v="0"/>
    <x v="1"/>
    <n v="4712.12"/>
    <s v="tier - 2"/>
    <s v="tier - 3"/>
    <s v="R1011"/>
  </r>
  <r>
    <x v="1812"/>
    <x v="1600"/>
    <d v="1977-12-04T00:00:00"/>
    <x v="29"/>
    <n v="2"/>
    <x v="1158"/>
    <x v="1"/>
    <x v="3"/>
    <x v="1"/>
    <s v="No"/>
    <s v="No"/>
    <x v="0"/>
    <x v="1"/>
    <n v="4699.47"/>
    <s v="tier - 2"/>
    <s v="tier - 3"/>
    <s v="R1013"/>
  </r>
  <r>
    <x v="1813"/>
    <x v="1601"/>
    <d v="2003-06-22T00:00:00"/>
    <x v="39"/>
    <n v="5"/>
    <x v="747"/>
    <x v="637"/>
    <x v="1"/>
    <x v="1"/>
    <s v="No"/>
    <s v="No"/>
    <x v="3"/>
    <x v="1"/>
    <n v="4687.8"/>
    <s v="tier - 2"/>
    <s v="tier - 3"/>
    <s v="R1011"/>
  </r>
  <r>
    <x v="1814"/>
    <x v="1602"/>
    <d v="1990-09-04T00:00:00"/>
    <x v="3"/>
    <n v="2"/>
    <x v="1035"/>
    <x v="243"/>
    <x v="0"/>
    <x v="2"/>
    <s v="No"/>
    <s v="No"/>
    <x v="0"/>
    <x v="1"/>
    <n v="4686.3900000000003"/>
    <s v="tier - 3"/>
    <s v="tier - 3"/>
    <s v="R1013"/>
  </r>
  <r>
    <x v="1815"/>
    <x v="1603"/>
    <d v="2003-10-04T00:00:00"/>
    <x v="39"/>
    <n v="0"/>
    <x v="1159"/>
    <x v="199"/>
    <x v="0"/>
    <x v="2"/>
    <s v="No"/>
    <s v="No"/>
    <x v="3"/>
    <x v="1"/>
    <n v="4678.8"/>
    <s v="tier - 2"/>
    <s v="tier - 1"/>
    <s v="R1021"/>
  </r>
  <r>
    <x v="1816"/>
    <x v="1604"/>
    <d v="1979-10-18T00:00:00"/>
    <x v="18"/>
    <n v="2"/>
    <x v="1160"/>
    <x v="352"/>
    <x v="3"/>
    <x v="2"/>
    <s v="No"/>
    <s v="No"/>
    <x v="3"/>
    <x v="1"/>
    <n v="4674.2"/>
    <s v="tier - 2"/>
    <s v="tier - 1"/>
    <s v="R1013"/>
  </r>
  <r>
    <x v="1817"/>
    <x v="1605"/>
    <d v="1990-07-13T00:00:00"/>
    <x v="3"/>
    <n v="2"/>
    <x v="160"/>
    <x v="166"/>
    <x v="0"/>
    <x v="2"/>
    <s v="No"/>
    <s v="No"/>
    <x v="0"/>
    <x v="1"/>
    <n v="4673.3900000000003"/>
    <s v="tier - 2"/>
    <s v="tier - 1"/>
    <s v="R1013"/>
  </r>
  <r>
    <x v="1818"/>
    <x v="948"/>
    <d v="1990-09-26T00:00:00"/>
    <x v="3"/>
    <n v="2"/>
    <x v="40"/>
    <x v="122"/>
    <x v="0"/>
    <x v="2"/>
    <s v="No"/>
    <s v="No"/>
    <x v="0"/>
    <x v="1"/>
    <n v="4670.6400000000003"/>
    <s v="tier - 2"/>
    <s v="tier - 2"/>
    <s v="R1011"/>
  </r>
  <r>
    <x v="1819"/>
    <x v="1606"/>
    <d v="1990-08-05T00:00:00"/>
    <x v="3"/>
    <n v="1"/>
    <x v="1079"/>
    <x v="436"/>
    <x v="0"/>
    <x v="2"/>
    <s v="No"/>
    <s v="No"/>
    <x v="0"/>
    <x v="1"/>
    <n v="4667.6099999999997"/>
    <s v="tier - 3"/>
    <s v="tier - 3"/>
    <s v="R1016"/>
  </r>
  <r>
    <x v="1820"/>
    <x v="1607"/>
    <d v="1996-10-25T00:00:00"/>
    <x v="45"/>
    <n v="3"/>
    <x v="384"/>
    <x v="649"/>
    <x v="1"/>
    <x v="1"/>
    <s v="yes"/>
    <s v="No"/>
    <x v="0"/>
    <x v="1"/>
    <n v="4661.29"/>
    <s v="tier - 2"/>
    <s v="tier - 1"/>
    <s v="R1017"/>
  </r>
  <r>
    <x v="1821"/>
    <x v="1608"/>
    <d v="1985-06-22T00:00:00"/>
    <x v="17"/>
    <n v="0"/>
    <x v="65"/>
    <x v="166"/>
    <x v="0"/>
    <x v="2"/>
    <s v="yes"/>
    <s v="No"/>
    <x v="0"/>
    <x v="1"/>
    <n v="4646.76"/>
    <s v="tier - 1"/>
    <s v="tier - 1"/>
    <s v="R1011"/>
  </r>
  <r>
    <x v="1822"/>
    <x v="1609"/>
    <d v="1998-06-29T00:00:00"/>
    <x v="44"/>
    <n v="3"/>
    <x v="43"/>
    <x v="127"/>
    <x v="0"/>
    <x v="2"/>
    <s v="No"/>
    <s v="No"/>
    <x v="3"/>
    <x v="1"/>
    <n v="4618.08"/>
    <s v="tier - 2"/>
    <s v="tier - 1"/>
    <s v="R1012"/>
  </r>
  <r>
    <x v="1823"/>
    <x v="709"/>
    <d v="2000-07-02T00:00:00"/>
    <x v="21"/>
    <n v="0"/>
    <x v="722"/>
    <x v="351"/>
    <x v="0"/>
    <x v="2"/>
    <s v="No"/>
    <s v="yes"/>
    <x v="3"/>
    <x v="1"/>
    <n v="4608.03"/>
    <s v="tier - 2"/>
    <s v="tier - 3"/>
    <s v="R1011"/>
  </r>
  <r>
    <x v="1824"/>
    <x v="1610"/>
    <d v="1989-09-18T00:00:00"/>
    <x v="4"/>
    <n v="0"/>
    <x v="312"/>
    <x v="124"/>
    <x v="1"/>
    <x v="2"/>
    <s v="No"/>
    <s v="No"/>
    <x v="0"/>
    <x v="1"/>
    <n v="4571.41"/>
    <s v="tier - 2"/>
    <s v="tier - 2"/>
    <s v="R1012"/>
  </r>
  <r>
    <x v="1825"/>
    <x v="1611"/>
    <d v="1996-12-25T00:00:00"/>
    <x v="45"/>
    <n v="2"/>
    <x v="1041"/>
    <x v="82"/>
    <x v="1"/>
    <x v="2"/>
    <s v="yes"/>
    <s v="No"/>
    <x v="0"/>
    <x v="1"/>
    <n v="4564.1899999999996"/>
    <s v="tier - 2"/>
    <s v="tier - 2"/>
    <s v="R1024"/>
  </r>
  <r>
    <x v="1826"/>
    <x v="1612"/>
    <d v="1990-09-20T00:00:00"/>
    <x v="3"/>
    <n v="1"/>
    <x v="1161"/>
    <x v="81"/>
    <x v="1"/>
    <x v="2"/>
    <s v="No"/>
    <s v="No"/>
    <x v="0"/>
    <x v="1"/>
    <n v="4562.84"/>
    <s v="tier - 2"/>
    <s v="tier - 2"/>
    <s v="R1013"/>
  </r>
  <r>
    <x v="1827"/>
    <x v="1613"/>
    <d v="2004-12-22T00:00:00"/>
    <x v="41"/>
    <n v="4"/>
    <x v="32"/>
    <x v="267"/>
    <x v="0"/>
    <x v="2"/>
    <s v="No"/>
    <s v="yes"/>
    <x v="3"/>
    <x v="1"/>
    <n v="4561.1899999999996"/>
    <s v="tier - 2"/>
    <s v="tier - 2"/>
    <s v="R1024"/>
  </r>
  <r>
    <x v="1828"/>
    <x v="1614"/>
    <d v="1990-11-17T00:00:00"/>
    <x v="3"/>
    <n v="0"/>
    <x v="559"/>
    <x v="249"/>
    <x v="2"/>
    <x v="2"/>
    <s v="No"/>
    <s v="No"/>
    <x v="0"/>
    <x v="1"/>
    <n v="4544.2299999999996"/>
    <s v="tier - 2"/>
    <s v="tier - 1"/>
    <s v="R1024"/>
  </r>
  <r>
    <x v="1829"/>
    <x v="187"/>
    <d v="1988-06-13T00:00:00"/>
    <x v="23"/>
    <n v="1"/>
    <x v="19"/>
    <x v="189"/>
    <x v="0"/>
    <x v="2"/>
    <s v="yes"/>
    <s v="No"/>
    <x v="3"/>
    <x v="1"/>
    <n v="4536.26"/>
    <s v="tier - 2"/>
    <s v="tier - 2"/>
    <s v="R1011"/>
  </r>
  <r>
    <x v="1830"/>
    <x v="949"/>
    <d v="1993-06-29T00:00:00"/>
    <x v="20"/>
    <n v="2"/>
    <x v="473"/>
    <x v="236"/>
    <x v="2"/>
    <x v="1"/>
    <s v="No"/>
    <s v="No"/>
    <x v="3"/>
    <x v="1"/>
    <n v="4529.4799999999996"/>
    <s v="tier - 2"/>
    <s v="tier - 1"/>
    <s v="R1011"/>
  </r>
  <r>
    <x v="1831"/>
    <x v="380"/>
    <d v="1992-08-13T00:00:00"/>
    <x v="34"/>
    <n v="1"/>
    <x v="1022"/>
    <x v="198"/>
    <x v="1"/>
    <x v="2"/>
    <s v="No"/>
    <s v="No"/>
    <x v="3"/>
    <x v="1"/>
    <n v="4527.18"/>
    <s v="tier - 2"/>
    <s v="tier - 2"/>
    <s v="R1012"/>
  </r>
  <r>
    <x v="1832"/>
    <x v="1615"/>
    <d v="1988-12-21T00:00:00"/>
    <x v="23"/>
    <n v="0"/>
    <x v="1162"/>
    <x v="268"/>
    <x v="0"/>
    <x v="1"/>
    <s v="yes"/>
    <s v="No"/>
    <x v="3"/>
    <x v="1"/>
    <n v="4518.83"/>
    <s v="tier - 2"/>
    <s v="tier - 2"/>
    <s v="R1017"/>
  </r>
  <r>
    <x v="1833"/>
    <x v="1616"/>
    <d v="1987-12-05T00:00:00"/>
    <x v="38"/>
    <n v="3"/>
    <x v="1163"/>
    <x v="100"/>
    <x v="2"/>
    <x v="1"/>
    <s v="No"/>
    <s v="No"/>
    <x v="3"/>
    <x v="1"/>
    <n v="4518.7700000000004"/>
    <s v="tier - 2"/>
    <s v="tier - 3"/>
    <s v="R1012"/>
  </r>
  <r>
    <x v="1834"/>
    <x v="1617"/>
    <d v="2003-10-02T00:00:00"/>
    <x v="39"/>
    <n v="0"/>
    <x v="1164"/>
    <x v="120"/>
    <x v="0"/>
    <x v="2"/>
    <s v="No"/>
    <s v="No"/>
    <x v="3"/>
    <x v="1"/>
    <n v="4518.3999999999996"/>
    <s v="tier - 2"/>
    <s v="tier - 3"/>
    <s v="R1026"/>
  </r>
  <r>
    <x v="1835"/>
    <x v="1618"/>
    <d v="1980-06-16T00:00:00"/>
    <x v="25"/>
    <n v="2"/>
    <x v="910"/>
    <x v="203"/>
    <x v="3"/>
    <x v="2"/>
    <s v="No"/>
    <s v="No"/>
    <x v="0"/>
    <x v="1"/>
    <n v="4515.71"/>
    <s v="tier - 2"/>
    <s v="tier - 3"/>
    <s v="R1013"/>
  </r>
  <r>
    <x v="1836"/>
    <x v="1619"/>
    <d v="1982-09-27T00:00:00"/>
    <x v="37"/>
    <n v="3"/>
    <x v="1165"/>
    <x v="106"/>
    <x v="3"/>
    <x v="1"/>
    <s v="No"/>
    <s v="No"/>
    <x v="0"/>
    <x v="1"/>
    <n v="4511.41"/>
    <s v="tier - 2"/>
    <s v="tier - 3"/>
    <s v="R1013"/>
  </r>
  <r>
    <x v="1837"/>
    <x v="1620"/>
    <d v="1997-10-13T00:00:00"/>
    <x v="31"/>
    <n v="4"/>
    <x v="534"/>
    <x v="337"/>
    <x v="0"/>
    <x v="2"/>
    <s v="yes"/>
    <s v="No"/>
    <x v="3"/>
    <x v="1"/>
    <n v="4504.66"/>
    <s v="tier - 1"/>
    <s v="tier - 2"/>
    <s v="R1013"/>
  </r>
  <r>
    <x v="1838"/>
    <x v="1078"/>
    <d v="1988-06-26T00:00:00"/>
    <x v="23"/>
    <n v="0"/>
    <x v="982"/>
    <x v="366"/>
    <x v="2"/>
    <x v="1"/>
    <s v="yes"/>
    <s v="No"/>
    <x v="3"/>
    <x v="1"/>
    <n v="4500.34"/>
    <s v="tier - 2"/>
    <s v="tier - 1"/>
    <s v="R1017"/>
  </r>
  <r>
    <x v="1839"/>
    <x v="1124"/>
    <d v="1992-07-12T00:00:00"/>
    <x v="34"/>
    <n v="0"/>
    <x v="1166"/>
    <x v="214"/>
    <x v="1"/>
    <x v="1"/>
    <s v="No"/>
    <s v="No"/>
    <x v="3"/>
    <x v="1"/>
    <n v="4488.58"/>
    <s v="tier - 2"/>
    <s v="tier - 3"/>
    <s v="R1012"/>
  </r>
  <r>
    <x v="1840"/>
    <x v="1621"/>
    <d v="2004-07-18T00:00:00"/>
    <x v="41"/>
    <n v="0"/>
    <x v="1167"/>
    <x v="6"/>
    <x v="0"/>
    <x v="1"/>
    <s v="No"/>
    <s v="yes"/>
    <x v="3"/>
    <x v="1"/>
    <n v="4468.25"/>
    <s v="tier - 2"/>
    <s v="tier - 2"/>
    <s v="R1012"/>
  </r>
  <r>
    <x v="1841"/>
    <x v="1622"/>
    <d v="1999-11-20T00:00:00"/>
    <x v="35"/>
    <n v="3"/>
    <x v="37"/>
    <x v="507"/>
    <x v="0"/>
    <x v="2"/>
    <s v="No"/>
    <s v="No"/>
    <x v="0"/>
    <x v="1"/>
    <n v="4466.62"/>
    <s v="tier - 2"/>
    <s v="tier - 2"/>
    <s v="R1012"/>
  </r>
  <r>
    <x v="1842"/>
    <x v="66"/>
    <d v="1991-07-04T00:00:00"/>
    <x v="42"/>
    <n v="2"/>
    <x v="66"/>
    <x v="3"/>
    <x v="0"/>
    <x v="1"/>
    <s v="No"/>
    <s v="No"/>
    <x v="0"/>
    <x v="1"/>
    <n v="4463.21"/>
    <s v="tier - 3"/>
    <s v="tier - 3"/>
    <s v="R1013"/>
  </r>
  <r>
    <x v="1843"/>
    <x v="1623"/>
    <d v="1990-07-15T00:00:00"/>
    <x v="3"/>
    <n v="1"/>
    <x v="428"/>
    <x v="347"/>
    <x v="0"/>
    <x v="2"/>
    <s v="No"/>
    <s v="No"/>
    <x v="0"/>
    <x v="1"/>
    <n v="4462.72"/>
    <s v="tier - 2"/>
    <s v="tier - 3"/>
    <s v="R1012"/>
  </r>
  <r>
    <x v="1844"/>
    <x v="1624"/>
    <d v="1990-08-08T00:00:00"/>
    <x v="3"/>
    <n v="1"/>
    <x v="422"/>
    <x v="191"/>
    <x v="1"/>
    <x v="2"/>
    <s v="No"/>
    <s v="No"/>
    <x v="0"/>
    <x v="1"/>
    <n v="4454.3999999999996"/>
    <s v="tier - 2"/>
    <s v="tier - 3"/>
    <s v="R1012"/>
  </r>
  <r>
    <x v="1845"/>
    <x v="1625"/>
    <d v="1994-06-28T00:00:00"/>
    <x v="6"/>
    <n v="3"/>
    <x v="409"/>
    <x v="125"/>
    <x v="0"/>
    <x v="2"/>
    <s v="No"/>
    <s v="No"/>
    <x v="0"/>
    <x v="1"/>
    <n v="4449.46"/>
    <s v="tier - 1"/>
    <s v="tier - 2"/>
    <s v="R1013"/>
  </r>
  <r>
    <x v="1846"/>
    <x v="1626"/>
    <d v="1991-09-03T00:00:00"/>
    <x v="42"/>
    <n v="1"/>
    <x v="295"/>
    <x v="236"/>
    <x v="1"/>
    <x v="1"/>
    <s v="No"/>
    <s v="No"/>
    <x v="0"/>
    <x v="1"/>
    <n v="4441.21"/>
    <s v="tier - 1"/>
    <s v="tier - 2"/>
    <s v="R1014"/>
  </r>
  <r>
    <x v="1847"/>
    <x v="1627"/>
    <d v="1994-10-24T00:00:00"/>
    <x v="6"/>
    <n v="2"/>
    <x v="1034"/>
    <x v="321"/>
    <x v="1"/>
    <x v="2"/>
    <s v="No"/>
    <s v="No"/>
    <x v="0"/>
    <x v="1"/>
    <n v="4438.26"/>
    <s v="tier - 2"/>
    <s v="tier - 3"/>
    <s v="R1017"/>
  </r>
  <r>
    <x v="1848"/>
    <x v="1628"/>
    <d v="1994-10-08T00:00:00"/>
    <x v="6"/>
    <n v="2"/>
    <x v="303"/>
    <x v="500"/>
    <x v="1"/>
    <x v="2"/>
    <s v="No"/>
    <s v="No"/>
    <x v="0"/>
    <x v="1"/>
    <n v="4435.09"/>
    <s v="tier - 3"/>
    <s v="tier - 2"/>
    <s v="R1016"/>
  </r>
  <r>
    <x v="1849"/>
    <x v="1629"/>
    <d v="1993-12-23T00:00:00"/>
    <x v="20"/>
    <n v="2"/>
    <x v="355"/>
    <x v="27"/>
    <x v="0"/>
    <x v="2"/>
    <s v="No"/>
    <s v="No"/>
    <x v="3"/>
    <x v="1"/>
    <n v="4433.92"/>
    <s v="tier - 2"/>
    <s v="tier - 2"/>
    <s v="R1012"/>
  </r>
  <r>
    <x v="1850"/>
    <x v="1630"/>
    <d v="1993-09-04T00:00:00"/>
    <x v="20"/>
    <n v="2"/>
    <x v="170"/>
    <x v="361"/>
    <x v="0"/>
    <x v="2"/>
    <s v="No"/>
    <s v="No"/>
    <x v="3"/>
    <x v="1"/>
    <n v="4433.3900000000003"/>
    <s v="tier - 2"/>
    <s v="tier - 3"/>
    <s v="R1012"/>
  </r>
  <r>
    <x v="1851"/>
    <x v="1631"/>
    <d v="1994-12-29T00:00:00"/>
    <x v="6"/>
    <n v="2"/>
    <x v="878"/>
    <x v="180"/>
    <x v="2"/>
    <x v="2"/>
    <s v="No"/>
    <s v="No"/>
    <x v="0"/>
    <x v="1"/>
    <n v="4428.8900000000003"/>
    <s v="tier - 3"/>
    <s v="tier - 1"/>
    <s v="R1017"/>
  </r>
  <r>
    <x v="1852"/>
    <x v="1632"/>
    <d v="1992-08-15T00:00:00"/>
    <x v="34"/>
    <n v="0"/>
    <x v="436"/>
    <x v="4"/>
    <x v="1"/>
    <x v="2"/>
    <s v="No"/>
    <s v="No"/>
    <x v="3"/>
    <x v="1"/>
    <n v="4420.95"/>
    <s v="tier - 2"/>
    <s v="tier - 3"/>
    <s v="R1020"/>
  </r>
  <r>
    <x v="1853"/>
    <x v="1465"/>
    <d v="1988-09-16T00:00:00"/>
    <x v="23"/>
    <n v="0"/>
    <x v="586"/>
    <x v="52"/>
    <x v="1"/>
    <x v="2"/>
    <s v="yes"/>
    <s v="No"/>
    <x v="3"/>
    <x v="1"/>
    <n v="4415.16"/>
    <s v="tier - 2"/>
    <s v="tier - 1"/>
    <s v="R1013"/>
  </r>
  <r>
    <x v="1854"/>
    <x v="648"/>
    <d v="1986-07-13T00:00:00"/>
    <x v="26"/>
    <n v="0"/>
    <x v="1168"/>
    <x v="385"/>
    <x v="0"/>
    <x v="0"/>
    <s v="yes"/>
    <s v="No"/>
    <x v="3"/>
    <x v="1"/>
    <n v="4402.2299999999996"/>
    <s v="tier - 2"/>
    <s v="tier - 2"/>
    <s v="R1011"/>
  </r>
  <r>
    <x v="1855"/>
    <x v="1633"/>
    <d v="1986-08-11T00:00:00"/>
    <x v="26"/>
    <n v="0"/>
    <x v="425"/>
    <x v="650"/>
    <x v="1"/>
    <x v="0"/>
    <s v="yes"/>
    <s v="No"/>
    <x v="3"/>
    <x v="1"/>
    <n v="4399.7299999999996"/>
    <s v="tier - 3"/>
    <s v="tier - 2"/>
    <s v="R1013"/>
  </r>
  <r>
    <x v="1856"/>
    <x v="1634"/>
    <d v="1988-07-18T00:00:00"/>
    <x v="23"/>
    <n v="3"/>
    <x v="1169"/>
    <x v="332"/>
    <x v="2"/>
    <x v="2"/>
    <s v="yes"/>
    <s v="No"/>
    <x v="3"/>
    <x v="1"/>
    <n v="4397.3100000000004"/>
    <s v="tier - 2"/>
    <s v="tier - 2"/>
    <s v="R1013"/>
  </r>
  <r>
    <x v="1857"/>
    <x v="1635"/>
    <d v="1982-06-29T00:00:00"/>
    <x v="37"/>
    <n v="3"/>
    <x v="1170"/>
    <x v="363"/>
    <x v="3"/>
    <x v="2"/>
    <s v="No"/>
    <s v="No"/>
    <x v="0"/>
    <x v="1"/>
    <n v="4392.7"/>
    <s v="tier - 2"/>
    <s v="tier - 2"/>
    <s v="R1013"/>
  </r>
  <r>
    <x v="1858"/>
    <x v="998"/>
    <d v="1997-11-29T00:00:00"/>
    <x v="31"/>
    <n v="3"/>
    <x v="925"/>
    <x v="166"/>
    <x v="2"/>
    <x v="2"/>
    <s v="yes"/>
    <s v="No"/>
    <x v="3"/>
    <x v="1"/>
    <n v="4391.6499999999996"/>
    <s v="tier - 2"/>
    <s v="tier - 2"/>
    <s v="R1011"/>
  </r>
  <r>
    <x v="1859"/>
    <x v="840"/>
    <d v="1990-08-28T00:00:00"/>
    <x v="3"/>
    <n v="0"/>
    <x v="252"/>
    <x v="123"/>
    <x v="1"/>
    <x v="1"/>
    <s v="No"/>
    <s v="No"/>
    <x v="0"/>
    <x v="1"/>
    <n v="4357.04"/>
    <s v="tier - 2"/>
    <s v="tier - 3"/>
    <s v="R1012"/>
  </r>
  <r>
    <x v="1860"/>
    <x v="1636"/>
    <d v="1991-09-13T00:00:00"/>
    <x v="42"/>
    <n v="1"/>
    <x v="1034"/>
    <x v="577"/>
    <x v="1"/>
    <x v="2"/>
    <s v="No"/>
    <s v="No"/>
    <x v="0"/>
    <x v="1"/>
    <n v="4350.51"/>
    <s v="tier - 2"/>
    <s v="tier - 2"/>
    <s v="R1013"/>
  </r>
  <r>
    <x v="1861"/>
    <x v="384"/>
    <d v="1994-11-01T00:00:00"/>
    <x v="6"/>
    <n v="2"/>
    <x v="409"/>
    <x v="288"/>
    <x v="0"/>
    <x v="1"/>
    <s v="No"/>
    <s v="No"/>
    <x v="0"/>
    <x v="1"/>
    <n v="4349.46"/>
    <s v="tier - 2"/>
    <s v="tier - 2"/>
    <s v="R1013"/>
  </r>
  <r>
    <x v="1862"/>
    <x v="1637"/>
    <d v="1991-06-01T00:00:00"/>
    <x v="3"/>
    <n v="0"/>
    <x v="210"/>
    <x v="80"/>
    <x v="0"/>
    <x v="2"/>
    <s v="No"/>
    <s v="No"/>
    <x v="0"/>
    <x v="1"/>
    <n v="4347.0200000000004"/>
    <s v="tier - 2"/>
    <s v="tier - 1"/>
    <s v="R1024"/>
  </r>
  <r>
    <x v="1863"/>
    <x v="1638"/>
    <d v="1994-10-26T00:00:00"/>
    <x v="6"/>
    <n v="2"/>
    <x v="1171"/>
    <x v="331"/>
    <x v="1"/>
    <x v="1"/>
    <s v="No"/>
    <s v="No"/>
    <x v="0"/>
    <x v="1"/>
    <n v="4340.4399999999996"/>
    <s v="tier - 2"/>
    <s v="tier - 1"/>
    <s v="R1013"/>
  </r>
  <r>
    <x v="1864"/>
    <x v="431"/>
    <d v="1994-11-02T00:00:00"/>
    <x v="6"/>
    <n v="1"/>
    <x v="467"/>
    <x v="98"/>
    <x v="1"/>
    <x v="2"/>
    <s v="No"/>
    <s v="No"/>
    <x v="0"/>
    <x v="1"/>
    <n v="4337.74"/>
    <s v="tier - 2"/>
    <s v="tier - 1"/>
    <s v="R1024"/>
  </r>
  <r>
    <x v="1865"/>
    <x v="1639"/>
    <d v="1988-12-19T00:00:00"/>
    <x v="23"/>
    <n v="0"/>
    <x v="673"/>
    <x v="78"/>
    <x v="0"/>
    <x v="2"/>
    <s v="yes"/>
    <s v="No"/>
    <x v="3"/>
    <x v="1"/>
    <n v="4320.41"/>
    <s v="tier - 2"/>
    <s v="tier - 1"/>
    <s v="R1012"/>
  </r>
  <r>
    <x v="1866"/>
    <x v="763"/>
    <d v="2000-11-25T00:00:00"/>
    <x v="21"/>
    <n v="3"/>
    <x v="1172"/>
    <x v="458"/>
    <x v="2"/>
    <x v="2"/>
    <s v="No"/>
    <s v="yes"/>
    <x v="3"/>
    <x v="1"/>
    <n v="4296.2700000000004"/>
    <s v="tier - 2"/>
    <s v="tier - 3"/>
    <s v="R1012"/>
  </r>
  <r>
    <x v="1867"/>
    <x v="670"/>
    <d v="2003-06-08T00:00:00"/>
    <x v="43"/>
    <n v="0"/>
    <x v="1173"/>
    <x v="651"/>
    <x v="0"/>
    <x v="1"/>
    <s v="No"/>
    <s v="No"/>
    <x v="3"/>
    <x v="1"/>
    <n v="4278.55"/>
    <s v="tier - 2"/>
    <s v="tier - 1"/>
    <s v="R1021"/>
  </r>
  <r>
    <x v="1868"/>
    <x v="1640"/>
    <d v="1992-06-18T00:00:00"/>
    <x v="34"/>
    <n v="2"/>
    <x v="1174"/>
    <x v="40"/>
    <x v="0"/>
    <x v="2"/>
    <s v="No"/>
    <s v="No"/>
    <x v="3"/>
    <x v="1"/>
    <n v="4266.17"/>
    <s v="tier - 3"/>
    <s v="tier - 2"/>
    <s v="R1013"/>
  </r>
  <r>
    <x v="1869"/>
    <x v="204"/>
    <d v="1983-11-20T00:00:00"/>
    <x v="33"/>
    <n v="3"/>
    <x v="1175"/>
    <x v="115"/>
    <x v="3"/>
    <x v="2"/>
    <s v="yes"/>
    <s v="No"/>
    <x v="3"/>
    <x v="1"/>
    <n v="4265.01"/>
    <s v="tier - 2"/>
    <s v="tier - 1"/>
    <s v="R1012"/>
  </r>
  <r>
    <x v="1870"/>
    <x v="1641"/>
    <d v="1995-10-14T00:00:00"/>
    <x v="40"/>
    <n v="3"/>
    <x v="782"/>
    <x v="372"/>
    <x v="0"/>
    <x v="2"/>
    <s v="yes"/>
    <s v="No"/>
    <x v="3"/>
    <x v="1"/>
    <n v="4260.74"/>
    <s v="tier - 3"/>
    <s v="tier - 2"/>
    <s v="R1011"/>
  </r>
  <r>
    <x v="1871"/>
    <x v="1642"/>
    <d v="1982-06-16T00:00:00"/>
    <x v="37"/>
    <n v="3"/>
    <x v="1176"/>
    <x v="339"/>
    <x v="3"/>
    <x v="2"/>
    <s v="No"/>
    <s v="No"/>
    <x v="0"/>
    <x v="1"/>
    <n v="4250.24"/>
    <s v="tier - 2"/>
    <s v="tier - 3"/>
    <s v="R1013"/>
  </r>
  <r>
    <x v="1872"/>
    <x v="1643"/>
    <d v="1991-12-01T00:00:00"/>
    <x v="42"/>
    <n v="1"/>
    <x v="276"/>
    <x v="508"/>
    <x v="1"/>
    <x v="2"/>
    <s v="No"/>
    <s v="No"/>
    <x v="0"/>
    <x v="1"/>
    <n v="4243.59"/>
    <s v="tier - 3"/>
    <s v="tier - 1"/>
    <s v="R1012"/>
  </r>
  <r>
    <x v="1873"/>
    <x v="1644"/>
    <d v="1991-11-03T00:00:00"/>
    <x v="42"/>
    <n v="1"/>
    <x v="751"/>
    <x v="144"/>
    <x v="1"/>
    <x v="2"/>
    <s v="No"/>
    <s v="No"/>
    <x v="0"/>
    <x v="1"/>
    <n v="4239.8900000000003"/>
    <s v="tier - 2"/>
    <s v="tier - 2"/>
    <s v="R1012"/>
  </r>
  <r>
    <x v="1874"/>
    <x v="1645"/>
    <d v="1992-06-27T00:00:00"/>
    <x v="34"/>
    <n v="1"/>
    <x v="308"/>
    <x v="174"/>
    <x v="1"/>
    <x v="2"/>
    <s v="No"/>
    <s v="No"/>
    <x v="3"/>
    <x v="1"/>
    <n v="4237.13"/>
    <s v="tier - 3"/>
    <s v="tier - 1"/>
    <s v="R1016"/>
  </r>
  <r>
    <x v="1875"/>
    <x v="1031"/>
    <d v="1998-12-14T00:00:00"/>
    <x v="44"/>
    <n v="3"/>
    <x v="1006"/>
    <x v="299"/>
    <x v="0"/>
    <x v="2"/>
    <s v="No"/>
    <s v="No"/>
    <x v="3"/>
    <x v="1"/>
    <n v="4234.93"/>
    <s v="tier - 2"/>
    <s v="tier - 1"/>
    <s v="R1011"/>
  </r>
  <r>
    <x v="1876"/>
    <x v="1646"/>
    <d v="1997-09-06T00:00:00"/>
    <x v="31"/>
    <n v="2"/>
    <x v="666"/>
    <x v="633"/>
    <x v="1"/>
    <x v="2"/>
    <s v="yes"/>
    <s v="No"/>
    <x v="3"/>
    <x v="1"/>
    <n v="4189.1099999999997"/>
    <s v="tier - 2"/>
    <s v="tier - 2"/>
    <s v="R1012"/>
  </r>
  <r>
    <x v="1877"/>
    <x v="1647"/>
    <d v="1995-10-03T00:00:00"/>
    <x v="40"/>
    <n v="0"/>
    <x v="346"/>
    <x v="138"/>
    <x v="1"/>
    <x v="2"/>
    <s v="yes"/>
    <s v="No"/>
    <x v="3"/>
    <x v="1"/>
    <n v="4188.7299999999996"/>
    <s v="tier - 2"/>
    <s v="tier - 2"/>
    <s v="R1025"/>
  </r>
  <r>
    <x v="1878"/>
    <x v="1648"/>
    <d v="1989-06-25T00:00:00"/>
    <x v="4"/>
    <n v="0"/>
    <x v="823"/>
    <x v="66"/>
    <x v="2"/>
    <x v="2"/>
    <s v="No"/>
    <s v="No"/>
    <x v="0"/>
    <x v="1"/>
    <n v="4185.1000000000004"/>
    <s v="tier - 2"/>
    <s v="tier - 3"/>
    <s v="R1013"/>
  </r>
  <r>
    <x v="1879"/>
    <x v="1649"/>
    <d v="1984-09-16T00:00:00"/>
    <x v="32"/>
    <n v="3"/>
    <x v="1177"/>
    <x v="336"/>
    <x v="3"/>
    <x v="1"/>
    <s v="No"/>
    <s v="No"/>
    <x v="3"/>
    <x v="1"/>
    <n v="4163.21"/>
    <s v="tier - 2"/>
    <s v="tier - 2"/>
    <s v="R1012"/>
  </r>
  <r>
    <x v="1880"/>
    <x v="539"/>
    <d v="1998-11-26T00:00:00"/>
    <x v="44"/>
    <n v="0"/>
    <x v="750"/>
    <x v="99"/>
    <x v="0"/>
    <x v="1"/>
    <s v="No"/>
    <s v="No"/>
    <x v="3"/>
    <x v="1"/>
    <n v="4154.97"/>
    <s v="tier - 2"/>
    <s v="tier - 1"/>
    <s v="R1012"/>
  </r>
  <r>
    <x v="1881"/>
    <x v="1650"/>
    <d v="1992-08-04T00:00:00"/>
    <x v="34"/>
    <n v="1"/>
    <x v="161"/>
    <x v="48"/>
    <x v="0"/>
    <x v="2"/>
    <s v="No"/>
    <s v="No"/>
    <x v="3"/>
    <x v="1"/>
    <n v="4151.03"/>
    <s v="tier - 2"/>
    <s v="tier - 2"/>
    <s v="R1013"/>
  </r>
  <r>
    <x v="1882"/>
    <x v="1651"/>
    <d v="1992-06-28T00:00:00"/>
    <x v="34"/>
    <n v="1"/>
    <x v="1178"/>
    <x v="31"/>
    <x v="0"/>
    <x v="2"/>
    <s v="No"/>
    <s v="No"/>
    <x v="3"/>
    <x v="1"/>
    <n v="4149.74"/>
    <s v="tier - 2"/>
    <s v="tier - 1"/>
    <s v="R1011"/>
  </r>
  <r>
    <x v="1883"/>
    <x v="1652"/>
    <d v="1992-06-18T00:00:00"/>
    <x v="34"/>
    <n v="0"/>
    <x v="445"/>
    <x v="450"/>
    <x v="1"/>
    <x v="2"/>
    <s v="No"/>
    <s v="No"/>
    <x v="3"/>
    <x v="1"/>
    <n v="4137.5200000000004"/>
    <s v="tier - 2"/>
    <s v="tier - 3"/>
    <s v="R1024"/>
  </r>
  <r>
    <x v="1884"/>
    <x v="1653"/>
    <d v="1991-08-06T00:00:00"/>
    <x v="42"/>
    <n v="0"/>
    <x v="491"/>
    <x v="89"/>
    <x v="2"/>
    <x v="2"/>
    <s v="No"/>
    <s v="No"/>
    <x v="0"/>
    <x v="1"/>
    <n v="4134.08"/>
    <s v="tier - 2"/>
    <s v="tier - 1"/>
    <s v="R1012"/>
  </r>
  <r>
    <x v="1885"/>
    <x v="1654"/>
    <d v="1994-08-21T00:00:00"/>
    <x v="6"/>
    <n v="1"/>
    <x v="751"/>
    <x v="436"/>
    <x v="1"/>
    <x v="2"/>
    <s v="No"/>
    <s v="No"/>
    <x v="0"/>
    <x v="1"/>
    <n v="4133.6400000000003"/>
    <s v="tier - 2"/>
    <s v="tier - 3"/>
    <s v="R1012"/>
  </r>
  <r>
    <x v="1886"/>
    <x v="1655"/>
    <d v="1990-12-14T00:00:00"/>
    <x v="3"/>
    <n v="1"/>
    <x v="1168"/>
    <x v="635"/>
    <x v="0"/>
    <x v="1"/>
    <s v="No"/>
    <s v="No"/>
    <x v="0"/>
    <x v="1"/>
    <n v="4076.5"/>
    <s v="tier - 2"/>
    <s v="tier - 3"/>
    <s v="R1011"/>
  </r>
  <r>
    <x v="1887"/>
    <x v="1656"/>
    <d v="1990-12-01T00:00:00"/>
    <x v="3"/>
    <n v="1"/>
    <x v="848"/>
    <x v="652"/>
    <x v="0"/>
    <x v="1"/>
    <s v="No"/>
    <s v="No"/>
    <x v="0"/>
    <x v="1"/>
    <n v="4074.45"/>
    <s v="tier - 3"/>
    <s v="tier - 2"/>
    <s v="R1013"/>
  </r>
  <r>
    <x v="1888"/>
    <x v="554"/>
    <d v="2002-10-18T00:00:00"/>
    <x v="43"/>
    <n v="0"/>
    <x v="596"/>
    <x v="653"/>
    <x v="0"/>
    <x v="0"/>
    <s v="No"/>
    <s v="No"/>
    <x v="0"/>
    <x v="1"/>
    <n v="4070.51"/>
    <s v="tier - 2"/>
    <s v="tier - 1"/>
    <s v="R1012"/>
  </r>
  <r>
    <x v="1889"/>
    <x v="1657"/>
    <d v="1983-09-16T00:00:00"/>
    <x v="33"/>
    <n v="3"/>
    <x v="1179"/>
    <x v="614"/>
    <x v="3"/>
    <x v="2"/>
    <s v="yes"/>
    <s v="No"/>
    <x v="3"/>
    <x v="1"/>
    <n v="4070.42"/>
    <s v="tier - 2"/>
    <s v="tier - 1"/>
    <s v="R1013"/>
  </r>
  <r>
    <x v="1890"/>
    <x v="1658"/>
    <d v="1995-09-14T00:00:00"/>
    <x v="40"/>
    <n v="2"/>
    <x v="893"/>
    <x v="352"/>
    <x v="0"/>
    <x v="2"/>
    <s v="yes"/>
    <s v="No"/>
    <x v="3"/>
    <x v="1"/>
    <n v="4058.71"/>
    <s v="tier - 3"/>
    <s v="tier - 3"/>
    <s v="R1012"/>
  </r>
  <r>
    <x v="1891"/>
    <x v="1659"/>
    <d v="1993-08-13T00:00:00"/>
    <x v="20"/>
    <n v="2"/>
    <x v="866"/>
    <x v="202"/>
    <x v="0"/>
    <x v="2"/>
    <s v="No"/>
    <s v="No"/>
    <x v="3"/>
    <x v="1"/>
    <n v="4058.12"/>
    <s v="tier - 2"/>
    <s v="tier - 1"/>
    <s v="R1013"/>
  </r>
  <r>
    <x v="1892"/>
    <x v="1660"/>
    <d v="1988-11-30T00:00:00"/>
    <x v="23"/>
    <n v="3"/>
    <x v="1180"/>
    <x v="635"/>
    <x v="2"/>
    <x v="1"/>
    <s v="yes"/>
    <s v="No"/>
    <x v="3"/>
    <x v="1"/>
    <n v="4047.94"/>
    <s v="tier - 2"/>
    <s v="tier - 1"/>
    <s v="R1013"/>
  </r>
  <r>
    <x v="1893"/>
    <x v="1661"/>
    <d v="1993-12-26T00:00:00"/>
    <x v="20"/>
    <n v="1"/>
    <x v="331"/>
    <x v="198"/>
    <x v="1"/>
    <x v="2"/>
    <s v="No"/>
    <s v="No"/>
    <x v="3"/>
    <x v="1"/>
    <n v="4040.56"/>
    <s v="tier - 3"/>
    <s v="tier - 3"/>
    <s v="R1015"/>
  </r>
  <r>
    <x v="1894"/>
    <x v="1662"/>
    <d v="1983-11-10T00:00:00"/>
    <x v="33"/>
    <n v="3"/>
    <x v="1181"/>
    <x v="1"/>
    <x v="3"/>
    <x v="1"/>
    <s v="yes"/>
    <s v="No"/>
    <x v="3"/>
    <x v="1"/>
    <n v="4039.9"/>
    <s v="tier - 2"/>
    <s v="tier - 1"/>
    <s v="R1013"/>
  </r>
  <r>
    <x v="1895"/>
    <x v="236"/>
    <d v="1984-07-07T00:00:00"/>
    <x v="32"/>
    <n v="3"/>
    <x v="1182"/>
    <x v="58"/>
    <x v="3"/>
    <x v="1"/>
    <s v="No"/>
    <s v="No"/>
    <x v="3"/>
    <x v="1"/>
    <n v="4038.41"/>
    <s v="tier - 2"/>
    <s v="tier - 1"/>
    <s v="R1013"/>
  </r>
  <r>
    <x v="1896"/>
    <x v="1663"/>
    <d v="1992-10-11T00:00:00"/>
    <x v="34"/>
    <n v="1"/>
    <x v="377"/>
    <x v="495"/>
    <x v="2"/>
    <x v="2"/>
    <s v="No"/>
    <s v="No"/>
    <x v="3"/>
    <x v="1"/>
    <n v="4032.24"/>
    <s v="tier - 3"/>
    <s v="tier - 3"/>
    <s v="R1012"/>
  </r>
  <r>
    <x v="1897"/>
    <x v="69"/>
    <d v="2000-09-13T00:00:00"/>
    <x v="21"/>
    <n v="3"/>
    <x v="387"/>
    <x v="273"/>
    <x v="2"/>
    <x v="2"/>
    <s v="No"/>
    <s v="yes"/>
    <x v="1"/>
    <x v="1"/>
    <n v="4005.42"/>
    <s v="tier - 2"/>
    <s v="tier - 1"/>
    <s v="R1015"/>
  </r>
  <r>
    <x v="1898"/>
    <x v="99"/>
    <d v="1989-07-10T00:00:00"/>
    <x v="4"/>
    <n v="3"/>
    <x v="317"/>
    <x v="326"/>
    <x v="2"/>
    <x v="2"/>
    <s v="No"/>
    <s v="No"/>
    <x v="0"/>
    <x v="1"/>
    <n v="4002.36"/>
    <s v="tier - 2"/>
    <s v="tier - 1"/>
    <s v="R1013"/>
  </r>
  <r>
    <x v="1899"/>
    <x v="1664"/>
    <d v="1990-11-01T00:00:00"/>
    <x v="3"/>
    <n v="0"/>
    <x v="1174"/>
    <x v="348"/>
    <x v="0"/>
    <x v="1"/>
    <s v="No"/>
    <s v="No"/>
    <x v="0"/>
    <x v="1"/>
    <n v="3994.18"/>
    <s v="tier - 2"/>
    <s v="tier - 2"/>
    <s v="R1013"/>
  </r>
  <r>
    <x v="1900"/>
    <x v="1574"/>
    <d v="1990-11-22T00:00:00"/>
    <x v="3"/>
    <n v="0"/>
    <x v="1183"/>
    <x v="427"/>
    <x v="0"/>
    <x v="1"/>
    <s v="No"/>
    <s v="No"/>
    <x v="0"/>
    <x v="1"/>
    <n v="3989.84"/>
    <s v="tier - 2"/>
    <s v="tier - 2"/>
    <s v="R1011"/>
  </r>
  <r>
    <x v="1901"/>
    <x v="1665"/>
    <d v="1996-09-08T00:00:00"/>
    <x v="45"/>
    <n v="2"/>
    <x v="54"/>
    <x v="226"/>
    <x v="0"/>
    <x v="2"/>
    <s v="yes"/>
    <s v="No"/>
    <x v="0"/>
    <x v="1"/>
    <n v="3987.93"/>
    <s v="tier - 2"/>
    <s v="tier - 2"/>
    <s v="R1011"/>
  </r>
  <r>
    <x v="1902"/>
    <x v="1666"/>
    <d v="1996-08-17T00:00:00"/>
    <x v="45"/>
    <n v="2"/>
    <x v="264"/>
    <x v="216"/>
    <x v="1"/>
    <x v="1"/>
    <s v="yes"/>
    <s v="No"/>
    <x v="0"/>
    <x v="1"/>
    <n v="3981.98"/>
    <s v="tier - 2"/>
    <s v="tier - 2"/>
    <s v="R1013"/>
  </r>
  <r>
    <x v="1903"/>
    <x v="1667"/>
    <d v="1990-07-29T00:00:00"/>
    <x v="3"/>
    <n v="0"/>
    <x v="427"/>
    <x v="321"/>
    <x v="1"/>
    <x v="2"/>
    <s v="No"/>
    <s v="No"/>
    <x v="0"/>
    <x v="1"/>
    <n v="3972.92"/>
    <s v="tier - 2"/>
    <s v="tier - 3"/>
    <s v="R1013"/>
  </r>
  <r>
    <x v="1904"/>
    <x v="1668"/>
    <d v="1995-07-11T00:00:00"/>
    <x v="40"/>
    <n v="1"/>
    <x v="1046"/>
    <x v="85"/>
    <x v="0"/>
    <x v="1"/>
    <s v="yes"/>
    <s v="No"/>
    <x v="3"/>
    <x v="1"/>
    <n v="3956.07"/>
    <s v="tier - 2"/>
    <s v="tier - 2"/>
    <s v="R1012"/>
  </r>
  <r>
    <x v="1905"/>
    <x v="1669"/>
    <d v="1999-07-10T00:00:00"/>
    <x v="35"/>
    <n v="0"/>
    <x v="277"/>
    <x v="125"/>
    <x v="1"/>
    <x v="2"/>
    <s v="No"/>
    <s v="No"/>
    <x v="0"/>
    <x v="1"/>
    <n v="3955.98"/>
    <s v="tier - 2"/>
    <s v="tier - 3"/>
    <s v="R1021"/>
  </r>
  <r>
    <x v="1906"/>
    <x v="285"/>
    <d v="1993-11-11T00:00:00"/>
    <x v="20"/>
    <n v="1"/>
    <x v="1161"/>
    <x v="635"/>
    <x v="1"/>
    <x v="1"/>
    <s v="No"/>
    <s v="No"/>
    <x v="3"/>
    <x v="1"/>
    <n v="3947.41"/>
    <s v="tier - 2"/>
    <s v="tier - 2"/>
    <s v="R1013"/>
  </r>
  <r>
    <x v="1907"/>
    <x v="1670"/>
    <d v="1993-09-29T00:00:00"/>
    <x v="20"/>
    <n v="0"/>
    <x v="49"/>
    <x v="326"/>
    <x v="0"/>
    <x v="2"/>
    <s v="No"/>
    <s v="No"/>
    <x v="3"/>
    <x v="1"/>
    <n v="3943.6"/>
    <s v="tier - 2"/>
    <s v="tier - 3"/>
    <s v="R1024"/>
  </r>
  <r>
    <x v="1908"/>
    <x v="1671"/>
    <d v="1988-10-24T00:00:00"/>
    <x v="23"/>
    <n v="0"/>
    <x v="41"/>
    <x v="338"/>
    <x v="0"/>
    <x v="2"/>
    <s v="yes"/>
    <s v="No"/>
    <x v="3"/>
    <x v="1"/>
    <n v="3935.18"/>
    <s v="tier - 3"/>
    <s v="tier - 1"/>
    <s v="R1013"/>
  </r>
  <r>
    <x v="1909"/>
    <x v="431"/>
    <d v="2002-06-15T00:00:00"/>
    <x v="43"/>
    <n v="0"/>
    <x v="1184"/>
    <x v="221"/>
    <x v="0"/>
    <x v="0"/>
    <s v="No"/>
    <s v="No"/>
    <x v="0"/>
    <x v="1"/>
    <n v="3931.51"/>
    <s v="tier - 2"/>
    <s v="tier - 3"/>
    <s v="R1011"/>
  </r>
  <r>
    <x v="1910"/>
    <x v="1672"/>
    <d v="2000-07-10T00:00:00"/>
    <x v="21"/>
    <n v="2"/>
    <x v="940"/>
    <x v="39"/>
    <x v="0"/>
    <x v="2"/>
    <s v="No"/>
    <s v="yes"/>
    <x v="1"/>
    <x v="1"/>
    <n v="3925.76"/>
    <s v="tier - 2"/>
    <s v="tier - 2"/>
    <s v="R1024"/>
  </r>
  <r>
    <x v="1911"/>
    <x v="373"/>
    <d v="1985-07-05T00:00:00"/>
    <x v="17"/>
    <n v="3"/>
    <x v="279"/>
    <x v="587"/>
    <x v="3"/>
    <x v="2"/>
    <s v="yes"/>
    <s v="No"/>
    <x v="0"/>
    <x v="1"/>
    <n v="3910.44"/>
    <s v="tier - 2"/>
    <s v="tier - 2"/>
    <s v="R1013"/>
  </r>
  <r>
    <x v="1912"/>
    <x v="1673"/>
    <d v="1997-11-24T00:00:00"/>
    <x v="31"/>
    <n v="3"/>
    <x v="190"/>
    <x v="194"/>
    <x v="1"/>
    <x v="1"/>
    <s v="yes"/>
    <s v="No"/>
    <x v="3"/>
    <x v="1"/>
    <n v="3906.13"/>
    <s v="tier - 3"/>
    <s v="tier - 3"/>
    <s v="R1011"/>
  </r>
  <r>
    <x v="1913"/>
    <x v="559"/>
    <d v="1981-08-27T00:00:00"/>
    <x v="36"/>
    <n v="1"/>
    <x v="1185"/>
    <x v="269"/>
    <x v="3"/>
    <x v="0"/>
    <s v="yes"/>
    <s v="No"/>
    <x v="0"/>
    <x v="1"/>
    <n v="3902.07"/>
    <s v="tier - 2"/>
    <s v="tier - 2"/>
    <s v="R1013"/>
  </r>
  <r>
    <x v="1914"/>
    <x v="1674"/>
    <d v="1993-09-14T00:00:00"/>
    <x v="20"/>
    <n v="0"/>
    <x v="1186"/>
    <x v="46"/>
    <x v="1"/>
    <x v="2"/>
    <s v="No"/>
    <s v="No"/>
    <x v="3"/>
    <x v="1"/>
    <n v="3898.35"/>
    <s v="tier - 2"/>
    <s v="tier - 2"/>
    <s v="R1012"/>
  </r>
  <r>
    <x v="1915"/>
    <x v="1675"/>
    <d v="2004-07-13T00:00:00"/>
    <x v="41"/>
    <n v="0"/>
    <x v="1187"/>
    <x v="550"/>
    <x v="0"/>
    <x v="2"/>
    <s v="No"/>
    <s v="yes"/>
    <x v="3"/>
    <x v="1"/>
    <n v="3889.2"/>
    <s v="tier - 2"/>
    <s v="tier - 2"/>
    <s v="R1012"/>
  </r>
  <r>
    <x v="1916"/>
    <x v="1676"/>
    <d v="1996-10-23T00:00:00"/>
    <x v="45"/>
    <n v="2"/>
    <x v="26"/>
    <x v="436"/>
    <x v="0"/>
    <x v="2"/>
    <s v="yes"/>
    <s v="No"/>
    <x v="0"/>
    <x v="1"/>
    <n v="3877.3"/>
    <s v="tier - 1"/>
    <s v="tier - 3"/>
    <s v="R1012"/>
  </r>
  <r>
    <x v="1917"/>
    <x v="1677"/>
    <d v="1991-07-25T00:00:00"/>
    <x v="42"/>
    <n v="1"/>
    <x v="1188"/>
    <x v="273"/>
    <x v="0"/>
    <x v="2"/>
    <s v="No"/>
    <s v="No"/>
    <x v="0"/>
    <x v="1"/>
    <n v="3875.73"/>
    <s v="tier - 2"/>
    <s v="tier - 3"/>
    <s v="R1013"/>
  </r>
  <r>
    <x v="1918"/>
    <x v="1678"/>
    <d v="1990-06-24T00:00:00"/>
    <x v="3"/>
    <n v="0"/>
    <x v="467"/>
    <x v="276"/>
    <x v="1"/>
    <x v="2"/>
    <s v="No"/>
    <s v="No"/>
    <x v="0"/>
    <x v="1"/>
    <n v="3866.86"/>
    <s v="tier - 1"/>
    <s v="tier - 1"/>
    <s v="R1012"/>
  </r>
  <r>
    <x v="1919"/>
    <x v="1679"/>
    <d v="2001-10-18T00:00:00"/>
    <x v="47"/>
    <n v="3"/>
    <x v="429"/>
    <x v="170"/>
    <x v="2"/>
    <x v="2"/>
    <s v="yes"/>
    <s v="No"/>
    <x v="0"/>
    <x v="1"/>
    <n v="3861.21"/>
    <s v="tier - 2"/>
    <s v="tier - 2"/>
    <s v="R1016"/>
  </r>
  <r>
    <x v="1920"/>
    <x v="1680"/>
    <d v="2001-06-06T00:00:00"/>
    <x v="21"/>
    <n v="0"/>
    <x v="1189"/>
    <x v="111"/>
    <x v="0"/>
    <x v="2"/>
    <s v="yes"/>
    <s v="No"/>
    <x v="0"/>
    <x v="1"/>
    <n v="3858.51"/>
    <s v="tier - 2"/>
    <s v="tier - 3"/>
    <s v="R1025"/>
  </r>
  <r>
    <x v="1921"/>
    <x v="1681"/>
    <d v="1991-08-19T00:00:00"/>
    <x v="42"/>
    <n v="0"/>
    <x v="26"/>
    <x v="651"/>
    <x v="0"/>
    <x v="1"/>
    <s v="No"/>
    <s v="No"/>
    <x v="0"/>
    <x v="1"/>
    <n v="3857.76"/>
    <s v="tier - 3"/>
    <s v="tier - 1"/>
    <s v="R1016"/>
  </r>
  <r>
    <x v="1922"/>
    <x v="1682"/>
    <d v="1994-08-12T00:00:00"/>
    <x v="6"/>
    <n v="2"/>
    <x v="1190"/>
    <x v="337"/>
    <x v="2"/>
    <x v="2"/>
    <s v="No"/>
    <s v="No"/>
    <x v="0"/>
    <x v="1"/>
    <n v="3847.67"/>
    <s v="tier - 3"/>
    <s v="tier - 2"/>
    <s v="R1011"/>
  </r>
  <r>
    <x v="1923"/>
    <x v="1683"/>
    <d v="1981-09-29T00:00:00"/>
    <x v="36"/>
    <n v="1"/>
    <x v="1068"/>
    <x v="447"/>
    <x v="3"/>
    <x v="0"/>
    <s v="yes"/>
    <s v="No"/>
    <x v="0"/>
    <x v="1"/>
    <n v="3797.2"/>
    <s v="tier - 2"/>
    <s v="tier - 3"/>
    <s v="R1012"/>
  </r>
  <r>
    <x v="1924"/>
    <x v="1684"/>
    <d v="1999-06-24T00:00:00"/>
    <x v="35"/>
    <n v="0"/>
    <x v="217"/>
    <x v="124"/>
    <x v="0"/>
    <x v="2"/>
    <s v="No"/>
    <s v="No"/>
    <x v="0"/>
    <x v="1"/>
    <n v="3796.36"/>
    <s v="tier - 2"/>
    <s v="tier - 3"/>
    <s v="R1012"/>
  </r>
  <r>
    <x v="1925"/>
    <x v="801"/>
    <d v="1988-08-28T00:00:00"/>
    <x v="23"/>
    <n v="3"/>
    <x v="1191"/>
    <x v="507"/>
    <x v="2"/>
    <x v="2"/>
    <s v="yes"/>
    <s v="No"/>
    <x v="3"/>
    <x v="1"/>
    <n v="3793.55"/>
    <s v="tier - 2"/>
    <s v="tier - 3"/>
    <s v="R1013"/>
  </r>
  <r>
    <x v="1926"/>
    <x v="1685"/>
    <d v="1981-12-13T00:00:00"/>
    <x v="36"/>
    <n v="1"/>
    <x v="1192"/>
    <x v="62"/>
    <x v="3"/>
    <x v="0"/>
    <s v="yes"/>
    <s v="No"/>
    <x v="0"/>
    <x v="1"/>
    <n v="3785.77"/>
    <s v="tier - 2"/>
    <s v="tier - 1"/>
    <s v="R1013"/>
  </r>
  <r>
    <x v="1927"/>
    <x v="1686"/>
    <d v="1987-10-24T00:00:00"/>
    <x v="38"/>
    <n v="3"/>
    <x v="1193"/>
    <x v="329"/>
    <x v="2"/>
    <x v="2"/>
    <s v="No"/>
    <s v="No"/>
    <x v="3"/>
    <x v="1"/>
    <n v="3773.23"/>
    <s v="tier - 2"/>
    <s v="tier - 3"/>
    <s v="R1013"/>
  </r>
  <r>
    <x v="1928"/>
    <x v="1003"/>
    <d v="1994-11-21T00:00:00"/>
    <x v="6"/>
    <n v="1"/>
    <x v="149"/>
    <x v="237"/>
    <x v="0"/>
    <x v="2"/>
    <s v="No"/>
    <s v="No"/>
    <x v="0"/>
    <x v="1"/>
    <n v="3766.88"/>
    <s v="tier - 2"/>
    <s v="tier - 1"/>
    <s v="R1013"/>
  </r>
  <r>
    <x v="1929"/>
    <x v="465"/>
    <d v="1991-10-24T00:00:00"/>
    <x v="42"/>
    <n v="0"/>
    <x v="770"/>
    <x v="145"/>
    <x v="1"/>
    <x v="2"/>
    <s v="No"/>
    <s v="No"/>
    <x v="0"/>
    <x v="1"/>
    <n v="3761.29"/>
    <s v="tier - 2"/>
    <s v="tier - 3"/>
    <s v="R1011"/>
  </r>
  <r>
    <x v="1930"/>
    <x v="1687"/>
    <d v="1991-08-25T00:00:00"/>
    <x v="42"/>
    <n v="0"/>
    <x v="234"/>
    <x v="149"/>
    <x v="1"/>
    <x v="1"/>
    <s v="No"/>
    <s v="No"/>
    <x v="0"/>
    <x v="1"/>
    <n v="3757.84"/>
    <s v="tier - 2"/>
    <s v="tier - 1"/>
    <s v="R1013"/>
  </r>
  <r>
    <x v="1931"/>
    <x v="1688"/>
    <d v="1991-10-28T00:00:00"/>
    <x v="42"/>
    <n v="0"/>
    <x v="664"/>
    <x v="74"/>
    <x v="1"/>
    <x v="1"/>
    <s v="No"/>
    <s v="No"/>
    <x v="0"/>
    <x v="1"/>
    <n v="3756.62"/>
    <s v="tier - 2"/>
    <s v="tier - 2"/>
    <s v="R1013"/>
  </r>
  <r>
    <x v="1932"/>
    <x v="1689"/>
    <d v="1986-09-09T00:00:00"/>
    <x v="26"/>
    <n v="3"/>
    <x v="1194"/>
    <x v="172"/>
    <x v="3"/>
    <x v="0"/>
    <s v="yes"/>
    <s v="No"/>
    <x v="3"/>
    <x v="1"/>
    <n v="3748.56"/>
    <s v="tier - 2"/>
    <s v="tier - 2"/>
    <s v="R1013"/>
  </r>
  <r>
    <x v="1933"/>
    <x v="1690"/>
    <d v="1993-06-22T00:00:00"/>
    <x v="20"/>
    <n v="0"/>
    <x v="497"/>
    <x v="412"/>
    <x v="1"/>
    <x v="1"/>
    <s v="No"/>
    <s v="No"/>
    <x v="3"/>
    <x v="1"/>
    <n v="3736.46"/>
    <s v="tier - 2"/>
    <s v="tier - 2"/>
    <s v="R1012"/>
  </r>
  <r>
    <x v="1934"/>
    <x v="1691"/>
    <d v="1994-08-22T00:00:00"/>
    <x v="6"/>
    <n v="0"/>
    <x v="649"/>
    <x v="244"/>
    <x v="3"/>
    <x v="2"/>
    <s v="No"/>
    <s v="No"/>
    <x v="0"/>
    <x v="1"/>
    <n v="3732.63"/>
    <s v="tier - 2"/>
    <s v="tier - 3"/>
    <s v="R1024"/>
  </r>
  <r>
    <x v="1935"/>
    <x v="1692"/>
    <d v="1986-12-01T00:00:00"/>
    <x v="26"/>
    <n v="3"/>
    <x v="1195"/>
    <x v="654"/>
    <x v="3"/>
    <x v="0"/>
    <s v="yes"/>
    <s v="No"/>
    <x v="3"/>
    <x v="1"/>
    <n v="3731.6"/>
    <s v="tier - 2"/>
    <s v="tier - 2"/>
    <s v="R1013"/>
  </r>
  <r>
    <x v="1936"/>
    <x v="1693"/>
    <d v="2004-11-05T00:00:00"/>
    <x v="41"/>
    <n v="0"/>
    <x v="342"/>
    <x v="245"/>
    <x v="0"/>
    <x v="1"/>
    <s v="No"/>
    <s v="yes"/>
    <x v="3"/>
    <x v="1"/>
    <n v="3722.23"/>
    <s v="tier - 2"/>
    <s v="tier - 2"/>
    <s v="R1025"/>
  </r>
  <r>
    <x v="1937"/>
    <x v="1515"/>
    <d v="1989-12-02T00:00:00"/>
    <x v="4"/>
    <n v="0"/>
    <x v="215"/>
    <x v="372"/>
    <x v="0"/>
    <x v="2"/>
    <s v="No"/>
    <s v="No"/>
    <x v="0"/>
    <x v="1"/>
    <n v="3704.35"/>
    <s v="tier - 2"/>
    <s v="tier - 2"/>
    <s v="R1013"/>
  </r>
  <r>
    <x v="1938"/>
    <x v="1694"/>
    <d v="1988-08-18T00:00:00"/>
    <x v="23"/>
    <n v="3"/>
    <x v="1196"/>
    <x v="60"/>
    <x v="2"/>
    <x v="1"/>
    <s v="yes"/>
    <s v="No"/>
    <x v="3"/>
    <x v="1"/>
    <n v="3699.54"/>
    <s v="tier - 2"/>
    <s v="tier - 3"/>
    <s v="R1013"/>
  </r>
  <r>
    <x v="1939"/>
    <x v="1695"/>
    <d v="1995-10-21T00:00:00"/>
    <x v="40"/>
    <n v="2"/>
    <x v="595"/>
    <x v="167"/>
    <x v="0"/>
    <x v="2"/>
    <s v="yes"/>
    <s v="No"/>
    <x v="3"/>
    <x v="1"/>
    <n v="3693.43"/>
    <s v="tier - 2"/>
    <s v="tier - 3"/>
    <s v="R1011"/>
  </r>
  <r>
    <x v="1940"/>
    <x v="767"/>
    <d v="1981-12-14T00:00:00"/>
    <x v="36"/>
    <n v="1"/>
    <x v="1029"/>
    <x v="356"/>
    <x v="3"/>
    <x v="0"/>
    <s v="yes"/>
    <s v="No"/>
    <x v="0"/>
    <x v="1"/>
    <n v="3688.38"/>
    <s v="tier - 2"/>
    <s v="tier - 2"/>
    <s v="R1013"/>
  </r>
  <r>
    <x v="1941"/>
    <x v="1696"/>
    <d v="2003-07-10T00:00:00"/>
    <x v="39"/>
    <n v="0"/>
    <x v="1197"/>
    <x v="174"/>
    <x v="0"/>
    <x v="2"/>
    <s v="No"/>
    <s v="No"/>
    <x v="3"/>
    <x v="1"/>
    <n v="3688.35"/>
    <s v="tier - 2"/>
    <s v="tier - 2"/>
    <s v="R1021"/>
  </r>
  <r>
    <x v="1942"/>
    <x v="1697"/>
    <d v="1984-07-06T00:00:00"/>
    <x v="32"/>
    <n v="3"/>
    <x v="1080"/>
    <x v="52"/>
    <x v="3"/>
    <x v="2"/>
    <s v="No"/>
    <s v="No"/>
    <x v="3"/>
    <x v="1"/>
    <n v="3678.86"/>
    <s v="tier - 2"/>
    <s v="tier - 3"/>
    <s v="R1013"/>
  </r>
  <r>
    <x v="1943"/>
    <x v="691"/>
    <d v="1992-09-14T00:00:00"/>
    <x v="34"/>
    <n v="1"/>
    <x v="199"/>
    <x v="169"/>
    <x v="0"/>
    <x v="1"/>
    <s v="No"/>
    <s v="No"/>
    <x v="3"/>
    <x v="1"/>
    <n v="3659.35"/>
    <s v="tier - 3"/>
    <s v="tier - 1"/>
    <s v="R1011"/>
  </r>
  <r>
    <x v="1944"/>
    <x v="1698"/>
    <d v="1990-11-08T00:00:00"/>
    <x v="3"/>
    <n v="3"/>
    <x v="1198"/>
    <x v="326"/>
    <x v="2"/>
    <x v="2"/>
    <s v="No"/>
    <s v="No"/>
    <x v="0"/>
    <x v="1"/>
    <n v="3653.29"/>
    <s v="tier - 2"/>
    <s v="tier - 3"/>
    <s v="R1011"/>
  </r>
  <r>
    <x v="1945"/>
    <x v="1699"/>
    <d v="1992-11-17T00:00:00"/>
    <x v="34"/>
    <n v="0"/>
    <x v="247"/>
    <x v="419"/>
    <x v="1"/>
    <x v="2"/>
    <s v="No"/>
    <s v="No"/>
    <x v="3"/>
    <x v="1"/>
    <n v="3645.09"/>
    <s v="tier - 1"/>
    <s v="tier - 2"/>
    <s v="R1014"/>
  </r>
  <r>
    <x v="1946"/>
    <x v="1700"/>
    <d v="1985-06-14T00:00:00"/>
    <x v="17"/>
    <n v="3"/>
    <x v="1170"/>
    <x v="330"/>
    <x v="3"/>
    <x v="1"/>
    <s v="yes"/>
    <s v="No"/>
    <x v="0"/>
    <x v="1"/>
    <n v="3622.13"/>
    <s v="tier - 2"/>
    <s v="tier - 1"/>
    <s v="R1013"/>
  </r>
  <r>
    <x v="1947"/>
    <x v="1701"/>
    <d v="1990-10-11T00:00:00"/>
    <x v="3"/>
    <n v="3"/>
    <x v="1199"/>
    <x v="89"/>
    <x v="2"/>
    <x v="2"/>
    <s v="No"/>
    <s v="No"/>
    <x v="0"/>
    <x v="1"/>
    <n v="3606.43"/>
    <s v="tier - 2"/>
    <s v="tier - 1"/>
    <s v="R1013"/>
  </r>
  <r>
    <x v="1948"/>
    <x v="1702"/>
    <d v="1988-11-04T00:00:00"/>
    <x v="23"/>
    <n v="3"/>
    <x v="1038"/>
    <x v="213"/>
    <x v="2"/>
    <x v="1"/>
    <s v="yes"/>
    <s v="No"/>
    <x v="3"/>
    <x v="1"/>
    <n v="3603.6"/>
    <s v="tier - 2"/>
    <s v="tier - 1"/>
    <s v="R1013"/>
  </r>
  <r>
    <x v="1949"/>
    <x v="565"/>
    <d v="1999-08-12T00:00:00"/>
    <x v="35"/>
    <n v="3"/>
    <x v="680"/>
    <x v="339"/>
    <x v="0"/>
    <x v="2"/>
    <s v="No"/>
    <s v="No"/>
    <x v="0"/>
    <x v="1"/>
    <n v="3597.6"/>
    <s v="tier - 2"/>
    <s v="tier - 2"/>
    <s v="R1011"/>
  </r>
  <r>
    <x v="1950"/>
    <x v="1703"/>
    <d v="1997-11-04T00:00:00"/>
    <x v="31"/>
    <n v="1"/>
    <x v="878"/>
    <x v="470"/>
    <x v="2"/>
    <x v="2"/>
    <s v="yes"/>
    <s v="No"/>
    <x v="3"/>
    <x v="1"/>
    <n v="3594.17"/>
    <s v="tier - 2"/>
    <s v="tier - 2"/>
    <s v="R1012"/>
  </r>
  <r>
    <x v="1951"/>
    <x v="1704"/>
    <d v="1999-06-06T00:00:00"/>
    <x v="44"/>
    <n v="3"/>
    <x v="204"/>
    <x v="497"/>
    <x v="0"/>
    <x v="2"/>
    <s v="No"/>
    <s v="No"/>
    <x v="0"/>
    <x v="1"/>
    <n v="3591.48"/>
    <s v="tier - 2"/>
    <s v="tier - 3"/>
    <s v="R1011"/>
  </r>
  <r>
    <x v="1952"/>
    <x v="1705"/>
    <d v="1986-12-27T00:00:00"/>
    <x v="26"/>
    <n v="3"/>
    <x v="1200"/>
    <x v="555"/>
    <x v="3"/>
    <x v="0"/>
    <s v="yes"/>
    <s v="No"/>
    <x v="3"/>
    <x v="1"/>
    <n v="3589.14"/>
    <s v="tier - 2"/>
    <s v="tier - 2"/>
    <s v="R1013"/>
  </r>
  <r>
    <x v="1953"/>
    <x v="1706"/>
    <d v="2001-11-11T00:00:00"/>
    <x v="47"/>
    <n v="2"/>
    <x v="44"/>
    <x v="47"/>
    <x v="0"/>
    <x v="2"/>
    <s v="yes"/>
    <s v="No"/>
    <x v="0"/>
    <x v="1"/>
    <n v="3579.83"/>
    <s v="tier - 2"/>
    <s v="tier - 2"/>
    <s v="R1012"/>
  </r>
  <r>
    <x v="1954"/>
    <x v="1707"/>
    <d v="1995-08-23T00:00:00"/>
    <x v="40"/>
    <n v="1"/>
    <x v="105"/>
    <x v="337"/>
    <x v="0"/>
    <x v="2"/>
    <s v="yes"/>
    <s v="No"/>
    <x v="3"/>
    <x v="1"/>
    <n v="3578"/>
    <s v="tier - 2"/>
    <s v="tier - 3"/>
    <s v="R1011"/>
  </r>
  <r>
    <x v="1955"/>
    <x v="1708"/>
    <d v="1988-08-18T00:00:00"/>
    <x v="23"/>
    <n v="3"/>
    <x v="1201"/>
    <x v="49"/>
    <x v="3"/>
    <x v="2"/>
    <s v="yes"/>
    <s v="No"/>
    <x v="3"/>
    <x v="1"/>
    <n v="3569.96"/>
    <s v="tier - 2"/>
    <s v="tier - 1"/>
    <s v="R1012"/>
  </r>
  <r>
    <x v="1956"/>
    <x v="1709"/>
    <d v="1981-10-10T00:00:00"/>
    <x v="36"/>
    <n v="1"/>
    <x v="1097"/>
    <x v="655"/>
    <x v="3"/>
    <x v="0"/>
    <s v="yes"/>
    <s v="No"/>
    <x v="0"/>
    <x v="1"/>
    <n v="3562.87"/>
    <s v="tier - 2"/>
    <s v="tier - 1"/>
    <s v="R1013"/>
  </r>
  <r>
    <x v="1957"/>
    <x v="329"/>
    <d v="1995-06-16T00:00:00"/>
    <x v="40"/>
    <n v="1"/>
    <x v="358"/>
    <x v="39"/>
    <x v="2"/>
    <x v="2"/>
    <s v="yes"/>
    <s v="No"/>
    <x v="3"/>
    <x v="1"/>
    <n v="3561.89"/>
    <s v="tier - 2"/>
    <s v="tier - 1"/>
    <s v="R1013"/>
  </r>
  <r>
    <x v="1958"/>
    <x v="1710"/>
    <d v="1995-10-09T00:00:00"/>
    <x v="40"/>
    <n v="0"/>
    <x v="524"/>
    <x v="127"/>
    <x v="1"/>
    <x v="2"/>
    <s v="yes"/>
    <s v="No"/>
    <x v="3"/>
    <x v="1"/>
    <n v="3558.62"/>
    <s v="tier - 2"/>
    <s v="tier - 3"/>
    <s v="R1024"/>
  </r>
  <r>
    <x v="1959"/>
    <x v="465"/>
    <d v="1994-09-24T00:00:00"/>
    <x v="6"/>
    <n v="0"/>
    <x v="838"/>
    <x v="195"/>
    <x v="0"/>
    <x v="1"/>
    <s v="No"/>
    <s v="No"/>
    <x v="0"/>
    <x v="1"/>
    <n v="3556.92"/>
    <s v="tier - 2"/>
    <s v="tier - 3"/>
    <s v="R1012"/>
  </r>
  <r>
    <x v="1960"/>
    <x v="1711"/>
    <d v="1992-12-22T00:00:00"/>
    <x v="34"/>
    <n v="0"/>
    <x v="500"/>
    <x v="374"/>
    <x v="1"/>
    <x v="2"/>
    <s v="No"/>
    <s v="No"/>
    <x v="3"/>
    <x v="1"/>
    <n v="3554.2"/>
    <s v="tier - 2"/>
    <s v="tier - 3"/>
    <s v="R1011"/>
  </r>
  <r>
    <x v="1961"/>
    <x v="1574"/>
    <d v="1988-10-15T00:00:00"/>
    <x v="23"/>
    <n v="3"/>
    <x v="1202"/>
    <x v="18"/>
    <x v="2"/>
    <x v="2"/>
    <s v="yes"/>
    <s v="No"/>
    <x v="3"/>
    <x v="1"/>
    <n v="3540.12"/>
    <s v="tier - 2"/>
    <s v="tier - 1"/>
    <s v="R1013"/>
  </r>
  <r>
    <x v="1962"/>
    <x v="1712"/>
    <d v="2003-08-24T00:00:00"/>
    <x v="39"/>
    <n v="0"/>
    <x v="235"/>
    <x v="145"/>
    <x v="0"/>
    <x v="2"/>
    <s v="No"/>
    <s v="No"/>
    <x v="3"/>
    <x v="1"/>
    <n v="3538.9"/>
    <s v="tier - 2"/>
    <s v="tier - 2"/>
    <s v="R1012"/>
  </r>
  <r>
    <x v="1963"/>
    <x v="298"/>
    <d v="1998-09-16T00:00:00"/>
    <x v="44"/>
    <n v="2"/>
    <x v="191"/>
    <x v="184"/>
    <x v="1"/>
    <x v="1"/>
    <s v="No"/>
    <s v="No"/>
    <x v="3"/>
    <x v="1"/>
    <n v="3537.7"/>
    <s v="tier - 3"/>
    <s v="tier - 3"/>
    <s v="R1012"/>
  </r>
  <r>
    <x v="1964"/>
    <x v="1713"/>
    <d v="1999-09-22T00:00:00"/>
    <x v="35"/>
    <n v="2"/>
    <x v="619"/>
    <x v="178"/>
    <x v="0"/>
    <x v="1"/>
    <s v="No"/>
    <s v="No"/>
    <x v="0"/>
    <x v="1"/>
    <n v="3500.61"/>
    <s v="tier - 2"/>
    <s v="tier - 2"/>
    <s v="R1013"/>
  </r>
  <r>
    <x v="1965"/>
    <x v="52"/>
    <d v="1996-09-18T00:00:00"/>
    <x v="45"/>
    <n v="1"/>
    <x v="157"/>
    <x v="544"/>
    <x v="0"/>
    <x v="2"/>
    <s v="yes"/>
    <s v="No"/>
    <x v="0"/>
    <x v="1"/>
    <n v="3490.55"/>
    <s v="tier - 1"/>
    <s v="tier - 2"/>
    <s v="R1015"/>
  </r>
  <r>
    <x v="1966"/>
    <x v="1714"/>
    <d v="1996-09-19T00:00:00"/>
    <x v="45"/>
    <n v="2"/>
    <x v="765"/>
    <x v="122"/>
    <x v="2"/>
    <x v="2"/>
    <s v="yes"/>
    <s v="No"/>
    <x v="0"/>
    <x v="1"/>
    <n v="3484.33"/>
    <s v="tier - 3"/>
    <s v="tier - 3"/>
    <s v="R1011"/>
  </r>
  <r>
    <x v="1967"/>
    <x v="1243"/>
    <d v="2004-06-26T00:00:00"/>
    <x v="41"/>
    <n v="3"/>
    <x v="217"/>
    <x v="33"/>
    <x v="0"/>
    <x v="1"/>
    <s v="No"/>
    <s v="yes"/>
    <x v="3"/>
    <x v="1"/>
    <n v="3481.87"/>
    <s v="tier - 2"/>
    <s v="tier - 3"/>
    <s v="R1016"/>
  </r>
  <r>
    <x v="1968"/>
    <x v="1027"/>
    <d v="1993-10-12T00:00:00"/>
    <x v="20"/>
    <n v="1"/>
    <x v="42"/>
    <x v="67"/>
    <x v="0"/>
    <x v="2"/>
    <s v="No"/>
    <s v="No"/>
    <x v="3"/>
    <x v="1"/>
    <n v="3471.41"/>
    <s v="tier - 2"/>
    <s v="tier - 2"/>
    <s v="R1013"/>
  </r>
  <r>
    <x v="1969"/>
    <x v="1715"/>
    <d v="2003-07-29T00:00:00"/>
    <x v="39"/>
    <n v="0"/>
    <x v="181"/>
    <x v="95"/>
    <x v="0"/>
    <x v="2"/>
    <s v="No"/>
    <s v="No"/>
    <x v="3"/>
    <x v="1"/>
    <n v="3463.51"/>
    <s v="tier - 2"/>
    <s v="tier - 1"/>
    <s v="R1025"/>
  </r>
  <r>
    <x v="1970"/>
    <x v="1716"/>
    <d v="1987-09-14T00:00:00"/>
    <x v="38"/>
    <n v="3"/>
    <x v="1203"/>
    <x v="176"/>
    <x v="3"/>
    <x v="2"/>
    <s v="No"/>
    <s v="No"/>
    <x v="3"/>
    <x v="1"/>
    <n v="3453.77"/>
    <s v="tier - 2"/>
    <s v="tier - 1"/>
    <s v="R1011"/>
  </r>
  <r>
    <x v="1971"/>
    <x v="1717"/>
    <d v="2000-06-20T00:00:00"/>
    <x v="21"/>
    <n v="3"/>
    <x v="105"/>
    <x v="614"/>
    <x v="0"/>
    <x v="2"/>
    <s v="yes"/>
    <s v="yes"/>
    <x v="1"/>
    <x v="1"/>
    <n v="3443.06"/>
    <s v="tier - 2"/>
    <s v="tier - 1"/>
    <s v="R1011"/>
  </r>
  <r>
    <x v="1972"/>
    <x v="1718"/>
    <d v="1986-08-27T00:00:00"/>
    <x v="26"/>
    <n v="3"/>
    <x v="966"/>
    <x v="223"/>
    <x v="3"/>
    <x v="0"/>
    <s v="yes"/>
    <s v="No"/>
    <x v="3"/>
    <x v="1"/>
    <n v="3436.5"/>
    <s v="tier - 2"/>
    <s v="tier - 1"/>
    <s v="R1013"/>
  </r>
  <r>
    <x v="1973"/>
    <x v="1719"/>
    <d v="2001-12-26T00:00:00"/>
    <x v="47"/>
    <n v="0"/>
    <x v="812"/>
    <x v="112"/>
    <x v="0"/>
    <x v="2"/>
    <s v="yes"/>
    <s v="No"/>
    <x v="0"/>
    <x v="1"/>
    <n v="3434.38"/>
    <s v="tier - 2"/>
    <s v="tier - 2"/>
    <s v="R1011"/>
  </r>
  <r>
    <x v="1974"/>
    <x v="1720"/>
    <d v="1996-12-19T00:00:00"/>
    <x v="45"/>
    <n v="1"/>
    <x v="1021"/>
    <x v="102"/>
    <x v="0"/>
    <x v="2"/>
    <s v="yes"/>
    <s v="No"/>
    <x v="0"/>
    <x v="1"/>
    <n v="3410.32"/>
    <s v="tier - 2"/>
    <s v="tier - 2"/>
    <s v="R1011"/>
  </r>
  <r>
    <x v="1975"/>
    <x v="1721"/>
    <d v="2004-07-16T00:00:00"/>
    <x v="41"/>
    <n v="2"/>
    <x v="1204"/>
    <x v="320"/>
    <x v="0"/>
    <x v="2"/>
    <s v="No"/>
    <s v="yes"/>
    <x v="3"/>
    <x v="1"/>
    <n v="3393.36"/>
    <s v="tier - 2"/>
    <s v="tier - 2"/>
    <s v="R1023"/>
  </r>
  <r>
    <x v="1976"/>
    <x v="1722"/>
    <d v="1996-10-27T00:00:00"/>
    <x v="45"/>
    <n v="1"/>
    <x v="264"/>
    <x v="206"/>
    <x v="1"/>
    <x v="2"/>
    <s v="yes"/>
    <s v="No"/>
    <x v="0"/>
    <x v="1"/>
    <n v="3392.98"/>
    <s v="tier - 2"/>
    <s v="tier - 3"/>
    <s v="R1013"/>
  </r>
  <r>
    <x v="1977"/>
    <x v="214"/>
    <d v="1996-08-10T00:00:00"/>
    <x v="45"/>
    <n v="1"/>
    <x v="844"/>
    <x v="197"/>
    <x v="1"/>
    <x v="2"/>
    <s v="yes"/>
    <s v="No"/>
    <x v="0"/>
    <x v="1"/>
    <n v="3392.37"/>
    <s v="tier - 2"/>
    <s v="tier - 3"/>
    <s v="R1013"/>
  </r>
  <r>
    <x v="1978"/>
    <x v="1723"/>
    <d v="1996-11-13T00:00:00"/>
    <x v="45"/>
    <n v="0"/>
    <x v="570"/>
    <x v="283"/>
    <x v="1"/>
    <x v="2"/>
    <s v="yes"/>
    <s v="No"/>
    <x v="0"/>
    <x v="1"/>
    <n v="3385.4"/>
    <s v="tier - 2"/>
    <s v="tier - 2"/>
    <s v="R1024"/>
  </r>
  <r>
    <x v="1979"/>
    <x v="1724"/>
    <d v="1996-12-14T00:00:00"/>
    <x v="45"/>
    <n v="1"/>
    <x v="477"/>
    <x v="544"/>
    <x v="2"/>
    <x v="2"/>
    <s v="yes"/>
    <s v="No"/>
    <x v="0"/>
    <x v="1"/>
    <n v="3378.91"/>
    <s v="tier - 2"/>
    <s v="tier - 1"/>
    <s v="R1011"/>
  </r>
  <r>
    <x v="1980"/>
    <x v="1725"/>
    <d v="1993-10-07T00:00:00"/>
    <x v="20"/>
    <n v="0"/>
    <x v="4"/>
    <x v="82"/>
    <x v="0"/>
    <x v="2"/>
    <s v="No"/>
    <s v="No"/>
    <x v="3"/>
    <x v="1"/>
    <n v="3366.67"/>
    <s v="tier - 2"/>
    <s v="tier - 2"/>
    <s v="R1013"/>
  </r>
  <r>
    <x v="1981"/>
    <x v="1726"/>
    <d v="1995-06-23T00:00:00"/>
    <x v="40"/>
    <n v="0"/>
    <x v="675"/>
    <x v="93"/>
    <x v="2"/>
    <x v="2"/>
    <s v="yes"/>
    <s v="No"/>
    <x v="3"/>
    <x v="1"/>
    <n v="3353.47"/>
    <s v="tier - 2"/>
    <s v="tier - 3"/>
    <s v="R1012"/>
  </r>
  <r>
    <x v="1982"/>
    <x v="1727"/>
    <d v="1993-10-28T00:00:00"/>
    <x v="20"/>
    <n v="0"/>
    <x v="436"/>
    <x v="89"/>
    <x v="1"/>
    <x v="2"/>
    <s v="No"/>
    <s v="No"/>
    <x v="3"/>
    <x v="1"/>
    <n v="3353.28"/>
    <s v="tier - 2"/>
    <s v="tier - 1"/>
    <s v="R1011"/>
  </r>
  <r>
    <x v="1983"/>
    <x v="1728"/>
    <d v="1991-09-01T00:00:00"/>
    <x v="42"/>
    <n v="3"/>
    <x v="1205"/>
    <x v="315"/>
    <x v="2"/>
    <x v="2"/>
    <s v="No"/>
    <s v="No"/>
    <x v="0"/>
    <x v="1"/>
    <n v="3342.79"/>
    <s v="tier - 2"/>
    <s v="tier - 1"/>
    <s v="R1013"/>
  </r>
  <r>
    <x v="1984"/>
    <x v="1729"/>
    <d v="1997-06-20T00:00:00"/>
    <x v="31"/>
    <n v="1"/>
    <x v="304"/>
    <x v="336"/>
    <x v="1"/>
    <x v="1"/>
    <s v="yes"/>
    <s v="No"/>
    <x v="3"/>
    <x v="1"/>
    <n v="3309.79"/>
    <s v="tier - 3"/>
    <s v="tier - 3"/>
    <s v="R1017"/>
  </r>
  <r>
    <x v="1985"/>
    <x v="1730"/>
    <d v="2003-11-18T00:00:00"/>
    <x v="39"/>
    <n v="0"/>
    <x v="1084"/>
    <x v="361"/>
    <x v="0"/>
    <x v="2"/>
    <s v="No"/>
    <s v="No"/>
    <x v="3"/>
    <x v="1"/>
    <n v="3308.46"/>
    <s v="tier - 2"/>
    <s v="tier - 1"/>
    <s v="R1021"/>
  </r>
  <r>
    <x v="1986"/>
    <x v="1731"/>
    <d v="2003-12-05T00:00:00"/>
    <x v="39"/>
    <n v="0"/>
    <x v="1206"/>
    <x v="633"/>
    <x v="0"/>
    <x v="2"/>
    <s v="No"/>
    <s v="No"/>
    <x v="3"/>
    <x v="1"/>
    <n v="3300.7"/>
    <s v="tier - 2"/>
    <s v="tier - 2"/>
    <s v="R1025"/>
  </r>
  <r>
    <x v="1987"/>
    <x v="1732"/>
    <d v="1996-11-17T00:00:00"/>
    <x v="45"/>
    <n v="1"/>
    <x v="629"/>
    <x v="85"/>
    <x v="0"/>
    <x v="1"/>
    <s v="yes"/>
    <s v="No"/>
    <x v="0"/>
    <x v="1"/>
    <n v="3292.53"/>
    <s v="tier - 2"/>
    <s v="tier - 2"/>
    <s v="R1012"/>
  </r>
  <r>
    <x v="1988"/>
    <x v="1733"/>
    <d v="2003-07-03T00:00:00"/>
    <x v="39"/>
    <n v="0"/>
    <x v="1207"/>
    <x v="40"/>
    <x v="0"/>
    <x v="2"/>
    <s v="No"/>
    <s v="No"/>
    <x v="3"/>
    <x v="1"/>
    <n v="3280.22"/>
    <s v="tier - 2"/>
    <s v="tier - 3"/>
    <s v="R1011"/>
  </r>
  <r>
    <x v="1989"/>
    <x v="1734"/>
    <d v="2001-10-06T00:00:00"/>
    <x v="47"/>
    <n v="2"/>
    <x v="854"/>
    <x v="473"/>
    <x v="1"/>
    <x v="2"/>
    <s v="yes"/>
    <s v="No"/>
    <x v="0"/>
    <x v="1"/>
    <n v="3279.87"/>
    <s v="tier - 2"/>
    <s v="tier - 1"/>
    <s v="R1017"/>
  </r>
  <r>
    <x v="1990"/>
    <x v="1735"/>
    <d v="1994-07-01T00:00:00"/>
    <x v="6"/>
    <n v="1"/>
    <x v="680"/>
    <x v="149"/>
    <x v="0"/>
    <x v="1"/>
    <s v="No"/>
    <s v="No"/>
    <x v="0"/>
    <x v="1"/>
    <n v="3277.16"/>
    <s v="tier - 2"/>
    <s v="tier - 3"/>
    <s v="R1011"/>
  </r>
  <r>
    <x v="1991"/>
    <x v="1736"/>
    <d v="1994-12-02T00:00:00"/>
    <x v="6"/>
    <n v="0"/>
    <x v="1208"/>
    <x v="336"/>
    <x v="0"/>
    <x v="1"/>
    <s v="No"/>
    <s v="No"/>
    <x v="0"/>
    <x v="1"/>
    <n v="3268.85"/>
    <s v="tier - 3"/>
    <s v="tier - 1"/>
    <s v="R1016"/>
  </r>
  <r>
    <x v="1992"/>
    <x v="1737"/>
    <d v="1991-11-13T00:00:00"/>
    <x v="42"/>
    <n v="0"/>
    <x v="1209"/>
    <x v="249"/>
    <x v="2"/>
    <x v="2"/>
    <s v="No"/>
    <s v="No"/>
    <x v="0"/>
    <x v="1"/>
    <n v="3260.2"/>
    <s v="tier - 3"/>
    <s v="tier - 2"/>
    <s v="R1011"/>
  </r>
  <r>
    <x v="1993"/>
    <x v="1738"/>
    <d v="1997-09-02T00:00:00"/>
    <x v="31"/>
    <n v="1"/>
    <x v="11"/>
    <x v="186"/>
    <x v="0"/>
    <x v="1"/>
    <s v="yes"/>
    <s v="No"/>
    <x v="3"/>
    <x v="1"/>
    <n v="3238.44"/>
    <s v="tier - 2"/>
    <s v="tier - 3"/>
    <s v="R1013"/>
  </r>
  <r>
    <x v="1994"/>
    <x v="1739"/>
    <d v="1997-08-02T00:00:00"/>
    <x v="31"/>
    <n v="1"/>
    <x v="1210"/>
    <x v="249"/>
    <x v="0"/>
    <x v="2"/>
    <s v="yes"/>
    <s v="No"/>
    <x v="3"/>
    <x v="1"/>
    <n v="3227.12"/>
    <s v="tier - 2"/>
    <s v="tier - 3"/>
    <s v="R1013"/>
  </r>
  <r>
    <x v="1995"/>
    <x v="369"/>
    <d v="1997-07-06T00:00:00"/>
    <x v="31"/>
    <n v="0"/>
    <x v="276"/>
    <x v="419"/>
    <x v="1"/>
    <x v="2"/>
    <s v="yes"/>
    <s v="No"/>
    <x v="3"/>
    <x v="1"/>
    <n v="3213.62"/>
    <s v="tier - 2"/>
    <s v="tier - 2"/>
    <s v="R1024"/>
  </r>
  <r>
    <x v="1996"/>
    <x v="94"/>
    <d v="1997-12-22T00:00:00"/>
    <x v="31"/>
    <n v="1"/>
    <x v="1211"/>
    <x v="212"/>
    <x v="2"/>
    <x v="2"/>
    <s v="yes"/>
    <s v="No"/>
    <x v="3"/>
    <x v="1"/>
    <n v="3208.79"/>
    <s v="tier - 2"/>
    <s v="tier - 3"/>
    <s v="R1011"/>
  </r>
  <r>
    <x v="1997"/>
    <x v="1740"/>
    <d v="1997-07-05T00:00:00"/>
    <x v="31"/>
    <n v="0"/>
    <x v="1040"/>
    <x v="106"/>
    <x v="2"/>
    <x v="1"/>
    <s v="yes"/>
    <s v="No"/>
    <x v="3"/>
    <x v="1"/>
    <n v="3206.49"/>
    <s v="tier - 2"/>
    <s v="tier - 3"/>
    <s v="R1024"/>
  </r>
  <r>
    <x v="1998"/>
    <x v="285"/>
    <d v="1996-10-11T00:00:00"/>
    <x v="45"/>
    <n v="0"/>
    <x v="1212"/>
    <x v="169"/>
    <x v="0"/>
    <x v="1"/>
    <s v="yes"/>
    <s v="No"/>
    <x v="0"/>
    <x v="1"/>
    <n v="3201.25"/>
    <s v="tier - 2"/>
    <s v="tier - 3"/>
    <s v="R1012"/>
  </r>
  <r>
    <x v="1999"/>
    <x v="1741"/>
    <d v="2001-09-02T00:00:00"/>
    <x v="47"/>
    <n v="2"/>
    <x v="1213"/>
    <x v="186"/>
    <x v="2"/>
    <x v="1"/>
    <s v="yes"/>
    <s v="No"/>
    <x v="0"/>
    <x v="1"/>
    <n v="3180.51"/>
    <s v="tier - 2"/>
    <s v="tier - 2"/>
    <s v="R1013"/>
  </r>
  <r>
    <x v="2000"/>
    <x v="1742"/>
    <d v="2000-09-23T00:00:00"/>
    <x v="21"/>
    <n v="0"/>
    <x v="1214"/>
    <x v="34"/>
    <x v="1"/>
    <x v="1"/>
    <s v="yes"/>
    <s v="yes"/>
    <x v="1"/>
    <x v="1"/>
    <n v="3179.96"/>
    <s v="tier - 2"/>
    <s v="tier - 2"/>
    <s v="R1012"/>
  </r>
  <r>
    <x v="2001"/>
    <x v="1743"/>
    <d v="1996-07-03T00:00:00"/>
    <x v="45"/>
    <n v="0"/>
    <x v="361"/>
    <x v="69"/>
    <x v="2"/>
    <x v="2"/>
    <s v="yes"/>
    <s v="No"/>
    <x v="0"/>
    <x v="1"/>
    <n v="3176.82"/>
    <s v="tier - 2"/>
    <s v="tier - 1"/>
    <s v="R1012"/>
  </r>
  <r>
    <x v="2002"/>
    <x v="1744"/>
    <d v="1996-08-14T00:00:00"/>
    <x v="45"/>
    <n v="0"/>
    <x v="699"/>
    <x v="34"/>
    <x v="2"/>
    <x v="1"/>
    <s v="yes"/>
    <s v="No"/>
    <x v="0"/>
    <x v="1"/>
    <n v="3176.29"/>
    <s v="tier - 2"/>
    <s v="tier - 2"/>
    <s v="R1012"/>
  </r>
  <r>
    <x v="2003"/>
    <x v="1745"/>
    <d v="1994-07-06T00:00:00"/>
    <x v="6"/>
    <n v="0"/>
    <x v="127"/>
    <x v="49"/>
    <x v="0"/>
    <x v="2"/>
    <s v="No"/>
    <s v="No"/>
    <x v="0"/>
    <x v="1"/>
    <n v="3172.02"/>
    <s v="tier - 2"/>
    <s v="tier - 1"/>
    <s v="R1011"/>
  </r>
  <r>
    <x v="2004"/>
    <x v="1178"/>
    <d v="1994-10-25T00:00:00"/>
    <x v="6"/>
    <n v="0"/>
    <x v="82"/>
    <x v="507"/>
    <x v="0"/>
    <x v="2"/>
    <s v="No"/>
    <s v="No"/>
    <x v="0"/>
    <x v="1"/>
    <n v="3171.61"/>
    <s v="tier - 2"/>
    <s v="tier - 3"/>
    <s v="R1013"/>
  </r>
  <r>
    <x v="2005"/>
    <x v="1746"/>
    <d v="2001-08-29T00:00:00"/>
    <x v="47"/>
    <n v="1"/>
    <x v="1026"/>
    <x v="319"/>
    <x v="3"/>
    <x v="2"/>
    <s v="yes"/>
    <s v="No"/>
    <x v="0"/>
    <x v="1"/>
    <n v="3167.46"/>
    <s v="tier - 2"/>
    <s v="tier - 3"/>
    <s v="R1024"/>
  </r>
  <r>
    <x v="2006"/>
    <x v="393"/>
    <d v="1993-09-25T00:00:00"/>
    <x v="20"/>
    <n v="0"/>
    <x v="1215"/>
    <x v="544"/>
    <x v="1"/>
    <x v="2"/>
    <s v="No"/>
    <s v="No"/>
    <x v="3"/>
    <x v="1"/>
    <n v="3162.02"/>
    <s v="tier - 2"/>
    <s v="tier - 3"/>
    <s v="R1013"/>
  </r>
  <r>
    <x v="2007"/>
    <x v="1747"/>
    <d v="1994-07-10T00:00:00"/>
    <x v="6"/>
    <n v="0"/>
    <x v="809"/>
    <x v="206"/>
    <x v="1"/>
    <x v="2"/>
    <s v="No"/>
    <s v="No"/>
    <x v="0"/>
    <x v="1"/>
    <n v="3161.45"/>
    <s v="tier - 2"/>
    <s v="tier - 1"/>
    <s v="R1011"/>
  </r>
  <r>
    <x v="2008"/>
    <x v="1748"/>
    <d v="1999-06-25T00:00:00"/>
    <x v="35"/>
    <n v="0"/>
    <x v="1216"/>
    <x v="45"/>
    <x v="1"/>
    <x v="2"/>
    <s v="No"/>
    <s v="No"/>
    <x v="0"/>
    <x v="1"/>
    <n v="3128.35"/>
    <s v="tier - 2"/>
    <s v="tier - 3"/>
    <s v="R1021"/>
  </r>
  <r>
    <x v="2009"/>
    <x v="1749"/>
    <d v="1987-08-01T00:00:00"/>
    <x v="38"/>
    <n v="3"/>
    <x v="1217"/>
    <x v="198"/>
    <x v="3"/>
    <x v="2"/>
    <s v="No"/>
    <s v="No"/>
    <x v="3"/>
    <x v="1"/>
    <n v="3088.06"/>
    <s v="tier - 2"/>
    <s v="tier - 2"/>
    <s v="R1013"/>
  </r>
  <r>
    <x v="2010"/>
    <x v="1750"/>
    <d v="2001-10-13T00:00:00"/>
    <x v="47"/>
    <n v="2"/>
    <x v="711"/>
    <x v="206"/>
    <x v="2"/>
    <x v="2"/>
    <s v="yes"/>
    <s v="No"/>
    <x v="0"/>
    <x v="1"/>
    <n v="3077.1"/>
    <s v="tier - 2"/>
    <s v="tier - 1"/>
    <s v="R1012"/>
  </r>
  <r>
    <x v="2011"/>
    <x v="1751"/>
    <d v="1995-09-10T00:00:00"/>
    <x v="40"/>
    <n v="0"/>
    <x v="497"/>
    <x v="78"/>
    <x v="1"/>
    <x v="2"/>
    <s v="yes"/>
    <s v="No"/>
    <x v="3"/>
    <x v="1"/>
    <n v="3070.81"/>
    <s v="tier - 3"/>
    <s v="tier - 1"/>
    <s v="R1017"/>
  </r>
  <r>
    <x v="2012"/>
    <x v="948"/>
    <d v="1989-10-01T00:00:00"/>
    <x v="4"/>
    <n v="3"/>
    <x v="1218"/>
    <x v="425"/>
    <x v="3"/>
    <x v="1"/>
    <s v="No"/>
    <s v="No"/>
    <x v="0"/>
    <x v="1"/>
    <n v="3065.49"/>
    <s v="tier - 2"/>
    <s v="tier - 1"/>
    <s v="R1012"/>
  </r>
  <r>
    <x v="2013"/>
    <x v="1752"/>
    <d v="1994-09-26T00:00:00"/>
    <x v="6"/>
    <n v="0"/>
    <x v="26"/>
    <x v="540"/>
    <x v="0"/>
    <x v="2"/>
    <s v="No"/>
    <s v="No"/>
    <x v="0"/>
    <x v="1"/>
    <n v="3062.51"/>
    <s v="tier - 3"/>
    <s v="tier - 1"/>
    <s v="R1012"/>
  </r>
  <r>
    <x v="2014"/>
    <x v="1753"/>
    <d v="2002-06-21T00:00:00"/>
    <x v="43"/>
    <n v="2"/>
    <x v="47"/>
    <x v="656"/>
    <x v="0"/>
    <x v="0"/>
    <s v="No"/>
    <s v="No"/>
    <x v="0"/>
    <x v="1"/>
    <n v="3056.39"/>
    <s v="tier - 2"/>
    <s v="tier - 3"/>
    <s v="R1013"/>
  </r>
  <r>
    <x v="2015"/>
    <x v="1754"/>
    <d v="1997-12-22T00:00:00"/>
    <x v="31"/>
    <n v="0"/>
    <x v="1219"/>
    <x v="21"/>
    <x v="1"/>
    <x v="1"/>
    <s v="yes"/>
    <s v="No"/>
    <x v="3"/>
    <x v="1"/>
    <n v="3051.73"/>
    <s v="tier - 2"/>
    <s v="tier - 2"/>
    <s v="R1011"/>
  </r>
  <r>
    <x v="2016"/>
    <x v="1755"/>
    <d v="1998-08-09T00:00:00"/>
    <x v="44"/>
    <n v="0"/>
    <x v="401"/>
    <x v="280"/>
    <x v="1"/>
    <x v="2"/>
    <s v="No"/>
    <s v="No"/>
    <x v="3"/>
    <x v="1"/>
    <n v="3046.06"/>
    <s v="tier - 2"/>
    <s v="tier - 1"/>
    <s v="R1023"/>
  </r>
  <r>
    <x v="2017"/>
    <x v="1756"/>
    <d v="1998-09-15T00:00:00"/>
    <x v="44"/>
    <n v="0"/>
    <x v="397"/>
    <x v="334"/>
    <x v="1"/>
    <x v="1"/>
    <s v="No"/>
    <s v="No"/>
    <x v="3"/>
    <x v="1"/>
    <n v="3044.21"/>
    <s v="tier - 2"/>
    <s v="tier - 3"/>
    <s v="R1024"/>
  </r>
  <r>
    <x v="2018"/>
    <x v="61"/>
    <d v="1997-12-19T00:00:00"/>
    <x v="31"/>
    <n v="0"/>
    <x v="2"/>
    <x v="577"/>
    <x v="0"/>
    <x v="2"/>
    <s v="yes"/>
    <s v="No"/>
    <x v="3"/>
    <x v="1"/>
    <n v="3021.81"/>
    <s v="tier - 2"/>
    <s v="tier - 3"/>
    <s v="R1012"/>
  </r>
  <r>
    <x v="2019"/>
    <x v="1757"/>
    <d v="1988-09-28T00:00:00"/>
    <x v="23"/>
    <n v="3"/>
    <x v="1155"/>
    <x v="212"/>
    <x v="3"/>
    <x v="2"/>
    <s v="yes"/>
    <s v="No"/>
    <x v="3"/>
    <x v="1"/>
    <n v="3018.04"/>
    <s v="tier - 2"/>
    <s v="tier - 2"/>
    <s v="R1012"/>
  </r>
  <r>
    <x v="2020"/>
    <x v="222"/>
    <d v="2002-12-15T00:00:00"/>
    <x v="43"/>
    <n v="0"/>
    <x v="1"/>
    <x v="464"/>
    <x v="0"/>
    <x v="0"/>
    <s v="No"/>
    <s v="No"/>
    <x v="0"/>
    <x v="1"/>
    <n v="3012.22"/>
    <s v="tier - 2"/>
    <s v="tier - 3"/>
    <s v="R1012"/>
  </r>
  <r>
    <x v="2021"/>
    <x v="1758"/>
    <d v="1991-11-20T00:00:00"/>
    <x v="42"/>
    <n v="3"/>
    <x v="1220"/>
    <x v="237"/>
    <x v="2"/>
    <x v="2"/>
    <s v="No"/>
    <s v="No"/>
    <x v="0"/>
    <x v="1"/>
    <n v="2985.67"/>
    <s v="tier - 2"/>
    <s v="tier - 2"/>
    <s v="R1013"/>
  </r>
  <r>
    <x v="2022"/>
    <x v="1759"/>
    <d v="1987-06-18T00:00:00"/>
    <x v="38"/>
    <n v="3"/>
    <x v="1221"/>
    <x v="237"/>
    <x v="3"/>
    <x v="2"/>
    <s v="No"/>
    <s v="No"/>
    <x v="3"/>
    <x v="1"/>
    <n v="2979.52"/>
    <s v="tier - 2"/>
    <s v="tier - 3"/>
    <s v="R1013"/>
  </r>
  <r>
    <x v="2023"/>
    <x v="1760"/>
    <d v="1995-09-24T00:00:00"/>
    <x v="40"/>
    <n v="0"/>
    <x v="345"/>
    <x v="171"/>
    <x v="2"/>
    <x v="2"/>
    <s v="yes"/>
    <s v="No"/>
    <x v="3"/>
    <x v="1"/>
    <n v="2974.13"/>
    <s v="tier - 2"/>
    <s v="tier - 1"/>
    <s v="R1011"/>
  </r>
  <r>
    <x v="2024"/>
    <x v="1761"/>
    <d v="2002-09-30T00:00:00"/>
    <x v="43"/>
    <n v="0"/>
    <x v="1222"/>
    <x v="207"/>
    <x v="1"/>
    <x v="0"/>
    <s v="No"/>
    <s v="No"/>
    <x v="0"/>
    <x v="1"/>
    <n v="2943.41"/>
    <s v="tier - 2"/>
    <s v="tier - 3"/>
    <s v="R1012"/>
  </r>
  <r>
    <x v="2025"/>
    <x v="1762"/>
    <d v="1996-06-30T00:00:00"/>
    <x v="45"/>
    <n v="1"/>
    <x v="1035"/>
    <x v="95"/>
    <x v="0"/>
    <x v="2"/>
    <s v="yes"/>
    <s v="No"/>
    <x v="0"/>
    <x v="1"/>
    <n v="2927.06"/>
    <s v="tier - 2"/>
    <s v="tier - 2"/>
    <s v="R1013"/>
  </r>
  <r>
    <x v="2026"/>
    <x v="1414"/>
    <d v="2003-06-05T00:00:00"/>
    <x v="43"/>
    <n v="2"/>
    <x v="1023"/>
    <x v="102"/>
    <x v="2"/>
    <x v="2"/>
    <s v="No"/>
    <s v="No"/>
    <x v="3"/>
    <x v="1"/>
    <n v="2913.57"/>
    <s v="tier - 2"/>
    <s v="tier - 2"/>
    <s v="R1011"/>
  </r>
  <r>
    <x v="2027"/>
    <x v="1763"/>
    <d v="1996-06-13T00:00:00"/>
    <x v="45"/>
    <n v="1"/>
    <x v="391"/>
    <x v="280"/>
    <x v="0"/>
    <x v="2"/>
    <s v="yes"/>
    <s v="No"/>
    <x v="0"/>
    <x v="1"/>
    <n v="2904.09"/>
    <s v="tier - 2"/>
    <s v="tier - 2"/>
    <s v="R1011"/>
  </r>
  <r>
    <x v="2028"/>
    <x v="1764"/>
    <d v="1996-10-24T00:00:00"/>
    <x v="45"/>
    <n v="1"/>
    <x v="454"/>
    <x v="470"/>
    <x v="1"/>
    <x v="2"/>
    <s v="yes"/>
    <s v="No"/>
    <x v="0"/>
    <x v="1"/>
    <n v="2902.91"/>
    <s v="tier - 2"/>
    <s v="tier - 2"/>
    <s v="R1013"/>
  </r>
  <r>
    <x v="2029"/>
    <x v="1765"/>
    <d v="1999-11-01T00:00:00"/>
    <x v="35"/>
    <n v="0"/>
    <x v="702"/>
    <x v="375"/>
    <x v="0"/>
    <x v="2"/>
    <s v="No"/>
    <s v="No"/>
    <x v="0"/>
    <x v="1"/>
    <n v="2899.49"/>
    <s v="tier - 2"/>
    <s v="tier - 2"/>
    <s v="R1024"/>
  </r>
  <r>
    <x v="2030"/>
    <x v="1766"/>
    <d v="2000-07-14T00:00:00"/>
    <x v="21"/>
    <n v="0"/>
    <x v="389"/>
    <x v="122"/>
    <x v="1"/>
    <x v="2"/>
    <s v="yes"/>
    <s v="yes"/>
    <x v="1"/>
    <x v="1"/>
    <n v="2897.46"/>
    <s v="tier - 2"/>
    <s v="tier - 1"/>
    <s v="R1012"/>
  </r>
  <r>
    <x v="2031"/>
    <x v="680"/>
    <d v="1996-06-21T00:00:00"/>
    <x v="45"/>
    <n v="0"/>
    <x v="1223"/>
    <x v="219"/>
    <x v="1"/>
    <x v="2"/>
    <s v="yes"/>
    <s v="No"/>
    <x v="0"/>
    <x v="1"/>
    <n v="2897.32"/>
    <s v="tier - 3"/>
    <s v="tier - 3"/>
    <s v="R1016"/>
  </r>
  <r>
    <x v="2032"/>
    <x v="1767"/>
    <d v="1993-08-12T00:00:00"/>
    <x v="20"/>
    <n v="0"/>
    <x v="438"/>
    <x v="637"/>
    <x v="1"/>
    <x v="1"/>
    <s v="No"/>
    <s v="No"/>
    <x v="3"/>
    <x v="1"/>
    <n v="2867.12"/>
    <s v="tier - 1"/>
    <s v="tier - 3"/>
    <s v="R1013"/>
  </r>
  <r>
    <x v="2033"/>
    <x v="1768"/>
    <d v="1993-11-01T00:00:00"/>
    <x v="20"/>
    <n v="0"/>
    <x v="755"/>
    <x v="334"/>
    <x v="1"/>
    <x v="1"/>
    <s v="No"/>
    <s v="No"/>
    <x v="3"/>
    <x v="1"/>
    <n v="2866.09"/>
    <s v="tier - 3"/>
    <s v="tier - 3"/>
    <s v="R1011"/>
  </r>
  <r>
    <x v="2034"/>
    <x v="1769"/>
    <d v="1998-09-04T00:00:00"/>
    <x v="44"/>
    <n v="0"/>
    <x v="408"/>
    <x v="144"/>
    <x v="0"/>
    <x v="2"/>
    <s v="No"/>
    <s v="No"/>
    <x v="3"/>
    <x v="1"/>
    <n v="2855.44"/>
    <s v="tier - 2"/>
    <s v="tier - 3"/>
    <s v="R1012"/>
  </r>
  <r>
    <x v="2035"/>
    <x v="1770"/>
    <d v="1998-06-17T00:00:00"/>
    <x v="44"/>
    <n v="0"/>
    <x v="386"/>
    <x v="352"/>
    <x v="1"/>
    <x v="2"/>
    <s v="No"/>
    <s v="No"/>
    <x v="3"/>
    <x v="1"/>
    <n v="2850.68"/>
    <s v="tier - 2"/>
    <s v="tier - 3"/>
    <s v="R1012"/>
  </r>
  <r>
    <x v="2036"/>
    <x v="1771"/>
    <d v="1998-11-15T00:00:00"/>
    <x v="44"/>
    <n v="0"/>
    <x v="388"/>
    <x v="614"/>
    <x v="2"/>
    <x v="2"/>
    <s v="No"/>
    <s v="No"/>
    <x v="3"/>
    <x v="1"/>
    <n v="2842.76"/>
    <s v="tier - 2"/>
    <s v="tier - 3"/>
    <s v="R1012"/>
  </r>
  <r>
    <x v="2037"/>
    <x v="1772"/>
    <d v="2000-10-01T00:00:00"/>
    <x v="21"/>
    <n v="0"/>
    <x v="1224"/>
    <x v="251"/>
    <x v="1"/>
    <x v="2"/>
    <s v="No"/>
    <s v="yes"/>
    <x v="3"/>
    <x v="1"/>
    <n v="2819.51"/>
    <s v="tier - 2"/>
    <s v="tier - 3"/>
    <s v="R1011"/>
  </r>
  <r>
    <x v="2038"/>
    <x v="64"/>
    <d v="2003-09-23T00:00:00"/>
    <x v="39"/>
    <n v="2"/>
    <x v="1225"/>
    <x v="3"/>
    <x v="2"/>
    <x v="1"/>
    <s v="No"/>
    <s v="No"/>
    <x v="3"/>
    <x v="1"/>
    <n v="2803.7"/>
    <s v="tier - 2"/>
    <s v="tier - 1"/>
    <s v="R1012"/>
  </r>
  <r>
    <x v="2039"/>
    <x v="1773"/>
    <d v="2004-08-04T00:00:00"/>
    <x v="41"/>
    <n v="2"/>
    <x v="1226"/>
    <x v="196"/>
    <x v="0"/>
    <x v="2"/>
    <s v="No"/>
    <s v="yes"/>
    <x v="3"/>
    <x v="1"/>
    <n v="2801.26"/>
    <s v="tier - 2"/>
    <s v="tier - 3"/>
    <s v="R1013"/>
  </r>
  <r>
    <x v="2040"/>
    <x v="840"/>
    <d v="1999-12-24T00:00:00"/>
    <x v="35"/>
    <n v="1"/>
    <x v="352"/>
    <x v="21"/>
    <x v="1"/>
    <x v="1"/>
    <s v="No"/>
    <s v="No"/>
    <x v="0"/>
    <x v="1"/>
    <n v="2789.06"/>
    <s v="tier - 2"/>
    <s v="tier - 3"/>
    <s v="R1012"/>
  </r>
  <r>
    <x v="2041"/>
    <x v="1774"/>
    <d v="1999-08-29T00:00:00"/>
    <x v="35"/>
    <n v="1"/>
    <x v="1227"/>
    <x v="85"/>
    <x v="3"/>
    <x v="1"/>
    <s v="No"/>
    <s v="No"/>
    <x v="0"/>
    <x v="1"/>
    <n v="2775.19"/>
    <s v="tier - 2"/>
    <s v="tier - 1"/>
    <s v="R1012"/>
  </r>
  <r>
    <x v="2042"/>
    <x v="1775"/>
    <d v="2004-11-14T00:00:00"/>
    <x v="41"/>
    <n v="0"/>
    <x v="1121"/>
    <x v="268"/>
    <x v="0"/>
    <x v="1"/>
    <s v="No"/>
    <s v="yes"/>
    <x v="3"/>
    <x v="1"/>
    <n v="2773.46"/>
    <s v="tier - 2"/>
    <s v="tier - 1"/>
    <s v="R1021"/>
  </r>
  <r>
    <x v="2043"/>
    <x v="1776"/>
    <d v="1997-08-10T00:00:00"/>
    <x v="31"/>
    <n v="0"/>
    <x v="1228"/>
    <x v="60"/>
    <x v="1"/>
    <x v="1"/>
    <s v="yes"/>
    <s v="No"/>
    <x v="3"/>
    <x v="1"/>
    <n v="2758.99"/>
    <s v="tier - 2"/>
    <s v="tier - 1"/>
    <s v="R1012"/>
  </r>
  <r>
    <x v="2044"/>
    <x v="1777"/>
    <d v="2000-10-11T00:00:00"/>
    <x v="21"/>
    <n v="0"/>
    <x v="964"/>
    <x v="24"/>
    <x v="0"/>
    <x v="2"/>
    <s v="No"/>
    <s v="yes"/>
    <x v="3"/>
    <x v="1"/>
    <n v="2755.02"/>
    <s v="tier - 2"/>
    <s v="tier - 1"/>
    <s v="R1024"/>
  </r>
  <r>
    <x v="2045"/>
    <x v="496"/>
    <d v="2000-10-03T00:00:00"/>
    <x v="21"/>
    <n v="0"/>
    <x v="217"/>
    <x v="209"/>
    <x v="0"/>
    <x v="2"/>
    <s v="yes"/>
    <s v="yes"/>
    <x v="3"/>
    <x v="1"/>
    <n v="2741.95"/>
    <s v="tier - 2"/>
    <s v="tier - 3"/>
    <s v="R1024"/>
  </r>
  <r>
    <x v="2046"/>
    <x v="68"/>
    <d v="2000-12-17T00:00:00"/>
    <x v="21"/>
    <n v="0"/>
    <x v="567"/>
    <x v="180"/>
    <x v="2"/>
    <x v="2"/>
    <s v="No"/>
    <s v="yes"/>
    <x v="3"/>
    <x v="1"/>
    <n v="2731.91"/>
    <s v="tier - 2"/>
    <s v="tier - 3"/>
    <s v="R1024"/>
  </r>
  <r>
    <x v="2047"/>
    <x v="1778"/>
    <d v="2003-12-03T00:00:00"/>
    <x v="39"/>
    <n v="1"/>
    <x v="1229"/>
    <x v="147"/>
    <x v="0"/>
    <x v="1"/>
    <s v="No"/>
    <s v="No"/>
    <x v="3"/>
    <x v="1"/>
    <n v="2730.11"/>
    <s v="tier - 2"/>
    <s v="tier - 3"/>
    <s v="R1012"/>
  </r>
  <r>
    <x v="2048"/>
    <x v="1031"/>
    <d v="1997-10-06T00:00:00"/>
    <x v="31"/>
    <n v="0"/>
    <x v="375"/>
    <x v="562"/>
    <x v="0"/>
    <x v="1"/>
    <s v="yes"/>
    <s v="No"/>
    <x v="3"/>
    <x v="1"/>
    <n v="2727.4"/>
    <s v="tier - 3"/>
    <s v="tier - 3"/>
    <s v="R1016"/>
  </r>
  <r>
    <x v="2049"/>
    <x v="1347"/>
    <d v="1988-08-20T00:00:00"/>
    <x v="23"/>
    <n v="3"/>
    <x v="1230"/>
    <x v="24"/>
    <x v="3"/>
    <x v="2"/>
    <s v="yes"/>
    <s v="No"/>
    <x v="3"/>
    <x v="1"/>
    <n v="2726.06"/>
    <s v="tier - 2"/>
    <s v="tier - 2"/>
    <s v="R1013"/>
  </r>
  <r>
    <x v="2050"/>
    <x v="1779"/>
    <d v="1997-10-30T00:00:00"/>
    <x v="31"/>
    <n v="0"/>
    <x v="577"/>
    <x v="347"/>
    <x v="1"/>
    <x v="2"/>
    <s v="yes"/>
    <s v="No"/>
    <x v="3"/>
    <x v="1"/>
    <n v="2721.32"/>
    <s v="tier - 1"/>
    <s v="tier - 3"/>
    <s v="R1014"/>
  </r>
  <r>
    <x v="2051"/>
    <x v="635"/>
    <d v="2003-08-06T00:00:00"/>
    <x v="39"/>
    <n v="1"/>
    <x v="80"/>
    <x v="577"/>
    <x v="0"/>
    <x v="2"/>
    <s v="No"/>
    <s v="No"/>
    <x v="3"/>
    <x v="1"/>
    <n v="2719.28"/>
    <s v="tier - 2"/>
    <s v="tier - 2"/>
    <s v="R1012"/>
  </r>
  <r>
    <x v="2052"/>
    <x v="1780"/>
    <d v="2003-12-01T00:00:00"/>
    <x v="39"/>
    <n v="1"/>
    <x v="854"/>
    <x v="83"/>
    <x v="1"/>
    <x v="2"/>
    <s v="No"/>
    <s v="No"/>
    <x v="3"/>
    <x v="1"/>
    <n v="2710.83"/>
    <s v="tier - 2"/>
    <s v="tier - 3"/>
    <s v="R1012"/>
  </r>
  <r>
    <x v="2053"/>
    <x v="1781"/>
    <d v="2003-11-21T00:00:00"/>
    <x v="39"/>
    <n v="1"/>
    <x v="403"/>
    <x v="133"/>
    <x v="2"/>
    <x v="2"/>
    <s v="No"/>
    <s v="No"/>
    <x v="3"/>
    <x v="1"/>
    <n v="2709.24"/>
    <s v="tier - 2"/>
    <s v="tier - 2"/>
    <s v="R1012"/>
  </r>
  <r>
    <x v="2054"/>
    <x v="463"/>
    <d v="2003-07-17T00:00:00"/>
    <x v="39"/>
    <n v="1"/>
    <x v="1018"/>
    <x v="180"/>
    <x v="2"/>
    <x v="2"/>
    <s v="No"/>
    <s v="No"/>
    <x v="3"/>
    <x v="1"/>
    <n v="2709.11"/>
    <s v="tier - 2"/>
    <s v="tier - 2"/>
    <s v="R1012"/>
  </r>
  <r>
    <x v="2055"/>
    <x v="1782"/>
    <d v="1996-06-13T00:00:00"/>
    <x v="45"/>
    <n v="0"/>
    <x v="210"/>
    <x v="90"/>
    <x v="0"/>
    <x v="2"/>
    <s v="yes"/>
    <s v="No"/>
    <x v="0"/>
    <x v="1"/>
    <n v="2699.57"/>
    <s v="tier - 2"/>
    <s v="tier - 1"/>
    <s v="R1012"/>
  </r>
  <r>
    <x v="2056"/>
    <x v="1783"/>
    <d v="1999-06-11T00:00:00"/>
    <x v="35"/>
    <n v="0"/>
    <x v="389"/>
    <x v="203"/>
    <x v="1"/>
    <x v="2"/>
    <s v="No"/>
    <s v="No"/>
    <x v="0"/>
    <x v="1"/>
    <n v="2690.11"/>
    <s v="tier - 2"/>
    <s v="tier - 2"/>
    <s v="R1012"/>
  </r>
  <r>
    <x v="2057"/>
    <x v="1784"/>
    <d v="1994-10-02T00:00:00"/>
    <x v="6"/>
    <n v="0"/>
    <x v="9"/>
    <x v="635"/>
    <x v="0"/>
    <x v="1"/>
    <s v="No"/>
    <s v="No"/>
    <x v="0"/>
    <x v="1"/>
    <n v="2689.5"/>
    <s v="tier - 3"/>
    <s v="tier - 2"/>
    <s v="R1013"/>
  </r>
  <r>
    <x v="2058"/>
    <x v="1785"/>
    <d v="1994-09-17T00:00:00"/>
    <x v="6"/>
    <n v="0"/>
    <x v="1231"/>
    <x v="90"/>
    <x v="2"/>
    <x v="2"/>
    <s v="No"/>
    <s v="No"/>
    <x v="0"/>
    <x v="1"/>
    <n v="2684.69"/>
    <s v="tier - 2"/>
    <s v="tier - 2"/>
    <s v="R1013"/>
  </r>
  <r>
    <x v="2059"/>
    <x v="1786"/>
    <d v="1996-08-05T00:00:00"/>
    <x v="45"/>
    <n v="0"/>
    <x v="1232"/>
    <x v="102"/>
    <x v="3"/>
    <x v="2"/>
    <s v="yes"/>
    <s v="No"/>
    <x v="0"/>
    <x v="1"/>
    <n v="2680.95"/>
    <s v="tier - 3"/>
    <s v="tier - 2"/>
    <s v="R1012"/>
  </r>
  <r>
    <x v="2060"/>
    <x v="1787"/>
    <d v="2000-12-09T00:00:00"/>
    <x v="21"/>
    <n v="1"/>
    <x v="32"/>
    <x v="85"/>
    <x v="0"/>
    <x v="1"/>
    <s v="No"/>
    <s v="yes"/>
    <x v="3"/>
    <x v="1"/>
    <n v="2643.27"/>
    <s v="tier - 2"/>
    <s v="tier - 1"/>
    <s v="R1012"/>
  </r>
  <r>
    <x v="2061"/>
    <x v="1788"/>
    <d v="2000-06-24T00:00:00"/>
    <x v="21"/>
    <n v="1"/>
    <x v="237"/>
    <x v="652"/>
    <x v="1"/>
    <x v="1"/>
    <s v="No"/>
    <s v="yes"/>
    <x v="3"/>
    <x v="1"/>
    <n v="2639.04"/>
    <s v="tier - 2"/>
    <s v="tier - 2"/>
    <s v="R1012"/>
  </r>
  <r>
    <x v="2062"/>
    <x v="1236"/>
    <d v="1997-08-26T00:00:00"/>
    <x v="31"/>
    <n v="0"/>
    <x v="782"/>
    <x v="376"/>
    <x v="0"/>
    <x v="2"/>
    <s v="yes"/>
    <s v="No"/>
    <x v="3"/>
    <x v="1"/>
    <n v="2632.99"/>
    <s v="tier - 2"/>
    <s v="tier - 1"/>
    <s v="R1011"/>
  </r>
  <r>
    <x v="2063"/>
    <x v="499"/>
    <d v="2001-08-26T00:00:00"/>
    <x v="47"/>
    <n v="1"/>
    <x v="350"/>
    <x v="21"/>
    <x v="1"/>
    <x v="1"/>
    <s v="yes"/>
    <s v="No"/>
    <x v="0"/>
    <x v="1"/>
    <n v="2597.7800000000002"/>
    <s v="tier - 2"/>
    <s v="tier - 1"/>
    <s v="R1011"/>
  </r>
  <r>
    <x v="2064"/>
    <x v="1789"/>
    <d v="2001-07-28T00:00:00"/>
    <x v="47"/>
    <n v="0"/>
    <x v="905"/>
    <x v="135"/>
    <x v="2"/>
    <x v="2"/>
    <s v="yes"/>
    <s v="No"/>
    <x v="0"/>
    <x v="1"/>
    <n v="2585.85"/>
    <s v="tier - 2"/>
    <s v="tier - 2"/>
    <s v="R1024"/>
  </r>
  <r>
    <x v="2065"/>
    <x v="840"/>
    <d v="2001-10-15T00:00:00"/>
    <x v="47"/>
    <n v="1"/>
    <x v="1233"/>
    <x v="146"/>
    <x v="3"/>
    <x v="2"/>
    <s v="yes"/>
    <s v="No"/>
    <x v="0"/>
    <x v="1"/>
    <n v="2585.27"/>
    <s v="tier - 2"/>
    <s v="tier - 3"/>
    <s v="R1011"/>
  </r>
  <r>
    <x v="2066"/>
    <x v="1790"/>
    <d v="2002-07-20T00:00:00"/>
    <x v="43"/>
    <n v="0"/>
    <x v="1234"/>
    <x v="640"/>
    <x v="1"/>
    <x v="0"/>
    <s v="No"/>
    <s v="No"/>
    <x v="0"/>
    <x v="1"/>
    <n v="2585.04"/>
    <s v="tier - 2"/>
    <s v="tier - 2"/>
    <s v="R1021"/>
  </r>
  <r>
    <x v="2067"/>
    <x v="1791"/>
    <d v="2002-10-11T00:00:00"/>
    <x v="43"/>
    <n v="2"/>
    <x v="201"/>
    <x v="657"/>
    <x v="0"/>
    <x v="0"/>
    <s v="No"/>
    <s v="No"/>
    <x v="0"/>
    <x v="1"/>
    <n v="2566.4699999999998"/>
    <s v="tier - 2"/>
    <s v="tier - 3"/>
    <s v="R1013"/>
  </r>
  <r>
    <x v="2068"/>
    <x v="1792"/>
    <d v="1991-11-17T00:00:00"/>
    <x v="42"/>
    <n v="3"/>
    <x v="1235"/>
    <x v="174"/>
    <x v="3"/>
    <x v="2"/>
    <s v="No"/>
    <s v="No"/>
    <x v="0"/>
    <x v="1"/>
    <n v="2545.6799999999998"/>
    <s v="tier - 2"/>
    <s v="tier - 1"/>
    <s v="R1013"/>
  </r>
  <r>
    <x v="2069"/>
    <x v="1793"/>
    <d v="1990-10-01T00:00:00"/>
    <x v="3"/>
    <n v="3"/>
    <x v="966"/>
    <x v="505"/>
    <x v="3"/>
    <x v="2"/>
    <s v="No"/>
    <s v="No"/>
    <x v="0"/>
    <x v="1"/>
    <n v="2540.39"/>
    <s v="tier - 2"/>
    <s v="tier - 2"/>
    <s v="R1013"/>
  </r>
  <r>
    <x v="2070"/>
    <x v="197"/>
    <d v="1997-07-28T00:00:00"/>
    <x v="31"/>
    <n v="0"/>
    <x v="144"/>
    <x v="82"/>
    <x v="0"/>
    <x v="2"/>
    <s v="yes"/>
    <s v="No"/>
    <x v="3"/>
    <x v="1"/>
    <n v="2534.39"/>
    <s v="tier - 3"/>
    <s v="tier - 3"/>
    <s v="R1012"/>
  </r>
  <r>
    <x v="2071"/>
    <x v="1794"/>
    <d v="2000-08-25T00:00:00"/>
    <x v="21"/>
    <n v="0"/>
    <x v="429"/>
    <x v="331"/>
    <x v="2"/>
    <x v="1"/>
    <s v="yes"/>
    <s v="yes"/>
    <x v="1"/>
    <x v="1"/>
    <n v="2527.8200000000002"/>
    <s v="tier - 2"/>
    <s v="tier - 3"/>
    <s v="R1012"/>
  </r>
  <r>
    <x v="2072"/>
    <x v="1795"/>
    <d v="1997-11-02T00:00:00"/>
    <x v="31"/>
    <n v="0"/>
    <x v="589"/>
    <x v="176"/>
    <x v="1"/>
    <x v="2"/>
    <s v="yes"/>
    <s v="No"/>
    <x v="3"/>
    <x v="1"/>
    <n v="2523.17"/>
    <s v="tier - 3"/>
    <s v="tier - 1"/>
    <s v="R1012"/>
  </r>
  <r>
    <x v="2073"/>
    <x v="1796"/>
    <d v="1991-08-05T00:00:00"/>
    <x v="42"/>
    <n v="3"/>
    <x v="1236"/>
    <x v="562"/>
    <x v="3"/>
    <x v="1"/>
    <s v="No"/>
    <s v="No"/>
    <x v="0"/>
    <x v="1"/>
    <n v="2510.79"/>
    <s v="tier - 2"/>
    <s v="tier - 1"/>
    <s v="R1013"/>
  </r>
  <r>
    <x v="2074"/>
    <x v="1693"/>
    <d v="2004-09-06T00:00:00"/>
    <x v="41"/>
    <n v="0"/>
    <x v="1237"/>
    <x v="100"/>
    <x v="1"/>
    <x v="1"/>
    <s v="No"/>
    <s v="yes"/>
    <x v="3"/>
    <x v="1"/>
    <n v="2500.9299999999998"/>
    <s v="tier - 2"/>
    <s v="tier - 2"/>
    <s v="R1012"/>
  </r>
  <r>
    <x v="2075"/>
    <x v="1797"/>
    <d v="1995-10-15T00:00:00"/>
    <x v="40"/>
    <n v="0"/>
    <x v="534"/>
    <x v="267"/>
    <x v="0"/>
    <x v="2"/>
    <s v="yes"/>
    <s v="No"/>
    <x v="3"/>
    <x v="1"/>
    <n v="2498.41"/>
    <s v="tier - 3"/>
    <s v="tier - 3"/>
    <s v="R1013"/>
  </r>
  <r>
    <x v="2076"/>
    <x v="1798"/>
    <d v="1995-07-09T00:00:00"/>
    <x v="40"/>
    <n v="0"/>
    <x v="235"/>
    <x v="515"/>
    <x v="0"/>
    <x v="2"/>
    <s v="yes"/>
    <s v="No"/>
    <x v="3"/>
    <x v="1"/>
    <n v="2497.04"/>
    <s v="tier - 3"/>
    <s v="tier - 3"/>
    <s v="R1013"/>
  </r>
  <r>
    <x v="2077"/>
    <x v="1799"/>
    <d v="1995-10-14T00:00:00"/>
    <x v="40"/>
    <n v="0"/>
    <x v="662"/>
    <x v="169"/>
    <x v="0"/>
    <x v="1"/>
    <s v="yes"/>
    <s v="No"/>
    <x v="3"/>
    <x v="1"/>
    <n v="2494.02"/>
    <s v="tier - 3"/>
    <s v="tier - 1"/>
    <s v="R1011"/>
  </r>
  <r>
    <x v="2078"/>
    <x v="1800"/>
    <d v="1995-11-06T00:00:00"/>
    <x v="40"/>
    <n v="0"/>
    <x v="1238"/>
    <x v="563"/>
    <x v="2"/>
    <x v="1"/>
    <s v="yes"/>
    <s v="No"/>
    <x v="3"/>
    <x v="1"/>
    <n v="2483.7399999999998"/>
    <s v="tier - 3"/>
    <s v="tier - 2"/>
    <s v="R1013"/>
  </r>
  <r>
    <x v="2079"/>
    <x v="802"/>
    <d v="1998-06-20T00:00:00"/>
    <x v="44"/>
    <n v="0"/>
    <x v="1188"/>
    <x v="358"/>
    <x v="0"/>
    <x v="2"/>
    <s v="No"/>
    <s v="No"/>
    <x v="3"/>
    <x v="1"/>
    <n v="2480.98"/>
    <s v="tier - 2"/>
    <s v="tier - 2"/>
    <s v="R1013"/>
  </r>
  <r>
    <x v="2080"/>
    <x v="1801"/>
    <d v="1998-07-02T00:00:00"/>
    <x v="44"/>
    <n v="0"/>
    <x v="1210"/>
    <x v="188"/>
    <x v="0"/>
    <x v="2"/>
    <s v="No"/>
    <s v="No"/>
    <x v="3"/>
    <x v="1"/>
    <n v="2473.33"/>
    <s v="tier - 2"/>
    <s v="tier - 3"/>
    <s v="R1013"/>
  </r>
  <r>
    <x v="2081"/>
    <x v="1802"/>
    <d v="1998-08-17T00:00:00"/>
    <x v="44"/>
    <n v="0"/>
    <x v="586"/>
    <x v="658"/>
    <x v="1"/>
    <x v="1"/>
    <s v="No"/>
    <s v="No"/>
    <x v="3"/>
    <x v="1"/>
    <n v="2464.62"/>
    <s v="tier - 2"/>
    <s v="tier - 3"/>
    <s v="R1013"/>
  </r>
  <r>
    <x v="2082"/>
    <x v="1803"/>
    <d v="2002-07-11T00:00:00"/>
    <x v="43"/>
    <n v="0"/>
    <x v="375"/>
    <x v="659"/>
    <x v="0"/>
    <x v="0"/>
    <s v="No"/>
    <s v="No"/>
    <x v="0"/>
    <x v="1"/>
    <n v="2459.7199999999998"/>
    <s v="tier - 2"/>
    <s v="tier - 2"/>
    <s v="R1024"/>
  </r>
  <r>
    <x v="2083"/>
    <x v="1804"/>
    <d v="1998-11-19T00:00:00"/>
    <x v="44"/>
    <n v="0"/>
    <x v="450"/>
    <x v="60"/>
    <x v="2"/>
    <x v="1"/>
    <s v="No"/>
    <s v="No"/>
    <x v="3"/>
    <x v="1"/>
    <n v="2457.5"/>
    <s v="tier - 2"/>
    <s v="tier - 1"/>
    <s v="R1011"/>
  </r>
  <r>
    <x v="2084"/>
    <x v="1805"/>
    <d v="2002-07-29T00:00:00"/>
    <x v="43"/>
    <n v="0"/>
    <x v="570"/>
    <x v="163"/>
    <x v="1"/>
    <x v="0"/>
    <s v="No"/>
    <s v="No"/>
    <x v="0"/>
    <x v="1"/>
    <n v="2457.21"/>
    <s v="tier - 2"/>
    <s v="tier - 1"/>
    <s v="R1024"/>
  </r>
  <r>
    <x v="2085"/>
    <x v="1806"/>
    <d v="1999-11-21T00:00:00"/>
    <x v="35"/>
    <n v="1"/>
    <x v="1239"/>
    <x v="330"/>
    <x v="0"/>
    <x v="1"/>
    <s v="No"/>
    <s v="No"/>
    <x v="0"/>
    <x v="1"/>
    <n v="2438.06"/>
    <s v="tier - 2"/>
    <s v="tier - 2"/>
    <s v="R1013"/>
  </r>
  <r>
    <x v="2086"/>
    <x v="197"/>
    <d v="1999-11-12T00:00:00"/>
    <x v="35"/>
    <n v="1"/>
    <x v="40"/>
    <x v="141"/>
    <x v="0"/>
    <x v="2"/>
    <s v="No"/>
    <s v="No"/>
    <x v="0"/>
    <x v="1"/>
    <n v="2416.96"/>
    <s v="tier - 2"/>
    <s v="tier - 2"/>
    <s v="R1011"/>
  </r>
  <r>
    <x v="2087"/>
    <x v="1807"/>
    <d v="2001-06-03T00:00:00"/>
    <x v="21"/>
    <n v="0"/>
    <x v="437"/>
    <x v="335"/>
    <x v="0"/>
    <x v="2"/>
    <s v="yes"/>
    <s v="No"/>
    <x v="0"/>
    <x v="1"/>
    <n v="2404.73"/>
    <s v="tier - 2"/>
    <s v="tier - 3"/>
    <s v="R1012"/>
  </r>
  <r>
    <x v="2088"/>
    <x v="1808"/>
    <d v="1999-08-10T00:00:00"/>
    <x v="35"/>
    <n v="0"/>
    <x v="1018"/>
    <x v="164"/>
    <x v="2"/>
    <x v="2"/>
    <s v="No"/>
    <s v="No"/>
    <x v="0"/>
    <x v="1"/>
    <n v="2396.1"/>
    <s v="tier - 2"/>
    <s v="tier - 1"/>
    <s v="R1019"/>
  </r>
  <r>
    <x v="2089"/>
    <x v="1809"/>
    <d v="1999-12-17T00:00:00"/>
    <x v="35"/>
    <n v="0"/>
    <x v="374"/>
    <x v="46"/>
    <x v="2"/>
    <x v="2"/>
    <s v="No"/>
    <s v="No"/>
    <x v="0"/>
    <x v="1"/>
    <n v="2395.17"/>
    <s v="tier - 2"/>
    <s v="tier - 1"/>
    <s v="R1014"/>
  </r>
  <r>
    <x v="2090"/>
    <x v="1810"/>
    <d v="1988-12-12T00:00:00"/>
    <x v="23"/>
    <n v="3"/>
    <x v="1240"/>
    <x v="635"/>
    <x v="3"/>
    <x v="1"/>
    <s v="yes"/>
    <s v="No"/>
    <x v="3"/>
    <x v="1"/>
    <n v="2373.3000000000002"/>
    <s v="tier - 2"/>
    <s v="tier - 2"/>
    <s v="R1013"/>
  </r>
  <r>
    <x v="2091"/>
    <x v="1811"/>
    <d v="2002-11-05T00:00:00"/>
    <x v="43"/>
    <n v="1"/>
    <x v="443"/>
    <x v="485"/>
    <x v="0"/>
    <x v="0"/>
    <s v="No"/>
    <s v="No"/>
    <x v="0"/>
    <x v="1"/>
    <n v="2362.23"/>
    <s v="tier - 2"/>
    <s v="tier - 1"/>
    <s v="R1012"/>
  </r>
  <r>
    <x v="2092"/>
    <x v="1812"/>
    <d v="1998-10-21T00:00:00"/>
    <x v="44"/>
    <n v="0"/>
    <x v="351"/>
    <x v="563"/>
    <x v="2"/>
    <x v="1"/>
    <s v="No"/>
    <s v="No"/>
    <x v="3"/>
    <x v="1"/>
    <n v="2352.9699999999998"/>
    <s v="tier - 3"/>
    <s v="tier - 3"/>
    <s v="R1012"/>
  </r>
  <r>
    <x v="2093"/>
    <x v="1813"/>
    <d v="2003-11-18T00:00:00"/>
    <x v="39"/>
    <n v="1"/>
    <x v="1241"/>
    <x v="412"/>
    <x v="1"/>
    <x v="1"/>
    <s v="No"/>
    <s v="No"/>
    <x v="3"/>
    <x v="1"/>
    <n v="2331.52"/>
    <s v="tier - 2"/>
    <s v="tier - 3"/>
    <s v="R1011"/>
  </r>
  <r>
    <x v="2094"/>
    <x v="1814"/>
    <d v="1996-12-17T00:00:00"/>
    <x v="45"/>
    <n v="0"/>
    <x v="768"/>
    <x v="202"/>
    <x v="0"/>
    <x v="2"/>
    <s v="yes"/>
    <s v="No"/>
    <x v="0"/>
    <x v="1"/>
    <n v="2322.62"/>
    <s v="tier - 2"/>
    <s v="tier - 1"/>
    <s v="R1013"/>
  </r>
  <r>
    <x v="2095"/>
    <x v="1815"/>
    <d v="2004-09-06T00:00:00"/>
    <x v="41"/>
    <n v="2"/>
    <x v="993"/>
    <x v="65"/>
    <x v="1"/>
    <x v="1"/>
    <s v="No"/>
    <s v="yes"/>
    <x v="3"/>
    <x v="1"/>
    <n v="2304"/>
    <s v="tier - 2"/>
    <s v="tier - 3"/>
    <s v="R1013"/>
  </r>
  <r>
    <x v="2096"/>
    <x v="1816"/>
    <d v="1996-11-28T00:00:00"/>
    <x v="45"/>
    <n v="0"/>
    <x v="1211"/>
    <x v="189"/>
    <x v="2"/>
    <x v="2"/>
    <s v="yes"/>
    <s v="No"/>
    <x v="0"/>
    <x v="1"/>
    <n v="2302.3000000000002"/>
    <s v="tier - 1"/>
    <s v="tier - 2"/>
    <s v="R1011"/>
  </r>
  <r>
    <x v="2097"/>
    <x v="1817"/>
    <d v="1989-10-05T00:00:00"/>
    <x v="4"/>
    <n v="3"/>
    <x v="1242"/>
    <x v="192"/>
    <x v="3"/>
    <x v="2"/>
    <s v="No"/>
    <s v="No"/>
    <x v="0"/>
    <x v="1"/>
    <n v="2295.2399999999998"/>
    <s v="tier - 2"/>
    <s v="tier - 1"/>
    <s v="R1013"/>
  </r>
  <r>
    <x v="2098"/>
    <x v="1818"/>
    <d v="1991-06-16T00:00:00"/>
    <x v="42"/>
    <n v="3"/>
    <x v="1232"/>
    <x v="226"/>
    <x v="3"/>
    <x v="2"/>
    <s v="No"/>
    <s v="No"/>
    <x v="0"/>
    <x v="1"/>
    <n v="2277.7199999999998"/>
    <s v="tier - 2"/>
    <s v="tier - 1"/>
    <s v="R1013"/>
  </r>
  <r>
    <x v="2099"/>
    <x v="1819"/>
    <d v="2002-11-12T00:00:00"/>
    <x v="43"/>
    <n v="0"/>
    <x v="141"/>
    <x v="53"/>
    <x v="0"/>
    <x v="0"/>
    <s v="No"/>
    <s v="No"/>
    <x v="0"/>
    <x v="1"/>
    <n v="2261.5700000000002"/>
    <s v="tier - 2"/>
    <s v="tier - 1"/>
    <s v="R1012"/>
  </r>
  <r>
    <x v="2100"/>
    <x v="1820"/>
    <d v="2002-07-15T00:00:00"/>
    <x v="43"/>
    <n v="0"/>
    <x v="331"/>
    <x v="580"/>
    <x v="1"/>
    <x v="0"/>
    <s v="No"/>
    <s v="No"/>
    <x v="0"/>
    <x v="1"/>
    <n v="2257.48"/>
    <s v="tier - 2"/>
    <s v="tier - 1"/>
    <s v="R1012"/>
  </r>
  <r>
    <x v="2101"/>
    <x v="1478"/>
    <d v="2000-12-11T00:00:00"/>
    <x v="21"/>
    <n v="0"/>
    <x v="170"/>
    <x v="226"/>
    <x v="0"/>
    <x v="2"/>
    <s v="yes"/>
    <s v="yes"/>
    <x v="1"/>
    <x v="1"/>
    <n v="2254.8000000000002"/>
    <s v="tier - 2"/>
    <s v="tier - 3"/>
    <s v="R1016"/>
  </r>
  <r>
    <x v="2102"/>
    <x v="1821"/>
    <d v="2000-06-30T00:00:00"/>
    <x v="21"/>
    <n v="0"/>
    <x v="467"/>
    <x v="34"/>
    <x v="1"/>
    <x v="1"/>
    <s v="yes"/>
    <s v="yes"/>
    <x v="1"/>
    <x v="1"/>
    <n v="2250.84"/>
    <s v="tier - 2"/>
    <s v="tier - 2"/>
    <s v="R1018"/>
  </r>
  <r>
    <x v="2103"/>
    <x v="8"/>
    <d v="2003-12-10T00:00:00"/>
    <x v="39"/>
    <n v="1"/>
    <x v="417"/>
    <x v="78"/>
    <x v="1"/>
    <x v="2"/>
    <s v="No"/>
    <s v="No"/>
    <x v="3"/>
    <x v="1"/>
    <n v="2221.56"/>
    <s v="tier - 2"/>
    <s v="tier - 3"/>
    <s v="R1012"/>
  </r>
  <r>
    <x v="2104"/>
    <x v="1822"/>
    <d v="2004-12-12T00:00:00"/>
    <x v="41"/>
    <n v="1"/>
    <x v="866"/>
    <x v="135"/>
    <x v="0"/>
    <x v="2"/>
    <s v="No"/>
    <s v="yes"/>
    <x v="3"/>
    <x v="1"/>
    <n v="2219.4499999999998"/>
    <s v="tier - 2"/>
    <s v="tier - 1"/>
    <s v="R1013"/>
  </r>
  <r>
    <x v="2105"/>
    <x v="1823"/>
    <d v="2004-09-25T00:00:00"/>
    <x v="41"/>
    <n v="0"/>
    <x v="412"/>
    <x v="184"/>
    <x v="0"/>
    <x v="1"/>
    <s v="No"/>
    <s v="yes"/>
    <x v="3"/>
    <x v="1"/>
    <n v="2217.6"/>
    <s v="tier - 2"/>
    <s v="tier - 1"/>
    <s v="R1024"/>
  </r>
  <r>
    <x v="2106"/>
    <x v="1824"/>
    <d v="2004-06-13T00:00:00"/>
    <x v="41"/>
    <n v="0"/>
    <x v="1212"/>
    <x v="497"/>
    <x v="0"/>
    <x v="2"/>
    <s v="No"/>
    <s v="yes"/>
    <x v="3"/>
    <x v="1"/>
    <n v="2217.4699999999998"/>
    <s v="tier - 2"/>
    <s v="tier - 1"/>
    <s v="R1024"/>
  </r>
  <r>
    <x v="2107"/>
    <x v="1825"/>
    <d v="1994-11-17T00:00:00"/>
    <x v="6"/>
    <n v="0"/>
    <x v="1243"/>
    <x v="105"/>
    <x v="2"/>
    <x v="1"/>
    <s v="No"/>
    <s v="No"/>
    <x v="0"/>
    <x v="1"/>
    <n v="2213.21"/>
    <s v="tier - 2"/>
    <s v="tier - 2"/>
    <s v="R1013"/>
  </r>
  <r>
    <x v="2108"/>
    <x v="446"/>
    <d v="2004-07-27T00:00:00"/>
    <x v="41"/>
    <n v="0"/>
    <x v="144"/>
    <x v="200"/>
    <x v="0"/>
    <x v="1"/>
    <s v="No"/>
    <s v="yes"/>
    <x v="3"/>
    <x v="1"/>
    <n v="2211.13"/>
    <s v="tier - 2"/>
    <s v="tier - 2"/>
    <s v="R1024"/>
  </r>
  <r>
    <x v="2109"/>
    <x v="1826"/>
    <d v="2004-08-06T00:00:00"/>
    <x v="41"/>
    <n v="0"/>
    <x v="893"/>
    <x v="192"/>
    <x v="0"/>
    <x v="2"/>
    <s v="No"/>
    <s v="yes"/>
    <x v="3"/>
    <x v="1"/>
    <n v="2207.6999999999998"/>
    <s v="tier - 2"/>
    <s v="tier - 2"/>
    <s v="R1024"/>
  </r>
  <r>
    <x v="2110"/>
    <x v="1827"/>
    <d v="2004-11-13T00:00:00"/>
    <x v="41"/>
    <n v="0"/>
    <x v="141"/>
    <x v="264"/>
    <x v="0"/>
    <x v="2"/>
    <s v="No"/>
    <s v="yes"/>
    <x v="3"/>
    <x v="1"/>
    <n v="2205.98"/>
    <s v="tier - 2"/>
    <s v="tier - 3"/>
    <s v="R1024"/>
  </r>
  <r>
    <x v="2111"/>
    <x v="1828"/>
    <d v="2004-10-28T00:00:00"/>
    <x v="41"/>
    <n v="0"/>
    <x v="703"/>
    <x v="31"/>
    <x v="0"/>
    <x v="2"/>
    <s v="No"/>
    <s v="yes"/>
    <x v="3"/>
    <x v="1"/>
    <n v="2203.7399999999998"/>
    <s v="tier - 2"/>
    <s v="tier - 2"/>
    <s v="R1024"/>
  </r>
  <r>
    <x v="2112"/>
    <x v="1829"/>
    <d v="2004-08-06T00:00:00"/>
    <x v="41"/>
    <n v="0"/>
    <x v="402"/>
    <x v="24"/>
    <x v="0"/>
    <x v="2"/>
    <s v="No"/>
    <s v="yes"/>
    <x v="3"/>
    <x v="1"/>
    <n v="2203.4699999999998"/>
    <s v="tier - 2"/>
    <s v="tier - 2"/>
    <s v="R1024"/>
  </r>
  <r>
    <x v="2113"/>
    <x v="1830"/>
    <d v="2004-07-27T00:00:00"/>
    <x v="41"/>
    <n v="1"/>
    <x v="1244"/>
    <x v="270"/>
    <x v="2"/>
    <x v="2"/>
    <s v="No"/>
    <s v="yes"/>
    <x v="3"/>
    <x v="1"/>
    <n v="2201.1"/>
    <s v="tier - 2"/>
    <s v="tier - 3"/>
    <s v="R1013"/>
  </r>
  <r>
    <x v="2114"/>
    <x v="1831"/>
    <d v="2004-09-12T00:00:00"/>
    <x v="41"/>
    <n v="0"/>
    <x v="360"/>
    <x v="139"/>
    <x v="1"/>
    <x v="2"/>
    <s v="No"/>
    <s v="yes"/>
    <x v="3"/>
    <x v="1"/>
    <n v="2200.83"/>
    <s v="tier - 2"/>
    <s v="tier - 2"/>
    <s v="R1024"/>
  </r>
  <r>
    <x v="2115"/>
    <x v="1832"/>
    <d v="2004-09-03T00:00:00"/>
    <x v="41"/>
    <n v="0"/>
    <x v="984"/>
    <x v="324"/>
    <x v="1"/>
    <x v="2"/>
    <s v="No"/>
    <s v="yes"/>
    <x v="3"/>
    <x v="1"/>
    <n v="2198.19"/>
    <s v="tier - 2"/>
    <s v="tier - 1"/>
    <s v="R1023"/>
  </r>
  <r>
    <x v="2116"/>
    <x v="1833"/>
    <d v="2004-12-07T00:00:00"/>
    <x v="41"/>
    <n v="0"/>
    <x v="369"/>
    <x v="111"/>
    <x v="1"/>
    <x v="2"/>
    <s v="No"/>
    <s v="yes"/>
    <x v="3"/>
    <x v="1"/>
    <n v="2196.4699999999998"/>
    <s v="tier - 2"/>
    <s v="tier - 3"/>
    <s v="R1024"/>
  </r>
  <r>
    <x v="2117"/>
    <x v="1834"/>
    <d v="1991-12-16T00:00:00"/>
    <x v="42"/>
    <n v="3"/>
    <x v="1245"/>
    <x v="31"/>
    <x v="3"/>
    <x v="2"/>
    <s v="No"/>
    <s v="No"/>
    <x v="0"/>
    <x v="1"/>
    <n v="2193.1999999999998"/>
    <s v="tier - 2"/>
    <s v="tier - 2"/>
    <s v="R1012"/>
  </r>
  <r>
    <x v="2118"/>
    <x v="1835"/>
    <d v="1994-09-27T00:00:00"/>
    <x v="6"/>
    <n v="0"/>
    <x v="1246"/>
    <x v="251"/>
    <x v="2"/>
    <x v="2"/>
    <s v="No"/>
    <s v="No"/>
    <x v="0"/>
    <x v="1"/>
    <n v="2170.08"/>
    <s v="tier - 2"/>
    <s v="tier - 2"/>
    <s v="R1013"/>
  </r>
  <r>
    <x v="2119"/>
    <x v="1836"/>
    <d v="2000-08-23T00:00:00"/>
    <x v="21"/>
    <n v="0"/>
    <x v="889"/>
    <x v="497"/>
    <x v="0"/>
    <x v="2"/>
    <s v="No"/>
    <s v="yes"/>
    <x v="3"/>
    <x v="1"/>
    <n v="2166.73"/>
    <s v="tier - 2"/>
    <s v="tier - 2"/>
    <s v="R1011"/>
  </r>
  <r>
    <x v="2120"/>
    <x v="1837"/>
    <d v="2000-12-10T00:00:00"/>
    <x v="21"/>
    <n v="0"/>
    <x v="1247"/>
    <x v="450"/>
    <x v="1"/>
    <x v="2"/>
    <s v="No"/>
    <s v="yes"/>
    <x v="3"/>
    <x v="1"/>
    <n v="2156.75"/>
    <s v="tier - 2"/>
    <s v="tier - 2"/>
    <s v="R1013"/>
  </r>
  <r>
    <x v="2121"/>
    <x v="1838"/>
    <d v="2000-11-29T00:00:00"/>
    <x v="21"/>
    <n v="0"/>
    <x v="909"/>
    <x v="58"/>
    <x v="1"/>
    <x v="1"/>
    <s v="No"/>
    <s v="yes"/>
    <x v="3"/>
    <x v="1"/>
    <n v="2155.6799999999998"/>
    <s v="tier - 2"/>
    <s v="tier - 3"/>
    <s v="R1013"/>
  </r>
  <r>
    <x v="2122"/>
    <x v="1839"/>
    <d v="2000-10-22T00:00:00"/>
    <x v="21"/>
    <n v="0"/>
    <x v="346"/>
    <x v="150"/>
    <x v="1"/>
    <x v="2"/>
    <s v="No"/>
    <s v="yes"/>
    <x v="3"/>
    <x v="1"/>
    <n v="2154.36"/>
    <s v="tier - 2"/>
    <s v="tier - 2"/>
    <s v="R1011"/>
  </r>
  <r>
    <x v="2123"/>
    <x v="698"/>
    <d v="2000-12-27T00:00:00"/>
    <x v="21"/>
    <n v="0"/>
    <x v="925"/>
    <x v="148"/>
    <x v="2"/>
    <x v="1"/>
    <s v="yes"/>
    <s v="yes"/>
    <x v="3"/>
    <x v="1"/>
    <n v="2150.4699999999998"/>
    <s v="tier - 2"/>
    <s v="tier - 3"/>
    <s v="R1011"/>
  </r>
  <r>
    <x v="2124"/>
    <x v="1840"/>
    <d v="2004-10-04T00:00:00"/>
    <x v="41"/>
    <n v="0"/>
    <x v="1248"/>
    <x v="87"/>
    <x v="0"/>
    <x v="1"/>
    <s v="No"/>
    <s v="yes"/>
    <x v="3"/>
    <x v="1"/>
    <n v="2144.85"/>
    <s v="tier - 2"/>
    <s v="tier - 1"/>
    <s v="R1011"/>
  </r>
  <r>
    <x v="2125"/>
    <x v="1841"/>
    <d v="2003-08-19T00:00:00"/>
    <x v="39"/>
    <n v="0"/>
    <x v="661"/>
    <x v="176"/>
    <x v="0"/>
    <x v="2"/>
    <s v="No"/>
    <s v="No"/>
    <x v="3"/>
    <x v="1"/>
    <n v="2138.0700000000002"/>
    <s v="tier - 2"/>
    <s v="tier - 1"/>
    <s v="R1012"/>
  </r>
  <r>
    <x v="2126"/>
    <x v="1842"/>
    <d v="1997-09-03T00:00:00"/>
    <x v="31"/>
    <n v="0"/>
    <x v="664"/>
    <x v="652"/>
    <x v="1"/>
    <x v="1"/>
    <s v="yes"/>
    <s v="No"/>
    <x v="3"/>
    <x v="1"/>
    <n v="2137.65"/>
    <s v="tier - 3"/>
    <s v="tier - 1"/>
    <s v="R1013"/>
  </r>
  <r>
    <x v="2127"/>
    <x v="1843"/>
    <d v="2003-09-26T00:00:00"/>
    <x v="39"/>
    <n v="0"/>
    <x v="879"/>
    <x v="252"/>
    <x v="0"/>
    <x v="2"/>
    <s v="No"/>
    <s v="No"/>
    <x v="3"/>
    <x v="1"/>
    <n v="2136.88"/>
    <s v="tier - 2"/>
    <s v="tier - 2"/>
    <s v="R1012"/>
  </r>
  <r>
    <x v="2128"/>
    <x v="1844"/>
    <d v="2003-09-01T00:00:00"/>
    <x v="39"/>
    <n v="0"/>
    <x v="1249"/>
    <x v="324"/>
    <x v="0"/>
    <x v="2"/>
    <s v="No"/>
    <s v="No"/>
    <x v="3"/>
    <x v="1"/>
    <n v="2134.9"/>
    <s v="tier - 2"/>
    <s v="tier - 3"/>
    <s v="R1012"/>
  </r>
  <r>
    <x v="2129"/>
    <x v="758"/>
    <d v="2003-12-22T00:00:00"/>
    <x v="39"/>
    <n v="0"/>
    <x v="355"/>
    <x v="46"/>
    <x v="0"/>
    <x v="2"/>
    <s v="No"/>
    <s v="No"/>
    <x v="3"/>
    <x v="1"/>
    <n v="2130.6799999999998"/>
    <s v="tier - 2"/>
    <s v="tier - 3"/>
    <s v="R1012"/>
  </r>
  <r>
    <x v="2130"/>
    <x v="39"/>
    <d v="2003-08-30T00:00:00"/>
    <x v="39"/>
    <n v="0"/>
    <x v="88"/>
    <x v="436"/>
    <x v="0"/>
    <x v="2"/>
    <s v="No"/>
    <s v="No"/>
    <x v="3"/>
    <x v="1"/>
    <n v="2128.4299999999998"/>
    <s v="tier - 2"/>
    <s v="tier - 1"/>
    <s v="R1012"/>
  </r>
  <r>
    <x v="2131"/>
    <x v="1845"/>
    <d v="2004-11-04T00:00:00"/>
    <x v="41"/>
    <n v="0"/>
    <x v="1250"/>
    <x v="299"/>
    <x v="1"/>
    <x v="2"/>
    <s v="No"/>
    <s v="yes"/>
    <x v="3"/>
    <x v="1"/>
    <n v="2118.61"/>
    <s v="tier - 2"/>
    <s v="tier - 1"/>
    <s v="R1012"/>
  </r>
  <r>
    <x v="2132"/>
    <x v="1846"/>
    <d v="2003-09-30T00:00:00"/>
    <x v="39"/>
    <n v="0"/>
    <x v="878"/>
    <x v="623"/>
    <x v="2"/>
    <x v="1"/>
    <s v="No"/>
    <s v="No"/>
    <x v="3"/>
    <x v="1"/>
    <n v="2117.34"/>
    <s v="tier - 2"/>
    <s v="tier - 3"/>
    <s v="R1012"/>
  </r>
  <r>
    <x v="2133"/>
    <x v="1847"/>
    <d v="1989-07-21T00:00:00"/>
    <x v="4"/>
    <n v="3"/>
    <x v="947"/>
    <x v="80"/>
    <x v="3"/>
    <x v="2"/>
    <s v="No"/>
    <s v="No"/>
    <x v="0"/>
    <x v="1"/>
    <n v="2106.2600000000002"/>
    <s v="tier - 2"/>
    <s v="tier - 2"/>
    <s v="R1013"/>
  </r>
  <r>
    <x v="2134"/>
    <x v="1848"/>
    <d v="2001-11-28T00:00:00"/>
    <x v="47"/>
    <n v="0"/>
    <x v="352"/>
    <x v="450"/>
    <x v="1"/>
    <x v="2"/>
    <s v="yes"/>
    <s v="No"/>
    <x v="0"/>
    <x v="1"/>
    <n v="2104.11"/>
    <s v="tier - 2"/>
    <s v="tier - 1"/>
    <s v="R1016"/>
  </r>
  <r>
    <x v="2135"/>
    <x v="1754"/>
    <d v="2001-06-22T00:00:00"/>
    <x v="47"/>
    <n v="1"/>
    <x v="986"/>
    <x v="143"/>
    <x v="2"/>
    <x v="2"/>
    <s v="yes"/>
    <s v="No"/>
    <x v="0"/>
    <x v="1"/>
    <n v="2103.08"/>
    <s v="tier - 3"/>
    <s v="tier - 2"/>
    <s v="R1011"/>
  </r>
  <r>
    <x v="2136"/>
    <x v="1422"/>
    <d v="2001-08-14T00:00:00"/>
    <x v="47"/>
    <n v="0"/>
    <x v="497"/>
    <x v="336"/>
    <x v="1"/>
    <x v="1"/>
    <s v="yes"/>
    <s v="No"/>
    <x v="0"/>
    <x v="1"/>
    <n v="2102.2600000000002"/>
    <s v="tier - 3"/>
    <s v="tier - 2"/>
    <s v="R1019"/>
  </r>
  <r>
    <x v="2137"/>
    <x v="1849"/>
    <d v="2004-06-12T00:00:00"/>
    <x v="41"/>
    <n v="0"/>
    <x v="292"/>
    <x v="144"/>
    <x v="1"/>
    <x v="2"/>
    <s v="No"/>
    <s v="yes"/>
    <x v="3"/>
    <x v="1"/>
    <n v="2094.1"/>
    <s v="tier - 3"/>
    <s v="tier - 2"/>
    <s v="R1025"/>
  </r>
  <r>
    <x v="2138"/>
    <x v="1850"/>
    <d v="2000-07-26T00:00:00"/>
    <x v="21"/>
    <n v="0"/>
    <x v="355"/>
    <x v="79"/>
    <x v="0"/>
    <x v="2"/>
    <s v="yes"/>
    <s v="yes"/>
    <x v="1"/>
    <x v="1"/>
    <n v="2055.3200000000002"/>
    <s v="tier - 3"/>
    <s v="tier - 3"/>
    <s v="R1012"/>
  </r>
  <r>
    <x v="2139"/>
    <x v="1851"/>
    <d v="2000-09-02T00:00:00"/>
    <x v="21"/>
    <n v="0"/>
    <x v="524"/>
    <x v="109"/>
    <x v="1"/>
    <x v="1"/>
    <s v="yes"/>
    <s v="yes"/>
    <x v="1"/>
    <x v="1"/>
    <n v="2045.69"/>
    <s v="tier - 3"/>
    <s v="tier - 3"/>
    <s v="R1012"/>
  </r>
  <r>
    <x v="2140"/>
    <x v="1852"/>
    <d v="2001-08-04T00:00:00"/>
    <x v="47"/>
    <n v="0"/>
    <x v="1188"/>
    <x v="338"/>
    <x v="0"/>
    <x v="2"/>
    <s v="yes"/>
    <s v="No"/>
    <x v="0"/>
    <x v="1"/>
    <n v="2026.97"/>
    <s v="tier - 3"/>
    <s v="tier - 2"/>
    <s v="R1013"/>
  </r>
  <r>
    <x v="2141"/>
    <x v="1853"/>
    <d v="2001-09-06T00:00:00"/>
    <x v="47"/>
    <n v="0"/>
    <x v="1251"/>
    <x v="49"/>
    <x v="0"/>
    <x v="2"/>
    <s v="yes"/>
    <s v="No"/>
    <x v="0"/>
    <x v="1"/>
    <n v="2020.55"/>
    <s v="tier - 3"/>
    <s v="tier - 2"/>
    <s v="R1013"/>
  </r>
  <r>
    <x v="2142"/>
    <x v="1854"/>
    <d v="2001-07-01T00:00:00"/>
    <x v="47"/>
    <n v="0"/>
    <x v="72"/>
    <x v="146"/>
    <x v="0"/>
    <x v="2"/>
    <s v="yes"/>
    <s v="No"/>
    <x v="0"/>
    <x v="1"/>
    <n v="2020.18"/>
    <s v="tier - 3"/>
    <s v="tier - 1"/>
    <s v="R1011"/>
  </r>
  <r>
    <x v="2143"/>
    <x v="1855"/>
    <d v="2001-08-14T00:00:00"/>
    <x v="47"/>
    <n v="0"/>
    <x v="809"/>
    <x v="109"/>
    <x v="1"/>
    <x v="1"/>
    <s v="yes"/>
    <s v="No"/>
    <x v="0"/>
    <x v="1"/>
    <n v="2007.95"/>
    <s v="tier - 3"/>
    <s v="tier - 2"/>
    <s v="R1011"/>
  </r>
  <r>
    <x v="2144"/>
    <x v="1856"/>
    <d v="1998-09-14T00:00:00"/>
    <x v="44"/>
    <n v="0"/>
    <x v="28"/>
    <x v="280"/>
    <x v="0"/>
    <x v="2"/>
    <s v="No"/>
    <s v="No"/>
    <x v="3"/>
    <x v="1"/>
    <n v="1986.93"/>
    <s v="tier - 3"/>
    <s v="tier - 2"/>
    <s v="R1013"/>
  </r>
  <r>
    <x v="2145"/>
    <x v="1857"/>
    <d v="2002-09-29T00:00:00"/>
    <x v="43"/>
    <n v="0"/>
    <x v="1252"/>
    <x v="660"/>
    <x v="0"/>
    <x v="0"/>
    <s v="No"/>
    <s v="No"/>
    <x v="0"/>
    <x v="1"/>
    <n v="1984.45"/>
    <s v="tier - 3"/>
    <s v="tier - 3"/>
    <s v="R1016"/>
  </r>
  <r>
    <x v="2146"/>
    <x v="1858"/>
    <d v="1998-12-29T00:00:00"/>
    <x v="44"/>
    <n v="0"/>
    <x v="701"/>
    <x v="589"/>
    <x v="0"/>
    <x v="1"/>
    <s v="No"/>
    <s v="No"/>
    <x v="3"/>
    <x v="1"/>
    <n v="1981.58"/>
    <s v="tier - 3"/>
    <s v="tier - 1"/>
    <s v="R1013"/>
  </r>
  <r>
    <x v="2147"/>
    <x v="1859"/>
    <d v="2002-07-16T00:00:00"/>
    <x v="43"/>
    <n v="1"/>
    <x v="409"/>
    <x v="101"/>
    <x v="0"/>
    <x v="0"/>
    <s v="No"/>
    <s v="No"/>
    <x v="0"/>
    <x v="1"/>
    <n v="1980.07"/>
    <s v="tier - 3"/>
    <s v="tier - 3"/>
    <s v="R1011"/>
  </r>
  <r>
    <x v="2148"/>
    <x v="1860"/>
    <d v="1998-09-29T00:00:00"/>
    <x v="44"/>
    <n v="0"/>
    <x v="514"/>
    <x v="259"/>
    <x v="1"/>
    <x v="1"/>
    <s v="No"/>
    <s v="No"/>
    <x v="3"/>
    <x v="1"/>
    <n v="1977.82"/>
    <s v="tier - 3"/>
    <s v="tier - 1"/>
    <s v="R1011"/>
  </r>
  <r>
    <x v="2149"/>
    <x v="1285"/>
    <d v="1998-10-05T00:00:00"/>
    <x v="44"/>
    <n v="0"/>
    <x v="809"/>
    <x v="351"/>
    <x v="1"/>
    <x v="2"/>
    <s v="No"/>
    <s v="No"/>
    <x v="3"/>
    <x v="1"/>
    <n v="1972.95"/>
    <s v="tier - 3"/>
    <s v="tier - 1"/>
    <s v="R1011"/>
  </r>
  <r>
    <x v="2150"/>
    <x v="1861"/>
    <d v="1998-09-28T00:00:00"/>
    <x v="44"/>
    <n v="0"/>
    <x v="1023"/>
    <x v="180"/>
    <x v="2"/>
    <x v="2"/>
    <s v="No"/>
    <s v="No"/>
    <x v="3"/>
    <x v="1"/>
    <n v="1969.61"/>
    <s v="tier - 3"/>
    <s v="tier - 3"/>
    <s v="R1011"/>
  </r>
  <r>
    <x v="2151"/>
    <x v="1862"/>
    <d v="2002-07-29T00:00:00"/>
    <x v="43"/>
    <n v="0"/>
    <x v="445"/>
    <x v="502"/>
    <x v="1"/>
    <x v="0"/>
    <s v="No"/>
    <s v="No"/>
    <x v="0"/>
    <x v="1"/>
    <n v="1967.02"/>
    <s v="tier - 3"/>
    <s v="tier - 2"/>
    <s v="R1016"/>
  </r>
  <r>
    <x v="2152"/>
    <x v="1863"/>
    <d v="2002-09-07T00:00:00"/>
    <x v="43"/>
    <n v="1"/>
    <x v="1253"/>
    <x v="292"/>
    <x v="2"/>
    <x v="0"/>
    <s v="No"/>
    <s v="No"/>
    <x v="0"/>
    <x v="1"/>
    <n v="1964.78"/>
    <s v="tier - 3"/>
    <s v="tier - 1"/>
    <s v="R1011"/>
  </r>
  <r>
    <x v="2153"/>
    <x v="1864"/>
    <d v="2001-12-09T00:00:00"/>
    <x v="47"/>
    <n v="0"/>
    <x v="27"/>
    <x v="482"/>
    <x v="0"/>
    <x v="2"/>
    <s v="yes"/>
    <s v="No"/>
    <x v="0"/>
    <x v="1"/>
    <n v="1917.32"/>
    <s v="tier - 3"/>
    <s v="tier - 2"/>
    <s v="R1012"/>
  </r>
  <r>
    <x v="2154"/>
    <x v="1836"/>
    <d v="2001-08-03T00:00:00"/>
    <x v="47"/>
    <n v="0"/>
    <x v="1046"/>
    <x v="206"/>
    <x v="0"/>
    <x v="2"/>
    <s v="yes"/>
    <s v="No"/>
    <x v="0"/>
    <x v="1"/>
    <n v="1909.53"/>
    <s v="tier - 3"/>
    <s v="tier - 3"/>
    <s v="R1012"/>
  </r>
  <r>
    <x v="2155"/>
    <x v="1865"/>
    <d v="1994-10-06T00:00:00"/>
    <x v="6"/>
    <n v="0"/>
    <x v="1254"/>
    <x v="47"/>
    <x v="2"/>
    <x v="2"/>
    <s v="No"/>
    <s v="No"/>
    <x v="0"/>
    <x v="1"/>
    <n v="1908.9"/>
    <s v="tier - 3"/>
    <s v="tier - 3"/>
    <s v="R1013"/>
  </r>
  <r>
    <x v="2156"/>
    <x v="1866"/>
    <d v="2001-08-10T00:00:00"/>
    <x v="47"/>
    <n v="0"/>
    <x v="331"/>
    <x v="83"/>
    <x v="1"/>
    <x v="2"/>
    <s v="yes"/>
    <s v="No"/>
    <x v="0"/>
    <x v="1"/>
    <n v="1906.36"/>
    <s v="tier - 3"/>
    <s v="tier - 1"/>
    <s v="R1012"/>
  </r>
  <r>
    <x v="2157"/>
    <x v="994"/>
    <d v="2002-08-21T00:00:00"/>
    <x v="43"/>
    <n v="0"/>
    <x v="766"/>
    <x v="661"/>
    <x v="0"/>
    <x v="0"/>
    <s v="No"/>
    <s v="No"/>
    <x v="0"/>
    <x v="1"/>
    <n v="1880.49"/>
    <s v="tier - 3"/>
    <s v="tier - 1"/>
    <s v="R1011"/>
  </r>
  <r>
    <x v="2158"/>
    <x v="1867"/>
    <d v="2002-08-29T00:00:00"/>
    <x v="43"/>
    <n v="0"/>
    <x v="409"/>
    <x v="307"/>
    <x v="0"/>
    <x v="0"/>
    <s v="No"/>
    <s v="No"/>
    <x v="0"/>
    <x v="1"/>
    <n v="1880.07"/>
    <s v="tier - 3"/>
    <s v="tier - 2"/>
    <s v="R1013"/>
  </r>
  <r>
    <x v="2159"/>
    <x v="1868"/>
    <d v="2002-10-29T00:00:00"/>
    <x v="43"/>
    <n v="0"/>
    <x v="336"/>
    <x v="217"/>
    <x v="0"/>
    <x v="0"/>
    <s v="No"/>
    <s v="No"/>
    <x v="0"/>
    <x v="1"/>
    <n v="1877.93"/>
    <s v="tier - 3"/>
    <s v="tier - 1"/>
    <s v="R1013"/>
  </r>
  <r>
    <x v="2160"/>
    <x v="1869"/>
    <d v="2002-09-22T00:00:00"/>
    <x v="43"/>
    <n v="0"/>
    <x v="404"/>
    <x v="303"/>
    <x v="1"/>
    <x v="0"/>
    <s v="No"/>
    <s v="No"/>
    <x v="0"/>
    <x v="1"/>
    <n v="1875.34"/>
    <s v="tier - 3"/>
    <s v="tier - 2"/>
    <s v="R1011"/>
  </r>
  <r>
    <x v="2161"/>
    <x v="1870"/>
    <d v="1996-07-02T00:00:00"/>
    <x v="45"/>
    <n v="0"/>
    <x v="1255"/>
    <x v="46"/>
    <x v="2"/>
    <x v="2"/>
    <s v="yes"/>
    <s v="No"/>
    <x v="0"/>
    <x v="1"/>
    <n v="1865.98"/>
    <s v="tier - 3"/>
    <s v="tier - 3"/>
    <s v="R1012"/>
  </r>
  <r>
    <x v="2162"/>
    <x v="1871"/>
    <d v="2004-12-27T00:00:00"/>
    <x v="41"/>
    <n v="0"/>
    <x v="481"/>
    <x v="105"/>
    <x v="1"/>
    <x v="1"/>
    <s v="No"/>
    <s v="yes"/>
    <x v="3"/>
    <x v="1"/>
    <n v="1863.45"/>
    <s v="tier - 3"/>
    <s v="tier - 1"/>
    <s v="R1025"/>
  </r>
  <r>
    <x v="2163"/>
    <x v="79"/>
    <d v="1994-12-06T00:00:00"/>
    <x v="6"/>
    <n v="0"/>
    <x v="1256"/>
    <x v="189"/>
    <x v="2"/>
    <x v="2"/>
    <s v="No"/>
    <s v="No"/>
    <x v="0"/>
    <x v="1"/>
    <n v="1850.55"/>
    <s v="tier - 3"/>
    <s v="tier - 2"/>
    <s v="R1012"/>
  </r>
  <r>
    <x v="2164"/>
    <x v="1872"/>
    <d v="2003-07-20T00:00:00"/>
    <x v="39"/>
    <n v="1"/>
    <x v="1241"/>
    <x v="167"/>
    <x v="1"/>
    <x v="2"/>
    <s v="No"/>
    <s v="No"/>
    <x v="3"/>
    <x v="1"/>
    <n v="1842.52"/>
    <s v="tier - 3"/>
    <s v="tier - 2"/>
    <s v="R1011"/>
  </r>
  <r>
    <x v="2165"/>
    <x v="1873"/>
    <d v="1999-12-12T00:00:00"/>
    <x v="35"/>
    <n v="0"/>
    <x v="372"/>
    <x v="366"/>
    <x v="0"/>
    <x v="1"/>
    <s v="No"/>
    <s v="No"/>
    <x v="0"/>
    <x v="1"/>
    <n v="1837.28"/>
    <s v="tier - 3"/>
    <s v="tier - 2"/>
    <s v="R1013"/>
  </r>
  <r>
    <x v="2166"/>
    <x v="1874"/>
    <d v="2003-08-04T00:00:00"/>
    <x v="39"/>
    <n v="1"/>
    <x v="473"/>
    <x v="366"/>
    <x v="2"/>
    <x v="1"/>
    <s v="No"/>
    <s v="No"/>
    <x v="3"/>
    <x v="1"/>
    <n v="1837.24"/>
    <s v="tier - 3"/>
    <s v="tier - 2"/>
    <s v="R1011"/>
  </r>
  <r>
    <x v="2167"/>
    <x v="1875"/>
    <d v="2003-08-11T00:00:00"/>
    <x v="39"/>
    <n v="1"/>
    <x v="405"/>
    <x v="89"/>
    <x v="2"/>
    <x v="2"/>
    <s v="No"/>
    <s v="No"/>
    <x v="3"/>
    <x v="1"/>
    <n v="1832.09"/>
    <s v="tier - 3"/>
    <s v="tier - 3"/>
    <s v="R1011"/>
  </r>
  <r>
    <x v="2168"/>
    <x v="1876"/>
    <d v="1999-10-01T00:00:00"/>
    <x v="35"/>
    <n v="0"/>
    <x v="169"/>
    <x v="299"/>
    <x v="0"/>
    <x v="2"/>
    <s v="No"/>
    <s v="No"/>
    <x v="0"/>
    <x v="1"/>
    <n v="1826.84"/>
    <s v="tier - 3"/>
    <s v="tier - 2"/>
    <s v="R1011"/>
  </r>
  <r>
    <x v="2169"/>
    <x v="1877"/>
    <d v="1999-11-17T00:00:00"/>
    <x v="35"/>
    <n v="0"/>
    <x v="84"/>
    <x v="332"/>
    <x v="0"/>
    <x v="2"/>
    <s v="No"/>
    <s v="No"/>
    <x v="0"/>
    <x v="1"/>
    <n v="1824.29"/>
    <s v="tier - 3"/>
    <s v="tier - 3"/>
    <s v="R1013"/>
  </r>
  <r>
    <x v="2170"/>
    <x v="1878"/>
    <d v="2004-08-19T00:00:00"/>
    <x v="41"/>
    <n v="0"/>
    <x v="1257"/>
    <x v="24"/>
    <x v="1"/>
    <x v="2"/>
    <s v="No"/>
    <s v="yes"/>
    <x v="3"/>
    <x v="1"/>
    <n v="1822.54"/>
    <s v="tier - 3"/>
    <s v="tier - 1"/>
    <s v="R1012"/>
  </r>
  <r>
    <x v="2171"/>
    <x v="1489"/>
    <d v="1999-09-25T00:00:00"/>
    <x v="35"/>
    <n v="0"/>
    <x v="1171"/>
    <x v="253"/>
    <x v="1"/>
    <x v="2"/>
    <s v="No"/>
    <s v="No"/>
    <x v="0"/>
    <x v="1"/>
    <n v="1815.88"/>
    <s v="tier - 3"/>
    <s v="tier - 3"/>
    <s v="R1013"/>
  </r>
  <r>
    <x v="2172"/>
    <x v="1879"/>
    <d v="2002-12-13T00:00:00"/>
    <x v="43"/>
    <n v="0"/>
    <x v="252"/>
    <x v="397"/>
    <x v="1"/>
    <x v="0"/>
    <s v="No"/>
    <s v="No"/>
    <x v="0"/>
    <x v="1"/>
    <n v="1769.53"/>
    <s v="tier - 3"/>
    <s v="tier - 3"/>
    <s v="R1012"/>
  </r>
  <r>
    <x v="2173"/>
    <x v="1033"/>
    <d v="2003-11-19T00:00:00"/>
    <x v="39"/>
    <n v="0"/>
    <x v="1258"/>
    <x v="66"/>
    <x v="0"/>
    <x v="2"/>
    <s v="No"/>
    <s v="No"/>
    <x v="3"/>
    <x v="1"/>
    <n v="1759.34"/>
    <s v="tier - 3"/>
    <s v="tier - 1"/>
    <s v="R1011"/>
  </r>
  <r>
    <x v="2174"/>
    <x v="1880"/>
    <d v="1998-10-07T00:00:00"/>
    <x v="44"/>
    <n v="0"/>
    <x v="1259"/>
    <x v="70"/>
    <x v="1"/>
    <x v="2"/>
    <s v="No"/>
    <s v="No"/>
    <x v="3"/>
    <x v="1"/>
    <n v="1756.6"/>
    <s v="tier - 3"/>
    <s v="tier - 3"/>
    <s v="R1013"/>
  </r>
  <r>
    <x v="2175"/>
    <x v="222"/>
    <d v="2003-09-26T00:00:00"/>
    <x v="39"/>
    <n v="0"/>
    <x v="174"/>
    <x v="226"/>
    <x v="0"/>
    <x v="2"/>
    <s v="No"/>
    <s v="No"/>
    <x v="3"/>
    <x v="1"/>
    <n v="1748.77"/>
    <s v="tier - 3"/>
    <s v="tier - 1"/>
    <s v="R1011"/>
  </r>
  <r>
    <x v="2176"/>
    <x v="214"/>
    <d v="2003-07-28T00:00:00"/>
    <x v="39"/>
    <n v="0"/>
    <x v="356"/>
    <x v="228"/>
    <x v="1"/>
    <x v="2"/>
    <s v="No"/>
    <s v="No"/>
    <x v="3"/>
    <x v="1"/>
    <n v="1744.47"/>
    <s v="tier - 3"/>
    <s v="tier - 1"/>
    <s v="R1011"/>
  </r>
  <r>
    <x v="2177"/>
    <x v="629"/>
    <d v="2003-07-25T00:00:00"/>
    <x v="39"/>
    <n v="0"/>
    <x v="692"/>
    <x v="561"/>
    <x v="1"/>
    <x v="1"/>
    <s v="No"/>
    <s v="No"/>
    <x v="3"/>
    <x v="1"/>
    <n v="1743.21"/>
    <s v="tier - 3"/>
    <s v="tier - 1"/>
    <s v="R1011"/>
  </r>
  <r>
    <x v="2178"/>
    <x v="1881"/>
    <d v="2003-11-14T00:00:00"/>
    <x v="39"/>
    <n v="0"/>
    <x v="278"/>
    <x v="134"/>
    <x v="2"/>
    <x v="2"/>
    <s v="No"/>
    <s v="No"/>
    <x v="3"/>
    <x v="1"/>
    <n v="1737.38"/>
    <s v="tier - 3"/>
    <s v="tier - 2"/>
    <s v="R1011"/>
  </r>
  <r>
    <x v="2179"/>
    <x v="1067"/>
    <d v="2003-11-09T00:00:00"/>
    <x v="39"/>
    <n v="0"/>
    <x v="856"/>
    <x v="39"/>
    <x v="2"/>
    <x v="2"/>
    <s v="No"/>
    <s v="No"/>
    <x v="3"/>
    <x v="1"/>
    <n v="1731.68"/>
    <s v="tier - 3"/>
    <s v="tier - 2"/>
    <s v="R1011"/>
  </r>
  <r>
    <x v="2180"/>
    <x v="1882"/>
    <d v="2003-09-01T00:00:00"/>
    <x v="39"/>
    <n v="0"/>
    <x v="1260"/>
    <x v="633"/>
    <x v="2"/>
    <x v="2"/>
    <s v="No"/>
    <s v="No"/>
    <x v="3"/>
    <x v="1"/>
    <n v="1728.9"/>
    <s v="tier - 3"/>
    <s v="tier - 2"/>
    <s v="R1011"/>
  </r>
  <r>
    <x v="2181"/>
    <x v="1883"/>
    <d v="2003-11-21T00:00:00"/>
    <x v="39"/>
    <n v="0"/>
    <x v="1031"/>
    <x v="188"/>
    <x v="3"/>
    <x v="2"/>
    <s v="No"/>
    <s v="No"/>
    <x v="3"/>
    <x v="1"/>
    <n v="1727.79"/>
    <s v="tier - 3"/>
    <s v="tier - 3"/>
    <s v="R1011"/>
  </r>
  <r>
    <x v="2182"/>
    <x v="373"/>
    <d v="2004-09-09T00:00:00"/>
    <x v="41"/>
    <n v="1"/>
    <x v="40"/>
    <x v="412"/>
    <x v="0"/>
    <x v="1"/>
    <s v="No"/>
    <s v="yes"/>
    <x v="3"/>
    <x v="1"/>
    <n v="1727.54"/>
    <s v="tier - 3"/>
    <s v="tier - 1"/>
    <s v="R1013"/>
  </r>
  <r>
    <x v="2183"/>
    <x v="1884"/>
    <d v="2004-10-21T00:00:00"/>
    <x v="41"/>
    <n v="1"/>
    <x v="1261"/>
    <x v="93"/>
    <x v="0"/>
    <x v="2"/>
    <s v="No"/>
    <s v="yes"/>
    <x v="3"/>
    <x v="1"/>
    <n v="1725.55"/>
    <s v="tier - 3"/>
    <s v="tier - 2"/>
    <s v="R1013"/>
  </r>
  <r>
    <x v="2184"/>
    <x v="1885"/>
    <d v="2004-09-11T00:00:00"/>
    <x v="41"/>
    <n v="1"/>
    <x v="848"/>
    <x v="299"/>
    <x v="0"/>
    <x v="2"/>
    <s v="No"/>
    <s v="yes"/>
    <x v="3"/>
    <x v="1"/>
    <n v="1720.35"/>
    <s v="tier - 3"/>
    <s v="tier - 3"/>
    <s v="R1013"/>
  </r>
  <r>
    <x v="2185"/>
    <x v="522"/>
    <d v="2004-06-10T00:00:00"/>
    <x v="41"/>
    <n v="1"/>
    <x v="891"/>
    <x v="540"/>
    <x v="1"/>
    <x v="2"/>
    <s v="No"/>
    <s v="yes"/>
    <x v="3"/>
    <x v="1"/>
    <n v="1719.44"/>
    <s v="tier - 3"/>
    <s v="tier - 3"/>
    <s v="R1013"/>
  </r>
  <r>
    <x v="2186"/>
    <x v="1886"/>
    <d v="2004-09-21T00:00:00"/>
    <x v="41"/>
    <n v="0"/>
    <x v="191"/>
    <x v="79"/>
    <x v="1"/>
    <x v="2"/>
    <s v="No"/>
    <s v="yes"/>
    <x v="3"/>
    <x v="1"/>
    <n v="1712.23"/>
    <s v="tier - 3"/>
    <s v="tier - 1"/>
    <s v="R1016"/>
  </r>
  <r>
    <x v="2187"/>
    <x v="1887"/>
    <d v="2004-09-19T00:00:00"/>
    <x v="41"/>
    <n v="1"/>
    <x v="1262"/>
    <x v="133"/>
    <x v="2"/>
    <x v="2"/>
    <s v="No"/>
    <s v="yes"/>
    <x v="3"/>
    <x v="1"/>
    <n v="1711.03"/>
    <s v="tier - 3"/>
    <s v="tier - 3"/>
    <s v="R1013"/>
  </r>
  <r>
    <x v="2188"/>
    <x v="1221"/>
    <d v="2004-12-12T00:00:00"/>
    <x v="41"/>
    <n v="0"/>
    <x v="379"/>
    <x v="173"/>
    <x v="1"/>
    <x v="2"/>
    <s v="No"/>
    <s v="yes"/>
    <x v="3"/>
    <x v="1"/>
    <n v="1708.93"/>
    <s v="tier - 3"/>
    <s v="tier - 1"/>
    <s v="R1019"/>
  </r>
  <r>
    <x v="2189"/>
    <x v="1888"/>
    <d v="2004-10-17T00:00:00"/>
    <x v="41"/>
    <n v="0"/>
    <x v="247"/>
    <x v="107"/>
    <x v="1"/>
    <x v="2"/>
    <s v="No"/>
    <s v="yes"/>
    <x v="3"/>
    <x v="1"/>
    <n v="1708"/>
    <s v="tier - 3"/>
    <s v="tier - 2"/>
    <s v="R1016"/>
  </r>
  <r>
    <x v="2190"/>
    <x v="212"/>
    <d v="2004-12-06T00:00:00"/>
    <x v="41"/>
    <n v="0"/>
    <x v="711"/>
    <x v="173"/>
    <x v="2"/>
    <x v="2"/>
    <s v="No"/>
    <s v="yes"/>
    <x v="3"/>
    <x v="1"/>
    <n v="1705.62"/>
    <s v="tier - 2"/>
    <s v="tier - 2"/>
    <s v="R1015"/>
  </r>
  <r>
    <x v="2191"/>
    <x v="1889"/>
    <d v="2004-12-14T00:00:00"/>
    <x v="41"/>
    <n v="0"/>
    <x v="564"/>
    <x v="133"/>
    <x v="2"/>
    <x v="2"/>
    <s v="No"/>
    <s v="yes"/>
    <x v="3"/>
    <x v="1"/>
    <n v="1704.7"/>
    <s v="tier - 2"/>
    <s v="tier - 3"/>
    <s v="R1018"/>
  </r>
  <r>
    <x v="2192"/>
    <x v="1547"/>
    <d v="2004-11-07T00:00:00"/>
    <x v="41"/>
    <n v="0"/>
    <x v="335"/>
    <x v="388"/>
    <x v="2"/>
    <x v="2"/>
    <s v="No"/>
    <s v="yes"/>
    <x v="3"/>
    <x v="1"/>
    <n v="1704.57"/>
    <s v="tier - 2"/>
    <s v="tier - 1"/>
    <s v="R1016"/>
  </r>
  <r>
    <x v="2193"/>
    <x v="584"/>
    <d v="2004-12-10T00:00:00"/>
    <x v="41"/>
    <n v="0"/>
    <x v="675"/>
    <x v="164"/>
    <x v="2"/>
    <x v="2"/>
    <s v="No"/>
    <s v="yes"/>
    <x v="3"/>
    <x v="1"/>
    <n v="1702.46"/>
    <s v="tier - 2"/>
    <s v="tier - 3"/>
    <s v="R1019"/>
  </r>
  <r>
    <x v="2194"/>
    <x v="1890"/>
    <d v="2004-11-17T00:00:00"/>
    <x v="41"/>
    <n v="0"/>
    <x v="1263"/>
    <x v="576"/>
    <x v="3"/>
    <x v="2"/>
    <s v="No"/>
    <s v="yes"/>
    <x v="3"/>
    <x v="1"/>
    <n v="1694.8"/>
    <s v="tier - 2"/>
    <s v="tier - 2"/>
    <s v="R1015"/>
  </r>
  <r>
    <x v="2195"/>
    <x v="488"/>
    <d v="2000-10-21T00:00:00"/>
    <x v="21"/>
    <n v="0"/>
    <x v="815"/>
    <x v="203"/>
    <x v="0"/>
    <x v="2"/>
    <s v="No"/>
    <s v="yes"/>
    <x v="3"/>
    <x v="1"/>
    <n v="1682.6"/>
    <s v="tier - 2"/>
    <s v="tier - 2"/>
    <s v="R1011"/>
  </r>
  <r>
    <x v="2196"/>
    <x v="1891"/>
    <d v="2000-06-10T00:00:00"/>
    <x v="21"/>
    <n v="0"/>
    <x v="1261"/>
    <x v="272"/>
    <x v="0"/>
    <x v="1"/>
    <s v="No"/>
    <s v="yes"/>
    <x v="3"/>
    <x v="1"/>
    <n v="1674.63"/>
    <s v="tier - 2"/>
    <s v="tier - 2"/>
    <s v="R1013"/>
  </r>
  <r>
    <x v="2197"/>
    <x v="1892"/>
    <d v="2000-10-23T00:00:00"/>
    <x v="21"/>
    <n v="0"/>
    <x v="480"/>
    <x v="74"/>
    <x v="1"/>
    <x v="1"/>
    <s v="yes"/>
    <s v="yes"/>
    <x v="3"/>
    <x v="1"/>
    <n v="1665"/>
    <s v="tier - 2"/>
    <s v="tier - 2"/>
    <s v="R1013"/>
  </r>
  <r>
    <x v="2198"/>
    <x v="1893"/>
    <d v="2003-12-30T00:00:00"/>
    <x v="39"/>
    <n v="0"/>
    <x v="4"/>
    <x v="67"/>
    <x v="0"/>
    <x v="2"/>
    <s v="No"/>
    <s v="No"/>
    <x v="3"/>
    <x v="1"/>
    <n v="1646.43"/>
    <s v="tier - 2"/>
    <s v="tier - 1"/>
    <s v="R1012"/>
  </r>
  <r>
    <x v="2199"/>
    <x v="1894"/>
    <d v="2003-08-21T00:00:00"/>
    <x v="39"/>
    <n v="0"/>
    <x v="375"/>
    <x v="500"/>
    <x v="0"/>
    <x v="2"/>
    <s v="No"/>
    <s v="No"/>
    <x v="3"/>
    <x v="1"/>
    <n v="1639.56"/>
    <s v="tier - 2"/>
    <s v="tier - 2"/>
    <s v="R1012"/>
  </r>
  <r>
    <x v="2200"/>
    <x v="1895"/>
    <d v="2003-09-16T00:00:00"/>
    <x v="39"/>
    <n v="0"/>
    <x v="375"/>
    <x v="550"/>
    <x v="0"/>
    <x v="2"/>
    <s v="No"/>
    <s v="No"/>
    <x v="3"/>
    <x v="1"/>
    <n v="1639.56"/>
    <s v="tier - 2"/>
    <s v="tier - 2"/>
    <s v="R1012"/>
  </r>
  <r>
    <x v="2201"/>
    <x v="1896"/>
    <d v="2003-12-30T00:00:00"/>
    <x v="39"/>
    <n v="0"/>
    <x v="422"/>
    <x v="321"/>
    <x v="1"/>
    <x v="2"/>
    <s v="No"/>
    <s v="No"/>
    <x v="3"/>
    <x v="1"/>
    <n v="1635.73"/>
    <s v="tier - 2"/>
    <s v="tier - 3"/>
    <s v="R1012"/>
  </r>
  <r>
    <x v="2202"/>
    <x v="1897"/>
    <d v="2004-06-13T00:00:00"/>
    <x v="41"/>
    <n v="0"/>
    <x v="1095"/>
    <x v="315"/>
    <x v="0"/>
    <x v="2"/>
    <s v="No"/>
    <s v="yes"/>
    <x v="3"/>
    <x v="1"/>
    <n v="1634.57"/>
    <s v="tier - 2"/>
    <s v="tier - 2"/>
    <s v="R1013"/>
  </r>
  <r>
    <x v="2203"/>
    <x v="1898"/>
    <d v="2004-08-08T00:00:00"/>
    <x v="41"/>
    <n v="0"/>
    <x v="754"/>
    <x v="214"/>
    <x v="0"/>
    <x v="1"/>
    <s v="No"/>
    <s v="yes"/>
    <x v="3"/>
    <x v="1"/>
    <n v="1633.96"/>
    <s v="tier - 2"/>
    <s v="tier - 1"/>
    <s v="R1013"/>
  </r>
  <r>
    <x v="2204"/>
    <x v="1899"/>
    <d v="2004-12-13T00:00:00"/>
    <x v="41"/>
    <n v="0"/>
    <x v="568"/>
    <x v="336"/>
    <x v="0"/>
    <x v="1"/>
    <s v="No"/>
    <s v="yes"/>
    <x v="3"/>
    <x v="1"/>
    <n v="1633.04"/>
    <s v="tier - 2"/>
    <s v="tier - 2"/>
    <s v="R1013"/>
  </r>
  <r>
    <x v="2205"/>
    <x v="1900"/>
    <d v="2003-09-16T00:00:00"/>
    <x v="39"/>
    <n v="0"/>
    <x v="417"/>
    <x v="161"/>
    <x v="1"/>
    <x v="2"/>
    <s v="No"/>
    <s v="No"/>
    <x v="3"/>
    <x v="1"/>
    <n v="1632.56"/>
    <s v="tier - 2"/>
    <s v="tier - 2"/>
    <s v="R1012"/>
  </r>
  <r>
    <x v="2206"/>
    <x v="1901"/>
    <d v="2003-10-03T00:00:00"/>
    <x v="39"/>
    <n v="0"/>
    <x v="524"/>
    <x v="300"/>
    <x v="1"/>
    <x v="1"/>
    <s v="No"/>
    <s v="No"/>
    <x v="3"/>
    <x v="1"/>
    <n v="1632.04"/>
    <s v="tier - 2"/>
    <s v="tier - 2"/>
    <s v="R1012"/>
  </r>
  <r>
    <x v="2207"/>
    <x v="1902"/>
    <d v="2004-07-09T00:00:00"/>
    <x v="41"/>
    <n v="0"/>
    <x v="166"/>
    <x v="125"/>
    <x v="0"/>
    <x v="2"/>
    <s v="No"/>
    <s v="yes"/>
    <x v="3"/>
    <x v="1"/>
    <n v="1631.82"/>
    <s v="tier - 2"/>
    <s v="tier - 1"/>
    <s v="R1013"/>
  </r>
  <r>
    <x v="2208"/>
    <x v="1903"/>
    <d v="2004-12-05T00:00:00"/>
    <x v="41"/>
    <n v="0"/>
    <x v="168"/>
    <x v="212"/>
    <x v="0"/>
    <x v="2"/>
    <s v="No"/>
    <s v="yes"/>
    <x v="3"/>
    <x v="1"/>
    <n v="1631.67"/>
    <s v="tier - 2"/>
    <s v="tier - 3"/>
    <s v="R1013"/>
  </r>
  <r>
    <x v="2209"/>
    <x v="1904"/>
    <d v="2004-10-04T00:00:00"/>
    <x v="41"/>
    <n v="0"/>
    <x v="172"/>
    <x v="206"/>
    <x v="0"/>
    <x v="2"/>
    <s v="No"/>
    <s v="yes"/>
    <x v="3"/>
    <x v="1"/>
    <n v="1629.83"/>
    <s v="tier - 2"/>
    <s v="tier - 2"/>
    <s v="R1013"/>
  </r>
  <r>
    <x v="2210"/>
    <x v="1905"/>
    <d v="2003-07-17T00:00:00"/>
    <x v="39"/>
    <n v="0"/>
    <x v="361"/>
    <x v="251"/>
    <x v="2"/>
    <x v="2"/>
    <s v="No"/>
    <s v="No"/>
    <x v="3"/>
    <x v="1"/>
    <n v="1628.47"/>
    <s v="tier - 2"/>
    <s v="tier - 1"/>
    <s v="R1012"/>
  </r>
  <r>
    <x v="2211"/>
    <x v="1594"/>
    <d v="2003-12-04T00:00:00"/>
    <x v="39"/>
    <n v="0"/>
    <x v="491"/>
    <x v="34"/>
    <x v="2"/>
    <x v="1"/>
    <s v="No"/>
    <s v="No"/>
    <x v="3"/>
    <x v="1"/>
    <n v="1627.28"/>
    <s v="tier - 2"/>
    <s v="tier - 2"/>
    <s v="R1012"/>
  </r>
  <r>
    <x v="2212"/>
    <x v="1906"/>
    <d v="2003-09-09T00:00:00"/>
    <x v="39"/>
    <n v="0"/>
    <x v="1264"/>
    <x v="102"/>
    <x v="2"/>
    <x v="2"/>
    <s v="No"/>
    <s v="No"/>
    <x v="3"/>
    <x v="1"/>
    <n v="1625.43"/>
    <s v="tier - 2"/>
    <s v="tier - 3"/>
    <s v="R1012"/>
  </r>
  <r>
    <x v="2213"/>
    <x v="1907"/>
    <d v="2004-07-25T00:00:00"/>
    <x v="41"/>
    <n v="0"/>
    <x v="32"/>
    <x v="141"/>
    <x v="0"/>
    <x v="2"/>
    <s v="No"/>
    <s v="yes"/>
    <x v="3"/>
    <x v="1"/>
    <n v="1622.19"/>
    <s v="tier - 2"/>
    <s v="tier - 1"/>
    <s v="R1013"/>
  </r>
  <r>
    <x v="2214"/>
    <x v="1908"/>
    <d v="2004-08-21T00:00:00"/>
    <x v="41"/>
    <n v="0"/>
    <x v="201"/>
    <x v="214"/>
    <x v="0"/>
    <x v="1"/>
    <s v="No"/>
    <s v="yes"/>
    <x v="3"/>
    <x v="1"/>
    <n v="1621.88"/>
    <s v="tier - 2"/>
    <s v="tier - 2"/>
    <s v="R1013"/>
  </r>
  <r>
    <x v="2215"/>
    <x v="730"/>
    <d v="2003-09-14T00:00:00"/>
    <x v="39"/>
    <n v="0"/>
    <x v="1265"/>
    <x v="662"/>
    <x v="3"/>
    <x v="2"/>
    <s v="No"/>
    <s v="No"/>
    <x v="3"/>
    <x v="1"/>
    <n v="1621.34"/>
    <s v="tier - 2"/>
    <s v="tier - 2"/>
    <s v="R1012"/>
  </r>
  <r>
    <x v="2216"/>
    <x v="63"/>
    <d v="1995-08-05T00:00:00"/>
    <x v="40"/>
    <n v="0"/>
    <x v="1266"/>
    <x v="330"/>
    <x v="2"/>
    <x v="1"/>
    <s v="yes"/>
    <s v="No"/>
    <x v="3"/>
    <x v="1"/>
    <n v="1617.16"/>
    <s v="tier - 2"/>
    <s v="tier - 1"/>
    <s v="R1013"/>
  </r>
  <r>
    <x v="2217"/>
    <x v="1909"/>
    <d v="2004-07-22T00:00:00"/>
    <x v="41"/>
    <n v="0"/>
    <x v="1137"/>
    <x v="31"/>
    <x v="1"/>
    <x v="2"/>
    <s v="No"/>
    <s v="yes"/>
    <x v="3"/>
    <x v="1"/>
    <n v="1615.77"/>
    <s v="tier - 2"/>
    <s v="tier - 1"/>
    <s v="R1013"/>
  </r>
  <r>
    <x v="2218"/>
    <x v="1910"/>
    <d v="2004-11-19T00:00:00"/>
    <x v="41"/>
    <n v="0"/>
    <x v="1267"/>
    <x v="85"/>
    <x v="2"/>
    <x v="1"/>
    <s v="No"/>
    <s v="yes"/>
    <x v="3"/>
    <x v="1"/>
    <n v="1607.51"/>
    <s v="tier - 2"/>
    <s v="tier - 3"/>
    <s v="R1013"/>
  </r>
  <r>
    <x v="2219"/>
    <x v="1911"/>
    <d v="1992-09-22T00:00:00"/>
    <x v="34"/>
    <n v="0"/>
    <x v="1268"/>
    <x v="325"/>
    <x v="2"/>
    <x v="2"/>
    <s v="No"/>
    <s v="No"/>
    <x v="3"/>
    <x v="1"/>
    <n v="1566.88"/>
    <s v="tier - 2"/>
    <s v="tier - 1"/>
    <s v="R1013"/>
  </r>
  <r>
    <x v="2220"/>
    <x v="1912"/>
    <d v="2001-12-05T00:00:00"/>
    <x v="47"/>
    <n v="0"/>
    <x v="172"/>
    <x v="67"/>
    <x v="0"/>
    <x v="2"/>
    <s v="yes"/>
    <s v="No"/>
    <x v="0"/>
    <x v="1"/>
    <n v="1534.3"/>
    <s v="tier - 2"/>
    <s v="tier - 2"/>
    <s v="R1013"/>
  </r>
  <r>
    <x v="2221"/>
    <x v="1913"/>
    <d v="2001-06-02T00:00:00"/>
    <x v="21"/>
    <n v="0"/>
    <x v="4"/>
    <x v="188"/>
    <x v="0"/>
    <x v="2"/>
    <s v="yes"/>
    <s v="No"/>
    <x v="0"/>
    <x v="1"/>
    <n v="1532.47"/>
    <s v="tier - 2"/>
    <s v="tier - 2"/>
    <s v="R1013"/>
  </r>
  <r>
    <x v="2222"/>
    <x v="456"/>
    <d v="2001-07-07T00:00:00"/>
    <x v="47"/>
    <n v="0"/>
    <x v="1269"/>
    <x v="161"/>
    <x v="0"/>
    <x v="2"/>
    <s v="yes"/>
    <s v="No"/>
    <x v="0"/>
    <x v="1"/>
    <n v="1526.31"/>
    <s v="tier - 2"/>
    <s v="tier - 3"/>
    <s v="R1011"/>
  </r>
  <r>
    <x v="2223"/>
    <x v="1914"/>
    <d v="2001-08-25T00:00:00"/>
    <x v="47"/>
    <n v="0"/>
    <x v="358"/>
    <x v="219"/>
    <x v="2"/>
    <x v="2"/>
    <s v="yes"/>
    <s v="No"/>
    <x v="0"/>
    <x v="1"/>
    <n v="1515.34"/>
    <s v="tier - 2"/>
    <s v="tier - 3"/>
    <s v="R1013"/>
  </r>
  <r>
    <x v="2224"/>
    <x v="1596"/>
    <d v="1998-06-19T00:00:00"/>
    <x v="44"/>
    <n v="0"/>
    <x v="1270"/>
    <x v="10"/>
    <x v="3"/>
    <x v="1"/>
    <s v="No"/>
    <s v="No"/>
    <x v="3"/>
    <x v="1"/>
    <n v="1497"/>
    <s v="tier - 2"/>
    <s v="tier - 2"/>
    <s v="R1013"/>
  </r>
  <r>
    <x v="2225"/>
    <x v="704"/>
    <d v="1995-10-07T00:00:00"/>
    <x v="40"/>
    <n v="0"/>
    <x v="1271"/>
    <x v="70"/>
    <x v="3"/>
    <x v="2"/>
    <s v="yes"/>
    <s v="No"/>
    <x v="3"/>
    <x v="1"/>
    <n v="1493"/>
    <s v="tier - 2"/>
    <s v="tier - 3"/>
    <s v="R1013"/>
  </r>
  <r>
    <x v="2226"/>
    <x v="1241"/>
    <d v="1997-06-09T00:00:00"/>
    <x v="31"/>
    <n v="0"/>
    <x v="1272"/>
    <x v="167"/>
    <x v="3"/>
    <x v="2"/>
    <s v="yes"/>
    <s v="No"/>
    <x v="3"/>
    <x v="1"/>
    <n v="1481"/>
    <s v="tier - 2"/>
    <s v="tier - 1"/>
    <s v="R1012"/>
  </r>
  <r>
    <x v="2227"/>
    <x v="1915"/>
    <d v="1998-12-07T00:00:00"/>
    <x v="44"/>
    <n v="0"/>
    <x v="1273"/>
    <x v="146"/>
    <x v="3"/>
    <x v="2"/>
    <s v="No"/>
    <s v="No"/>
    <x v="3"/>
    <x v="1"/>
    <n v="1477"/>
    <s v="tier - 2"/>
    <s v="tier - 1"/>
    <s v="R1013"/>
  </r>
  <r>
    <x v="2228"/>
    <x v="1916"/>
    <d v="2003-06-20T00:00:00"/>
    <x v="39"/>
    <n v="0"/>
    <x v="1274"/>
    <x v="450"/>
    <x v="2"/>
    <x v="2"/>
    <s v="No"/>
    <s v="No"/>
    <x v="3"/>
    <x v="1"/>
    <n v="1467"/>
    <s v="tier - 2"/>
    <s v="tier - 2"/>
    <s v="R1013"/>
  </r>
  <r>
    <x v="2229"/>
    <x v="1917"/>
    <d v="1997-06-19T00:00:00"/>
    <x v="31"/>
    <n v="0"/>
    <x v="910"/>
    <x v="109"/>
    <x v="3"/>
    <x v="1"/>
    <s v="yes"/>
    <s v="No"/>
    <x v="3"/>
    <x v="1"/>
    <n v="1445"/>
    <s v="tier - 2"/>
    <s v="tier - 1"/>
    <s v="R1013"/>
  </r>
  <r>
    <x v="2230"/>
    <x v="1918"/>
    <d v="2000-09-01T00:00:00"/>
    <x v="21"/>
    <n v="0"/>
    <x v="279"/>
    <x v="40"/>
    <x v="3"/>
    <x v="2"/>
    <s v="No"/>
    <s v="yes"/>
    <x v="3"/>
    <x v="1"/>
    <n v="1438"/>
    <s v="tier - 2"/>
    <s v="tier - 2"/>
    <s v="R1013"/>
  </r>
  <r>
    <x v="2231"/>
    <x v="1919"/>
    <d v="1997-12-05T00:00:00"/>
    <x v="31"/>
    <n v="0"/>
    <x v="1176"/>
    <x v="577"/>
    <x v="3"/>
    <x v="2"/>
    <s v="yes"/>
    <s v="No"/>
    <x v="3"/>
    <x v="1"/>
    <n v="1422"/>
    <s v="tier - 2"/>
    <s v="tier - 2"/>
    <s v="R1013"/>
  </r>
  <r>
    <x v="2232"/>
    <x v="1920"/>
    <d v="2001-08-23T00:00:00"/>
    <x v="47"/>
    <n v="0"/>
    <x v="1036"/>
    <x v="409"/>
    <x v="2"/>
    <x v="2"/>
    <s v="yes"/>
    <s v="No"/>
    <x v="0"/>
    <x v="1"/>
    <n v="1421"/>
    <s v="tier - 2"/>
    <s v="tier - 2"/>
    <s v="R1013"/>
  </r>
  <r>
    <x v="2233"/>
    <x v="1003"/>
    <d v="1996-06-23T00:00:00"/>
    <x v="45"/>
    <n v="0"/>
    <x v="1080"/>
    <x v="92"/>
    <x v="3"/>
    <x v="2"/>
    <s v="yes"/>
    <s v="No"/>
    <x v="0"/>
    <x v="1"/>
    <n v="1417"/>
    <s v="tier - 2"/>
    <s v="tier - 3"/>
    <s v="R1013"/>
  </r>
  <r>
    <x v="2234"/>
    <x v="1921"/>
    <d v="1997-10-27T00:00:00"/>
    <x v="31"/>
    <n v="0"/>
    <x v="1245"/>
    <x v="508"/>
    <x v="3"/>
    <x v="2"/>
    <s v="yes"/>
    <s v="No"/>
    <x v="3"/>
    <x v="1"/>
    <n v="1402"/>
    <s v="tier - 2"/>
    <s v="tier - 3"/>
    <s v="R1011"/>
  </r>
  <r>
    <x v="2235"/>
    <x v="1922"/>
    <d v="1998-09-05T00:00:00"/>
    <x v="44"/>
    <n v="0"/>
    <x v="1275"/>
    <x v="24"/>
    <x v="2"/>
    <x v="2"/>
    <s v="No"/>
    <s v="No"/>
    <x v="3"/>
    <x v="1"/>
    <n v="1400.44"/>
    <s v="tier - 2"/>
    <s v="tier - 2"/>
    <s v="R1013"/>
  </r>
  <r>
    <x v="2236"/>
    <x v="1923"/>
    <d v="2002-12-22T00:00:00"/>
    <x v="43"/>
    <n v="0"/>
    <x v="161"/>
    <x v="663"/>
    <x v="0"/>
    <x v="0"/>
    <s v="No"/>
    <s v="No"/>
    <x v="0"/>
    <x v="1"/>
    <n v="1391.53"/>
    <s v="tier - 2"/>
    <s v="tier - 1"/>
    <s v="R1013"/>
  </r>
  <r>
    <x v="2237"/>
    <x v="1924"/>
    <d v="2002-11-14T00:00:00"/>
    <x v="43"/>
    <n v="0"/>
    <x v="1151"/>
    <x v="496"/>
    <x v="2"/>
    <x v="0"/>
    <s v="No"/>
    <s v="No"/>
    <x v="0"/>
    <x v="1"/>
    <n v="1390"/>
    <s v="tier - 2"/>
    <s v="tier - 2"/>
    <s v="R1013"/>
  </r>
  <r>
    <x v="2238"/>
    <x v="66"/>
    <d v="1999-07-06T00:00:00"/>
    <x v="35"/>
    <n v="0"/>
    <x v="1276"/>
    <x v="21"/>
    <x v="2"/>
    <x v="1"/>
    <s v="No"/>
    <s v="No"/>
    <x v="0"/>
    <x v="1"/>
    <n v="1389"/>
    <s v="tier - 2"/>
    <s v="tier - 2"/>
    <s v="R1013"/>
  </r>
  <r>
    <x v="2239"/>
    <x v="1925"/>
    <d v="2002-08-15T00:00:00"/>
    <x v="43"/>
    <n v="0"/>
    <x v="1277"/>
    <x v="564"/>
    <x v="3"/>
    <x v="0"/>
    <s v="No"/>
    <s v="No"/>
    <x v="0"/>
    <x v="1"/>
    <n v="1382"/>
    <s v="tier - 2"/>
    <s v="tier - 1"/>
    <s v="R1013"/>
  </r>
  <r>
    <x v="2240"/>
    <x v="1926"/>
    <d v="1998-12-03T00:00:00"/>
    <x v="44"/>
    <n v="0"/>
    <x v="300"/>
    <x v="538"/>
    <x v="2"/>
    <x v="2"/>
    <s v="No"/>
    <s v="No"/>
    <x v="3"/>
    <x v="1"/>
    <n v="1359"/>
    <s v="tier - 2"/>
    <s v="tier - 1"/>
    <s v="R1013"/>
  </r>
  <r>
    <x v="2241"/>
    <x v="1927"/>
    <d v="1997-11-07T00:00:00"/>
    <x v="31"/>
    <n v="0"/>
    <x v="1169"/>
    <x v="120"/>
    <x v="2"/>
    <x v="2"/>
    <s v="yes"/>
    <s v="No"/>
    <x v="3"/>
    <x v="1"/>
    <n v="1341.16"/>
    <s v="tier - 2"/>
    <s v="tier - 2"/>
    <s v="R1012"/>
  </r>
  <r>
    <x v="2242"/>
    <x v="854"/>
    <d v="1995-07-30T00:00:00"/>
    <x v="40"/>
    <n v="0"/>
    <x v="1015"/>
    <x v="198"/>
    <x v="3"/>
    <x v="2"/>
    <s v="yes"/>
    <s v="No"/>
    <x v="3"/>
    <x v="1"/>
    <n v="1338"/>
    <s v="tier - 2"/>
    <s v="tier - 3"/>
    <s v="R1012"/>
  </r>
  <r>
    <x v="2243"/>
    <x v="1928"/>
    <d v="1998-07-12T00:00:00"/>
    <x v="44"/>
    <n v="0"/>
    <x v="1278"/>
    <x v="149"/>
    <x v="2"/>
    <x v="1"/>
    <s v="No"/>
    <s v="No"/>
    <x v="3"/>
    <x v="1"/>
    <n v="1332.61"/>
    <s v="tier - 2"/>
    <s v="tier - 3"/>
    <s v="R1013"/>
  </r>
  <r>
    <x v="2244"/>
    <x v="629"/>
    <d v="1999-10-14T00:00:00"/>
    <x v="35"/>
    <n v="0"/>
    <x v="496"/>
    <x v="249"/>
    <x v="2"/>
    <x v="2"/>
    <s v="No"/>
    <s v="No"/>
    <x v="0"/>
    <x v="1"/>
    <n v="1329.17"/>
    <s v="tier - 2"/>
    <s v="tier - 3"/>
    <s v="R1013"/>
  </r>
  <r>
    <x v="2245"/>
    <x v="1929"/>
    <d v="2002-10-13T00:00:00"/>
    <x v="43"/>
    <n v="0"/>
    <x v="1279"/>
    <x v="565"/>
    <x v="2"/>
    <x v="0"/>
    <s v="No"/>
    <s v="No"/>
    <x v="0"/>
    <x v="1"/>
    <n v="1315"/>
    <s v="tier - 2"/>
    <s v="tier - 2"/>
    <s v="R1013"/>
  </r>
  <r>
    <x v="2246"/>
    <x v="1930"/>
    <d v="1999-12-02T00:00:00"/>
    <x v="35"/>
    <n v="0"/>
    <x v="1280"/>
    <x v="117"/>
    <x v="2"/>
    <x v="2"/>
    <s v="No"/>
    <s v="No"/>
    <x v="0"/>
    <x v="1"/>
    <n v="1304"/>
    <s v="tier - 2"/>
    <s v="tier - 2"/>
    <s v="R1013"/>
  </r>
  <r>
    <x v="2247"/>
    <x v="1931"/>
    <d v="2002-12-10T00:00:00"/>
    <x v="43"/>
    <n v="0"/>
    <x v="1281"/>
    <x v="498"/>
    <x v="3"/>
    <x v="0"/>
    <s v="No"/>
    <s v="No"/>
    <x v="0"/>
    <x v="1"/>
    <n v="1304"/>
    <s v="tier - 2"/>
    <s v="tier - 2"/>
    <s v="R1012"/>
  </r>
  <r>
    <x v="2248"/>
    <x v="1932"/>
    <d v="2001-11-29T00:00:00"/>
    <x v="47"/>
    <n v="0"/>
    <x v="1282"/>
    <x v="79"/>
    <x v="3"/>
    <x v="2"/>
    <s v="yes"/>
    <s v="No"/>
    <x v="0"/>
    <x v="1"/>
    <n v="1293"/>
    <s v="tier - 2"/>
    <s v="tier - 3"/>
    <s v="R1012"/>
  </r>
  <r>
    <x v="2249"/>
    <x v="1933"/>
    <d v="1998-06-04T00:00:00"/>
    <x v="31"/>
    <n v="0"/>
    <x v="1283"/>
    <x v="523"/>
    <x v="2"/>
    <x v="2"/>
    <s v="No"/>
    <s v="No"/>
    <x v="3"/>
    <x v="1"/>
    <n v="1290.93"/>
    <s v="tier - 2"/>
    <s v="tier - 2"/>
    <s v="R1013"/>
  </r>
  <r>
    <x v="2250"/>
    <x v="1934"/>
    <d v="2000-06-26T00:00:00"/>
    <x v="21"/>
    <n v="0"/>
    <x v="1013"/>
    <x v="209"/>
    <x v="3"/>
    <x v="2"/>
    <s v="No"/>
    <s v="yes"/>
    <x v="3"/>
    <x v="1"/>
    <n v="1286"/>
    <s v="tier - 2"/>
    <s v="tier - 2"/>
    <s v="R1013"/>
  </r>
  <r>
    <x v="2251"/>
    <x v="1935"/>
    <d v="2004-07-28T00:00:00"/>
    <x v="41"/>
    <n v="0"/>
    <x v="1244"/>
    <x v="276"/>
    <x v="2"/>
    <x v="2"/>
    <s v="No"/>
    <s v="yes"/>
    <x v="3"/>
    <x v="1"/>
    <n v="1285"/>
    <s v="tier - 2"/>
    <s v="tier - 3"/>
    <s v="R1013"/>
  </r>
  <r>
    <x v="2252"/>
    <x v="1936"/>
    <d v="2004-09-30T00:00:00"/>
    <x v="41"/>
    <n v="0"/>
    <x v="1284"/>
    <x v="561"/>
    <x v="2"/>
    <x v="1"/>
    <s v="No"/>
    <s v="yes"/>
    <x v="3"/>
    <x v="1"/>
    <n v="1283"/>
    <s v="tier - 2"/>
    <s v="tier - 1"/>
    <s v="R1013"/>
  </r>
  <r>
    <x v="2253"/>
    <x v="1937"/>
    <d v="1997-10-26T00:00:00"/>
    <x v="31"/>
    <n v="0"/>
    <x v="1285"/>
    <x v="329"/>
    <x v="3"/>
    <x v="2"/>
    <s v="yes"/>
    <s v="No"/>
    <x v="3"/>
    <x v="1"/>
    <n v="1276"/>
    <s v="tier - 2"/>
    <s v="tier - 2"/>
    <s v="R1012"/>
  </r>
  <r>
    <x v="2254"/>
    <x v="1938"/>
    <d v="2002-12-04T00:00:00"/>
    <x v="43"/>
    <n v="0"/>
    <x v="1286"/>
    <x v="403"/>
    <x v="2"/>
    <x v="0"/>
    <s v="No"/>
    <s v="No"/>
    <x v="0"/>
    <x v="1"/>
    <n v="1267"/>
    <s v="tier - 2"/>
    <s v="tier - 1"/>
    <s v="R1013"/>
  </r>
  <r>
    <x v="2255"/>
    <x v="66"/>
    <d v="2003-11-21T00:00:00"/>
    <x v="39"/>
    <n v="0"/>
    <x v="1287"/>
    <x v="425"/>
    <x v="0"/>
    <x v="1"/>
    <s v="No"/>
    <s v="No"/>
    <x v="3"/>
    <x v="1"/>
    <n v="1263.25"/>
    <s v="tier - 2"/>
    <s v="tier - 3"/>
    <s v="R1011"/>
  </r>
  <r>
    <x v="2256"/>
    <x v="1939"/>
    <d v="2003-08-15T00:00:00"/>
    <x v="39"/>
    <n v="0"/>
    <x v="169"/>
    <x v="155"/>
    <x v="0"/>
    <x v="1"/>
    <s v="No"/>
    <s v="No"/>
    <x v="3"/>
    <x v="1"/>
    <n v="1261.8599999999999"/>
    <s v="tier - 2"/>
    <s v="tier - 3"/>
    <s v="R1011"/>
  </r>
  <r>
    <x v="2257"/>
    <x v="1940"/>
    <d v="2003-10-30T00:00:00"/>
    <x v="39"/>
    <n v="0"/>
    <x v="97"/>
    <x v="351"/>
    <x v="0"/>
    <x v="2"/>
    <s v="No"/>
    <s v="No"/>
    <x v="3"/>
    <x v="1"/>
    <n v="1261.44"/>
    <s v="tier - 2"/>
    <s v="tier - 3"/>
    <s v="R1011"/>
  </r>
  <r>
    <x v="2258"/>
    <x v="1941"/>
    <d v="2003-10-13T00:00:00"/>
    <x v="39"/>
    <n v="0"/>
    <x v="217"/>
    <x v="372"/>
    <x v="0"/>
    <x v="2"/>
    <s v="No"/>
    <s v="No"/>
    <x v="3"/>
    <x v="1"/>
    <n v="1256.3"/>
    <s v="tier - 2"/>
    <s v="tier - 3"/>
    <s v="R1011"/>
  </r>
  <r>
    <x v="2259"/>
    <x v="1942"/>
    <d v="2003-12-10T00:00:00"/>
    <x v="39"/>
    <n v="0"/>
    <x v="625"/>
    <x v="115"/>
    <x v="1"/>
    <x v="2"/>
    <s v="No"/>
    <s v="No"/>
    <x v="3"/>
    <x v="1"/>
    <n v="1253.94"/>
    <s v="tier - 2"/>
    <s v="tier - 2"/>
    <s v="R1011"/>
  </r>
  <r>
    <x v="2260"/>
    <x v="1943"/>
    <d v="1997-11-04T00:00:00"/>
    <x v="31"/>
    <n v="0"/>
    <x v="1165"/>
    <x v="614"/>
    <x v="3"/>
    <x v="2"/>
    <s v="yes"/>
    <s v="No"/>
    <x v="3"/>
    <x v="1"/>
    <n v="1253"/>
    <s v="tier - 2"/>
    <s v="tier - 2"/>
    <s v="R1013"/>
  </r>
  <r>
    <x v="2261"/>
    <x v="1944"/>
    <d v="2003-09-15T00:00:00"/>
    <x v="39"/>
    <n v="0"/>
    <x v="368"/>
    <x v="138"/>
    <x v="1"/>
    <x v="2"/>
    <s v="No"/>
    <s v="No"/>
    <x v="3"/>
    <x v="1"/>
    <n v="1252.4100000000001"/>
    <s v="tier - 2"/>
    <s v="tier - 3"/>
    <s v="R1011"/>
  </r>
  <r>
    <x v="2262"/>
    <x v="1945"/>
    <d v="2003-09-08T00:00:00"/>
    <x v="39"/>
    <n v="0"/>
    <x v="1288"/>
    <x v="326"/>
    <x v="2"/>
    <x v="2"/>
    <s v="No"/>
    <s v="No"/>
    <x v="3"/>
    <x v="1"/>
    <n v="1242.82"/>
    <s v="tier - 2"/>
    <s v="tier - 1"/>
    <s v="R1011"/>
  </r>
  <r>
    <x v="2263"/>
    <x v="1946"/>
    <d v="2003-09-15T00:00:00"/>
    <x v="39"/>
    <n v="0"/>
    <x v="1289"/>
    <x v="240"/>
    <x v="2"/>
    <x v="1"/>
    <s v="No"/>
    <s v="No"/>
    <x v="3"/>
    <x v="1"/>
    <n v="1242.26"/>
    <s v="tier - 2"/>
    <s v="tier - 1"/>
    <s v="R1011"/>
  </r>
  <r>
    <x v="2264"/>
    <x v="1471"/>
    <d v="2003-08-02T00:00:00"/>
    <x v="39"/>
    <n v="0"/>
    <x v="477"/>
    <x v="89"/>
    <x v="2"/>
    <x v="2"/>
    <s v="No"/>
    <s v="No"/>
    <x v="3"/>
    <x v="1"/>
    <n v="1241.57"/>
    <s v="tier - 2"/>
    <s v="tier - 2"/>
    <s v="R1011"/>
  </r>
  <r>
    <x v="2265"/>
    <x v="1947"/>
    <d v="2002-07-01T00:00:00"/>
    <x v="43"/>
    <n v="0"/>
    <x v="1290"/>
    <x v="350"/>
    <x v="2"/>
    <x v="0"/>
    <s v="No"/>
    <s v="No"/>
    <x v="0"/>
    <x v="1"/>
    <n v="1241"/>
    <s v="tier - 2"/>
    <s v="tier - 2"/>
    <s v="R1013"/>
  </r>
  <r>
    <x v="2266"/>
    <x v="1948"/>
    <d v="1998-10-11T00:00:00"/>
    <x v="44"/>
    <n v="0"/>
    <x v="1291"/>
    <x v="231"/>
    <x v="3"/>
    <x v="1"/>
    <s v="No"/>
    <s v="No"/>
    <x v="3"/>
    <x v="1"/>
    <n v="1240"/>
    <s v="tier - 2"/>
    <s v="tier - 1"/>
    <s v="R1012"/>
  </r>
  <r>
    <x v="2267"/>
    <x v="1949"/>
    <d v="2002-12-12T00:00:00"/>
    <x v="43"/>
    <n v="0"/>
    <x v="1292"/>
    <x v="355"/>
    <x v="2"/>
    <x v="0"/>
    <s v="No"/>
    <s v="No"/>
    <x v="0"/>
    <x v="1"/>
    <n v="1237"/>
    <s v="tier - 2"/>
    <s v="tier - 2"/>
    <s v="R1013"/>
  </r>
  <r>
    <x v="2268"/>
    <x v="132"/>
    <d v="1998-07-13T00:00:00"/>
    <x v="44"/>
    <n v="0"/>
    <x v="1293"/>
    <x v="49"/>
    <x v="2"/>
    <x v="2"/>
    <s v="No"/>
    <s v="No"/>
    <x v="3"/>
    <x v="1"/>
    <n v="1234"/>
    <s v="tier - 2"/>
    <s v="tier - 1"/>
    <s v="R1013"/>
  </r>
  <r>
    <x v="2269"/>
    <x v="559"/>
    <d v="2004-10-16T00:00:00"/>
    <x v="41"/>
    <n v="0"/>
    <x v="1058"/>
    <x v="70"/>
    <x v="2"/>
    <x v="2"/>
    <s v="No"/>
    <s v="yes"/>
    <x v="3"/>
    <x v="1"/>
    <n v="1228"/>
    <s v="tier - 2"/>
    <s v="tier - 1"/>
    <s v="R1012"/>
  </r>
  <r>
    <x v="2270"/>
    <x v="1950"/>
    <d v="2004-07-09T00:00:00"/>
    <x v="41"/>
    <n v="0"/>
    <x v="515"/>
    <x v="577"/>
    <x v="2"/>
    <x v="2"/>
    <s v="No"/>
    <s v="yes"/>
    <x v="3"/>
    <x v="1"/>
    <n v="1224"/>
    <s v="tier - 2"/>
    <s v="tier - 1"/>
    <s v="R1013"/>
  </r>
  <r>
    <x v="2271"/>
    <x v="1951"/>
    <d v="1996-11-04T00:00:00"/>
    <x v="45"/>
    <n v="0"/>
    <x v="1294"/>
    <x v="200"/>
    <x v="3"/>
    <x v="1"/>
    <s v="yes"/>
    <s v="No"/>
    <x v="0"/>
    <x v="1"/>
    <n v="1220"/>
    <s v="tier - 2"/>
    <s v="tier - 3"/>
    <s v="R1012"/>
  </r>
  <r>
    <x v="2272"/>
    <x v="68"/>
    <d v="2004-06-02T00:00:00"/>
    <x v="39"/>
    <n v="0"/>
    <x v="1295"/>
    <x v="193"/>
    <x v="3"/>
    <x v="2"/>
    <s v="No"/>
    <s v="yes"/>
    <x v="3"/>
    <x v="1"/>
    <n v="1210"/>
    <s v="tier - 2"/>
    <s v="tier - 1"/>
    <s v="R1013"/>
  </r>
  <r>
    <x v="2273"/>
    <x v="1952"/>
    <d v="1992-10-06T00:00:00"/>
    <x v="34"/>
    <n v="0"/>
    <x v="1296"/>
    <x v="4"/>
    <x v="2"/>
    <x v="2"/>
    <s v="No"/>
    <s v="No"/>
    <x v="3"/>
    <x v="1"/>
    <n v="1200.55"/>
    <s v="tier - 2"/>
    <s v="tier - 3"/>
    <s v="R1013"/>
  </r>
  <r>
    <x v="2274"/>
    <x v="1953"/>
    <d v="1999-06-28T00:00:00"/>
    <x v="35"/>
    <n v="0"/>
    <x v="1297"/>
    <x v="614"/>
    <x v="3"/>
    <x v="2"/>
    <s v="No"/>
    <s v="No"/>
    <x v="0"/>
    <x v="1"/>
    <n v="1200"/>
    <s v="tier - 2"/>
    <s v="tier - 3"/>
    <s v="R1012"/>
  </r>
  <r>
    <x v="2275"/>
    <x v="1954"/>
    <d v="2002-08-26T00:00:00"/>
    <x v="43"/>
    <n v="0"/>
    <x v="1298"/>
    <x v="664"/>
    <x v="2"/>
    <x v="0"/>
    <s v="No"/>
    <s v="No"/>
    <x v="0"/>
    <x v="1"/>
    <n v="1191"/>
    <s v="tier - 2"/>
    <s v="tier - 1"/>
    <s v="R1013"/>
  </r>
  <r>
    <x v="2276"/>
    <x v="1955"/>
    <d v="1997-06-28T00:00:00"/>
    <x v="31"/>
    <n v="0"/>
    <x v="1299"/>
    <x v="259"/>
    <x v="2"/>
    <x v="1"/>
    <s v="yes"/>
    <s v="No"/>
    <x v="3"/>
    <x v="1"/>
    <n v="1178.07"/>
    <s v="tier - 2"/>
    <s v="tier - 2"/>
    <s v="R1013"/>
  </r>
  <r>
    <x v="2277"/>
    <x v="1956"/>
    <d v="1996-08-11T00:00:00"/>
    <x v="45"/>
    <n v="0"/>
    <x v="1300"/>
    <x v="273"/>
    <x v="3"/>
    <x v="2"/>
    <s v="yes"/>
    <s v="No"/>
    <x v="0"/>
    <x v="1"/>
    <n v="1178"/>
    <s v="tier - 2"/>
    <s v="tier - 3"/>
    <s v="R1013"/>
  </r>
  <r>
    <x v="2278"/>
    <x v="177"/>
    <d v="2001-11-12T00:00:00"/>
    <x v="47"/>
    <n v="0"/>
    <x v="1010"/>
    <x v="98"/>
    <x v="2"/>
    <x v="2"/>
    <s v="yes"/>
    <s v="No"/>
    <x v="0"/>
    <x v="1"/>
    <n v="1167"/>
    <s v="tier - 2"/>
    <s v="tier - 1"/>
    <s v="R1013"/>
  </r>
  <r>
    <x v="2279"/>
    <x v="1957"/>
    <d v="2002-06-11T00:00:00"/>
    <x v="43"/>
    <n v="0"/>
    <x v="1301"/>
    <x v="400"/>
    <x v="3"/>
    <x v="0"/>
    <s v="No"/>
    <s v="No"/>
    <x v="0"/>
    <x v="1"/>
    <n v="1165"/>
    <s v="tier - 2"/>
    <s v="tier - 3"/>
    <s v="R1012"/>
  </r>
  <r>
    <x v="2280"/>
    <x v="1958"/>
    <d v="2004-11-11T00:00:00"/>
    <x v="41"/>
    <n v="0"/>
    <x v="1302"/>
    <x v="321"/>
    <x v="0"/>
    <x v="2"/>
    <s v="No"/>
    <s v="yes"/>
    <x v="3"/>
    <x v="1"/>
    <n v="1163.46"/>
    <s v="tier - 2"/>
    <s v="tier - 3"/>
    <s v="R1013"/>
  </r>
  <r>
    <x v="2281"/>
    <x v="41"/>
    <d v="1994-07-26T00:00:00"/>
    <x v="6"/>
    <n v="0"/>
    <x v="1303"/>
    <x v="93"/>
    <x v="2"/>
    <x v="2"/>
    <s v="No"/>
    <s v="No"/>
    <x v="0"/>
    <x v="1"/>
    <n v="1158.32"/>
    <s v="tier - 2"/>
    <s v="tier - 1"/>
    <s v="R1013"/>
  </r>
  <r>
    <x v="2282"/>
    <x v="1959"/>
    <d v="2004-07-18T00:00:00"/>
    <x v="41"/>
    <n v="0"/>
    <x v="1304"/>
    <x v="576"/>
    <x v="0"/>
    <x v="2"/>
    <s v="No"/>
    <s v="yes"/>
    <x v="3"/>
    <x v="1"/>
    <n v="1149.4000000000001"/>
    <s v="tier - 2"/>
    <s v="tier - 2"/>
    <s v="R1013"/>
  </r>
  <r>
    <x v="2283"/>
    <x v="1960"/>
    <d v="2003-06-12T00:00:00"/>
    <x v="39"/>
    <n v="0"/>
    <x v="1305"/>
    <x v="325"/>
    <x v="3"/>
    <x v="2"/>
    <s v="No"/>
    <s v="No"/>
    <x v="3"/>
    <x v="1"/>
    <n v="1149"/>
    <s v="tier - 2"/>
    <s v="tier - 1"/>
    <s v="R1012"/>
  </r>
  <r>
    <x v="2284"/>
    <x v="1961"/>
    <d v="2004-06-10T00:00:00"/>
    <x v="41"/>
    <n v="0"/>
    <x v="8"/>
    <x v="216"/>
    <x v="0"/>
    <x v="1"/>
    <s v="No"/>
    <s v="yes"/>
    <x v="3"/>
    <x v="1"/>
    <n v="1146.8"/>
    <s v="tier - 2"/>
    <s v="tier - 2"/>
    <s v="R1013"/>
  </r>
  <r>
    <x v="2285"/>
    <x v="1935"/>
    <d v="2002-10-01T00:00:00"/>
    <x v="43"/>
    <n v="0"/>
    <x v="1306"/>
    <x v="582"/>
    <x v="3"/>
    <x v="0"/>
    <s v="No"/>
    <s v="No"/>
    <x v="0"/>
    <x v="1"/>
    <n v="1142"/>
    <s v="tier - 3"/>
    <s v="tier - 2"/>
    <s v="R1011"/>
  </r>
  <r>
    <x v="2286"/>
    <x v="1962"/>
    <d v="2004-09-12T00:00:00"/>
    <x v="41"/>
    <n v="0"/>
    <x v="866"/>
    <x v="52"/>
    <x v="0"/>
    <x v="2"/>
    <s v="No"/>
    <s v="yes"/>
    <x v="3"/>
    <x v="1"/>
    <n v="1141.45"/>
    <s v="tier - 3"/>
    <s v="tier - 3"/>
    <s v="R1013"/>
  </r>
  <r>
    <x v="2287"/>
    <x v="1963"/>
    <d v="2001-10-25T00:00:00"/>
    <x v="47"/>
    <n v="0"/>
    <x v="1307"/>
    <x v="337"/>
    <x v="3"/>
    <x v="2"/>
    <s v="yes"/>
    <s v="No"/>
    <x v="0"/>
    <x v="1"/>
    <n v="1141"/>
    <s v="tier - 3"/>
    <s v="tier - 1"/>
    <s v="R1013"/>
  </r>
  <r>
    <x v="2288"/>
    <x v="1964"/>
    <d v="2004-11-27T00:00:00"/>
    <x v="41"/>
    <n v="0"/>
    <x v="139"/>
    <x v="159"/>
    <x v="0"/>
    <x v="2"/>
    <s v="No"/>
    <s v="yes"/>
    <x v="3"/>
    <x v="1"/>
    <n v="1137.47"/>
    <s v="tier - 3"/>
    <s v="tier - 2"/>
    <s v="R1013"/>
  </r>
  <r>
    <x v="2289"/>
    <x v="1965"/>
    <d v="2004-10-15T00:00:00"/>
    <x v="41"/>
    <n v="0"/>
    <x v="97"/>
    <x v="212"/>
    <x v="0"/>
    <x v="2"/>
    <s v="No"/>
    <s v="yes"/>
    <x v="3"/>
    <x v="1"/>
    <n v="1137.01"/>
    <s v="tier - 3"/>
    <s v="tier - 1"/>
    <s v="R1013"/>
  </r>
  <r>
    <x v="2290"/>
    <x v="177"/>
    <d v="2002-08-11T00:00:00"/>
    <x v="43"/>
    <n v="0"/>
    <x v="515"/>
    <x v="665"/>
    <x v="2"/>
    <x v="0"/>
    <s v="No"/>
    <s v="No"/>
    <x v="0"/>
    <x v="1"/>
    <n v="1137"/>
    <s v="tier - 3"/>
    <s v="tier - 1"/>
    <s v="R1013"/>
  </r>
  <r>
    <x v="2291"/>
    <x v="1966"/>
    <d v="2004-11-28T00:00:00"/>
    <x v="41"/>
    <n v="0"/>
    <x v="534"/>
    <x v="268"/>
    <x v="0"/>
    <x v="1"/>
    <s v="No"/>
    <s v="yes"/>
    <x v="3"/>
    <x v="1"/>
    <n v="1136.4000000000001"/>
    <s v="tier - 3"/>
    <s v="tier - 3"/>
    <s v="R1013"/>
  </r>
  <r>
    <x v="2292"/>
    <x v="84"/>
    <d v="2004-06-11T00:00:00"/>
    <x v="41"/>
    <n v="0"/>
    <x v="161"/>
    <x v="637"/>
    <x v="0"/>
    <x v="1"/>
    <s v="No"/>
    <s v="yes"/>
    <x v="3"/>
    <x v="1"/>
    <n v="1135.94"/>
    <s v="tier - 3"/>
    <s v="tier - 3"/>
    <s v="R1013"/>
  </r>
  <r>
    <x v="2293"/>
    <x v="1967"/>
    <d v="2004-10-06T00:00:00"/>
    <x v="41"/>
    <n v="0"/>
    <x v="1308"/>
    <x v="268"/>
    <x v="2"/>
    <x v="1"/>
    <s v="No"/>
    <s v="yes"/>
    <x v="3"/>
    <x v="1"/>
    <n v="1135"/>
    <s v="tier - 3"/>
    <s v="tier - 3"/>
    <s v="R1013"/>
  </r>
  <r>
    <x v="2294"/>
    <x v="1968"/>
    <d v="2002-07-19T00:00:00"/>
    <x v="43"/>
    <n v="0"/>
    <x v="1309"/>
    <x v="402"/>
    <x v="3"/>
    <x v="0"/>
    <s v="No"/>
    <s v="No"/>
    <x v="0"/>
    <x v="1"/>
    <n v="1132"/>
    <s v="tier - 3"/>
    <s v="tier - 1"/>
    <s v="R1013"/>
  </r>
  <r>
    <x v="2295"/>
    <x v="1969"/>
    <d v="2004-06-14T00:00:00"/>
    <x v="41"/>
    <n v="0"/>
    <x v="705"/>
    <x v="206"/>
    <x v="0"/>
    <x v="2"/>
    <s v="No"/>
    <s v="yes"/>
    <x v="3"/>
    <x v="1"/>
    <n v="1131.51"/>
    <s v="tier - 3"/>
    <s v="tier - 1"/>
    <s v="R1013"/>
  </r>
  <r>
    <x v="2296"/>
    <x v="1970"/>
    <d v="2004-11-12T00:00:00"/>
    <x v="41"/>
    <n v="0"/>
    <x v="358"/>
    <x v="161"/>
    <x v="2"/>
    <x v="2"/>
    <s v="No"/>
    <s v="yes"/>
    <x v="3"/>
    <x v="1"/>
    <n v="1121.8699999999999"/>
    <s v="tier - 3"/>
    <s v="tier - 1"/>
    <s v="R1013"/>
  </r>
  <r>
    <x v="2297"/>
    <x v="1971"/>
    <d v="2002-08-13T00:00:00"/>
    <x v="43"/>
    <n v="0"/>
    <x v="1310"/>
    <x v="666"/>
    <x v="3"/>
    <x v="0"/>
    <s v="No"/>
    <s v="No"/>
    <x v="0"/>
    <x v="1"/>
    <n v="1086"/>
    <s v="tier - 3"/>
    <s v="tier - 3"/>
    <s v="R1013"/>
  </r>
  <r>
    <x v="2298"/>
    <x v="1972"/>
    <d v="1998-12-26T00:00:00"/>
    <x v="44"/>
    <n v="0"/>
    <x v="1158"/>
    <x v="124"/>
    <x v="3"/>
    <x v="2"/>
    <s v="No"/>
    <s v="No"/>
    <x v="3"/>
    <x v="1"/>
    <n v="1082"/>
    <s v="tier - 3"/>
    <s v="tier - 2"/>
    <s v="R1013"/>
  </r>
  <r>
    <x v="2299"/>
    <x v="1973"/>
    <d v="1997-08-13T00:00:00"/>
    <x v="31"/>
    <n v="0"/>
    <x v="1033"/>
    <x v="196"/>
    <x v="3"/>
    <x v="2"/>
    <s v="yes"/>
    <s v="No"/>
    <x v="3"/>
    <x v="1"/>
    <n v="1071"/>
    <s v="tier - 3"/>
    <s v="tier - 3"/>
    <s v="R1013"/>
  </r>
  <r>
    <x v="2300"/>
    <x v="1974"/>
    <d v="2004-08-24T00:00:00"/>
    <x v="41"/>
    <n v="0"/>
    <x v="1311"/>
    <x v="335"/>
    <x v="2"/>
    <x v="2"/>
    <s v="No"/>
    <s v="yes"/>
    <x v="3"/>
    <x v="1"/>
    <n v="1070"/>
    <s v="tier - 3"/>
    <s v="tier - 3"/>
    <s v="R1013"/>
  </r>
  <r>
    <x v="2301"/>
    <x v="269"/>
    <d v="1993-09-28T00:00:00"/>
    <x v="20"/>
    <n v="0"/>
    <x v="1312"/>
    <x v="66"/>
    <x v="3"/>
    <x v="2"/>
    <s v="No"/>
    <s v="No"/>
    <x v="3"/>
    <x v="1"/>
    <n v="1068"/>
    <s v="tier - 3"/>
    <s v="tier - 1"/>
    <s v="R1013"/>
  </r>
  <r>
    <x v="2302"/>
    <x v="1975"/>
    <d v="1995-06-01T00:00:00"/>
    <x v="6"/>
    <n v="0"/>
    <x v="1313"/>
    <x v="3"/>
    <x v="3"/>
    <x v="1"/>
    <s v="yes"/>
    <s v="No"/>
    <x v="3"/>
    <x v="1"/>
    <n v="1056"/>
    <s v="tier - 3"/>
    <s v="tier - 2"/>
    <s v="R1013"/>
  </r>
  <r>
    <x v="2303"/>
    <x v="1976"/>
    <d v="2002-07-01T00:00:00"/>
    <x v="43"/>
    <n v="0"/>
    <x v="1314"/>
    <x v="467"/>
    <x v="3"/>
    <x v="0"/>
    <s v="No"/>
    <s v="No"/>
    <x v="0"/>
    <x v="1"/>
    <n v="1049"/>
    <s v="tier - 3"/>
    <s v="tier - 2"/>
    <s v="R1012"/>
  </r>
  <r>
    <x v="2304"/>
    <x v="1977"/>
    <d v="2002-07-20T00:00:00"/>
    <x v="43"/>
    <n v="0"/>
    <x v="1315"/>
    <x v="456"/>
    <x v="3"/>
    <x v="0"/>
    <s v="No"/>
    <s v="No"/>
    <x v="0"/>
    <x v="1"/>
    <n v="1047"/>
    <s v="tier - 3"/>
    <s v="tier - 1"/>
    <s v="R1013"/>
  </r>
  <r>
    <x v="2305"/>
    <x v="1978"/>
    <d v="1994-11-17T00:00:00"/>
    <x v="6"/>
    <n v="0"/>
    <x v="1316"/>
    <x v="320"/>
    <x v="3"/>
    <x v="2"/>
    <s v="No"/>
    <s v="No"/>
    <x v="0"/>
    <x v="1"/>
    <n v="1044"/>
    <s v="tier - 3"/>
    <s v="tier - 2"/>
    <s v="R1013"/>
  </r>
  <r>
    <x v="2306"/>
    <x v="1979"/>
    <d v="1995-10-05T00:00:00"/>
    <x v="40"/>
    <n v="0"/>
    <x v="1317"/>
    <x v="150"/>
    <x v="2"/>
    <x v="2"/>
    <s v="yes"/>
    <s v="No"/>
    <x v="3"/>
    <x v="1"/>
    <n v="1033.74"/>
    <s v="tier - 3"/>
    <s v="tier - 1"/>
    <s v="R1013"/>
  </r>
  <r>
    <x v="2307"/>
    <x v="1980"/>
    <d v="1999-08-05T00:00:00"/>
    <x v="35"/>
    <n v="0"/>
    <x v="1318"/>
    <x v="67"/>
    <x v="3"/>
    <x v="2"/>
    <s v="No"/>
    <s v="No"/>
    <x v="0"/>
    <x v="1"/>
    <n v="1019"/>
    <s v="tier - 3"/>
    <s v="tier - 2"/>
    <s v="R1013"/>
  </r>
  <r>
    <x v="2308"/>
    <x v="1618"/>
    <d v="2000-10-09T00:00:00"/>
    <x v="21"/>
    <n v="0"/>
    <x v="1319"/>
    <x v="330"/>
    <x v="2"/>
    <x v="1"/>
    <s v="No"/>
    <s v="yes"/>
    <x v="3"/>
    <x v="1"/>
    <n v="1012"/>
    <s v="tier - 3"/>
    <s v="tier - 2"/>
    <s v="R1013"/>
  </r>
  <r>
    <x v="2309"/>
    <x v="132"/>
    <d v="1994-11-22T00:00:00"/>
    <x v="6"/>
    <n v="0"/>
    <x v="1209"/>
    <x v="173"/>
    <x v="2"/>
    <x v="2"/>
    <s v="No"/>
    <s v="No"/>
    <x v="0"/>
    <x v="1"/>
    <n v="1006.65"/>
    <s v="tier - 3"/>
    <s v="tier - 2"/>
    <s v="R1013"/>
  </r>
  <r>
    <x v="2310"/>
    <x v="1981"/>
    <d v="2001-08-19T00:00:00"/>
    <x v="47"/>
    <n v="0"/>
    <x v="1320"/>
    <x v="409"/>
    <x v="1"/>
    <x v="2"/>
    <s v="yes"/>
    <s v="No"/>
    <x v="0"/>
    <x v="1"/>
    <n v="964.71"/>
    <s v="tier - 3"/>
    <s v="tier - 2"/>
    <s v="R1013"/>
  </r>
  <r>
    <x v="2311"/>
    <x v="1982"/>
    <d v="1995-10-28T00:00:00"/>
    <x v="40"/>
    <n v="0"/>
    <x v="1321"/>
    <x v="267"/>
    <x v="2"/>
    <x v="2"/>
    <s v="yes"/>
    <s v="No"/>
    <x v="3"/>
    <x v="1"/>
    <n v="928.59"/>
    <s v="tier - 3"/>
    <s v="tier - 1"/>
    <s v="R1013"/>
  </r>
  <r>
    <x v="2312"/>
    <x v="1983"/>
    <d v="1994-10-30T00:00:00"/>
    <x v="6"/>
    <n v="0"/>
    <x v="447"/>
    <x v="140"/>
    <x v="2"/>
    <x v="2"/>
    <s v="No"/>
    <s v="No"/>
    <x v="0"/>
    <x v="1"/>
    <n v="915.07"/>
    <s v="tier - 3"/>
    <s v="tier - 1"/>
    <s v="R1013"/>
  </r>
  <r>
    <x v="2313"/>
    <x v="1984"/>
    <d v="1993-11-27T00:00:00"/>
    <x v="20"/>
    <n v="0"/>
    <x v="1322"/>
    <x v="184"/>
    <x v="2"/>
    <x v="1"/>
    <s v="No"/>
    <s v="No"/>
    <x v="3"/>
    <x v="1"/>
    <n v="896.21"/>
    <s v="tier - 3"/>
    <s v="tier - 1"/>
    <s v="R1013"/>
  </r>
  <r>
    <x v="2314"/>
    <x v="810"/>
    <d v="2000-11-18T00:00:00"/>
    <x v="21"/>
    <n v="0"/>
    <x v="254"/>
    <x v="319"/>
    <x v="2"/>
    <x v="2"/>
    <s v="No"/>
    <s v="yes"/>
    <x v="3"/>
    <x v="1"/>
    <n v="865.41"/>
    <s v="tier - 3"/>
    <s v="tier - 1"/>
    <s v="R1013"/>
  </r>
  <r>
    <x v="2315"/>
    <x v="286"/>
    <d v="2004-10-07T00:00:00"/>
    <x v="41"/>
    <n v="0"/>
    <x v="1323"/>
    <x v="119"/>
    <x v="1"/>
    <x v="1"/>
    <s v="No"/>
    <s v="yes"/>
    <x v="3"/>
    <x v="1"/>
    <n v="830.52"/>
    <s v="tier - 3"/>
    <s v="tier - 2"/>
    <s v="R1011"/>
  </r>
  <r>
    <x v="2316"/>
    <x v="1985"/>
    <d v="1995-12-07T00:00:00"/>
    <x v="40"/>
    <n v="0"/>
    <x v="1324"/>
    <x v="336"/>
    <x v="2"/>
    <x v="1"/>
    <s v="yes"/>
    <s v="No"/>
    <x v="3"/>
    <x v="1"/>
    <n v="773.54"/>
    <s v="tier - 3"/>
    <s v="tier - 2"/>
    <s v="R1013"/>
  </r>
  <r>
    <x v="2317"/>
    <x v="1550"/>
    <d v="1996-09-18T00:00:00"/>
    <x v="45"/>
    <n v="0"/>
    <x v="1325"/>
    <x v="49"/>
    <x v="2"/>
    <x v="2"/>
    <s v="yes"/>
    <s v="No"/>
    <x v="0"/>
    <x v="1"/>
    <n v="770.38"/>
    <s v="tier - 3"/>
    <s v="tier - 2"/>
    <s v="R1012"/>
  </r>
  <r>
    <x v="2318"/>
    <x v="1986"/>
    <d v="1993-06-28T00:00:00"/>
    <x v="20"/>
    <n v="0"/>
    <x v="1326"/>
    <x v="208"/>
    <x v="3"/>
    <x v="1"/>
    <s v="No"/>
    <s v="No"/>
    <x v="3"/>
    <x v="1"/>
    <n v="770"/>
    <s v="tier - 3"/>
    <s v="tier - 3"/>
    <s v="R1013"/>
  </r>
  <r>
    <x v="2319"/>
    <x v="1987"/>
    <d v="1996-10-22T00:00:00"/>
    <x v="45"/>
    <n v="0"/>
    <x v="1058"/>
    <x v="102"/>
    <x v="2"/>
    <x v="2"/>
    <s v="yes"/>
    <s v="No"/>
    <x v="0"/>
    <x v="1"/>
    <n v="760"/>
    <s v="tier - 3"/>
    <s v="tier - 3"/>
    <s v="R1013"/>
  </r>
  <r>
    <x v="2320"/>
    <x v="1988"/>
    <d v="1993-08-09T00:00:00"/>
    <x v="20"/>
    <n v="0"/>
    <x v="1130"/>
    <x v="508"/>
    <x v="3"/>
    <x v="2"/>
    <s v="No"/>
    <s v="No"/>
    <x v="3"/>
    <x v="1"/>
    <n v="760"/>
    <s v="tier - 3"/>
    <s v="tier - 1"/>
    <s v="R1013"/>
  </r>
  <r>
    <x v="2321"/>
    <x v="1989"/>
    <d v="2002-09-19T00:00:00"/>
    <x v="43"/>
    <n v="0"/>
    <x v="1327"/>
    <x v="126"/>
    <x v="2"/>
    <x v="0"/>
    <s v="No"/>
    <s v="No"/>
    <x v="0"/>
    <x v="1"/>
    <n v="750"/>
    <s v="tier - 3"/>
    <s v="tier - 1"/>
    <s v="R1012"/>
  </r>
  <r>
    <x v="2322"/>
    <x v="1990"/>
    <d v="1999-12-14T00:00:00"/>
    <x v="35"/>
    <n v="0"/>
    <x v="1328"/>
    <x v="425"/>
    <x v="2"/>
    <x v="1"/>
    <s v="No"/>
    <s v="No"/>
    <x v="0"/>
    <x v="1"/>
    <n v="722.99"/>
    <s v="tier - 3"/>
    <s v="tier - 1"/>
    <s v="R1013"/>
  </r>
  <r>
    <x v="2323"/>
    <x v="1991"/>
    <d v="1999-12-26T00:00:00"/>
    <x v="35"/>
    <n v="0"/>
    <x v="1329"/>
    <x v="264"/>
    <x v="2"/>
    <x v="2"/>
    <s v="No"/>
    <s v="No"/>
    <x v="0"/>
    <x v="1"/>
    <n v="700"/>
    <s v="tier - 2"/>
    <s v="tier - 3"/>
    <s v="R1013"/>
  </r>
  <r>
    <x v="2324"/>
    <x v="708"/>
    <d v="2001-09-12T00:00:00"/>
    <x v="47"/>
    <n v="0"/>
    <x v="1330"/>
    <x v="117"/>
    <x v="2"/>
    <x v="2"/>
    <s v="yes"/>
    <s v="No"/>
    <x v="0"/>
    <x v="1"/>
    <n v="687.54"/>
    <s v="tier - 3"/>
    <s v="tier - 2"/>
    <s v="R1013"/>
  </r>
  <r>
    <x v="2325"/>
    <x v="1992"/>
    <d v="1997-11-09T00:00:00"/>
    <x v="31"/>
    <n v="0"/>
    <x v="698"/>
    <x v="374"/>
    <x v="2"/>
    <x v="2"/>
    <s v="yes"/>
    <s v="No"/>
    <x v="3"/>
    <x v="1"/>
    <n v="670"/>
    <s v="tier - 3"/>
    <s v="tier - 3"/>
    <s v="R1013"/>
  </r>
  <r>
    <x v="2326"/>
    <x v="336"/>
    <d v="2002-11-29T00:00:00"/>
    <x v="43"/>
    <n v="0"/>
    <x v="1331"/>
    <x v="156"/>
    <x v="2"/>
    <x v="0"/>
    <s v="No"/>
    <s v="No"/>
    <x v="0"/>
    <x v="1"/>
    <n v="668"/>
    <s v="tier - 3"/>
    <s v="tier - 2"/>
    <s v="R1012"/>
  </r>
  <r>
    <x v="2327"/>
    <x v="1993"/>
    <d v="1995-07-04T00:00:00"/>
    <x v="40"/>
    <n v="0"/>
    <x v="1332"/>
    <x v="274"/>
    <x v="3"/>
    <x v="2"/>
    <s v="yes"/>
    <s v="No"/>
    <x v="3"/>
    <x v="1"/>
    <n v="650"/>
    <s v="tier - 3"/>
    <s v="tier - 3"/>
    <s v="R1013"/>
  </r>
  <r>
    <x v="2328"/>
    <x v="1994"/>
    <d v="1993-06-01T00:00:00"/>
    <x v="34"/>
    <n v="0"/>
    <x v="1333"/>
    <x v="151"/>
    <x v="3"/>
    <x v="2"/>
    <s v="No"/>
    <s v="No"/>
    <x v="3"/>
    <x v="1"/>
    <n v="650"/>
    <s v="tier - 3"/>
    <s v="tier - 3"/>
    <s v="R1013"/>
  </r>
  <r>
    <x v="2329"/>
    <x v="1995"/>
    <d v="2001-11-20T00:00:00"/>
    <x v="47"/>
    <n v="0"/>
    <x v="1329"/>
    <x v="144"/>
    <x v="2"/>
    <x v="2"/>
    <s v="yes"/>
    <s v="No"/>
    <x v="0"/>
    <x v="1"/>
    <n v="646.14"/>
    <s v="tier - 3"/>
    <s v="tier - 3"/>
    <s v="R1012"/>
  </r>
  <r>
    <x v="2330"/>
    <x v="1996"/>
    <d v="1998-07-27T00:00:00"/>
    <x v="44"/>
    <n v="0"/>
    <x v="1112"/>
    <x v="252"/>
    <x v="2"/>
    <x v="2"/>
    <s v="No"/>
    <s v="No"/>
    <x v="3"/>
    <x v="1"/>
    <n v="637.26"/>
    <s v="tier - 3"/>
    <s v="tier - 3"/>
    <s v="R1013"/>
  </r>
  <r>
    <x v="2331"/>
    <x v="1997"/>
    <d v="1992-09-13T00:00:00"/>
    <x v="34"/>
    <n v="0"/>
    <x v="1056"/>
    <x v="288"/>
    <x v="3"/>
    <x v="1"/>
    <s v="No"/>
    <s v="No"/>
    <x v="3"/>
    <x v="1"/>
    <n v="604.54"/>
    <s v="tier - 3"/>
    <s v="tier - 3"/>
    <s v="R1013"/>
  </r>
  <r>
    <x v="2332"/>
    <x v="1998"/>
    <d v="1993-06-30T00:00:00"/>
    <x v="20"/>
    <n v="0"/>
    <x v="1140"/>
    <x v="348"/>
    <x v="3"/>
    <x v="1"/>
    <s v="No"/>
    <s v="No"/>
    <x v="3"/>
    <x v="1"/>
    <n v="600"/>
    <s v="tier - 2"/>
    <s v="tier - 1"/>
    <s v="R1013"/>
  </r>
  <r>
    <x v="2333"/>
    <x v="1999"/>
    <d v="1992-11-30T00:00:00"/>
    <x v="34"/>
    <n v="0"/>
    <x v="318"/>
    <x v="495"/>
    <x v="3"/>
    <x v="2"/>
    <s v="No"/>
    <s v="No"/>
    <x v="3"/>
    <x v="1"/>
    <n v="570.62"/>
    <s v="tier - 2"/>
    <s v="tier - 1"/>
    <s v="R1013"/>
  </r>
  <r>
    <x v="2334"/>
    <x v="2000"/>
    <d v="1992-07-09T00:00:00"/>
    <x v="34"/>
    <n v="0"/>
    <x v="1334"/>
    <x v="523"/>
    <x v="3"/>
    <x v="2"/>
    <s v="No"/>
    <s v="No"/>
    <x v="3"/>
    <x v="1"/>
    <n v="563.84"/>
    <s v="tier - 2"/>
    <s v="tier - 3"/>
    <s v="R1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5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0"/>
    <x v="1"/>
  </r>
  <r>
    <x v="1"/>
    <x v="1"/>
  </r>
  <r>
    <x v="1"/>
    <x v="1"/>
  </r>
  <r>
    <x v="0"/>
    <x v="0"/>
  </r>
  <r>
    <x v="1"/>
    <x v="0"/>
  </r>
  <r>
    <x v="1"/>
    <x v="1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1"/>
    <x v="1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1"/>
  </r>
  <r>
    <x v="1"/>
    <x v="1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0"/>
  </r>
  <r>
    <x v="0"/>
    <x v="1"/>
  </r>
  <r>
    <x v="0"/>
    <x v="0"/>
  </r>
  <r>
    <x v="1"/>
    <x v="0"/>
  </r>
  <r>
    <x v="1"/>
    <x v="1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35"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0"/>
  </r>
  <r>
    <x v="2"/>
  </r>
  <r>
    <x v="1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8:D12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moker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F5:G10" firstHeaderRow="1" firstDataRow="1" firstDataCol="1"/>
  <pivotFields count="17">
    <pivotField showAll="0"/>
    <pivotField showAll="0"/>
    <pivotField numFmtId="14" showAll="0"/>
    <pivotField numFmtId="1" showAll="0"/>
    <pivotField numFmtId="1" showAll="0"/>
    <pivotField numFmtId="2" showAll="0"/>
    <pivotField numFmtId="2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arges" fld="13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26:F28" firstHeaderRow="1" firstDataRow="2" firstDataCol="1"/>
  <pivotFields count="17">
    <pivotField dataField="1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>
      <items count="2002">
        <item x="1965"/>
        <item x="1515"/>
        <item x="1630"/>
        <item x="618"/>
        <item x="463"/>
        <item x="1418"/>
        <item x="202"/>
        <item x="979"/>
        <item x="42"/>
        <item x="503"/>
        <item x="752"/>
        <item x="1174"/>
        <item x="632"/>
        <item x="25"/>
        <item x="691"/>
        <item x="860"/>
        <item x="1978"/>
        <item x="478"/>
        <item x="1998"/>
        <item x="1962"/>
        <item x="1260"/>
        <item x="1647"/>
        <item x="458"/>
        <item x="614"/>
        <item x="1777"/>
        <item x="114"/>
        <item x="1430"/>
        <item x="1744"/>
        <item x="1486"/>
        <item x="878"/>
        <item x="814"/>
        <item x="1171"/>
        <item x="1535"/>
        <item x="142"/>
        <item x="1561"/>
        <item x="1527"/>
        <item x="520"/>
        <item x="1878"/>
        <item x="774"/>
        <item x="1571"/>
        <item x="110"/>
        <item x="782"/>
        <item x="368"/>
        <item x="682"/>
        <item x="661"/>
        <item x="346"/>
        <item x="1442"/>
        <item x="734"/>
        <item x="460"/>
        <item x="1225"/>
        <item x="212"/>
        <item x="1949"/>
        <item x="151"/>
        <item x="1210"/>
        <item x="1509"/>
        <item x="290"/>
        <item x="1321"/>
        <item x="868"/>
        <item x="524"/>
        <item x="292"/>
        <item x="827"/>
        <item x="946"/>
        <item x="139"/>
        <item x="1565"/>
        <item x="1759"/>
        <item x="1564"/>
        <item x="1070"/>
        <item x="1343"/>
        <item x="869"/>
        <item x="571"/>
        <item x="1993"/>
        <item x="100"/>
        <item x="1928"/>
        <item x="307"/>
        <item x="546"/>
        <item x="1908"/>
        <item x="1247"/>
        <item x="1034"/>
        <item x="991"/>
        <item x="1935"/>
        <item x="799"/>
        <item x="5"/>
        <item x="1019"/>
        <item x="987"/>
        <item x="558"/>
        <item x="1089"/>
        <item x="552"/>
        <item x="1482"/>
        <item x="1373"/>
        <item x="713"/>
        <item x="145"/>
        <item x="1963"/>
        <item x="1634"/>
        <item x="1539"/>
        <item x="1047"/>
        <item x="1283"/>
        <item x="1301"/>
        <item x="670"/>
        <item x="1637"/>
        <item x="689"/>
        <item x="1522"/>
        <item x="926"/>
        <item x="1690"/>
        <item x="1371"/>
        <item x="639"/>
        <item x="1633"/>
        <item x="830"/>
        <item x="1018"/>
        <item x="433"/>
        <item x="1195"/>
        <item x="1915"/>
        <item x="1399"/>
        <item x="48"/>
        <item x="434"/>
        <item x="1035"/>
        <item x="1799"/>
        <item x="1968"/>
        <item x="981"/>
        <item x="124"/>
        <item x="948"/>
        <item x="777"/>
        <item x="1361"/>
        <item x="1940"/>
        <item x="99"/>
        <item x="1134"/>
        <item x="9"/>
        <item x="794"/>
        <item x="1596"/>
        <item x="1360"/>
        <item x="1017"/>
        <item x="1475"/>
        <item x="692"/>
        <item x="690"/>
        <item x="746"/>
        <item x="1334"/>
        <item x="1426"/>
        <item x="1007"/>
        <item x="1262"/>
        <item x="1266"/>
        <item x="1746"/>
        <item x="1943"/>
        <item x="283"/>
        <item x="395"/>
        <item x="514"/>
        <item x="143"/>
        <item x="781"/>
        <item x="1946"/>
        <item x="1237"/>
        <item x="250"/>
        <item x="1288"/>
        <item x="908"/>
        <item x="1783"/>
        <item x="1104"/>
        <item x="1064"/>
        <item x="1593"/>
        <item x="709"/>
        <item x="844"/>
        <item x="1116"/>
        <item x="1309"/>
        <item x="1674"/>
        <item x="62"/>
        <item x="1263"/>
        <item x="363"/>
        <item x="1622"/>
        <item x="1201"/>
        <item x="1994"/>
        <item x="858"/>
        <item x="1173"/>
        <item x="94"/>
        <item x="705"/>
        <item x="1193"/>
        <item x="1855"/>
        <item x="1433"/>
        <item x="402"/>
        <item x="1106"/>
        <item x="1148"/>
        <item x="1920"/>
        <item x="1585"/>
        <item x="1013"/>
        <item x="1420"/>
        <item x="18"/>
        <item x="1958"/>
        <item x="674"/>
        <item x="1075"/>
        <item x="494"/>
        <item x="807"/>
        <item x="671"/>
        <item x="187"/>
        <item x="1190"/>
        <item x="1918"/>
        <item x="1821"/>
        <item x="801"/>
        <item x="412"/>
        <item x="1926"/>
        <item x="141"/>
        <item x="1204"/>
        <item x="259"/>
        <item x="376"/>
        <item x="1667"/>
        <item x="1661"/>
        <item x="1248"/>
        <item x="1551"/>
        <item x="80"/>
        <item x="1996"/>
        <item x="1781"/>
        <item x="161"/>
        <item x="1851"/>
        <item x="1425"/>
        <item x="1875"/>
        <item x="891"/>
        <item x="737"/>
        <item x="1401"/>
        <item x="1710"/>
        <item x="1885"/>
        <item x="1847"/>
        <item x="1010"/>
        <item x="1353"/>
        <item x="34"/>
        <item x="319"/>
        <item x="1232"/>
        <item x="1460"/>
        <item x="1305"/>
        <item x="344"/>
        <item x="288"/>
        <item x="345"/>
        <item x="183"/>
        <item x="253"/>
        <item x="423"/>
        <item x="262"/>
        <item x="907"/>
        <item x="1786"/>
        <item x="679"/>
        <item x="763"/>
        <item x="1680"/>
        <item x="972"/>
        <item x="101"/>
        <item x="792"/>
        <item x="1319"/>
        <item x="168"/>
        <item x="1716"/>
        <item x="1990"/>
        <item x="550"/>
        <item x="710"/>
        <item x="833"/>
        <item x="543"/>
        <item x="374"/>
        <item x="1768"/>
        <item x="490"/>
        <item x="1462"/>
        <item x="1795"/>
        <item x="1736"/>
        <item x="1479"/>
        <item x="1720"/>
        <item x="1735"/>
        <item x="73"/>
        <item x="593"/>
        <item x="1628"/>
        <item x="51"/>
        <item x="523"/>
        <item x="1842"/>
        <item x="138"/>
        <item x="643"/>
        <item x="193"/>
        <item x="445"/>
        <item x="1860"/>
        <item x="251"/>
        <item x="1409"/>
        <item x="1076"/>
        <item x="1584"/>
        <item x="113"/>
        <item x="206"/>
        <item x="576"/>
        <item x="1975"/>
        <item x="701"/>
        <item x="1841"/>
        <item x="1434"/>
        <item x="1438"/>
        <item x="1473"/>
        <item x="1012"/>
        <item x="751"/>
        <item x="1379"/>
        <item x="1649"/>
        <item x="334"/>
        <item x="1531"/>
        <item x="1992"/>
        <item x="26"/>
        <item x="462"/>
        <item x="1927"/>
        <item x="813"/>
        <item x="715"/>
        <item x="1356"/>
        <item x="519"/>
        <item x="1951"/>
        <item x="1222"/>
        <item x="1375"/>
        <item x="1537"/>
        <item x="854"/>
        <item x="735"/>
        <item x="318"/>
        <item x="1447"/>
        <item x="695"/>
        <item x="436"/>
        <item x="916"/>
        <item x="1024"/>
        <item x="1159"/>
        <item x="1651"/>
        <item x="1779"/>
        <item x="1790"/>
        <item x="335"/>
        <item x="1498"/>
        <item x="912"/>
        <item x="1365"/>
        <item x="850"/>
        <item x="1578"/>
        <item x="1046"/>
        <item x="1659"/>
        <item x="943"/>
        <item x="848"/>
        <item x="1098"/>
        <item x="1182"/>
        <item x="1066"/>
        <item x="1844"/>
        <item x="821"/>
        <item x="504"/>
        <item x="1107"/>
        <item x="1581"/>
        <item x="1351"/>
        <item x="294"/>
        <item x="1037"/>
        <item x="740"/>
        <item x="1592"/>
        <item x="973"/>
        <item x="586"/>
        <item x="185"/>
        <item x="996"/>
        <item x="52"/>
        <item x="1494"/>
        <item x="1265"/>
        <item x="75"/>
        <item x="116"/>
        <item x="77"/>
        <item x="1224"/>
        <item x="1641"/>
        <item x="528"/>
        <item x="1730"/>
        <item x="562"/>
        <item x="372"/>
        <item x="1362"/>
        <item x="1590"/>
        <item x="1867"/>
        <item x="1924"/>
        <item x="1347"/>
        <item x="150"/>
        <item x="797"/>
        <item x="1693"/>
        <item x="1586"/>
        <item x="1549"/>
        <item x="375"/>
        <item x="588"/>
        <item x="394"/>
        <item x="1580"/>
        <item x="1810"/>
        <item x="479"/>
        <item x="215"/>
        <item x="1617"/>
        <item x="651"/>
        <item x="574"/>
        <item x="604"/>
        <item x="1505"/>
        <item x="1437"/>
        <item x="1337"/>
        <item x="1602"/>
        <item x="28"/>
        <item x="928"/>
        <item x="510"/>
        <item x="955"/>
        <item x="1445"/>
        <item x="994"/>
        <item x="698"/>
        <item x="387"/>
        <item x="240"/>
        <item x="1335"/>
        <item x="1451"/>
        <item x="993"/>
        <item x="1798"/>
        <item x="303"/>
        <item x="16"/>
        <item x="428"/>
        <item x="1377"/>
        <item x="1740"/>
        <item x="1754"/>
        <item x="1086"/>
        <item x="144"/>
        <item x="1900"/>
        <item x="1045"/>
        <item x="89"/>
        <item x="392"/>
        <item x="1032"/>
        <item x="829"/>
        <item x="1131"/>
        <item x="1231"/>
        <item x="409"/>
        <item x="902"/>
        <item x="921"/>
        <item x="53"/>
        <item x="931"/>
        <item x="564"/>
        <item x="1327"/>
        <item x="342"/>
        <item x="1988"/>
        <item x="1137"/>
        <item x="1325"/>
        <item x="492"/>
        <item x="1029"/>
        <item x="1493"/>
        <item x="629"/>
        <item x="1749"/>
        <item x="1240"/>
        <item x="1862"/>
        <item x="1020"/>
        <item x="949"/>
        <item x="1036"/>
        <item x="1264"/>
        <item x="1852"/>
        <item x="1521"/>
        <item x="1157"/>
        <item x="47"/>
        <item x="919"/>
        <item x="1803"/>
        <item x="1207"/>
        <item x="1279"/>
        <item x="260"/>
        <item x="904"/>
        <item x="1508"/>
        <item x="267"/>
        <item x="121"/>
        <item x="289"/>
        <item x="1854"/>
        <item x="1271"/>
        <item x="1376"/>
        <item x="664"/>
        <item x="1051"/>
        <item x="1745"/>
        <item x="958"/>
        <item x="1370"/>
        <item x="1156"/>
        <item x="1717"/>
        <item x="1458"/>
        <item x="1763"/>
        <item x="1656"/>
        <item x="194"/>
        <item x="1339"/>
        <item x="1385"/>
        <item x="90"/>
        <item x="1820"/>
        <item x="1884"/>
        <item x="786"/>
        <item x="1588"/>
        <item x="1122"/>
        <item x="235"/>
        <item x="1323"/>
        <item x="1238"/>
        <item x="575"/>
        <item x="296"/>
        <item x="315"/>
        <item x="1128"/>
        <item x="1688"/>
        <item x="745"/>
        <item x="1041"/>
        <item x="299"/>
        <item x="565"/>
        <item x="1896"/>
        <item x="1832"/>
        <item x="988"/>
        <item x="1983"/>
        <item x="1058"/>
        <item x="1322"/>
        <item x="231"/>
        <item x="657"/>
        <item x="977"/>
        <item x="1315"/>
        <item x="471"/>
        <item x="1026"/>
        <item x="1349"/>
        <item x="1645"/>
        <item x="718"/>
        <item x="914"/>
        <item x="783"/>
        <item x="838"/>
        <item x="1306"/>
        <item x="976"/>
        <item x="1414"/>
        <item x="1381"/>
        <item x="87"/>
        <item x="585"/>
        <item x="595"/>
        <item x="545"/>
        <item x="764"/>
        <item x="184"/>
        <item x="65"/>
        <item x="441"/>
        <item x="1991"/>
        <item x="790"/>
        <item x="1424"/>
        <item x="217"/>
        <item x="156"/>
        <item x="537"/>
        <item x="727"/>
        <item x="400"/>
        <item x="61"/>
        <item x="349"/>
        <item x="667"/>
        <item x="1834"/>
        <item x="1725"/>
        <item x="1675"/>
        <item x="1229"/>
        <item x="1932"/>
        <item x="1612"/>
        <item x="366"/>
        <item x="36"/>
        <item x="787"/>
        <item x="384"/>
        <item x="1333"/>
        <item x="180"/>
        <item x="605"/>
        <item x="896"/>
        <item x="1796"/>
        <item x="413"/>
        <item x="534"/>
        <item x="130"/>
        <item x="1275"/>
        <item x="1435"/>
        <item x="882"/>
        <item x="1701"/>
        <item x="1002"/>
        <item x="1787"/>
        <item x="757"/>
        <item x="1476"/>
        <item x="1969"/>
        <item x="1899"/>
        <item x="227"/>
        <item x="570"/>
        <item x="1831"/>
        <item x="1417"/>
        <item x="607"/>
        <item x="601"/>
        <item x="1108"/>
        <item x="942"/>
        <item x="246"/>
        <item x="482"/>
        <item x="1642"/>
        <item x="541"/>
        <item x="186"/>
        <item x="1091"/>
        <item x="952"/>
        <item x="1205"/>
        <item x="1055"/>
        <item x="282"/>
        <item x="754"/>
        <item x="1054"/>
        <item x="1518"/>
        <item x="91"/>
        <item x="697"/>
        <item x="1671"/>
        <item x="811"/>
        <item x="1416"/>
        <item x="1960"/>
        <item x="1525"/>
        <item x="1136"/>
        <item x="224"/>
        <item x="826"/>
        <item x="1242"/>
        <item x="20"/>
        <item x="539"/>
        <item x="759"/>
        <item x="1971"/>
        <item x="527"/>
        <item x="556"/>
        <item x="10"/>
        <item x="1506"/>
        <item x="252"/>
        <item x="885"/>
        <item x="432"/>
        <item x="1793"/>
        <item x="925"/>
        <item x="1646"/>
        <item x="1286"/>
        <item x="1206"/>
        <item x="1471"/>
        <item x="39"/>
        <item x="634"/>
        <item x="362"/>
        <item x="377"/>
        <item x="1843"/>
        <item x="627"/>
        <item x="1043"/>
        <item x="19"/>
        <item x="1236"/>
        <item x="1372"/>
        <item x="1814"/>
        <item x="742"/>
        <item x="650"/>
        <item x="12"/>
        <item x="677"/>
        <item x="1552"/>
        <item x="1964"/>
        <item x="1653"/>
        <item x="507"/>
        <item x="1390"/>
        <item x="11"/>
        <item x="903"/>
        <item x="422"/>
        <item x="1133"/>
        <item x="179"/>
        <item x="321"/>
        <item x="1904"/>
        <item x="725"/>
        <item x="855"/>
        <item x="1797"/>
        <item x="1937"/>
        <item x="1199"/>
        <item x="239"/>
        <item x="1000"/>
        <item x="1085"/>
        <item x="544"/>
        <item x="263"/>
        <item x="1976"/>
        <item x="381"/>
        <item x="628"/>
        <item x="1698"/>
        <item x="1769"/>
        <item x="938"/>
        <item x="97"/>
        <item x="1550"/>
        <item x="1858"/>
        <item x="1806"/>
        <item x="1850"/>
        <item x="506"/>
        <item x="106"/>
        <item x="1084"/>
        <item x="726"/>
        <item x="24"/>
        <item x="191"/>
        <item x="956"/>
        <item x="30"/>
        <item x="1252"/>
        <item x="590"/>
        <item x="1599"/>
        <item x="1972"/>
        <item x="403"/>
        <item x="1135"/>
        <item x="209"/>
        <item x="633"/>
        <item x="1893"/>
        <item x="1397"/>
        <item x="1694"/>
        <item x="487"/>
        <item x="1939"/>
        <item x="884"/>
        <item x="2000"/>
        <item x="1838"/>
        <item x="1272"/>
        <item x="1318"/>
        <item x="1898"/>
        <item x="846"/>
        <item x="1658"/>
        <item x="610"/>
        <item x="658"/>
        <item x="1363"/>
        <item x="897"/>
        <item x="473"/>
        <item x="1074"/>
        <item x="832"/>
        <item x="1132"/>
        <item x="444"/>
        <item x="154"/>
        <item x="1303"/>
        <item x="683"/>
        <item x="1160"/>
        <item x="1478"/>
        <item x="1774"/>
        <item x="1421"/>
        <item x="1501"/>
        <item x="863"/>
        <item x="1300"/>
        <item x="98"/>
        <item x="60"/>
        <item x="1185"/>
        <item x="1342"/>
        <item x="1664"/>
        <item x="298"/>
        <item x="1314"/>
        <item x="890"/>
        <item x="1934"/>
        <item x="1772"/>
        <item x="1632"/>
        <item x="159"/>
        <item x="1497"/>
        <item x="225"/>
        <item x="369"/>
        <item x="862"/>
        <item x="390"/>
        <item x="1756"/>
        <item x="439"/>
        <item x="1987"/>
        <item x="1706"/>
        <item x="719"/>
        <item x="568"/>
        <item x="773"/>
        <item x="809"/>
        <item x="1547"/>
        <item x="573"/>
        <item x="1469"/>
        <item x="1316"/>
        <item x="111"/>
        <item x="623"/>
        <item x="1654"/>
        <item x="404"/>
        <item x="37"/>
        <item x="1528"/>
        <item x="1357"/>
        <item x="1669"/>
        <item x="1057"/>
        <item x="1948"/>
        <item x="959"/>
        <item x="1191"/>
        <item x="621"/>
        <item x="721"/>
        <item x="1760"/>
        <item x="1652"/>
        <item x="876"/>
        <item x="270"/>
        <item x="200"/>
        <item x="279"/>
        <item x="583"/>
        <item x="771"/>
        <item x="1439"/>
        <item x="617"/>
        <item x="485"/>
        <item x="237"/>
        <item x="1102"/>
        <item x="7"/>
        <item x="216"/>
        <item x="27"/>
        <item x="1901"/>
        <item x="1196"/>
        <item x="724"/>
        <item x="1788"/>
        <item x="1792"/>
        <item x="642"/>
        <item x="1257"/>
        <item x="1957"/>
        <item x="170"/>
        <item x="828"/>
        <item x="1436"/>
        <item x="947"/>
        <item x="978"/>
        <item x="611"/>
        <item x="823"/>
        <item x="1124"/>
        <item x="353"/>
        <item x="1285"/>
        <item x="1816"/>
        <item x="1817"/>
        <item x="1734"/>
        <item x="0"/>
        <item x="243"/>
        <item x="1801"/>
        <item x="83"/>
        <item x="1895"/>
        <item x="753"/>
        <item x="324"/>
        <item x="625"/>
        <item x="1126"/>
        <item x="1186"/>
        <item x="966"/>
        <item x="1296"/>
        <item x="1608"/>
        <item x="1429"/>
        <item x="233"/>
        <item x="1514"/>
        <item x="1660"/>
        <item x="1008"/>
        <item x="1095"/>
        <item x="284"/>
        <item x="1465"/>
        <item x="1572"/>
        <item x="1677"/>
        <item x="653"/>
        <item x="1118"/>
        <item x="297"/>
        <item x="953"/>
        <item x="488"/>
        <item x="1408"/>
        <item x="1467"/>
        <item x="899"/>
        <item x="513"/>
        <item x="329"/>
        <item x="1636"/>
        <item x="1663"/>
        <item x="1386"/>
        <item x="708"/>
        <item x="305"/>
        <item x="219"/>
        <item x="1748"/>
        <item x="852"/>
        <item x="935"/>
        <item x="1099"/>
        <item x="226"/>
        <item x="1914"/>
        <item x="291"/>
        <item x="824"/>
        <item x="190"/>
        <item x="328"/>
        <item x="1761"/>
        <item x="660"/>
        <item x="1358"/>
        <item x="688"/>
        <item x="78"/>
        <item x="1751"/>
        <item x="924"/>
        <item x="1984"/>
        <item x="749"/>
        <item x="1313"/>
        <item x="704"/>
        <item x="1324"/>
        <item x="1631"/>
        <item x="817"/>
        <item x="1446"/>
        <item x="378"/>
        <item x="939"/>
        <item x="1758"/>
        <item x="336"/>
        <item x="1444"/>
        <item x="1461"/>
        <item x="21"/>
        <item x="1728"/>
        <item x="474"/>
        <item x="1800"/>
        <item x="1228"/>
        <item x="230"/>
        <item x="717"/>
        <item x="498"/>
        <item x="1863"/>
        <item x="769"/>
        <item x="867"/>
        <item x="1721"/>
        <item x="1597"/>
        <item x="1251"/>
        <item x="526"/>
        <item x="1868"/>
        <item x="64"/>
        <item x="668"/>
        <item x="818"/>
        <item x="989"/>
        <item x="255"/>
        <item x="295"/>
        <item x="1302"/>
        <item x="1765"/>
        <item x="669"/>
        <item x="1484"/>
        <item x="268"/>
        <item x="1691"/>
        <item x="802"/>
        <item x="1169"/>
        <item x="889"/>
        <item x="992"/>
        <item x="1485"/>
        <item x="440"/>
        <item x="44"/>
        <item x="323"/>
        <item x="1384"/>
        <item x="1120"/>
        <item x="1177"/>
        <item x="1973"/>
        <item x="40"/>
        <item x="380"/>
        <item x="501"/>
        <item x="327"/>
        <item x="847"/>
        <item x="1708"/>
        <item x="1536"/>
        <item x="66"/>
        <item x="1422"/>
        <item x="767"/>
        <item x="793"/>
        <item x="1403"/>
        <item x="1255"/>
        <item x="152"/>
        <item x="278"/>
        <item x="866"/>
        <item x="331"/>
        <item x="4"/>
        <item x="940"/>
        <item x="223"/>
        <item x="795"/>
        <item x="1587"/>
        <item x="1113"/>
        <item x="1480"/>
        <item x="174"/>
        <item x="1881"/>
        <item x="386"/>
        <item x="245"/>
        <item x="1538"/>
        <item x="872"/>
        <item x="1341"/>
        <item x="744"/>
        <item x="1294"/>
        <item x="1423"/>
        <item x="929"/>
        <item x="1393"/>
        <item x="118"/>
        <item x="1217"/>
        <item x="1771"/>
        <item x="325"/>
        <item x="122"/>
        <item x="431"/>
        <item x="1359"/>
        <item x="1662"/>
        <item x="1598"/>
        <item x="1031"/>
        <item x="1352"/>
        <item x="347"/>
        <item x="1141"/>
        <item x="1407"/>
        <item x="1942"/>
        <item x="1981"/>
        <item x="1006"/>
        <item x="548"/>
        <item x="350"/>
        <item x="388"/>
        <item x="33"/>
        <item x="177"/>
        <item x="1678"/>
        <item x="962"/>
        <item x="1743"/>
        <item x="1923"/>
        <item x="486"/>
        <item x="280"/>
        <item x="1741"/>
        <item x="192"/>
        <item x="1883"/>
        <item x="540"/>
        <item x="358"/>
        <item x="1835"/>
        <item x="499"/>
        <item x="622"/>
        <item x="1402"/>
        <item x="176"/>
        <item x="1952"/>
        <item x="221"/>
        <item x="1214"/>
        <item x="1922"/>
        <item x="475"/>
        <item x="1995"/>
        <item x="443"/>
        <item x="1595"/>
        <item x="1699"/>
        <item x="624"/>
        <item x="429"/>
        <item x="1038"/>
        <item x="1216"/>
        <item x="1413"/>
        <item x="702"/>
        <item x="1931"/>
        <item x="1955"/>
        <item x="483"/>
        <item x="1299"/>
        <item x="93"/>
        <item x="965"/>
        <item x="856"/>
        <item x="1752"/>
        <item x="1080"/>
        <item x="140"/>
        <item x="1246"/>
        <item x="256"/>
        <item x="1702"/>
        <item x="1679"/>
        <item x="1317"/>
        <item x="330"/>
        <item x="416"/>
        <item x="1039"/>
        <item x="789"/>
        <item x="1917"/>
        <item x="1209"/>
        <item x="199"/>
        <item x="839"/>
        <item x="71"/>
        <item x="35"/>
        <item x="1101"/>
        <item x="733"/>
        <item x="561"/>
        <item x="275"/>
        <item x="1530"/>
        <item x="258"/>
        <item x="1235"/>
        <item x="1489"/>
        <item x="1004"/>
        <item x="1105"/>
        <item x="608"/>
        <item x="1194"/>
        <item x="1639"/>
        <item x="950"/>
        <item x="1956"/>
        <item x="247"/>
        <item x="1293"/>
        <item x="1491"/>
        <item x="1715"/>
        <item x="241"/>
        <item x="1278"/>
        <item x="1857"/>
        <item x="420"/>
        <item x="1340"/>
        <item x="1913"/>
        <item x="592"/>
        <item x="123"/>
        <item x="1624"/>
        <item x="1411"/>
        <item x="1500"/>
        <item x="1163"/>
        <item x="1804"/>
        <item x="68"/>
        <item x="582"/>
        <item x="941"/>
        <item x="1"/>
        <item x="1724"/>
        <item x="1208"/>
        <item x="272"/>
        <item x="982"/>
        <item x="1542"/>
        <item x="1455"/>
        <item x="1477"/>
        <item x="408"/>
        <item x="841"/>
        <item x="1729"/>
        <item x="306"/>
        <item x="1176"/>
        <item x="1840"/>
        <item x="761"/>
        <item x="446"/>
        <item x="880"/>
        <item x="687"/>
        <item x="385"/>
        <item x="672"/>
        <item x="630"/>
        <item x="1312"/>
        <item x="1977"/>
        <item x="257"/>
        <item x="1245"/>
        <item x="1882"/>
        <item x="1770"/>
        <item x="1718"/>
        <item x="1808"/>
        <item x="210"/>
        <item x="389"/>
        <item x="1443"/>
        <item x="1594"/>
        <item x="1463"/>
        <item x="800"/>
        <item x="266"/>
        <item x="489"/>
        <item x="1697"/>
        <item x="877"/>
        <item x="957"/>
        <item x="1621"/>
        <item x="1146"/>
        <item x="654"/>
        <item x="207"/>
        <item x="205"/>
        <item x="1354"/>
        <item x="1627"/>
        <item x="333"/>
        <item x="104"/>
        <item x="382"/>
        <item x="597"/>
        <item x="820"/>
        <item x="535"/>
        <item x="1879"/>
        <item x="2"/>
        <item x="220"/>
        <item x="1789"/>
        <item x="517"/>
        <item x="638"/>
        <item x="1049"/>
        <item x="1916"/>
        <item x="56"/>
        <item x="1864"/>
        <item x="1959"/>
        <item x="132"/>
        <item x="1040"/>
        <item x="1374"/>
        <item x="1219"/>
        <item x="1142"/>
        <item x="1155"/>
        <item x="666"/>
        <item x="6"/>
        <item x="1258"/>
        <item x="265"/>
        <item x="934"/>
        <item x="1348"/>
        <item x="81"/>
        <item x="1111"/>
        <item x="1394"/>
        <item x="857"/>
        <item x="1502"/>
        <item x="1140"/>
        <item x="367"/>
        <item x="218"/>
        <item x="102"/>
        <item x="1877"/>
        <item x="536"/>
        <item x="1534"/>
        <item x="1044"/>
        <item x="1392"/>
        <item x="1081"/>
        <item x="1499"/>
        <item x="933"/>
        <item x="1282"/>
        <item x="1200"/>
        <item x="1369"/>
        <item x="1082"/>
        <item x="587"/>
        <item x="1492"/>
        <item x="1888"/>
        <item x="1683"/>
        <item x="1802"/>
        <item x="1277"/>
        <item x="466"/>
        <item x="599"/>
        <item x="415"/>
        <item x="984"/>
        <item x="1059"/>
        <item x="808"/>
        <item x="472"/>
        <item x="74"/>
        <item x="1582"/>
        <item x="1705"/>
        <item x="1543"/>
        <item x="1249"/>
        <item x="1112"/>
        <item x="779"/>
        <item x="1532"/>
        <item x="393"/>
        <item x="355"/>
        <item x="512"/>
        <item x="1891"/>
        <item x="359"/>
        <item x="554"/>
        <item x="647"/>
        <item x="990"/>
        <item x="1198"/>
        <item x="1387"/>
        <item x="476"/>
        <item x="1344"/>
        <item x="557"/>
        <item x="23"/>
        <item x="1452"/>
        <item x="1954"/>
        <item x="1398"/>
        <item x="1726"/>
        <item x="1738"/>
        <item x="525"/>
        <item x="859"/>
        <item x="967"/>
        <item x="711"/>
        <item x="1072"/>
        <item x="1189"/>
        <item x="551"/>
        <item x="158"/>
        <item x="1212"/>
        <item x="652"/>
        <item x="1138"/>
        <item x="1640"/>
        <item x="1503"/>
        <item x="910"/>
        <item x="900"/>
        <item x="1692"/>
        <item x="1490"/>
        <item x="722"/>
        <item x="204"/>
        <item x="43"/>
        <item x="796"/>
        <item x="1695"/>
        <item x="117"/>
        <item x="1150"/>
        <item x="1241"/>
        <item x="1405"/>
        <item x="459"/>
        <item x="1449"/>
        <item x="496"/>
        <item x="1003"/>
        <item x="986"/>
        <item x="600"/>
        <item x="1078"/>
        <item x="1202"/>
        <item x="678"/>
        <item x="731"/>
        <item x="944"/>
        <item x="1030"/>
        <item x="1829"/>
        <item x="1872"/>
        <item x="505"/>
        <item x="149"/>
        <item x="665"/>
        <item x="516"/>
        <item x="1188"/>
        <item x="579"/>
        <item x="1619"/>
        <item x="1731"/>
        <item x="831"/>
        <item x="287"/>
        <item x="419"/>
        <item x="798"/>
        <item x="1152"/>
        <item x="1815"/>
        <item x="553"/>
        <item x="401"/>
        <item x="1516"/>
        <item x="1712"/>
        <item x="79"/>
        <item x="1556"/>
        <item x="572"/>
        <item x="620"/>
        <item x="1028"/>
        <item x="1687"/>
        <item x="430"/>
        <item x="1643"/>
        <item x="1067"/>
        <item x="616"/>
        <item x="584"/>
        <item x="1670"/>
        <item x="1737"/>
        <item x="1566"/>
        <item x="88"/>
        <item x="1053"/>
        <item x="1605"/>
        <item x="743"/>
        <item x="1575"/>
        <item x="1298"/>
        <item x="357"/>
        <item x="1819"/>
        <item x="1218"/>
        <item x="804"/>
        <item x="1250"/>
        <item x="1961"/>
        <item x="1909"/>
        <item x="954"/>
        <item x="1149"/>
        <item x="8"/>
        <item x="1311"/>
        <item x="932"/>
        <item x="1221"/>
        <item x="998"/>
        <item x="1591"/>
        <item x="1061"/>
        <item x="1320"/>
        <item x="137"/>
        <item x="1154"/>
        <item x="835"/>
        <item x="1254"/>
        <item x="637"/>
        <item x="437"/>
        <item x="645"/>
        <item x="189"/>
        <item x="1985"/>
        <item x="373"/>
        <item x="1466"/>
        <item x="815"/>
        <item x="1742"/>
        <item x="396"/>
        <item x="596"/>
        <item x="502"/>
        <item x="67"/>
        <item x="603"/>
        <item x="581"/>
        <item x="1719"/>
        <item x="673"/>
        <item x="450"/>
        <item x="1533"/>
        <item x="1869"/>
        <item x="125"/>
        <item x="960"/>
        <item x="407"/>
        <item x="577"/>
        <item x="1873"/>
        <item x="398"/>
        <item x="649"/>
        <item x="681"/>
        <item x="1289"/>
        <item x="134"/>
        <item x="1703"/>
        <item x="1574"/>
        <item x="822"/>
        <item x="1668"/>
        <item x="169"/>
        <item x="765"/>
        <item x="351"/>
        <item x="426"/>
        <item x="160"/>
        <item x="531"/>
        <item x="1395"/>
        <item x="1950"/>
        <item x="17"/>
        <item x="1623"/>
        <item x="491"/>
        <item x="360"/>
        <item x="1290"/>
        <item x="232"/>
        <item x="391"/>
        <item x="1782"/>
        <item x="1615"/>
        <item x="248"/>
        <item x="1464"/>
        <item x="1033"/>
        <item x="222"/>
        <item x="468"/>
        <item x="46"/>
        <item x="1406"/>
        <item x="1350"/>
        <item x="1060"/>
        <item x="1170"/>
        <item x="1711"/>
        <item x="1227"/>
        <item x="706"/>
        <item x="662"/>
        <item x="870"/>
        <item x="1328"/>
        <item x="1791"/>
        <item x="1520"/>
        <item x="338"/>
        <item x="530"/>
        <item x="1304"/>
        <item x="1723"/>
        <item x="1280"/>
        <item x="913"/>
        <item x="128"/>
        <item x="696"/>
        <item x="675"/>
        <item x="361"/>
        <item x="810"/>
        <item x="3"/>
        <item x="927"/>
        <item x="659"/>
        <item x="1109"/>
        <item x="1650"/>
        <item x="261"/>
        <item x="493"/>
        <item x="602"/>
        <item x="788"/>
        <item x="1175"/>
        <item x="269"/>
        <item x="1892"/>
        <item x="1849"/>
        <item x="383"/>
        <item x="547"/>
        <item x="1203"/>
        <item x="1558"/>
        <item x="337"/>
        <item x="181"/>
        <item x="1666"/>
        <item x="1529"/>
        <item x="892"/>
        <item x="85"/>
        <item x="1526"/>
        <item x="703"/>
        <item x="1310"/>
        <item x="646"/>
        <item x="447"/>
        <item x="1762"/>
        <item x="198"/>
        <item x="461"/>
        <item x="1130"/>
        <item x="1338"/>
        <item x="508"/>
        <item x="1015"/>
        <item x="1050"/>
        <item x="770"/>
        <item x="529"/>
        <item x="1541"/>
        <item x="906"/>
        <item x="1618"/>
        <item x="640"/>
        <item x="736"/>
        <item x="612"/>
        <item x="1890"/>
        <item x="309"/>
        <item x="343"/>
        <item x="1009"/>
        <item x="518"/>
        <item x="964"/>
        <item x="578"/>
        <item x="1986"/>
        <item x="41"/>
        <item x="606"/>
        <item x="418"/>
        <item x="879"/>
        <item x="1905"/>
        <item x="560"/>
        <item x="1187"/>
        <item x="1714"/>
        <item x="1848"/>
        <item x="1601"/>
        <item x="816"/>
        <item x="264"/>
        <item x="1121"/>
        <item x="1519"/>
        <item x="609"/>
        <item x="1215"/>
        <item x="1722"/>
        <item x="974"/>
        <item x="1223"/>
        <item x="760"/>
        <item x="1859"/>
        <item x="1234"/>
        <item x="1431"/>
        <item x="1753"/>
        <item x="332"/>
        <item x="780"/>
        <item x="894"/>
        <item x="812"/>
        <item x="1400"/>
        <item x="875"/>
        <item x="354"/>
        <item x="314"/>
        <item x="229"/>
        <item x="1332"/>
        <item x="566"/>
        <item x="747"/>
        <item x="484"/>
        <item x="348"/>
        <item x="1638"/>
        <item x="313"/>
        <item x="107"/>
        <item x="655"/>
        <item x="1576"/>
        <item x="707"/>
        <item x="1166"/>
        <item x="1614"/>
        <item x="175"/>
        <item x="1903"/>
        <item x="32"/>
        <item x="772"/>
        <item x="1048"/>
        <item x="842"/>
        <item x="961"/>
        <item x="1569"/>
        <item x="1947"/>
        <item x="1953"/>
        <item x="1853"/>
        <item x="1554"/>
        <item x="1412"/>
        <item x="1696"/>
        <item x="1448"/>
        <item x="1607"/>
        <item x="467"/>
        <item x="1941"/>
        <item x="873"/>
        <item x="915"/>
        <item x="676"/>
        <item x="96"/>
        <item x="969"/>
        <item x="1380"/>
        <item x="1197"/>
        <item x="70"/>
        <item x="172"/>
        <item x="1764"/>
        <item x="1184"/>
        <item x="874"/>
        <item x="108"/>
        <item x="1866"/>
        <item x="448"/>
        <item x="379"/>
        <item x="57"/>
        <item x="1011"/>
        <item x="1253"/>
        <item x="1468"/>
        <item x="238"/>
        <item x="1211"/>
        <item x="1921"/>
        <item x="1757"/>
        <item x="84"/>
        <item x="997"/>
        <item x="714"/>
        <item x="1776"/>
        <item x="1727"/>
        <item x="559"/>
        <item x="1366"/>
        <item x="1579"/>
        <item x="756"/>
        <item x="936"/>
        <item x="173"/>
        <item x="1524"/>
        <item x="457"/>
        <item x="234"/>
        <item x="693"/>
        <item x="1001"/>
        <item x="1161"/>
        <item x="249"/>
        <item x="356"/>
        <item x="254"/>
        <item x="59"/>
        <item x="293"/>
        <item x="14"/>
        <item x="1123"/>
        <item x="1079"/>
        <item x="1165"/>
        <item x="1876"/>
        <item x="591"/>
        <item x="1997"/>
        <item x="1088"/>
        <item x="1168"/>
        <item x="1870"/>
        <item x="1929"/>
        <item x="680"/>
        <item x="905"/>
        <item x="109"/>
        <item x="1805"/>
        <item x="1894"/>
        <item x="1880"/>
        <item x="635"/>
        <item x="886"/>
        <item x="1073"/>
        <item x="1495"/>
        <item x="495"/>
        <item x="1147"/>
        <item x="45"/>
        <item x="1655"/>
        <item x="304"/>
        <item x="1268"/>
        <item x="849"/>
        <item x="1704"/>
        <item x="1291"/>
        <item x="923"/>
        <item x="1367"/>
        <item x="1999"/>
        <item x="555"/>
        <item x="1613"/>
        <item x="188"/>
        <item x="656"/>
        <item x="312"/>
        <item x="1269"/>
        <item x="451"/>
        <item x="477"/>
        <item x="1472"/>
        <item x="1145"/>
        <item x="784"/>
        <item x="1945"/>
        <item x="1970"/>
        <item x="1837"/>
        <item x="1100"/>
        <item x="521"/>
        <item x="465"/>
        <item x="1292"/>
        <item x="1827"/>
        <item x="1261"/>
        <item x="1014"/>
        <item x="1635"/>
        <item x="750"/>
        <item x="406"/>
        <item x="29"/>
        <item x="1023"/>
        <item x="1069"/>
        <item x="1545"/>
        <item x="1620"/>
        <item x="1330"/>
        <item x="195"/>
        <item x="316"/>
        <item x="1775"/>
        <item x="1103"/>
        <item x="1139"/>
        <item x="1092"/>
        <item x="155"/>
        <item x="178"/>
        <item x="302"/>
        <item x="1432"/>
        <item x="1346"/>
        <item x="341"/>
        <item x="424"/>
        <item x="1243"/>
        <item x="1382"/>
        <item x="1912"/>
        <item x="442"/>
        <item x="1938"/>
        <item x="480"/>
        <item x="1732"/>
        <item x="92"/>
        <item x="851"/>
        <item x="1665"/>
        <item x="1785"/>
        <item x="1600"/>
        <item x="1022"/>
        <item x="920"/>
        <item x="399"/>
        <item x="1284"/>
        <item x="171"/>
        <item x="1164"/>
        <item x="86"/>
        <item x="1308"/>
        <item x="1450"/>
        <item x="532"/>
        <item x="776"/>
        <item x="1611"/>
        <item x="1930"/>
        <item x="1919"/>
        <item x="712"/>
        <item x="1440"/>
        <item x="1626"/>
        <item x="1510"/>
        <item x="1733"/>
        <item x="55"/>
        <item x="1610"/>
        <item x="1454"/>
        <item x="1378"/>
        <item x="1707"/>
        <item x="732"/>
        <item x="310"/>
        <item x="281"/>
        <item x="1925"/>
        <item x="1583"/>
        <item x="1911"/>
        <item x="165"/>
        <item x="569"/>
        <item x="871"/>
        <item x="414"/>
        <item x="120"/>
        <item x="1062"/>
        <item x="843"/>
        <item x="421"/>
        <item x="806"/>
        <item x="1767"/>
        <item x="449"/>
        <item x="273"/>
        <item x="1589"/>
        <item x="1809"/>
        <item x="1125"/>
        <item x="1616"/>
        <item x="146"/>
        <item x="1391"/>
        <item x="1093"/>
        <item x="1784"/>
        <item x="285"/>
        <item x="211"/>
        <item x="1183"/>
        <item x="1226"/>
        <item x="837"/>
        <item x="1065"/>
        <item x="1560"/>
        <item x="1115"/>
        <item x="1682"/>
        <item x="515"/>
        <item x="1689"/>
        <item x="1427"/>
        <item x="1673"/>
        <item x="1220"/>
        <item x="277"/>
        <item x="308"/>
        <item x="700"/>
        <item x="182"/>
        <item x="1441"/>
        <item x="1823"/>
        <item x="1818"/>
        <item x="845"/>
        <item x="1143"/>
        <item x="1826"/>
        <item x="893"/>
        <item x="397"/>
        <item x="1813"/>
        <item x="699"/>
        <item x="1274"/>
        <item x="1470"/>
        <item x="1672"/>
        <item x="1897"/>
        <item x="1750"/>
        <item x="63"/>
        <item x="1094"/>
        <item x="49"/>
        <item x="1396"/>
        <item x="1887"/>
        <item x="1129"/>
        <item x="1603"/>
        <item x="1567"/>
        <item x="425"/>
        <item x="322"/>
        <item x="411"/>
        <item x="1504"/>
        <item x="567"/>
        <item x="1027"/>
        <item x="1063"/>
        <item x="340"/>
        <item x="1681"/>
        <item x="1114"/>
        <item x="1281"/>
        <item x="311"/>
        <item x="1871"/>
        <item x="685"/>
        <item x="1604"/>
        <item x="1077"/>
        <item x="1295"/>
        <item x="1833"/>
        <item x="741"/>
        <item x="1071"/>
        <item x="720"/>
        <item x="1097"/>
        <item x="1180"/>
        <item x="1259"/>
        <item x="1856"/>
        <item x="1345"/>
        <item x="435"/>
        <item x="1685"/>
        <item x="1151"/>
        <item x="1573"/>
        <item x="1523"/>
        <item x="768"/>
        <item x="594"/>
        <item x="72"/>
        <item x="1383"/>
        <item x="500"/>
        <item x="888"/>
        <item x="522"/>
        <item x="598"/>
        <item x="1389"/>
        <item x="895"/>
        <item x="1507"/>
        <item x="1989"/>
        <item x="1158"/>
        <item x="1822"/>
        <item x="1513"/>
        <item x="930"/>
        <item x="115"/>
        <item x="1548"/>
        <item x="538"/>
        <item x="1811"/>
        <item x="469"/>
        <item x="1336"/>
        <item x="105"/>
        <item x="1974"/>
        <item x="1276"/>
        <item x="1355"/>
        <item x="738"/>
        <item x="999"/>
        <item x="410"/>
        <item x="918"/>
        <item x="352"/>
        <item x="147"/>
        <item x="791"/>
        <item x="775"/>
        <item x="995"/>
        <item x="723"/>
        <item x="276"/>
        <item x="755"/>
        <item x="1979"/>
        <item x="1910"/>
        <item x="1562"/>
        <item x="119"/>
        <item x="1512"/>
        <item x="542"/>
        <item x="1780"/>
        <item x="1179"/>
        <item x="1119"/>
        <item x="1181"/>
        <item x="1559"/>
        <item x="762"/>
        <item x="1966"/>
        <item x="1778"/>
        <item x="157"/>
        <item x="131"/>
        <item x="1568"/>
        <item x="22"/>
        <item x="1428"/>
        <item x="626"/>
        <item x="133"/>
        <item x="730"/>
        <item x="1839"/>
        <item x="1307"/>
        <item x="1213"/>
        <item x="1807"/>
        <item x="975"/>
        <item x="1267"/>
        <item x="684"/>
        <item x="13"/>
        <item x="1700"/>
        <item x="1459"/>
        <item x="326"/>
        <item x="1846"/>
        <item x="1068"/>
        <item x="1368"/>
        <item x="1555"/>
        <item x="153"/>
        <item x="748"/>
        <item x="82"/>
        <item x="840"/>
        <item x="641"/>
        <item x="648"/>
        <item x="126"/>
        <item x="452"/>
        <item x="937"/>
        <item x="729"/>
        <item x="1629"/>
        <item x="1517"/>
        <item x="1456"/>
        <item x="1557"/>
        <item x="1980"/>
        <item x="1331"/>
        <item x="963"/>
        <item x="1874"/>
        <item x="1083"/>
        <item x="1830"/>
        <item x="167"/>
        <item x="1056"/>
        <item x="644"/>
        <item x="1016"/>
        <item x="834"/>
        <item x="1239"/>
        <item x="864"/>
        <item x="1553"/>
        <item x="1967"/>
        <item x="164"/>
        <item x="162"/>
        <item x="819"/>
        <item x="881"/>
        <item x="1570"/>
        <item x="1474"/>
        <item x="1273"/>
        <item x="694"/>
        <item x="1657"/>
        <item x="898"/>
        <item x="853"/>
        <item x="1625"/>
        <item x="613"/>
        <item x="636"/>
        <item x="865"/>
        <item x="861"/>
        <item x="917"/>
        <item x="301"/>
        <item x="1270"/>
        <item x="201"/>
        <item x="69"/>
        <item x="1488"/>
        <item x="785"/>
        <item x="1684"/>
        <item x="1487"/>
        <item x="1577"/>
        <item x="1256"/>
        <item x="509"/>
        <item x="619"/>
        <item x="1052"/>
        <item x="455"/>
        <item x="883"/>
        <item x="980"/>
        <item x="1144"/>
        <item x="470"/>
        <item x="95"/>
        <item x="1907"/>
        <item x="1609"/>
        <item x="825"/>
        <item x="971"/>
        <item x="1747"/>
        <item x="686"/>
        <item x="1117"/>
        <item x="589"/>
        <item x="38"/>
        <item x="901"/>
        <item x="1713"/>
        <item x="803"/>
        <item x="76"/>
        <item x="1933"/>
        <item x="244"/>
        <item x="549"/>
        <item x="1496"/>
        <item x="1686"/>
        <item x="805"/>
        <item x="1828"/>
        <item x="1483"/>
        <item x="15"/>
        <item x="1865"/>
        <item x="1153"/>
        <item x="1794"/>
        <item x="1127"/>
        <item x="945"/>
        <item x="54"/>
        <item x="778"/>
        <item x="58"/>
        <item x="1824"/>
        <item x="1005"/>
        <item x="985"/>
        <item x="663"/>
        <item x="1773"/>
        <item x="339"/>
        <item x="135"/>
        <item x="1287"/>
        <item x="274"/>
        <item x="1404"/>
        <item x="728"/>
        <item x="197"/>
        <item x="1162"/>
        <item x="454"/>
        <item x="50"/>
        <item x="1676"/>
        <item x="213"/>
        <item x="1110"/>
        <item x="136"/>
        <item x="1836"/>
        <item x="1233"/>
        <item x="563"/>
        <item x="1648"/>
        <item x="481"/>
        <item x="1096"/>
        <item x="887"/>
        <item x="911"/>
        <item x="371"/>
        <item x="1172"/>
        <item x="1812"/>
        <item x="983"/>
        <item x="242"/>
        <item x="1021"/>
        <item x="196"/>
        <item x="1886"/>
        <item x="1326"/>
        <item x="31"/>
        <item x="228"/>
        <item x="1861"/>
        <item x="1889"/>
        <item x="1364"/>
        <item x="1606"/>
        <item x="511"/>
        <item x="370"/>
        <item x="1563"/>
        <item x="1329"/>
        <item x="214"/>
        <item x="405"/>
        <item x="453"/>
        <item x="1087"/>
        <item x="364"/>
        <item x="580"/>
        <item x="300"/>
        <item x="1936"/>
        <item x="1453"/>
        <item x="631"/>
        <item x="1982"/>
        <item x="1178"/>
        <item x="1766"/>
        <item x="1544"/>
        <item x="1230"/>
        <item x="615"/>
        <item x="286"/>
        <item x="1025"/>
        <item x="1511"/>
        <item x="1167"/>
        <item x="236"/>
        <item x="758"/>
        <item x="1845"/>
        <item x="417"/>
        <item x="766"/>
        <item x="464"/>
        <item x="1297"/>
        <item x="1546"/>
        <item x="909"/>
        <item x="163"/>
        <item x="1944"/>
        <item x="127"/>
        <item x="970"/>
        <item x="1192"/>
        <item x="1540"/>
        <item x="1410"/>
        <item x="836"/>
        <item x="1457"/>
        <item x="1825"/>
        <item x="203"/>
        <item x="1244"/>
        <item x="129"/>
        <item x="1419"/>
        <item x="922"/>
        <item x="1388"/>
        <item x="716"/>
        <item x="438"/>
        <item x="951"/>
        <item x="271"/>
        <item x="148"/>
        <item x="103"/>
        <item x="320"/>
        <item x="968"/>
        <item x="166"/>
        <item x="456"/>
        <item x="1902"/>
        <item x="1906"/>
        <item x="1090"/>
        <item x="1644"/>
        <item x="365"/>
        <item x="1481"/>
        <item x="317"/>
        <item x="739"/>
        <item x="1739"/>
        <item x="533"/>
        <item x="497"/>
        <item x="1755"/>
        <item x="1709"/>
        <item x="427"/>
        <item x="1042"/>
        <item x="208"/>
        <item x="1415"/>
        <item x="112"/>
        <item t="default"/>
      </items>
    </pivotField>
    <pivotField numFmtId="14" showAll="0"/>
    <pivotField numFmtId="1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umFmtId="1" showAll="0"/>
    <pivotField numFmtId="2" showAll="0"/>
    <pivotField numFmtId="2"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</pivotFields>
  <rowItems count="1">
    <i/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Persons" fld="0" subtotal="count" baseField="0" baseItem="0"/>
  </dataFields>
  <formats count="6"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type="all" dataOnly="0" outline="0" fieldPosition="0"/>
    </format>
  </format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4:F19" firstHeaderRow="1" firstDataRow="2" firstDataCol="1"/>
  <pivotFields count="17">
    <pivotField dataField="1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numFmtId="14" showAll="0"/>
    <pivotField numFmtId="1" showAll="0"/>
    <pivotField numFmtId="1" showAll="0"/>
    <pivotField numFmtId="2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numFmtId="2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 ID" fld="0" subtotal="count" baseField="0" baseItem="0" numFmtId="1"/>
  </dataFields>
  <formats count="1">
    <format dxfId="6">
      <pivotArea outline="0" collapsedLevelsAreSubtotals="1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5:B9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spital Ti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13" displayName="Table13" ref="A4:D6" totalsRowShown="0" headerRowDxfId="13">
  <autoFilter ref="A4:D6">
    <filterColumn colId="3"/>
  </autoFilter>
  <tableColumns count="4">
    <tableColumn id="1" name="Particulars"/>
    <tableColumn id="2" name="Cancer affected" dataDxfId="12"/>
    <tableColumn id="3" name="Cancer not affected"/>
    <tableColumn id="4" name="cancer  affected %" dataDxfId="11" dataCellStyle="Percent">
      <calculatedColumnFormula>Table13[[#This Row],[Cancer affected]]/GETPIVOTDATA("Smoker",$A$8,"Cancer History","Yes")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36"/>
  <sheetViews>
    <sheetView topLeftCell="A2316" workbookViewId="0"/>
  </sheetViews>
  <sheetFormatPr defaultRowHeight="15"/>
  <cols>
    <col min="1" max="1" width="15.5703125" customWidth="1"/>
    <col min="2" max="2" width="37.42578125" bestFit="1" customWidth="1"/>
    <col min="4" max="4" width="18.28515625" bestFit="1" customWidth="1"/>
    <col min="5" max="5" width="20.140625" bestFit="1" customWidth="1"/>
  </cols>
  <sheetData>
    <row r="1" spans="1:5" s="2" customFormat="1" ht="18.95" customHeight="1">
      <c r="A1" s="4" t="s">
        <v>0</v>
      </c>
      <c r="B1" s="5" t="s">
        <v>2381</v>
      </c>
      <c r="C1" s="5" t="s">
        <v>8379</v>
      </c>
      <c r="D1" s="5" t="s">
        <v>8380</v>
      </c>
      <c r="E1" s="5" t="s">
        <v>8381</v>
      </c>
    </row>
    <row r="2" spans="1:5" ht="15.75">
      <c r="A2" s="1" t="s">
        <v>2369</v>
      </c>
      <c r="B2" s="1" t="s">
        <v>2382</v>
      </c>
      <c r="C2" s="20" t="s">
        <v>6732</v>
      </c>
      <c r="D2" s="20" t="s">
        <v>4717</v>
      </c>
      <c r="E2" s="20" t="s">
        <v>5148</v>
      </c>
    </row>
    <row r="3" spans="1:5" ht="15.75">
      <c r="A3" s="1" t="s">
        <v>2368</v>
      </c>
      <c r="B3" s="1" t="s">
        <v>2383</v>
      </c>
      <c r="C3" s="20" t="s">
        <v>6733</v>
      </c>
      <c r="D3" s="20" t="s">
        <v>4718</v>
      </c>
      <c r="E3" s="20" t="s">
        <v>6734</v>
      </c>
    </row>
    <row r="4" spans="1:5" ht="15.75">
      <c r="A4" s="1" t="s">
        <v>2367</v>
      </c>
      <c r="B4" s="1" t="s">
        <v>2384</v>
      </c>
      <c r="C4" s="20" t="s">
        <v>6733</v>
      </c>
      <c r="D4" s="20" t="s">
        <v>4719</v>
      </c>
      <c r="E4" s="20" t="s">
        <v>6735</v>
      </c>
    </row>
    <row r="5" spans="1:5" ht="15.75">
      <c r="A5" s="1" t="s">
        <v>2366</v>
      </c>
      <c r="B5" s="1" t="s">
        <v>2385</v>
      </c>
      <c r="C5" s="20" t="s">
        <v>6732</v>
      </c>
      <c r="D5" s="20" t="s">
        <v>4720</v>
      </c>
      <c r="E5" s="20" t="s">
        <v>6736</v>
      </c>
    </row>
    <row r="6" spans="1:5" ht="15.75">
      <c r="A6" s="1" t="s">
        <v>2365</v>
      </c>
      <c r="B6" s="1" t="s">
        <v>2386</v>
      </c>
      <c r="C6" s="20" t="s">
        <v>6732</v>
      </c>
      <c r="D6" s="20" t="s">
        <v>4721</v>
      </c>
      <c r="E6" s="20" t="s">
        <v>6737</v>
      </c>
    </row>
    <row r="7" spans="1:5" ht="15.75">
      <c r="A7" s="1" t="s">
        <v>2364</v>
      </c>
      <c r="B7" s="1" t="s">
        <v>2387</v>
      </c>
      <c r="C7" s="20" t="s">
        <v>6733</v>
      </c>
      <c r="D7" s="20" t="s">
        <v>4722</v>
      </c>
      <c r="E7" s="20" t="s">
        <v>6738</v>
      </c>
    </row>
    <row r="8" spans="1:5" ht="15.75">
      <c r="A8" s="1" t="s">
        <v>2363</v>
      </c>
      <c r="B8" s="1" t="s">
        <v>2388</v>
      </c>
      <c r="C8" s="20" t="s">
        <v>6733</v>
      </c>
      <c r="D8" s="20" t="s">
        <v>4723</v>
      </c>
      <c r="E8" s="20" t="s">
        <v>5286</v>
      </c>
    </row>
    <row r="9" spans="1:5" ht="15.75">
      <c r="A9" s="1" t="s">
        <v>2362</v>
      </c>
      <c r="B9" s="1" t="s">
        <v>2389</v>
      </c>
      <c r="C9" s="20" t="s">
        <v>6733</v>
      </c>
      <c r="D9" s="20" t="s">
        <v>4724</v>
      </c>
      <c r="E9" s="20" t="s">
        <v>6739</v>
      </c>
    </row>
    <row r="10" spans="1:5" ht="15.75">
      <c r="A10" s="1" t="s">
        <v>2361</v>
      </c>
      <c r="B10" s="1" t="s">
        <v>2390</v>
      </c>
      <c r="C10" s="20" t="s">
        <v>6733</v>
      </c>
      <c r="D10" s="20" t="s">
        <v>4725</v>
      </c>
      <c r="E10" s="20" t="s">
        <v>6740</v>
      </c>
    </row>
    <row r="11" spans="1:5" ht="15.75">
      <c r="A11" s="1" t="s">
        <v>2360</v>
      </c>
      <c r="B11" s="1" t="s">
        <v>2391</v>
      </c>
      <c r="C11" s="20" t="s">
        <v>6732</v>
      </c>
      <c r="D11" s="20" t="s">
        <v>4726</v>
      </c>
      <c r="E11" s="20" t="s">
        <v>6741</v>
      </c>
    </row>
    <row r="12" spans="1:5" ht="15.75">
      <c r="A12" s="1" t="s">
        <v>2359</v>
      </c>
      <c r="B12" s="1" t="s">
        <v>2392</v>
      </c>
      <c r="C12" s="20" t="s">
        <v>6732</v>
      </c>
      <c r="D12" s="20" t="s">
        <v>4727</v>
      </c>
      <c r="E12" s="20" t="s">
        <v>6742</v>
      </c>
    </row>
    <row r="13" spans="1:5" ht="15.75">
      <c r="A13" s="1" t="s">
        <v>2358</v>
      </c>
      <c r="B13" s="1" t="s">
        <v>2393</v>
      </c>
      <c r="C13" s="20" t="s">
        <v>6733</v>
      </c>
      <c r="D13" s="20" t="s">
        <v>4728</v>
      </c>
      <c r="E13" s="20" t="s">
        <v>6743</v>
      </c>
    </row>
    <row r="14" spans="1:5" ht="15.75">
      <c r="A14" s="1" t="s">
        <v>2357</v>
      </c>
      <c r="B14" s="1" t="s">
        <v>2394</v>
      </c>
      <c r="C14" s="20" t="s">
        <v>6733</v>
      </c>
      <c r="D14" s="20" t="s">
        <v>4729</v>
      </c>
      <c r="E14" s="20" t="s">
        <v>6744</v>
      </c>
    </row>
    <row r="15" spans="1:5" ht="15.75">
      <c r="A15" s="1" t="s">
        <v>2356</v>
      </c>
      <c r="B15" s="1" t="s">
        <v>2395</v>
      </c>
      <c r="C15" s="20" t="s">
        <v>6733</v>
      </c>
      <c r="D15" s="20" t="s">
        <v>4730</v>
      </c>
      <c r="E15" s="20" t="s">
        <v>6745</v>
      </c>
    </row>
    <row r="16" spans="1:5" ht="15.75">
      <c r="A16" s="1" t="s">
        <v>2355</v>
      </c>
      <c r="B16" s="1" t="s">
        <v>2396</v>
      </c>
      <c r="C16" s="20" t="s">
        <v>6732</v>
      </c>
      <c r="D16" s="20" t="s">
        <v>4731</v>
      </c>
      <c r="E16" s="20" t="s">
        <v>6746</v>
      </c>
    </row>
    <row r="17" spans="1:5" ht="15.75">
      <c r="A17" s="1" t="s">
        <v>2354</v>
      </c>
      <c r="B17" s="1" t="s">
        <v>2397</v>
      </c>
      <c r="C17" s="20" t="s">
        <v>6733</v>
      </c>
      <c r="D17" s="20" t="s">
        <v>4732</v>
      </c>
      <c r="E17" s="20" t="s">
        <v>6747</v>
      </c>
    </row>
    <row r="18" spans="1:5" ht="15.75">
      <c r="A18" s="1" t="s">
        <v>2353</v>
      </c>
      <c r="B18" s="1" t="s">
        <v>2398</v>
      </c>
      <c r="C18" s="20" t="s">
        <v>6732</v>
      </c>
      <c r="D18" s="20" t="s">
        <v>4733</v>
      </c>
      <c r="E18" s="20" t="s">
        <v>6748</v>
      </c>
    </row>
    <row r="19" spans="1:5" ht="15.75">
      <c r="A19" s="1" t="s">
        <v>2352</v>
      </c>
      <c r="B19" s="1" t="s">
        <v>2399</v>
      </c>
      <c r="C19" s="20" t="s">
        <v>6732</v>
      </c>
      <c r="D19" s="20" t="s">
        <v>4734</v>
      </c>
      <c r="E19" s="20" t="s">
        <v>6749</v>
      </c>
    </row>
    <row r="20" spans="1:5" ht="15.75">
      <c r="A20" s="1" t="s">
        <v>2351</v>
      </c>
      <c r="B20" s="1" t="s">
        <v>2400</v>
      </c>
      <c r="C20" s="20" t="s">
        <v>6733</v>
      </c>
      <c r="D20" s="20" t="s">
        <v>4735</v>
      </c>
      <c r="E20" s="20" t="s">
        <v>6750</v>
      </c>
    </row>
    <row r="21" spans="1:5" ht="15.75">
      <c r="A21" s="1" t="s">
        <v>2350</v>
      </c>
      <c r="B21" s="1" t="s">
        <v>2401</v>
      </c>
      <c r="C21" s="20" t="s">
        <v>6733</v>
      </c>
      <c r="D21" s="20" t="s">
        <v>4736</v>
      </c>
      <c r="E21" s="20" t="s">
        <v>6751</v>
      </c>
    </row>
    <row r="22" spans="1:5" ht="15.75">
      <c r="A22" s="1" t="s">
        <v>2349</v>
      </c>
      <c r="B22" s="1" t="s">
        <v>2402</v>
      </c>
      <c r="C22" s="20" t="s">
        <v>6733</v>
      </c>
      <c r="D22" s="20" t="s">
        <v>4737</v>
      </c>
      <c r="E22" s="20" t="s">
        <v>6752</v>
      </c>
    </row>
    <row r="23" spans="1:5" ht="15.75">
      <c r="A23" s="1" t="s">
        <v>2348</v>
      </c>
      <c r="B23" s="1" t="s">
        <v>2403</v>
      </c>
      <c r="C23" s="20" t="s">
        <v>6732</v>
      </c>
      <c r="D23" s="20" t="s">
        <v>4738</v>
      </c>
      <c r="E23" s="20" t="s">
        <v>6753</v>
      </c>
    </row>
    <row r="24" spans="1:5" ht="15.75">
      <c r="A24" s="1" t="s">
        <v>2347</v>
      </c>
      <c r="B24" s="1" t="s">
        <v>2404</v>
      </c>
      <c r="C24" s="20" t="s">
        <v>6732</v>
      </c>
      <c r="D24" s="20" t="s">
        <v>4739</v>
      </c>
      <c r="E24" s="20" t="s">
        <v>6754</v>
      </c>
    </row>
    <row r="25" spans="1:5" ht="15.75">
      <c r="A25" s="1" t="s">
        <v>2346</v>
      </c>
      <c r="B25" s="1" t="s">
        <v>2405</v>
      </c>
      <c r="C25" s="20" t="s">
        <v>6733</v>
      </c>
      <c r="D25" s="20" t="s">
        <v>4740</v>
      </c>
      <c r="E25" s="20" t="s">
        <v>6755</v>
      </c>
    </row>
    <row r="26" spans="1:5" ht="15.75">
      <c r="A26" s="1" t="s">
        <v>2345</v>
      </c>
      <c r="B26" s="1" t="s">
        <v>2406</v>
      </c>
      <c r="C26" s="20" t="s">
        <v>6733</v>
      </c>
      <c r="D26" s="20" t="s">
        <v>4741</v>
      </c>
      <c r="E26" s="20" t="s">
        <v>6756</v>
      </c>
    </row>
    <row r="27" spans="1:5" ht="15.75">
      <c r="A27" s="1" t="s">
        <v>2344</v>
      </c>
      <c r="B27" s="1" t="s">
        <v>2407</v>
      </c>
      <c r="C27" s="20" t="s">
        <v>6733</v>
      </c>
      <c r="D27" s="20" t="s">
        <v>4742</v>
      </c>
      <c r="E27" s="20" t="s">
        <v>6757</v>
      </c>
    </row>
    <row r="28" spans="1:5" ht="15.75">
      <c r="A28" s="1" t="s">
        <v>2343</v>
      </c>
      <c r="B28" s="1" t="s">
        <v>2408</v>
      </c>
      <c r="C28" s="20" t="s">
        <v>6733</v>
      </c>
      <c r="D28" s="20" t="s">
        <v>4743</v>
      </c>
      <c r="E28" s="20" t="s">
        <v>6758</v>
      </c>
    </row>
    <row r="29" spans="1:5" ht="15.75">
      <c r="A29" s="1" t="s">
        <v>2342</v>
      </c>
      <c r="B29" s="1" t="s">
        <v>2409</v>
      </c>
      <c r="C29" s="20" t="s">
        <v>6732</v>
      </c>
      <c r="D29" s="20" t="s">
        <v>4744</v>
      </c>
      <c r="E29" s="20" t="s">
        <v>6759</v>
      </c>
    </row>
    <row r="30" spans="1:5" ht="15.75">
      <c r="A30" s="1" t="s">
        <v>2341</v>
      </c>
      <c r="B30" s="1" t="s">
        <v>2410</v>
      </c>
      <c r="C30" s="20" t="s">
        <v>6733</v>
      </c>
      <c r="D30" s="20" t="s">
        <v>4745</v>
      </c>
      <c r="E30" s="20" t="s">
        <v>6739</v>
      </c>
    </row>
    <row r="31" spans="1:5" ht="15.75">
      <c r="A31" s="1" t="s">
        <v>2340</v>
      </c>
      <c r="B31" s="1" t="s">
        <v>2411</v>
      </c>
      <c r="C31" s="20" t="s">
        <v>6732</v>
      </c>
      <c r="D31" s="20" t="s">
        <v>4746</v>
      </c>
      <c r="E31" s="20" t="s">
        <v>6760</v>
      </c>
    </row>
    <row r="32" spans="1:5" ht="15.75">
      <c r="A32" s="1" t="s">
        <v>2339</v>
      </c>
      <c r="B32" s="1" t="s">
        <v>2412</v>
      </c>
      <c r="C32" s="20" t="s">
        <v>6732</v>
      </c>
      <c r="D32" s="20" t="s">
        <v>4747</v>
      </c>
      <c r="E32" s="20" t="s">
        <v>6761</v>
      </c>
    </row>
    <row r="33" spans="1:5" ht="15.75">
      <c r="A33" s="1" t="s">
        <v>2338</v>
      </c>
      <c r="B33" s="1" t="s">
        <v>2413</v>
      </c>
      <c r="C33" s="20" t="s">
        <v>6733</v>
      </c>
      <c r="D33" s="20" t="s">
        <v>4748</v>
      </c>
      <c r="E33" s="20" t="s">
        <v>6762</v>
      </c>
    </row>
    <row r="34" spans="1:5" ht="15.75">
      <c r="A34" s="1" t="s">
        <v>2337</v>
      </c>
      <c r="B34" s="1" t="s">
        <v>2414</v>
      </c>
      <c r="C34" s="20" t="s">
        <v>6733</v>
      </c>
      <c r="D34" s="20" t="s">
        <v>4749</v>
      </c>
      <c r="E34" s="20" t="s">
        <v>6763</v>
      </c>
    </row>
    <row r="35" spans="1:5" ht="15.75">
      <c r="A35" s="1" t="s">
        <v>2336</v>
      </c>
      <c r="B35" s="1" t="s">
        <v>2415</v>
      </c>
      <c r="C35" s="20" t="s">
        <v>6732</v>
      </c>
      <c r="D35" s="20" t="s">
        <v>4750</v>
      </c>
      <c r="E35" s="20" t="s">
        <v>6764</v>
      </c>
    </row>
    <row r="36" spans="1:5" ht="15.75">
      <c r="A36" s="1" t="s">
        <v>2335</v>
      </c>
      <c r="B36" s="1" t="s">
        <v>2416</v>
      </c>
      <c r="C36" s="20" t="s">
        <v>6732</v>
      </c>
      <c r="D36" s="20" t="s">
        <v>4751</v>
      </c>
      <c r="E36" s="20" t="s">
        <v>6765</v>
      </c>
    </row>
    <row r="37" spans="1:5" ht="15.75">
      <c r="A37" s="1" t="s">
        <v>2334</v>
      </c>
      <c r="B37" s="1" t="s">
        <v>2417</v>
      </c>
      <c r="C37" s="20" t="s">
        <v>6733</v>
      </c>
      <c r="D37" s="20" t="s">
        <v>4752</v>
      </c>
      <c r="E37" s="20" t="s">
        <v>6766</v>
      </c>
    </row>
    <row r="38" spans="1:5" ht="15.75">
      <c r="A38" s="1" t="s">
        <v>2333</v>
      </c>
      <c r="B38" s="1" t="s">
        <v>2418</v>
      </c>
      <c r="C38" s="20" t="s">
        <v>6733</v>
      </c>
      <c r="D38" s="20" t="s">
        <v>4753</v>
      </c>
      <c r="E38" s="20" t="s">
        <v>6767</v>
      </c>
    </row>
    <row r="39" spans="1:5" ht="15.75">
      <c r="A39" s="1" t="s">
        <v>2332</v>
      </c>
      <c r="B39" s="1" t="s">
        <v>2419</v>
      </c>
      <c r="C39" s="20" t="s">
        <v>6732</v>
      </c>
      <c r="D39" s="20" t="s">
        <v>4754</v>
      </c>
      <c r="E39" s="20" t="s">
        <v>6768</v>
      </c>
    </row>
    <row r="40" spans="1:5" ht="15.75">
      <c r="A40" s="1" t="s">
        <v>2331</v>
      </c>
      <c r="B40" s="1" t="s">
        <v>2420</v>
      </c>
      <c r="C40" s="20" t="s">
        <v>6732</v>
      </c>
      <c r="D40" s="20" t="s">
        <v>4755</v>
      </c>
      <c r="E40" s="20" t="s">
        <v>6769</v>
      </c>
    </row>
    <row r="41" spans="1:5" ht="15.75">
      <c r="A41" s="1" t="s">
        <v>2330</v>
      </c>
      <c r="B41" s="1" t="s">
        <v>2421</v>
      </c>
      <c r="C41" s="20" t="s">
        <v>6733</v>
      </c>
      <c r="D41" s="20" t="s">
        <v>4756</v>
      </c>
      <c r="E41" s="20" t="s">
        <v>6770</v>
      </c>
    </row>
    <row r="42" spans="1:5" ht="15.75">
      <c r="A42" s="1" t="s">
        <v>2329</v>
      </c>
      <c r="B42" s="1" t="s">
        <v>2422</v>
      </c>
      <c r="C42" s="20" t="s">
        <v>6733</v>
      </c>
      <c r="D42" s="20" t="s">
        <v>4757</v>
      </c>
      <c r="E42" s="20" t="s">
        <v>6771</v>
      </c>
    </row>
    <row r="43" spans="1:5" ht="15.75">
      <c r="A43" s="1" t="s">
        <v>2328</v>
      </c>
      <c r="B43" s="1" t="s">
        <v>2423</v>
      </c>
      <c r="C43" s="20" t="s">
        <v>6732</v>
      </c>
      <c r="D43" s="20" t="s">
        <v>4758</v>
      </c>
      <c r="E43" s="20" t="s">
        <v>6772</v>
      </c>
    </row>
    <row r="44" spans="1:5" ht="15.75">
      <c r="A44" s="1" t="s">
        <v>2327</v>
      </c>
      <c r="B44" s="1" t="s">
        <v>2424</v>
      </c>
      <c r="C44" s="20" t="s">
        <v>6732</v>
      </c>
      <c r="D44" s="20" t="s">
        <v>4759</v>
      </c>
      <c r="E44" s="20" t="s">
        <v>6754</v>
      </c>
    </row>
    <row r="45" spans="1:5" ht="15.75">
      <c r="A45" s="1" t="s">
        <v>2326</v>
      </c>
      <c r="B45" s="1" t="s">
        <v>2425</v>
      </c>
      <c r="C45" s="20" t="s">
        <v>6733</v>
      </c>
      <c r="D45" s="20" t="s">
        <v>4760</v>
      </c>
      <c r="E45" s="20" t="s">
        <v>5039</v>
      </c>
    </row>
    <row r="46" spans="1:5" ht="15.75">
      <c r="A46" s="1" t="s">
        <v>2325</v>
      </c>
      <c r="B46" s="1" t="s">
        <v>2426</v>
      </c>
      <c r="C46" s="20" t="s">
        <v>6733</v>
      </c>
      <c r="D46" s="20" t="s">
        <v>4761</v>
      </c>
      <c r="E46" s="20" t="s">
        <v>6773</v>
      </c>
    </row>
    <row r="47" spans="1:5" ht="15.75">
      <c r="A47" s="1" t="s">
        <v>2324</v>
      </c>
      <c r="B47" s="1" t="s">
        <v>2427</v>
      </c>
      <c r="C47" s="20" t="s">
        <v>6732</v>
      </c>
      <c r="D47" s="20" t="s">
        <v>4762</v>
      </c>
      <c r="E47" s="20" t="s">
        <v>6774</v>
      </c>
    </row>
    <row r="48" spans="1:5" ht="15.75">
      <c r="A48" s="1" t="s">
        <v>2323</v>
      </c>
      <c r="B48" s="1" t="s">
        <v>2428</v>
      </c>
      <c r="C48" s="20" t="s">
        <v>6733</v>
      </c>
      <c r="D48" s="20" t="s">
        <v>4763</v>
      </c>
      <c r="E48" s="20" t="s">
        <v>6775</v>
      </c>
    </row>
    <row r="49" spans="1:5" ht="15.75">
      <c r="A49" s="1" t="s">
        <v>2322</v>
      </c>
      <c r="B49" s="1" t="s">
        <v>2429</v>
      </c>
      <c r="C49" s="20" t="s">
        <v>6732</v>
      </c>
      <c r="D49" s="20" t="s">
        <v>4758</v>
      </c>
      <c r="E49" s="20" t="s">
        <v>6776</v>
      </c>
    </row>
    <row r="50" spans="1:5" ht="15.75">
      <c r="A50" s="1" t="s">
        <v>2321</v>
      </c>
      <c r="B50" s="1" t="s">
        <v>2430</v>
      </c>
      <c r="C50" s="20" t="s">
        <v>6733</v>
      </c>
      <c r="D50" s="20" t="s">
        <v>4764</v>
      </c>
      <c r="E50" s="20" t="s">
        <v>6777</v>
      </c>
    </row>
    <row r="51" spans="1:5" ht="15.75">
      <c r="A51" s="1" t="s">
        <v>2320</v>
      </c>
      <c r="B51" s="1" t="s">
        <v>2431</v>
      </c>
      <c r="C51" s="20" t="s">
        <v>6733</v>
      </c>
      <c r="D51" s="20" t="s">
        <v>4765</v>
      </c>
      <c r="E51" s="20" t="s">
        <v>5182</v>
      </c>
    </row>
    <row r="52" spans="1:5" ht="15.75">
      <c r="A52" s="1" t="s">
        <v>2319</v>
      </c>
      <c r="B52" s="1" t="s">
        <v>2432</v>
      </c>
      <c r="C52" s="20" t="s">
        <v>6733</v>
      </c>
      <c r="D52" s="20" t="s">
        <v>4766</v>
      </c>
      <c r="E52" s="20" t="s">
        <v>6778</v>
      </c>
    </row>
    <row r="53" spans="1:5" ht="15.75">
      <c r="A53" s="1" t="s">
        <v>2318</v>
      </c>
      <c r="B53" s="1" t="s">
        <v>2433</v>
      </c>
      <c r="C53" s="20" t="s">
        <v>6732</v>
      </c>
      <c r="D53" s="20" t="s">
        <v>4767</v>
      </c>
      <c r="E53" s="20" t="s">
        <v>6779</v>
      </c>
    </row>
    <row r="54" spans="1:5" ht="15.75">
      <c r="A54" s="1" t="s">
        <v>2317</v>
      </c>
      <c r="B54" s="1" t="s">
        <v>2434</v>
      </c>
      <c r="C54" s="20" t="s">
        <v>6733</v>
      </c>
      <c r="D54" s="20" t="s">
        <v>4768</v>
      </c>
      <c r="E54" s="20" t="s">
        <v>6743</v>
      </c>
    </row>
    <row r="55" spans="1:5" ht="15.75">
      <c r="A55" s="1" t="s">
        <v>2316</v>
      </c>
      <c r="B55" s="1" t="s">
        <v>2435</v>
      </c>
      <c r="C55" s="20" t="s">
        <v>6733</v>
      </c>
      <c r="D55" s="20" t="s">
        <v>4769</v>
      </c>
      <c r="E55" s="20" t="s">
        <v>6780</v>
      </c>
    </row>
    <row r="56" spans="1:5" ht="15.75">
      <c r="A56" s="1" t="s">
        <v>2315</v>
      </c>
      <c r="B56" s="1" t="s">
        <v>2436</v>
      </c>
      <c r="C56" s="20" t="s">
        <v>6732</v>
      </c>
      <c r="D56" s="20" t="s">
        <v>4770</v>
      </c>
      <c r="E56" s="20" t="s">
        <v>6781</v>
      </c>
    </row>
    <row r="57" spans="1:5" ht="15.75">
      <c r="A57" s="1" t="s">
        <v>2314</v>
      </c>
      <c r="B57" s="1" t="s">
        <v>2437</v>
      </c>
      <c r="C57" s="20" t="s">
        <v>6732</v>
      </c>
      <c r="D57" s="20" t="s">
        <v>4771</v>
      </c>
      <c r="E57" s="20" t="s">
        <v>6782</v>
      </c>
    </row>
    <row r="58" spans="1:5" ht="15.75">
      <c r="A58" s="1" t="s">
        <v>2313</v>
      </c>
      <c r="B58" s="1" t="s">
        <v>2438</v>
      </c>
      <c r="C58" s="20" t="s">
        <v>6733</v>
      </c>
      <c r="D58" s="20" t="s">
        <v>4772</v>
      </c>
      <c r="E58" s="20" t="s">
        <v>6783</v>
      </c>
    </row>
    <row r="59" spans="1:5" ht="15.75">
      <c r="A59" s="1" t="s">
        <v>2312</v>
      </c>
      <c r="B59" s="1" t="s">
        <v>2439</v>
      </c>
      <c r="C59" s="20" t="s">
        <v>6732</v>
      </c>
      <c r="D59" s="20" t="s">
        <v>4773</v>
      </c>
      <c r="E59" s="20" t="s">
        <v>5962</v>
      </c>
    </row>
    <row r="60" spans="1:5" ht="15.75">
      <c r="A60" s="1" t="s">
        <v>2311</v>
      </c>
      <c r="B60" s="1" t="s">
        <v>2440</v>
      </c>
      <c r="C60" s="20" t="s">
        <v>6733</v>
      </c>
      <c r="D60" s="20" t="s">
        <v>4774</v>
      </c>
      <c r="E60" s="20" t="s">
        <v>6784</v>
      </c>
    </row>
    <row r="61" spans="1:5" ht="15.75">
      <c r="A61" s="1" t="s">
        <v>2310</v>
      </c>
      <c r="B61" s="1" t="s">
        <v>2441</v>
      </c>
      <c r="C61" s="20" t="s">
        <v>6732</v>
      </c>
      <c r="D61" s="20" t="s">
        <v>4775</v>
      </c>
      <c r="E61" s="20" t="s">
        <v>6785</v>
      </c>
    </row>
    <row r="62" spans="1:5" ht="15.75">
      <c r="A62" s="1" t="s">
        <v>2309</v>
      </c>
      <c r="B62" s="1" t="s">
        <v>2442</v>
      </c>
      <c r="C62" s="20" t="s">
        <v>6733</v>
      </c>
      <c r="D62" s="20" t="s">
        <v>4776</v>
      </c>
      <c r="E62" s="20" t="s">
        <v>6786</v>
      </c>
    </row>
    <row r="63" spans="1:5" ht="15.75">
      <c r="A63" s="1" t="s">
        <v>2308</v>
      </c>
      <c r="B63" s="1" t="s">
        <v>2443</v>
      </c>
      <c r="C63" s="20" t="s">
        <v>6732</v>
      </c>
      <c r="D63" s="20" t="s">
        <v>4777</v>
      </c>
      <c r="E63" s="20" t="s">
        <v>6787</v>
      </c>
    </row>
    <row r="64" spans="1:5" ht="15.75">
      <c r="A64" s="1" t="s">
        <v>2307</v>
      </c>
      <c r="B64" s="1" t="s">
        <v>2444</v>
      </c>
      <c r="C64" s="20" t="s">
        <v>6732</v>
      </c>
      <c r="D64" s="20" t="s">
        <v>4778</v>
      </c>
      <c r="E64" s="20" t="s">
        <v>6097</v>
      </c>
    </row>
    <row r="65" spans="1:5" ht="15.75">
      <c r="A65" s="1" t="s">
        <v>2306</v>
      </c>
      <c r="B65" s="1" t="s">
        <v>2445</v>
      </c>
      <c r="C65" s="20" t="s">
        <v>6733</v>
      </c>
      <c r="D65" s="20" t="s">
        <v>4779</v>
      </c>
      <c r="E65" s="20" t="s">
        <v>6743</v>
      </c>
    </row>
    <row r="66" spans="1:5" ht="15.75">
      <c r="A66" s="1" t="s">
        <v>2305</v>
      </c>
      <c r="B66" s="1" t="s">
        <v>2446</v>
      </c>
      <c r="C66" s="20" t="s">
        <v>6733</v>
      </c>
      <c r="D66" s="20" t="s">
        <v>4780</v>
      </c>
      <c r="E66" s="20" t="s">
        <v>6788</v>
      </c>
    </row>
    <row r="67" spans="1:5" ht="15.75">
      <c r="A67" s="1" t="s">
        <v>2304</v>
      </c>
      <c r="B67" s="1" t="s">
        <v>2447</v>
      </c>
      <c r="C67" s="20" t="s">
        <v>6732</v>
      </c>
      <c r="D67" s="20" t="s">
        <v>4781</v>
      </c>
      <c r="E67" s="20" t="s">
        <v>6789</v>
      </c>
    </row>
    <row r="68" spans="1:5" ht="15.75">
      <c r="A68" s="1" t="s">
        <v>2303</v>
      </c>
      <c r="B68" s="1" t="s">
        <v>2448</v>
      </c>
      <c r="C68" s="20" t="s">
        <v>6733</v>
      </c>
      <c r="D68" s="20" t="s">
        <v>4782</v>
      </c>
      <c r="E68" s="20" t="s">
        <v>6790</v>
      </c>
    </row>
    <row r="69" spans="1:5" ht="15.75">
      <c r="A69" s="1" t="s">
        <v>2302</v>
      </c>
      <c r="B69" s="1" t="s">
        <v>2449</v>
      </c>
      <c r="C69" s="20" t="s">
        <v>6733</v>
      </c>
      <c r="D69" s="20" t="s">
        <v>4783</v>
      </c>
      <c r="E69" s="20" t="s">
        <v>6791</v>
      </c>
    </row>
    <row r="70" spans="1:5" ht="15.75">
      <c r="A70" s="1" t="s">
        <v>2301</v>
      </c>
      <c r="B70" s="1" t="s">
        <v>2450</v>
      </c>
      <c r="C70" s="20" t="s">
        <v>6732</v>
      </c>
      <c r="D70" s="20" t="s">
        <v>4784</v>
      </c>
      <c r="E70" s="20" t="s">
        <v>6792</v>
      </c>
    </row>
    <row r="71" spans="1:5" ht="15.75">
      <c r="A71" s="1" t="s">
        <v>2300</v>
      </c>
      <c r="B71" s="1" t="s">
        <v>2451</v>
      </c>
      <c r="C71" s="20" t="s">
        <v>6733</v>
      </c>
      <c r="D71" s="20" t="s">
        <v>4785</v>
      </c>
      <c r="E71" s="20" t="s">
        <v>6624</v>
      </c>
    </row>
    <row r="72" spans="1:5" ht="15.75">
      <c r="A72" s="1" t="s">
        <v>2299</v>
      </c>
      <c r="B72" s="1" t="s">
        <v>2452</v>
      </c>
      <c r="C72" s="20" t="s">
        <v>6733</v>
      </c>
      <c r="D72" s="20" t="s">
        <v>4786</v>
      </c>
      <c r="E72" s="20" t="s">
        <v>6793</v>
      </c>
    </row>
    <row r="73" spans="1:5" ht="15.75">
      <c r="A73" s="1" t="s">
        <v>2298</v>
      </c>
      <c r="B73" s="1" t="s">
        <v>2453</v>
      </c>
      <c r="C73" s="20" t="s">
        <v>6733</v>
      </c>
      <c r="D73" s="20" t="s">
        <v>4787</v>
      </c>
      <c r="E73" s="20" t="s">
        <v>6794</v>
      </c>
    </row>
    <row r="74" spans="1:5" ht="15.75">
      <c r="A74" s="1" t="s">
        <v>2297</v>
      </c>
      <c r="B74" s="1" t="s">
        <v>2454</v>
      </c>
      <c r="C74" s="20" t="s">
        <v>6732</v>
      </c>
      <c r="D74" s="20" t="s">
        <v>4788</v>
      </c>
      <c r="E74" s="20" t="s">
        <v>6795</v>
      </c>
    </row>
    <row r="75" spans="1:5" ht="15.75">
      <c r="A75" s="1" t="s">
        <v>2296</v>
      </c>
      <c r="B75" s="1" t="s">
        <v>2455</v>
      </c>
      <c r="C75" s="20" t="s">
        <v>6732</v>
      </c>
      <c r="D75" s="20" t="s">
        <v>4789</v>
      </c>
      <c r="E75" s="20" t="s">
        <v>6796</v>
      </c>
    </row>
    <row r="76" spans="1:5" ht="15.75">
      <c r="A76" s="1" t="s">
        <v>2295</v>
      </c>
      <c r="B76" s="1" t="s">
        <v>2456</v>
      </c>
      <c r="C76" s="20" t="s">
        <v>6732</v>
      </c>
      <c r="D76" s="20" t="s">
        <v>4790</v>
      </c>
      <c r="E76" s="20" t="s">
        <v>6797</v>
      </c>
    </row>
    <row r="77" spans="1:5" ht="15.75">
      <c r="A77" s="1" t="s">
        <v>2294</v>
      </c>
      <c r="B77" s="1" t="s">
        <v>2457</v>
      </c>
      <c r="C77" s="20" t="s">
        <v>6733</v>
      </c>
      <c r="D77" s="20" t="s">
        <v>4791</v>
      </c>
      <c r="E77" s="20" t="s">
        <v>6798</v>
      </c>
    </row>
    <row r="78" spans="1:5" ht="15.75">
      <c r="A78" s="1" t="s">
        <v>2293</v>
      </c>
      <c r="B78" s="1" t="s">
        <v>2458</v>
      </c>
      <c r="C78" s="20" t="s">
        <v>6732</v>
      </c>
      <c r="D78" s="20" t="s">
        <v>4792</v>
      </c>
      <c r="E78" s="20" t="s">
        <v>6799</v>
      </c>
    </row>
    <row r="79" spans="1:5" ht="15.75">
      <c r="A79" s="1" t="s">
        <v>2292</v>
      </c>
      <c r="B79" s="1" t="s">
        <v>2459</v>
      </c>
      <c r="C79" s="20" t="s">
        <v>6732</v>
      </c>
      <c r="D79" s="20" t="s">
        <v>4793</v>
      </c>
      <c r="E79" s="20" t="s">
        <v>5972</v>
      </c>
    </row>
    <row r="80" spans="1:5" ht="15.75">
      <c r="A80" s="1" t="s">
        <v>2291</v>
      </c>
      <c r="B80" s="1" t="s">
        <v>2460</v>
      </c>
      <c r="C80" s="20" t="s">
        <v>6733</v>
      </c>
      <c r="D80" s="20" t="s">
        <v>4794</v>
      </c>
      <c r="E80" s="20" t="s">
        <v>6800</v>
      </c>
    </row>
    <row r="81" spans="1:5" ht="15.75">
      <c r="A81" s="1" t="s">
        <v>2290</v>
      </c>
      <c r="B81" s="1" t="s">
        <v>2461</v>
      </c>
      <c r="C81" s="20" t="s">
        <v>6732</v>
      </c>
      <c r="D81" s="20" t="s">
        <v>4795</v>
      </c>
      <c r="E81" s="20" t="s">
        <v>6801</v>
      </c>
    </row>
    <row r="82" spans="1:5" ht="15.75">
      <c r="A82" s="1" t="s">
        <v>2289</v>
      </c>
      <c r="B82" s="1" t="s">
        <v>2462</v>
      </c>
      <c r="C82" s="20" t="s">
        <v>6732</v>
      </c>
      <c r="D82" s="20" t="s">
        <v>4796</v>
      </c>
      <c r="E82" s="20" t="s">
        <v>6802</v>
      </c>
    </row>
    <row r="83" spans="1:5" ht="15.75">
      <c r="A83" s="1" t="s">
        <v>2288</v>
      </c>
      <c r="B83" s="1" t="s">
        <v>2463</v>
      </c>
      <c r="C83" s="20" t="s">
        <v>6733</v>
      </c>
      <c r="D83" s="20" t="s">
        <v>4797</v>
      </c>
      <c r="E83" s="20" t="s">
        <v>5847</v>
      </c>
    </row>
    <row r="84" spans="1:5" ht="15.75">
      <c r="A84" s="1" t="s">
        <v>2287</v>
      </c>
      <c r="B84" s="1" t="s">
        <v>2464</v>
      </c>
      <c r="C84" s="20" t="s">
        <v>6732</v>
      </c>
      <c r="D84" s="20" t="s">
        <v>4798</v>
      </c>
      <c r="E84" s="20" t="s">
        <v>6803</v>
      </c>
    </row>
    <row r="85" spans="1:5" ht="15.75">
      <c r="A85" s="1" t="s">
        <v>2286</v>
      </c>
      <c r="B85" s="1" t="s">
        <v>2465</v>
      </c>
      <c r="C85" s="20" t="s">
        <v>6733</v>
      </c>
      <c r="D85" s="20" t="s">
        <v>4799</v>
      </c>
      <c r="E85" s="20" t="s">
        <v>6804</v>
      </c>
    </row>
    <row r="86" spans="1:5" ht="15.75">
      <c r="A86" s="1" t="s">
        <v>2285</v>
      </c>
      <c r="B86" s="1" t="s">
        <v>2466</v>
      </c>
      <c r="C86" s="20" t="s">
        <v>6733</v>
      </c>
      <c r="D86" s="20" t="s">
        <v>4800</v>
      </c>
      <c r="E86" s="20" t="s">
        <v>6805</v>
      </c>
    </row>
    <row r="87" spans="1:5" ht="15.75">
      <c r="A87" s="1" t="s">
        <v>2284</v>
      </c>
      <c r="B87" s="1" t="s">
        <v>2467</v>
      </c>
      <c r="C87" s="20" t="s">
        <v>6733</v>
      </c>
      <c r="D87" s="20" t="s">
        <v>4801</v>
      </c>
      <c r="E87" s="20" t="s">
        <v>6806</v>
      </c>
    </row>
    <row r="88" spans="1:5" ht="15.75">
      <c r="A88" s="1" t="s">
        <v>2283</v>
      </c>
      <c r="B88" s="1" t="s">
        <v>2468</v>
      </c>
      <c r="C88" s="20" t="s">
        <v>6733</v>
      </c>
      <c r="D88" s="20" t="s">
        <v>4802</v>
      </c>
      <c r="E88" s="20" t="s">
        <v>6807</v>
      </c>
    </row>
    <row r="89" spans="1:5" ht="15.75">
      <c r="A89" s="1" t="s">
        <v>2282</v>
      </c>
      <c r="B89" s="1" t="s">
        <v>2469</v>
      </c>
      <c r="C89" s="20" t="s">
        <v>6732</v>
      </c>
      <c r="D89" s="20" t="s">
        <v>4803</v>
      </c>
      <c r="E89" s="20" t="s">
        <v>6808</v>
      </c>
    </row>
    <row r="90" spans="1:5" ht="15.75">
      <c r="A90" s="1" t="s">
        <v>2281</v>
      </c>
      <c r="B90" s="1" t="s">
        <v>2470</v>
      </c>
      <c r="C90" s="20" t="s">
        <v>6732</v>
      </c>
      <c r="D90" s="20" t="s">
        <v>4804</v>
      </c>
      <c r="E90" s="20" t="s">
        <v>5042</v>
      </c>
    </row>
    <row r="91" spans="1:5" ht="15.75">
      <c r="A91" s="1" t="s">
        <v>2280</v>
      </c>
      <c r="B91" s="1" t="s">
        <v>2471</v>
      </c>
      <c r="C91" s="20" t="s">
        <v>6732</v>
      </c>
      <c r="D91" s="20" t="s">
        <v>4805</v>
      </c>
      <c r="E91" s="20" t="s">
        <v>6809</v>
      </c>
    </row>
    <row r="92" spans="1:5" ht="15.75">
      <c r="A92" s="1" t="s">
        <v>2279</v>
      </c>
      <c r="B92" s="1" t="s">
        <v>2472</v>
      </c>
      <c r="C92" s="20" t="s">
        <v>6732</v>
      </c>
      <c r="D92" s="20" t="s">
        <v>4806</v>
      </c>
      <c r="E92" s="20" t="s">
        <v>6810</v>
      </c>
    </row>
    <row r="93" spans="1:5" ht="15.75">
      <c r="A93" s="1" t="s">
        <v>2278</v>
      </c>
      <c r="B93" s="1" t="s">
        <v>2473</v>
      </c>
      <c r="C93" s="20" t="s">
        <v>6732</v>
      </c>
      <c r="D93" s="20" t="s">
        <v>4807</v>
      </c>
      <c r="E93" s="20" t="s">
        <v>6811</v>
      </c>
    </row>
    <row r="94" spans="1:5" ht="15.75">
      <c r="A94" s="1" t="s">
        <v>2277</v>
      </c>
      <c r="B94" s="1" t="s">
        <v>2474</v>
      </c>
      <c r="C94" s="20" t="s">
        <v>6733</v>
      </c>
      <c r="D94" s="20" t="s">
        <v>4808</v>
      </c>
      <c r="E94" s="20" t="s">
        <v>6812</v>
      </c>
    </row>
    <row r="95" spans="1:5" ht="15.75">
      <c r="A95" s="1" t="s">
        <v>2276</v>
      </c>
      <c r="B95" s="1" t="s">
        <v>2475</v>
      </c>
      <c r="C95" s="20" t="s">
        <v>6733</v>
      </c>
      <c r="D95" s="20" t="s">
        <v>4809</v>
      </c>
      <c r="E95" s="20" t="s">
        <v>6743</v>
      </c>
    </row>
    <row r="96" spans="1:5" ht="15.75">
      <c r="A96" s="1" t="s">
        <v>2275</v>
      </c>
      <c r="B96" s="1" t="s">
        <v>2476</v>
      </c>
      <c r="C96" s="20" t="s">
        <v>6732</v>
      </c>
      <c r="D96" s="20" t="s">
        <v>4810</v>
      </c>
      <c r="E96" s="20" t="s">
        <v>6760</v>
      </c>
    </row>
    <row r="97" spans="1:5" ht="15.75">
      <c r="A97" s="1" t="s">
        <v>2274</v>
      </c>
      <c r="B97" s="1" t="s">
        <v>2477</v>
      </c>
      <c r="C97" s="20" t="s">
        <v>6733</v>
      </c>
      <c r="D97" s="20" t="s">
        <v>4811</v>
      </c>
      <c r="E97" s="20" t="s">
        <v>5557</v>
      </c>
    </row>
    <row r="98" spans="1:5" ht="15.75">
      <c r="A98" s="1" t="s">
        <v>2273</v>
      </c>
      <c r="B98" s="1" t="s">
        <v>2478</v>
      </c>
      <c r="C98" s="20" t="s">
        <v>6732</v>
      </c>
      <c r="D98" s="20" t="s">
        <v>4812</v>
      </c>
      <c r="E98" s="20" t="s">
        <v>6813</v>
      </c>
    </row>
    <row r="99" spans="1:5" ht="15.75">
      <c r="A99" s="1" t="s">
        <v>2272</v>
      </c>
      <c r="B99" s="1" t="s">
        <v>2479</v>
      </c>
      <c r="C99" s="20" t="s">
        <v>6732</v>
      </c>
      <c r="D99" s="20" t="s">
        <v>4813</v>
      </c>
      <c r="E99" s="20" t="s">
        <v>6814</v>
      </c>
    </row>
    <row r="100" spans="1:5" ht="15.75">
      <c r="A100" s="1" t="s">
        <v>2271</v>
      </c>
      <c r="B100" s="1" t="s">
        <v>2480</v>
      </c>
      <c r="C100" s="20" t="s">
        <v>6733</v>
      </c>
      <c r="D100" s="20" t="s">
        <v>4814</v>
      </c>
      <c r="E100" s="20" t="s">
        <v>6815</v>
      </c>
    </row>
    <row r="101" spans="1:5" ht="15.75">
      <c r="A101" s="1" t="s">
        <v>2270</v>
      </c>
      <c r="B101" s="1" t="s">
        <v>2481</v>
      </c>
      <c r="C101" s="20" t="s">
        <v>6733</v>
      </c>
      <c r="D101" s="20" t="s">
        <v>4815</v>
      </c>
      <c r="E101" s="20" t="s">
        <v>6790</v>
      </c>
    </row>
    <row r="102" spans="1:5" ht="15.75">
      <c r="A102" s="1" t="s">
        <v>2269</v>
      </c>
      <c r="B102" s="1" t="s">
        <v>2482</v>
      </c>
      <c r="C102" s="20" t="s">
        <v>6733</v>
      </c>
      <c r="D102" s="20" t="s">
        <v>4816</v>
      </c>
      <c r="E102" s="20" t="s">
        <v>6269</v>
      </c>
    </row>
    <row r="103" spans="1:5" ht="15.75">
      <c r="A103" s="1" t="s">
        <v>2268</v>
      </c>
      <c r="B103" s="1" t="s">
        <v>2483</v>
      </c>
      <c r="C103" s="20" t="s">
        <v>6732</v>
      </c>
      <c r="D103" s="20" t="s">
        <v>4817</v>
      </c>
      <c r="E103" s="20" t="s">
        <v>6816</v>
      </c>
    </row>
    <row r="104" spans="1:5" ht="15.75">
      <c r="A104" s="1" t="s">
        <v>2267</v>
      </c>
      <c r="B104" s="1" t="s">
        <v>2484</v>
      </c>
      <c r="C104" s="20" t="s">
        <v>6733</v>
      </c>
      <c r="D104" s="20" t="s">
        <v>4818</v>
      </c>
      <c r="E104" s="20" t="s">
        <v>6817</v>
      </c>
    </row>
    <row r="105" spans="1:5" ht="15.75">
      <c r="A105" s="1" t="s">
        <v>2266</v>
      </c>
      <c r="B105" s="1" t="s">
        <v>2485</v>
      </c>
      <c r="C105" s="20" t="s">
        <v>6733</v>
      </c>
      <c r="D105" s="20" t="s">
        <v>4819</v>
      </c>
      <c r="E105" s="20" t="s">
        <v>6818</v>
      </c>
    </row>
    <row r="106" spans="1:5" ht="15.75">
      <c r="A106" s="1" t="s">
        <v>2265</v>
      </c>
      <c r="B106" s="1" t="s">
        <v>2486</v>
      </c>
      <c r="C106" s="20" t="s">
        <v>6733</v>
      </c>
      <c r="D106" s="20" t="s">
        <v>4820</v>
      </c>
      <c r="E106" s="20" t="s">
        <v>6819</v>
      </c>
    </row>
    <row r="107" spans="1:5" ht="15.75">
      <c r="A107" s="1" t="s">
        <v>2264</v>
      </c>
      <c r="B107" s="1" t="s">
        <v>2487</v>
      </c>
      <c r="C107" s="20" t="s">
        <v>6733</v>
      </c>
      <c r="D107" s="20" t="s">
        <v>4821</v>
      </c>
      <c r="E107" s="20" t="s">
        <v>6820</v>
      </c>
    </row>
    <row r="108" spans="1:5" ht="15.75">
      <c r="A108" s="1" t="s">
        <v>2263</v>
      </c>
      <c r="B108" s="1" t="s">
        <v>2488</v>
      </c>
      <c r="C108" s="20" t="s">
        <v>6733</v>
      </c>
      <c r="D108" s="20" t="s">
        <v>4822</v>
      </c>
      <c r="E108" s="20" t="s">
        <v>6821</v>
      </c>
    </row>
    <row r="109" spans="1:5" ht="15.75">
      <c r="A109" s="1" t="s">
        <v>2262</v>
      </c>
      <c r="B109" s="1" t="s">
        <v>2489</v>
      </c>
      <c r="C109" s="20" t="s">
        <v>6732</v>
      </c>
      <c r="D109" s="20" t="s">
        <v>4823</v>
      </c>
      <c r="E109" s="20" t="s">
        <v>6822</v>
      </c>
    </row>
    <row r="110" spans="1:5" ht="15.75">
      <c r="A110" s="1" t="s">
        <v>2261</v>
      </c>
      <c r="B110" s="1" t="s">
        <v>2490</v>
      </c>
      <c r="C110" s="20" t="s">
        <v>6732</v>
      </c>
      <c r="D110" s="20" t="s">
        <v>4824</v>
      </c>
      <c r="E110" s="20" t="s">
        <v>6823</v>
      </c>
    </row>
    <row r="111" spans="1:5" ht="15.75">
      <c r="A111" s="1" t="s">
        <v>2260</v>
      </c>
      <c r="B111" s="1" t="s">
        <v>2491</v>
      </c>
      <c r="C111" s="20" t="s">
        <v>6733</v>
      </c>
      <c r="D111" s="20" t="s">
        <v>4825</v>
      </c>
      <c r="E111" s="20" t="s">
        <v>6812</v>
      </c>
    </row>
    <row r="112" spans="1:5" ht="15.75">
      <c r="A112" s="1" t="s">
        <v>2259</v>
      </c>
      <c r="B112" s="1" t="s">
        <v>2492</v>
      </c>
      <c r="C112" s="20" t="s">
        <v>6733</v>
      </c>
      <c r="D112" s="20" t="s">
        <v>4826</v>
      </c>
      <c r="E112" s="20" t="s">
        <v>6824</v>
      </c>
    </row>
    <row r="113" spans="1:5" ht="15.75">
      <c r="A113" s="1" t="s">
        <v>2258</v>
      </c>
      <c r="B113" s="1" t="s">
        <v>2493</v>
      </c>
      <c r="C113" s="20" t="s">
        <v>6732</v>
      </c>
      <c r="D113" s="20" t="s">
        <v>4827</v>
      </c>
      <c r="E113" s="20" t="s">
        <v>6825</v>
      </c>
    </row>
    <row r="114" spans="1:5" ht="15.75">
      <c r="A114" s="1" t="s">
        <v>2257</v>
      </c>
      <c r="B114" s="1" t="s">
        <v>2494</v>
      </c>
      <c r="C114" s="20" t="s">
        <v>6732</v>
      </c>
      <c r="D114" s="20" t="s">
        <v>4828</v>
      </c>
      <c r="E114" s="20" t="s">
        <v>6826</v>
      </c>
    </row>
    <row r="115" spans="1:5" ht="15.75">
      <c r="A115" s="1" t="s">
        <v>2256</v>
      </c>
      <c r="B115" s="1" t="s">
        <v>2495</v>
      </c>
      <c r="C115" s="20" t="s">
        <v>6733</v>
      </c>
      <c r="D115" s="20" t="s">
        <v>4829</v>
      </c>
      <c r="E115" s="20" t="s">
        <v>6827</v>
      </c>
    </row>
    <row r="116" spans="1:5" ht="15.75">
      <c r="A116" s="1" t="s">
        <v>2255</v>
      </c>
      <c r="B116" s="1" t="s">
        <v>2496</v>
      </c>
      <c r="C116" s="20" t="s">
        <v>6733</v>
      </c>
      <c r="D116" s="20" t="s">
        <v>4830</v>
      </c>
      <c r="E116" s="20" t="s">
        <v>5227</v>
      </c>
    </row>
    <row r="117" spans="1:5" ht="15.75">
      <c r="A117" s="1" t="s">
        <v>2254</v>
      </c>
      <c r="B117" s="1" t="s">
        <v>2497</v>
      </c>
      <c r="C117" s="20" t="s">
        <v>6732</v>
      </c>
      <c r="D117" s="20" t="s">
        <v>4831</v>
      </c>
      <c r="E117" s="20" t="s">
        <v>6828</v>
      </c>
    </row>
    <row r="118" spans="1:5" ht="15.75">
      <c r="A118" s="1" t="s">
        <v>2253</v>
      </c>
      <c r="B118" s="1" t="s">
        <v>2498</v>
      </c>
      <c r="C118" s="20" t="s">
        <v>6733</v>
      </c>
      <c r="D118" s="20" t="s">
        <v>4832</v>
      </c>
      <c r="E118" s="20" t="s">
        <v>6829</v>
      </c>
    </row>
    <row r="119" spans="1:5" ht="15.75">
      <c r="A119" s="1" t="s">
        <v>2252</v>
      </c>
      <c r="B119" s="1" t="s">
        <v>2499</v>
      </c>
      <c r="C119" s="20" t="s">
        <v>6733</v>
      </c>
      <c r="D119" s="20" t="s">
        <v>4833</v>
      </c>
      <c r="E119" s="20" t="s">
        <v>6751</v>
      </c>
    </row>
    <row r="120" spans="1:5" ht="15.75">
      <c r="A120" s="1" t="s">
        <v>2251</v>
      </c>
      <c r="B120" s="1" t="s">
        <v>2500</v>
      </c>
      <c r="C120" s="20" t="s">
        <v>6733</v>
      </c>
      <c r="D120" s="20" t="s">
        <v>4834</v>
      </c>
      <c r="E120" s="20" t="s">
        <v>6830</v>
      </c>
    </row>
    <row r="121" spans="1:5" ht="15.75">
      <c r="A121" s="1" t="s">
        <v>2250</v>
      </c>
      <c r="B121" s="1" t="s">
        <v>2501</v>
      </c>
      <c r="C121" s="20" t="s">
        <v>6733</v>
      </c>
      <c r="D121" s="20" t="s">
        <v>4835</v>
      </c>
      <c r="E121" s="20" t="s">
        <v>6831</v>
      </c>
    </row>
    <row r="122" spans="1:5" ht="15.75">
      <c r="A122" s="1" t="s">
        <v>2249</v>
      </c>
      <c r="B122" s="1" t="s">
        <v>2502</v>
      </c>
      <c r="C122" s="20" t="s">
        <v>6733</v>
      </c>
      <c r="D122" s="20" t="s">
        <v>4836</v>
      </c>
      <c r="E122" s="20" t="s">
        <v>6832</v>
      </c>
    </row>
    <row r="123" spans="1:5" ht="15.75">
      <c r="A123" s="1" t="s">
        <v>2248</v>
      </c>
      <c r="B123" s="1" t="s">
        <v>2503</v>
      </c>
      <c r="C123" s="20" t="s">
        <v>6733</v>
      </c>
      <c r="D123" s="20" t="s">
        <v>4837</v>
      </c>
      <c r="E123" s="20" t="s">
        <v>6833</v>
      </c>
    </row>
    <row r="124" spans="1:5" ht="15.75">
      <c r="A124" s="1" t="s">
        <v>2247</v>
      </c>
      <c r="B124" s="1" t="s">
        <v>2504</v>
      </c>
      <c r="C124" s="20" t="s">
        <v>6732</v>
      </c>
      <c r="D124" s="20" t="s">
        <v>4838</v>
      </c>
      <c r="E124" s="20" t="s">
        <v>6834</v>
      </c>
    </row>
    <row r="125" spans="1:5" ht="15.75">
      <c r="A125" s="1" t="s">
        <v>2246</v>
      </c>
      <c r="B125" s="1" t="s">
        <v>2505</v>
      </c>
      <c r="C125" s="20" t="s">
        <v>6733</v>
      </c>
      <c r="D125" s="20" t="s">
        <v>4839</v>
      </c>
      <c r="E125" s="20" t="s">
        <v>6835</v>
      </c>
    </row>
    <row r="126" spans="1:5" ht="15.75">
      <c r="A126" s="1" t="s">
        <v>2245</v>
      </c>
      <c r="B126" s="1" t="s">
        <v>2506</v>
      </c>
      <c r="C126" s="20" t="s">
        <v>6732</v>
      </c>
      <c r="D126" s="20" t="s">
        <v>4840</v>
      </c>
      <c r="E126" s="20" t="s">
        <v>6836</v>
      </c>
    </row>
    <row r="127" spans="1:5" ht="15.75">
      <c r="A127" s="1" t="s">
        <v>2244</v>
      </c>
      <c r="B127" s="1" t="s">
        <v>2507</v>
      </c>
      <c r="C127" s="20" t="s">
        <v>6733</v>
      </c>
      <c r="D127" s="20" t="s">
        <v>4841</v>
      </c>
      <c r="E127" s="20" t="s">
        <v>6837</v>
      </c>
    </row>
    <row r="128" spans="1:5" ht="15.75">
      <c r="A128" s="1" t="s">
        <v>2243</v>
      </c>
      <c r="B128" s="1" t="s">
        <v>2508</v>
      </c>
      <c r="C128" s="20" t="s">
        <v>6733</v>
      </c>
      <c r="D128" s="20" t="s">
        <v>4842</v>
      </c>
      <c r="E128" s="20" t="s">
        <v>6838</v>
      </c>
    </row>
    <row r="129" spans="1:5" ht="15.75">
      <c r="A129" s="1" t="s">
        <v>2242</v>
      </c>
      <c r="B129" s="1" t="s">
        <v>2509</v>
      </c>
      <c r="C129" s="20" t="s">
        <v>6733</v>
      </c>
      <c r="D129" s="20" t="s">
        <v>4843</v>
      </c>
      <c r="E129" s="20" t="s">
        <v>6839</v>
      </c>
    </row>
    <row r="130" spans="1:5" ht="15.75">
      <c r="A130" s="1" t="s">
        <v>2241</v>
      </c>
      <c r="B130" s="1" t="s">
        <v>2510</v>
      </c>
      <c r="C130" s="20" t="s">
        <v>6733</v>
      </c>
      <c r="D130" s="20" t="s">
        <v>4844</v>
      </c>
      <c r="E130" s="20" t="s">
        <v>6840</v>
      </c>
    </row>
    <row r="131" spans="1:5" ht="15.75">
      <c r="A131" s="1" t="s">
        <v>2240</v>
      </c>
      <c r="B131" s="1" t="s">
        <v>2511</v>
      </c>
      <c r="C131" s="20" t="s">
        <v>6733</v>
      </c>
      <c r="D131" s="20" t="s">
        <v>4845</v>
      </c>
      <c r="E131" s="20" t="s">
        <v>6841</v>
      </c>
    </row>
    <row r="132" spans="1:5" ht="15.75">
      <c r="A132" s="1" t="s">
        <v>2239</v>
      </c>
      <c r="B132" s="1" t="s">
        <v>2512</v>
      </c>
      <c r="C132" s="20" t="s">
        <v>6733</v>
      </c>
      <c r="D132" s="20" t="s">
        <v>4846</v>
      </c>
      <c r="E132" s="20" t="s">
        <v>6842</v>
      </c>
    </row>
    <row r="133" spans="1:5" ht="15.75">
      <c r="A133" s="1" t="s">
        <v>2238</v>
      </c>
      <c r="B133" s="1" t="s">
        <v>2513</v>
      </c>
      <c r="C133" s="20" t="s">
        <v>6732</v>
      </c>
      <c r="D133" s="20" t="s">
        <v>4847</v>
      </c>
      <c r="E133" s="20" t="s">
        <v>6843</v>
      </c>
    </row>
    <row r="134" spans="1:5" ht="15.75">
      <c r="A134" s="1" t="s">
        <v>2237</v>
      </c>
      <c r="B134" s="1" t="s">
        <v>2514</v>
      </c>
      <c r="C134" s="20" t="s">
        <v>6733</v>
      </c>
      <c r="D134" s="20" t="s">
        <v>4848</v>
      </c>
      <c r="E134" s="20" t="s">
        <v>6844</v>
      </c>
    </row>
    <row r="135" spans="1:5" ht="15.75">
      <c r="A135" s="1" t="s">
        <v>2236</v>
      </c>
      <c r="B135" s="1" t="s">
        <v>2515</v>
      </c>
      <c r="C135" s="20" t="s">
        <v>6733</v>
      </c>
      <c r="D135" s="20" t="s">
        <v>4849</v>
      </c>
      <c r="E135" s="20" t="s">
        <v>6845</v>
      </c>
    </row>
    <row r="136" spans="1:5" ht="15.75">
      <c r="A136" s="1" t="s">
        <v>2235</v>
      </c>
      <c r="B136" s="1" t="s">
        <v>2516</v>
      </c>
      <c r="C136" s="20" t="s">
        <v>6732</v>
      </c>
      <c r="D136" s="20" t="s">
        <v>4850</v>
      </c>
      <c r="E136" s="20" t="s">
        <v>6846</v>
      </c>
    </row>
    <row r="137" spans="1:5" ht="15.75">
      <c r="A137" s="1" t="s">
        <v>2234</v>
      </c>
      <c r="B137" s="1" t="s">
        <v>2517</v>
      </c>
      <c r="C137" s="20" t="s">
        <v>6732</v>
      </c>
      <c r="D137" s="20" t="s">
        <v>4851</v>
      </c>
      <c r="E137" s="20" t="s">
        <v>6847</v>
      </c>
    </row>
    <row r="138" spans="1:5" ht="15.75">
      <c r="A138" s="1" t="s">
        <v>2233</v>
      </c>
      <c r="B138" s="1" t="s">
        <v>2518</v>
      </c>
      <c r="C138" s="20" t="s">
        <v>6732</v>
      </c>
      <c r="D138" s="20" t="s">
        <v>4852</v>
      </c>
      <c r="E138" s="20" t="s">
        <v>6848</v>
      </c>
    </row>
    <row r="139" spans="1:5" ht="15.75">
      <c r="A139" s="1" t="s">
        <v>2232</v>
      </c>
      <c r="B139" s="1" t="s">
        <v>2519</v>
      </c>
      <c r="C139" s="20" t="s">
        <v>6733</v>
      </c>
      <c r="D139" s="20" t="s">
        <v>4853</v>
      </c>
      <c r="E139" s="20" t="s">
        <v>6849</v>
      </c>
    </row>
    <row r="140" spans="1:5" ht="15.75">
      <c r="A140" s="1" t="s">
        <v>2231</v>
      </c>
      <c r="B140" s="1" t="s">
        <v>2520</v>
      </c>
      <c r="C140" s="20" t="s">
        <v>6733</v>
      </c>
      <c r="D140" s="20" t="s">
        <v>4854</v>
      </c>
      <c r="E140" s="20" t="s">
        <v>6850</v>
      </c>
    </row>
    <row r="141" spans="1:5" ht="15.75">
      <c r="A141" s="1" t="s">
        <v>2230</v>
      </c>
      <c r="B141" s="1" t="s">
        <v>2521</v>
      </c>
      <c r="C141" s="20" t="s">
        <v>6733</v>
      </c>
      <c r="D141" s="20" t="s">
        <v>4855</v>
      </c>
      <c r="E141" s="20" t="s">
        <v>6851</v>
      </c>
    </row>
    <row r="142" spans="1:5" ht="15.75">
      <c r="A142" s="1" t="s">
        <v>2229</v>
      </c>
      <c r="B142" s="1" t="s">
        <v>2522</v>
      </c>
      <c r="C142" s="20" t="s">
        <v>6733</v>
      </c>
      <c r="D142" s="20" t="s">
        <v>4856</v>
      </c>
      <c r="E142" s="20" t="s">
        <v>6852</v>
      </c>
    </row>
    <row r="143" spans="1:5" ht="15.75">
      <c r="A143" s="1" t="s">
        <v>2228</v>
      </c>
      <c r="B143" s="1" t="s">
        <v>2523</v>
      </c>
      <c r="C143" s="20" t="s">
        <v>6733</v>
      </c>
      <c r="D143" s="20" t="s">
        <v>4857</v>
      </c>
      <c r="E143" s="20" t="s">
        <v>6853</v>
      </c>
    </row>
    <row r="144" spans="1:5" ht="15.75">
      <c r="A144" s="1" t="s">
        <v>2227</v>
      </c>
      <c r="B144" s="1" t="s">
        <v>2524</v>
      </c>
      <c r="C144" s="20" t="s">
        <v>6732</v>
      </c>
      <c r="D144" s="20" t="s">
        <v>4858</v>
      </c>
      <c r="E144" s="20" t="s">
        <v>6854</v>
      </c>
    </row>
    <row r="145" spans="1:5" ht="15.75">
      <c r="A145" s="1" t="s">
        <v>2226</v>
      </c>
      <c r="B145" s="1" t="s">
        <v>2525</v>
      </c>
      <c r="C145" s="20" t="s">
        <v>6733</v>
      </c>
      <c r="D145" s="20" t="s">
        <v>4859</v>
      </c>
      <c r="E145" s="20" t="s">
        <v>6855</v>
      </c>
    </row>
    <row r="146" spans="1:5" ht="15.75">
      <c r="A146" s="1" t="s">
        <v>2225</v>
      </c>
      <c r="B146" s="1" t="s">
        <v>2526</v>
      </c>
      <c r="C146" s="20" t="s">
        <v>6733</v>
      </c>
      <c r="D146" s="20" t="s">
        <v>4860</v>
      </c>
      <c r="E146" s="20" t="s">
        <v>6856</v>
      </c>
    </row>
    <row r="147" spans="1:5" ht="15.75">
      <c r="A147" s="1" t="s">
        <v>2224</v>
      </c>
      <c r="B147" s="1" t="s">
        <v>2527</v>
      </c>
      <c r="C147" s="20" t="s">
        <v>6732</v>
      </c>
      <c r="D147" s="20" t="s">
        <v>4861</v>
      </c>
      <c r="E147" s="20" t="s">
        <v>6857</v>
      </c>
    </row>
    <row r="148" spans="1:5" ht="15.75">
      <c r="A148" s="1" t="s">
        <v>2223</v>
      </c>
      <c r="B148" s="1" t="s">
        <v>2528</v>
      </c>
      <c r="C148" s="20" t="s">
        <v>6733</v>
      </c>
      <c r="D148" s="20" t="s">
        <v>4796</v>
      </c>
      <c r="E148" s="20" t="s">
        <v>6858</v>
      </c>
    </row>
    <row r="149" spans="1:5" ht="15.75">
      <c r="A149" s="1" t="s">
        <v>2222</v>
      </c>
      <c r="B149" s="1" t="s">
        <v>2529</v>
      </c>
      <c r="C149" s="20" t="s">
        <v>6733</v>
      </c>
      <c r="D149" s="20" t="s">
        <v>4862</v>
      </c>
      <c r="E149" s="20" t="s">
        <v>6859</v>
      </c>
    </row>
    <row r="150" spans="1:5" ht="15.75">
      <c r="A150" s="1" t="s">
        <v>2221</v>
      </c>
      <c r="B150" s="1" t="s">
        <v>2530</v>
      </c>
      <c r="C150" s="20" t="s">
        <v>6733</v>
      </c>
      <c r="D150" s="20" t="s">
        <v>4863</v>
      </c>
      <c r="E150" s="20" t="s">
        <v>6860</v>
      </c>
    </row>
    <row r="151" spans="1:5" ht="15.75">
      <c r="A151" s="1" t="s">
        <v>2220</v>
      </c>
      <c r="B151" s="1" t="s">
        <v>2531</v>
      </c>
      <c r="C151" s="20" t="s">
        <v>6733</v>
      </c>
      <c r="D151" s="20" t="s">
        <v>4864</v>
      </c>
      <c r="E151" s="20" t="s">
        <v>6861</v>
      </c>
    </row>
    <row r="152" spans="1:5" ht="15.75">
      <c r="A152" s="1" t="s">
        <v>2219</v>
      </c>
      <c r="B152" s="1" t="s">
        <v>2532</v>
      </c>
      <c r="C152" s="20" t="s">
        <v>6732</v>
      </c>
      <c r="D152" s="20" t="s">
        <v>4865</v>
      </c>
      <c r="E152" s="20" t="s">
        <v>6862</v>
      </c>
    </row>
    <row r="153" spans="1:5" ht="15.75">
      <c r="A153" s="1" t="s">
        <v>2218</v>
      </c>
      <c r="B153" s="1" t="s">
        <v>2533</v>
      </c>
      <c r="C153" s="20" t="s">
        <v>6733</v>
      </c>
      <c r="D153" s="20" t="s">
        <v>4866</v>
      </c>
      <c r="E153" s="20" t="s">
        <v>6858</v>
      </c>
    </row>
    <row r="154" spans="1:5" ht="15.75">
      <c r="A154" s="1" t="s">
        <v>2217</v>
      </c>
      <c r="B154" s="1" t="s">
        <v>2534</v>
      </c>
      <c r="C154" s="20" t="s">
        <v>6733</v>
      </c>
      <c r="D154" s="20" t="s">
        <v>4867</v>
      </c>
      <c r="E154" s="20" t="s">
        <v>5732</v>
      </c>
    </row>
    <row r="155" spans="1:5" ht="15.75">
      <c r="A155" s="1" t="s">
        <v>2216</v>
      </c>
      <c r="B155" s="1" t="s">
        <v>2535</v>
      </c>
      <c r="C155" s="20" t="s">
        <v>6733</v>
      </c>
      <c r="D155" s="20" t="s">
        <v>4868</v>
      </c>
      <c r="E155" s="20" t="s">
        <v>6863</v>
      </c>
    </row>
    <row r="156" spans="1:5" ht="15.75">
      <c r="A156" s="1" t="s">
        <v>2215</v>
      </c>
      <c r="B156" s="1" t="s">
        <v>2536</v>
      </c>
      <c r="C156" s="20" t="s">
        <v>6733</v>
      </c>
      <c r="D156" s="20" t="s">
        <v>4869</v>
      </c>
      <c r="E156" s="20" t="s">
        <v>6864</v>
      </c>
    </row>
    <row r="157" spans="1:5" ht="15.75">
      <c r="A157" s="1" t="s">
        <v>2214</v>
      </c>
      <c r="B157" s="1" t="s">
        <v>2537</v>
      </c>
      <c r="C157" s="20" t="s">
        <v>6733</v>
      </c>
      <c r="D157" s="20" t="s">
        <v>4870</v>
      </c>
      <c r="E157" s="20" t="s">
        <v>6865</v>
      </c>
    </row>
    <row r="158" spans="1:5" ht="15.75">
      <c r="A158" s="1" t="s">
        <v>2213</v>
      </c>
      <c r="B158" s="1" t="s">
        <v>2538</v>
      </c>
      <c r="C158" s="20" t="s">
        <v>6733</v>
      </c>
      <c r="D158" s="20" t="s">
        <v>4871</v>
      </c>
      <c r="E158" s="20" t="s">
        <v>6790</v>
      </c>
    </row>
    <row r="159" spans="1:5" ht="15.75">
      <c r="A159" s="1" t="s">
        <v>2212</v>
      </c>
      <c r="B159" s="1" t="s">
        <v>2539</v>
      </c>
      <c r="C159" s="20" t="s">
        <v>6732</v>
      </c>
      <c r="D159" s="20" t="s">
        <v>4872</v>
      </c>
      <c r="E159" s="20" t="s">
        <v>6866</v>
      </c>
    </row>
    <row r="160" spans="1:5" ht="15.75">
      <c r="A160" s="1" t="s">
        <v>2211</v>
      </c>
      <c r="B160" s="1" t="s">
        <v>2540</v>
      </c>
      <c r="C160" s="20" t="s">
        <v>6732</v>
      </c>
      <c r="D160" s="20" t="s">
        <v>4873</v>
      </c>
      <c r="E160" s="20" t="s">
        <v>6867</v>
      </c>
    </row>
    <row r="161" spans="1:5" ht="15.75">
      <c r="A161" s="1" t="s">
        <v>2210</v>
      </c>
      <c r="B161" s="1" t="s">
        <v>2541</v>
      </c>
      <c r="C161" s="20" t="s">
        <v>6733</v>
      </c>
      <c r="D161" s="20" t="s">
        <v>4874</v>
      </c>
      <c r="E161" s="20" t="s">
        <v>6868</v>
      </c>
    </row>
    <row r="162" spans="1:5" ht="15.75">
      <c r="A162" s="1" t="s">
        <v>2209</v>
      </c>
      <c r="B162" s="1" t="s">
        <v>2542</v>
      </c>
      <c r="C162" s="20" t="s">
        <v>6733</v>
      </c>
      <c r="D162" s="20" t="s">
        <v>4875</v>
      </c>
      <c r="E162" s="20" t="s">
        <v>6869</v>
      </c>
    </row>
    <row r="163" spans="1:5" ht="15.75">
      <c r="A163" s="1" t="s">
        <v>2208</v>
      </c>
      <c r="B163" s="1" t="s">
        <v>2543</v>
      </c>
      <c r="C163" s="20" t="s">
        <v>6733</v>
      </c>
      <c r="D163" s="20" t="s">
        <v>4876</v>
      </c>
      <c r="E163" s="20" t="s">
        <v>6870</v>
      </c>
    </row>
    <row r="164" spans="1:5" ht="15.75">
      <c r="A164" s="1" t="s">
        <v>2207</v>
      </c>
      <c r="B164" s="1" t="s">
        <v>2544</v>
      </c>
      <c r="C164" s="20" t="s">
        <v>6733</v>
      </c>
      <c r="D164" s="20" t="s">
        <v>4877</v>
      </c>
      <c r="E164" s="20" t="s">
        <v>6871</v>
      </c>
    </row>
    <row r="165" spans="1:5" ht="15.75">
      <c r="A165" s="1" t="s">
        <v>2206</v>
      </c>
      <c r="B165" s="1" t="s">
        <v>2545</v>
      </c>
      <c r="C165" s="20" t="s">
        <v>6733</v>
      </c>
      <c r="D165" s="20" t="s">
        <v>4878</v>
      </c>
      <c r="E165" s="20" t="s">
        <v>6872</v>
      </c>
    </row>
    <row r="166" spans="1:5" ht="15.75">
      <c r="A166" s="1" t="s">
        <v>2205</v>
      </c>
      <c r="B166" s="1" t="s">
        <v>2546</v>
      </c>
      <c r="C166" s="20" t="s">
        <v>6732</v>
      </c>
      <c r="D166" s="20" t="s">
        <v>4879</v>
      </c>
      <c r="E166" s="20" t="s">
        <v>6873</v>
      </c>
    </row>
    <row r="167" spans="1:5" ht="15.75">
      <c r="A167" s="1" t="s">
        <v>2204</v>
      </c>
      <c r="B167" s="1" t="s">
        <v>2547</v>
      </c>
      <c r="C167" s="20" t="s">
        <v>6733</v>
      </c>
      <c r="D167" s="20" t="s">
        <v>4880</v>
      </c>
      <c r="E167" s="20" t="s">
        <v>6874</v>
      </c>
    </row>
    <row r="168" spans="1:5" ht="15.75">
      <c r="A168" s="1" t="s">
        <v>2203</v>
      </c>
      <c r="B168" s="1" t="s">
        <v>2548</v>
      </c>
      <c r="C168" s="20" t="s">
        <v>6732</v>
      </c>
      <c r="D168" s="20" t="s">
        <v>4881</v>
      </c>
      <c r="E168" s="20" t="s">
        <v>6875</v>
      </c>
    </row>
    <row r="169" spans="1:5" ht="15.75">
      <c r="A169" s="1" t="s">
        <v>2202</v>
      </c>
      <c r="B169" s="1" t="s">
        <v>2549</v>
      </c>
      <c r="C169" s="20" t="s">
        <v>6732</v>
      </c>
      <c r="D169" s="20" t="s">
        <v>4882</v>
      </c>
      <c r="E169" s="20" t="s">
        <v>6876</v>
      </c>
    </row>
    <row r="170" spans="1:5" ht="15.75">
      <c r="A170" s="1" t="s">
        <v>2201</v>
      </c>
      <c r="B170" s="1" t="s">
        <v>2550</v>
      </c>
      <c r="C170" s="20" t="s">
        <v>6733</v>
      </c>
      <c r="D170" s="20" t="s">
        <v>4883</v>
      </c>
      <c r="E170" s="20" t="s">
        <v>6877</v>
      </c>
    </row>
    <row r="171" spans="1:5" ht="15.75">
      <c r="A171" s="1" t="s">
        <v>2200</v>
      </c>
      <c r="B171" s="1" t="s">
        <v>2551</v>
      </c>
      <c r="C171" s="20" t="s">
        <v>6733</v>
      </c>
      <c r="D171" s="20" t="s">
        <v>4884</v>
      </c>
      <c r="E171" s="20" t="s">
        <v>6878</v>
      </c>
    </row>
    <row r="172" spans="1:5" ht="15.75">
      <c r="A172" s="1" t="s">
        <v>2199</v>
      </c>
      <c r="B172" s="1" t="s">
        <v>2552</v>
      </c>
      <c r="C172" s="20" t="s">
        <v>6732</v>
      </c>
      <c r="D172" s="20" t="s">
        <v>4885</v>
      </c>
      <c r="E172" s="20" t="s">
        <v>6760</v>
      </c>
    </row>
    <row r="173" spans="1:5" ht="15.75">
      <c r="A173" s="1" t="s">
        <v>2198</v>
      </c>
      <c r="B173" s="1" t="s">
        <v>2553</v>
      </c>
      <c r="C173" s="20" t="s">
        <v>6732</v>
      </c>
      <c r="D173" s="20" t="s">
        <v>4886</v>
      </c>
      <c r="E173" s="20" t="s">
        <v>6879</v>
      </c>
    </row>
    <row r="174" spans="1:5" ht="15.75">
      <c r="A174" s="1" t="s">
        <v>2197</v>
      </c>
      <c r="B174" s="1" t="s">
        <v>2554</v>
      </c>
      <c r="C174" s="20" t="s">
        <v>6733</v>
      </c>
      <c r="D174" s="20" t="s">
        <v>4887</v>
      </c>
      <c r="E174" s="20" t="s">
        <v>6880</v>
      </c>
    </row>
    <row r="175" spans="1:5" ht="15.75">
      <c r="A175" s="1" t="s">
        <v>2196</v>
      </c>
      <c r="B175" s="1" t="s">
        <v>2555</v>
      </c>
      <c r="C175" s="20" t="s">
        <v>6732</v>
      </c>
      <c r="D175" s="20" t="s">
        <v>4888</v>
      </c>
      <c r="E175" s="20" t="s">
        <v>6823</v>
      </c>
    </row>
    <row r="176" spans="1:5" ht="15.75">
      <c r="A176" s="1" t="s">
        <v>2195</v>
      </c>
      <c r="B176" s="1" t="s">
        <v>2556</v>
      </c>
      <c r="C176" s="20" t="s">
        <v>6733</v>
      </c>
      <c r="D176" s="20" t="s">
        <v>4889</v>
      </c>
      <c r="E176" s="20" t="s">
        <v>6881</v>
      </c>
    </row>
    <row r="177" spans="1:5" ht="15.75">
      <c r="A177" s="1" t="s">
        <v>2194</v>
      </c>
      <c r="B177" s="1" t="s">
        <v>2557</v>
      </c>
      <c r="C177" s="20" t="s">
        <v>6733</v>
      </c>
      <c r="D177" s="20" t="s">
        <v>4890</v>
      </c>
      <c r="E177" s="20" t="s">
        <v>6751</v>
      </c>
    </row>
    <row r="178" spans="1:5" ht="15.75">
      <c r="A178" s="1" t="s">
        <v>2193</v>
      </c>
      <c r="B178" s="1" t="s">
        <v>2558</v>
      </c>
      <c r="C178" s="20" t="s">
        <v>6732</v>
      </c>
      <c r="D178" s="20" t="s">
        <v>4891</v>
      </c>
      <c r="E178" s="20" t="s">
        <v>6882</v>
      </c>
    </row>
    <row r="179" spans="1:5" ht="15.75">
      <c r="A179" s="1" t="s">
        <v>2192</v>
      </c>
      <c r="B179" s="1" t="s">
        <v>2559</v>
      </c>
      <c r="C179" s="20" t="s">
        <v>6732</v>
      </c>
      <c r="D179" s="20" t="s">
        <v>4892</v>
      </c>
      <c r="E179" s="20" t="s">
        <v>6883</v>
      </c>
    </row>
    <row r="180" spans="1:5" ht="15.75">
      <c r="A180" s="1" t="s">
        <v>2191</v>
      </c>
      <c r="B180" s="1" t="s">
        <v>2560</v>
      </c>
      <c r="C180" s="20" t="s">
        <v>6732</v>
      </c>
      <c r="D180" s="20" t="s">
        <v>4893</v>
      </c>
      <c r="E180" s="20" t="s">
        <v>6884</v>
      </c>
    </row>
    <row r="181" spans="1:5" ht="15.75">
      <c r="A181" s="1" t="s">
        <v>2190</v>
      </c>
      <c r="B181" s="1" t="s">
        <v>2561</v>
      </c>
      <c r="C181" s="20" t="s">
        <v>6732</v>
      </c>
      <c r="D181" s="20" t="s">
        <v>4894</v>
      </c>
      <c r="E181" s="20" t="s">
        <v>6885</v>
      </c>
    </row>
    <row r="182" spans="1:5" ht="15.75">
      <c r="A182" s="1" t="s">
        <v>2189</v>
      </c>
      <c r="B182" s="1" t="s">
        <v>2562</v>
      </c>
      <c r="C182" s="20" t="s">
        <v>6732</v>
      </c>
      <c r="D182" s="20" t="s">
        <v>4895</v>
      </c>
      <c r="E182" s="20" t="s">
        <v>6886</v>
      </c>
    </row>
    <row r="183" spans="1:5" ht="15.75">
      <c r="A183" s="1" t="s">
        <v>2188</v>
      </c>
      <c r="B183" s="1" t="s">
        <v>2563</v>
      </c>
      <c r="C183" s="20" t="s">
        <v>6733</v>
      </c>
      <c r="D183" s="20" t="s">
        <v>4896</v>
      </c>
      <c r="E183" s="20" t="s">
        <v>6887</v>
      </c>
    </row>
    <row r="184" spans="1:5" ht="15.75">
      <c r="A184" s="1" t="s">
        <v>2187</v>
      </c>
      <c r="B184" s="1" t="s">
        <v>2564</v>
      </c>
      <c r="C184" s="20" t="s">
        <v>6733</v>
      </c>
      <c r="D184" s="20" t="s">
        <v>4897</v>
      </c>
      <c r="E184" s="20" t="s">
        <v>6888</v>
      </c>
    </row>
    <row r="185" spans="1:5" ht="15.75">
      <c r="A185" s="1" t="s">
        <v>2186</v>
      </c>
      <c r="B185" s="1" t="s">
        <v>2565</v>
      </c>
      <c r="C185" s="20" t="s">
        <v>6733</v>
      </c>
      <c r="D185" s="20" t="s">
        <v>4898</v>
      </c>
      <c r="E185" s="20" t="s">
        <v>6889</v>
      </c>
    </row>
    <row r="186" spans="1:5" ht="15.75">
      <c r="A186" s="1" t="s">
        <v>2185</v>
      </c>
      <c r="B186" s="1" t="s">
        <v>2566</v>
      </c>
      <c r="C186" s="20" t="s">
        <v>6733</v>
      </c>
      <c r="D186" s="20" t="s">
        <v>4899</v>
      </c>
      <c r="E186" s="20" t="s">
        <v>6890</v>
      </c>
    </row>
    <row r="187" spans="1:5" ht="15.75">
      <c r="A187" s="1" t="s">
        <v>2184</v>
      </c>
      <c r="B187" s="1" t="s">
        <v>2567</v>
      </c>
      <c r="C187" s="20" t="s">
        <v>6732</v>
      </c>
      <c r="D187" s="20" t="s">
        <v>4900</v>
      </c>
      <c r="E187" s="20" t="s">
        <v>6891</v>
      </c>
    </row>
    <row r="188" spans="1:5" ht="15.75">
      <c r="A188" s="1" t="s">
        <v>2183</v>
      </c>
      <c r="B188" s="1" t="s">
        <v>2568</v>
      </c>
      <c r="C188" s="20" t="s">
        <v>6733</v>
      </c>
      <c r="D188" s="20" t="s">
        <v>4901</v>
      </c>
      <c r="E188" s="20" t="s">
        <v>6892</v>
      </c>
    </row>
    <row r="189" spans="1:5" ht="15.75">
      <c r="A189" s="1" t="s">
        <v>2182</v>
      </c>
      <c r="B189" s="1" t="s">
        <v>2569</v>
      </c>
      <c r="C189" s="20" t="s">
        <v>6733</v>
      </c>
      <c r="D189" s="20" t="s">
        <v>4902</v>
      </c>
      <c r="E189" s="20" t="s">
        <v>6893</v>
      </c>
    </row>
    <row r="190" spans="1:5" ht="15.75">
      <c r="A190" s="1" t="s">
        <v>2181</v>
      </c>
      <c r="B190" s="1" t="s">
        <v>2570</v>
      </c>
      <c r="C190" s="20" t="s">
        <v>6732</v>
      </c>
      <c r="D190" s="20" t="s">
        <v>4903</v>
      </c>
      <c r="E190" s="20" t="s">
        <v>6894</v>
      </c>
    </row>
    <row r="191" spans="1:5" ht="15.75">
      <c r="A191" s="1" t="s">
        <v>2180</v>
      </c>
      <c r="B191" s="1" t="s">
        <v>2571</v>
      </c>
      <c r="C191" s="20" t="s">
        <v>6732</v>
      </c>
      <c r="D191" s="20" t="s">
        <v>4904</v>
      </c>
      <c r="E191" s="20" t="s">
        <v>6895</v>
      </c>
    </row>
    <row r="192" spans="1:5" ht="15.75">
      <c r="A192" s="1" t="s">
        <v>2179</v>
      </c>
      <c r="B192" s="1" t="s">
        <v>2572</v>
      </c>
      <c r="C192" s="20" t="s">
        <v>6733</v>
      </c>
      <c r="D192" s="20" t="s">
        <v>4905</v>
      </c>
      <c r="E192" s="20" t="s">
        <v>6896</v>
      </c>
    </row>
    <row r="193" spans="1:5" ht="15.75">
      <c r="A193" s="1" t="s">
        <v>2178</v>
      </c>
      <c r="B193" s="1" t="s">
        <v>2573</v>
      </c>
      <c r="C193" s="20" t="s">
        <v>6733</v>
      </c>
      <c r="D193" s="20" t="s">
        <v>4906</v>
      </c>
      <c r="E193" s="20" t="s">
        <v>6897</v>
      </c>
    </row>
    <row r="194" spans="1:5" ht="15.75">
      <c r="A194" s="1" t="s">
        <v>2177</v>
      </c>
      <c r="B194" s="1" t="s">
        <v>2574</v>
      </c>
      <c r="C194" s="20" t="s">
        <v>6732</v>
      </c>
      <c r="D194" s="20" t="s">
        <v>4907</v>
      </c>
      <c r="E194" s="20" t="s">
        <v>6898</v>
      </c>
    </row>
    <row r="195" spans="1:5" ht="15.75">
      <c r="A195" s="1" t="s">
        <v>2176</v>
      </c>
      <c r="B195" s="1" t="s">
        <v>2575</v>
      </c>
      <c r="C195" s="20" t="s">
        <v>6733</v>
      </c>
      <c r="D195" s="20" t="s">
        <v>4908</v>
      </c>
      <c r="E195" s="20" t="s">
        <v>6899</v>
      </c>
    </row>
    <row r="196" spans="1:5" ht="15.75">
      <c r="A196" s="1" t="s">
        <v>2175</v>
      </c>
      <c r="B196" s="1" t="s">
        <v>2576</v>
      </c>
      <c r="C196" s="20" t="s">
        <v>6733</v>
      </c>
      <c r="D196" s="20" t="s">
        <v>4909</v>
      </c>
      <c r="E196" s="20" t="s">
        <v>6900</v>
      </c>
    </row>
    <row r="197" spans="1:5" ht="15.75">
      <c r="A197" s="1" t="s">
        <v>2174</v>
      </c>
      <c r="B197" s="1" t="s">
        <v>2577</v>
      </c>
      <c r="C197" s="20" t="s">
        <v>6733</v>
      </c>
      <c r="D197" s="20" t="s">
        <v>4910</v>
      </c>
      <c r="E197" s="20" t="s">
        <v>6901</v>
      </c>
    </row>
    <row r="198" spans="1:5" ht="15.75">
      <c r="A198" s="1" t="s">
        <v>2173</v>
      </c>
      <c r="B198" s="1" t="s">
        <v>2578</v>
      </c>
      <c r="C198" s="20" t="s">
        <v>6733</v>
      </c>
      <c r="D198" s="20" t="s">
        <v>4911</v>
      </c>
      <c r="E198" s="20" t="s">
        <v>6902</v>
      </c>
    </row>
    <row r="199" spans="1:5" ht="15.75">
      <c r="A199" s="1" t="s">
        <v>2172</v>
      </c>
      <c r="B199" s="1" t="s">
        <v>2579</v>
      </c>
      <c r="C199" s="20" t="s">
        <v>6733</v>
      </c>
      <c r="D199" s="20" t="s">
        <v>4912</v>
      </c>
      <c r="E199" s="20" t="s">
        <v>6853</v>
      </c>
    </row>
    <row r="200" spans="1:5" ht="15.75">
      <c r="A200" s="1" t="s">
        <v>2171</v>
      </c>
      <c r="B200" s="1" t="s">
        <v>2580</v>
      </c>
      <c r="C200" s="20" t="s">
        <v>6732</v>
      </c>
      <c r="D200" s="20" t="s">
        <v>4913</v>
      </c>
      <c r="E200" s="20" t="s">
        <v>6903</v>
      </c>
    </row>
    <row r="201" spans="1:5" ht="15.75">
      <c r="A201" s="1" t="s">
        <v>2170</v>
      </c>
      <c r="B201" s="1" t="s">
        <v>2581</v>
      </c>
      <c r="C201" s="20" t="s">
        <v>6733</v>
      </c>
      <c r="D201" s="20" t="s">
        <v>4914</v>
      </c>
      <c r="E201" s="20" t="s">
        <v>6850</v>
      </c>
    </row>
    <row r="202" spans="1:5" ht="15.75">
      <c r="A202" s="1" t="s">
        <v>2169</v>
      </c>
      <c r="B202" s="1" t="s">
        <v>2582</v>
      </c>
      <c r="C202" s="20" t="s">
        <v>6733</v>
      </c>
      <c r="D202" s="20" t="s">
        <v>4915</v>
      </c>
      <c r="E202" s="20" t="s">
        <v>6904</v>
      </c>
    </row>
    <row r="203" spans="1:5" ht="15.75">
      <c r="A203" s="1" t="s">
        <v>2168</v>
      </c>
      <c r="B203" s="1" t="s">
        <v>2583</v>
      </c>
      <c r="C203" s="20" t="s">
        <v>6733</v>
      </c>
      <c r="D203" s="20" t="s">
        <v>4916</v>
      </c>
      <c r="E203" s="20" t="s">
        <v>6905</v>
      </c>
    </row>
    <row r="204" spans="1:5" ht="15.75">
      <c r="A204" s="1" t="s">
        <v>2167</v>
      </c>
      <c r="B204" s="1" t="s">
        <v>2584</v>
      </c>
      <c r="C204" s="20" t="s">
        <v>6733</v>
      </c>
      <c r="D204" s="20" t="s">
        <v>4917</v>
      </c>
      <c r="E204" s="20" t="s">
        <v>6906</v>
      </c>
    </row>
    <row r="205" spans="1:5" ht="15.75">
      <c r="A205" s="1" t="s">
        <v>2166</v>
      </c>
      <c r="B205" s="1" t="s">
        <v>2585</v>
      </c>
      <c r="C205" s="20" t="s">
        <v>6732</v>
      </c>
      <c r="D205" s="20" t="s">
        <v>4918</v>
      </c>
      <c r="E205" s="20" t="s">
        <v>6808</v>
      </c>
    </row>
    <row r="206" spans="1:5" ht="15.75">
      <c r="A206" s="1" t="s">
        <v>2165</v>
      </c>
      <c r="B206" s="1" t="s">
        <v>2586</v>
      </c>
      <c r="C206" s="20" t="s">
        <v>6733</v>
      </c>
      <c r="D206" s="20" t="s">
        <v>4919</v>
      </c>
      <c r="E206" s="20" t="s">
        <v>6907</v>
      </c>
    </row>
    <row r="207" spans="1:5" ht="15.75">
      <c r="A207" s="1" t="s">
        <v>2164</v>
      </c>
      <c r="B207" s="1" t="s">
        <v>2587</v>
      </c>
      <c r="C207" s="20" t="s">
        <v>6732</v>
      </c>
      <c r="D207" s="20" t="s">
        <v>4920</v>
      </c>
      <c r="E207" s="20" t="s">
        <v>6908</v>
      </c>
    </row>
    <row r="208" spans="1:5" ht="15.75">
      <c r="A208" s="1" t="s">
        <v>2163</v>
      </c>
      <c r="B208" s="1" t="s">
        <v>2588</v>
      </c>
      <c r="C208" s="20" t="s">
        <v>6732</v>
      </c>
      <c r="D208" s="20" t="s">
        <v>4921</v>
      </c>
      <c r="E208" s="20" t="s">
        <v>6909</v>
      </c>
    </row>
    <row r="209" spans="1:5" ht="15.75">
      <c r="A209" s="1" t="s">
        <v>2162</v>
      </c>
      <c r="B209" s="1" t="s">
        <v>2589</v>
      </c>
      <c r="C209" s="20" t="s">
        <v>6733</v>
      </c>
      <c r="D209" s="20" t="s">
        <v>4922</v>
      </c>
      <c r="E209" s="20" t="s">
        <v>6910</v>
      </c>
    </row>
    <row r="210" spans="1:5" ht="15.75">
      <c r="A210" s="1" t="s">
        <v>2161</v>
      </c>
      <c r="B210" s="1" t="s">
        <v>2590</v>
      </c>
      <c r="C210" s="20" t="s">
        <v>6732</v>
      </c>
      <c r="D210" s="20" t="s">
        <v>4923</v>
      </c>
      <c r="E210" s="20" t="s">
        <v>6911</v>
      </c>
    </row>
    <row r="211" spans="1:5" ht="15.75">
      <c r="A211" s="1" t="s">
        <v>2160</v>
      </c>
      <c r="B211" s="1" t="s">
        <v>2591</v>
      </c>
      <c r="C211" s="20" t="s">
        <v>6732</v>
      </c>
      <c r="D211" s="20" t="s">
        <v>4924</v>
      </c>
      <c r="E211" s="20" t="s">
        <v>6912</v>
      </c>
    </row>
    <row r="212" spans="1:5" ht="15.75">
      <c r="A212" s="1" t="s">
        <v>2159</v>
      </c>
      <c r="B212" s="1" t="s">
        <v>2592</v>
      </c>
      <c r="C212" s="20" t="s">
        <v>6733</v>
      </c>
      <c r="D212" s="20" t="s">
        <v>4925</v>
      </c>
      <c r="E212" s="20" t="s">
        <v>6913</v>
      </c>
    </row>
    <row r="213" spans="1:5" ht="15.75">
      <c r="A213" s="1" t="s">
        <v>2158</v>
      </c>
      <c r="B213" s="1" t="s">
        <v>2593</v>
      </c>
      <c r="C213" s="20" t="s">
        <v>6733</v>
      </c>
      <c r="D213" s="20" t="s">
        <v>4926</v>
      </c>
      <c r="E213" s="20" t="s">
        <v>6914</v>
      </c>
    </row>
    <row r="214" spans="1:5" ht="15.75">
      <c r="A214" s="1" t="s">
        <v>2157</v>
      </c>
      <c r="B214" s="1" t="s">
        <v>2594</v>
      </c>
      <c r="C214" s="20" t="s">
        <v>6733</v>
      </c>
      <c r="D214" s="20" t="s">
        <v>4927</v>
      </c>
      <c r="E214" s="20" t="s">
        <v>6915</v>
      </c>
    </row>
    <row r="215" spans="1:5" ht="15.75">
      <c r="A215" s="1" t="s">
        <v>2156</v>
      </c>
      <c r="B215" s="1" t="s">
        <v>2595</v>
      </c>
      <c r="C215" s="20" t="s">
        <v>6733</v>
      </c>
      <c r="D215" s="20" t="s">
        <v>4928</v>
      </c>
      <c r="E215" s="20" t="s">
        <v>6734</v>
      </c>
    </row>
    <row r="216" spans="1:5" ht="15.75">
      <c r="A216" s="1" t="s">
        <v>2155</v>
      </c>
      <c r="B216" s="1" t="s">
        <v>2596</v>
      </c>
      <c r="C216" s="20" t="s">
        <v>6732</v>
      </c>
      <c r="D216" s="20" t="s">
        <v>4929</v>
      </c>
      <c r="E216" s="20" t="s">
        <v>6814</v>
      </c>
    </row>
    <row r="217" spans="1:5" ht="15.75">
      <c r="A217" s="1" t="s">
        <v>2154</v>
      </c>
      <c r="B217" s="1" t="s">
        <v>2597</v>
      </c>
      <c r="C217" s="20" t="s">
        <v>6733</v>
      </c>
      <c r="D217" s="20" t="s">
        <v>4930</v>
      </c>
      <c r="E217" s="20" t="s">
        <v>6916</v>
      </c>
    </row>
    <row r="218" spans="1:5" ht="15.75">
      <c r="A218" s="1" t="s">
        <v>2153</v>
      </c>
      <c r="B218" s="1" t="s">
        <v>2598</v>
      </c>
      <c r="C218" s="20" t="s">
        <v>6733</v>
      </c>
      <c r="D218" s="20" t="s">
        <v>4931</v>
      </c>
      <c r="E218" s="20" t="s">
        <v>6779</v>
      </c>
    </row>
    <row r="219" spans="1:5" ht="15.75">
      <c r="A219" s="1" t="s">
        <v>2152</v>
      </c>
      <c r="B219" s="1" t="s">
        <v>2599</v>
      </c>
      <c r="C219" s="20" t="s">
        <v>6733</v>
      </c>
      <c r="D219" s="20" t="s">
        <v>4932</v>
      </c>
      <c r="E219" s="20" t="s">
        <v>6804</v>
      </c>
    </row>
    <row r="220" spans="1:5" ht="15.75">
      <c r="A220" s="1" t="s">
        <v>2151</v>
      </c>
      <c r="B220" s="1" t="s">
        <v>2600</v>
      </c>
      <c r="C220" s="20" t="s">
        <v>6733</v>
      </c>
      <c r="D220" s="20" t="s">
        <v>4933</v>
      </c>
      <c r="E220" s="20" t="s">
        <v>6917</v>
      </c>
    </row>
    <row r="221" spans="1:5" ht="15.75">
      <c r="A221" s="1" t="s">
        <v>2150</v>
      </c>
      <c r="B221" s="1" t="s">
        <v>2601</v>
      </c>
      <c r="C221" s="20" t="s">
        <v>6733</v>
      </c>
      <c r="D221" s="20" t="s">
        <v>4796</v>
      </c>
      <c r="E221" s="20" t="s">
        <v>6918</v>
      </c>
    </row>
    <row r="222" spans="1:5" ht="15.75">
      <c r="A222" s="1" t="s">
        <v>2149</v>
      </c>
      <c r="B222" s="1" t="s">
        <v>2602</v>
      </c>
      <c r="C222" s="20" t="s">
        <v>6732</v>
      </c>
      <c r="D222" s="20" t="s">
        <v>4934</v>
      </c>
      <c r="E222" s="20" t="s">
        <v>6919</v>
      </c>
    </row>
    <row r="223" spans="1:5" ht="15.75">
      <c r="A223" s="1" t="s">
        <v>2148</v>
      </c>
      <c r="B223" s="1" t="s">
        <v>2603</v>
      </c>
      <c r="C223" s="20" t="s">
        <v>6733</v>
      </c>
      <c r="D223" s="20" t="s">
        <v>4935</v>
      </c>
      <c r="E223" s="20" t="s">
        <v>6920</v>
      </c>
    </row>
    <row r="224" spans="1:5" ht="15.75">
      <c r="A224" s="1" t="s">
        <v>2147</v>
      </c>
      <c r="B224" s="1" t="s">
        <v>2604</v>
      </c>
      <c r="C224" s="20" t="s">
        <v>6733</v>
      </c>
      <c r="D224" s="20" t="s">
        <v>4936</v>
      </c>
      <c r="E224" s="20" t="s">
        <v>6921</v>
      </c>
    </row>
    <row r="225" spans="1:5" ht="15.75">
      <c r="A225" s="1" t="s">
        <v>2146</v>
      </c>
      <c r="B225" s="1" t="s">
        <v>2605</v>
      </c>
      <c r="C225" s="20" t="s">
        <v>6732</v>
      </c>
      <c r="D225" s="20" t="s">
        <v>4937</v>
      </c>
      <c r="E225" s="20" t="s">
        <v>6922</v>
      </c>
    </row>
    <row r="226" spans="1:5" ht="15.75">
      <c r="A226" s="1" t="s">
        <v>2145</v>
      </c>
      <c r="B226" s="1" t="s">
        <v>2606</v>
      </c>
      <c r="C226" s="20" t="s">
        <v>6732</v>
      </c>
      <c r="D226" s="20" t="s">
        <v>4938</v>
      </c>
      <c r="E226" s="20" t="s">
        <v>6801</v>
      </c>
    </row>
    <row r="227" spans="1:5" ht="15.75">
      <c r="A227" s="1" t="s">
        <v>2144</v>
      </c>
      <c r="B227" s="1" t="s">
        <v>2607</v>
      </c>
      <c r="C227" s="20" t="s">
        <v>6733</v>
      </c>
      <c r="D227" s="20" t="s">
        <v>4780</v>
      </c>
      <c r="E227" s="20" t="s">
        <v>6923</v>
      </c>
    </row>
    <row r="228" spans="1:5" ht="15.75">
      <c r="A228" s="1" t="s">
        <v>2143</v>
      </c>
      <c r="B228" s="1" t="s">
        <v>2608</v>
      </c>
      <c r="C228" s="20" t="s">
        <v>6732</v>
      </c>
      <c r="D228" s="20" t="s">
        <v>4939</v>
      </c>
      <c r="E228" s="20" t="s">
        <v>6924</v>
      </c>
    </row>
    <row r="229" spans="1:5" ht="15.75">
      <c r="A229" s="1" t="s">
        <v>2142</v>
      </c>
      <c r="B229" s="1" t="s">
        <v>2609</v>
      </c>
      <c r="C229" s="20" t="s">
        <v>6733</v>
      </c>
      <c r="D229" s="20" t="s">
        <v>4940</v>
      </c>
      <c r="E229" s="20" t="s">
        <v>6925</v>
      </c>
    </row>
    <row r="230" spans="1:5" ht="15.75">
      <c r="A230" s="1" t="s">
        <v>2141</v>
      </c>
      <c r="B230" s="1" t="s">
        <v>2610</v>
      </c>
      <c r="C230" s="20" t="s">
        <v>6732</v>
      </c>
      <c r="D230" s="20" t="s">
        <v>4941</v>
      </c>
      <c r="E230" s="20" t="s">
        <v>6926</v>
      </c>
    </row>
    <row r="231" spans="1:5" ht="15.75">
      <c r="A231" s="1" t="s">
        <v>2140</v>
      </c>
      <c r="B231" s="1" t="s">
        <v>2611</v>
      </c>
      <c r="C231" s="20" t="s">
        <v>6732</v>
      </c>
      <c r="D231" s="20" t="s">
        <v>4942</v>
      </c>
      <c r="E231" s="20" t="s">
        <v>6927</v>
      </c>
    </row>
    <row r="232" spans="1:5" ht="15.75">
      <c r="A232" s="1" t="s">
        <v>2139</v>
      </c>
      <c r="B232" s="1" t="s">
        <v>2612</v>
      </c>
      <c r="C232" s="20" t="s">
        <v>6733</v>
      </c>
      <c r="D232" s="20" t="s">
        <v>4943</v>
      </c>
      <c r="E232" s="20" t="s">
        <v>6245</v>
      </c>
    </row>
    <row r="233" spans="1:5" ht="15.75">
      <c r="A233" s="1" t="s">
        <v>2138</v>
      </c>
      <c r="B233" s="1" t="s">
        <v>2613</v>
      </c>
      <c r="C233" s="20" t="s">
        <v>6733</v>
      </c>
      <c r="D233" s="20" t="s">
        <v>4944</v>
      </c>
      <c r="E233" s="20" t="s">
        <v>6928</v>
      </c>
    </row>
    <row r="234" spans="1:5" ht="15.75">
      <c r="A234" s="1" t="s">
        <v>2137</v>
      </c>
      <c r="B234" s="1" t="s">
        <v>2614</v>
      </c>
      <c r="C234" s="20" t="s">
        <v>6733</v>
      </c>
      <c r="D234" s="20" t="s">
        <v>4945</v>
      </c>
      <c r="E234" s="20" t="s">
        <v>6929</v>
      </c>
    </row>
    <row r="235" spans="1:5" ht="15.75">
      <c r="A235" s="1" t="s">
        <v>2136</v>
      </c>
      <c r="B235" s="1" t="s">
        <v>2615</v>
      </c>
      <c r="C235" s="20" t="s">
        <v>6733</v>
      </c>
      <c r="D235" s="20" t="s">
        <v>4946</v>
      </c>
      <c r="E235" s="20" t="s">
        <v>6930</v>
      </c>
    </row>
    <row r="236" spans="1:5" ht="15.75">
      <c r="A236" s="1" t="s">
        <v>2135</v>
      </c>
      <c r="B236" s="1" t="s">
        <v>2616</v>
      </c>
      <c r="C236" s="20" t="s">
        <v>6733</v>
      </c>
      <c r="D236" s="20" t="s">
        <v>4849</v>
      </c>
      <c r="E236" s="20" t="s">
        <v>6925</v>
      </c>
    </row>
    <row r="237" spans="1:5" ht="15.75">
      <c r="A237" s="1" t="s">
        <v>2134</v>
      </c>
      <c r="B237" s="1" t="s">
        <v>2617</v>
      </c>
      <c r="C237" s="20" t="s">
        <v>6732</v>
      </c>
      <c r="D237" s="20" t="s">
        <v>4947</v>
      </c>
      <c r="E237" s="20" t="s">
        <v>6931</v>
      </c>
    </row>
    <row r="238" spans="1:5" ht="15.75">
      <c r="A238" s="1" t="s">
        <v>2133</v>
      </c>
      <c r="B238" s="1" t="s">
        <v>2618</v>
      </c>
      <c r="C238" s="20" t="s">
        <v>6733</v>
      </c>
      <c r="D238" s="20" t="s">
        <v>4948</v>
      </c>
      <c r="E238" s="20" t="s">
        <v>6932</v>
      </c>
    </row>
    <row r="239" spans="1:5" ht="15.75">
      <c r="A239" s="1" t="s">
        <v>2132</v>
      </c>
      <c r="B239" s="1" t="s">
        <v>2619</v>
      </c>
      <c r="C239" s="20" t="s">
        <v>6733</v>
      </c>
      <c r="D239" s="20" t="s">
        <v>4949</v>
      </c>
      <c r="E239" s="20" t="s">
        <v>6933</v>
      </c>
    </row>
    <row r="240" spans="1:5" ht="15.75">
      <c r="A240" s="1" t="s">
        <v>2131</v>
      </c>
      <c r="B240" s="1" t="s">
        <v>2620</v>
      </c>
      <c r="C240" s="20" t="s">
        <v>6732</v>
      </c>
      <c r="D240" s="20" t="s">
        <v>4950</v>
      </c>
      <c r="E240" s="20" t="s">
        <v>6934</v>
      </c>
    </row>
    <row r="241" spans="1:5" ht="15.75">
      <c r="A241" s="1" t="s">
        <v>2130</v>
      </c>
      <c r="B241" s="1" t="s">
        <v>2621</v>
      </c>
      <c r="C241" s="20" t="s">
        <v>6732</v>
      </c>
      <c r="D241" s="20" t="s">
        <v>4951</v>
      </c>
      <c r="E241" s="20" t="s">
        <v>6935</v>
      </c>
    </row>
    <row r="242" spans="1:5" ht="15.75">
      <c r="A242" s="1" t="s">
        <v>2129</v>
      </c>
      <c r="B242" s="1" t="s">
        <v>2622</v>
      </c>
      <c r="C242" s="20" t="s">
        <v>6733</v>
      </c>
      <c r="D242" s="20" t="s">
        <v>4952</v>
      </c>
      <c r="E242" s="20" t="s">
        <v>6936</v>
      </c>
    </row>
    <row r="243" spans="1:5" ht="15.75">
      <c r="A243" s="1" t="s">
        <v>2127</v>
      </c>
      <c r="B243" s="1" t="s">
        <v>2623</v>
      </c>
      <c r="C243" s="20" t="s">
        <v>6733</v>
      </c>
      <c r="D243" s="20" t="s">
        <v>4953</v>
      </c>
      <c r="E243" s="20" t="s">
        <v>6023</v>
      </c>
    </row>
    <row r="244" spans="1:5" ht="15.75">
      <c r="A244" s="1" t="s">
        <v>2126</v>
      </c>
      <c r="B244" s="1" t="s">
        <v>2624</v>
      </c>
      <c r="C244" s="20" t="s">
        <v>6733</v>
      </c>
      <c r="D244" s="20" t="s">
        <v>4954</v>
      </c>
      <c r="E244" s="20" t="s">
        <v>6937</v>
      </c>
    </row>
    <row r="245" spans="1:5" ht="15.75">
      <c r="A245" s="1" t="s">
        <v>2125</v>
      </c>
      <c r="B245" s="1" t="s">
        <v>2625</v>
      </c>
      <c r="C245" s="20" t="s">
        <v>6733</v>
      </c>
      <c r="D245" s="20" t="s">
        <v>4955</v>
      </c>
      <c r="E245" s="20" t="s">
        <v>6938</v>
      </c>
    </row>
    <row r="246" spans="1:5" ht="15.75">
      <c r="A246" s="1" t="s">
        <v>2124</v>
      </c>
      <c r="B246" s="1" t="s">
        <v>2626</v>
      </c>
      <c r="C246" s="20" t="s">
        <v>6733</v>
      </c>
      <c r="D246" s="20" t="s">
        <v>4956</v>
      </c>
      <c r="E246" s="20" t="s">
        <v>6939</v>
      </c>
    </row>
    <row r="247" spans="1:5" ht="15.75">
      <c r="A247" s="1" t="s">
        <v>2123</v>
      </c>
      <c r="B247" s="1" t="s">
        <v>2627</v>
      </c>
      <c r="C247" s="20" t="s">
        <v>6733</v>
      </c>
      <c r="D247" s="20" t="s">
        <v>4957</v>
      </c>
      <c r="E247" s="20" t="s">
        <v>6940</v>
      </c>
    </row>
    <row r="248" spans="1:5" ht="15.75">
      <c r="A248" s="1" t="s">
        <v>2122</v>
      </c>
      <c r="B248" s="1" t="s">
        <v>2628</v>
      </c>
      <c r="C248" s="20" t="s">
        <v>6732</v>
      </c>
      <c r="D248" s="20" t="s">
        <v>4958</v>
      </c>
      <c r="E248" s="20" t="s">
        <v>6941</v>
      </c>
    </row>
    <row r="249" spans="1:5" ht="15.75">
      <c r="A249" s="1" t="s">
        <v>2121</v>
      </c>
      <c r="B249" s="1" t="s">
        <v>2629</v>
      </c>
      <c r="C249" s="20" t="s">
        <v>6732</v>
      </c>
      <c r="D249" s="20" t="s">
        <v>4959</v>
      </c>
      <c r="E249" s="20" t="s">
        <v>6942</v>
      </c>
    </row>
    <row r="250" spans="1:5" ht="15.75">
      <c r="A250" s="1" t="s">
        <v>2120</v>
      </c>
      <c r="B250" s="1" t="s">
        <v>2630</v>
      </c>
      <c r="C250" s="20" t="s">
        <v>6732</v>
      </c>
      <c r="D250" s="20" t="s">
        <v>4960</v>
      </c>
      <c r="E250" s="20" t="s">
        <v>5009</v>
      </c>
    </row>
    <row r="251" spans="1:5" ht="15.75">
      <c r="A251" s="1" t="s">
        <v>2119</v>
      </c>
      <c r="B251" s="1" t="s">
        <v>2631</v>
      </c>
      <c r="C251" s="20" t="s">
        <v>6732</v>
      </c>
      <c r="D251" s="20" t="s">
        <v>4961</v>
      </c>
      <c r="E251" s="20" t="s">
        <v>6943</v>
      </c>
    </row>
    <row r="252" spans="1:5" ht="15.75">
      <c r="A252" s="1" t="s">
        <v>2118</v>
      </c>
      <c r="B252" s="1" t="s">
        <v>2632</v>
      </c>
      <c r="C252" s="20" t="s">
        <v>6732</v>
      </c>
      <c r="D252" s="20" t="s">
        <v>4962</v>
      </c>
      <c r="E252" s="20" t="s">
        <v>6944</v>
      </c>
    </row>
    <row r="253" spans="1:5" ht="15.75">
      <c r="A253" s="1" t="s">
        <v>2117</v>
      </c>
      <c r="B253" s="1" t="s">
        <v>2633</v>
      </c>
      <c r="C253" s="20" t="s">
        <v>6732</v>
      </c>
      <c r="D253" s="20" t="s">
        <v>4963</v>
      </c>
      <c r="E253" s="20" t="s">
        <v>5148</v>
      </c>
    </row>
    <row r="254" spans="1:5" ht="15.75">
      <c r="A254" s="1" t="s">
        <v>2116</v>
      </c>
      <c r="B254" s="1" t="s">
        <v>2634</v>
      </c>
      <c r="C254" s="20" t="s">
        <v>6732</v>
      </c>
      <c r="D254" s="20" t="s">
        <v>4964</v>
      </c>
      <c r="E254" s="20" t="s">
        <v>6945</v>
      </c>
    </row>
    <row r="255" spans="1:5" ht="15.75">
      <c r="A255" s="1" t="s">
        <v>2115</v>
      </c>
      <c r="B255" s="1" t="s">
        <v>2635</v>
      </c>
      <c r="C255" s="20" t="s">
        <v>6733</v>
      </c>
      <c r="D255" s="20" t="s">
        <v>4965</v>
      </c>
      <c r="E255" s="20" t="s">
        <v>6779</v>
      </c>
    </row>
    <row r="256" spans="1:5" ht="15.75">
      <c r="A256" s="1" t="s">
        <v>2114</v>
      </c>
      <c r="B256" s="1" t="s">
        <v>2636</v>
      </c>
      <c r="C256" s="20" t="s">
        <v>6733</v>
      </c>
      <c r="D256" s="20" t="s">
        <v>4966</v>
      </c>
      <c r="E256" s="20" t="s">
        <v>6946</v>
      </c>
    </row>
    <row r="257" spans="1:5" ht="15.75">
      <c r="A257" s="1" t="s">
        <v>2113</v>
      </c>
      <c r="B257" s="1" t="s">
        <v>2637</v>
      </c>
      <c r="C257" s="20" t="s">
        <v>6733</v>
      </c>
      <c r="D257" s="20" t="s">
        <v>4967</v>
      </c>
      <c r="E257" s="20" t="s">
        <v>6947</v>
      </c>
    </row>
    <row r="258" spans="1:5" ht="15.75">
      <c r="A258" s="1" t="s">
        <v>2112</v>
      </c>
      <c r="B258" s="1" t="s">
        <v>2638</v>
      </c>
      <c r="C258" s="20" t="s">
        <v>6733</v>
      </c>
      <c r="D258" s="20" t="s">
        <v>4968</v>
      </c>
      <c r="E258" s="20" t="s">
        <v>6948</v>
      </c>
    </row>
    <row r="259" spans="1:5" ht="15.75">
      <c r="A259" s="1" t="s">
        <v>2111</v>
      </c>
      <c r="B259" s="1" t="s">
        <v>2639</v>
      </c>
      <c r="C259" s="20" t="s">
        <v>6733</v>
      </c>
      <c r="D259" s="20" t="s">
        <v>4969</v>
      </c>
      <c r="E259" s="20" t="s">
        <v>6949</v>
      </c>
    </row>
    <row r="260" spans="1:5" ht="15.75">
      <c r="A260" s="1" t="s">
        <v>2110</v>
      </c>
      <c r="B260" s="1" t="s">
        <v>2640</v>
      </c>
      <c r="C260" s="20" t="s">
        <v>6733</v>
      </c>
      <c r="D260" s="20" t="s">
        <v>4970</v>
      </c>
      <c r="E260" s="20" t="s">
        <v>6950</v>
      </c>
    </row>
    <row r="261" spans="1:5" ht="15.75">
      <c r="A261" s="1" t="s">
        <v>2109</v>
      </c>
      <c r="B261" s="1" t="s">
        <v>2641</v>
      </c>
      <c r="C261" s="20" t="s">
        <v>6732</v>
      </c>
      <c r="D261" s="20" t="s">
        <v>4971</v>
      </c>
      <c r="E261" s="20" t="s">
        <v>6951</v>
      </c>
    </row>
    <row r="262" spans="1:5" ht="15.75">
      <c r="A262" s="1" t="s">
        <v>2108</v>
      </c>
      <c r="B262" s="1" t="s">
        <v>2642</v>
      </c>
      <c r="C262" s="20" t="s">
        <v>6733</v>
      </c>
      <c r="D262" s="20" t="s">
        <v>4972</v>
      </c>
      <c r="E262" s="20" t="s">
        <v>6952</v>
      </c>
    </row>
    <row r="263" spans="1:5" ht="15.75">
      <c r="A263" s="1" t="s">
        <v>2107</v>
      </c>
      <c r="B263" s="1" t="s">
        <v>2643</v>
      </c>
      <c r="C263" s="20" t="s">
        <v>6732</v>
      </c>
      <c r="D263" s="20" t="s">
        <v>4973</v>
      </c>
      <c r="E263" s="20" t="s">
        <v>6953</v>
      </c>
    </row>
    <row r="264" spans="1:5" ht="15.75">
      <c r="A264" s="1" t="s">
        <v>2106</v>
      </c>
      <c r="B264" s="1" t="s">
        <v>2644</v>
      </c>
      <c r="C264" s="20" t="s">
        <v>6733</v>
      </c>
      <c r="D264" s="20" t="s">
        <v>4974</v>
      </c>
      <c r="E264" s="20" t="s">
        <v>6954</v>
      </c>
    </row>
    <row r="265" spans="1:5" ht="15.75">
      <c r="A265" s="1" t="s">
        <v>2105</v>
      </c>
      <c r="B265" s="1" t="s">
        <v>2645</v>
      </c>
      <c r="C265" s="20" t="s">
        <v>6732</v>
      </c>
      <c r="D265" s="20" t="s">
        <v>4975</v>
      </c>
      <c r="E265" s="20" t="s">
        <v>6955</v>
      </c>
    </row>
    <row r="266" spans="1:5" ht="15.75">
      <c r="A266" s="1" t="s">
        <v>2104</v>
      </c>
      <c r="B266" s="1" t="s">
        <v>2646</v>
      </c>
      <c r="C266" s="20" t="s">
        <v>6732</v>
      </c>
      <c r="D266" s="20" t="s">
        <v>4976</v>
      </c>
      <c r="E266" s="20" t="s">
        <v>6956</v>
      </c>
    </row>
    <row r="267" spans="1:5" ht="15.75">
      <c r="A267" s="1" t="s">
        <v>2103</v>
      </c>
      <c r="B267" s="1" t="s">
        <v>2647</v>
      </c>
      <c r="C267" s="20" t="s">
        <v>6733</v>
      </c>
      <c r="D267" s="20" t="s">
        <v>4977</v>
      </c>
      <c r="E267" s="20" t="s">
        <v>6921</v>
      </c>
    </row>
    <row r="268" spans="1:5" ht="15.75">
      <c r="A268" s="1" t="s">
        <v>2102</v>
      </c>
      <c r="B268" s="1" t="s">
        <v>2648</v>
      </c>
      <c r="C268" s="20" t="s">
        <v>6732</v>
      </c>
      <c r="D268" s="20" t="s">
        <v>4978</v>
      </c>
      <c r="E268" s="20" t="s">
        <v>6957</v>
      </c>
    </row>
    <row r="269" spans="1:5" ht="15.75">
      <c r="A269" s="1" t="s">
        <v>2101</v>
      </c>
      <c r="B269" s="1" t="s">
        <v>2649</v>
      </c>
      <c r="C269" s="20" t="s">
        <v>6732</v>
      </c>
      <c r="D269" s="20" t="s">
        <v>4904</v>
      </c>
      <c r="E269" s="20" t="s">
        <v>6958</v>
      </c>
    </row>
    <row r="270" spans="1:5" ht="15.75">
      <c r="A270" s="1" t="s">
        <v>2100</v>
      </c>
      <c r="B270" s="1" t="s">
        <v>2650</v>
      </c>
      <c r="C270" s="20" t="s">
        <v>6733</v>
      </c>
      <c r="D270" s="20" t="s">
        <v>4979</v>
      </c>
      <c r="E270" s="20" t="s">
        <v>6757</v>
      </c>
    </row>
    <row r="271" spans="1:5" ht="15.75">
      <c r="A271" s="1" t="s">
        <v>2099</v>
      </c>
      <c r="B271" s="1" t="s">
        <v>2651</v>
      </c>
      <c r="C271" s="20" t="s">
        <v>6733</v>
      </c>
      <c r="D271" s="20" t="s">
        <v>4980</v>
      </c>
      <c r="E271" s="20" t="s">
        <v>6959</v>
      </c>
    </row>
    <row r="272" spans="1:5" ht="15.75">
      <c r="A272" s="1" t="s">
        <v>2098</v>
      </c>
      <c r="B272" s="1" t="s">
        <v>2652</v>
      </c>
      <c r="C272" s="20" t="s">
        <v>6733</v>
      </c>
      <c r="D272" s="20" t="s">
        <v>4981</v>
      </c>
      <c r="E272" s="20" t="s">
        <v>6960</v>
      </c>
    </row>
    <row r="273" spans="1:5" ht="15.75">
      <c r="A273" s="1" t="s">
        <v>2097</v>
      </c>
      <c r="B273" s="1" t="s">
        <v>2653</v>
      </c>
      <c r="C273" s="20" t="s">
        <v>6733</v>
      </c>
      <c r="D273" s="20" t="s">
        <v>4982</v>
      </c>
      <c r="E273" s="20" t="s">
        <v>6739</v>
      </c>
    </row>
    <row r="274" spans="1:5" ht="15.75">
      <c r="A274" s="1" t="s">
        <v>2096</v>
      </c>
      <c r="B274" s="1" t="s">
        <v>2654</v>
      </c>
      <c r="C274" s="20" t="s">
        <v>6733</v>
      </c>
      <c r="D274" s="20" t="s">
        <v>4983</v>
      </c>
      <c r="E274" s="20" t="s">
        <v>6961</v>
      </c>
    </row>
    <row r="275" spans="1:5" ht="15.75">
      <c r="A275" s="1" t="s">
        <v>2095</v>
      </c>
      <c r="B275" s="1" t="s">
        <v>2655</v>
      </c>
      <c r="C275" s="20" t="s">
        <v>6733</v>
      </c>
      <c r="D275" s="20" t="s">
        <v>4984</v>
      </c>
      <c r="E275" s="20" t="s">
        <v>6962</v>
      </c>
    </row>
    <row r="276" spans="1:5" ht="15.75">
      <c r="A276" s="1" t="s">
        <v>2094</v>
      </c>
      <c r="B276" s="1" t="s">
        <v>2656</v>
      </c>
      <c r="C276" s="20" t="s">
        <v>6733</v>
      </c>
      <c r="D276" s="20" t="s">
        <v>4985</v>
      </c>
      <c r="E276" s="20" t="s">
        <v>6963</v>
      </c>
    </row>
    <row r="277" spans="1:5" ht="15.75">
      <c r="A277" s="1" t="s">
        <v>2093</v>
      </c>
      <c r="B277" s="1" t="s">
        <v>2657</v>
      </c>
      <c r="C277" s="20" t="s">
        <v>6733</v>
      </c>
      <c r="D277" s="20" t="s">
        <v>4986</v>
      </c>
      <c r="E277" s="20" t="s">
        <v>6907</v>
      </c>
    </row>
    <row r="278" spans="1:5" ht="15.75">
      <c r="A278" s="1" t="s">
        <v>2092</v>
      </c>
      <c r="B278" s="1" t="s">
        <v>2658</v>
      </c>
      <c r="C278" s="20" t="s">
        <v>6733</v>
      </c>
      <c r="D278" s="20" t="s">
        <v>4987</v>
      </c>
      <c r="E278" s="20" t="s">
        <v>6964</v>
      </c>
    </row>
    <row r="279" spans="1:5" ht="15.75">
      <c r="A279" s="1" t="s">
        <v>2091</v>
      </c>
      <c r="B279" s="1" t="s">
        <v>2659</v>
      </c>
      <c r="C279" s="20" t="s">
        <v>6733</v>
      </c>
      <c r="D279" s="20" t="s">
        <v>4988</v>
      </c>
      <c r="E279" s="20" t="s">
        <v>6965</v>
      </c>
    </row>
    <row r="280" spans="1:5" ht="15.75">
      <c r="A280" s="1" t="s">
        <v>2090</v>
      </c>
      <c r="B280" s="1" t="s">
        <v>2660</v>
      </c>
      <c r="C280" s="20" t="s">
        <v>6732</v>
      </c>
      <c r="D280" s="20" t="s">
        <v>4895</v>
      </c>
      <c r="E280" s="20" t="s">
        <v>6966</v>
      </c>
    </row>
    <row r="281" spans="1:5" ht="15.75">
      <c r="A281" s="1" t="s">
        <v>2089</v>
      </c>
      <c r="B281" s="1" t="s">
        <v>2661</v>
      </c>
      <c r="C281" s="20" t="s">
        <v>6733</v>
      </c>
      <c r="D281" s="20" t="s">
        <v>4989</v>
      </c>
      <c r="E281" s="20" t="s">
        <v>6967</v>
      </c>
    </row>
    <row r="282" spans="1:5" ht="15.75">
      <c r="A282" s="1" t="s">
        <v>2088</v>
      </c>
      <c r="B282" s="1" t="s">
        <v>2662</v>
      </c>
      <c r="C282" s="20" t="s">
        <v>6732</v>
      </c>
      <c r="D282" s="20" t="s">
        <v>4990</v>
      </c>
      <c r="E282" s="20" t="s">
        <v>6968</v>
      </c>
    </row>
    <row r="283" spans="1:5" ht="15.75">
      <c r="A283" s="1" t="s">
        <v>2087</v>
      </c>
      <c r="B283" s="1" t="s">
        <v>2663</v>
      </c>
      <c r="C283" s="20" t="s">
        <v>6733</v>
      </c>
      <c r="D283" s="20" t="s">
        <v>4809</v>
      </c>
      <c r="E283" s="20" t="s">
        <v>6969</v>
      </c>
    </row>
    <row r="284" spans="1:5" ht="15.75">
      <c r="A284" s="1" t="s">
        <v>2086</v>
      </c>
      <c r="B284" s="1" t="s">
        <v>2664</v>
      </c>
      <c r="C284" s="20" t="s">
        <v>6733</v>
      </c>
      <c r="D284" s="20" t="s">
        <v>4991</v>
      </c>
      <c r="E284" s="20" t="s">
        <v>6970</v>
      </c>
    </row>
    <row r="285" spans="1:5" ht="15.75">
      <c r="A285" s="1" t="s">
        <v>2085</v>
      </c>
      <c r="B285" s="1" t="s">
        <v>2665</v>
      </c>
      <c r="C285" s="20" t="s">
        <v>6733</v>
      </c>
      <c r="D285" s="20" t="s">
        <v>4992</v>
      </c>
      <c r="E285" s="20" t="s">
        <v>6971</v>
      </c>
    </row>
    <row r="286" spans="1:5" ht="15.75">
      <c r="A286" s="1" t="s">
        <v>2084</v>
      </c>
      <c r="B286" s="1" t="s">
        <v>2666</v>
      </c>
      <c r="C286" s="20" t="s">
        <v>6733</v>
      </c>
      <c r="D286" s="20" t="s">
        <v>4993</v>
      </c>
      <c r="E286" s="20" t="s">
        <v>6972</v>
      </c>
    </row>
    <row r="287" spans="1:5" ht="15.75">
      <c r="A287" s="1" t="s">
        <v>2083</v>
      </c>
      <c r="B287" s="1" t="s">
        <v>2667</v>
      </c>
      <c r="C287" s="20" t="s">
        <v>6732</v>
      </c>
      <c r="D287" s="20" t="s">
        <v>4994</v>
      </c>
      <c r="E287" s="20" t="s">
        <v>6973</v>
      </c>
    </row>
    <row r="288" spans="1:5" ht="15.75">
      <c r="A288" s="1" t="s">
        <v>2082</v>
      </c>
      <c r="B288" s="1" t="s">
        <v>2668</v>
      </c>
      <c r="C288" s="20" t="s">
        <v>6732</v>
      </c>
      <c r="D288" s="20" t="s">
        <v>4995</v>
      </c>
      <c r="E288" s="20" t="s">
        <v>6974</v>
      </c>
    </row>
    <row r="289" spans="1:5" ht="15.75">
      <c r="A289" s="1" t="s">
        <v>2081</v>
      </c>
      <c r="B289" s="1" t="s">
        <v>2669</v>
      </c>
      <c r="C289" s="20" t="s">
        <v>6733</v>
      </c>
      <c r="D289" s="20" t="s">
        <v>4996</v>
      </c>
      <c r="E289" s="20" t="s">
        <v>6907</v>
      </c>
    </row>
    <row r="290" spans="1:5" ht="15.75">
      <c r="A290" s="1" t="s">
        <v>2080</v>
      </c>
      <c r="B290" s="1" t="s">
        <v>2670</v>
      </c>
      <c r="C290" s="20" t="s">
        <v>6733</v>
      </c>
      <c r="D290" s="20" t="s">
        <v>4997</v>
      </c>
      <c r="E290" s="20" t="s">
        <v>4785</v>
      </c>
    </row>
    <row r="291" spans="1:5" ht="15.75">
      <c r="A291" s="1" t="s">
        <v>2079</v>
      </c>
      <c r="B291" s="1" t="s">
        <v>2671</v>
      </c>
      <c r="C291" s="20" t="s">
        <v>6733</v>
      </c>
      <c r="D291" s="20" t="s">
        <v>4998</v>
      </c>
      <c r="E291" s="20" t="s">
        <v>6923</v>
      </c>
    </row>
    <row r="292" spans="1:5" ht="15.75">
      <c r="A292" s="1" t="s">
        <v>2078</v>
      </c>
      <c r="B292" s="1" t="s">
        <v>2672</v>
      </c>
      <c r="C292" s="20" t="s">
        <v>6733</v>
      </c>
      <c r="D292" s="20" t="s">
        <v>4999</v>
      </c>
      <c r="E292" s="20" t="s">
        <v>6975</v>
      </c>
    </row>
    <row r="293" spans="1:5" ht="15.75">
      <c r="A293" s="1" t="s">
        <v>2077</v>
      </c>
      <c r="B293" s="1" t="s">
        <v>2673</v>
      </c>
      <c r="C293" s="20" t="s">
        <v>6733</v>
      </c>
      <c r="D293" s="20" t="s">
        <v>5000</v>
      </c>
      <c r="E293" s="20" t="s">
        <v>6976</v>
      </c>
    </row>
    <row r="294" spans="1:5" ht="15.75">
      <c r="A294" s="1" t="s">
        <v>2076</v>
      </c>
      <c r="B294" s="1" t="s">
        <v>2674</v>
      </c>
      <c r="C294" s="20" t="s">
        <v>6733</v>
      </c>
      <c r="D294" s="20" t="s">
        <v>5001</v>
      </c>
      <c r="E294" s="20" t="s">
        <v>6977</v>
      </c>
    </row>
    <row r="295" spans="1:5" ht="15.75">
      <c r="A295" s="1" t="s">
        <v>2075</v>
      </c>
      <c r="B295" s="1" t="s">
        <v>2675</v>
      </c>
      <c r="C295" s="20" t="s">
        <v>6732</v>
      </c>
      <c r="D295" s="20" t="s">
        <v>5002</v>
      </c>
      <c r="E295" s="20" t="s">
        <v>6978</v>
      </c>
    </row>
    <row r="296" spans="1:5" ht="15.75">
      <c r="A296" s="1" t="s">
        <v>2074</v>
      </c>
      <c r="B296" s="1" t="s">
        <v>2676</v>
      </c>
      <c r="C296" s="20" t="s">
        <v>6733</v>
      </c>
      <c r="D296" s="20" t="s">
        <v>5003</v>
      </c>
      <c r="E296" s="20" t="s">
        <v>6979</v>
      </c>
    </row>
    <row r="297" spans="1:5" ht="15.75">
      <c r="A297" s="1" t="s">
        <v>2073</v>
      </c>
      <c r="B297" s="1" t="s">
        <v>2677</v>
      </c>
      <c r="C297" s="20" t="s">
        <v>6733</v>
      </c>
      <c r="D297" s="20" t="s">
        <v>5004</v>
      </c>
      <c r="E297" s="20" t="s">
        <v>6980</v>
      </c>
    </row>
    <row r="298" spans="1:5" ht="15.75">
      <c r="A298" s="1" t="s">
        <v>2072</v>
      </c>
      <c r="B298" s="1" t="s">
        <v>2678</v>
      </c>
      <c r="C298" s="20" t="s">
        <v>6733</v>
      </c>
      <c r="D298" s="20" t="s">
        <v>5005</v>
      </c>
      <c r="E298" s="20" t="s">
        <v>6981</v>
      </c>
    </row>
    <row r="299" spans="1:5" ht="15.75">
      <c r="A299" s="1" t="s">
        <v>2071</v>
      </c>
      <c r="B299" s="1" t="s">
        <v>2679</v>
      </c>
      <c r="C299" s="20" t="s">
        <v>6732</v>
      </c>
      <c r="D299" s="20" t="s">
        <v>5006</v>
      </c>
      <c r="E299" s="20" t="s">
        <v>6982</v>
      </c>
    </row>
    <row r="300" spans="1:5" ht="15.75">
      <c r="A300" s="1" t="s">
        <v>2070</v>
      </c>
      <c r="B300" s="1" t="s">
        <v>2680</v>
      </c>
      <c r="C300" s="20" t="s">
        <v>6733</v>
      </c>
      <c r="D300" s="20" t="s">
        <v>5007</v>
      </c>
      <c r="E300" s="20" t="s">
        <v>6983</v>
      </c>
    </row>
    <row r="301" spans="1:5" ht="15.75">
      <c r="A301" s="1" t="s">
        <v>2069</v>
      </c>
      <c r="B301" s="1" t="s">
        <v>2681</v>
      </c>
      <c r="C301" s="20" t="s">
        <v>6732</v>
      </c>
      <c r="D301" s="20" t="s">
        <v>5008</v>
      </c>
      <c r="E301" s="20" t="s">
        <v>6984</v>
      </c>
    </row>
    <row r="302" spans="1:5" ht="15.75">
      <c r="A302" s="1" t="s">
        <v>2068</v>
      </c>
      <c r="B302" s="1" t="s">
        <v>2682</v>
      </c>
      <c r="C302" s="20" t="s">
        <v>6733</v>
      </c>
      <c r="D302" s="20" t="s">
        <v>4954</v>
      </c>
      <c r="E302" s="20" t="s">
        <v>6637</v>
      </c>
    </row>
    <row r="303" spans="1:5" ht="15.75">
      <c r="A303" s="1" t="s">
        <v>2067</v>
      </c>
      <c r="B303" s="1" t="s">
        <v>2683</v>
      </c>
      <c r="C303" s="20" t="s">
        <v>6732</v>
      </c>
      <c r="D303" s="20" t="s">
        <v>5009</v>
      </c>
      <c r="E303" s="20" t="s">
        <v>6803</v>
      </c>
    </row>
    <row r="304" spans="1:5" ht="15.75">
      <c r="A304" s="1" t="s">
        <v>2066</v>
      </c>
      <c r="B304" s="1" t="s">
        <v>2684</v>
      </c>
      <c r="C304" s="20" t="s">
        <v>6733</v>
      </c>
      <c r="D304" s="20" t="s">
        <v>5010</v>
      </c>
      <c r="E304" s="20" t="s">
        <v>6985</v>
      </c>
    </row>
    <row r="305" spans="1:5" ht="15.75">
      <c r="A305" s="1" t="s">
        <v>2065</v>
      </c>
      <c r="B305" s="1" t="s">
        <v>2685</v>
      </c>
      <c r="C305" s="20" t="s">
        <v>6732</v>
      </c>
      <c r="D305" s="20" t="s">
        <v>5011</v>
      </c>
      <c r="E305" s="20" t="s">
        <v>6986</v>
      </c>
    </row>
    <row r="306" spans="1:5" ht="15.75">
      <c r="A306" s="1" t="s">
        <v>2064</v>
      </c>
      <c r="B306" s="1" t="s">
        <v>2686</v>
      </c>
      <c r="C306" s="20" t="s">
        <v>6732</v>
      </c>
      <c r="D306" s="20" t="s">
        <v>5012</v>
      </c>
      <c r="E306" s="20" t="s">
        <v>6987</v>
      </c>
    </row>
    <row r="307" spans="1:5" ht="15.75">
      <c r="A307" s="1" t="s">
        <v>2063</v>
      </c>
      <c r="B307" s="1" t="s">
        <v>2687</v>
      </c>
      <c r="C307" s="20" t="s">
        <v>6732</v>
      </c>
      <c r="D307" s="20" t="s">
        <v>4951</v>
      </c>
      <c r="E307" s="20" t="s">
        <v>6988</v>
      </c>
    </row>
    <row r="308" spans="1:5" ht="15.75">
      <c r="A308" s="1" t="s">
        <v>2062</v>
      </c>
      <c r="B308" s="1" t="s">
        <v>2688</v>
      </c>
      <c r="C308" s="20" t="s">
        <v>6732</v>
      </c>
      <c r="D308" s="20" t="s">
        <v>5013</v>
      </c>
      <c r="E308" s="20" t="s">
        <v>6789</v>
      </c>
    </row>
    <row r="309" spans="1:5" ht="15.75">
      <c r="A309" s="1" t="s">
        <v>2061</v>
      </c>
      <c r="B309" s="1" t="s">
        <v>2689</v>
      </c>
      <c r="C309" s="20" t="s">
        <v>6733</v>
      </c>
      <c r="D309" s="20" t="s">
        <v>5014</v>
      </c>
      <c r="E309" s="20" t="s">
        <v>6989</v>
      </c>
    </row>
    <row r="310" spans="1:5" ht="15.75">
      <c r="A310" s="1" t="s">
        <v>2060</v>
      </c>
      <c r="B310" s="1" t="s">
        <v>2690</v>
      </c>
      <c r="C310" s="20" t="s">
        <v>6732</v>
      </c>
      <c r="D310" s="20" t="s">
        <v>5015</v>
      </c>
      <c r="E310" s="20" t="s">
        <v>6990</v>
      </c>
    </row>
    <row r="311" spans="1:5" ht="15.75">
      <c r="A311" s="1" t="s">
        <v>2059</v>
      </c>
      <c r="B311" s="1" t="s">
        <v>2691</v>
      </c>
      <c r="C311" s="20" t="s">
        <v>6732</v>
      </c>
      <c r="D311" s="20" t="s">
        <v>5016</v>
      </c>
      <c r="E311" s="20" t="s">
        <v>6991</v>
      </c>
    </row>
    <row r="312" spans="1:5" ht="15.75">
      <c r="A312" s="1" t="s">
        <v>2058</v>
      </c>
      <c r="B312" s="1" t="s">
        <v>2692</v>
      </c>
      <c r="C312" s="20" t="s">
        <v>6733</v>
      </c>
      <c r="D312" s="20" t="s">
        <v>4786</v>
      </c>
      <c r="E312" s="20" t="s">
        <v>6992</v>
      </c>
    </row>
    <row r="313" spans="1:5" ht="15.75">
      <c r="A313" s="1" t="s">
        <v>2057</v>
      </c>
      <c r="B313" s="1" t="s">
        <v>2693</v>
      </c>
      <c r="C313" s="20" t="s">
        <v>6733</v>
      </c>
      <c r="D313" s="20" t="s">
        <v>5017</v>
      </c>
      <c r="E313" s="20" t="s">
        <v>6993</v>
      </c>
    </row>
    <row r="314" spans="1:5" ht="15.75">
      <c r="A314" s="1" t="s">
        <v>2056</v>
      </c>
      <c r="B314" s="1" t="s">
        <v>2694</v>
      </c>
      <c r="C314" s="20" t="s">
        <v>6733</v>
      </c>
      <c r="D314" s="20" t="s">
        <v>5018</v>
      </c>
      <c r="E314" s="20" t="s">
        <v>6994</v>
      </c>
    </row>
    <row r="315" spans="1:5" ht="15.75">
      <c r="A315" s="1" t="s">
        <v>2055</v>
      </c>
      <c r="B315" s="1" t="s">
        <v>2695</v>
      </c>
      <c r="C315" s="20" t="s">
        <v>6732</v>
      </c>
      <c r="D315" s="20" t="s">
        <v>5019</v>
      </c>
      <c r="E315" s="20" t="s">
        <v>6995</v>
      </c>
    </row>
    <row r="316" spans="1:5" ht="15.75">
      <c r="A316" s="1" t="s">
        <v>2054</v>
      </c>
      <c r="B316" s="1" t="s">
        <v>2696</v>
      </c>
      <c r="C316" s="20" t="s">
        <v>6732</v>
      </c>
      <c r="D316" s="20" t="s">
        <v>5020</v>
      </c>
      <c r="E316" s="20" t="s">
        <v>6996</v>
      </c>
    </row>
    <row r="317" spans="1:5" ht="15.75">
      <c r="A317" s="1" t="s">
        <v>2053</v>
      </c>
      <c r="B317" s="1" t="s">
        <v>2697</v>
      </c>
      <c r="C317" s="20" t="s">
        <v>6733</v>
      </c>
      <c r="D317" s="20" t="s">
        <v>5021</v>
      </c>
      <c r="E317" s="20" t="s">
        <v>6881</v>
      </c>
    </row>
    <row r="318" spans="1:5" ht="15.75">
      <c r="A318" s="1" t="s">
        <v>2052</v>
      </c>
      <c r="B318" s="1" t="s">
        <v>2698</v>
      </c>
      <c r="C318" s="20" t="s">
        <v>6733</v>
      </c>
      <c r="D318" s="20" t="s">
        <v>5022</v>
      </c>
      <c r="E318" s="20" t="s">
        <v>6751</v>
      </c>
    </row>
    <row r="319" spans="1:5" ht="15.75">
      <c r="A319" s="1" t="s">
        <v>2051</v>
      </c>
      <c r="B319" s="1" t="s">
        <v>2699</v>
      </c>
      <c r="C319" s="20" t="s">
        <v>6733</v>
      </c>
      <c r="D319" s="20" t="s">
        <v>5023</v>
      </c>
      <c r="E319" s="20" t="s">
        <v>6997</v>
      </c>
    </row>
    <row r="320" spans="1:5" ht="15.75">
      <c r="A320" s="1" t="s">
        <v>2050</v>
      </c>
      <c r="B320" s="1" t="s">
        <v>2700</v>
      </c>
      <c r="C320" s="20" t="s">
        <v>6733</v>
      </c>
      <c r="D320" s="20" t="s">
        <v>5024</v>
      </c>
      <c r="E320" s="20" t="s">
        <v>6998</v>
      </c>
    </row>
    <row r="321" spans="1:5" ht="15.75">
      <c r="A321" s="1" t="s">
        <v>2049</v>
      </c>
      <c r="B321" s="1" t="s">
        <v>2701</v>
      </c>
      <c r="C321" s="20" t="s">
        <v>6732</v>
      </c>
      <c r="D321" s="20" t="s">
        <v>5025</v>
      </c>
      <c r="E321" s="20" t="s">
        <v>6999</v>
      </c>
    </row>
    <row r="322" spans="1:5" ht="15.75">
      <c r="A322" s="1" t="s">
        <v>2048</v>
      </c>
      <c r="B322" s="1" t="s">
        <v>2702</v>
      </c>
      <c r="C322" s="20" t="s">
        <v>6732</v>
      </c>
      <c r="D322" s="20" t="s">
        <v>5026</v>
      </c>
      <c r="E322" s="20" t="s">
        <v>7000</v>
      </c>
    </row>
    <row r="323" spans="1:5" ht="15.75">
      <c r="A323" s="1" t="s">
        <v>2047</v>
      </c>
      <c r="B323" s="1" t="s">
        <v>2703</v>
      </c>
      <c r="C323" s="20" t="s">
        <v>6733</v>
      </c>
      <c r="D323" s="20" t="s">
        <v>5027</v>
      </c>
      <c r="E323" s="20" t="s">
        <v>7001</v>
      </c>
    </row>
    <row r="324" spans="1:5" ht="15.75">
      <c r="A324" s="1" t="s">
        <v>2046</v>
      </c>
      <c r="B324" s="1" t="s">
        <v>2704</v>
      </c>
      <c r="C324" s="20" t="s">
        <v>6733</v>
      </c>
      <c r="D324" s="20" t="s">
        <v>4991</v>
      </c>
      <c r="E324" s="20" t="s">
        <v>7002</v>
      </c>
    </row>
    <row r="325" spans="1:5" ht="15.75">
      <c r="A325" s="1" t="s">
        <v>2045</v>
      </c>
      <c r="B325" s="1" t="s">
        <v>2705</v>
      </c>
      <c r="C325" s="20" t="s">
        <v>6733</v>
      </c>
      <c r="D325" s="20" t="s">
        <v>5028</v>
      </c>
      <c r="E325" s="20" t="s">
        <v>6863</v>
      </c>
    </row>
    <row r="326" spans="1:5" ht="15.75">
      <c r="A326" s="1" t="s">
        <v>2044</v>
      </c>
      <c r="B326" s="1" t="s">
        <v>2706</v>
      </c>
      <c r="C326" s="20" t="s">
        <v>6732</v>
      </c>
      <c r="D326" s="20" t="s">
        <v>5029</v>
      </c>
      <c r="E326" s="20" t="s">
        <v>7003</v>
      </c>
    </row>
    <row r="327" spans="1:5" ht="15.75">
      <c r="A327" s="1" t="s">
        <v>2043</v>
      </c>
      <c r="B327" s="1" t="s">
        <v>2707</v>
      </c>
      <c r="C327" s="20" t="s">
        <v>6733</v>
      </c>
      <c r="D327" s="20" t="s">
        <v>5030</v>
      </c>
      <c r="E327" s="20" t="s">
        <v>7004</v>
      </c>
    </row>
    <row r="328" spans="1:5" ht="15.75">
      <c r="A328" s="1" t="s">
        <v>2042</v>
      </c>
      <c r="B328" s="1" t="s">
        <v>2708</v>
      </c>
      <c r="C328" s="20" t="s">
        <v>6733</v>
      </c>
      <c r="D328" s="20" t="s">
        <v>5031</v>
      </c>
      <c r="E328" s="20" t="s">
        <v>6245</v>
      </c>
    </row>
    <row r="329" spans="1:5" ht="15.75">
      <c r="A329" s="1" t="s">
        <v>2041</v>
      </c>
      <c r="B329" s="1" t="s">
        <v>2709</v>
      </c>
      <c r="C329" s="20" t="s">
        <v>6733</v>
      </c>
      <c r="D329" s="20" t="s">
        <v>5032</v>
      </c>
      <c r="E329" s="20" t="s">
        <v>6289</v>
      </c>
    </row>
    <row r="330" spans="1:5" ht="15.75">
      <c r="A330" s="1" t="s">
        <v>2040</v>
      </c>
      <c r="B330" s="1" t="s">
        <v>2710</v>
      </c>
      <c r="C330" s="20" t="s">
        <v>6733</v>
      </c>
      <c r="D330" s="20" t="s">
        <v>5033</v>
      </c>
      <c r="E330" s="20" t="s">
        <v>6923</v>
      </c>
    </row>
    <row r="331" spans="1:5" ht="15.75">
      <c r="A331" s="1" t="s">
        <v>2039</v>
      </c>
      <c r="B331" s="1" t="s">
        <v>2711</v>
      </c>
      <c r="C331" s="20" t="s">
        <v>6733</v>
      </c>
      <c r="D331" s="20" t="s">
        <v>5034</v>
      </c>
      <c r="E331" s="20" t="s">
        <v>7005</v>
      </c>
    </row>
    <row r="332" spans="1:5" ht="15.75">
      <c r="A332" s="1" t="s">
        <v>2038</v>
      </c>
      <c r="B332" s="1" t="s">
        <v>2712</v>
      </c>
      <c r="C332" s="20" t="s">
        <v>6733</v>
      </c>
      <c r="D332" s="20" t="s">
        <v>5035</v>
      </c>
      <c r="E332" s="20" t="s">
        <v>7006</v>
      </c>
    </row>
    <row r="333" spans="1:5" ht="15.75">
      <c r="A333" s="1" t="s">
        <v>2037</v>
      </c>
      <c r="B333" s="1" t="s">
        <v>2713</v>
      </c>
      <c r="C333" s="20" t="s">
        <v>6733</v>
      </c>
      <c r="D333" s="20" t="s">
        <v>5036</v>
      </c>
      <c r="E333" s="20" t="s">
        <v>6998</v>
      </c>
    </row>
    <row r="334" spans="1:5" ht="15.75">
      <c r="A334" s="1" t="s">
        <v>2036</v>
      </c>
      <c r="B334" s="1" t="s">
        <v>2714</v>
      </c>
      <c r="C334" s="20" t="s">
        <v>6732</v>
      </c>
      <c r="D334" s="20" t="s">
        <v>5037</v>
      </c>
      <c r="E334" s="20" t="s">
        <v>7007</v>
      </c>
    </row>
    <row r="335" spans="1:5" ht="15.75">
      <c r="A335" s="1" t="s">
        <v>2035</v>
      </c>
      <c r="B335" s="1" t="s">
        <v>2715</v>
      </c>
      <c r="C335" s="20" t="s">
        <v>6733</v>
      </c>
      <c r="D335" s="20" t="s">
        <v>5038</v>
      </c>
      <c r="E335" s="20" t="s">
        <v>7008</v>
      </c>
    </row>
    <row r="336" spans="1:5" ht="15.75">
      <c r="A336" s="1" t="s">
        <v>2034</v>
      </c>
      <c r="B336" s="1" t="s">
        <v>2716</v>
      </c>
      <c r="C336" s="20" t="s">
        <v>6732</v>
      </c>
      <c r="D336" s="20" t="s">
        <v>5039</v>
      </c>
      <c r="E336" s="20" t="s">
        <v>7009</v>
      </c>
    </row>
    <row r="337" spans="1:5" ht="15.75">
      <c r="A337" s="1" t="s">
        <v>2033</v>
      </c>
      <c r="B337" s="1" t="s">
        <v>2717</v>
      </c>
      <c r="C337" s="20" t="s">
        <v>6733</v>
      </c>
      <c r="D337" s="20" t="s">
        <v>5040</v>
      </c>
      <c r="E337" s="20" t="s">
        <v>7010</v>
      </c>
    </row>
    <row r="338" spans="1:5" ht="15.75">
      <c r="A338" s="1" t="s">
        <v>2032</v>
      </c>
      <c r="B338" s="1" t="s">
        <v>2718</v>
      </c>
      <c r="C338" s="20" t="s">
        <v>6732</v>
      </c>
      <c r="D338" s="20" t="s">
        <v>5041</v>
      </c>
      <c r="E338" s="20" t="s">
        <v>7011</v>
      </c>
    </row>
    <row r="339" spans="1:5" ht="15.75">
      <c r="A339" s="1" t="s">
        <v>2031</v>
      </c>
      <c r="B339" s="1" t="s">
        <v>2719</v>
      </c>
      <c r="C339" s="20" t="s">
        <v>6732</v>
      </c>
      <c r="D339" s="20" t="s">
        <v>5042</v>
      </c>
      <c r="E339" s="20" t="s">
        <v>7012</v>
      </c>
    </row>
    <row r="340" spans="1:5" ht="15.75">
      <c r="A340" s="1" t="s">
        <v>2030</v>
      </c>
      <c r="B340" s="1" t="s">
        <v>2720</v>
      </c>
      <c r="C340" s="20" t="s">
        <v>6733</v>
      </c>
      <c r="D340" s="20" t="s">
        <v>5043</v>
      </c>
      <c r="E340" s="20" t="s">
        <v>6872</v>
      </c>
    </row>
    <row r="341" spans="1:5" ht="15.75">
      <c r="A341" s="1" t="s">
        <v>2029</v>
      </c>
      <c r="B341" s="1" t="s">
        <v>2721</v>
      </c>
      <c r="C341" s="20" t="s">
        <v>6732</v>
      </c>
      <c r="D341" s="20" t="s">
        <v>5044</v>
      </c>
      <c r="E341" s="20" t="s">
        <v>7013</v>
      </c>
    </row>
    <row r="342" spans="1:5" ht="15.75">
      <c r="A342" s="1" t="s">
        <v>2028</v>
      </c>
      <c r="B342" s="1" t="s">
        <v>2722</v>
      </c>
      <c r="C342" s="20" t="s">
        <v>6732</v>
      </c>
      <c r="D342" s="20" t="s">
        <v>5045</v>
      </c>
      <c r="E342" s="20" t="s">
        <v>7014</v>
      </c>
    </row>
    <row r="343" spans="1:5" ht="15.75">
      <c r="A343" s="1" t="s">
        <v>2027</v>
      </c>
      <c r="B343" s="1" t="s">
        <v>2723</v>
      </c>
      <c r="C343" s="20" t="s">
        <v>6732</v>
      </c>
      <c r="D343" s="20" t="s">
        <v>5046</v>
      </c>
      <c r="E343" s="20" t="s">
        <v>7015</v>
      </c>
    </row>
    <row r="344" spans="1:5" ht="15.75">
      <c r="A344" s="1" t="s">
        <v>2026</v>
      </c>
      <c r="B344" s="1" t="s">
        <v>2724</v>
      </c>
      <c r="C344" s="20" t="s">
        <v>6732</v>
      </c>
      <c r="D344" s="20" t="s">
        <v>5047</v>
      </c>
      <c r="E344" s="20" t="s">
        <v>6814</v>
      </c>
    </row>
    <row r="345" spans="1:5" ht="15.75">
      <c r="A345" s="1" t="s">
        <v>2025</v>
      </c>
      <c r="B345" s="1" t="s">
        <v>2725</v>
      </c>
      <c r="C345" s="20" t="s">
        <v>6733</v>
      </c>
      <c r="D345" s="20" t="s">
        <v>5048</v>
      </c>
      <c r="E345" s="20" t="s">
        <v>6070</v>
      </c>
    </row>
    <row r="346" spans="1:5" ht="15.75">
      <c r="A346" s="1" t="s">
        <v>2024</v>
      </c>
      <c r="B346" s="1" t="s">
        <v>2726</v>
      </c>
      <c r="C346" s="20" t="s">
        <v>6732</v>
      </c>
      <c r="D346" s="20" t="s">
        <v>5049</v>
      </c>
      <c r="E346" s="20" t="s">
        <v>7016</v>
      </c>
    </row>
    <row r="347" spans="1:5" ht="15.75">
      <c r="A347" s="1" t="s">
        <v>2023</v>
      </c>
      <c r="B347" s="1" t="s">
        <v>2727</v>
      </c>
      <c r="C347" s="20" t="s">
        <v>6733</v>
      </c>
      <c r="D347" s="20" t="s">
        <v>5050</v>
      </c>
      <c r="E347" s="20" t="s">
        <v>6779</v>
      </c>
    </row>
    <row r="348" spans="1:5" ht="15.75">
      <c r="A348" s="1" t="s">
        <v>2022</v>
      </c>
      <c r="B348" s="1" t="s">
        <v>2728</v>
      </c>
      <c r="C348" s="20" t="s">
        <v>6732</v>
      </c>
      <c r="D348" s="20" t="s">
        <v>5051</v>
      </c>
      <c r="E348" s="20" t="s">
        <v>7017</v>
      </c>
    </row>
    <row r="349" spans="1:5" ht="15.75">
      <c r="A349" s="1" t="s">
        <v>2021</v>
      </c>
      <c r="B349" s="1" t="s">
        <v>2729</v>
      </c>
      <c r="C349" s="20" t="s">
        <v>6732</v>
      </c>
      <c r="D349" s="20" t="s">
        <v>5052</v>
      </c>
      <c r="E349" s="20" t="s">
        <v>7018</v>
      </c>
    </row>
    <row r="350" spans="1:5" ht="15.75">
      <c r="A350" s="1" t="s">
        <v>2020</v>
      </c>
      <c r="B350" s="1" t="s">
        <v>2730</v>
      </c>
      <c r="C350" s="20" t="s">
        <v>6733</v>
      </c>
      <c r="D350" s="20" t="s">
        <v>5053</v>
      </c>
      <c r="E350" s="20" t="s">
        <v>7019</v>
      </c>
    </row>
    <row r="351" spans="1:5" ht="15.75">
      <c r="A351" s="1" t="s">
        <v>2019</v>
      </c>
      <c r="B351" s="1" t="s">
        <v>2731</v>
      </c>
      <c r="C351" s="20" t="s">
        <v>6732</v>
      </c>
      <c r="D351" s="20" t="s">
        <v>5054</v>
      </c>
      <c r="E351" s="20" t="s">
        <v>7020</v>
      </c>
    </row>
    <row r="352" spans="1:5" ht="15.75">
      <c r="A352" s="1" t="s">
        <v>2018</v>
      </c>
      <c r="B352" s="1" t="s">
        <v>2732</v>
      </c>
      <c r="C352" s="20" t="s">
        <v>6733</v>
      </c>
      <c r="D352" s="20" t="s">
        <v>5055</v>
      </c>
      <c r="E352" s="20" t="s">
        <v>7021</v>
      </c>
    </row>
    <row r="353" spans="1:5" ht="15.75">
      <c r="A353" s="1" t="s">
        <v>2017</v>
      </c>
      <c r="B353" s="1" t="s">
        <v>2733</v>
      </c>
      <c r="C353" s="20" t="s">
        <v>6732</v>
      </c>
      <c r="D353" s="20" t="s">
        <v>5056</v>
      </c>
      <c r="E353" s="20" t="s">
        <v>7022</v>
      </c>
    </row>
    <row r="354" spans="1:5" ht="15.75">
      <c r="A354" s="1" t="s">
        <v>2016</v>
      </c>
      <c r="B354" s="1" t="s">
        <v>2734</v>
      </c>
      <c r="C354" s="20" t="s">
        <v>6733</v>
      </c>
      <c r="D354" s="20" t="s">
        <v>4796</v>
      </c>
      <c r="E354" s="20" t="s">
        <v>7023</v>
      </c>
    </row>
    <row r="355" spans="1:5" ht="15.75">
      <c r="A355" s="1" t="s">
        <v>2015</v>
      </c>
      <c r="B355" s="1" t="s">
        <v>2735</v>
      </c>
      <c r="C355" s="20" t="s">
        <v>6732</v>
      </c>
      <c r="D355" s="20" t="s">
        <v>5057</v>
      </c>
      <c r="E355" s="20" t="s">
        <v>7024</v>
      </c>
    </row>
    <row r="356" spans="1:5" ht="15.75">
      <c r="A356" s="1" t="s">
        <v>2014</v>
      </c>
      <c r="B356" s="1" t="s">
        <v>2736</v>
      </c>
      <c r="C356" s="20" t="s">
        <v>6732</v>
      </c>
      <c r="D356" s="20" t="s">
        <v>5058</v>
      </c>
      <c r="E356" s="20" t="s">
        <v>7025</v>
      </c>
    </row>
    <row r="357" spans="1:5" ht="15.75">
      <c r="A357" s="1" t="s">
        <v>2013</v>
      </c>
      <c r="B357" s="1" t="s">
        <v>2737</v>
      </c>
      <c r="C357" s="20" t="s">
        <v>6732</v>
      </c>
      <c r="D357" s="20" t="s">
        <v>5059</v>
      </c>
      <c r="E357" s="20" t="s">
        <v>7026</v>
      </c>
    </row>
    <row r="358" spans="1:5" ht="15.75">
      <c r="A358" s="1" t="s">
        <v>2012</v>
      </c>
      <c r="B358" s="1" t="s">
        <v>2738</v>
      </c>
      <c r="C358" s="20" t="s">
        <v>6733</v>
      </c>
      <c r="D358" s="20" t="s">
        <v>5060</v>
      </c>
      <c r="E358" s="20" t="s">
        <v>6108</v>
      </c>
    </row>
    <row r="359" spans="1:5" ht="15.75">
      <c r="A359" s="1" t="s">
        <v>2011</v>
      </c>
      <c r="B359" s="1" t="s">
        <v>2739</v>
      </c>
      <c r="C359" s="20" t="s">
        <v>6733</v>
      </c>
      <c r="D359" s="20" t="s">
        <v>5061</v>
      </c>
      <c r="E359" s="20" t="s">
        <v>7027</v>
      </c>
    </row>
    <row r="360" spans="1:5" ht="15.75">
      <c r="A360" s="1" t="s">
        <v>2010</v>
      </c>
      <c r="B360" s="1" t="s">
        <v>2740</v>
      </c>
      <c r="C360" s="20" t="s">
        <v>6733</v>
      </c>
      <c r="D360" s="20" t="s">
        <v>5062</v>
      </c>
      <c r="E360" s="20" t="s">
        <v>7028</v>
      </c>
    </row>
    <row r="361" spans="1:5" ht="15.75">
      <c r="A361" s="1" t="s">
        <v>2009</v>
      </c>
      <c r="B361" s="1" t="s">
        <v>2741</v>
      </c>
      <c r="C361" s="20" t="s">
        <v>6733</v>
      </c>
      <c r="D361" s="20" t="s">
        <v>4903</v>
      </c>
      <c r="E361" s="20" t="s">
        <v>7029</v>
      </c>
    </row>
    <row r="362" spans="1:5" ht="15.75">
      <c r="A362" s="1" t="s">
        <v>2008</v>
      </c>
      <c r="B362" s="1" t="s">
        <v>2742</v>
      </c>
      <c r="C362" s="20" t="s">
        <v>6733</v>
      </c>
      <c r="D362" s="20" t="s">
        <v>5063</v>
      </c>
      <c r="E362" s="20" t="s">
        <v>7030</v>
      </c>
    </row>
    <row r="363" spans="1:5" ht="15.75">
      <c r="A363" s="1" t="s">
        <v>2007</v>
      </c>
      <c r="B363" s="1" t="s">
        <v>2743</v>
      </c>
      <c r="C363" s="20" t="s">
        <v>6733</v>
      </c>
      <c r="D363" s="20" t="s">
        <v>5064</v>
      </c>
      <c r="E363" s="20" t="s">
        <v>6790</v>
      </c>
    </row>
    <row r="364" spans="1:5" ht="15.75">
      <c r="A364" s="1" t="s">
        <v>2006</v>
      </c>
      <c r="B364" s="1" t="s">
        <v>2744</v>
      </c>
      <c r="C364" s="20" t="s">
        <v>6733</v>
      </c>
      <c r="D364" s="20" t="s">
        <v>5065</v>
      </c>
      <c r="E364" s="20" t="s">
        <v>7031</v>
      </c>
    </row>
    <row r="365" spans="1:5" ht="15.75">
      <c r="A365" s="1" t="s">
        <v>2005</v>
      </c>
      <c r="B365" s="1" t="s">
        <v>2745</v>
      </c>
      <c r="C365" s="20" t="s">
        <v>6732</v>
      </c>
      <c r="D365" s="20" t="s">
        <v>5066</v>
      </c>
      <c r="E365" s="20" t="s">
        <v>7032</v>
      </c>
    </row>
    <row r="366" spans="1:5" ht="15.75">
      <c r="A366" s="1" t="s">
        <v>2004</v>
      </c>
      <c r="B366" s="1" t="s">
        <v>2746</v>
      </c>
      <c r="C366" s="20" t="s">
        <v>6732</v>
      </c>
      <c r="D366" s="20" t="s">
        <v>5067</v>
      </c>
      <c r="E366" s="20" t="s">
        <v>7033</v>
      </c>
    </row>
    <row r="367" spans="1:5" ht="15.75">
      <c r="A367" s="1" t="s">
        <v>2003</v>
      </c>
      <c r="B367" s="1" t="s">
        <v>2747</v>
      </c>
      <c r="C367" s="20" t="s">
        <v>6733</v>
      </c>
      <c r="D367" s="20" t="s">
        <v>5068</v>
      </c>
      <c r="E367" s="20" t="s">
        <v>7034</v>
      </c>
    </row>
    <row r="368" spans="1:5" ht="15.75">
      <c r="A368" s="1" t="s">
        <v>2002</v>
      </c>
      <c r="B368" s="1" t="s">
        <v>2748</v>
      </c>
      <c r="C368" s="20" t="s">
        <v>6733</v>
      </c>
      <c r="D368" s="20" t="s">
        <v>5069</v>
      </c>
      <c r="E368" s="20" t="s">
        <v>7035</v>
      </c>
    </row>
    <row r="369" spans="1:5" ht="15.75">
      <c r="A369" s="1" t="s">
        <v>2001</v>
      </c>
      <c r="B369" s="1" t="s">
        <v>2749</v>
      </c>
      <c r="C369" s="20" t="s">
        <v>6732</v>
      </c>
      <c r="D369" s="20" t="s">
        <v>5070</v>
      </c>
      <c r="E369" s="20" t="s">
        <v>7036</v>
      </c>
    </row>
    <row r="370" spans="1:5" ht="15.75">
      <c r="A370" s="1" t="s">
        <v>2000</v>
      </c>
      <c r="B370" s="1" t="s">
        <v>2750</v>
      </c>
      <c r="C370" s="20" t="s">
        <v>6733</v>
      </c>
      <c r="D370" s="20" t="s">
        <v>5071</v>
      </c>
      <c r="E370" s="20" t="s">
        <v>7037</v>
      </c>
    </row>
    <row r="371" spans="1:5" ht="15.75">
      <c r="A371" s="1" t="s">
        <v>1999</v>
      </c>
      <c r="B371" s="1" t="s">
        <v>2751</v>
      </c>
      <c r="C371" s="20" t="s">
        <v>6733</v>
      </c>
      <c r="D371" s="20" t="s">
        <v>5072</v>
      </c>
      <c r="E371" s="20" t="s">
        <v>7038</v>
      </c>
    </row>
    <row r="372" spans="1:5" ht="15.75">
      <c r="A372" s="1" t="s">
        <v>1998</v>
      </c>
      <c r="B372" s="1" t="s">
        <v>2752</v>
      </c>
      <c r="C372" s="20" t="s">
        <v>6732</v>
      </c>
      <c r="D372" s="20" t="s">
        <v>5073</v>
      </c>
      <c r="E372" s="20" t="s">
        <v>7039</v>
      </c>
    </row>
    <row r="373" spans="1:5" ht="15.75">
      <c r="A373" s="1" t="s">
        <v>1997</v>
      </c>
      <c r="B373" s="1" t="s">
        <v>2753</v>
      </c>
      <c r="C373" s="20" t="s">
        <v>6733</v>
      </c>
      <c r="D373" s="20" t="s">
        <v>5074</v>
      </c>
      <c r="E373" s="20" t="s">
        <v>5447</v>
      </c>
    </row>
    <row r="374" spans="1:5" ht="15.75">
      <c r="A374" s="1" t="s">
        <v>1996</v>
      </c>
      <c r="B374" s="1" t="s">
        <v>2754</v>
      </c>
      <c r="C374" s="20" t="s">
        <v>6732</v>
      </c>
      <c r="D374" s="20" t="s">
        <v>5075</v>
      </c>
      <c r="E374" s="20" t="s">
        <v>7040</v>
      </c>
    </row>
    <row r="375" spans="1:5" ht="15.75">
      <c r="A375" s="1" t="s">
        <v>1995</v>
      </c>
      <c r="B375" s="1" t="s">
        <v>2755</v>
      </c>
      <c r="C375" s="20" t="s">
        <v>6732</v>
      </c>
      <c r="D375" s="20" t="s">
        <v>5076</v>
      </c>
      <c r="E375" s="20" t="s">
        <v>6973</v>
      </c>
    </row>
    <row r="376" spans="1:5" ht="15.75">
      <c r="A376" s="1" t="s">
        <v>1994</v>
      </c>
      <c r="B376" s="1" t="s">
        <v>2756</v>
      </c>
      <c r="C376" s="20" t="s">
        <v>6732</v>
      </c>
      <c r="D376" s="20" t="s">
        <v>5077</v>
      </c>
      <c r="E376" s="20" t="s">
        <v>7041</v>
      </c>
    </row>
    <row r="377" spans="1:5" ht="15.75">
      <c r="A377" s="1" t="s">
        <v>1993</v>
      </c>
      <c r="B377" s="1" t="s">
        <v>2757</v>
      </c>
      <c r="C377" s="20" t="s">
        <v>6733</v>
      </c>
      <c r="D377" s="20" t="s">
        <v>5078</v>
      </c>
      <c r="E377" s="20" t="s">
        <v>7042</v>
      </c>
    </row>
    <row r="378" spans="1:5" ht="15.75">
      <c r="A378" s="1" t="s">
        <v>1992</v>
      </c>
      <c r="B378" s="1" t="s">
        <v>2758</v>
      </c>
      <c r="C378" s="20" t="s">
        <v>6733</v>
      </c>
      <c r="D378" s="20" t="s">
        <v>5079</v>
      </c>
      <c r="E378" s="20" t="s">
        <v>6863</v>
      </c>
    </row>
    <row r="379" spans="1:5" ht="15.75">
      <c r="A379" s="1" t="s">
        <v>1991</v>
      </c>
      <c r="B379" s="1" t="s">
        <v>2759</v>
      </c>
      <c r="C379" s="20" t="s">
        <v>6732</v>
      </c>
      <c r="D379" s="20" t="s">
        <v>5080</v>
      </c>
      <c r="E379" s="20" t="s">
        <v>7043</v>
      </c>
    </row>
    <row r="380" spans="1:5" ht="15.75">
      <c r="A380" s="1" t="s">
        <v>1990</v>
      </c>
      <c r="B380" s="1" t="s">
        <v>2760</v>
      </c>
      <c r="C380" s="20" t="s">
        <v>6732</v>
      </c>
      <c r="D380" s="20" t="s">
        <v>5081</v>
      </c>
      <c r="E380" s="20" t="s">
        <v>6898</v>
      </c>
    </row>
    <row r="381" spans="1:5" ht="15.75">
      <c r="A381" s="1" t="s">
        <v>1989</v>
      </c>
      <c r="B381" s="1" t="s">
        <v>2761</v>
      </c>
      <c r="C381" s="20" t="s">
        <v>6733</v>
      </c>
      <c r="D381" s="20" t="s">
        <v>5082</v>
      </c>
      <c r="E381" s="20" t="s">
        <v>7044</v>
      </c>
    </row>
    <row r="382" spans="1:5" ht="15.75">
      <c r="A382" s="1" t="s">
        <v>1988</v>
      </c>
      <c r="B382" s="1" t="s">
        <v>2762</v>
      </c>
      <c r="C382" s="20" t="s">
        <v>6732</v>
      </c>
      <c r="D382" s="20" t="s">
        <v>5083</v>
      </c>
      <c r="E382" s="20" t="s">
        <v>7045</v>
      </c>
    </row>
    <row r="383" spans="1:5" ht="15.75">
      <c r="A383" s="1" t="s">
        <v>1987</v>
      </c>
      <c r="B383" s="1" t="s">
        <v>2763</v>
      </c>
      <c r="C383" s="20" t="s">
        <v>6733</v>
      </c>
      <c r="D383" s="20" t="s">
        <v>5084</v>
      </c>
      <c r="E383" s="20" t="s">
        <v>5286</v>
      </c>
    </row>
    <row r="384" spans="1:5" ht="15.75">
      <c r="A384" s="1" t="s">
        <v>1986</v>
      </c>
      <c r="B384" s="1" t="s">
        <v>2764</v>
      </c>
      <c r="C384" s="20" t="s">
        <v>6733</v>
      </c>
      <c r="D384" s="20" t="s">
        <v>5085</v>
      </c>
      <c r="E384" s="20" t="s">
        <v>6929</v>
      </c>
    </row>
    <row r="385" spans="1:5" ht="15.75">
      <c r="A385" s="1" t="s">
        <v>1985</v>
      </c>
      <c r="B385" s="1" t="s">
        <v>2765</v>
      </c>
      <c r="C385" s="20" t="s">
        <v>6732</v>
      </c>
      <c r="D385" s="20" t="s">
        <v>5086</v>
      </c>
      <c r="E385" s="20" t="s">
        <v>6799</v>
      </c>
    </row>
    <row r="386" spans="1:5" ht="15.75">
      <c r="A386" s="1" t="s">
        <v>1984</v>
      </c>
      <c r="B386" s="1" t="s">
        <v>2766</v>
      </c>
      <c r="C386" s="20" t="s">
        <v>6733</v>
      </c>
      <c r="D386" s="20" t="s">
        <v>5087</v>
      </c>
      <c r="E386" s="20" t="s">
        <v>7046</v>
      </c>
    </row>
    <row r="387" spans="1:5" ht="15.75">
      <c r="A387" s="1" t="s">
        <v>1983</v>
      </c>
      <c r="B387" s="1" t="s">
        <v>2767</v>
      </c>
      <c r="C387" s="20" t="s">
        <v>6733</v>
      </c>
      <c r="D387" s="20" t="s">
        <v>5088</v>
      </c>
      <c r="E387" s="20" t="s">
        <v>7047</v>
      </c>
    </row>
    <row r="388" spans="1:5" ht="15.75">
      <c r="A388" s="1" t="s">
        <v>1982</v>
      </c>
      <c r="B388" s="1" t="s">
        <v>2768</v>
      </c>
      <c r="C388" s="20" t="s">
        <v>6732</v>
      </c>
      <c r="D388" s="20" t="s">
        <v>5089</v>
      </c>
      <c r="E388" s="20" t="s">
        <v>7048</v>
      </c>
    </row>
    <row r="389" spans="1:5" ht="15.75">
      <c r="A389" s="1" t="s">
        <v>1981</v>
      </c>
      <c r="B389" s="1" t="s">
        <v>2769</v>
      </c>
      <c r="C389" s="20" t="s">
        <v>6733</v>
      </c>
      <c r="D389" s="20" t="s">
        <v>5090</v>
      </c>
      <c r="E389" s="20" t="s">
        <v>7049</v>
      </c>
    </row>
    <row r="390" spans="1:5" ht="15.75">
      <c r="A390" s="1" t="s">
        <v>1980</v>
      </c>
      <c r="B390" s="1" t="s">
        <v>2770</v>
      </c>
      <c r="C390" s="20" t="s">
        <v>6732</v>
      </c>
      <c r="D390" s="20" t="s">
        <v>5091</v>
      </c>
      <c r="E390" s="20" t="s">
        <v>6991</v>
      </c>
    </row>
    <row r="391" spans="1:5" ht="15.75">
      <c r="A391" s="1" t="s">
        <v>1979</v>
      </c>
      <c r="B391" s="1" t="s">
        <v>2771</v>
      </c>
      <c r="C391" s="20" t="s">
        <v>6732</v>
      </c>
      <c r="D391" s="20" t="s">
        <v>5092</v>
      </c>
      <c r="E391" s="20" t="s">
        <v>7050</v>
      </c>
    </row>
    <row r="392" spans="1:5" ht="15.75">
      <c r="A392" s="1" t="s">
        <v>1978</v>
      </c>
      <c r="B392" s="1" t="s">
        <v>2772</v>
      </c>
      <c r="C392" s="20" t="s">
        <v>6733</v>
      </c>
      <c r="D392" s="20" t="s">
        <v>5093</v>
      </c>
      <c r="E392" s="20" t="s">
        <v>7051</v>
      </c>
    </row>
    <row r="393" spans="1:5" ht="15.75">
      <c r="A393" s="1" t="s">
        <v>1977</v>
      </c>
      <c r="B393" s="1" t="s">
        <v>2773</v>
      </c>
      <c r="C393" s="20" t="s">
        <v>6733</v>
      </c>
      <c r="D393" s="20" t="s">
        <v>5094</v>
      </c>
      <c r="E393" s="20" t="s">
        <v>5182</v>
      </c>
    </row>
    <row r="394" spans="1:5" ht="15.75">
      <c r="A394" s="1" t="s">
        <v>1976</v>
      </c>
      <c r="B394" s="1" t="s">
        <v>2774</v>
      </c>
      <c r="C394" s="20" t="s">
        <v>6732</v>
      </c>
      <c r="D394" s="20" t="s">
        <v>5095</v>
      </c>
      <c r="E394" s="20" t="s">
        <v>7052</v>
      </c>
    </row>
    <row r="395" spans="1:5" ht="15.75">
      <c r="A395" s="1" t="s">
        <v>1975</v>
      </c>
      <c r="B395" s="1" t="s">
        <v>2775</v>
      </c>
      <c r="C395" s="20" t="s">
        <v>6733</v>
      </c>
      <c r="D395" s="20" t="s">
        <v>4920</v>
      </c>
      <c r="E395" s="20" t="s">
        <v>7053</v>
      </c>
    </row>
    <row r="396" spans="1:5" ht="15.75">
      <c r="A396" s="1" t="s">
        <v>1974</v>
      </c>
      <c r="B396" s="1" t="s">
        <v>2776</v>
      </c>
      <c r="C396" s="20" t="s">
        <v>6732</v>
      </c>
      <c r="D396" s="20" t="s">
        <v>5096</v>
      </c>
      <c r="E396" s="20" t="s">
        <v>7054</v>
      </c>
    </row>
    <row r="397" spans="1:5" ht="15.75">
      <c r="A397" s="1" t="s">
        <v>1973</v>
      </c>
      <c r="B397" s="1" t="s">
        <v>2777</v>
      </c>
      <c r="C397" s="20" t="s">
        <v>6732</v>
      </c>
      <c r="D397" s="20" t="s">
        <v>5097</v>
      </c>
      <c r="E397" s="20" t="s">
        <v>7055</v>
      </c>
    </row>
    <row r="398" spans="1:5" ht="15.75">
      <c r="A398" s="1" t="s">
        <v>1972</v>
      </c>
      <c r="B398" s="1" t="s">
        <v>2778</v>
      </c>
      <c r="C398" s="20" t="s">
        <v>6732</v>
      </c>
      <c r="D398" s="20" t="s">
        <v>5098</v>
      </c>
      <c r="E398" s="20" t="s">
        <v>7056</v>
      </c>
    </row>
    <row r="399" spans="1:5" ht="15.75">
      <c r="A399" s="1" t="s">
        <v>1971</v>
      </c>
      <c r="B399" s="1" t="s">
        <v>2779</v>
      </c>
      <c r="C399" s="20" t="s">
        <v>6733</v>
      </c>
      <c r="D399" s="20" t="s">
        <v>5099</v>
      </c>
      <c r="E399" s="20" t="s">
        <v>7057</v>
      </c>
    </row>
    <row r="400" spans="1:5" ht="15.75">
      <c r="A400" s="1" t="s">
        <v>1970</v>
      </c>
      <c r="B400" s="1" t="s">
        <v>2780</v>
      </c>
      <c r="C400" s="20" t="s">
        <v>6732</v>
      </c>
      <c r="D400" s="20" t="s">
        <v>5100</v>
      </c>
      <c r="E400" s="20" t="s">
        <v>6808</v>
      </c>
    </row>
    <row r="401" spans="1:5" ht="15.75">
      <c r="A401" s="1" t="s">
        <v>1969</v>
      </c>
      <c r="B401" s="1" t="s">
        <v>2781</v>
      </c>
      <c r="C401" s="20" t="s">
        <v>6732</v>
      </c>
      <c r="D401" s="20" t="s">
        <v>5101</v>
      </c>
      <c r="E401" s="20" t="s">
        <v>7058</v>
      </c>
    </row>
    <row r="402" spans="1:5" ht="15.75">
      <c r="A402" s="1" t="s">
        <v>1968</v>
      </c>
      <c r="B402" s="1" t="s">
        <v>2782</v>
      </c>
      <c r="C402" s="20" t="s">
        <v>6733</v>
      </c>
      <c r="D402" s="20" t="s">
        <v>5102</v>
      </c>
      <c r="E402" s="20" t="s">
        <v>7059</v>
      </c>
    </row>
    <row r="403" spans="1:5" ht="15.75">
      <c r="A403" s="1" t="s">
        <v>1967</v>
      </c>
      <c r="B403" s="1" t="s">
        <v>2783</v>
      </c>
      <c r="C403" s="20" t="s">
        <v>6732</v>
      </c>
      <c r="D403" s="20" t="s">
        <v>5103</v>
      </c>
      <c r="E403" s="20" t="s">
        <v>7060</v>
      </c>
    </row>
    <row r="404" spans="1:5" ht="15.75">
      <c r="A404" s="1" t="s">
        <v>1966</v>
      </c>
      <c r="B404" s="1" t="s">
        <v>2784</v>
      </c>
      <c r="C404" s="20" t="s">
        <v>6732</v>
      </c>
      <c r="D404" s="20" t="s">
        <v>5104</v>
      </c>
      <c r="E404" s="20" t="s">
        <v>7061</v>
      </c>
    </row>
    <row r="405" spans="1:5" ht="15.75">
      <c r="A405" s="1" t="s">
        <v>1965</v>
      </c>
      <c r="B405" s="1" t="s">
        <v>2785</v>
      </c>
      <c r="C405" s="20" t="s">
        <v>6733</v>
      </c>
      <c r="D405" s="20" t="s">
        <v>5105</v>
      </c>
      <c r="E405" s="20" t="s">
        <v>7062</v>
      </c>
    </row>
    <row r="406" spans="1:5" ht="15.75">
      <c r="A406" s="1" t="s">
        <v>1964</v>
      </c>
      <c r="B406" s="1" t="s">
        <v>2786</v>
      </c>
      <c r="C406" s="20" t="s">
        <v>6733</v>
      </c>
      <c r="D406" s="20" t="s">
        <v>5106</v>
      </c>
      <c r="E406" s="20" t="s">
        <v>7063</v>
      </c>
    </row>
    <row r="407" spans="1:5" ht="15.75">
      <c r="A407" s="1" t="s">
        <v>1963</v>
      </c>
      <c r="B407" s="1" t="s">
        <v>2787</v>
      </c>
      <c r="C407" s="20" t="s">
        <v>6733</v>
      </c>
      <c r="D407" s="20" t="s">
        <v>5107</v>
      </c>
      <c r="E407" s="20" t="s">
        <v>7064</v>
      </c>
    </row>
    <row r="408" spans="1:5" ht="15.75">
      <c r="A408" s="1" t="s">
        <v>1962</v>
      </c>
      <c r="B408" s="1" t="s">
        <v>2788</v>
      </c>
      <c r="C408" s="20" t="s">
        <v>6733</v>
      </c>
      <c r="D408" s="20" t="s">
        <v>5108</v>
      </c>
      <c r="E408" s="20" t="s">
        <v>7065</v>
      </c>
    </row>
    <row r="409" spans="1:5" ht="15.75">
      <c r="A409" s="1" t="s">
        <v>1961</v>
      </c>
      <c r="B409" s="1" t="s">
        <v>2789</v>
      </c>
      <c r="C409" s="20" t="s">
        <v>6733</v>
      </c>
      <c r="D409" s="20" t="s">
        <v>5109</v>
      </c>
      <c r="E409" s="20" t="s">
        <v>7066</v>
      </c>
    </row>
    <row r="410" spans="1:5" ht="15.75">
      <c r="A410" s="1" t="s">
        <v>1960</v>
      </c>
      <c r="B410" s="1" t="s">
        <v>2790</v>
      </c>
      <c r="C410" s="20" t="s">
        <v>6733</v>
      </c>
      <c r="D410" s="20" t="s">
        <v>5110</v>
      </c>
      <c r="E410" s="20" t="s">
        <v>7067</v>
      </c>
    </row>
    <row r="411" spans="1:5" ht="15.75">
      <c r="A411" s="1" t="s">
        <v>1959</v>
      </c>
      <c r="B411" s="1" t="s">
        <v>2791</v>
      </c>
      <c r="C411" s="20" t="s">
        <v>6732</v>
      </c>
      <c r="D411" s="20" t="s">
        <v>5111</v>
      </c>
      <c r="E411" s="20" t="s">
        <v>7068</v>
      </c>
    </row>
    <row r="412" spans="1:5" ht="15.75">
      <c r="A412" s="1" t="s">
        <v>1958</v>
      </c>
      <c r="B412" s="1" t="s">
        <v>2792</v>
      </c>
      <c r="C412" s="20" t="s">
        <v>6732</v>
      </c>
      <c r="D412" s="20" t="s">
        <v>5112</v>
      </c>
      <c r="E412" s="20" t="s">
        <v>7069</v>
      </c>
    </row>
    <row r="413" spans="1:5" ht="15.75">
      <c r="A413" s="1" t="s">
        <v>1957</v>
      </c>
      <c r="B413" s="1" t="s">
        <v>2793</v>
      </c>
      <c r="C413" s="20" t="s">
        <v>6733</v>
      </c>
      <c r="D413" s="20" t="s">
        <v>5113</v>
      </c>
      <c r="E413" s="20" t="s">
        <v>7070</v>
      </c>
    </row>
    <row r="414" spans="1:5" ht="15.75">
      <c r="A414" s="1" t="s">
        <v>1956</v>
      </c>
      <c r="B414" s="1" t="s">
        <v>2794</v>
      </c>
      <c r="C414" s="20" t="s">
        <v>6732</v>
      </c>
      <c r="D414" s="20" t="s">
        <v>5114</v>
      </c>
      <c r="E414" s="20" t="s">
        <v>7071</v>
      </c>
    </row>
    <row r="415" spans="1:5" ht="15.75">
      <c r="A415" s="1" t="s">
        <v>1955</v>
      </c>
      <c r="B415" s="1" t="s">
        <v>2795</v>
      </c>
      <c r="C415" s="20" t="s">
        <v>6732</v>
      </c>
      <c r="D415" s="20" t="s">
        <v>5115</v>
      </c>
      <c r="E415" s="20" t="s">
        <v>7072</v>
      </c>
    </row>
    <row r="416" spans="1:5" ht="15.75">
      <c r="A416" s="1" t="s">
        <v>1954</v>
      </c>
      <c r="B416" s="1" t="s">
        <v>2796</v>
      </c>
      <c r="C416" s="20" t="s">
        <v>6733</v>
      </c>
      <c r="D416" s="20" t="s">
        <v>5116</v>
      </c>
      <c r="E416" s="20" t="s">
        <v>7073</v>
      </c>
    </row>
    <row r="417" spans="1:5" ht="15.75">
      <c r="A417" s="1" t="s">
        <v>1953</v>
      </c>
      <c r="B417" s="1" t="s">
        <v>2797</v>
      </c>
      <c r="C417" s="20" t="s">
        <v>6733</v>
      </c>
      <c r="D417" s="20" t="s">
        <v>5117</v>
      </c>
      <c r="E417" s="20" t="s">
        <v>5286</v>
      </c>
    </row>
    <row r="418" spans="1:5" ht="15.75">
      <c r="A418" s="1" t="s">
        <v>1952</v>
      </c>
      <c r="B418" s="1" t="s">
        <v>2798</v>
      </c>
      <c r="C418" s="20" t="s">
        <v>6732</v>
      </c>
      <c r="D418" s="20" t="s">
        <v>5118</v>
      </c>
      <c r="E418" s="20" t="s">
        <v>7074</v>
      </c>
    </row>
    <row r="419" spans="1:5" ht="15.75">
      <c r="A419" s="1" t="s">
        <v>1951</v>
      </c>
      <c r="B419" s="1" t="s">
        <v>2799</v>
      </c>
      <c r="C419" s="20" t="s">
        <v>6732</v>
      </c>
      <c r="D419" s="20" t="s">
        <v>5119</v>
      </c>
      <c r="E419" s="20" t="s">
        <v>7016</v>
      </c>
    </row>
    <row r="420" spans="1:5" ht="15.75">
      <c r="A420" s="1" t="s">
        <v>1950</v>
      </c>
      <c r="B420" s="1" t="s">
        <v>2800</v>
      </c>
      <c r="C420" s="20" t="s">
        <v>6732</v>
      </c>
      <c r="D420" s="20" t="s">
        <v>5120</v>
      </c>
      <c r="E420" s="20" t="s">
        <v>7075</v>
      </c>
    </row>
    <row r="421" spans="1:5" ht="15.75">
      <c r="A421" s="1" t="s">
        <v>1949</v>
      </c>
      <c r="B421" s="1" t="s">
        <v>2801</v>
      </c>
      <c r="C421" s="20" t="s">
        <v>6732</v>
      </c>
      <c r="D421" s="20" t="s">
        <v>5121</v>
      </c>
      <c r="E421" s="20" t="s">
        <v>7076</v>
      </c>
    </row>
    <row r="422" spans="1:5" ht="15.75">
      <c r="A422" s="1" t="s">
        <v>1948</v>
      </c>
      <c r="B422" s="1" t="s">
        <v>2802</v>
      </c>
      <c r="C422" s="20" t="s">
        <v>6733</v>
      </c>
      <c r="D422" s="20" t="s">
        <v>5122</v>
      </c>
      <c r="E422" s="20" t="s">
        <v>7077</v>
      </c>
    </row>
    <row r="423" spans="1:5" ht="15.75">
      <c r="A423" s="1" t="s">
        <v>1947</v>
      </c>
      <c r="B423" s="1" t="s">
        <v>2803</v>
      </c>
      <c r="C423" s="20" t="s">
        <v>6732</v>
      </c>
      <c r="D423" s="20" t="s">
        <v>4826</v>
      </c>
      <c r="E423" s="20" t="s">
        <v>7078</v>
      </c>
    </row>
    <row r="424" spans="1:5" ht="15.75">
      <c r="A424" s="1" t="s">
        <v>1946</v>
      </c>
      <c r="B424" s="1" t="s">
        <v>2804</v>
      </c>
      <c r="C424" s="20" t="s">
        <v>6732</v>
      </c>
      <c r="D424" s="20" t="s">
        <v>5123</v>
      </c>
      <c r="E424" s="20" t="s">
        <v>7079</v>
      </c>
    </row>
    <row r="425" spans="1:5" ht="15.75">
      <c r="A425" s="1" t="s">
        <v>1945</v>
      </c>
      <c r="B425" s="1" t="s">
        <v>2805</v>
      </c>
      <c r="C425" s="20" t="s">
        <v>6732</v>
      </c>
      <c r="D425" s="20" t="s">
        <v>5124</v>
      </c>
      <c r="E425" s="20" t="s">
        <v>7080</v>
      </c>
    </row>
    <row r="426" spans="1:5" ht="15.75">
      <c r="A426" s="1" t="s">
        <v>1944</v>
      </c>
      <c r="B426" s="1" t="s">
        <v>2806</v>
      </c>
      <c r="C426" s="20" t="s">
        <v>6733</v>
      </c>
      <c r="D426" s="20" t="s">
        <v>5125</v>
      </c>
      <c r="E426" s="20" t="s">
        <v>7072</v>
      </c>
    </row>
    <row r="427" spans="1:5" ht="15.75">
      <c r="A427" s="1" t="s">
        <v>1943</v>
      </c>
      <c r="B427" s="1" t="s">
        <v>2807</v>
      </c>
      <c r="C427" s="20" t="s">
        <v>6733</v>
      </c>
      <c r="D427" s="20" t="s">
        <v>5126</v>
      </c>
      <c r="E427" s="20" t="s">
        <v>6907</v>
      </c>
    </row>
    <row r="428" spans="1:5" ht="15.75">
      <c r="A428" s="1" t="s">
        <v>1942</v>
      </c>
      <c r="B428" s="1" t="s">
        <v>2808</v>
      </c>
      <c r="C428" s="20" t="s">
        <v>6732</v>
      </c>
      <c r="D428" s="20" t="s">
        <v>5127</v>
      </c>
      <c r="E428" s="20" t="s">
        <v>7081</v>
      </c>
    </row>
    <row r="429" spans="1:5" ht="15.75">
      <c r="A429" s="1" t="s">
        <v>1941</v>
      </c>
      <c r="B429" s="1" t="s">
        <v>2809</v>
      </c>
      <c r="C429" s="20" t="s">
        <v>6732</v>
      </c>
      <c r="D429" s="20" t="s">
        <v>5128</v>
      </c>
      <c r="E429" s="20" t="s">
        <v>7082</v>
      </c>
    </row>
    <row r="430" spans="1:5" ht="15.75">
      <c r="A430" s="1" t="s">
        <v>1940</v>
      </c>
      <c r="B430" s="1" t="s">
        <v>2810</v>
      </c>
      <c r="C430" s="20" t="s">
        <v>6732</v>
      </c>
      <c r="D430" s="20" t="s">
        <v>5129</v>
      </c>
      <c r="E430" s="20" t="s">
        <v>6801</v>
      </c>
    </row>
    <row r="431" spans="1:5" ht="15.75">
      <c r="A431" s="1" t="s">
        <v>1939</v>
      </c>
      <c r="B431" s="1" t="s">
        <v>2811</v>
      </c>
      <c r="C431" s="20" t="s">
        <v>6732</v>
      </c>
      <c r="D431" s="20" t="s">
        <v>5130</v>
      </c>
      <c r="E431" s="20" t="s">
        <v>7083</v>
      </c>
    </row>
    <row r="432" spans="1:5" ht="15.75">
      <c r="A432" s="1" t="s">
        <v>1938</v>
      </c>
      <c r="B432" s="1" t="s">
        <v>2812</v>
      </c>
      <c r="C432" s="20" t="s">
        <v>6732</v>
      </c>
      <c r="D432" s="20" t="s">
        <v>5131</v>
      </c>
      <c r="E432" s="20" t="s">
        <v>7084</v>
      </c>
    </row>
    <row r="433" spans="1:5" ht="15.75">
      <c r="A433" s="1" t="s">
        <v>1937</v>
      </c>
      <c r="B433" s="1" t="s">
        <v>2813</v>
      </c>
      <c r="C433" s="20" t="s">
        <v>6732</v>
      </c>
      <c r="D433" s="20" t="s">
        <v>5132</v>
      </c>
      <c r="E433" s="20" t="s">
        <v>7085</v>
      </c>
    </row>
    <row r="434" spans="1:5" ht="15.75">
      <c r="A434" s="1" t="s">
        <v>1936</v>
      </c>
      <c r="B434" s="1" t="s">
        <v>2814</v>
      </c>
      <c r="C434" s="20" t="s">
        <v>6733</v>
      </c>
      <c r="D434" s="20" t="s">
        <v>5133</v>
      </c>
      <c r="E434" s="20" t="s">
        <v>7065</v>
      </c>
    </row>
    <row r="435" spans="1:5" ht="15.75">
      <c r="A435" s="1" t="s">
        <v>1935</v>
      </c>
      <c r="B435" s="1" t="s">
        <v>2815</v>
      </c>
      <c r="C435" s="20" t="s">
        <v>6732</v>
      </c>
      <c r="D435" s="20" t="s">
        <v>5134</v>
      </c>
      <c r="E435" s="20" t="s">
        <v>6808</v>
      </c>
    </row>
    <row r="436" spans="1:5" ht="15.75">
      <c r="A436" s="1" t="s">
        <v>1934</v>
      </c>
      <c r="B436" s="1" t="s">
        <v>2816</v>
      </c>
      <c r="C436" s="20" t="s">
        <v>6733</v>
      </c>
      <c r="D436" s="20" t="s">
        <v>5135</v>
      </c>
      <c r="E436" s="20" t="s">
        <v>7086</v>
      </c>
    </row>
    <row r="437" spans="1:5" ht="15.75">
      <c r="A437" s="1" t="s">
        <v>1933</v>
      </c>
      <c r="B437" s="1" t="s">
        <v>2817</v>
      </c>
      <c r="C437" s="20" t="s">
        <v>6733</v>
      </c>
      <c r="D437" s="20" t="s">
        <v>5136</v>
      </c>
      <c r="E437" s="20" t="s">
        <v>7087</v>
      </c>
    </row>
    <row r="438" spans="1:5" ht="15.75">
      <c r="A438" s="1" t="s">
        <v>1932</v>
      </c>
      <c r="B438" s="1" t="s">
        <v>2818</v>
      </c>
      <c r="C438" s="20" t="s">
        <v>6733</v>
      </c>
      <c r="D438" s="20" t="s">
        <v>5137</v>
      </c>
      <c r="E438" s="20" t="s">
        <v>7088</v>
      </c>
    </row>
    <row r="439" spans="1:5" ht="15.75">
      <c r="A439" s="1" t="s">
        <v>1931</v>
      </c>
      <c r="B439" s="1" t="s">
        <v>2819</v>
      </c>
      <c r="C439" s="20" t="s">
        <v>6732</v>
      </c>
      <c r="D439" s="20" t="s">
        <v>5138</v>
      </c>
      <c r="E439" s="20" t="s">
        <v>7033</v>
      </c>
    </row>
    <row r="440" spans="1:5" ht="15.75">
      <c r="A440" s="1" t="s">
        <v>1930</v>
      </c>
      <c r="B440" s="1" t="s">
        <v>2820</v>
      </c>
      <c r="C440" s="20" t="s">
        <v>6733</v>
      </c>
      <c r="D440" s="20" t="s">
        <v>5139</v>
      </c>
      <c r="E440" s="20" t="s">
        <v>7089</v>
      </c>
    </row>
    <row r="441" spans="1:5" ht="15.75">
      <c r="A441" s="1" t="s">
        <v>1929</v>
      </c>
      <c r="B441" s="1" t="s">
        <v>2821</v>
      </c>
      <c r="C441" s="20" t="s">
        <v>6732</v>
      </c>
      <c r="D441" s="20" t="s">
        <v>5140</v>
      </c>
      <c r="E441" s="20" t="s">
        <v>7090</v>
      </c>
    </row>
    <row r="442" spans="1:5" ht="15.75">
      <c r="A442" s="1" t="s">
        <v>1928</v>
      </c>
      <c r="B442" s="1" t="s">
        <v>2822</v>
      </c>
      <c r="C442" s="20" t="s">
        <v>6732</v>
      </c>
      <c r="D442" s="20" t="s">
        <v>5141</v>
      </c>
      <c r="E442" s="20" t="s">
        <v>7091</v>
      </c>
    </row>
    <row r="443" spans="1:5" ht="15.75">
      <c r="A443" s="1" t="s">
        <v>1927</v>
      </c>
      <c r="B443" s="1" t="s">
        <v>2823</v>
      </c>
      <c r="C443" s="20" t="s">
        <v>6733</v>
      </c>
      <c r="D443" s="20" t="s">
        <v>5142</v>
      </c>
      <c r="E443" s="20" t="s">
        <v>7092</v>
      </c>
    </row>
    <row r="444" spans="1:5" ht="15.75">
      <c r="A444" s="1" t="s">
        <v>1926</v>
      </c>
      <c r="B444" s="1" t="s">
        <v>2824</v>
      </c>
      <c r="C444" s="20" t="s">
        <v>6733</v>
      </c>
      <c r="D444" s="20" t="s">
        <v>4785</v>
      </c>
      <c r="E444" s="20" t="s">
        <v>7093</v>
      </c>
    </row>
    <row r="445" spans="1:5" ht="15.75">
      <c r="A445" s="1" t="s">
        <v>1925</v>
      </c>
      <c r="B445" s="1" t="s">
        <v>2825</v>
      </c>
      <c r="C445" s="20" t="s">
        <v>6732</v>
      </c>
      <c r="D445" s="20" t="s">
        <v>5143</v>
      </c>
      <c r="E445" s="20" t="s">
        <v>7094</v>
      </c>
    </row>
    <row r="446" spans="1:5" ht="15.75">
      <c r="A446" s="1" t="s">
        <v>1924</v>
      </c>
      <c r="B446" s="1" t="s">
        <v>2826</v>
      </c>
      <c r="C446" s="20" t="s">
        <v>6732</v>
      </c>
      <c r="D446" s="20" t="s">
        <v>5144</v>
      </c>
      <c r="E446" s="20" t="s">
        <v>7095</v>
      </c>
    </row>
    <row r="447" spans="1:5" ht="15.75">
      <c r="A447" s="1" t="s">
        <v>1923</v>
      </c>
      <c r="B447" s="1" t="s">
        <v>2827</v>
      </c>
      <c r="C447" s="20" t="s">
        <v>6733</v>
      </c>
      <c r="D447" s="20" t="s">
        <v>5145</v>
      </c>
      <c r="E447" s="20" t="s">
        <v>6289</v>
      </c>
    </row>
    <row r="448" spans="1:5" ht="15.75">
      <c r="A448" s="1" t="s">
        <v>1922</v>
      </c>
      <c r="B448" s="1" t="s">
        <v>2828</v>
      </c>
      <c r="C448" s="20" t="s">
        <v>6732</v>
      </c>
      <c r="D448" s="20" t="s">
        <v>5146</v>
      </c>
      <c r="E448" s="20" t="s">
        <v>7096</v>
      </c>
    </row>
    <row r="449" spans="1:5" ht="15.75">
      <c r="A449" s="1" t="s">
        <v>1921</v>
      </c>
      <c r="B449" s="1" t="s">
        <v>2829</v>
      </c>
      <c r="C449" s="20" t="s">
        <v>6733</v>
      </c>
      <c r="D449" s="20" t="s">
        <v>5147</v>
      </c>
      <c r="E449" s="20" t="s">
        <v>7097</v>
      </c>
    </row>
    <row r="450" spans="1:5" ht="15.75">
      <c r="A450" s="1" t="s">
        <v>1920</v>
      </c>
      <c r="B450" s="1" t="s">
        <v>2830</v>
      </c>
      <c r="C450" s="20" t="s">
        <v>6733</v>
      </c>
      <c r="D450" s="20" t="s">
        <v>5148</v>
      </c>
      <c r="E450" s="20" t="s">
        <v>7098</v>
      </c>
    </row>
    <row r="451" spans="1:5" ht="15.75">
      <c r="A451" s="1" t="s">
        <v>1919</v>
      </c>
      <c r="B451" s="1" t="s">
        <v>2831</v>
      </c>
      <c r="C451" s="20" t="s">
        <v>6732</v>
      </c>
      <c r="D451" s="20" t="s">
        <v>5149</v>
      </c>
      <c r="E451" s="20" t="s">
        <v>7099</v>
      </c>
    </row>
    <row r="452" spans="1:5" ht="15.75">
      <c r="A452" s="1" t="s">
        <v>1918</v>
      </c>
      <c r="B452" s="1" t="s">
        <v>2832</v>
      </c>
      <c r="C452" s="20" t="s">
        <v>6732</v>
      </c>
      <c r="D452" s="20" t="s">
        <v>5054</v>
      </c>
      <c r="E452" s="20" t="s">
        <v>7100</v>
      </c>
    </row>
    <row r="453" spans="1:5" ht="15.75">
      <c r="A453" s="1" t="s">
        <v>1917</v>
      </c>
      <c r="B453" s="1" t="s">
        <v>2833</v>
      </c>
      <c r="C453" s="20" t="s">
        <v>6733</v>
      </c>
      <c r="D453" s="20" t="s">
        <v>4767</v>
      </c>
      <c r="E453" s="20" t="s">
        <v>7101</v>
      </c>
    </row>
    <row r="454" spans="1:5" ht="15.75">
      <c r="A454" s="1" t="s">
        <v>1916</v>
      </c>
      <c r="B454" s="1" t="s">
        <v>2834</v>
      </c>
      <c r="C454" s="20" t="s">
        <v>6732</v>
      </c>
      <c r="D454" s="20" t="s">
        <v>5150</v>
      </c>
      <c r="E454" s="20" t="s">
        <v>7102</v>
      </c>
    </row>
    <row r="455" spans="1:5" ht="15.75">
      <c r="A455" s="1" t="s">
        <v>1915</v>
      </c>
      <c r="B455" s="1" t="s">
        <v>2835</v>
      </c>
      <c r="C455" s="20" t="s">
        <v>6733</v>
      </c>
      <c r="D455" s="20" t="s">
        <v>5151</v>
      </c>
      <c r="E455" s="20" t="s">
        <v>6844</v>
      </c>
    </row>
    <row r="456" spans="1:5" ht="15.75">
      <c r="A456" s="1" t="s">
        <v>1914</v>
      </c>
      <c r="B456" s="1" t="s">
        <v>2836</v>
      </c>
      <c r="C456" s="20" t="s">
        <v>6733</v>
      </c>
      <c r="D456" s="20" t="s">
        <v>5152</v>
      </c>
      <c r="E456" s="20" t="s">
        <v>5286</v>
      </c>
    </row>
    <row r="457" spans="1:5" ht="15.75">
      <c r="A457" s="1" t="s">
        <v>1913</v>
      </c>
      <c r="B457" s="1" t="s">
        <v>2837</v>
      </c>
      <c r="C457" s="20" t="s">
        <v>6733</v>
      </c>
      <c r="D457" s="20" t="s">
        <v>5153</v>
      </c>
      <c r="E457" s="20" t="s">
        <v>4953</v>
      </c>
    </row>
    <row r="458" spans="1:5" ht="15.75">
      <c r="A458" s="1" t="s">
        <v>1912</v>
      </c>
      <c r="B458" s="1" t="s">
        <v>2838</v>
      </c>
      <c r="C458" s="20" t="s">
        <v>6733</v>
      </c>
      <c r="D458" s="20" t="s">
        <v>5154</v>
      </c>
      <c r="E458" s="20" t="s">
        <v>4785</v>
      </c>
    </row>
    <row r="459" spans="1:5" ht="15.75">
      <c r="A459" s="1" t="s">
        <v>1911</v>
      </c>
      <c r="B459" s="1" t="s">
        <v>2839</v>
      </c>
      <c r="C459" s="20" t="s">
        <v>6733</v>
      </c>
      <c r="D459" s="20" t="s">
        <v>5155</v>
      </c>
      <c r="E459" s="20" t="s">
        <v>7103</v>
      </c>
    </row>
    <row r="460" spans="1:5" ht="15.75">
      <c r="A460" s="1" t="s">
        <v>1910</v>
      </c>
      <c r="B460" s="1" t="s">
        <v>2840</v>
      </c>
      <c r="C460" s="20" t="s">
        <v>6732</v>
      </c>
      <c r="D460" s="20" t="s">
        <v>5156</v>
      </c>
      <c r="E460" s="20" t="s">
        <v>7104</v>
      </c>
    </row>
    <row r="461" spans="1:5" ht="15.75">
      <c r="A461" s="1" t="s">
        <v>1909</v>
      </c>
      <c r="B461" s="1" t="s">
        <v>2841</v>
      </c>
      <c r="C461" s="20" t="s">
        <v>6733</v>
      </c>
      <c r="D461" s="20" t="s">
        <v>4780</v>
      </c>
      <c r="E461" s="20" t="s">
        <v>7105</v>
      </c>
    </row>
    <row r="462" spans="1:5" ht="15.75">
      <c r="A462" s="1" t="s">
        <v>1908</v>
      </c>
      <c r="B462" s="1" t="s">
        <v>2842</v>
      </c>
      <c r="C462" s="20" t="s">
        <v>6732</v>
      </c>
      <c r="D462" s="20" t="s">
        <v>5003</v>
      </c>
      <c r="E462" s="20" t="s">
        <v>7106</v>
      </c>
    </row>
    <row r="463" spans="1:5" ht="15.75">
      <c r="A463" s="1" t="s">
        <v>1907</v>
      </c>
      <c r="B463" s="1" t="s">
        <v>2843</v>
      </c>
      <c r="C463" s="20" t="s">
        <v>6732</v>
      </c>
      <c r="D463" s="20" t="s">
        <v>4796</v>
      </c>
      <c r="E463" s="20" t="s">
        <v>5962</v>
      </c>
    </row>
    <row r="464" spans="1:5" ht="15.75">
      <c r="A464" s="1" t="s">
        <v>1906</v>
      </c>
      <c r="B464" s="1" t="s">
        <v>2844</v>
      </c>
      <c r="C464" s="20" t="s">
        <v>6732</v>
      </c>
      <c r="D464" s="20" t="s">
        <v>5157</v>
      </c>
      <c r="E464" s="20" t="s">
        <v>7107</v>
      </c>
    </row>
    <row r="465" spans="1:5" ht="15.75">
      <c r="A465" s="1" t="s">
        <v>1905</v>
      </c>
      <c r="B465" s="1" t="s">
        <v>2845</v>
      </c>
      <c r="C465" s="20" t="s">
        <v>6733</v>
      </c>
      <c r="D465" s="20" t="s">
        <v>5158</v>
      </c>
      <c r="E465" s="20" t="s">
        <v>7108</v>
      </c>
    </row>
    <row r="466" spans="1:5" ht="15.75">
      <c r="A466" s="1" t="s">
        <v>1904</v>
      </c>
      <c r="B466" s="1" t="s">
        <v>2846</v>
      </c>
      <c r="C466" s="20" t="s">
        <v>6732</v>
      </c>
      <c r="D466" s="20" t="s">
        <v>5159</v>
      </c>
      <c r="E466" s="20" t="s">
        <v>6799</v>
      </c>
    </row>
    <row r="467" spans="1:5" ht="15.75">
      <c r="A467" s="1" t="s">
        <v>1903</v>
      </c>
      <c r="B467" s="1" t="s">
        <v>2847</v>
      </c>
      <c r="C467" s="20" t="s">
        <v>6733</v>
      </c>
      <c r="D467" s="20" t="s">
        <v>5160</v>
      </c>
      <c r="E467" s="20" t="s">
        <v>7109</v>
      </c>
    </row>
    <row r="468" spans="1:5" ht="15.75">
      <c r="A468" s="1" t="s">
        <v>1902</v>
      </c>
      <c r="B468" s="1" t="s">
        <v>2848</v>
      </c>
      <c r="C468" s="20" t="s">
        <v>6733</v>
      </c>
      <c r="D468" s="20" t="s">
        <v>4783</v>
      </c>
      <c r="E468" s="20" t="s">
        <v>7110</v>
      </c>
    </row>
    <row r="469" spans="1:5" ht="15.75">
      <c r="A469" s="1" t="s">
        <v>1901</v>
      </c>
      <c r="B469" s="1" t="s">
        <v>2849</v>
      </c>
      <c r="C469" s="20" t="s">
        <v>6732</v>
      </c>
      <c r="D469" s="20" t="s">
        <v>5161</v>
      </c>
      <c r="E469" s="20" t="s">
        <v>7111</v>
      </c>
    </row>
    <row r="470" spans="1:5" ht="15.75">
      <c r="A470" s="1" t="s">
        <v>1900</v>
      </c>
      <c r="B470" s="1" t="s">
        <v>2850</v>
      </c>
      <c r="C470" s="20" t="s">
        <v>6732</v>
      </c>
      <c r="D470" s="20" t="s">
        <v>5162</v>
      </c>
      <c r="E470" s="20" t="s">
        <v>7112</v>
      </c>
    </row>
    <row r="471" spans="1:5" ht="15.75">
      <c r="A471" s="1" t="s">
        <v>1899</v>
      </c>
      <c r="B471" s="1" t="s">
        <v>2851</v>
      </c>
      <c r="C471" s="20" t="s">
        <v>6733</v>
      </c>
      <c r="D471" s="20" t="s">
        <v>5163</v>
      </c>
      <c r="E471" s="20" t="s">
        <v>7113</v>
      </c>
    </row>
    <row r="472" spans="1:5" ht="15.75">
      <c r="A472" s="1" t="s">
        <v>1898</v>
      </c>
      <c r="B472" s="1" t="s">
        <v>2852</v>
      </c>
      <c r="C472" s="20" t="s">
        <v>6733</v>
      </c>
      <c r="D472" s="20" t="s">
        <v>5164</v>
      </c>
      <c r="E472" s="20" t="s">
        <v>7114</v>
      </c>
    </row>
    <row r="473" spans="1:5" ht="15.75">
      <c r="A473" s="1" t="s">
        <v>1897</v>
      </c>
      <c r="B473" s="1" t="s">
        <v>2853</v>
      </c>
      <c r="C473" s="20" t="s">
        <v>6733</v>
      </c>
      <c r="D473" s="20" t="s">
        <v>5165</v>
      </c>
      <c r="E473" s="20" t="s">
        <v>6923</v>
      </c>
    </row>
    <row r="474" spans="1:5" ht="15.75">
      <c r="A474" s="1" t="s">
        <v>1896</v>
      </c>
      <c r="B474" s="1" t="s">
        <v>2854</v>
      </c>
      <c r="C474" s="20" t="s">
        <v>6733</v>
      </c>
      <c r="D474" s="20" t="s">
        <v>4956</v>
      </c>
      <c r="E474" s="20" t="s">
        <v>7115</v>
      </c>
    </row>
    <row r="475" spans="1:5" ht="15.75">
      <c r="A475" s="1" t="s">
        <v>1895</v>
      </c>
      <c r="B475" s="1" t="s">
        <v>2855</v>
      </c>
      <c r="C475" s="20" t="s">
        <v>6733</v>
      </c>
      <c r="D475" s="20" t="s">
        <v>5166</v>
      </c>
      <c r="E475" s="20" t="s">
        <v>6743</v>
      </c>
    </row>
    <row r="476" spans="1:5" ht="15.75">
      <c r="A476" s="1" t="s">
        <v>1894</v>
      </c>
      <c r="B476" s="1" t="s">
        <v>2856</v>
      </c>
      <c r="C476" s="20" t="s">
        <v>6733</v>
      </c>
      <c r="D476" s="20" t="s">
        <v>5167</v>
      </c>
      <c r="E476" s="20" t="s">
        <v>7116</v>
      </c>
    </row>
    <row r="477" spans="1:5" ht="15.75">
      <c r="A477" s="1" t="s">
        <v>1892</v>
      </c>
      <c r="B477" s="1" t="s">
        <v>2857</v>
      </c>
      <c r="C477" s="20" t="s">
        <v>6733</v>
      </c>
      <c r="D477" s="20" t="s">
        <v>5168</v>
      </c>
      <c r="E477" s="20" t="s">
        <v>7117</v>
      </c>
    </row>
    <row r="478" spans="1:5" ht="15.75">
      <c r="A478" s="1" t="s">
        <v>1891</v>
      </c>
      <c r="B478" s="1" t="s">
        <v>2858</v>
      </c>
      <c r="C478" s="20" t="s">
        <v>6732</v>
      </c>
      <c r="D478" s="20" t="s">
        <v>5169</v>
      </c>
      <c r="E478" s="20" t="s">
        <v>7118</v>
      </c>
    </row>
    <row r="479" spans="1:5" ht="15.75">
      <c r="A479" s="1" t="s">
        <v>1890</v>
      </c>
      <c r="B479" s="1" t="s">
        <v>2859</v>
      </c>
      <c r="C479" s="20" t="s">
        <v>6733</v>
      </c>
      <c r="D479" s="20" t="s">
        <v>5170</v>
      </c>
      <c r="E479" s="20" t="s">
        <v>7119</v>
      </c>
    </row>
    <row r="480" spans="1:5" ht="15.75">
      <c r="A480" s="1" t="s">
        <v>1889</v>
      </c>
      <c r="B480" s="1" t="s">
        <v>2860</v>
      </c>
      <c r="C480" s="20" t="s">
        <v>6733</v>
      </c>
      <c r="D480" s="20" t="s">
        <v>5171</v>
      </c>
      <c r="E480" s="20" t="s">
        <v>7120</v>
      </c>
    </row>
    <row r="481" spans="1:5" ht="15.75">
      <c r="A481" s="1" t="s">
        <v>1888</v>
      </c>
      <c r="B481" s="1" t="s">
        <v>2861</v>
      </c>
      <c r="C481" s="20" t="s">
        <v>6733</v>
      </c>
      <c r="D481" s="20" t="s">
        <v>5172</v>
      </c>
      <c r="E481" s="20" t="s">
        <v>7121</v>
      </c>
    </row>
    <row r="482" spans="1:5" ht="15.75">
      <c r="A482" s="1" t="s">
        <v>1887</v>
      </c>
      <c r="B482" s="1" t="s">
        <v>2862</v>
      </c>
      <c r="C482" s="20" t="s">
        <v>6733</v>
      </c>
      <c r="D482" s="20" t="s">
        <v>5173</v>
      </c>
      <c r="E482" s="20" t="s">
        <v>6888</v>
      </c>
    </row>
    <row r="483" spans="1:5" ht="15.75">
      <c r="A483" s="1" t="s">
        <v>1886</v>
      </c>
      <c r="B483" s="1" t="s">
        <v>2863</v>
      </c>
      <c r="C483" s="20" t="s">
        <v>6733</v>
      </c>
      <c r="D483" s="20" t="s">
        <v>5174</v>
      </c>
      <c r="E483" s="20" t="s">
        <v>7122</v>
      </c>
    </row>
    <row r="484" spans="1:5" ht="15.75">
      <c r="A484" s="1" t="s">
        <v>1885</v>
      </c>
      <c r="B484" s="1" t="s">
        <v>2864</v>
      </c>
      <c r="C484" s="20" t="s">
        <v>6732</v>
      </c>
      <c r="D484" s="20" t="s">
        <v>5175</v>
      </c>
      <c r="E484" s="20" t="s">
        <v>7123</v>
      </c>
    </row>
    <row r="485" spans="1:5" ht="15.75">
      <c r="A485" s="1" t="s">
        <v>1884</v>
      </c>
      <c r="B485" s="1" t="s">
        <v>2865</v>
      </c>
      <c r="C485" s="20" t="s">
        <v>6732</v>
      </c>
      <c r="D485" s="20" t="s">
        <v>4846</v>
      </c>
      <c r="E485" s="20" t="s">
        <v>7124</v>
      </c>
    </row>
    <row r="486" spans="1:5" ht="15.75">
      <c r="A486" s="1" t="s">
        <v>1883</v>
      </c>
      <c r="B486" s="1" t="s">
        <v>2866</v>
      </c>
      <c r="C486" s="20" t="s">
        <v>6733</v>
      </c>
      <c r="D486" s="20" t="s">
        <v>5176</v>
      </c>
      <c r="E486" s="20" t="s">
        <v>6865</v>
      </c>
    </row>
    <row r="487" spans="1:5" ht="15.75">
      <c r="A487" s="1" t="s">
        <v>1882</v>
      </c>
      <c r="B487" s="1" t="s">
        <v>2867</v>
      </c>
      <c r="C487" s="20" t="s">
        <v>6733</v>
      </c>
      <c r="D487" s="20" t="s">
        <v>5033</v>
      </c>
      <c r="E487" s="20" t="s">
        <v>6793</v>
      </c>
    </row>
    <row r="488" spans="1:5" ht="15.75">
      <c r="A488" s="1" t="s">
        <v>1881</v>
      </c>
      <c r="B488" s="1" t="s">
        <v>2868</v>
      </c>
      <c r="C488" s="20" t="s">
        <v>7125</v>
      </c>
      <c r="D488" s="20" t="s">
        <v>5177</v>
      </c>
      <c r="E488" s="20" t="s">
        <v>7126</v>
      </c>
    </row>
    <row r="489" spans="1:5" ht="15.75">
      <c r="A489" s="1" t="s">
        <v>1880</v>
      </c>
      <c r="B489" s="1" t="s">
        <v>2869</v>
      </c>
      <c r="C489" s="20" t="s">
        <v>6732</v>
      </c>
      <c r="D489" s="20" t="s">
        <v>5178</v>
      </c>
      <c r="E489" s="20" t="s">
        <v>7127</v>
      </c>
    </row>
    <row r="490" spans="1:5" ht="15.75">
      <c r="A490" s="1" t="s">
        <v>1879</v>
      </c>
      <c r="B490" s="1" t="s">
        <v>2870</v>
      </c>
      <c r="C490" s="20" t="s">
        <v>6733</v>
      </c>
      <c r="D490" s="20" t="s">
        <v>5179</v>
      </c>
      <c r="E490" s="20" t="s">
        <v>6845</v>
      </c>
    </row>
    <row r="491" spans="1:5" ht="15.75">
      <c r="A491" s="1" t="s">
        <v>1878</v>
      </c>
      <c r="B491" s="1" t="s">
        <v>2871</v>
      </c>
      <c r="C491" s="20" t="s">
        <v>6733</v>
      </c>
      <c r="D491" s="20" t="s">
        <v>5180</v>
      </c>
      <c r="E491" s="20" t="s">
        <v>5286</v>
      </c>
    </row>
    <row r="492" spans="1:5" ht="15.75">
      <c r="A492" s="1" t="s">
        <v>1877</v>
      </c>
      <c r="B492" s="1" t="s">
        <v>2872</v>
      </c>
      <c r="C492" s="20" t="s">
        <v>6732</v>
      </c>
      <c r="D492" s="20" t="s">
        <v>5181</v>
      </c>
      <c r="E492" s="20" t="s">
        <v>7128</v>
      </c>
    </row>
    <row r="493" spans="1:5" ht="15.75">
      <c r="A493" s="1" t="s">
        <v>1876</v>
      </c>
      <c r="B493" s="1" t="s">
        <v>2873</v>
      </c>
      <c r="C493" s="20" t="s">
        <v>6732</v>
      </c>
      <c r="D493" s="20" t="s">
        <v>5182</v>
      </c>
      <c r="E493" s="20" t="s">
        <v>7129</v>
      </c>
    </row>
    <row r="494" spans="1:5" ht="15.75">
      <c r="A494" s="1" t="s">
        <v>1875</v>
      </c>
      <c r="B494" s="1" t="s">
        <v>2874</v>
      </c>
      <c r="C494" s="20" t="s">
        <v>6732</v>
      </c>
      <c r="D494" s="20" t="s">
        <v>5183</v>
      </c>
      <c r="E494" s="20" t="s">
        <v>6986</v>
      </c>
    </row>
    <row r="495" spans="1:5" ht="15.75">
      <c r="A495" s="1" t="s">
        <v>1874</v>
      </c>
      <c r="B495" s="1" t="s">
        <v>2875</v>
      </c>
      <c r="C495" s="20" t="s">
        <v>6733</v>
      </c>
      <c r="D495" s="20" t="s">
        <v>5184</v>
      </c>
      <c r="E495" s="20" t="s">
        <v>7130</v>
      </c>
    </row>
    <row r="496" spans="1:5" ht="15.75">
      <c r="A496" s="1" t="s">
        <v>1873</v>
      </c>
      <c r="B496" s="1" t="s">
        <v>2876</v>
      </c>
      <c r="C496" s="20" t="s">
        <v>6733</v>
      </c>
      <c r="D496" s="20" t="s">
        <v>5173</v>
      </c>
      <c r="E496" s="20" t="s">
        <v>7131</v>
      </c>
    </row>
    <row r="497" spans="1:5" ht="15.75">
      <c r="A497" s="1" t="s">
        <v>1872</v>
      </c>
      <c r="B497" s="1" t="s">
        <v>2877</v>
      </c>
      <c r="C497" s="20" t="s">
        <v>7125</v>
      </c>
      <c r="D497" s="20" t="s">
        <v>5185</v>
      </c>
      <c r="E497" s="20" t="s">
        <v>7132</v>
      </c>
    </row>
    <row r="498" spans="1:5" ht="15.75">
      <c r="A498" s="1" t="s">
        <v>1871</v>
      </c>
      <c r="B498" s="1" t="s">
        <v>2878</v>
      </c>
      <c r="C498" s="20" t="s">
        <v>6732</v>
      </c>
      <c r="D498" s="20" t="s">
        <v>5186</v>
      </c>
      <c r="E498" s="20" t="s">
        <v>7133</v>
      </c>
    </row>
    <row r="499" spans="1:5" ht="15.75">
      <c r="A499" s="1" t="s">
        <v>1870</v>
      </c>
      <c r="B499" s="1" t="s">
        <v>2879</v>
      </c>
      <c r="C499" s="20" t="s">
        <v>6733</v>
      </c>
      <c r="D499" s="20" t="s">
        <v>5187</v>
      </c>
      <c r="E499" s="20" t="s">
        <v>6923</v>
      </c>
    </row>
    <row r="500" spans="1:5" ht="15.75">
      <c r="A500" s="1" t="s">
        <v>1869</v>
      </c>
      <c r="B500" s="1" t="s">
        <v>2880</v>
      </c>
      <c r="C500" s="20" t="s">
        <v>6732</v>
      </c>
      <c r="D500" s="20" t="s">
        <v>5188</v>
      </c>
      <c r="E500" s="20" t="s">
        <v>7134</v>
      </c>
    </row>
    <row r="501" spans="1:5" ht="15.75">
      <c r="A501" s="1" t="s">
        <v>1868</v>
      </c>
      <c r="B501" s="1" t="s">
        <v>2881</v>
      </c>
      <c r="C501" s="20" t="s">
        <v>6732</v>
      </c>
      <c r="D501" s="20" t="s">
        <v>5189</v>
      </c>
      <c r="E501" s="20" t="s">
        <v>6814</v>
      </c>
    </row>
    <row r="502" spans="1:5" ht="15.75">
      <c r="A502" s="1" t="s">
        <v>1867</v>
      </c>
      <c r="B502" s="1" t="s">
        <v>2882</v>
      </c>
      <c r="C502" s="20" t="s">
        <v>6733</v>
      </c>
      <c r="D502" s="20" t="s">
        <v>5190</v>
      </c>
      <c r="E502" s="20" t="s">
        <v>7135</v>
      </c>
    </row>
    <row r="503" spans="1:5" ht="15.75">
      <c r="A503" s="1" t="s">
        <v>1866</v>
      </c>
      <c r="B503" s="1" t="s">
        <v>2883</v>
      </c>
      <c r="C503" s="20" t="s">
        <v>6733</v>
      </c>
      <c r="D503" s="20" t="s">
        <v>4785</v>
      </c>
      <c r="E503" s="20" t="s">
        <v>7136</v>
      </c>
    </row>
    <row r="504" spans="1:5" ht="15.75">
      <c r="A504" s="1" t="s">
        <v>1865</v>
      </c>
      <c r="B504" s="1" t="s">
        <v>2884</v>
      </c>
      <c r="C504" s="20" t="s">
        <v>6732</v>
      </c>
      <c r="D504" s="20" t="s">
        <v>5191</v>
      </c>
      <c r="E504" s="20" t="s">
        <v>7137</v>
      </c>
    </row>
    <row r="505" spans="1:5" ht="15.75">
      <c r="A505" s="1" t="s">
        <v>1864</v>
      </c>
      <c r="B505" s="1" t="s">
        <v>2885</v>
      </c>
      <c r="C505" s="20" t="s">
        <v>6732</v>
      </c>
      <c r="D505" s="20" t="s">
        <v>5192</v>
      </c>
      <c r="E505" s="20" t="s">
        <v>7138</v>
      </c>
    </row>
    <row r="506" spans="1:5" ht="15.75">
      <c r="A506" s="1" t="s">
        <v>1863</v>
      </c>
      <c r="B506" s="1" t="s">
        <v>2886</v>
      </c>
      <c r="C506" s="20" t="s">
        <v>6732</v>
      </c>
      <c r="D506" s="20" t="s">
        <v>5193</v>
      </c>
      <c r="E506" s="20" t="s">
        <v>6801</v>
      </c>
    </row>
    <row r="507" spans="1:5" ht="15.75">
      <c r="A507" s="1" t="s">
        <v>1862</v>
      </c>
      <c r="B507" s="1" t="s">
        <v>2887</v>
      </c>
      <c r="C507" s="20" t="s">
        <v>6732</v>
      </c>
      <c r="D507" s="20" t="s">
        <v>5194</v>
      </c>
      <c r="E507" s="20" t="s">
        <v>7139</v>
      </c>
    </row>
    <row r="508" spans="1:5" ht="15.75">
      <c r="A508" s="1" t="s">
        <v>1861</v>
      </c>
      <c r="B508" s="1" t="s">
        <v>2888</v>
      </c>
      <c r="C508" s="20" t="s">
        <v>6733</v>
      </c>
      <c r="D508" s="20" t="s">
        <v>5195</v>
      </c>
      <c r="E508" s="20" t="s">
        <v>7140</v>
      </c>
    </row>
    <row r="509" spans="1:5" ht="15.75">
      <c r="A509" s="1" t="s">
        <v>1860</v>
      </c>
      <c r="B509" s="1" t="s">
        <v>2889</v>
      </c>
      <c r="C509" s="20" t="s">
        <v>6733</v>
      </c>
      <c r="D509" s="20" t="s">
        <v>5196</v>
      </c>
      <c r="E509" s="20" t="s">
        <v>7141</v>
      </c>
    </row>
    <row r="510" spans="1:5" ht="15.75">
      <c r="A510" s="1" t="s">
        <v>1859</v>
      </c>
      <c r="B510" s="1" t="s">
        <v>2890</v>
      </c>
      <c r="C510" s="20" t="s">
        <v>6732</v>
      </c>
      <c r="D510" s="20" t="s">
        <v>5197</v>
      </c>
      <c r="E510" s="20" t="s">
        <v>7142</v>
      </c>
    </row>
    <row r="511" spans="1:5" ht="15.75">
      <c r="A511" s="1" t="s">
        <v>1858</v>
      </c>
      <c r="B511" s="1" t="s">
        <v>2891</v>
      </c>
      <c r="C511" s="20" t="s">
        <v>6733</v>
      </c>
      <c r="D511" s="20" t="s">
        <v>5198</v>
      </c>
      <c r="E511" s="20" t="s">
        <v>7143</v>
      </c>
    </row>
    <row r="512" spans="1:5" ht="15.75">
      <c r="A512" s="1" t="s">
        <v>1857</v>
      </c>
      <c r="B512" s="1" t="s">
        <v>2892</v>
      </c>
      <c r="C512" s="20" t="s">
        <v>6733</v>
      </c>
      <c r="D512" s="20" t="s">
        <v>5199</v>
      </c>
      <c r="E512" s="20" t="s">
        <v>7029</v>
      </c>
    </row>
    <row r="513" spans="1:5" ht="15.75">
      <c r="A513" s="1" t="s">
        <v>1856</v>
      </c>
      <c r="B513" s="1" t="s">
        <v>2893</v>
      </c>
      <c r="C513" s="20" t="s">
        <v>6733</v>
      </c>
      <c r="D513" s="20" t="s">
        <v>5200</v>
      </c>
      <c r="E513" s="20" t="s">
        <v>6865</v>
      </c>
    </row>
    <row r="514" spans="1:5" ht="15.75">
      <c r="A514" s="1" t="s">
        <v>1855</v>
      </c>
      <c r="B514" s="1" t="s">
        <v>2894</v>
      </c>
      <c r="C514" s="20" t="s">
        <v>6733</v>
      </c>
      <c r="D514" s="20" t="s">
        <v>5201</v>
      </c>
      <c r="E514" s="20" t="s">
        <v>6540</v>
      </c>
    </row>
    <row r="515" spans="1:5" ht="15.75">
      <c r="A515" s="1" t="s">
        <v>1854</v>
      </c>
      <c r="B515" s="1" t="s">
        <v>2895</v>
      </c>
      <c r="C515" s="20" t="s">
        <v>6732</v>
      </c>
      <c r="D515" s="20" t="s">
        <v>5202</v>
      </c>
      <c r="E515" s="20" t="s">
        <v>7144</v>
      </c>
    </row>
    <row r="516" spans="1:5" ht="15.75">
      <c r="A516" s="1" t="s">
        <v>1853</v>
      </c>
      <c r="B516" s="1" t="s">
        <v>2896</v>
      </c>
      <c r="C516" s="20" t="s">
        <v>6733</v>
      </c>
      <c r="D516" s="20" t="s">
        <v>5203</v>
      </c>
      <c r="E516" s="20" t="s">
        <v>7145</v>
      </c>
    </row>
    <row r="517" spans="1:5" ht="15.75">
      <c r="A517" s="1" t="s">
        <v>1852</v>
      </c>
      <c r="B517" s="1" t="s">
        <v>2897</v>
      </c>
      <c r="C517" s="20" t="s">
        <v>6733</v>
      </c>
      <c r="D517" s="20" t="s">
        <v>5204</v>
      </c>
      <c r="E517" s="20" t="s">
        <v>6790</v>
      </c>
    </row>
    <row r="518" spans="1:5" ht="15.75">
      <c r="A518" s="1" t="s">
        <v>1851</v>
      </c>
      <c r="B518" s="1" t="s">
        <v>2898</v>
      </c>
      <c r="C518" s="20" t="s">
        <v>6732</v>
      </c>
      <c r="D518" s="20" t="s">
        <v>5205</v>
      </c>
      <c r="E518" s="20" t="s">
        <v>6823</v>
      </c>
    </row>
    <row r="519" spans="1:5" ht="15.75">
      <c r="A519" s="1" t="s">
        <v>1850</v>
      </c>
      <c r="B519" s="1" t="s">
        <v>2899</v>
      </c>
      <c r="C519" s="20" t="s">
        <v>6732</v>
      </c>
      <c r="D519" s="20" t="s">
        <v>5206</v>
      </c>
      <c r="E519" s="20" t="s">
        <v>7134</v>
      </c>
    </row>
    <row r="520" spans="1:5" ht="15.75">
      <c r="A520" s="1" t="s">
        <v>1849</v>
      </c>
      <c r="B520" s="1" t="s">
        <v>2900</v>
      </c>
      <c r="C520" s="20" t="s">
        <v>6733</v>
      </c>
      <c r="D520" s="20" t="s">
        <v>5207</v>
      </c>
      <c r="E520" s="20" t="s">
        <v>7059</v>
      </c>
    </row>
    <row r="521" spans="1:5" ht="15.75">
      <c r="A521" s="1" t="s">
        <v>1848</v>
      </c>
      <c r="B521" s="1" t="s">
        <v>2901</v>
      </c>
      <c r="C521" s="20" t="s">
        <v>6732</v>
      </c>
      <c r="D521" s="20" t="s">
        <v>5208</v>
      </c>
      <c r="E521" s="20" t="s">
        <v>7146</v>
      </c>
    </row>
    <row r="522" spans="1:5" ht="15.75">
      <c r="A522" s="1" t="s">
        <v>1847</v>
      </c>
      <c r="B522" s="1" t="s">
        <v>2902</v>
      </c>
      <c r="C522" s="20" t="s">
        <v>6733</v>
      </c>
      <c r="D522" s="20" t="s">
        <v>5209</v>
      </c>
      <c r="E522" s="20" t="s">
        <v>7147</v>
      </c>
    </row>
    <row r="523" spans="1:5" ht="15.75">
      <c r="A523" s="1" t="s">
        <v>1846</v>
      </c>
      <c r="B523" s="1" t="s">
        <v>2903</v>
      </c>
      <c r="C523" s="20" t="s">
        <v>6733</v>
      </c>
      <c r="D523" s="20" t="s">
        <v>5210</v>
      </c>
      <c r="E523" s="20" t="s">
        <v>6757</v>
      </c>
    </row>
    <row r="524" spans="1:5" ht="15.75">
      <c r="A524" s="1" t="s">
        <v>1845</v>
      </c>
      <c r="B524" s="1" t="s">
        <v>2904</v>
      </c>
      <c r="C524" s="20" t="s">
        <v>6732</v>
      </c>
      <c r="D524" s="20" t="s">
        <v>5211</v>
      </c>
      <c r="E524" s="20" t="s">
        <v>7148</v>
      </c>
    </row>
    <row r="525" spans="1:5" ht="15.75">
      <c r="A525" s="1" t="s">
        <v>1844</v>
      </c>
      <c r="B525" s="1" t="s">
        <v>2905</v>
      </c>
      <c r="C525" s="20" t="s">
        <v>7125</v>
      </c>
      <c r="D525" s="20" t="s">
        <v>5212</v>
      </c>
      <c r="E525" s="20" t="s">
        <v>7149</v>
      </c>
    </row>
    <row r="526" spans="1:5" ht="15.75">
      <c r="A526" s="1" t="s">
        <v>1843</v>
      </c>
      <c r="B526" s="1" t="s">
        <v>2906</v>
      </c>
      <c r="C526" s="20" t="s">
        <v>6732</v>
      </c>
      <c r="D526" s="20" t="s">
        <v>5213</v>
      </c>
      <c r="E526" s="20" t="s">
        <v>7150</v>
      </c>
    </row>
    <row r="527" spans="1:5" ht="15.75">
      <c r="A527" s="1" t="s">
        <v>1842</v>
      </c>
      <c r="B527" s="1" t="s">
        <v>2907</v>
      </c>
      <c r="C527" s="20" t="s">
        <v>6732</v>
      </c>
      <c r="D527" s="20" t="s">
        <v>5214</v>
      </c>
      <c r="E527" s="20" t="s">
        <v>6894</v>
      </c>
    </row>
    <row r="528" spans="1:5" ht="15.75">
      <c r="A528" s="1" t="s">
        <v>1841</v>
      </c>
      <c r="B528" s="1" t="s">
        <v>2908</v>
      </c>
      <c r="C528" s="20" t="s">
        <v>7125</v>
      </c>
      <c r="D528" s="20" t="s">
        <v>5215</v>
      </c>
      <c r="E528" s="20" t="s">
        <v>7151</v>
      </c>
    </row>
    <row r="529" spans="1:5" ht="15.75">
      <c r="A529" s="1" t="s">
        <v>1840</v>
      </c>
      <c r="B529" s="1" t="s">
        <v>2909</v>
      </c>
      <c r="C529" s="20" t="s">
        <v>6732</v>
      </c>
      <c r="D529" s="20" t="s">
        <v>5216</v>
      </c>
      <c r="E529" s="20" t="s">
        <v>5962</v>
      </c>
    </row>
    <row r="530" spans="1:5" ht="15.75">
      <c r="A530" s="1" t="s">
        <v>1839</v>
      </c>
      <c r="B530" s="1" t="s">
        <v>2910</v>
      </c>
      <c r="C530" s="20" t="s">
        <v>6733</v>
      </c>
      <c r="D530" s="20" t="s">
        <v>5217</v>
      </c>
      <c r="E530" s="20" t="s">
        <v>6947</v>
      </c>
    </row>
    <row r="531" spans="1:5" ht="15.75">
      <c r="A531" s="1" t="s">
        <v>1838</v>
      </c>
      <c r="B531" s="1" t="s">
        <v>2911</v>
      </c>
      <c r="C531" s="20" t="s">
        <v>6733</v>
      </c>
      <c r="D531" s="20" t="s">
        <v>5218</v>
      </c>
      <c r="E531" s="20" t="s">
        <v>7152</v>
      </c>
    </row>
    <row r="532" spans="1:5" ht="15.75">
      <c r="A532" s="1" t="s">
        <v>1837</v>
      </c>
      <c r="B532" s="1" t="s">
        <v>2912</v>
      </c>
      <c r="C532" s="20" t="s">
        <v>6732</v>
      </c>
      <c r="D532" s="20" t="s">
        <v>5219</v>
      </c>
      <c r="E532" s="20" t="s">
        <v>7153</v>
      </c>
    </row>
    <row r="533" spans="1:5" ht="15.75">
      <c r="A533" s="1" t="s">
        <v>1836</v>
      </c>
      <c r="B533" s="1" t="s">
        <v>2913</v>
      </c>
      <c r="C533" s="20" t="s">
        <v>6733</v>
      </c>
      <c r="D533" s="20" t="s">
        <v>5220</v>
      </c>
      <c r="E533" s="20" t="s">
        <v>6856</v>
      </c>
    </row>
    <row r="534" spans="1:5" ht="15.75">
      <c r="A534" s="1" t="s">
        <v>1835</v>
      </c>
      <c r="B534" s="1" t="s">
        <v>2914</v>
      </c>
      <c r="C534" s="20" t="s">
        <v>6732</v>
      </c>
      <c r="D534" s="20" t="s">
        <v>5221</v>
      </c>
      <c r="E534" s="20" t="s">
        <v>7154</v>
      </c>
    </row>
    <row r="535" spans="1:5" ht="15.75">
      <c r="A535" s="1" t="s">
        <v>1834</v>
      </c>
      <c r="B535" s="1" t="s">
        <v>2915</v>
      </c>
      <c r="C535" s="20" t="s">
        <v>6733</v>
      </c>
      <c r="D535" s="20" t="s">
        <v>5222</v>
      </c>
      <c r="E535" s="20" t="s">
        <v>7141</v>
      </c>
    </row>
    <row r="536" spans="1:5" ht="15.75">
      <c r="A536" s="1" t="s">
        <v>1833</v>
      </c>
      <c r="B536" s="1" t="s">
        <v>2916</v>
      </c>
      <c r="C536" s="20" t="s">
        <v>6732</v>
      </c>
      <c r="D536" s="20" t="s">
        <v>5223</v>
      </c>
      <c r="E536" s="20" t="s">
        <v>7155</v>
      </c>
    </row>
    <row r="537" spans="1:5" ht="15.75">
      <c r="A537" s="1" t="s">
        <v>1832</v>
      </c>
      <c r="B537" s="1" t="s">
        <v>2917</v>
      </c>
      <c r="C537" s="20" t="s">
        <v>6733</v>
      </c>
      <c r="D537" s="20" t="s">
        <v>4785</v>
      </c>
      <c r="E537" s="20" t="s">
        <v>7156</v>
      </c>
    </row>
    <row r="538" spans="1:5" ht="15.75">
      <c r="A538" s="1" t="s">
        <v>1831</v>
      </c>
      <c r="B538" s="1" t="s">
        <v>2918</v>
      </c>
      <c r="C538" s="20" t="s">
        <v>6732</v>
      </c>
      <c r="D538" s="20" t="s">
        <v>5224</v>
      </c>
      <c r="E538" s="20" t="s">
        <v>7157</v>
      </c>
    </row>
    <row r="539" spans="1:5" ht="15.75">
      <c r="A539" s="1" t="s">
        <v>1830</v>
      </c>
      <c r="B539" s="1" t="s">
        <v>2919</v>
      </c>
      <c r="C539" s="20" t="s">
        <v>6732</v>
      </c>
      <c r="D539" s="20" t="s">
        <v>5225</v>
      </c>
      <c r="E539" s="20" t="s">
        <v>4974</v>
      </c>
    </row>
    <row r="540" spans="1:5" ht="15.75">
      <c r="A540" s="1" t="s">
        <v>1829</v>
      </c>
      <c r="B540" s="1" t="s">
        <v>2920</v>
      </c>
      <c r="C540" s="20" t="s">
        <v>6732</v>
      </c>
      <c r="D540" s="20" t="s">
        <v>5226</v>
      </c>
      <c r="E540" s="20" t="s">
        <v>7153</v>
      </c>
    </row>
    <row r="541" spans="1:5" ht="15.75">
      <c r="A541" s="1" t="s">
        <v>1828</v>
      </c>
      <c r="B541" s="1" t="s">
        <v>2921</v>
      </c>
      <c r="C541" s="20" t="s">
        <v>6733</v>
      </c>
      <c r="D541" s="20" t="s">
        <v>5227</v>
      </c>
      <c r="E541" s="20" t="s">
        <v>6790</v>
      </c>
    </row>
    <row r="542" spans="1:5" ht="15.75">
      <c r="A542" s="1" t="s">
        <v>1827</v>
      </c>
      <c r="B542" s="1" t="s">
        <v>2922</v>
      </c>
      <c r="C542" s="20" t="s">
        <v>6733</v>
      </c>
      <c r="D542" s="20" t="s">
        <v>5228</v>
      </c>
      <c r="E542" s="20" t="s">
        <v>7158</v>
      </c>
    </row>
    <row r="543" spans="1:5" ht="15.75">
      <c r="A543" s="1" t="s">
        <v>1826</v>
      </c>
      <c r="B543" s="1" t="s">
        <v>2923</v>
      </c>
      <c r="C543" s="20" t="s">
        <v>6733</v>
      </c>
      <c r="D543" s="20" t="s">
        <v>5229</v>
      </c>
      <c r="E543" s="20" t="s">
        <v>7159</v>
      </c>
    </row>
    <row r="544" spans="1:5" ht="15.75">
      <c r="A544" s="1" t="s">
        <v>1825</v>
      </c>
      <c r="B544" s="1" t="s">
        <v>2924</v>
      </c>
      <c r="C544" s="20" t="s">
        <v>6732</v>
      </c>
      <c r="D544" s="20" t="s">
        <v>5230</v>
      </c>
      <c r="E544" s="20" t="s">
        <v>6927</v>
      </c>
    </row>
    <row r="545" spans="1:5" ht="15.75">
      <c r="A545" s="1" t="s">
        <v>1824</v>
      </c>
      <c r="B545" s="1" t="s">
        <v>2925</v>
      </c>
      <c r="C545" s="20" t="s">
        <v>6732</v>
      </c>
      <c r="D545" s="20" t="s">
        <v>5231</v>
      </c>
      <c r="E545" s="20" t="s">
        <v>7160</v>
      </c>
    </row>
    <row r="546" spans="1:5" ht="15.75">
      <c r="A546" s="1" t="s">
        <v>1823</v>
      </c>
      <c r="B546" s="1" t="s">
        <v>2926</v>
      </c>
      <c r="C546" s="20" t="s">
        <v>7125</v>
      </c>
      <c r="D546" s="20" t="s">
        <v>5232</v>
      </c>
      <c r="E546" s="20" t="s">
        <v>7161</v>
      </c>
    </row>
    <row r="547" spans="1:5" ht="15.75">
      <c r="A547" s="1" t="s">
        <v>1822</v>
      </c>
      <c r="B547" s="1" t="s">
        <v>2927</v>
      </c>
      <c r="C547" s="20" t="s">
        <v>6733</v>
      </c>
      <c r="D547" s="20" t="s">
        <v>5233</v>
      </c>
      <c r="E547" s="20" t="s">
        <v>7042</v>
      </c>
    </row>
    <row r="548" spans="1:5" ht="15.75">
      <c r="A548" s="1" t="s">
        <v>1821</v>
      </c>
      <c r="B548" s="1" t="s">
        <v>2928</v>
      </c>
      <c r="C548" s="20" t="s">
        <v>6732</v>
      </c>
      <c r="D548" s="20" t="s">
        <v>5234</v>
      </c>
      <c r="E548" s="20" t="s">
        <v>7162</v>
      </c>
    </row>
    <row r="549" spans="1:5" ht="15.75">
      <c r="A549" s="1" t="s">
        <v>1820</v>
      </c>
      <c r="B549" s="1" t="s">
        <v>2929</v>
      </c>
      <c r="C549" s="20" t="s">
        <v>6733</v>
      </c>
      <c r="D549" s="20" t="s">
        <v>5235</v>
      </c>
      <c r="E549" s="20" t="s">
        <v>7163</v>
      </c>
    </row>
    <row r="550" spans="1:5" ht="15.75">
      <c r="A550" s="1" t="s">
        <v>1819</v>
      </c>
      <c r="B550" s="1" t="s">
        <v>2930</v>
      </c>
      <c r="C550" s="20" t="s">
        <v>6733</v>
      </c>
      <c r="D550" s="20" t="s">
        <v>5236</v>
      </c>
      <c r="E550" s="20" t="s">
        <v>7164</v>
      </c>
    </row>
    <row r="551" spans="1:5" ht="15.75">
      <c r="A551" s="1" t="s">
        <v>1818</v>
      </c>
      <c r="B551" s="1" t="s">
        <v>2931</v>
      </c>
      <c r="C551" s="20" t="s">
        <v>6733</v>
      </c>
      <c r="D551" s="20" t="s">
        <v>5237</v>
      </c>
      <c r="E551" s="20" t="s">
        <v>7165</v>
      </c>
    </row>
    <row r="552" spans="1:5" ht="15.75">
      <c r="A552" s="1" t="s">
        <v>1817</v>
      </c>
      <c r="B552" s="1" t="s">
        <v>2932</v>
      </c>
      <c r="C552" s="20" t="s">
        <v>6732</v>
      </c>
      <c r="D552" s="20" t="s">
        <v>5238</v>
      </c>
      <c r="E552" s="20" t="s">
        <v>7166</v>
      </c>
    </row>
    <row r="553" spans="1:5" ht="15.75">
      <c r="A553" s="1" t="s">
        <v>1816</v>
      </c>
      <c r="B553" s="1" t="s">
        <v>2933</v>
      </c>
      <c r="C553" s="20" t="s">
        <v>6733</v>
      </c>
      <c r="D553" s="20" t="s">
        <v>4894</v>
      </c>
      <c r="E553" s="20" t="s">
        <v>7114</v>
      </c>
    </row>
    <row r="554" spans="1:5" ht="15.75">
      <c r="A554" s="1" t="s">
        <v>1815</v>
      </c>
      <c r="B554" s="1" t="s">
        <v>2934</v>
      </c>
      <c r="C554" s="20" t="s">
        <v>6733</v>
      </c>
      <c r="D554" s="20" t="s">
        <v>5239</v>
      </c>
      <c r="E554" s="20" t="s">
        <v>7167</v>
      </c>
    </row>
    <row r="555" spans="1:5" ht="15.75">
      <c r="A555" s="1" t="s">
        <v>1814</v>
      </c>
      <c r="B555" s="1" t="s">
        <v>2935</v>
      </c>
      <c r="C555" s="20" t="s">
        <v>6732</v>
      </c>
      <c r="D555" s="20" t="s">
        <v>5240</v>
      </c>
      <c r="E555" s="20" t="s">
        <v>7168</v>
      </c>
    </row>
    <row r="556" spans="1:5" ht="15.75">
      <c r="A556" s="1" t="s">
        <v>1813</v>
      </c>
      <c r="B556" s="1" t="s">
        <v>2936</v>
      </c>
      <c r="C556" s="20" t="s">
        <v>6733</v>
      </c>
      <c r="D556" s="20" t="s">
        <v>5241</v>
      </c>
      <c r="E556" s="20" t="s">
        <v>6269</v>
      </c>
    </row>
    <row r="557" spans="1:5" ht="15.75">
      <c r="A557" s="1" t="s">
        <v>1812</v>
      </c>
      <c r="B557" s="1" t="s">
        <v>2937</v>
      </c>
      <c r="C557" s="20" t="s">
        <v>6733</v>
      </c>
      <c r="D557" s="20" t="s">
        <v>5242</v>
      </c>
      <c r="E557" s="20" t="s">
        <v>7169</v>
      </c>
    </row>
    <row r="558" spans="1:5" ht="15.75">
      <c r="A558" s="1" t="s">
        <v>1811</v>
      </c>
      <c r="B558" s="1" t="s">
        <v>2938</v>
      </c>
      <c r="C558" s="20" t="s">
        <v>6732</v>
      </c>
      <c r="D558" s="20" t="s">
        <v>5243</v>
      </c>
      <c r="E558" s="20" t="s">
        <v>7170</v>
      </c>
    </row>
    <row r="559" spans="1:5" ht="15.75">
      <c r="A559" s="1" t="s">
        <v>1810</v>
      </c>
      <c r="B559" s="1" t="s">
        <v>2939</v>
      </c>
      <c r="C559" s="20" t="s">
        <v>6733</v>
      </c>
      <c r="D559" s="20" t="s">
        <v>5244</v>
      </c>
      <c r="E559" s="20" t="s">
        <v>6812</v>
      </c>
    </row>
    <row r="560" spans="1:5" ht="15.75">
      <c r="A560" s="1" t="s">
        <v>1809</v>
      </c>
      <c r="B560" s="1" t="s">
        <v>2940</v>
      </c>
      <c r="C560" s="20" t="s">
        <v>6732</v>
      </c>
      <c r="D560" s="20" t="s">
        <v>5245</v>
      </c>
      <c r="E560" s="20" t="s">
        <v>7171</v>
      </c>
    </row>
    <row r="561" spans="1:5" ht="15.75">
      <c r="A561" s="1" t="s">
        <v>1808</v>
      </c>
      <c r="B561" s="1" t="s">
        <v>2941</v>
      </c>
      <c r="C561" s="20" t="s">
        <v>6733</v>
      </c>
      <c r="D561" s="20" t="s">
        <v>5246</v>
      </c>
      <c r="E561" s="20" t="s">
        <v>7172</v>
      </c>
    </row>
    <row r="562" spans="1:5" ht="15.75">
      <c r="A562" s="1" t="s">
        <v>1807</v>
      </c>
      <c r="B562" s="1" t="s">
        <v>2942</v>
      </c>
      <c r="C562" s="20" t="s">
        <v>6732</v>
      </c>
      <c r="D562" s="20" t="s">
        <v>5247</v>
      </c>
      <c r="E562" s="20" t="s">
        <v>7173</v>
      </c>
    </row>
    <row r="563" spans="1:5" ht="15.75">
      <c r="A563" s="1" t="s">
        <v>1806</v>
      </c>
      <c r="B563" s="1" t="s">
        <v>2943</v>
      </c>
      <c r="C563" s="20" t="s">
        <v>6733</v>
      </c>
      <c r="D563" s="20" t="s">
        <v>5248</v>
      </c>
      <c r="E563" s="20" t="s">
        <v>7174</v>
      </c>
    </row>
    <row r="564" spans="1:5" ht="15.75">
      <c r="A564" s="1" t="s">
        <v>1805</v>
      </c>
      <c r="B564" s="1" t="s">
        <v>2944</v>
      </c>
      <c r="C564" s="20" t="s">
        <v>6733</v>
      </c>
      <c r="D564" s="20" t="s">
        <v>5249</v>
      </c>
      <c r="E564" s="20" t="s">
        <v>7175</v>
      </c>
    </row>
    <row r="565" spans="1:5" ht="15.75">
      <c r="A565" s="1" t="s">
        <v>1804</v>
      </c>
      <c r="B565" s="1" t="s">
        <v>2945</v>
      </c>
      <c r="C565" s="20" t="s">
        <v>6732</v>
      </c>
      <c r="D565" s="20" t="s">
        <v>5250</v>
      </c>
      <c r="E565" s="20" t="s">
        <v>7176</v>
      </c>
    </row>
    <row r="566" spans="1:5" ht="15.75">
      <c r="A566" s="1" t="s">
        <v>1803</v>
      </c>
      <c r="B566" s="1" t="s">
        <v>2946</v>
      </c>
      <c r="C566" s="20" t="s">
        <v>7125</v>
      </c>
      <c r="D566" s="20" t="s">
        <v>5251</v>
      </c>
      <c r="E566" s="20" t="s">
        <v>7177</v>
      </c>
    </row>
    <row r="567" spans="1:5" ht="15.75">
      <c r="A567" s="1" t="s">
        <v>1802</v>
      </c>
      <c r="B567" s="1" t="s">
        <v>2947</v>
      </c>
      <c r="C567" s="20" t="s">
        <v>6733</v>
      </c>
      <c r="D567" s="20" t="s">
        <v>5252</v>
      </c>
      <c r="E567" s="20" t="s">
        <v>7178</v>
      </c>
    </row>
    <row r="568" spans="1:5" ht="15.75">
      <c r="A568" s="1" t="s">
        <v>1801</v>
      </c>
      <c r="B568" s="1" t="s">
        <v>2948</v>
      </c>
      <c r="C568" s="20" t="s">
        <v>6732</v>
      </c>
      <c r="D568" s="20" t="s">
        <v>5253</v>
      </c>
      <c r="E568" s="20" t="s">
        <v>7179</v>
      </c>
    </row>
    <row r="569" spans="1:5" ht="15.75">
      <c r="A569" s="1" t="s">
        <v>1800</v>
      </c>
      <c r="B569" s="1" t="s">
        <v>2949</v>
      </c>
      <c r="C569" s="20" t="s">
        <v>6732</v>
      </c>
      <c r="D569" s="20" t="s">
        <v>5254</v>
      </c>
      <c r="E569" s="20" t="s">
        <v>7180</v>
      </c>
    </row>
    <row r="570" spans="1:5" ht="15.75">
      <c r="A570" s="1" t="s">
        <v>1799</v>
      </c>
      <c r="B570" s="1" t="s">
        <v>2950</v>
      </c>
      <c r="C570" s="20" t="s">
        <v>6732</v>
      </c>
      <c r="D570" s="20" t="s">
        <v>5255</v>
      </c>
      <c r="E570" s="20" t="s">
        <v>7181</v>
      </c>
    </row>
    <row r="571" spans="1:5" ht="15.75">
      <c r="A571" s="1" t="s">
        <v>1798</v>
      </c>
      <c r="B571" s="1" t="s">
        <v>2951</v>
      </c>
      <c r="C571" s="20" t="s">
        <v>6733</v>
      </c>
      <c r="D571" s="20" t="s">
        <v>5256</v>
      </c>
      <c r="E571" s="20" t="s">
        <v>7182</v>
      </c>
    </row>
    <row r="572" spans="1:5" ht="15.75">
      <c r="A572" s="1" t="s">
        <v>1797</v>
      </c>
      <c r="B572" s="1" t="s">
        <v>2952</v>
      </c>
      <c r="C572" s="20" t="s">
        <v>6733</v>
      </c>
      <c r="D572" s="20" t="s">
        <v>5257</v>
      </c>
      <c r="E572" s="20" t="s">
        <v>7183</v>
      </c>
    </row>
    <row r="573" spans="1:5" ht="15.75">
      <c r="A573" s="1" t="s">
        <v>1796</v>
      </c>
      <c r="B573" s="1" t="s">
        <v>2953</v>
      </c>
      <c r="C573" s="20" t="s">
        <v>6733</v>
      </c>
      <c r="D573" s="20" t="s">
        <v>5258</v>
      </c>
      <c r="E573" s="20" t="s">
        <v>6904</v>
      </c>
    </row>
    <row r="574" spans="1:5" ht="15.75">
      <c r="A574" s="1" t="s">
        <v>1795</v>
      </c>
      <c r="B574" s="1" t="s">
        <v>2954</v>
      </c>
      <c r="C574" s="20" t="s">
        <v>7125</v>
      </c>
      <c r="D574" s="20" t="s">
        <v>5259</v>
      </c>
      <c r="E574" s="20" t="s">
        <v>7184</v>
      </c>
    </row>
    <row r="575" spans="1:5" ht="15.75">
      <c r="A575" s="1" t="s">
        <v>1794</v>
      </c>
      <c r="B575" s="1" t="s">
        <v>2955</v>
      </c>
      <c r="C575" s="20" t="s">
        <v>6733</v>
      </c>
      <c r="D575" s="20" t="s">
        <v>5260</v>
      </c>
      <c r="E575" s="20" t="s">
        <v>7185</v>
      </c>
    </row>
    <row r="576" spans="1:5" ht="15.75">
      <c r="A576" s="1" t="s">
        <v>1793</v>
      </c>
      <c r="B576" s="1" t="s">
        <v>2956</v>
      </c>
      <c r="C576" s="20" t="s">
        <v>6733</v>
      </c>
      <c r="D576" s="20" t="s">
        <v>5261</v>
      </c>
      <c r="E576" s="20" t="s">
        <v>7186</v>
      </c>
    </row>
    <row r="577" spans="1:5" ht="15.75">
      <c r="A577" s="1" t="s">
        <v>1792</v>
      </c>
      <c r="B577" s="1" t="s">
        <v>2957</v>
      </c>
      <c r="C577" s="20" t="s">
        <v>6732</v>
      </c>
      <c r="D577" s="20" t="s">
        <v>5262</v>
      </c>
      <c r="E577" s="20" t="s">
        <v>7187</v>
      </c>
    </row>
    <row r="578" spans="1:5" ht="15.75">
      <c r="A578" s="1" t="s">
        <v>1791</v>
      </c>
      <c r="B578" s="1" t="s">
        <v>2958</v>
      </c>
      <c r="C578" s="20" t="s">
        <v>7125</v>
      </c>
      <c r="D578" s="20" t="s">
        <v>5263</v>
      </c>
      <c r="E578" s="20" t="s">
        <v>7188</v>
      </c>
    </row>
    <row r="579" spans="1:5" ht="15.75">
      <c r="A579" s="1" t="s">
        <v>1790</v>
      </c>
      <c r="B579" s="1" t="s">
        <v>2959</v>
      </c>
      <c r="C579" s="20" t="s">
        <v>6733</v>
      </c>
      <c r="D579" s="20" t="s">
        <v>5264</v>
      </c>
      <c r="E579" s="20" t="s">
        <v>7189</v>
      </c>
    </row>
    <row r="580" spans="1:5" ht="15.75">
      <c r="A580" s="1" t="s">
        <v>1789</v>
      </c>
      <c r="B580" s="1" t="s">
        <v>2960</v>
      </c>
      <c r="C580" s="20" t="s">
        <v>6732</v>
      </c>
      <c r="D580" s="20" t="s">
        <v>5265</v>
      </c>
      <c r="E580" s="20" t="s">
        <v>7190</v>
      </c>
    </row>
    <row r="581" spans="1:5" ht="15.75">
      <c r="A581" s="1" t="s">
        <v>1788</v>
      </c>
      <c r="B581" s="1" t="s">
        <v>2961</v>
      </c>
      <c r="C581" s="20" t="s">
        <v>6732</v>
      </c>
      <c r="D581" s="20" t="s">
        <v>5266</v>
      </c>
      <c r="E581" s="20" t="s">
        <v>7191</v>
      </c>
    </row>
    <row r="582" spans="1:5" ht="15.75">
      <c r="A582" s="1" t="s">
        <v>1787</v>
      </c>
      <c r="B582" s="1" t="s">
        <v>2962</v>
      </c>
      <c r="C582" s="20" t="s">
        <v>6733</v>
      </c>
      <c r="D582" s="20" t="s">
        <v>5267</v>
      </c>
      <c r="E582" s="20" t="s">
        <v>7192</v>
      </c>
    </row>
    <row r="583" spans="1:5" ht="15.75">
      <c r="A583" s="1" t="s">
        <v>1786</v>
      </c>
      <c r="B583" s="1" t="s">
        <v>2963</v>
      </c>
      <c r="C583" s="20" t="s">
        <v>6733</v>
      </c>
      <c r="D583" s="20" t="s">
        <v>5268</v>
      </c>
      <c r="E583" s="20" t="s">
        <v>6735</v>
      </c>
    </row>
    <row r="584" spans="1:5" ht="15.75">
      <c r="A584" s="1" t="s">
        <v>1785</v>
      </c>
      <c r="B584" s="1" t="s">
        <v>2964</v>
      </c>
      <c r="C584" s="20" t="s">
        <v>6732</v>
      </c>
      <c r="D584" s="20" t="s">
        <v>5269</v>
      </c>
      <c r="E584" s="20" t="s">
        <v>7193</v>
      </c>
    </row>
    <row r="585" spans="1:5" ht="15.75">
      <c r="A585" s="1" t="s">
        <v>1784</v>
      </c>
      <c r="B585" s="1" t="s">
        <v>2965</v>
      </c>
      <c r="C585" s="20" t="s">
        <v>6733</v>
      </c>
      <c r="D585" s="20" t="s">
        <v>5270</v>
      </c>
      <c r="E585" s="20" t="s">
        <v>7070</v>
      </c>
    </row>
    <row r="586" spans="1:5" ht="15.75">
      <c r="A586" s="1" t="s">
        <v>1783</v>
      </c>
      <c r="B586" s="1" t="s">
        <v>2966</v>
      </c>
      <c r="C586" s="20" t="s">
        <v>6732</v>
      </c>
      <c r="D586" s="20" t="s">
        <v>5271</v>
      </c>
      <c r="E586" s="20" t="s">
        <v>7194</v>
      </c>
    </row>
    <row r="587" spans="1:5" ht="15.75">
      <c r="A587" s="1" t="s">
        <v>1782</v>
      </c>
      <c r="B587" s="1" t="s">
        <v>2967</v>
      </c>
      <c r="C587" s="20" t="s">
        <v>6732</v>
      </c>
      <c r="D587" s="20" t="s">
        <v>5272</v>
      </c>
      <c r="E587" s="20" t="s">
        <v>7033</v>
      </c>
    </row>
    <row r="588" spans="1:5" ht="15.75">
      <c r="A588" s="1" t="s">
        <v>1781</v>
      </c>
      <c r="B588" s="1" t="s">
        <v>2968</v>
      </c>
      <c r="C588" s="20" t="s">
        <v>6732</v>
      </c>
      <c r="D588" s="20" t="s">
        <v>5273</v>
      </c>
      <c r="E588" s="20" t="s">
        <v>7195</v>
      </c>
    </row>
    <row r="589" spans="1:5" ht="15.75">
      <c r="A589" s="1" t="s">
        <v>1780</v>
      </c>
      <c r="B589" s="1" t="s">
        <v>2969</v>
      </c>
      <c r="C589" s="20" t="s">
        <v>6732</v>
      </c>
      <c r="D589" s="20" t="s">
        <v>5274</v>
      </c>
      <c r="E589" s="20" t="s">
        <v>7196</v>
      </c>
    </row>
    <row r="590" spans="1:5" ht="15.75">
      <c r="A590" s="1" t="s">
        <v>1779</v>
      </c>
      <c r="B590" s="1" t="s">
        <v>2970</v>
      </c>
      <c r="C590" s="20" t="s">
        <v>7125</v>
      </c>
      <c r="D590" s="20" t="s">
        <v>4794</v>
      </c>
      <c r="E590" s="20" t="s">
        <v>7197</v>
      </c>
    </row>
    <row r="591" spans="1:5" ht="15.75">
      <c r="A591" s="1" t="s">
        <v>1778</v>
      </c>
      <c r="B591" s="1" t="s">
        <v>2971</v>
      </c>
      <c r="C591" s="20" t="s">
        <v>6732</v>
      </c>
      <c r="D591" s="20" t="s">
        <v>5275</v>
      </c>
      <c r="E591" s="20" t="s">
        <v>7198</v>
      </c>
    </row>
    <row r="592" spans="1:5" ht="15.75">
      <c r="A592" s="1" t="s">
        <v>1777</v>
      </c>
      <c r="B592" s="1" t="s">
        <v>2972</v>
      </c>
      <c r="C592" s="20" t="s">
        <v>6733</v>
      </c>
      <c r="D592" s="20" t="s">
        <v>5276</v>
      </c>
      <c r="E592" s="20" t="s">
        <v>6950</v>
      </c>
    </row>
    <row r="593" spans="1:5" ht="15.75">
      <c r="A593" s="1" t="s">
        <v>1776</v>
      </c>
      <c r="B593" s="1" t="s">
        <v>2973</v>
      </c>
      <c r="C593" s="20" t="s">
        <v>6732</v>
      </c>
      <c r="D593" s="20" t="s">
        <v>4783</v>
      </c>
      <c r="E593" s="20" t="s">
        <v>7199</v>
      </c>
    </row>
    <row r="594" spans="1:5" ht="15.75">
      <c r="A594" s="1" t="s">
        <v>1775</v>
      </c>
      <c r="B594" s="1" t="s">
        <v>2974</v>
      </c>
      <c r="C594" s="20" t="s">
        <v>6732</v>
      </c>
      <c r="D594" s="20" t="s">
        <v>5277</v>
      </c>
      <c r="E594" s="20" t="s">
        <v>7200</v>
      </c>
    </row>
    <row r="595" spans="1:5" ht="15.75">
      <c r="A595" s="1" t="s">
        <v>1774</v>
      </c>
      <c r="B595" s="1" t="s">
        <v>2975</v>
      </c>
      <c r="C595" s="20" t="s">
        <v>7125</v>
      </c>
      <c r="D595" s="20" t="s">
        <v>5278</v>
      </c>
      <c r="E595" s="20" t="s">
        <v>7201</v>
      </c>
    </row>
    <row r="596" spans="1:5" ht="15.75">
      <c r="A596" s="1" t="s">
        <v>1773</v>
      </c>
      <c r="B596" s="1" t="s">
        <v>2976</v>
      </c>
      <c r="C596" s="20" t="s">
        <v>6732</v>
      </c>
      <c r="D596" s="20" t="s">
        <v>5279</v>
      </c>
      <c r="E596" s="20" t="s">
        <v>7202</v>
      </c>
    </row>
    <row r="597" spans="1:5" ht="15.75">
      <c r="A597" s="1" t="s">
        <v>1772</v>
      </c>
      <c r="B597" s="1" t="s">
        <v>2977</v>
      </c>
      <c r="C597" s="20" t="s">
        <v>6733</v>
      </c>
      <c r="D597" s="20" t="s">
        <v>5280</v>
      </c>
      <c r="E597" s="20" t="s">
        <v>7203</v>
      </c>
    </row>
    <row r="598" spans="1:5" ht="15.75">
      <c r="A598" s="1" t="s">
        <v>1771</v>
      </c>
      <c r="B598" s="1" t="s">
        <v>2978</v>
      </c>
      <c r="C598" s="20" t="s">
        <v>6733</v>
      </c>
      <c r="D598" s="20" t="s">
        <v>5281</v>
      </c>
      <c r="E598" s="20" t="s">
        <v>7204</v>
      </c>
    </row>
    <row r="599" spans="1:5" ht="15.75">
      <c r="A599" s="1" t="s">
        <v>1770</v>
      </c>
      <c r="B599" s="1" t="s">
        <v>2979</v>
      </c>
      <c r="C599" s="20" t="s">
        <v>6732</v>
      </c>
      <c r="D599" s="20" t="s">
        <v>5282</v>
      </c>
      <c r="E599" s="20" t="s">
        <v>7205</v>
      </c>
    </row>
    <row r="600" spans="1:5" ht="15.75">
      <c r="A600" s="1" t="s">
        <v>1769</v>
      </c>
      <c r="B600" s="1" t="s">
        <v>2980</v>
      </c>
      <c r="C600" s="20" t="s">
        <v>6732</v>
      </c>
      <c r="D600" s="20" t="s">
        <v>5283</v>
      </c>
      <c r="E600" s="20" t="s">
        <v>7206</v>
      </c>
    </row>
    <row r="601" spans="1:5" ht="15.75">
      <c r="A601" s="1" t="s">
        <v>1768</v>
      </c>
      <c r="B601" s="1" t="s">
        <v>2981</v>
      </c>
      <c r="C601" s="20" t="s">
        <v>6733</v>
      </c>
      <c r="D601" s="20" t="s">
        <v>5284</v>
      </c>
      <c r="E601" s="20" t="s">
        <v>7207</v>
      </c>
    </row>
    <row r="602" spans="1:5" ht="15.75">
      <c r="A602" s="1" t="s">
        <v>1767</v>
      </c>
      <c r="B602" s="1" t="s">
        <v>2982</v>
      </c>
      <c r="C602" s="20" t="s">
        <v>6732</v>
      </c>
      <c r="D602" s="20" t="s">
        <v>5285</v>
      </c>
      <c r="E602" s="20" t="s">
        <v>7208</v>
      </c>
    </row>
    <row r="603" spans="1:5" ht="15.75">
      <c r="A603" s="1" t="s">
        <v>1766</v>
      </c>
      <c r="B603" s="1" t="s">
        <v>2983</v>
      </c>
      <c r="C603" s="20" t="s">
        <v>7125</v>
      </c>
      <c r="D603" s="20" t="s">
        <v>5286</v>
      </c>
      <c r="E603" s="20" t="s">
        <v>7209</v>
      </c>
    </row>
    <row r="604" spans="1:5" ht="15.75">
      <c r="A604" s="1" t="s">
        <v>1765</v>
      </c>
      <c r="B604" s="1" t="s">
        <v>2984</v>
      </c>
      <c r="C604" s="20" t="s">
        <v>7125</v>
      </c>
      <c r="D604" s="20" t="s">
        <v>5287</v>
      </c>
      <c r="E604" s="20" t="s">
        <v>7210</v>
      </c>
    </row>
    <row r="605" spans="1:5" ht="15.75">
      <c r="A605" s="1" t="s">
        <v>1764</v>
      </c>
      <c r="B605" s="1" t="s">
        <v>2985</v>
      </c>
      <c r="C605" s="20" t="s">
        <v>6733</v>
      </c>
      <c r="D605" s="20" t="s">
        <v>5288</v>
      </c>
      <c r="E605" s="20" t="s">
        <v>7192</v>
      </c>
    </row>
    <row r="606" spans="1:5" ht="15.75">
      <c r="A606" s="1" t="s">
        <v>1763</v>
      </c>
      <c r="B606" s="1" t="s">
        <v>2986</v>
      </c>
      <c r="C606" s="20" t="s">
        <v>6733</v>
      </c>
      <c r="D606" s="20" t="s">
        <v>4831</v>
      </c>
      <c r="E606" s="20" t="s">
        <v>7211</v>
      </c>
    </row>
    <row r="607" spans="1:5" ht="15.75">
      <c r="A607" s="1" t="s">
        <v>1762</v>
      </c>
      <c r="B607" s="1" t="s">
        <v>2987</v>
      </c>
      <c r="C607" s="20" t="s">
        <v>6733</v>
      </c>
      <c r="D607" s="20" t="s">
        <v>5289</v>
      </c>
      <c r="E607" s="20" t="s">
        <v>7212</v>
      </c>
    </row>
    <row r="608" spans="1:5" ht="15.75">
      <c r="A608" s="1" t="s">
        <v>1761</v>
      </c>
      <c r="B608" s="1" t="s">
        <v>2988</v>
      </c>
      <c r="C608" s="20" t="s">
        <v>6733</v>
      </c>
      <c r="D608" s="20" t="s">
        <v>5290</v>
      </c>
      <c r="E608" s="20" t="s">
        <v>7213</v>
      </c>
    </row>
    <row r="609" spans="1:5" ht="15.75">
      <c r="A609" s="1" t="s">
        <v>1760</v>
      </c>
      <c r="B609" s="1" t="s">
        <v>2989</v>
      </c>
      <c r="C609" s="20" t="s">
        <v>6733</v>
      </c>
      <c r="D609" s="20" t="s">
        <v>5291</v>
      </c>
      <c r="E609" s="20" t="s">
        <v>7214</v>
      </c>
    </row>
    <row r="610" spans="1:5" ht="15.75">
      <c r="A610" s="1" t="s">
        <v>1759</v>
      </c>
      <c r="B610" s="1" t="s">
        <v>2990</v>
      </c>
      <c r="C610" s="20" t="s">
        <v>6733</v>
      </c>
      <c r="D610" s="20" t="s">
        <v>5292</v>
      </c>
      <c r="E610" s="20" t="s">
        <v>7215</v>
      </c>
    </row>
    <row r="611" spans="1:5" ht="15.75">
      <c r="A611" s="1" t="s">
        <v>1758</v>
      </c>
      <c r="B611" s="1" t="s">
        <v>2991</v>
      </c>
      <c r="C611" s="20" t="s">
        <v>7125</v>
      </c>
      <c r="D611" s="20" t="s">
        <v>5293</v>
      </c>
      <c r="E611" s="20" t="s">
        <v>7216</v>
      </c>
    </row>
    <row r="612" spans="1:5" ht="15.75">
      <c r="A612" s="1" t="s">
        <v>1757</v>
      </c>
      <c r="B612" s="1" t="s">
        <v>2992</v>
      </c>
      <c r="C612" s="20" t="s">
        <v>6733</v>
      </c>
      <c r="D612" s="20" t="s">
        <v>5294</v>
      </c>
      <c r="E612" s="20" t="s">
        <v>7217</v>
      </c>
    </row>
    <row r="613" spans="1:5" ht="15.75">
      <c r="A613" s="1" t="s">
        <v>1756</v>
      </c>
      <c r="B613" s="1" t="s">
        <v>2993</v>
      </c>
      <c r="C613" s="20" t="s">
        <v>6732</v>
      </c>
      <c r="D613" s="20" t="s">
        <v>5295</v>
      </c>
      <c r="E613" s="20" t="s">
        <v>6951</v>
      </c>
    </row>
    <row r="614" spans="1:5" ht="15.75">
      <c r="A614" s="1" t="s">
        <v>1755</v>
      </c>
      <c r="B614" s="1" t="s">
        <v>2994</v>
      </c>
      <c r="C614" s="20" t="s">
        <v>6732</v>
      </c>
      <c r="D614" s="20" t="s">
        <v>5296</v>
      </c>
      <c r="E614" s="20" t="s">
        <v>7218</v>
      </c>
    </row>
    <row r="615" spans="1:5" ht="15.75">
      <c r="A615" s="1" t="s">
        <v>1754</v>
      </c>
      <c r="B615" s="1" t="s">
        <v>2995</v>
      </c>
      <c r="C615" s="20" t="s">
        <v>6733</v>
      </c>
      <c r="D615" s="20" t="s">
        <v>5297</v>
      </c>
      <c r="E615" s="20" t="s">
        <v>7219</v>
      </c>
    </row>
    <row r="616" spans="1:5" ht="15.75">
      <c r="A616" s="1" t="s">
        <v>1753</v>
      </c>
      <c r="B616" s="1" t="s">
        <v>2996</v>
      </c>
      <c r="C616" s="20" t="s">
        <v>6732</v>
      </c>
      <c r="D616" s="20" t="s">
        <v>5298</v>
      </c>
      <c r="E616" s="20" t="s">
        <v>7220</v>
      </c>
    </row>
    <row r="617" spans="1:5" ht="15.75">
      <c r="A617" s="1" t="s">
        <v>1752</v>
      </c>
      <c r="B617" s="1" t="s">
        <v>2997</v>
      </c>
      <c r="C617" s="20" t="s">
        <v>6732</v>
      </c>
      <c r="D617" s="20" t="s">
        <v>4786</v>
      </c>
      <c r="E617" s="20" t="s">
        <v>7221</v>
      </c>
    </row>
    <row r="618" spans="1:5" ht="15.75">
      <c r="A618" s="1" t="s">
        <v>1751</v>
      </c>
      <c r="B618" s="1" t="s">
        <v>2998</v>
      </c>
      <c r="C618" s="20" t="s">
        <v>7125</v>
      </c>
      <c r="D618" s="20" t="s">
        <v>4991</v>
      </c>
      <c r="E618" s="20" t="s">
        <v>7222</v>
      </c>
    </row>
    <row r="619" spans="1:5" ht="15.75">
      <c r="A619" s="1" t="s">
        <v>1750</v>
      </c>
      <c r="B619" s="1" t="s">
        <v>2999</v>
      </c>
      <c r="C619" s="20" t="s">
        <v>6732</v>
      </c>
      <c r="D619" s="20" t="s">
        <v>5299</v>
      </c>
      <c r="E619" s="20" t="s">
        <v>6891</v>
      </c>
    </row>
    <row r="620" spans="1:5" ht="15.75">
      <c r="A620" s="1" t="s">
        <v>1749</v>
      </c>
      <c r="B620" s="1" t="s">
        <v>3000</v>
      </c>
      <c r="C620" s="20" t="s">
        <v>6732</v>
      </c>
      <c r="D620" s="20" t="s">
        <v>5300</v>
      </c>
      <c r="E620" s="20" t="s">
        <v>6934</v>
      </c>
    </row>
    <row r="621" spans="1:5" ht="15.75">
      <c r="A621" s="1" t="s">
        <v>1748</v>
      </c>
      <c r="B621" s="1" t="s">
        <v>3001</v>
      </c>
      <c r="C621" s="20" t="s">
        <v>6732</v>
      </c>
      <c r="D621" s="20" t="s">
        <v>5301</v>
      </c>
      <c r="E621" s="20" t="s">
        <v>7223</v>
      </c>
    </row>
    <row r="622" spans="1:5" ht="15.75">
      <c r="A622" s="1" t="s">
        <v>1747</v>
      </c>
      <c r="B622" s="1" t="s">
        <v>3002</v>
      </c>
      <c r="C622" s="20" t="s">
        <v>7125</v>
      </c>
      <c r="D622" s="20" t="s">
        <v>5302</v>
      </c>
      <c r="E622" s="20" t="s">
        <v>7224</v>
      </c>
    </row>
    <row r="623" spans="1:5" ht="15.75">
      <c r="A623" s="1" t="s">
        <v>1746</v>
      </c>
      <c r="B623" s="1" t="s">
        <v>3003</v>
      </c>
      <c r="C623" s="20" t="s">
        <v>6733</v>
      </c>
      <c r="D623" s="20" t="s">
        <v>5303</v>
      </c>
      <c r="E623" s="20" t="s">
        <v>7225</v>
      </c>
    </row>
    <row r="624" spans="1:5" ht="15.75">
      <c r="A624" s="1" t="s">
        <v>1745</v>
      </c>
      <c r="B624" s="1" t="s">
        <v>3004</v>
      </c>
      <c r="C624" s="20" t="s">
        <v>6732</v>
      </c>
      <c r="D624" s="20" t="s">
        <v>5304</v>
      </c>
      <c r="E624" s="20" t="s">
        <v>7226</v>
      </c>
    </row>
    <row r="625" spans="1:5" ht="15.75">
      <c r="A625" s="1" t="s">
        <v>1744</v>
      </c>
      <c r="B625" s="1" t="s">
        <v>3005</v>
      </c>
      <c r="C625" s="20" t="s">
        <v>6733</v>
      </c>
      <c r="D625" s="20" t="s">
        <v>5305</v>
      </c>
      <c r="E625" s="20" t="s">
        <v>7227</v>
      </c>
    </row>
    <row r="626" spans="1:5" ht="15.75">
      <c r="A626" s="1" t="s">
        <v>1743</v>
      </c>
      <c r="B626" s="1" t="s">
        <v>3006</v>
      </c>
      <c r="C626" s="20" t="s">
        <v>6733</v>
      </c>
      <c r="D626" s="20" t="s">
        <v>5306</v>
      </c>
      <c r="E626" s="20" t="s">
        <v>7228</v>
      </c>
    </row>
    <row r="627" spans="1:5" ht="15.75">
      <c r="A627" s="1" t="s">
        <v>1742</v>
      </c>
      <c r="B627" s="1" t="s">
        <v>3007</v>
      </c>
      <c r="C627" s="20" t="s">
        <v>6733</v>
      </c>
      <c r="D627" s="20" t="s">
        <v>5307</v>
      </c>
      <c r="E627" s="20" t="s">
        <v>7229</v>
      </c>
    </row>
    <row r="628" spans="1:5" ht="15.75">
      <c r="A628" s="1" t="s">
        <v>1741</v>
      </c>
      <c r="B628" s="1" t="s">
        <v>3008</v>
      </c>
      <c r="C628" s="20" t="s">
        <v>6733</v>
      </c>
      <c r="D628" s="20" t="s">
        <v>5308</v>
      </c>
      <c r="E628" s="20" t="s">
        <v>7230</v>
      </c>
    </row>
    <row r="629" spans="1:5" ht="15.75">
      <c r="A629" s="1" t="s">
        <v>1740</v>
      </c>
      <c r="B629" s="1" t="s">
        <v>3009</v>
      </c>
      <c r="C629" s="20" t="s">
        <v>7125</v>
      </c>
      <c r="D629" s="20" t="s">
        <v>5309</v>
      </c>
      <c r="E629" s="20" t="s">
        <v>7231</v>
      </c>
    </row>
    <row r="630" spans="1:5" ht="15.75">
      <c r="A630" s="1" t="s">
        <v>1739</v>
      </c>
      <c r="B630" s="1" t="s">
        <v>3010</v>
      </c>
      <c r="C630" s="20" t="s">
        <v>6733</v>
      </c>
      <c r="D630" s="20" t="s">
        <v>5310</v>
      </c>
      <c r="E630" s="20" t="s">
        <v>7232</v>
      </c>
    </row>
    <row r="631" spans="1:5" ht="15.75">
      <c r="A631" s="1" t="s">
        <v>1738</v>
      </c>
      <c r="B631" s="1" t="s">
        <v>3011</v>
      </c>
      <c r="C631" s="20" t="s">
        <v>6732</v>
      </c>
      <c r="D631" s="20" t="s">
        <v>4981</v>
      </c>
      <c r="E631" s="20" t="s">
        <v>7233</v>
      </c>
    </row>
    <row r="632" spans="1:5" ht="15.75">
      <c r="A632" s="1" t="s">
        <v>1737</v>
      </c>
      <c r="B632" s="1" t="s">
        <v>3012</v>
      </c>
      <c r="C632" s="20" t="s">
        <v>7125</v>
      </c>
      <c r="D632" s="20" t="s">
        <v>5311</v>
      </c>
      <c r="E632" s="20" t="s">
        <v>7234</v>
      </c>
    </row>
    <row r="633" spans="1:5" ht="15.75">
      <c r="A633" s="1" t="s">
        <v>1736</v>
      </c>
      <c r="B633" s="1" t="s">
        <v>3013</v>
      </c>
      <c r="C633" s="20" t="s">
        <v>6733</v>
      </c>
      <c r="D633" s="20" t="s">
        <v>5312</v>
      </c>
      <c r="E633" s="20" t="s">
        <v>6921</v>
      </c>
    </row>
    <row r="634" spans="1:5" ht="15.75">
      <c r="A634" s="1" t="s">
        <v>1735</v>
      </c>
      <c r="B634" s="1" t="s">
        <v>3014</v>
      </c>
      <c r="C634" s="20" t="s">
        <v>6733</v>
      </c>
      <c r="D634" s="20" t="s">
        <v>5313</v>
      </c>
      <c r="E634" s="20" t="s">
        <v>7070</v>
      </c>
    </row>
    <row r="635" spans="1:5" ht="15.75">
      <c r="A635" s="1" t="s">
        <v>1734</v>
      </c>
      <c r="B635" s="1" t="s">
        <v>3015</v>
      </c>
      <c r="C635" s="20" t="s">
        <v>7125</v>
      </c>
      <c r="D635" s="20" t="s">
        <v>5314</v>
      </c>
      <c r="E635" s="20" t="s">
        <v>7235</v>
      </c>
    </row>
    <row r="636" spans="1:5" ht="15.75">
      <c r="A636" s="1" t="s">
        <v>1733</v>
      </c>
      <c r="B636" s="1" t="s">
        <v>3016</v>
      </c>
      <c r="C636" s="20" t="s">
        <v>6733</v>
      </c>
      <c r="D636" s="20" t="s">
        <v>5036</v>
      </c>
      <c r="E636" s="20" t="s">
        <v>7236</v>
      </c>
    </row>
    <row r="637" spans="1:5" ht="15.75">
      <c r="A637" s="1" t="s">
        <v>1732</v>
      </c>
      <c r="B637" s="1" t="s">
        <v>3017</v>
      </c>
      <c r="C637" s="20" t="s">
        <v>7125</v>
      </c>
      <c r="D637" s="20" t="s">
        <v>5315</v>
      </c>
      <c r="E637" s="20" t="s">
        <v>7237</v>
      </c>
    </row>
    <row r="638" spans="1:5" ht="15.75">
      <c r="A638" s="1" t="s">
        <v>1731</v>
      </c>
      <c r="B638" s="1" t="s">
        <v>3018</v>
      </c>
      <c r="C638" s="20" t="s">
        <v>6732</v>
      </c>
      <c r="D638" s="20" t="s">
        <v>5316</v>
      </c>
      <c r="E638" s="20" t="s">
        <v>6941</v>
      </c>
    </row>
    <row r="639" spans="1:5" ht="15.75">
      <c r="A639" s="1" t="s">
        <v>1730</v>
      </c>
      <c r="B639" s="1" t="s">
        <v>3019</v>
      </c>
      <c r="C639" s="20" t="s">
        <v>6733</v>
      </c>
      <c r="D639" s="20" t="s">
        <v>5317</v>
      </c>
      <c r="E639" s="20" t="s">
        <v>6835</v>
      </c>
    </row>
    <row r="640" spans="1:5" ht="15.75">
      <c r="A640" s="1" t="s">
        <v>1729</v>
      </c>
      <c r="B640" s="1" t="s">
        <v>3020</v>
      </c>
      <c r="C640" s="20" t="s">
        <v>6732</v>
      </c>
      <c r="D640" s="20" t="s">
        <v>5318</v>
      </c>
      <c r="E640" s="20" t="s">
        <v>7238</v>
      </c>
    </row>
    <row r="641" spans="1:5" ht="15.75">
      <c r="A641" s="1" t="s">
        <v>1728</v>
      </c>
      <c r="B641" s="1" t="s">
        <v>3021</v>
      </c>
      <c r="C641" s="20" t="s">
        <v>7125</v>
      </c>
      <c r="D641" s="20" t="s">
        <v>4720</v>
      </c>
      <c r="E641" s="20" t="s">
        <v>7239</v>
      </c>
    </row>
    <row r="642" spans="1:5" ht="15.75">
      <c r="A642" s="1" t="s">
        <v>1727</v>
      </c>
      <c r="B642" s="1" t="s">
        <v>3022</v>
      </c>
      <c r="C642" s="20" t="s">
        <v>6733</v>
      </c>
      <c r="D642" s="20" t="s">
        <v>5319</v>
      </c>
      <c r="E642" s="20" t="s">
        <v>7240</v>
      </c>
    </row>
    <row r="643" spans="1:5" ht="15.75">
      <c r="A643" s="1" t="s">
        <v>1726</v>
      </c>
      <c r="B643" s="1" t="s">
        <v>3023</v>
      </c>
      <c r="C643" s="20" t="s">
        <v>6732</v>
      </c>
      <c r="D643" s="20" t="s">
        <v>4780</v>
      </c>
      <c r="E643" s="20" t="s">
        <v>7241</v>
      </c>
    </row>
    <row r="644" spans="1:5" ht="15.75">
      <c r="A644" s="1" t="s">
        <v>1725</v>
      </c>
      <c r="B644" s="1" t="s">
        <v>3024</v>
      </c>
      <c r="C644" s="20" t="s">
        <v>6733</v>
      </c>
      <c r="D644" s="20" t="s">
        <v>5320</v>
      </c>
      <c r="E644" s="20" t="s">
        <v>5286</v>
      </c>
    </row>
    <row r="645" spans="1:5" ht="15.75">
      <c r="A645" s="1" t="s">
        <v>1724</v>
      </c>
      <c r="B645" s="1" t="s">
        <v>3025</v>
      </c>
      <c r="C645" s="20" t="s">
        <v>6733</v>
      </c>
      <c r="D645" s="20" t="s">
        <v>5321</v>
      </c>
      <c r="E645" s="20" t="s">
        <v>7242</v>
      </c>
    </row>
    <row r="646" spans="1:5" ht="15.75">
      <c r="A646" s="1" t="s">
        <v>1723</v>
      </c>
      <c r="B646" s="1" t="s">
        <v>3026</v>
      </c>
      <c r="C646" s="20" t="s">
        <v>6732</v>
      </c>
      <c r="D646" s="20" t="s">
        <v>5322</v>
      </c>
      <c r="E646" s="20" t="s">
        <v>7058</v>
      </c>
    </row>
    <row r="647" spans="1:5" ht="15.75">
      <c r="A647" s="1" t="s">
        <v>1722</v>
      </c>
      <c r="B647" s="1" t="s">
        <v>3027</v>
      </c>
      <c r="C647" s="20" t="s">
        <v>6732</v>
      </c>
      <c r="D647" s="20" t="s">
        <v>5323</v>
      </c>
      <c r="E647" s="20" t="s">
        <v>7243</v>
      </c>
    </row>
    <row r="648" spans="1:5" ht="15.75">
      <c r="A648" s="1" t="s">
        <v>1721</v>
      </c>
      <c r="B648" s="1" t="s">
        <v>3028</v>
      </c>
      <c r="C648" s="20" t="s">
        <v>6732</v>
      </c>
      <c r="D648" s="20" t="s">
        <v>5324</v>
      </c>
      <c r="E648" s="20" t="s">
        <v>7244</v>
      </c>
    </row>
    <row r="649" spans="1:5" ht="15.75">
      <c r="A649" s="1" t="s">
        <v>1720</v>
      </c>
      <c r="B649" s="1" t="s">
        <v>3029</v>
      </c>
      <c r="C649" s="20" t="s">
        <v>6733</v>
      </c>
      <c r="D649" s="20" t="s">
        <v>5325</v>
      </c>
      <c r="E649" s="20" t="s">
        <v>7245</v>
      </c>
    </row>
    <row r="650" spans="1:5" ht="15.75">
      <c r="A650" s="1" t="s">
        <v>1719</v>
      </c>
      <c r="B650" s="1" t="s">
        <v>3030</v>
      </c>
      <c r="C650" s="20" t="s">
        <v>6733</v>
      </c>
      <c r="D650" s="20" t="s">
        <v>5326</v>
      </c>
      <c r="E650" s="20" t="s">
        <v>7059</v>
      </c>
    </row>
    <row r="651" spans="1:5" ht="15.75">
      <c r="A651" s="1" t="s">
        <v>1718</v>
      </c>
      <c r="B651" s="1" t="s">
        <v>3031</v>
      </c>
      <c r="C651" s="20" t="s">
        <v>6732</v>
      </c>
      <c r="D651" s="20" t="s">
        <v>5327</v>
      </c>
      <c r="E651" s="20" t="s">
        <v>7246</v>
      </c>
    </row>
    <row r="652" spans="1:5" ht="15.75">
      <c r="A652" s="1" t="s">
        <v>1717</v>
      </c>
      <c r="B652" s="1" t="s">
        <v>3032</v>
      </c>
      <c r="C652" s="20" t="s">
        <v>6733</v>
      </c>
      <c r="D652" s="20" t="s">
        <v>5328</v>
      </c>
      <c r="E652" s="20" t="s">
        <v>6743</v>
      </c>
    </row>
    <row r="653" spans="1:5" ht="15.75">
      <c r="A653" s="1" t="s">
        <v>1716</v>
      </c>
      <c r="B653" s="1" t="s">
        <v>3033</v>
      </c>
      <c r="C653" s="20" t="s">
        <v>6732</v>
      </c>
      <c r="D653" s="20" t="s">
        <v>5329</v>
      </c>
      <c r="E653" s="20" t="s">
        <v>7247</v>
      </c>
    </row>
    <row r="654" spans="1:5" ht="15.75">
      <c r="A654" s="1" t="s">
        <v>1715</v>
      </c>
      <c r="B654" s="1" t="s">
        <v>3034</v>
      </c>
      <c r="C654" s="20" t="s">
        <v>6733</v>
      </c>
      <c r="D654" s="20" t="s">
        <v>5330</v>
      </c>
      <c r="E654" s="20" t="s">
        <v>7248</v>
      </c>
    </row>
    <row r="655" spans="1:5" ht="15.75">
      <c r="A655" s="1" t="s">
        <v>1714</v>
      </c>
      <c r="B655" s="1" t="s">
        <v>3035</v>
      </c>
      <c r="C655" s="20" t="s">
        <v>6733</v>
      </c>
      <c r="D655" s="20" t="s">
        <v>5331</v>
      </c>
      <c r="E655" s="20" t="s">
        <v>5557</v>
      </c>
    </row>
    <row r="656" spans="1:5" ht="15.75">
      <c r="A656" s="1" t="s">
        <v>1713</v>
      </c>
      <c r="B656" s="1" t="s">
        <v>3036</v>
      </c>
      <c r="C656" s="20" t="s">
        <v>6733</v>
      </c>
      <c r="D656" s="20" t="s">
        <v>5332</v>
      </c>
      <c r="E656" s="20" t="s">
        <v>7249</v>
      </c>
    </row>
    <row r="657" spans="1:5" ht="15.75">
      <c r="A657" s="1" t="s">
        <v>1712</v>
      </c>
      <c r="B657" s="1" t="s">
        <v>3037</v>
      </c>
      <c r="C657" s="20" t="s">
        <v>6733</v>
      </c>
      <c r="D657" s="20" t="s">
        <v>5333</v>
      </c>
      <c r="E657" s="20" t="s">
        <v>7250</v>
      </c>
    </row>
    <row r="658" spans="1:5" ht="15.75">
      <c r="A658" s="1" t="s">
        <v>1711</v>
      </c>
      <c r="B658" s="1" t="s">
        <v>3038</v>
      </c>
      <c r="C658" s="20" t="s">
        <v>6732</v>
      </c>
      <c r="D658" s="20" t="s">
        <v>5334</v>
      </c>
      <c r="E658" s="20" t="s">
        <v>7251</v>
      </c>
    </row>
    <row r="659" spans="1:5" ht="15.75">
      <c r="A659" s="1" t="s">
        <v>1710</v>
      </c>
      <c r="B659" s="1" t="s">
        <v>3039</v>
      </c>
      <c r="C659" s="20" t="s">
        <v>6732</v>
      </c>
      <c r="D659" s="20" t="s">
        <v>5335</v>
      </c>
      <c r="E659" s="20" t="s">
        <v>7252</v>
      </c>
    </row>
    <row r="660" spans="1:5" ht="15.75">
      <c r="A660" s="1" t="s">
        <v>1709</v>
      </c>
      <c r="B660" s="1" t="s">
        <v>3040</v>
      </c>
      <c r="C660" s="20" t="s">
        <v>6732</v>
      </c>
      <c r="D660" s="20" t="s">
        <v>5336</v>
      </c>
      <c r="E660" s="20" t="s">
        <v>7253</v>
      </c>
    </row>
    <row r="661" spans="1:5" ht="15.75">
      <c r="A661" s="1" t="s">
        <v>1708</v>
      </c>
      <c r="B661" s="1" t="s">
        <v>3041</v>
      </c>
      <c r="C661" s="20" t="s">
        <v>6732</v>
      </c>
      <c r="D661" s="20" t="s">
        <v>5337</v>
      </c>
      <c r="E661" s="20" t="s">
        <v>7254</v>
      </c>
    </row>
    <row r="662" spans="1:5" ht="15.75">
      <c r="A662" s="1" t="s">
        <v>1707</v>
      </c>
      <c r="B662" s="1" t="s">
        <v>3042</v>
      </c>
      <c r="C662" s="20" t="s">
        <v>6733</v>
      </c>
      <c r="D662" s="20" t="s">
        <v>5338</v>
      </c>
      <c r="E662" s="20" t="s">
        <v>7255</v>
      </c>
    </row>
    <row r="663" spans="1:5" ht="15.75">
      <c r="A663" s="1" t="s">
        <v>1706</v>
      </c>
      <c r="B663" s="1" t="s">
        <v>3043</v>
      </c>
      <c r="C663" s="20" t="s">
        <v>6733</v>
      </c>
      <c r="D663" s="20" t="s">
        <v>5339</v>
      </c>
      <c r="E663" s="20" t="s">
        <v>7256</v>
      </c>
    </row>
    <row r="664" spans="1:5" ht="15.75">
      <c r="A664" s="1" t="s">
        <v>1705</v>
      </c>
      <c r="B664" s="1" t="s">
        <v>3044</v>
      </c>
      <c r="C664" s="20" t="s">
        <v>6733</v>
      </c>
      <c r="D664" s="20" t="s">
        <v>5340</v>
      </c>
      <c r="E664" s="20" t="s">
        <v>7257</v>
      </c>
    </row>
    <row r="665" spans="1:5" ht="15.75">
      <c r="A665" s="1" t="s">
        <v>1704</v>
      </c>
      <c r="B665" s="1" t="s">
        <v>3045</v>
      </c>
      <c r="C665" s="20" t="s">
        <v>6732</v>
      </c>
      <c r="D665" s="20" t="s">
        <v>5341</v>
      </c>
      <c r="E665" s="20" t="s">
        <v>7258</v>
      </c>
    </row>
    <row r="666" spans="1:5" ht="15.75">
      <c r="A666" s="1" t="s">
        <v>1703</v>
      </c>
      <c r="B666" s="1" t="s">
        <v>3046</v>
      </c>
      <c r="C666" s="20" t="s">
        <v>6732</v>
      </c>
      <c r="D666" s="20" t="s">
        <v>5342</v>
      </c>
      <c r="E666" s="20" t="s">
        <v>7259</v>
      </c>
    </row>
    <row r="667" spans="1:5" ht="15.75">
      <c r="A667" s="1" t="s">
        <v>1702</v>
      </c>
      <c r="B667" s="1" t="s">
        <v>3047</v>
      </c>
      <c r="C667" s="20" t="s">
        <v>6733</v>
      </c>
      <c r="D667" s="20" t="s">
        <v>5343</v>
      </c>
      <c r="E667" s="20" t="s">
        <v>7260</v>
      </c>
    </row>
    <row r="668" spans="1:5" ht="15.75">
      <c r="A668" s="1" t="s">
        <v>1701</v>
      </c>
      <c r="B668" s="1" t="s">
        <v>3048</v>
      </c>
      <c r="C668" s="20" t="s">
        <v>7125</v>
      </c>
      <c r="D668" s="20" t="s">
        <v>5344</v>
      </c>
      <c r="E668" s="20" t="s">
        <v>7261</v>
      </c>
    </row>
    <row r="669" spans="1:5" ht="15.75">
      <c r="A669" s="1" t="s">
        <v>1700</v>
      </c>
      <c r="B669" s="1" t="s">
        <v>3049</v>
      </c>
      <c r="C669" s="20" t="s">
        <v>7125</v>
      </c>
      <c r="D669" s="20" t="s">
        <v>5345</v>
      </c>
      <c r="E669" s="20" t="s">
        <v>7262</v>
      </c>
    </row>
    <row r="670" spans="1:5" ht="15.75">
      <c r="A670" s="1" t="s">
        <v>1699</v>
      </c>
      <c r="B670" s="1" t="s">
        <v>3050</v>
      </c>
      <c r="C670" s="20" t="s">
        <v>6733</v>
      </c>
      <c r="D670" s="20" t="s">
        <v>5346</v>
      </c>
      <c r="E670" s="20" t="s">
        <v>6890</v>
      </c>
    </row>
    <row r="671" spans="1:5" ht="15.75">
      <c r="A671" s="1" t="s">
        <v>1698</v>
      </c>
      <c r="B671" s="1" t="s">
        <v>3051</v>
      </c>
      <c r="C671" s="20" t="s">
        <v>7125</v>
      </c>
      <c r="D671" s="20" t="s">
        <v>5068</v>
      </c>
      <c r="E671" s="20" t="s">
        <v>7263</v>
      </c>
    </row>
    <row r="672" spans="1:5" ht="15.75">
      <c r="A672" s="1" t="s">
        <v>1697</v>
      </c>
      <c r="B672" s="1" t="s">
        <v>3052</v>
      </c>
      <c r="C672" s="20" t="s">
        <v>6733</v>
      </c>
      <c r="D672" s="20" t="s">
        <v>5347</v>
      </c>
      <c r="E672" s="20" t="s">
        <v>7264</v>
      </c>
    </row>
    <row r="673" spans="1:5" ht="15.75">
      <c r="A673" s="1" t="s">
        <v>1696</v>
      </c>
      <c r="B673" s="1" t="s">
        <v>3053</v>
      </c>
      <c r="C673" s="20" t="s">
        <v>6732</v>
      </c>
      <c r="D673" s="20" t="s">
        <v>5348</v>
      </c>
      <c r="E673" s="20" t="s">
        <v>7265</v>
      </c>
    </row>
    <row r="674" spans="1:5" ht="15.75">
      <c r="A674" s="1" t="s">
        <v>1695</v>
      </c>
      <c r="B674" s="1" t="s">
        <v>3054</v>
      </c>
      <c r="C674" s="20" t="s">
        <v>6732</v>
      </c>
      <c r="D674" s="20" t="s">
        <v>5349</v>
      </c>
      <c r="E674" s="20" t="s">
        <v>7266</v>
      </c>
    </row>
    <row r="675" spans="1:5" ht="15.75">
      <c r="A675" s="1" t="s">
        <v>1694</v>
      </c>
      <c r="B675" s="1" t="s">
        <v>3055</v>
      </c>
      <c r="C675" s="20" t="s">
        <v>6732</v>
      </c>
      <c r="D675" s="20" t="s">
        <v>5350</v>
      </c>
      <c r="E675" s="20" t="s">
        <v>7267</v>
      </c>
    </row>
    <row r="676" spans="1:5" ht="15.75">
      <c r="A676" s="1" t="s">
        <v>1693</v>
      </c>
      <c r="B676" s="1" t="s">
        <v>3056</v>
      </c>
      <c r="C676" s="20" t="s">
        <v>6732</v>
      </c>
      <c r="D676" s="20" t="s">
        <v>5351</v>
      </c>
      <c r="E676" s="20" t="s">
        <v>7268</v>
      </c>
    </row>
    <row r="677" spans="1:5" ht="15.75">
      <c r="A677" s="1" t="s">
        <v>1692</v>
      </c>
      <c r="B677" s="1" t="s">
        <v>3057</v>
      </c>
      <c r="C677" s="20" t="s">
        <v>6732</v>
      </c>
      <c r="D677" s="20" t="s">
        <v>5352</v>
      </c>
      <c r="E677" s="20" t="s">
        <v>7269</v>
      </c>
    </row>
    <row r="678" spans="1:5" ht="15.75">
      <c r="A678" s="1" t="s">
        <v>1691</v>
      </c>
      <c r="B678" s="1" t="s">
        <v>3058</v>
      </c>
      <c r="C678" s="20" t="s">
        <v>7125</v>
      </c>
      <c r="D678" s="20" t="s">
        <v>5353</v>
      </c>
      <c r="E678" s="20" t="s">
        <v>7270</v>
      </c>
    </row>
    <row r="679" spans="1:5" ht="15.75">
      <c r="A679" s="1" t="s">
        <v>1690</v>
      </c>
      <c r="B679" s="1" t="s">
        <v>3059</v>
      </c>
      <c r="C679" s="20" t="s">
        <v>6732</v>
      </c>
      <c r="D679" s="20" t="s">
        <v>5354</v>
      </c>
      <c r="E679" s="20" t="s">
        <v>7271</v>
      </c>
    </row>
    <row r="680" spans="1:5" ht="15.75">
      <c r="A680" s="1" t="s">
        <v>1689</v>
      </c>
      <c r="B680" s="1" t="s">
        <v>3060</v>
      </c>
      <c r="C680" s="20" t="s">
        <v>6733</v>
      </c>
      <c r="D680" s="20" t="s">
        <v>5355</v>
      </c>
      <c r="E680" s="20" t="s">
        <v>7272</v>
      </c>
    </row>
    <row r="681" spans="1:5" ht="15.75">
      <c r="A681" s="1" t="s">
        <v>1688</v>
      </c>
      <c r="B681" s="1" t="s">
        <v>3061</v>
      </c>
      <c r="C681" s="20" t="s">
        <v>6733</v>
      </c>
      <c r="D681" s="20" t="s">
        <v>5356</v>
      </c>
      <c r="E681" s="20" t="s">
        <v>7057</v>
      </c>
    </row>
    <row r="682" spans="1:5" ht="15.75">
      <c r="A682" s="1" t="s">
        <v>1687</v>
      </c>
      <c r="B682" s="1" t="s">
        <v>3062</v>
      </c>
      <c r="C682" s="20" t="s">
        <v>6732</v>
      </c>
      <c r="D682" s="20" t="s">
        <v>5357</v>
      </c>
      <c r="E682" s="20" t="s">
        <v>7273</v>
      </c>
    </row>
    <row r="683" spans="1:5" ht="15.75">
      <c r="A683" s="1" t="s">
        <v>1686</v>
      </c>
      <c r="B683" s="1" t="s">
        <v>3063</v>
      </c>
      <c r="C683" s="20" t="s">
        <v>7125</v>
      </c>
      <c r="D683" s="20" t="s">
        <v>5358</v>
      </c>
      <c r="E683" s="20" t="s">
        <v>7274</v>
      </c>
    </row>
    <row r="684" spans="1:5" ht="15.75">
      <c r="A684" s="1" t="s">
        <v>1685</v>
      </c>
      <c r="B684" s="1" t="s">
        <v>3064</v>
      </c>
      <c r="C684" s="20" t="s">
        <v>6732</v>
      </c>
      <c r="D684" s="20" t="s">
        <v>5359</v>
      </c>
      <c r="E684" s="20" t="s">
        <v>6814</v>
      </c>
    </row>
    <row r="685" spans="1:5" ht="15.75">
      <c r="A685" s="1" t="s">
        <v>1684</v>
      </c>
      <c r="B685" s="1" t="s">
        <v>3065</v>
      </c>
      <c r="C685" s="20" t="s">
        <v>6732</v>
      </c>
      <c r="D685" s="20" t="s">
        <v>5360</v>
      </c>
      <c r="E685" s="20" t="s">
        <v>7275</v>
      </c>
    </row>
    <row r="686" spans="1:5" ht="15.75">
      <c r="A686" s="1" t="s">
        <v>1683</v>
      </c>
      <c r="B686" s="1" t="s">
        <v>3066</v>
      </c>
      <c r="C686" s="20" t="s">
        <v>6733</v>
      </c>
      <c r="D686" s="20" t="s">
        <v>5361</v>
      </c>
      <c r="E686" s="20" t="s">
        <v>7276</v>
      </c>
    </row>
    <row r="687" spans="1:5" ht="15.75">
      <c r="A687" s="1" t="s">
        <v>1682</v>
      </c>
      <c r="B687" s="1" t="s">
        <v>3067</v>
      </c>
      <c r="C687" s="20" t="s">
        <v>6733</v>
      </c>
      <c r="D687" s="20" t="s">
        <v>5362</v>
      </c>
      <c r="E687" s="20" t="s">
        <v>7277</v>
      </c>
    </row>
    <row r="688" spans="1:5" ht="15.75">
      <c r="A688" s="1" t="s">
        <v>1681</v>
      </c>
      <c r="B688" s="1" t="s">
        <v>3068</v>
      </c>
      <c r="C688" s="20" t="s">
        <v>6732</v>
      </c>
      <c r="D688" s="20" t="s">
        <v>5363</v>
      </c>
      <c r="E688" s="20" t="s">
        <v>7278</v>
      </c>
    </row>
    <row r="689" spans="1:5" ht="15.75">
      <c r="A689" s="1" t="s">
        <v>1680</v>
      </c>
      <c r="B689" s="1" t="s">
        <v>3069</v>
      </c>
      <c r="C689" s="20" t="s">
        <v>6732</v>
      </c>
      <c r="D689" s="20" t="s">
        <v>5364</v>
      </c>
      <c r="E689" s="20" t="s">
        <v>7279</v>
      </c>
    </row>
    <row r="690" spans="1:5" ht="15.75">
      <c r="A690" s="1" t="s">
        <v>1679</v>
      </c>
      <c r="B690" s="1" t="s">
        <v>3070</v>
      </c>
      <c r="C690" s="20" t="s">
        <v>6732</v>
      </c>
      <c r="D690" s="20" t="s">
        <v>5365</v>
      </c>
      <c r="E690" s="20" t="s">
        <v>7280</v>
      </c>
    </row>
    <row r="691" spans="1:5" ht="15.75">
      <c r="A691" s="1" t="s">
        <v>1678</v>
      </c>
      <c r="B691" s="1" t="s">
        <v>3071</v>
      </c>
      <c r="C691" s="20" t="s">
        <v>6732</v>
      </c>
      <c r="D691" s="20" t="s">
        <v>5366</v>
      </c>
      <c r="E691" s="20" t="s">
        <v>7281</v>
      </c>
    </row>
    <row r="692" spans="1:5" ht="15.75">
      <c r="A692" s="1" t="s">
        <v>1677</v>
      </c>
      <c r="B692" s="1" t="s">
        <v>3072</v>
      </c>
      <c r="C692" s="20" t="s">
        <v>6732</v>
      </c>
      <c r="D692" s="20" t="s">
        <v>5367</v>
      </c>
      <c r="E692" s="20" t="s">
        <v>7282</v>
      </c>
    </row>
    <row r="693" spans="1:5" ht="15.75">
      <c r="A693" s="1" t="s">
        <v>1676</v>
      </c>
      <c r="B693" s="1" t="s">
        <v>3073</v>
      </c>
      <c r="C693" s="20" t="s">
        <v>6733</v>
      </c>
      <c r="D693" s="20" t="s">
        <v>5368</v>
      </c>
      <c r="E693" s="20" t="s">
        <v>7283</v>
      </c>
    </row>
    <row r="694" spans="1:5" ht="15.75">
      <c r="A694" s="1" t="s">
        <v>1675</v>
      </c>
      <c r="B694" s="1" t="s">
        <v>3074</v>
      </c>
      <c r="C694" s="20" t="s">
        <v>7125</v>
      </c>
      <c r="D694" s="20" t="s">
        <v>5369</v>
      </c>
      <c r="E694" s="20" t="s">
        <v>7284</v>
      </c>
    </row>
    <row r="695" spans="1:5" ht="15.75">
      <c r="A695" s="1" t="s">
        <v>1674</v>
      </c>
      <c r="B695" s="1" t="s">
        <v>3075</v>
      </c>
      <c r="C695" s="20" t="s">
        <v>6732</v>
      </c>
      <c r="D695" s="20" t="s">
        <v>5370</v>
      </c>
      <c r="E695" s="20" t="s">
        <v>7285</v>
      </c>
    </row>
    <row r="696" spans="1:5" ht="15.75">
      <c r="A696" s="1" t="s">
        <v>1673</v>
      </c>
      <c r="B696" s="1" t="s">
        <v>3076</v>
      </c>
      <c r="C696" s="20" t="s">
        <v>6733</v>
      </c>
      <c r="D696" s="20" t="s">
        <v>5371</v>
      </c>
      <c r="E696" s="20" t="s">
        <v>6365</v>
      </c>
    </row>
    <row r="697" spans="1:5" ht="15.75">
      <c r="A697" s="1" t="s">
        <v>1672</v>
      </c>
      <c r="B697" s="1" t="s">
        <v>3077</v>
      </c>
      <c r="C697" s="20" t="s">
        <v>6733</v>
      </c>
      <c r="D697" s="20" t="s">
        <v>5372</v>
      </c>
      <c r="E697" s="20" t="s">
        <v>7286</v>
      </c>
    </row>
    <row r="698" spans="1:5" ht="15.75">
      <c r="A698" s="1" t="s">
        <v>1671</v>
      </c>
      <c r="B698" s="1" t="s">
        <v>3078</v>
      </c>
      <c r="C698" s="20" t="s">
        <v>6733</v>
      </c>
      <c r="D698" s="20" t="s">
        <v>5373</v>
      </c>
      <c r="E698" s="20" t="s">
        <v>7287</v>
      </c>
    </row>
    <row r="699" spans="1:5" ht="15.75">
      <c r="A699" s="1" t="s">
        <v>1670</v>
      </c>
      <c r="B699" s="1" t="s">
        <v>3079</v>
      </c>
      <c r="C699" s="20" t="s">
        <v>6732</v>
      </c>
      <c r="D699" s="20" t="s">
        <v>5374</v>
      </c>
      <c r="E699" s="20" t="s">
        <v>6803</v>
      </c>
    </row>
    <row r="700" spans="1:5" ht="15.75">
      <c r="A700" s="1" t="s">
        <v>1669</v>
      </c>
      <c r="B700" s="1" t="s">
        <v>3080</v>
      </c>
      <c r="C700" s="20" t="s">
        <v>6732</v>
      </c>
      <c r="D700" s="20" t="s">
        <v>5375</v>
      </c>
      <c r="E700" s="20" t="s">
        <v>7288</v>
      </c>
    </row>
    <row r="701" spans="1:5" ht="15.75">
      <c r="A701" s="1" t="s">
        <v>1668</v>
      </c>
      <c r="B701" s="1" t="s">
        <v>3081</v>
      </c>
      <c r="C701" s="20" t="s">
        <v>6733</v>
      </c>
      <c r="D701" s="20" t="s">
        <v>5376</v>
      </c>
      <c r="E701" s="20" t="s">
        <v>7289</v>
      </c>
    </row>
    <row r="702" spans="1:5" ht="15.75">
      <c r="A702" s="1" t="s">
        <v>1667</v>
      </c>
      <c r="B702" s="1" t="s">
        <v>3082</v>
      </c>
      <c r="C702" s="20" t="s">
        <v>7125</v>
      </c>
      <c r="D702" s="20" t="s">
        <v>5377</v>
      </c>
      <c r="E702" s="20" t="s">
        <v>7290</v>
      </c>
    </row>
    <row r="703" spans="1:5" ht="15.75">
      <c r="A703" s="1" t="s">
        <v>1666</v>
      </c>
      <c r="B703" s="1" t="s">
        <v>3083</v>
      </c>
      <c r="C703" s="20" t="s">
        <v>6733</v>
      </c>
      <c r="D703" s="20" t="s">
        <v>5378</v>
      </c>
      <c r="E703" s="20" t="s">
        <v>7291</v>
      </c>
    </row>
    <row r="704" spans="1:5" ht="15.75">
      <c r="A704" s="1" t="s">
        <v>1665</v>
      </c>
      <c r="B704" s="1" t="s">
        <v>3084</v>
      </c>
      <c r="C704" s="20" t="s">
        <v>6733</v>
      </c>
      <c r="D704" s="20" t="s">
        <v>5379</v>
      </c>
      <c r="E704" s="20" t="s">
        <v>7292</v>
      </c>
    </row>
    <row r="705" spans="1:5" ht="15.75">
      <c r="A705" s="1" t="s">
        <v>1664</v>
      </c>
      <c r="B705" s="1" t="s">
        <v>3085</v>
      </c>
      <c r="C705" s="20" t="s">
        <v>6732</v>
      </c>
      <c r="D705" s="20" t="s">
        <v>5380</v>
      </c>
      <c r="E705" s="20" t="s">
        <v>6799</v>
      </c>
    </row>
    <row r="706" spans="1:5" ht="15.75">
      <c r="A706" s="1" t="s">
        <v>1663</v>
      </c>
      <c r="B706" s="1" t="s">
        <v>3086</v>
      </c>
      <c r="C706" s="20" t="s">
        <v>6732</v>
      </c>
      <c r="D706" s="20" t="s">
        <v>5381</v>
      </c>
      <c r="E706" s="20" t="s">
        <v>7293</v>
      </c>
    </row>
    <row r="707" spans="1:5" ht="15.75">
      <c r="A707" s="1" t="s">
        <v>1662</v>
      </c>
      <c r="B707" s="1" t="s">
        <v>3087</v>
      </c>
      <c r="C707" s="20" t="s">
        <v>6733</v>
      </c>
      <c r="D707" s="20" t="s">
        <v>5382</v>
      </c>
      <c r="E707" s="20" t="s">
        <v>7294</v>
      </c>
    </row>
    <row r="708" spans="1:5" ht="15.75">
      <c r="A708" s="1" t="s">
        <v>1661</v>
      </c>
      <c r="B708" s="1" t="s">
        <v>3088</v>
      </c>
      <c r="C708" s="20" t="s">
        <v>6732</v>
      </c>
      <c r="D708" s="20" t="s">
        <v>5383</v>
      </c>
      <c r="E708" s="20" t="s">
        <v>7079</v>
      </c>
    </row>
    <row r="709" spans="1:5" ht="15.75">
      <c r="A709" s="1" t="s">
        <v>1660</v>
      </c>
      <c r="B709" s="1" t="s">
        <v>3089</v>
      </c>
      <c r="C709" s="20" t="s">
        <v>7125</v>
      </c>
      <c r="D709" s="20" t="s">
        <v>5173</v>
      </c>
      <c r="E709" s="20" t="s">
        <v>7177</v>
      </c>
    </row>
    <row r="710" spans="1:5" ht="15.75">
      <c r="A710" s="1" t="s">
        <v>1659</v>
      </c>
      <c r="B710" s="1" t="s">
        <v>3090</v>
      </c>
      <c r="C710" s="20" t="s">
        <v>7125</v>
      </c>
      <c r="D710" s="20" t="s">
        <v>5384</v>
      </c>
      <c r="E710" s="20" t="s">
        <v>7295</v>
      </c>
    </row>
    <row r="711" spans="1:5" ht="15.75">
      <c r="A711" s="1" t="s">
        <v>1658</v>
      </c>
      <c r="B711" s="1" t="s">
        <v>3091</v>
      </c>
      <c r="C711" s="20" t="s">
        <v>6732</v>
      </c>
      <c r="D711" s="20" t="s">
        <v>5385</v>
      </c>
      <c r="E711" s="20" t="s">
        <v>7296</v>
      </c>
    </row>
    <row r="712" spans="1:5" ht="15.75">
      <c r="A712" s="1" t="s">
        <v>1657</v>
      </c>
      <c r="B712" s="1" t="s">
        <v>3092</v>
      </c>
      <c r="C712" s="20" t="s">
        <v>6732</v>
      </c>
      <c r="D712" s="20" t="s">
        <v>5386</v>
      </c>
      <c r="E712" s="20" t="s">
        <v>7297</v>
      </c>
    </row>
    <row r="713" spans="1:5" ht="15.75">
      <c r="A713" s="1" t="s">
        <v>1656</v>
      </c>
      <c r="B713" s="1" t="s">
        <v>3093</v>
      </c>
      <c r="C713" s="20" t="s">
        <v>6732</v>
      </c>
      <c r="D713" s="20" t="s">
        <v>5387</v>
      </c>
      <c r="E713" s="20" t="s">
        <v>7298</v>
      </c>
    </row>
    <row r="714" spans="1:5" ht="15.75">
      <c r="A714" s="1" t="s">
        <v>1655</v>
      </c>
      <c r="B714" s="1" t="s">
        <v>3094</v>
      </c>
      <c r="C714" s="20" t="s">
        <v>6733</v>
      </c>
      <c r="D714" s="20" t="s">
        <v>5388</v>
      </c>
      <c r="E714" s="20" t="s">
        <v>7299</v>
      </c>
    </row>
    <row r="715" spans="1:5" ht="15.75">
      <c r="A715" s="1" t="s">
        <v>1654</v>
      </c>
      <c r="B715" s="1" t="s">
        <v>3095</v>
      </c>
      <c r="C715" s="20" t="s">
        <v>7125</v>
      </c>
      <c r="D715" s="20" t="s">
        <v>5389</v>
      </c>
      <c r="E715" s="20" t="s">
        <v>7300</v>
      </c>
    </row>
    <row r="716" spans="1:5" ht="15.75">
      <c r="A716" s="1" t="s">
        <v>1653</v>
      </c>
      <c r="B716" s="1" t="s">
        <v>3096</v>
      </c>
      <c r="C716" s="20" t="s">
        <v>7125</v>
      </c>
      <c r="D716" s="20" t="s">
        <v>4780</v>
      </c>
      <c r="E716" s="20" t="s">
        <v>7301</v>
      </c>
    </row>
    <row r="717" spans="1:5" ht="15.75">
      <c r="A717" s="1" t="s">
        <v>1652</v>
      </c>
      <c r="B717" s="1" t="s">
        <v>3097</v>
      </c>
      <c r="C717" s="20" t="s">
        <v>6732</v>
      </c>
      <c r="D717" s="20" t="s">
        <v>5390</v>
      </c>
      <c r="E717" s="20" t="s">
        <v>7302</v>
      </c>
    </row>
    <row r="718" spans="1:5" ht="15.75">
      <c r="A718" s="1" t="s">
        <v>1651</v>
      </c>
      <c r="B718" s="1" t="s">
        <v>3098</v>
      </c>
      <c r="C718" s="20" t="s">
        <v>6732</v>
      </c>
      <c r="D718" s="20" t="s">
        <v>5391</v>
      </c>
      <c r="E718" s="20" t="s">
        <v>7303</v>
      </c>
    </row>
    <row r="719" spans="1:5" ht="15.75">
      <c r="A719" s="1" t="s">
        <v>1650</v>
      </c>
      <c r="B719" s="1" t="s">
        <v>3099</v>
      </c>
      <c r="C719" s="20" t="s">
        <v>6733</v>
      </c>
      <c r="D719" s="20" t="s">
        <v>5392</v>
      </c>
      <c r="E719" s="20" t="s">
        <v>7304</v>
      </c>
    </row>
    <row r="720" spans="1:5" ht="15.75">
      <c r="A720" s="1" t="s">
        <v>1649</v>
      </c>
      <c r="B720" s="1" t="s">
        <v>3100</v>
      </c>
      <c r="C720" s="20" t="s">
        <v>6733</v>
      </c>
      <c r="D720" s="20" t="s">
        <v>5393</v>
      </c>
      <c r="E720" s="20" t="s">
        <v>7305</v>
      </c>
    </row>
    <row r="721" spans="1:5" ht="15.75">
      <c r="A721" s="1" t="s">
        <v>1648</v>
      </c>
      <c r="B721" s="1" t="s">
        <v>3101</v>
      </c>
      <c r="C721" s="20" t="s">
        <v>6733</v>
      </c>
      <c r="D721" s="20" t="s">
        <v>5394</v>
      </c>
      <c r="E721" s="20" t="s">
        <v>7306</v>
      </c>
    </row>
    <row r="722" spans="1:5" ht="15.75">
      <c r="A722" s="1" t="s">
        <v>1647</v>
      </c>
      <c r="B722" s="1" t="s">
        <v>3102</v>
      </c>
      <c r="C722" s="20" t="s">
        <v>6732</v>
      </c>
      <c r="D722" s="20" t="s">
        <v>5395</v>
      </c>
      <c r="E722" s="20" t="s">
        <v>6760</v>
      </c>
    </row>
    <row r="723" spans="1:5" ht="15.75">
      <c r="A723" s="1" t="s">
        <v>1646</v>
      </c>
      <c r="B723" s="1" t="s">
        <v>3103</v>
      </c>
      <c r="C723" s="20" t="s">
        <v>6732</v>
      </c>
      <c r="D723" s="20" t="s">
        <v>5396</v>
      </c>
      <c r="E723" s="20" t="s">
        <v>7068</v>
      </c>
    </row>
    <row r="724" spans="1:5" ht="15.75">
      <c r="A724" s="1" t="s">
        <v>1645</v>
      </c>
      <c r="B724" s="1" t="s">
        <v>3104</v>
      </c>
      <c r="C724" s="20" t="s">
        <v>6732</v>
      </c>
      <c r="D724" s="20" t="s">
        <v>5397</v>
      </c>
      <c r="E724" s="20" t="s">
        <v>7307</v>
      </c>
    </row>
    <row r="725" spans="1:5" ht="15.75">
      <c r="A725" s="1" t="s">
        <v>1644</v>
      </c>
      <c r="B725" s="1" t="s">
        <v>3105</v>
      </c>
      <c r="C725" s="20" t="s">
        <v>7125</v>
      </c>
      <c r="D725" s="20" t="s">
        <v>5398</v>
      </c>
      <c r="E725" s="20" t="s">
        <v>7308</v>
      </c>
    </row>
    <row r="726" spans="1:5" ht="15.75">
      <c r="A726" s="1" t="s">
        <v>1643</v>
      </c>
      <c r="B726" s="1" t="s">
        <v>3106</v>
      </c>
      <c r="C726" s="20" t="s">
        <v>6733</v>
      </c>
      <c r="D726" s="20" t="s">
        <v>5399</v>
      </c>
      <c r="E726" s="20" t="s">
        <v>7309</v>
      </c>
    </row>
    <row r="727" spans="1:5" ht="15.75">
      <c r="A727" s="1" t="s">
        <v>1642</v>
      </c>
      <c r="B727" s="1" t="s">
        <v>3107</v>
      </c>
      <c r="C727" s="20" t="s">
        <v>6733</v>
      </c>
      <c r="D727" s="20" t="s">
        <v>4804</v>
      </c>
      <c r="E727" s="20" t="s">
        <v>6962</v>
      </c>
    </row>
    <row r="728" spans="1:5" ht="15.75">
      <c r="A728" s="1" t="s">
        <v>1641</v>
      </c>
      <c r="B728" s="1" t="s">
        <v>3108</v>
      </c>
      <c r="C728" s="20" t="s">
        <v>6733</v>
      </c>
      <c r="D728" s="20" t="s">
        <v>5400</v>
      </c>
      <c r="E728" s="20" t="s">
        <v>6751</v>
      </c>
    </row>
    <row r="729" spans="1:5" ht="15.75">
      <c r="A729" s="1" t="s">
        <v>1640</v>
      </c>
      <c r="B729" s="1" t="s">
        <v>3109</v>
      </c>
      <c r="C729" s="20" t="s">
        <v>6733</v>
      </c>
      <c r="D729" s="20" t="s">
        <v>5401</v>
      </c>
      <c r="E729" s="20" t="s">
        <v>7310</v>
      </c>
    </row>
    <row r="730" spans="1:5" ht="15.75">
      <c r="A730" s="1" t="s">
        <v>1639</v>
      </c>
      <c r="B730" s="1" t="s">
        <v>3110</v>
      </c>
      <c r="C730" s="20" t="s">
        <v>6733</v>
      </c>
      <c r="D730" s="20" t="s">
        <v>5393</v>
      </c>
      <c r="E730" s="20" t="s">
        <v>7311</v>
      </c>
    </row>
    <row r="731" spans="1:5" ht="15.75">
      <c r="A731" s="1" t="s">
        <v>1638</v>
      </c>
      <c r="B731" s="1" t="s">
        <v>3111</v>
      </c>
      <c r="C731" s="20" t="s">
        <v>6732</v>
      </c>
      <c r="D731" s="20" t="s">
        <v>5402</v>
      </c>
      <c r="E731" s="20" t="s">
        <v>7312</v>
      </c>
    </row>
    <row r="732" spans="1:5" ht="15.75">
      <c r="A732" s="1" t="s">
        <v>1637</v>
      </c>
      <c r="B732" s="1" t="s">
        <v>3112</v>
      </c>
      <c r="C732" s="20" t="s">
        <v>6732</v>
      </c>
      <c r="D732" s="20" t="s">
        <v>5403</v>
      </c>
      <c r="E732" s="20" t="s">
        <v>6885</v>
      </c>
    </row>
    <row r="733" spans="1:5" ht="15.75">
      <c r="A733" s="1" t="s">
        <v>1636</v>
      </c>
      <c r="B733" s="1" t="s">
        <v>3113</v>
      </c>
      <c r="C733" s="20" t="s">
        <v>6733</v>
      </c>
      <c r="D733" s="20" t="s">
        <v>5404</v>
      </c>
      <c r="E733" s="20" t="s">
        <v>7313</v>
      </c>
    </row>
    <row r="734" spans="1:5" ht="15.75">
      <c r="A734" s="1" t="s">
        <v>1635</v>
      </c>
      <c r="B734" s="1" t="s">
        <v>3114</v>
      </c>
      <c r="C734" s="20" t="s">
        <v>6732</v>
      </c>
      <c r="D734" s="20" t="s">
        <v>5405</v>
      </c>
      <c r="E734" s="20" t="s">
        <v>7314</v>
      </c>
    </row>
    <row r="735" spans="1:5" ht="15.75">
      <c r="A735" s="1" t="s">
        <v>1634</v>
      </c>
      <c r="B735" s="1" t="s">
        <v>3115</v>
      </c>
      <c r="C735" s="20" t="s">
        <v>6732</v>
      </c>
      <c r="D735" s="20" t="s">
        <v>4783</v>
      </c>
      <c r="E735" s="20" t="s">
        <v>7315</v>
      </c>
    </row>
    <row r="736" spans="1:5" ht="15.75">
      <c r="A736" s="1" t="s">
        <v>1633</v>
      </c>
      <c r="B736" s="1" t="s">
        <v>3116</v>
      </c>
      <c r="C736" s="20" t="s">
        <v>6732</v>
      </c>
      <c r="D736" s="20" t="s">
        <v>5406</v>
      </c>
      <c r="E736" s="20" t="s">
        <v>7316</v>
      </c>
    </row>
    <row r="737" spans="1:5" ht="15.75">
      <c r="A737" s="1" t="s">
        <v>1632</v>
      </c>
      <c r="B737" s="1" t="s">
        <v>3117</v>
      </c>
      <c r="C737" s="20" t="s">
        <v>6732</v>
      </c>
      <c r="D737" s="20" t="s">
        <v>5407</v>
      </c>
      <c r="E737" s="20" t="s">
        <v>7317</v>
      </c>
    </row>
    <row r="738" spans="1:5" ht="15.75">
      <c r="A738" s="1" t="s">
        <v>1631</v>
      </c>
      <c r="B738" s="1" t="s">
        <v>3118</v>
      </c>
      <c r="C738" s="20" t="s">
        <v>6733</v>
      </c>
      <c r="D738" s="20" t="s">
        <v>5408</v>
      </c>
      <c r="E738" s="20" t="s">
        <v>6637</v>
      </c>
    </row>
    <row r="739" spans="1:5" ht="15.75">
      <c r="A739" s="1" t="s">
        <v>1630</v>
      </c>
      <c r="B739" s="1" t="s">
        <v>3119</v>
      </c>
      <c r="C739" s="20" t="s">
        <v>6733</v>
      </c>
      <c r="D739" s="20" t="s">
        <v>5409</v>
      </c>
      <c r="E739" s="20" t="s">
        <v>7318</v>
      </c>
    </row>
    <row r="740" spans="1:5" ht="15.75">
      <c r="A740" s="1" t="s">
        <v>1629</v>
      </c>
      <c r="B740" s="1" t="s">
        <v>3120</v>
      </c>
      <c r="C740" s="20" t="s">
        <v>6733</v>
      </c>
      <c r="D740" s="20" t="s">
        <v>5410</v>
      </c>
      <c r="E740" s="20" t="s">
        <v>7319</v>
      </c>
    </row>
    <row r="741" spans="1:5" ht="15.75">
      <c r="A741" s="1" t="s">
        <v>1628</v>
      </c>
      <c r="B741" s="1" t="s">
        <v>3121</v>
      </c>
      <c r="C741" s="20" t="s">
        <v>7125</v>
      </c>
      <c r="D741" s="20" t="s">
        <v>5411</v>
      </c>
      <c r="E741" s="20" t="s">
        <v>7320</v>
      </c>
    </row>
    <row r="742" spans="1:5" ht="15.75">
      <c r="A742" s="1" t="s">
        <v>1627</v>
      </c>
      <c r="B742" s="1" t="s">
        <v>3122</v>
      </c>
      <c r="C742" s="20" t="s">
        <v>6733</v>
      </c>
      <c r="D742" s="20" t="s">
        <v>5412</v>
      </c>
      <c r="E742" s="20" t="s">
        <v>6923</v>
      </c>
    </row>
    <row r="743" spans="1:5" ht="15.75">
      <c r="A743" s="1" t="s">
        <v>1626</v>
      </c>
      <c r="B743" s="1" t="s">
        <v>3123</v>
      </c>
      <c r="C743" s="20" t="s">
        <v>6733</v>
      </c>
      <c r="D743" s="20" t="s">
        <v>5413</v>
      </c>
      <c r="E743" s="20" t="s">
        <v>7321</v>
      </c>
    </row>
    <row r="744" spans="1:5" ht="15.75">
      <c r="A744" s="1" t="s">
        <v>1625</v>
      </c>
      <c r="B744" s="1" t="s">
        <v>3124</v>
      </c>
      <c r="C744" s="20" t="s">
        <v>7125</v>
      </c>
      <c r="D744" s="20" t="s">
        <v>5414</v>
      </c>
      <c r="E744" s="20" t="s">
        <v>7322</v>
      </c>
    </row>
    <row r="745" spans="1:5" ht="15.75">
      <c r="A745" s="1" t="s">
        <v>1624</v>
      </c>
      <c r="B745" s="1" t="s">
        <v>3125</v>
      </c>
      <c r="C745" s="20" t="s">
        <v>7125</v>
      </c>
      <c r="D745" s="20" t="s">
        <v>4738</v>
      </c>
      <c r="E745" s="20" t="s">
        <v>7323</v>
      </c>
    </row>
    <row r="746" spans="1:5" ht="15.75">
      <c r="A746" s="1" t="s">
        <v>1623</v>
      </c>
      <c r="B746" s="1" t="s">
        <v>3126</v>
      </c>
      <c r="C746" s="20" t="s">
        <v>6732</v>
      </c>
      <c r="D746" s="20" t="s">
        <v>5415</v>
      </c>
      <c r="E746" s="20" t="s">
        <v>7324</v>
      </c>
    </row>
    <row r="747" spans="1:5" ht="15.75">
      <c r="A747" s="1" t="s">
        <v>1622</v>
      </c>
      <c r="B747" s="1" t="s">
        <v>3127</v>
      </c>
      <c r="C747" s="20" t="s">
        <v>6733</v>
      </c>
      <c r="D747" s="20" t="s">
        <v>5416</v>
      </c>
      <c r="E747" s="20" t="s">
        <v>7325</v>
      </c>
    </row>
    <row r="748" spans="1:5" ht="15.75">
      <c r="A748" s="1" t="s">
        <v>1621</v>
      </c>
      <c r="B748" s="1" t="s">
        <v>3128</v>
      </c>
      <c r="C748" s="20" t="s">
        <v>7125</v>
      </c>
      <c r="D748" s="20" t="s">
        <v>5417</v>
      </c>
      <c r="E748" s="20" t="s">
        <v>7326</v>
      </c>
    </row>
    <row r="749" spans="1:5" ht="15.75">
      <c r="A749" s="1" t="s">
        <v>1620</v>
      </c>
      <c r="B749" s="1" t="s">
        <v>3129</v>
      </c>
      <c r="C749" s="20" t="s">
        <v>6733</v>
      </c>
      <c r="D749" s="20" t="s">
        <v>5418</v>
      </c>
      <c r="E749" s="20" t="s">
        <v>6923</v>
      </c>
    </row>
    <row r="750" spans="1:5" ht="15.75">
      <c r="A750" s="1" t="s">
        <v>1619</v>
      </c>
      <c r="B750" s="1" t="s">
        <v>3130</v>
      </c>
      <c r="C750" s="20" t="s">
        <v>6733</v>
      </c>
      <c r="D750" s="20" t="s">
        <v>5419</v>
      </c>
      <c r="E750" s="20" t="s">
        <v>6790</v>
      </c>
    </row>
    <row r="751" spans="1:5" ht="15.75">
      <c r="A751" s="1" t="s">
        <v>1618</v>
      </c>
      <c r="B751" s="1" t="s">
        <v>3131</v>
      </c>
      <c r="C751" s="20" t="s">
        <v>6732</v>
      </c>
      <c r="D751" s="20" t="s">
        <v>5420</v>
      </c>
      <c r="E751" s="20" t="s">
        <v>6789</v>
      </c>
    </row>
    <row r="752" spans="1:5" ht="15.75">
      <c r="A752" s="1" t="s">
        <v>1617</v>
      </c>
      <c r="B752" s="1" t="s">
        <v>3132</v>
      </c>
      <c r="C752" s="20" t="s">
        <v>6733</v>
      </c>
      <c r="D752" s="20" t="s">
        <v>5421</v>
      </c>
      <c r="E752" s="20" t="s">
        <v>6804</v>
      </c>
    </row>
    <row r="753" spans="1:5" ht="15.75">
      <c r="A753" s="1" t="s">
        <v>1616</v>
      </c>
      <c r="B753" s="1" t="s">
        <v>3133</v>
      </c>
      <c r="C753" s="20" t="s">
        <v>6732</v>
      </c>
      <c r="D753" s="20" t="s">
        <v>5422</v>
      </c>
      <c r="E753" s="20" t="s">
        <v>7327</v>
      </c>
    </row>
    <row r="754" spans="1:5" ht="15.75">
      <c r="A754" s="1" t="s">
        <v>1615</v>
      </c>
      <c r="B754" s="1" t="s">
        <v>3134</v>
      </c>
      <c r="C754" s="20" t="s">
        <v>6732</v>
      </c>
      <c r="D754" s="20" t="s">
        <v>5423</v>
      </c>
      <c r="E754" s="20" t="s">
        <v>7328</v>
      </c>
    </row>
    <row r="755" spans="1:5" ht="15.75">
      <c r="A755" s="1" t="s">
        <v>1614</v>
      </c>
      <c r="B755" s="1" t="s">
        <v>3135</v>
      </c>
      <c r="C755" s="20" t="s">
        <v>6732</v>
      </c>
      <c r="D755" s="20" t="s">
        <v>5424</v>
      </c>
      <c r="E755" s="20" t="s">
        <v>7329</v>
      </c>
    </row>
    <row r="756" spans="1:5" ht="15.75">
      <c r="A756" s="1" t="s">
        <v>1613</v>
      </c>
      <c r="B756" s="1" t="s">
        <v>3136</v>
      </c>
      <c r="C756" s="20" t="s">
        <v>7125</v>
      </c>
      <c r="D756" s="20" t="s">
        <v>5425</v>
      </c>
      <c r="E756" s="20" t="s">
        <v>7330</v>
      </c>
    </row>
    <row r="757" spans="1:5" ht="15.75">
      <c r="A757" s="1" t="s">
        <v>1612</v>
      </c>
      <c r="B757" s="1" t="s">
        <v>3137</v>
      </c>
      <c r="C757" s="20" t="s">
        <v>6733</v>
      </c>
      <c r="D757" s="20" t="s">
        <v>5426</v>
      </c>
      <c r="E757" s="20" t="s">
        <v>7331</v>
      </c>
    </row>
    <row r="758" spans="1:5" ht="15.75">
      <c r="A758" s="1" t="s">
        <v>1611</v>
      </c>
      <c r="B758" s="1" t="s">
        <v>3138</v>
      </c>
      <c r="C758" s="20" t="s">
        <v>6733</v>
      </c>
      <c r="D758" s="20" t="s">
        <v>5427</v>
      </c>
      <c r="E758" s="20" t="s">
        <v>7332</v>
      </c>
    </row>
    <row r="759" spans="1:5" ht="15.75">
      <c r="A759" s="1" t="s">
        <v>1610</v>
      </c>
      <c r="B759" s="1" t="s">
        <v>3139</v>
      </c>
      <c r="C759" s="20" t="s">
        <v>6733</v>
      </c>
      <c r="D759" s="20" t="s">
        <v>5428</v>
      </c>
      <c r="E759" s="20" t="s">
        <v>6881</v>
      </c>
    </row>
    <row r="760" spans="1:5" ht="15.75">
      <c r="A760" s="1" t="s">
        <v>1609</v>
      </c>
      <c r="B760" s="1" t="s">
        <v>3140</v>
      </c>
      <c r="C760" s="20" t="s">
        <v>6733</v>
      </c>
      <c r="D760" s="20" t="s">
        <v>5429</v>
      </c>
      <c r="E760" s="20" t="s">
        <v>7333</v>
      </c>
    </row>
    <row r="761" spans="1:5" ht="15.75">
      <c r="A761" s="1" t="s">
        <v>1608</v>
      </c>
      <c r="B761" s="1" t="s">
        <v>3141</v>
      </c>
      <c r="C761" s="20" t="s">
        <v>6732</v>
      </c>
      <c r="D761" s="20" t="s">
        <v>5430</v>
      </c>
      <c r="E761" s="20" t="s">
        <v>7334</v>
      </c>
    </row>
    <row r="762" spans="1:5" ht="15.75">
      <c r="A762" s="1" t="s">
        <v>1607</v>
      </c>
      <c r="B762" s="1" t="s">
        <v>3142</v>
      </c>
      <c r="C762" s="20" t="s">
        <v>6732</v>
      </c>
      <c r="D762" s="20" t="s">
        <v>5431</v>
      </c>
      <c r="E762" s="20" t="s">
        <v>7129</v>
      </c>
    </row>
    <row r="763" spans="1:5" ht="15.75">
      <c r="A763" s="1" t="s">
        <v>1606</v>
      </c>
      <c r="B763" s="1" t="s">
        <v>3143</v>
      </c>
      <c r="C763" s="20" t="s">
        <v>6733</v>
      </c>
      <c r="D763" s="20" t="s">
        <v>5432</v>
      </c>
      <c r="E763" s="20" t="s">
        <v>6950</v>
      </c>
    </row>
    <row r="764" spans="1:5" ht="15.75">
      <c r="A764" s="1" t="s">
        <v>1605</v>
      </c>
      <c r="B764" s="1" t="s">
        <v>3144</v>
      </c>
      <c r="C764" s="20" t="s">
        <v>6732</v>
      </c>
      <c r="D764" s="20" t="s">
        <v>5433</v>
      </c>
      <c r="E764" s="20" t="s">
        <v>6764</v>
      </c>
    </row>
    <row r="765" spans="1:5" ht="15.75">
      <c r="A765" s="1" t="s">
        <v>1604</v>
      </c>
      <c r="B765" s="1" t="s">
        <v>3145</v>
      </c>
      <c r="C765" s="20" t="s">
        <v>6732</v>
      </c>
      <c r="D765" s="20" t="s">
        <v>5434</v>
      </c>
      <c r="E765" s="20" t="s">
        <v>7335</v>
      </c>
    </row>
    <row r="766" spans="1:5" ht="15.75">
      <c r="A766" s="1" t="s">
        <v>1603</v>
      </c>
      <c r="B766" s="1" t="s">
        <v>3146</v>
      </c>
      <c r="C766" s="20" t="s">
        <v>6732</v>
      </c>
      <c r="D766" s="20" t="s">
        <v>5435</v>
      </c>
      <c r="E766" s="20" t="s">
        <v>7336</v>
      </c>
    </row>
    <row r="767" spans="1:5" ht="15.75">
      <c r="A767" s="1" t="s">
        <v>1602</v>
      </c>
      <c r="B767" s="1" t="s">
        <v>3147</v>
      </c>
      <c r="C767" s="20" t="s">
        <v>6732</v>
      </c>
      <c r="D767" s="20" t="s">
        <v>5436</v>
      </c>
      <c r="E767" s="20" t="s">
        <v>7337</v>
      </c>
    </row>
    <row r="768" spans="1:5" ht="15.75">
      <c r="A768" s="1" t="s">
        <v>1601</v>
      </c>
      <c r="B768" s="1" t="s">
        <v>3148</v>
      </c>
      <c r="C768" s="20" t="s">
        <v>6732</v>
      </c>
      <c r="D768" s="20" t="s">
        <v>5437</v>
      </c>
      <c r="E768" s="20" t="s">
        <v>7338</v>
      </c>
    </row>
    <row r="769" spans="1:5" ht="15.75">
      <c r="A769" s="1" t="s">
        <v>1600</v>
      </c>
      <c r="B769" s="1" t="s">
        <v>3149</v>
      </c>
      <c r="C769" s="20" t="s">
        <v>6732</v>
      </c>
      <c r="D769" s="20" t="s">
        <v>5438</v>
      </c>
      <c r="E769" s="20" t="s">
        <v>7339</v>
      </c>
    </row>
    <row r="770" spans="1:5" ht="15.75">
      <c r="A770" s="1" t="s">
        <v>1599</v>
      </c>
      <c r="B770" s="1" t="s">
        <v>3150</v>
      </c>
      <c r="C770" s="20" t="s">
        <v>6732</v>
      </c>
      <c r="D770" s="20" t="s">
        <v>5439</v>
      </c>
      <c r="E770" s="20" t="s">
        <v>6986</v>
      </c>
    </row>
    <row r="771" spans="1:5" ht="15.75">
      <c r="A771" s="1" t="s">
        <v>1598</v>
      </c>
      <c r="B771" s="1" t="s">
        <v>3151</v>
      </c>
      <c r="C771" s="20" t="s">
        <v>6732</v>
      </c>
      <c r="D771" s="20" t="s">
        <v>5440</v>
      </c>
      <c r="E771" s="20" t="s">
        <v>7340</v>
      </c>
    </row>
    <row r="772" spans="1:5" ht="15.75">
      <c r="A772" s="1" t="s">
        <v>1597</v>
      </c>
      <c r="B772" s="1" t="s">
        <v>3152</v>
      </c>
      <c r="C772" s="20" t="s">
        <v>6733</v>
      </c>
      <c r="D772" s="20" t="s">
        <v>5441</v>
      </c>
      <c r="E772" s="20" t="s">
        <v>6734</v>
      </c>
    </row>
    <row r="773" spans="1:5" ht="15.75">
      <c r="A773" s="1" t="s">
        <v>1596</v>
      </c>
      <c r="B773" s="1" t="s">
        <v>3153</v>
      </c>
      <c r="C773" s="20" t="s">
        <v>6733</v>
      </c>
      <c r="D773" s="20" t="s">
        <v>5442</v>
      </c>
      <c r="E773" s="20" t="s">
        <v>6863</v>
      </c>
    </row>
    <row r="774" spans="1:5" ht="15.75">
      <c r="A774" s="1" t="s">
        <v>1595</v>
      </c>
      <c r="B774" s="1" t="s">
        <v>3154</v>
      </c>
      <c r="C774" s="20" t="s">
        <v>6733</v>
      </c>
      <c r="D774" s="20" t="s">
        <v>5443</v>
      </c>
      <c r="E774" s="20" t="s">
        <v>6872</v>
      </c>
    </row>
    <row r="775" spans="1:5" ht="15.75">
      <c r="A775" s="1" t="s">
        <v>1594</v>
      </c>
      <c r="B775" s="1" t="s">
        <v>3155</v>
      </c>
      <c r="C775" s="20" t="s">
        <v>6733</v>
      </c>
      <c r="D775" s="20" t="s">
        <v>5444</v>
      </c>
      <c r="E775" s="20" t="s">
        <v>6923</v>
      </c>
    </row>
    <row r="776" spans="1:5" ht="15.75">
      <c r="A776" s="1" t="s">
        <v>1593</v>
      </c>
      <c r="B776" s="1" t="s">
        <v>3156</v>
      </c>
      <c r="C776" s="20" t="s">
        <v>6733</v>
      </c>
      <c r="D776" s="20" t="s">
        <v>5445</v>
      </c>
      <c r="E776" s="20" t="s">
        <v>7341</v>
      </c>
    </row>
    <row r="777" spans="1:5" ht="15.75">
      <c r="A777" s="1" t="s">
        <v>1592</v>
      </c>
      <c r="B777" s="1" t="s">
        <v>3157</v>
      </c>
      <c r="C777" s="20" t="s">
        <v>7125</v>
      </c>
      <c r="D777" s="20" t="s">
        <v>5446</v>
      </c>
      <c r="E777" s="20" t="s">
        <v>7342</v>
      </c>
    </row>
    <row r="778" spans="1:5" ht="15.75">
      <c r="A778" s="1" t="s">
        <v>1591</v>
      </c>
      <c r="B778" s="1" t="s">
        <v>3158</v>
      </c>
      <c r="C778" s="20" t="s">
        <v>7125</v>
      </c>
      <c r="D778" s="20" t="s">
        <v>4785</v>
      </c>
      <c r="E778" s="20" t="s">
        <v>7343</v>
      </c>
    </row>
    <row r="779" spans="1:5" ht="15.75">
      <c r="A779" s="1" t="s">
        <v>1590</v>
      </c>
      <c r="B779" s="1" t="s">
        <v>3159</v>
      </c>
      <c r="C779" s="20" t="s">
        <v>6732</v>
      </c>
      <c r="D779" s="20" t="s">
        <v>5447</v>
      </c>
      <c r="E779" s="20" t="s">
        <v>7344</v>
      </c>
    </row>
    <row r="780" spans="1:5" ht="15.75">
      <c r="A780" s="1" t="s">
        <v>1589</v>
      </c>
      <c r="B780" s="1" t="s">
        <v>3160</v>
      </c>
      <c r="C780" s="20" t="s">
        <v>6733</v>
      </c>
      <c r="D780" s="20" t="s">
        <v>5448</v>
      </c>
      <c r="E780" s="20" t="s">
        <v>6907</v>
      </c>
    </row>
    <row r="781" spans="1:5" ht="15.75">
      <c r="A781" s="1" t="s">
        <v>1588</v>
      </c>
      <c r="B781" s="1" t="s">
        <v>3161</v>
      </c>
      <c r="C781" s="20" t="s">
        <v>6732</v>
      </c>
      <c r="D781" s="20" t="s">
        <v>5449</v>
      </c>
      <c r="E781" s="20" t="s">
        <v>7079</v>
      </c>
    </row>
    <row r="782" spans="1:5" ht="15.75">
      <c r="A782" s="1" t="s">
        <v>1587</v>
      </c>
      <c r="B782" s="1" t="s">
        <v>3162</v>
      </c>
      <c r="C782" s="20" t="s">
        <v>6733</v>
      </c>
      <c r="D782" s="20" t="s">
        <v>5450</v>
      </c>
      <c r="E782" s="20" t="s">
        <v>7345</v>
      </c>
    </row>
    <row r="783" spans="1:5" ht="15.75">
      <c r="A783" s="1" t="s">
        <v>1586</v>
      </c>
      <c r="B783" s="1" t="s">
        <v>3163</v>
      </c>
      <c r="C783" s="20" t="s">
        <v>6732</v>
      </c>
      <c r="D783" s="20" t="s">
        <v>5344</v>
      </c>
      <c r="E783" s="20" t="s">
        <v>7346</v>
      </c>
    </row>
    <row r="784" spans="1:5" ht="15.75">
      <c r="A784" s="1" t="s">
        <v>1585</v>
      </c>
      <c r="B784" s="1" t="s">
        <v>3164</v>
      </c>
      <c r="C784" s="20" t="s">
        <v>6732</v>
      </c>
      <c r="D784" s="20" t="s">
        <v>5451</v>
      </c>
      <c r="E784" s="20" t="s">
        <v>7347</v>
      </c>
    </row>
    <row r="785" spans="1:5" ht="15.75">
      <c r="A785" s="1" t="s">
        <v>1584</v>
      </c>
      <c r="B785" s="1" t="s">
        <v>3165</v>
      </c>
      <c r="C785" s="20" t="s">
        <v>6732</v>
      </c>
      <c r="D785" s="20" t="s">
        <v>5452</v>
      </c>
      <c r="E785" s="20" t="s">
        <v>7348</v>
      </c>
    </row>
    <row r="786" spans="1:5" ht="15.75">
      <c r="A786" s="1" t="s">
        <v>1583</v>
      </c>
      <c r="B786" s="1" t="s">
        <v>3166</v>
      </c>
      <c r="C786" s="20" t="s">
        <v>6732</v>
      </c>
      <c r="D786" s="20" t="s">
        <v>5453</v>
      </c>
      <c r="E786" s="20" t="s">
        <v>7349</v>
      </c>
    </row>
    <row r="787" spans="1:5" ht="15.75">
      <c r="A787" s="1" t="s">
        <v>1582</v>
      </c>
      <c r="B787" s="1" t="s">
        <v>3167</v>
      </c>
      <c r="C787" s="20" t="s">
        <v>6732</v>
      </c>
      <c r="D787" s="20" t="s">
        <v>5454</v>
      </c>
      <c r="E787" s="20" t="s">
        <v>7350</v>
      </c>
    </row>
    <row r="788" spans="1:5" ht="15.75">
      <c r="A788" s="1" t="s">
        <v>1581</v>
      </c>
      <c r="B788" s="1" t="s">
        <v>3168</v>
      </c>
      <c r="C788" s="20" t="s">
        <v>6732</v>
      </c>
      <c r="D788" s="20" t="s">
        <v>5455</v>
      </c>
      <c r="E788" s="20" t="s">
        <v>7351</v>
      </c>
    </row>
    <row r="789" spans="1:5" ht="15.75">
      <c r="A789" s="1" t="s">
        <v>1580</v>
      </c>
      <c r="B789" s="1" t="s">
        <v>3169</v>
      </c>
      <c r="C789" s="20" t="s">
        <v>6733</v>
      </c>
      <c r="D789" s="20" t="s">
        <v>4756</v>
      </c>
      <c r="E789" s="20" t="s">
        <v>7352</v>
      </c>
    </row>
    <row r="790" spans="1:5" ht="15.75">
      <c r="A790" s="1" t="s">
        <v>1579</v>
      </c>
      <c r="B790" s="1" t="s">
        <v>3170</v>
      </c>
      <c r="C790" s="20" t="s">
        <v>6733</v>
      </c>
      <c r="D790" s="20" t="s">
        <v>5456</v>
      </c>
      <c r="E790" s="20" t="s">
        <v>7353</v>
      </c>
    </row>
    <row r="791" spans="1:5" ht="15.75">
      <c r="A791" s="1" t="s">
        <v>1578</v>
      </c>
      <c r="B791" s="1" t="s">
        <v>3171</v>
      </c>
      <c r="C791" s="20" t="s">
        <v>6733</v>
      </c>
      <c r="D791" s="20" t="s">
        <v>5457</v>
      </c>
      <c r="E791" s="20" t="s">
        <v>7354</v>
      </c>
    </row>
    <row r="792" spans="1:5" ht="15.75">
      <c r="A792" s="1" t="s">
        <v>1577</v>
      </c>
      <c r="B792" s="1" t="s">
        <v>3172</v>
      </c>
      <c r="C792" s="20" t="s">
        <v>6732</v>
      </c>
      <c r="D792" s="20" t="s">
        <v>5458</v>
      </c>
      <c r="E792" s="20" t="s">
        <v>6813</v>
      </c>
    </row>
    <row r="793" spans="1:5" ht="15.75">
      <c r="A793" s="1" t="s">
        <v>1576</v>
      </c>
      <c r="B793" s="1" t="s">
        <v>3173</v>
      </c>
      <c r="C793" s="20" t="s">
        <v>6732</v>
      </c>
      <c r="D793" s="20" t="s">
        <v>5459</v>
      </c>
      <c r="E793" s="20" t="s">
        <v>7355</v>
      </c>
    </row>
    <row r="794" spans="1:5" ht="15.75">
      <c r="A794" s="1" t="s">
        <v>1575</v>
      </c>
      <c r="B794" s="1" t="s">
        <v>3174</v>
      </c>
      <c r="C794" s="20" t="s">
        <v>7125</v>
      </c>
      <c r="D794" s="20" t="s">
        <v>5460</v>
      </c>
      <c r="E794" s="20" t="s">
        <v>7356</v>
      </c>
    </row>
    <row r="795" spans="1:5" ht="15.75">
      <c r="A795" s="1" t="s">
        <v>1574</v>
      </c>
      <c r="B795" s="1" t="s">
        <v>3175</v>
      </c>
      <c r="C795" s="20" t="s">
        <v>6733</v>
      </c>
      <c r="D795" s="20" t="s">
        <v>5461</v>
      </c>
      <c r="E795" s="20" t="s">
        <v>7357</v>
      </c>
    </row>
    <row r="796" spans="1:5" ht="15.75">
      <c r="A796" s="1" t="s">
        <v>1573</v>
      </c>
      <c r="B796" s="1" t="s">
        <v>3176</v>
      </c>
      <c r="C796" s="20" t="s">
        <v>6732</v>
      </c>
      <c r="D796" s="20" t="s">
        <v>5462</v>
      </c>
      <c r="E796" s="20" t="s">
        <v>6894</v>
      </c>
    </row>
    <row r="797" spans="1:5" ht="15.75">
      <c r="A797" s="1" t="s">
        <v>1572</v>
      </c>
      <c r="B797" s="1" t="s">
        <v>3177</v>
      </c>
      <c r="C797" s="20" t="s">
        <v>7125</v>
      </c>
      <c r="D797" s="20" t="s">
        <v>5463</v>
      </c>
      <c r="E797" s="20" t="s">
        <v>7358</v>
      </c>
    </row>
    <row r="798" spans="1:5" ht="15.75">
      <c r="A798" s="1" t="s">
        <v>1571</v>
      </c>
      <c r="B798" s="1" t="s">
        <v>3178</v>
      </c>
      <c r="C798" s="20" t="s">
        <v>6732</v>
      </c>
      <c r="D798" s="20" t="s">
        <v>5464</v>
      </c>
      <c r="E798" s="20" t="s">
        <v>7359</v>
      </c>
    </row>
    <row r="799" spans="1:5" ht="15.75">
      <c r="A799" s="1" t="s">
        <v>1570</v>
      </c>
      <c r="B799" s="1" t="s">
        <v>3179</v>
      </c>
      <c r="C799" s="20" t="s">
        <v>7125</v>
      </c>
      <c r="D799" s="20" t="s">
        <v>5465</v>
      </c>
      <c r="E799" s="20" t="s">
        <v>7360</v>
      </c>
    </row>
    <row r="800" spans="1:5" ht="15.75">
      <c r="A800" s="1" t="s">
        <v>1569</v>
      </c>
      <c r="B800" s="1" t="s">
        <v>3180</v>
      </c>
      <c r="C800" s="20" t="s">
        <v>6732</v>
      </c>
      <c r="D800" s="20" t="s">
        <v>5182</v>
      </c>
      <c r="E800" s="20" t="s">
        <v>7361</v>
      </c>
    </row>
    <row r="801" spans="1:5" ht="15.75">
      <c r="A801" s="1" t="s">
        <v>1568</v>
      </c>
      <c r="B801" s="1" t="s">
        <v>3181</v>
      </c>
      <c r="C801" s="20" t="s">
        <v>6732</v>
      </c>
      <c r="D801" s="20" t="s">
        <v>5466</v>
      </c>
      <c r="E801" s="20" t="s">
        <v>7362</v>
      </c>
    </row>
    <row r="802" spans="1:5" ht="15.75">
      <c r="A802" s="1" t="s">
        <v>1567</v>
      </c>
      <c r="B802" s="1" t="s">
        <v>3182</v>
      </c>
      <c r="C802" s="20" t="s">
        <v>6732</v>
      </c>
      <c r="D802" s="20" t="s">
        <v>5467</v>
      </c>
      <c r="E802" s="20" t="s">
        <v>7363</v>
      </c>
    </row>
    <row r="803" spans="1:5" ht="15.75">
      <c r="A803" s="1" t="s">
        <v>1566</v>
      </c>
      <c r="B803" s="1" t="s">
        <v>3183</v>
      </c>
      <c r="C803" s="20" t="s">
        <v>7125</v>
      </c>
      <c r="D803" s="20" t="s">
        <v>5468</v>
      </c>
      <c r="E803" s="20" t="s">
        <v>7364</v>
      </c>
    </row>
    <row r="804" spans="1:5" ht="15.75">
      <c r="A804" s="1" t="s">
        <v>1565</v>
      </c>
      <c r="B804" s="1" t="s">
        <v>3184</v>
      </c>
      <c r="C804" s="20" t="s">
        <v>6732</v>
      </c>
      <c r="D804" s="20" t="s">
        <v>4981</v>
      </c>
      <c r="E804" s="20" t="s">
        <v>7094</v>
      </c>
    </row>
    <row r="805" spans="1:5" ht="15.75">
      <c r="A805" s="1" t="s">
        <v>1564</v>
      </c>
      <c r="B805" s="1" t="s">
        <v>3185</v>
      </c>
      <c r="C805" s="20" t="s">
        <v>6732</v>
      </c>
      <c r="D805" s="20" t="s">
        <v>5469</v>
      </c>
      <c r="E805" s="20" t="s">
        <v>7094</v>
      </c>
    </row>
    <row r="806" spans="1:5" ht="15.75">
      <c r="A806" s="1" t="s">
        <v>1563</v>
      </c>
      <c r="B806" s="1" t="s">
        <v>3186</v>
      </c>
      <c r="C806" s="20" t="s">
        <v>6733</v>
      </c>
      <c r="D806" s="20" t="s">
        <v>5470</v>
      </c>
      <c r="E806" s="20" t="s">
        <v>7365</v>
      </c>
    </row>
    <row r="807" spans="1:5" ht="15.75">
      <c r="A807" s="1" t="s">
        <v>1562</v>
      </c>
      <c r="B807" s="1" t="s">
        <v>3187</v>
      </c>
      <c r="C807" s="20" t="s">
        <v>6733</v>
      </c>
      <c r="D807" s="20" t="s">
        <v>5471</v>
      </c>
      <c r="E807" s="20" t="s">
        <v>6739</v>
      </c>
    </row>
    <row r="808" spans="1:5" ht="15.75">
      <c r="A808" s="1" t="s">
        <v>1561</v>
      </c>
      <c r="B808" s="1" t="s">
        <v>3188</v>
      </c>
      <c r="C808" s="20" t="s">
        <v>6733</v>
      </c>
      <c r="D808" s="20" t="s">
        <v>5472</v>
      </c>
      <c r="E808" s="20" t="s">
        <v>7366</v>
      </c>
    </row>
    <row r="809" spans="1:5" ht="15.75">
      <c r="A809" s="1" t="s">
        <v>1560</v>
      </c>
      <c r="B809" s="1" t="s">
        <v>3189</v>
      </c>
      <c r="C809" s="20" t="s">
        <v>6733</v>
      </c>
      <c r="D809" s="20" t="s">
        <v>5473</v>
      </c>
      <c r="E809" s="20" t="s">
        <v>7367</v>
      </c>
    </row>
    <row r="810" spans="1:5" ht="15.75">
      <c r="A810" s="1" t="s">
        <v>1559</v>
      </c>
      <c r="B810" s="1" t="s">
        <v>3190</v>
      </c>
      <c r="C810" s="20" t="s">
        <v>7125</v>
      </c>
      <c r="D810" s="20" t="s">
        <v>5474</v>
      </c>
      <c r="E810" s="20" t="s">
        <v>7368</v>
      </c>
    </row>
    <row r="811" spans="1:5" ht="15.75">
      <c r="A811" s="1" t="s">
        <v>1558</v>
      </c>
      <c r="B811" s="1" t="s">
        <v>3191</v>
      </c>
      <c r="C811" s="20" t="s">
        <v>6733</v>
      </c>
      <c r="D811" s="20" t="s">
        <v>5475</v>
      </c>
      <c r="E811" s="20" t="s">
        <v>7369</v>
      </c>
    </row>
    <row r="812" spans="1:5" ht="15.75">
      <c r="A812" s="1" t="s">
        <v>1557</v>
      </c>
      <c r="B812" s="1" t="s">
        <v>3192</v>
      </c>
      <c r="C812" s="20" t="s">
        <v>6733</v>
      </c>
      <c r="D812" s="20" t="s">
        <v>5476</v>
      </c>
      <c r="E812" s="20" t="s">
        <v>6835</v>
      </c>
    </row>
    <row r="813" spans="1:5" ht="15.75">
      <c r="A813" s="1" t="s">
        <v>1556</v>
      </c>
      <c r="B813" s="1" t="s">
        <v>3193</v>
      </c>
      <c r="C813" s="20" t="s">
        <v>6733</v>
      </c>
      <c r="D813" s="20" t="s">
        <v>5101</v>
      </c>
      <c r="E813" s="20" t="s">
        <v>7370</v>
      </c>
    </row>
    <row r="814" spans="1:5" ht="15.75">
      <c r="A814" s="1" t="s">
        <v>1555</v>
      </c>
      <c r="B814" s="1" t="s">
        <v>3194</v>
      </c>
      <c r="C814" s="20" t="s">
        <v>6733</v>
      </c>
      <c r="D814" s="20" t="s">
        <v>5477</v>
      </c>
      <c r="E814" s="20" t="s">
        <v>7192</v>
      </c>
    </row>
    <row r="815" spans="1:5" ht="15.75">
      <c r="A815" s="1" t="s">
        <v>1554</v>
      </c>
      <c r="B815" s="1" t="s">
        <v>3195</v>
      </c>
      <c r="C815" s="20" t="s">
        <v>6733</v>
      </c>
      <c r="D815" s="20" t="s">
        <v>5478</v>
      </c>
      <c r="E815" s="20" t="s">
        <v>7371</v>
      </c>
    </row>
    <row r="816" spans="1:5" ht="15.75">
      <c r="A816" s="1" t="s">
        <v>1553</v>
      </c>
      <c r="B816" s="1" t="s">
        <v>3196</v>
      </c>
      <c r="C816" s="20" t="s">
        <v>6733</v>
      </c>
      <c r="D816" s="20" t="s">
        <v>5479</v>
      </c>
      <c r="E816" s="20" t="s">
        <v>7372</v>
      </c>
    </row>
    <row r="817" spans="1:5" ht="15.75">
      <c r="A817" s="1" t="s">
        <v>1552</v>
      </c>
      <c r="B817" s="1" t="s">
        <v>3197</v>
      </c>
      <c r="C817" s="20" t="s">
        <v>6733</v>
      </c>
      <c r="D817" s="20" t="s">
        <v>5480</v>
      </c>
      <c r="E817" s="20" t="s">
        <v>6242</v>
      </c>
    </row>
    <row r="818" spans="1:5" ht="15.75">
      <c r="A818" s="1" t="s">
        <v>1551</v>
      </c>
      <c r="B818" s="1" t="s">
        <v>3198</v>
      </c>
      <c r="C818" s="20" t="s">
        <v>6733</v>
      </c>
      <c r="D818" s="20" t="s">
        <v>5481</v>
      </c>
      <c r="E818" s="20" t="s">
        <v>7373</v>
      </c>
    </row>
    <row r="819" spans="1:5" ht="15.75">
      <c r="A819" s="1" t="s">
        <v>1550</v>
      </c>
      <c r="B819" s="1" t="s">
        <v>3199</v>
      </c>
      <c r="C819" s="20" t="s">
        <v>6733</v>
      </c>
      <c r="D819" s="20" t="s">
        <v>5011</v>
      </c>
      <c r="E819" s="20" t="s">
        <v>7053</v>
      </c>
    </row>
    <row r="820" spans="1:5" ht="15.75">
      <c r="A820" s="1" t="s">
        <v>1549</v>
      </c>
      <c r="B820" s="1" t="s">
        <v>3200</v>
      </c>
      <c r="C820" s="20" t="s">
        <v>6733</v>
      </c>
      <c r="D820" s="20" t="s">
        <v>5482</v>
      </c>
      <c r="E820" s="20" t="s">
        <v>7374</v>
      </c>
    </row>
    <row r="821" spans="1:5" ht="15.75">
      <c r="A821" s="1" t="s">
        <v>1548</v>
      </c>
      <c r="B821" s="1" t="s">
        <v>3201</v>
      </c>
      <c r="C821" s="20" t="s">
        <v>6732</v>
      </c>
      <c r="D821" s="20" t="s">
        <v>5483</v>
      </c>
      <c r="E821" s="20" t="s">
        <v>7199</v>
      </c>
    </row>
    <row r="822" spans="1:5" ht="15.75">
      <c r="A822" s="1" t="s">
        <v>1547</v>
      </c>
      <c r="B822" s="1" t="s">
        <v>3202</v>
      </c>
      <c r="C822" s="20" t="s">
        <v>6733</v>
      </c>
      <c r="D822" s="20" t="s">
        <v>5484</v>
      </c>
      <c r="E822" s="20" t="s">
        <v>7375</v>
      </c>
    </row>
    <row r="823" spans="1:5" ht="15.75">
      <c r="A823" s="1" t="s">
        <v>1546</v>
      </c>
      <c r="B823" s="1" t="s">
        <v>3203</v>
      </c>
      <c r="C823" s="20" t="s">
        <v>6733</v>
      </c>
      <c r="D823" s="20" t="s">
        <v>5485</v>
      </c>
      <c r="E823" s="20" t="s">
        <v>7376</v>
      </c>
    </row>
    <row r="824" spans="1:5" ht="15.75">
      <c r="A824" s="1" t="s">
        <v>1545</v>
      </c>
      <c r="B824" s="1" t="s">
        <v>3204</v>
      </c>
      <c r="C824" s="20" t="s">
        <v>6733</v>
      </c>
      <c r="D824" s="20" t="s">
        <v>5486</v>
      </c>
      <c r="E824" s="20" t="s">
        <v>6770</v>
      </c>
    </row>
    <row r="825" spans="1:5" ht="15.75">
      <c r="A825" s="1" t="s">
        <v>1544</v>
      </c>
      <c r="B825" s="1" t="s">
        <v>3205</v>
      </c>
      <c r="C825" s="20" t="s">
        <v>6733</v>
      </c>
      <c r="D825" s="20" t="s">
        <v>5366</v>
      </c>
      <c r="E825" s="20" t="s">
        <v>7377</v>
      </c>
    </row>
    <row r="826" spans="1:5" ht="15.75">
      <c r="A826" s="1" t="s">
        <v>1543</v>
      </c>
      <c r="B826" s="1" t="s">
        <v>3206</v>
      </c>
      <c r="C826" s="20" t="s">
        <v>6733</v>
      </c>
      <c r="D826" s="20" t="s">
        <v>5487</v>
      </c>
      <c r="E826" s="20" t="s">
        <v>7378</v>
      </c>
    </row>
    <row r="827" spans="1:5" ht="15.75">
      <c r="A827" s="1" t="s">
        <v>1542</v>
      </c>
      <c r="B827" s="1" t="s">
        <v>3207</v>
      </c>
      <c r="C827" s="20" t="s">
        <v>6732</v>
      </c>
      <c r="D827" s="20" t="s">
        <v>5488</v>
      </c>
      <c r="E827" s="20" t="s">
        <v>7379</v>
      </c>
    </row>
    <row r="828" spans="1:5" ht="15.75">
      <c r="A828" s="1" t="s">
        <v>1541</v>
      </c>
      <c r="B828" s="1" t="s">
        <v>3208</v>
      </c>
      <c r="C828" s="20" t="s">
        <v>6732</v>
      </c>
      <c r="D828" s="20" t="s">
        <v>5489</v>
      </c>
      <c r="E828" s="20" t="s">
        <v>7380</v>
      </c>
    </row>
    <row r="829" spans="1:5" ht="15.75">
      <c r="A829" s="1" t="s">
        <v>1540</v>
      </c>
      <c r="B829" s="1" t="s">
        <v>3209</v>
      </c>
      <c r="C829" s="20" t="s">
        <v>7125</v>
      </c>
      <c r="D829" s="20" t="s">
        <v>5182</v>
      </c>
      <c r="E829" s="20" t="s">
        <v>7381</v>
      </c>
    </row>
    <row r="830" spans="1:5" ht="15.75">
      <c r="A830" s="1" t="s">
        <v>1539</v>
      </c>
      <c r="B830" s="1" t="s">
        <v>3210</v>
      </c>
      <c r="C830" s="20" t="s">
        <v>7125</v>
      </c>
      <c r="D830" s="20" t="s">
        <v>5198</v>
      </c>
      <c r="E830" s="20" t="s">
        <v>7382</v>
      </c>
    </row>
    <row r="831" spans="1:5" ht="15.75">
      <c r="A831" s="1" t="s">
        <v>1538</v>
      </c>
      <c r="B831" s="1" t="s">
        <v>3211</v>
      </c>
      <c r="C831" s="20" t="s">
        <v>7125</v>
      </c>
      <c r="D831" s="20" t="s">
        <v>5490</v>
      </c>
      <c r="E831" s="20" t="s">
        <v>7383</v>
      </c>
    </row>
    <row r="832" spans="1:5" ht="15.75">
      <c r="A832" s="1" t="s">
        <v>1537</v>
      </c>
      <c r="B832" s="1" t="s">
        <v>3212</v>
      </c>
      <c r="C832" s="20" t="s">
        <v>6733</v>
      </c>
      <c r="D832" s="20" t="s">
        <v>5491</v>
      </c>
      <c r="E832" s="20" t="s">
        <v>6863</v>
      </c>
    </row>
    <row r="833" spans="1:5" ht="15.75">
      <c r="A833" s="1" t="s">
        <v>1536</v>
      </c>
      <c r="B833" s="1" t="s">
        <v>3213</v>
      </c>
      <c r="C833" s="20" t="s">
        <v>6733</v>
      </c>
      <c r="D833" s="20" t="s">
        <v>5492</v>
      </c>
      <c r="E833" s="20" t="s">
        <v>7384</v>
      </c>
    </row>
    <row r="834" spans="1:5" ht="15.75">
      <c r="A834" s="1" t="s">
        <v>1535</v>
      </c>
      <c r="B834" s="1" t="s">
        <v>3214</v>
      </c>
      <c r="C834" s="20" t="s">
        <v>6733</v>
      </c>
      <c r="D834" s="20" t="s">
        <v>5493</v>
      </c>
      <c r="E834" s="20" t="s">
        <v>7385</v>
      </c>
    </row>
    <row r="835" spans="1:5" ht="15.75">
      <c r="A835" s="1" t="s">
        <v>1534</v>
      </c>
      <c r="B835" s="1" t="s">
        <v>3215</v>
      </c>
      <c r="C835" s="20" t="s">
        <v>7125</v>
      </c>
      <c r="D835" s="20" t="s">
        <v>5494</v>
      </c>
      <c r="E835" s="20" t="s">
        <v>7386</v>
      </c>
    </row>
    <row r="836" spans="1:5" ht="15.75">
      <c r="A836" s="1" t="s">
        <v>1533</v>
      </c>
      <c r="B836" s="1" t="s">
        <v>3216</v>
      </c>
      <c r="C836" s="20" t="s">
        <v>6732</v>
      </c>
      <c r="D836" s="20" t="s">
        <v>5495</v>
      </c>
      <c r="E836" s="20" t="s">
        <v>7387</v>
      </c>
    </row>
    <row r="837" spans="1:5" ht="15.75">
      <c r="A837" s="1" t="s">
        <v>1532</v>
      </c>
      <c r="B837" s="1" t="s">
        <v>3217</v>
      </c>
      <c r="C837" s="20" t="s">
        <v>6732</v>
      </c>
      <c r="D837" s="20" t="s">
        <v>4933</v>
      </c>
      <c r="E837" s="20" t="s">
        <v>7388</v>
      </c>
    </row>
    <row r="838" spans="1:5" ht="15.75">
      <c r="A838" s="1" t="s">
        <v>1531</v>
      </c>
      <c r="B838" s="1" t="s">
        <v>3218</v>
      </c>
      <c r="C838" s="20" t="s">
        <v>6732</v>
      </c>
      <c r="D838" s="20" t="s">
        <v>5496</v>
      </c>
      <c r="E838" s="20" t="s">
        <v>7389</v>
      </c>
    </row>
    <row r="839" spans="1:5" ht="15.75">
      <c r="A839" s="1" t="s">
        <v>1530</v>
      </c>
      <c r="B839" s="1" t="s">
        <v>3219</v>
      </c>
      <c r="C839" s="20" t="s">
        <v>6733</v>
      </c>
      <c r="D839" s="20" t="s">
        <v>5310</v>
      </c>
      <c r="E839" s="20" t="s">
        <v>7178</v>
      </c>
    </row>
    <row r="840" spans="1:5" ht="15.75">
      <c r="A840" s="1" t="s">
        <v>1529</v>
      </c>
      <c r="B840" s="1" t="s">
        <v>3220</v>
      </c>
      <c r="C840" s="20" t="s">
        <v>6732</v>
      </c>
      <c r="D840" s="20" t="s">
        <v>5497</v>
      </c>
      <c r="E840" s="20" t="s">
        <v>6927</v>
      </c>
    </row>
    <row r="841" spans="1:5" ht="15.75">
      <c r="A841" s="1" t="s">
        <v>1528</v>
      </c>
      <c r="B841" s="1" t="s">
        <v>3221</v>
      </c>
      <c r="C841" s="20" t="s">
        <v>6732</v>
      </c>
      <c r="D841" s="20" t="s">
        <v>5498</v>
      </c>
      <c r="E841" s="20" t="s">
        <v>7390</v>
      </c>
    </row>
    <row r="842" spans="1:5" ht="15.75">
      <c r="A842" s="1" t="s">
        <v>1527</v>
      </c>
      <c r="B842" s="1" t="s">
        <v>3222</v>
      </c>
      <c r="C842" s="20" t="s">
        <v>6732</v>
      </c>
      <c r="D842" s="20" t="s">
        <v>5499</v>
      </c>
      <c r="E842" s="20" t="s">
        <v>7391</v>
      </c>
    </row>
    <row r="843" spans="1:5" ht="15.75">
      <c r="A843" s="1" t="s">
        <v>1526</v>
      </c>
      <c r="B843" s="1" t="s">
        <v>3223</v>
      </c>
      <c r="C843" s="20" t="s">
        <v>6732</v>
      </c>
      <c r="D843" s="20" t="s">
        <v>5500</v>
      </c>
      <c r="E843" s="20" t="s">
        <v>7392</v>
      </c>
    </row>
    <row r="844" spans="1:5" ht="15.75">
      <c r="A844" s="1" t="s">
        <v>1525</v>
      </c>
      <c r="B844" s="1" t="s">
        <v>3224</v>
      </c>
      <c r="C844" s="20" t="s">
        <v>6732</v>
      </c>
      <c r="D844" s="20" t="s">
        <v>5501</v>
      </c>
      <c r="E844" s="20" t="s">
        <v>7393</v>
      </c>
    </row>
    <row r="845" spans="1:5" ht="15.75">
      <c r="A845" s="1" t="s">
        <v>1524</v>
      </c>
      <c r="B845" s="1" t="s">
        <v>3225</v>
      </c>
      <c r="C845" s="20" t="s">
        <v>6732</v>
      </c>
      <c r="D845" s="20" t="s">
        <v>4859</v>
      </c>
      <c r="E845" s="20" t="s">
        <v>7150</v>
      </c>
    </row>
    <row r="846" spans="1:5" ht="15.75">
      <c r="A846" s="1" t="s">
        <v>1523</v>
      </c>
      <c r="B846" s="1" t="s">
        <v>3226</v>
      </c>
      <c r="C846" s="20" t="s">
        <v>7125</v>
      </c>
      <c r="D846" s="20" t="s">
        <v>5502</v>
      </c>
      <c r="E846" s="20" t="s">
        <v>7394</v>
      </c>
    </row>
    <row r="847" spans="1:5" ht="15.75">
      <c r="A847" s="1" t="s">
        <v>1522</v>
      </c>
      <c r="B847" s="1" t="s">
        <v>3227</v>
      </c>
      <c r="C847" s="20" t="s">
        <v>6732</v>
      </c>
      <c r="D847" s="20" t="s">
        <v>5503</v>
      </c>
      <c r="E847" s="20" t="s">
        <v>7395</v>
      </c>
    </row>
    <row r="848" spans="1:5" ht="15.75">
      <c r="A848" s="1" t="s">
        <v>1521</v>
      </c>
      <c r="B848" s="1" t="s">
        <v>3228</v>
      </c>
      <c r="C848" s="20" t="s">
        <v>6732</v>
      </c>
      <c r="D848" s="20" t="s">
        <v>5504</v>
      </c>
      <c r="E848" s="20" t="s">
        <v>7396</v>
      </c>
    </row>
    <row r="849" spans="1:5" ht="15.75">
      <c r="A849" s="1" t="s">
        <v>1520</v>
      </c>
      <c r="B849" s="1" t="s">
        <v>3229</v>
      </c>
      <c r="C849" s="20" t="s">
        <v>6732</v>
      </c>
      <c r="D849" s="20" t="s">
        <v>5505</v>
      </c>
      <c r="E849" s="20" t="s">
        <v>7397</v>
      </c>
    </row>
    <row r="850" spans="1:5" ht="15.75">
      <c r="A850" s="1" t="s">
        <v>1519</v>
      </c>
      <c r="B850" s="1" t="s">
        <v>3230</v>
      </c>
      <c r="C850" s="20" t="s">
        <v>6733</v>
      </c>
      <c r="D850" s="20" t="s">
        <v>5506</v>
      </c>
      <c r="E850" s="20" t="s">
        <v>6779</v>
      </c>
    </row>
    <row r="851" spans="1:5" ht="15.75">
      <c r="A851" s="1" t="s">
        <v>1518</v>
      </c>
      <c r="B851" s="1" t="s">
        <v>3231</v>
      </c>
      <c r="C851" s="20" t="s">
        <v>6733</v>
      </c>
      <c r="D851" s="20" t="s">
        <v>5507</v>
      </c>
      <c r="E851" s="20" t="s">
        <v>5039</v>
      </c>
    </row>
    <row r="852" spans="1:5" ht="15.75">
      <c r="A852" s="1" t="s">
        <v>1517</v>
      </c>
      <c r="B852" s="1" t="s">
        <v>3232</v>
      </c>
      <c r="C852" s="20" t="s">
        <v>6732</v>
      </c>
      <c r="D852" s="20" t="s">
        <v>5508</v>
      </c>
      <c r="E852" s="20" t="s">
        <v>7398</v>
      </c>
    </row>
    <row r="853" spans="1:5" ht="15.75">
      <c r="A853" s="1" t="s">
        <v>1516</v>
      </c>
      <c r="B853" s="1" t="s">
        <v>3233</v>
      </c>
      <c r="C853" s="20" t="s">
        <v>7125</v>
      </c>
      <c r="D853" s="20" t="s">
        <v>5509</v>
      </c>
      <c r="E853" s="20" t="s">
        <v>7399</v>
      </c>
    </row>
    <row r="854" spans="1:5" ht="15.75">
      <c r="A854" s="1" t="s">
        <v>1515</v>
      </c>
      <c r="B854" s="1" t="s">
        <v>3234</v>
      </c>
      <c r="C854" s="20" t="s">
        <v>6733</v>
      </c>
      <c r="D854" s="20" t="s">
        <v>4890</v>
      </c>
      <c r="E854" s="20" t="s">
        <v>6800</v>
      </c>
    </row>
    <row r="855" spans="1:5" ht="15.75">
      <c r="A855" s="1" t="s">
        <v>1514</v>
      </c>
      <c r="B855" s="1" t="s">
        <v>3235</v>
      </c>
      <c r="C855" s="20" t="s">
        <v>6733</v>
      </c>
      <c r="D855" s="20" t="s">
        <v>5510</v>
      </c>
      <c r="E855" s="20" t="s">
        <v>7400</v>
      </c>
    </row>
    <row r="856" spans="1:5" ht="15.75">
      <c r="A856" s="1" t="s">
        <v>1513</v>
      </c>
      <c r="B856" s="1" t="s">
        <v>3236</v>
      </c>
      <c r="C856" s="20" t="s">
        <v>6733</v>
      </c>
      <c r="D856" s="20" t="s">
        <v>5511</v>
      </c>
      <c r="E856" s="20" t="s">
        <v>6925</v>
      </c>
    </row>
    <row r="857" spans="1:5" ht="15.75">
      <c r="A857" s="1" t="s">
        <v>1512</v>
      </c>
      <c r="B857" s="1" t="s">
        <v>3237</v>
      </c>
      <c r="C857" s="20" t="s">
        <v>6733</v>
      </c>
      <c r="D857" s="20" t="s">
        <v>5512</v>
      </c>
      <c r="E857" s="20" t="s">
        <v>7401</v>
      </c>
    </row>
    <row r="858" spans="1:5" ht="15.75">
      <c r="A858" s="1" t="s">
        <v>1511</v>
      </c>
      <c r="B858" s="1" t="s">
        <v>3238</v>
      </c>
      <c r="C858" s="20" t="s">
        <v>6732</v>
      </c>
      <c r="D858" s="20" t="s">
        <v>5513</v>
      </c>
      <c r="E858" s="20" t="s">
        <v>7402</v>
      </c>
    </row>
    <row r="859" spans="1:5" ht="15.75">
      <c r="A859" s="1" t="s">
        <v>1510</v>
      </c>
      <c r="B859" s="1" t="s">
        <v>3239</v>
      </c>
      <c r="C859" s="20" t="s">
        <v>6732</v>
      </c>
      <c r="D859" s="20" t="s">
        <v>5514</v>
      </c>
      <c r="E859" s="20" t="s">
        <v>7094</v>
      </c>
    </row>
    <row r="860" spans="1:5" ht="15.75">
      <c r="A860" s="1" t="s">
        <v>1509</v>
      </c>
      <c r="B860" s="1" t="s">
        <v>3240</v>
      </c>
      <c r="C860" s="20" t="s">
        <v>6732</v>
      </c>
      <c r="D860" s="20" t="s">
        <v>5515</v>
      </c>
      <c r="E860" s="20" t="s">
        <v>7403</v>
      </c>
    </row>
    <row r="861" spans="1:5" ht="15.75">
      <c r="A861" s="1" t="s">
        <v>1508</v>
      </c>
      <c r="B861" s="1" t="s">
        <v>3241</v>
      </c>
      <c r="C861" s="20" t="s">
        <v>6732</v>
      </c>
      <c r="D861" s="20" t="s">
        <v>5516</v>
      </c>
      <c r="E861" s="20" t="s">
        <v>7404</v>
      </c>
    </row>
    <row r="862" spans="1:5" ht="15.75">
      <c r="A862" s="1" t="s">
        <v>1507</v>
      </c>
      <c r="B862" s="1" t="s">
        <v>3242</v>
      </c>
      <c r="C862" s="20" t="s">
        <v>6733</v>
      </c>
      <c r="D862" s="20" t="s">
        <v>5517</v>
      </c>
      <c r="E862" s="20" t="s">
        <v>6779</v>
      </c>
    </row>
    <row r="863" spans="1:5" ht="15.75">
      <c r="A863" s="1" t="s">
        <v>1506</v>
      </c>
      <c r="B863" s="1" t="s">
        <v>3243</v>
      </c>
      <c r="C863" s="20" t="s">
        <v>6732</v>
      </c>
      <c r="D863" s="20" t="s">
        <v>5518</v>
      </c>
      <c r="E863" s="20" t="s">
        <v>7011</v>
      </c>
    </row>
    <row r="864" spans="1:5" ht="15.75">
      <c r="A864" s="1" t="s">
        <v>1505</v>
      </c>
      <c r="B864" s="1" t="s">
        <v>3244</v>
      </c>
      <c r="C864" s="20" t="s">
        <v>6733</v>
      </c>
      <c r="D864" s="20" t="s">
        <v>5519</v>
      </c>
      <c r="E864" s="20" t="s">
        <v>7405</v>
      </c>
    </row>
    <row r="865" spans="1:5" ht="15.75">
      <c r="A865" s="1" t="s">
        <v>1504</v>
      </c>
      <c r="B865" s="1" t="s">
        <v>3245</v>
      </c>
      <c r="C865" s="20" t="s">
        <v>6733</v>
      </c>
      <c r="D865" s="20" t="s">
        <v>5520</v>
      </c>
      <c r="E865" s="20" t="s">
        <v>7406</v>
      </c>
    </row>
    <row r="866" spans="1:5" ht="15.75">
      <c r="A866" s="1" t="s">
        <v>1503</v>
      </c>
      <c r="B866" s="1" t="s">
        <v>3246</v>
      </c>
      <c r="C866" s="20" t="s">
        <v>6733</v>
      </c>
      <c r="D866" s="20" t="s">
        <v>5521</v>
      </c>
      <c r="E866" s="20" t="s">
        <v>6791</v>
      </c>
    </row>
    <row r="867" spans="1:5" ht="15.75">
      <c r="A867" s="1" t="s">
        <v>1502</v>
      </c>
      <c r="B867" s="1" t="s">
        <v>3247</v>
      </c>
      <c r="C867" s="20" t="s">
        <v>7125</v>
      </c>
      <c r="D867" s="20" t="s">
        <v>5522</v>
      </c>
      <c r="E867" s="20" t="s">
        <v>7407</v>
      </c>
    </row>
    <row r="868" spans="1:5" ht="15.75">
      <c r="A868" s="1" t="s">
        <v>1501</v>
      </c>
      <c r="B868" s="1" t="s">
        <v>3248</v>
      </c>
      <c r="C868" s="20" t="s">
        <v>6733</v>
      </c>
      <c r="D868" s="20" t="s">
        <v>5523</v>
      </c>
      <c r="E868" s="20" t="s">
        <v>7408</v>
      </c>
    </row>
    <row r="869" spans="1:5" ht="15.75">
      <c r="A869" s="1" t="s">
        <v>1500</v>
      </c>
      <c r="B869" s="1" t="s">
        <v>3249</v>
      </c>
      <c r="C869" s="20" t="s">
        <v>6733</v>
      </c>
      <c r="D869" s="20" t="s">
        <v>5524</v>
      </c>
      <c r="E869" s="20" t="s">
        <v>6820</v>
      </c>
    </row>
    <row r="870" spans="1:5" ht="15.75">
      <c r="A870" s="1" t="s">
        <v>1499</v>
      </c>
      <c r="B870" s="1" t="s">
        <v>3250</v>
      </c>
      <c r="C870" s="20" t="s">
        <v>6733</v>
      </c>
      <c r="D870" s="20" t="s">
        <v>5525</v>
      </c>
      <c r="E870" s="20" t="s">
        <v>6743</v>
      </c>
    </row>
    <row r="871" spans="1:5" ht="15.75">
      <c r="A871" s="1" t="s">
        <v>1498</v>
      </c>
      <c r="B871" s="1" t="s">
        <v>3251</v>
      </c>
      <c r="C871" s="20" t="s">
        <v>6733</v>
      </c>
      <c r="D871" s="20" t="s">
        <v>5526</v>
      </c>
      <c r="E871" s="20" t="s">
        <v>7409</v>
      </c>
    </row>
    <row r="872" spans="1:5" ht="15.75">
      <c r="A872" s="1" t="s">
        <v>1497</v>
      </c>
      <c r="B872" s="1" t="s">
        <v>3252</v>
      </c>
      <c r="C872" s="20" t="s">
        <v>7125</v>
      </c>
      <c r="D872" s="20" t="s">
        <v>5527</v>
      </c>
      <c r="E872" s="20" t="s">
        <v>7410</v>
      </c>
    </row>
    <row r="873" spans="1:5" ht="15.75">
      <c r="A873" s="1" t="s">
        <v>1496</v>
      </c>
      <c r="B873" s="1" t="s">
        <v>3253</v>
      </c>
      <c r="C873" s="20" t="s">
        <v>6732</v>
      </c>
      <c r="D873" s="20" t="s">
        <v>5528</v>
      </c>
      <c r="E873" s="20" t="s">
        <v>7411</v>
      </c>
    </row>
    <row r="874" spans="1:5" ht="15.75">
      <c r="A874" s="1" t="s">
        <v>1495</v>
      </c>
      <c r="B874" s="1" t="s">
        <v>3254</v>
      </c>
      <c r="C874" s="20" t="s">
        <v>7125</v>
      </c>
      <c r="D874" s="20" t="s">
        <v>5529</v>
      </c>
      <c r="E874" s="20" t="s">
        <v>7412</v>
      </c>
    </row>
    <row r="875" spans="1:5" ht="15.75">
      <c r="A875" s="1" t="s">
        <v>1494</v>
      </c>
      <c r="B875" s="1" t="s">
        <v>3255</v>
      </c>
      <c r="C875" s="20" t="s">
        <v>6732</v>
      </c>
      <c r="D875" s="20" t="s">
        <v>5530</v>
      </c>
      <c r="E875" s="20" t="s">
        <v>7413</v>
      </c>
    </row>
    <row r="876" spans="1:5" ht="15.75">
      <c r="A876" s="1" t="s">
        <v>1493</v>
      </c>
      <c r="B876" s="1" t="s">
        <v>3256</v>
      </c>
      <c r="C876" s="20" t="s">
        <v>6732</v>
      </c>
      <c r="D876" s="20" t="s">
        <v>5531</v>
      </c>
      <c r="E876" s="20" t="s">
        <v>7414</v>
      </c>
    </row>
    <row r="877" spans="1:5" ht="15.75">
      <c r="A877" s="1" t="s">
        <v>1492</v>
      </c>
      <c r="B877" s="1" t="s">
        <v>3257</v>
      </c>
      <c r="C877" s="20" t="s">
        <v>6732</v>
      </c>
      <c r="D877" s="20" t="s">
        <v>5532</v>
      </c>
      <c r="E877" s="20" t="s">
        <v>7415</v>
      </c>
    </row>
    <row r="878" spans="1:5" ht="15.75">
      <c r="A878" s="1" t="s">
        <v>1491</v>
      </c>
      <c r="B878" s="1" t="s">
        <v>3258</v>
      </c>
      <c r="C878" s="20" t="s">
        <v>7125</v>
      </c>
      <c r="D878" s="20" t="s">
        <v>5533</v>
      </c>
      <c r="E878" s="20" t="s">
        <v>7416</v>
      </c>
    </row>
    <row r="879" spans="1:5" ht="15.75">
      <c r="A879" s="1" t="s">
        <v>1490</v>
      </c>
      <c r="B879" s="1" t="s">
        <v>3259</v>
      </c>
      <c r="C879" s="20" t="s">
        <v>7125</v>
      </c>
      <c r="D879" s="20" t="s">
        <v>5534</v>
      </c>
      <c r="E879" s="20" t="s">
        <v>7417</v>
      </c>
    </row>
    <row r="880" spans="1:5" ht="15.75">
      <c r="A880" s="1" t="s">
        <v>1489</v>
      </c>
      <c r="B880" s="1" t="s">
        <v>3260</v>
      </c>
      <c r="C880" s="20" t="s">
        <v>6732</v>
      </c>
      <c r="D880" s="20" t="s">
        <v>5535</v>
      </c>
      <c r="E880" s="20" t="s">
        <v>7418</v>
      </c>
    </row>
    <row r="881" spans="1:5" ht="15.75">
      <c r="A881" s="1" t="s">
        <v>1488</v>
      </c>
      <c r="B881" s="1" t="s">
        <v>3261</v>
      </c>
      <c r="C881" s="20" t="s">
        <v>6732</v>
      </c>
      <c r="D881" s="20" t="s">
        <v>5536</v>
      </c>
      <c r="E881" s="20" t="s">
        <v>7419</v>
      </c>
    </row>
    <row r="882" spans="1:5" ht="15.75">
      <c r="A882" s="1" t="s">
        <v>1487</v>
      </c>
      <c r="B882" s="1" t="s">
        <v>3262</v>
      </c>
      <c r="C882" s="20" t="s">
        <v>6732</v>
      </c>
      <c r="D882" s="20" t="s">
        <v>5537</v>
      </c>
      <c r="E882" s="20" t="s">
        <v>7420</v>
      </c>
    </row>
    <row r="883" spans="1:5" ht="15.75">
      <c r="A883" s="1" t="s">
        <v>1486</v>
      </c>
      <c r="B883" s="1" t="s">
        <v>3263</v>
      </c>
      <c r="C883" s="20" t="s">
        <v>6732</v>
      </c>
      <c r="D883" s="20" t="s">
        <v>5538</v>
      </c>
      <c r="E883" s="20" t="s">
        <v>6966</v>
      </c>
    </row>
    <row r="884" spans="1:5" ht="15.75">
      <c r="A884" s="1" t="s">
        <v>1485</v>
      </c>
      <c r="B884" s="1" t="s">
        <v>3264</v>
      </c>
      <c r="C884" s="20" t="s">
        <v>6732</v>
      </c>
      <c r="D884" s="20" t="s">
        <v>5539</v>
      </c>
      <c r="E884" s="20" t="s">
        <v>7421</v>
      </c>
    </row>
    <row r="885" spans="1:5" ht="15.75">
      <c r="A885" s="1" t="s">
        <v>1484</v>
      </c>
      <c r="B885" s="1" t="s">
        <v>3265</v>
      </c>
      <c r="C885" s="20" t="s">
        <v>6732</v>
      </c>
      <c r="D885" s="20" t="s">
        <v>5540</v>
      </c>
      <c r="E885" s="20" t="s">
        <v>7422</v>
      </c>
    </row>
    <row r="886" spans="1:5" ht="15.75">
      <c r="A886" s="1" t="s">
        <v>1483</v>
      </c>
      <c r="B886" s="1" t="s">
        <v>3266</v>
      </c>
      <c r="C886" s="20" t="s">
        <v>6732</v>
      </c>
      <c r="D886" s="20" t="s">
        <v>5541</v>
      </c>
      <c r="E886" s="20" t="s">
        <v>7423</v>
      </c>
    </row>
    <row r="887" spans="1:5" ht="15.75">
      <c r="A887" s="1" t="s">
        <v>1482</v>
      </c>
      <c r="B887" s="1" t="s">
        <v>3267</v>
      </c>
      <c r="C887" s="20" t="s">
        <v>6732</v>
      </c>
      <c r="D887" s="20" t="s">
        <v>5542</v>
      </c>
      <c r="E887" s="20" t="s">
        <v>7424</v>
      </c>
    </row>
    <row r="888" spans="1:5" ht="15.75">
      <c r="A888" s="1" t="s">
        <v>1481</v>
      </c>
      <c r="B888" s="1" t="s">
        <v>3268</v>
      </c>
      <c r="C888" s="20" t="s">
        <v>6732</v>
      </c>
      <c r="D888" s="20" t="s">
        <v>5543</v>
      </c>
      <c r="E888" s="20" t="s">
        <v>7425</v>
      </c>
    </row>
    <row r="889" spans="1:5" ht="15.75">
      <c r="A889" s="1" t="s">
        <v>1480</v>
      </c>
      <c r="B889" s="1" t="s">
        <v>3269</v>
      </c>
      <c r="C889" s="20" t="s">
        <v>7125</v>
      </c>
      <c r="D889" s="20" t="s">
        <v>5544</v>
      </c>
      <c r="E889" s="20" t="s">
        <v>7426</v>
      </c>
    </row>
    <row r="890" spans="1:5" ht="15.75">
      <c r="A890" s="1" t="s">
        <v>1479</v>
      </c>
      <c r="B890" s="1" t="s">
        <v>3270</v>
      </c>
      <c r="C890" s="20" t="s">
        <v>6733</v>
      </c>
      <c r="D890" s="20" t="s">
        <v>5545</v>
      </c>
      <c r="E890" s="20" t="s">
        <v>7427</v>
      </c>
    </row>
    <row r="891" spans="1:5" ht="15.75">
      <c r="A891" s="1" t="s">
        <v>1478</v>
      </c>
      <c r="B891" s="1" t="s">
        <v>3271</v>
      </c>
      <c r="C891" s="20" t="s">
        <v>6733</v>
      </c>
      <c r="D891" s="20" t="s">
        <v>5546</v>
      </c>
      <c r="E891" s="20" t="s">
        <v>6888</v>
      </c>
    </row>
    <row r="892" spans="1:5" ht="15.75">
      <c r="A892" s="1" t="s">
        <v>1477</v>
      </c>
      <c r="B892" s="1" t="s">
        <v>3272</v>
      </c>
      <c r="C892" s="20" t="s">
        <v>6733</v>
      </c>
      <c r="D892" s="20" t="s">
        <v>5547</v>
      </c>
      <c r="E892" s="20" t="s">
        <v>7428</v>
      </c>
    </row>
    <row r="893" spans="1:5" ht="15.75">
      <c r="A893" s="1" t="s">
        <v>1476</v>
      </c>
      <c r="B893" s="1" t="s">
        <v>3273</v>
      </c>
      <c r="C893" s="20" t="s">
        <v>6733</v>
      </c>
      <c r="D893" s="20" t="s">
        <v>5548</v>
      </c>
      <c r="E893" s="20" t="s">
        <v>7429</v>
      </c>
    </row>
    <row r="894" spans="1:5" ht="15.75">
      <c r="A894" s="1" t="s">
        <v>1475</v>
      </c>
      <c r="B894" s="1" t="s">
        <v>3274</v>
      </c>
      <c r="C894" s="20" t="s">
        <v>7125</v>
      </c>
      <c r="D894" s="20" t="s">
        <v>5549</v>
      </c>
      <c r="E894" s="20" t="s">
        <v>7430</v>
      </c>
    </row>
    <row r="895" spans="1:5" ht="15.75">
      <c r="A895" s="1" t="s">
        <v>1474</v>
      </c>
      <c r="B895" s="1" t="s">
        <v>3275</v>
      </c>
      <c r="C895" s="20" t="s">
        <v>6733</v>
      </c>
      <c r="D895" s="20" t="s">
        <v>5550</v>
      </c>
      <c r="E895" s="20" t="s">
        <v>6751</v>
      </c>
    </row>
    <row r="896" spans="1:5" ht="15.75">
      <c r="A896" s="1" t="s">
        <v>1473</v>
      </c>
      <c r="B896" s="1" t="s">
        <v>3276</v>
      </c>
      <c r="C896" s="20" t="s">
        <v>6733</v>
      </c>
      <c r="D896" s="20" t="s">
        <v>5551</v>
      </c>
      <c r="E896" s="20" t="s">
        <v>7431</v>
      </c>
    </row>
    <row r="897" spans="1:5" ht="15.75">
      <c r="A897" s="1" t="s">
        <v>1472</v>
      </c>
      <c r="B897" s="1" t="s">
        <v>3277</v>
      </c>
      <c r="C897" s="20" t="s">
        <v>6732</v>
      </c>
      <c r="D897" s="20" t="s">
        <v>5552</v>
      </c>
      <c r="E897" s="20" t="s">
        <v>7432</v>
      </c>
    </row>
    <row r="898" spans="1:5" ht="15.75">
      <c r="A898" s="1" t="s">
        <v>1471</v>
      </c>
      <c r="B898" s="1" t="s">
        <v>3278</v>
      </c>
      <c r="C898" s="20" t="s">
        <v>6732</v>
      </c>
      <c r="D898" s="20" t="s">
        <v>5212</v>
      </c>
      <c r="E898" s="20" t="s">
        <v>7433</v>
      </c>
    </row>
    <row r="899" spans="1:5" ht="15.75">
      <c r="A899" s="1" t="s">
        <v>1470</v>
      </c>
      <c r="B899" s="1" t="s">
        <v>3279</v>
      </c>
      <c r="C899" s="20" t="s">
        <v>6732</v>
      </c>
      <c r="D899" s="20" t="s">
        <v>5553</v>
      </c>
      <c r="E899" s="20" t="s">
        <v>6685</v>
      </c>
    </row>
    <row r="900" spans="1:5" ht="15.75">
      <c r="A900" s="1" t="s">
        <v>1469</v>
      </c>
      <c r="B900" s="1" t="s">
        <v>3280</v>
      </c>
      <c r="C900" s="20" t="s">
        <v>6733</v>
      </c>
      <c r="D900" s="20" t="s">
        <v>4914</v>
      </c>
      <c r="E900" s="20" t="s">
        <v>6770</v>
      </c>
    </row>
    <row r="901" spans="1:5" ht="15.75">
      <c r="A901" s="1" t="s">
        <v>1468</v>
      </c>
      <c r="B901" s="1" t="s">
        <v>3281</v>
      </c>
      <c r="C901" s="20" t="s">
        <v>7125</v>
      </c>
      <c r="D901" s="20" t="s">
        <v>4931</v>
      </c>
      <c r="E901" s="20" t="s">
        <v>7434</v>
      </c>
    </row>
    <row r="902" spans="1:5" ht="15.75">
      <c r="A902" s="1" t="s">
        <v>1467</v>
      </c>
      <c r="B902" s="1" t="s">
        <v>3282</v>
      </c>
      <c r="C902" s="20" t="s">
        <v>6732</v>
      </c>
      <c r="D902" s="20" t="s">
        <v>5554</v>
      </c>
      <c r="E902" s="20" t="s">
        <v>7435</v>
      </c>
    </row>
    <row r="903" spans="1:5" ht="15.75">
      <c r="A903" s="1" t="s">
        <v>1466</v>
      </c>
      <c r="B903" s="1" t="s">
        <v>3283</v>
      </c>
      <c r="C903" s="20" t="s">
        <v>6733</v>
      </c>
      <c r="D903" s="20" t="s">
        <v>5555</v>
      </c>
      <c r="E903" s="20" t="s">
        <v>7183</v>
      </c>
    </row>
    <row r="904" spans="1:5" ht="15.75">
      <c r="A904" s="1" t="s">
        <v>1465</v>
      </c>
      <c r="B904" s="1" t="s">
        <v>3284</v>
      </c>
      <c r="C904" s="20" t="s">
        <v>6732</v>
      </c>
      <c r="D904" s="20" t="s">
        <v>5556</v>
      </c>
      <c r="E904" s="20" t="s">
        <v>7436</v>
      </c>
    </row>
    <row r="905" spans="1:5" ht="15.75">
      <c r="A905" s="1" t="s">
        <v>1464</v>
      </c>
      <c r="B905" s="1" t="s">
        <v>3285</v>
      </c>
      <c r="C905" s="20" t="s">
        <v>6732</v>
      </c>
      <c r="D905" s="20" t="s">
        <v>5557</v>
      </c>
      <c r="E905" s="20" t="s">
        <v>7437</v>
      </c>
    </row>
    <row r="906" spans="1:5" ht="15.75">
      <c r="A906" s="1" t="s">
        <v>1463</v>
      </c>
      <c r="B906" s="1" t="s">
        <v>3286</v>
      </c>
      <c r="C906" s="20" t="s">
        <v>6733</v>
      </c>
      <c r="D906" s="20" t="s">
        <v>5558</v>
      </c>
      <c r="E906" s="20" t="s">
        <v>7438</v>
      </c>
    </row>
    <row r="907" spans="1:5" ht="15.75">
      <c r="A907" s="1" t="s">
        <v>1462</v>
      </c>
      <c r="B907" s="1" t="s">
        <v>3287</v>
      </c>
      <c r="C907" s="20" t="s">
        <v>6732</v>
      </c>
      <c r="D907" s="20" t="s">
        <v>5559</v>
      </c>
      <c r="E907" s="20" t="s">
        <v>7389</v>
      </c>
    </row>
    <row r="908" spans="1:5" ht="15.75">
      <c r="A908" s="1" t="s">
        <v>1461</v>
      </c>
      <c r="B908" s="1" t="s">
        <v>3288</v>
      </c>
      <c r="C908" s="20" t="s">
        <v>7125</v>
      </c>
      <c r="D908" s="20" t="s">
        <v>5560</v>
      </c>
      <c r="E908" s="20" t="s">
        <v>7439</v>
      </c>
    </row>
    <row r="909" spans="1:5" ht="15.75">
      <c r="A909" s="1" t="s">
        <v>1460</v>
      </c>
      <c r="B909" s="1" t="s">
        <v>3289</v>
      </c>
      <c r="C909" s="20" t="s">
        <v>6733</v>
      </c>
      <c r="D909" s="20" t="s">
        <v>5561</v>
      </c>
      <c r="E909" s="20" t="s">
        <v>7440</v>
      </c>
    </row>
    <row r="910" spans="1:5" ht="15.75">
      <c r="A910" s="1" t="s">
        <v>1459</v>
      </c>
      <c r="B910" s="1" t="s">
        <v>3290</v>
      </c>
      <c r="C910" s="20" t="s">
        <v>6733</v>
      </c>
      <c r="D910" s="20" t="s">
        <v>5562</v>
      </c>
      <c r="E910" s="20" t="s">
        <v>6998</v>
      </c>
    </row>
    <row r="911" spans="1:5" ht="15.75">
      <c r="A911" s="1" t="s">
        <v>1458</v>
      </c>
      <c r="B911" s="1" t="s">
        <v>3291</v>
      </c>
      <c r="C911" s="20" t="s">
        <v>6733</v>
      </c>
      <c r="D911" s="20" t="s">
        <v>5563</v>
      </c>
      <c r="E911" s="20" t="s">
        <v>7441</v>
      </c>
    </row>
    <row r="912" spans="1:5" ht="15.75">
      <c r="A912" s="1" t="s">
        <v>1457</v>
      </c>
      <c r="B912" s="1" t="s">
        <v>3292</v>
      </c>
      <c r="C912" s="20" t="s">
        <v>6733</v>
      </c>
      <c r="D912" s="20" t="s">
        <v>5564</v>
      </c>
      <c r="E912" s="20" t="s">
        <v>7442</v>
      </c>
    </row>
    <row r="913" spans="1:5" ht="15.75">
      <c r="A913" s="1" t="s">
        <v>1456</v>
      </c>
      <c r="B913" s="1" t="s">
        <v>3293</v>
      </c>
      <c r="C913" s="20" t="s">
        <v>6733</v>
      </c>
      <c r="D913" s="20" t="s">
        <v>5565</v>
      </c>
      <c r="E913" s="20" t="s">
        <v>7070</v>
      </c>
    </row>
    <row r="914" spans="1:5" ht="15.75">
      <c r="A914" s="1" t="s">
        <v>1455</v>
      </c>
      <c r="B914" s="1" t="s">
        <v>3294</v>
      </c>
      <c r="C914" s="20" t="s">
        <v>6733</v>
      </c>
      <c r="D914" s="20" t="s">
        <v>5566</v>
      </c>
      <c r="E914" s="20" t="s">
        <v>6804</v>
      </c>
    </row>
    <row r="915" spans="1:5" ht="15.75">
      <c r="A915" s="1" t="s">
        <v>1454</v>
      </c>
      <c r="B915" s="1" t="s">
        <v>3295</v>
      </c>
      <c r="C915" s="20" t="s">
        <v>6733</v>
      </c>
      <c r="D915" s="20" t="s">
        <v>4846</v>
      </c>
      <c r="E915" s="20" t="s">
        <v>7443</v>
      </c>
    </row>
    <row r="916" spans="1:5" ht="15.75">
      <c r="A916" s="1" t="s">
        <v>1453</v>
      </c>
      <c r="B916" s="1" t="s">
        <v>3296</v>
      </c>
      <c r="C916" s="20" t="s">
        <v>6733</v>
      </c>
      <c r="D916" s="20" t="s">
        <v>5567</v>
      </c>
      <c r="E916" s="20" t="s">
        <v>7444</v>
      </c>
    </row>
    <row r="917" spans="1:5" ht="15.75">
      <c r="A917" s="1" t="s">
        <v>1452</v>
      </c>
      <c r="B917" s="1" t="s">
        <v>3297</v>
      </c>
      <c r="C917" s="20" t="s">
        <v>6733</v>
      </c>
      <c r="D917" s="20" t="s">
        <v>4931</v>
      </c>
      <c r="E917" s="20" t="s">
        <v>7445</v>
      </c>
    </row>
    <row r="918" spans="1:5" ht="15.75">
      <c r="A918" s="1" t="s">
        <v>1451</v>
      </c>
      <c r="B918" s="1" t="s">
        <v>3298</v>
      </c>
      <c r="C918" s="20" t="s">
        <v>6732</v>
      </c>
      <c r="D918" s="20" t="s">
        <v>5568</v>
      </c>
      <c r="E918" s="20" t="s">
        <v>7446</v>
      </c>
    </row>
    <row r="919" spans="1:5" ht="15.75">
      <c r="A919" s="1" t="s">
        <v>1450</v>
      </c>
      <c r="B919" s="1" t="s">
        <v>3299</v>
      </c>
      <c r="C919" s="20" t="s">
        <v>6732</v>
      </c>
      <c r="D919" s="20" t="s">
        <v>5569</v>
      </c>
      <c r="E919" s="20" t="s">
        <v>7078</v>
      </c>
    </row>
    <row r="920" spans="1:5" ht="15.75">
      <c r="A920" s="1" t="s">
        <v>1449</v>
      </c>
      <c r="B920" s="1" t="s">
        <v>3300</v>
      </c>
      <c r="C920" s="20" t="s">
        <v>6732</v>
      </c>
      <c r="D920" s="20" t="s">
        <v>5570</v>
      </c>
      <c r="E920" s="20" t="s">
        <v>6776</v>
      </c>
    </row>
    <row r="921" spans="1:5" ht="15.75">
      <c r="A921" s="1" t="s">
        <v>1448</v>
      </c>
      <c r="B921" s="1" t="s">
        <v>3301</v>
      </c>
      <c r="C921" s="20" t="s">
        <v>6732</v>
      </c>
      <c r="D921" s="20" t="s">
        <v>5571</v>
      </c>
      <c r="E921" s="20" t="s">
        <v>7447</v>
      </c>
    </row>
    <row r="922" spans="1:5" ht="15.75">
      <c r="A922" s="1" t="s">
        <v>1447</v>
      </c>
      <c r="B922" s="1" t="s">
        <v>3302</v>
      </c>
      <c r="C922" s="20" t="s">
        <v>6732</v>
      </c>
      <c r="D922" s="20" t="s">
        <v>5572</v>
      </c>
      <c r="E922" s="20" t="s">
        <v>7448</v>
      </c>
    </row>
    <row r="923" spans="1:5" ht="15.75">
      <c r="A923" s="1" t="s">
        <v>1446</v>
      </c>
      <c r="B923" s="1" t="s">
        <v>3303</v>
      </c>
      <c r="C923" s="20" t="s">
        <v>6732</v>
      </c>
      <c r="D923" s="20" t="s">
        <v>5573</v>
      </c>
      <c r="E923" s="20" t="s">
        <v>7449</v>
      </c>
    </row>
    <row r="924" spans="1:5" ht="15.75">
      <c r="A924" s="1" t="s">
        <v>1445</v>
      </c>
      <c r="B924" s="1" t="s">
        <v>3304</v>
      </c>
      <c r="C924" s="20" t="s">
        <v>6732</v>
      </c>
      <c r="D924" s="20" t="s">
        <v>5574</v>
      </c>
      <c r="E924" s="20" t="s">
        <v>7450</v>
      </c>
    </row>
    <row r="925" spans="1:5" ht="15.75">
      <c r="A925" s="1" t="s">
        <v>1444</v>
      </c>
      <c r="B925" s="1" t="s">
        <v>3305</v>
      </c>
      <c r="C925" s="20" t="s">
        <v>6732</v>
      </c>
      <c r="D925" s="20" t="s">
        <v>5575</v>
      </c>
      <c r="E925" s="20" t="s">
        <v>7451</v>
      </c>
    </row>
    <row r="926" spans="1:5" ht="15.75">
      <c r="A926" s="1" t="s">
        <v>1443</v>
      </c>
      <c r="B926" s="1" t="s">
        <v>3306</v>
      </c>
      <c r="C926" s="20" t="s">
        <v>6732</v>
      </c>
      <c r="D926" s="20" t="s">
        <v>5576</v>
      </c>
      <c r="E926" s="20" t="s">
        <v>7452</v>
      </c>
    </row>
    <row r="927" spans="1:5" ht="15.75">
      <c r="A927" s="1" t="s">
        <v>1442</v>
      </c>
      <c r="B927" s="1" t="s">
        <v>3307</v>
      </c>
      <c r="C927" s="20" t="s">
        <v>6732</v>
      </c>
      <c r="D927" s="20" t="s">
        <v>5577</v>
      </c>
      <c r="E927" s="20" t="s">
        <v>7453</v>
      </c>
    </row>
    <row r="928" spans="1:5" ht="15.75">
      <c r="A928" s="1" t="s">
        <v>1441</v>
      </c>
      <c r="B928" s="1" t="s">
        <v>3308</v>
      </c>
      <c r="C928" s="20" t="s">
        <v>6732</v>
      </c>
      <c r="D928" s="20" t="s">
        <v>5578</v>
      </c>
      <c r="E928" s="20" t="s">
        <v>7454</v>
      </c>
    </row>
    <row r="929" spans="1:5" ht="15.75">
      <c r="A929" s="1" t="s">
        <v>1440</v>
      </c>
      <c r="B929" s="1" t="s">
        <v>3309</v>
      </c>
      <c r="C929" s="20" t="s">
        <v>6732</v>
      </c>
      <c r="D929" s="20" t="s">
        <v>5579</v>
      </c>
      <c r="E929" s="20" t="s">
        <v>7455</v>
      </c>
    </row>
    <row r="930" spans="1:5" ht="15.75">
      <c r="A930" s="1" t="s">
        <v>1439</v>
      </c>
      <c r="B930" s="1" t="s">
        <v>3310</v>
      </c>
      <c r="C930" s="20" t="s">
        <v>7125</v>
      </c>
      <c r="D930" s="20" t="s">
        <v>5580</v>
      </c>
      <c r="E930" s="20" t="s">
        <v>7456</v>
      </c>
    </row>
    <row r="931" spans="1:5" ht="15.75">
      <c r="A931" s="1" t="s">
        <v>1438</v>
      </c>
      <c r="B931" s="1" t="s">
        <v>3311</v>
      </c>
      <c r="C931" s="20" t="s">
        <v>6733</v>
      </c>
      <c r="D931" s="20" t="s">
        <v>5581</v>
      </c>
      <c r="E931" s="20" t="s">
        <v>7457</v>
      </c>
    </row>
    <row r="932" spans="1:5" ht="15.75">
      <c r="A932" s="1" t="s">
        <v>1437</v>
      </c>
      <c r="B932" s="1" t="s">
        <v>3312</v>
      </c>
      <c r="C932" s="20" t="s">
        <v>7125</v>
      </c>
      <c r="D932" s="20" t="s">
        <v>5582</v>
      </c>
      <c r="E932" s="20" t="s">
        <v>7458</v>
      </c>
    </row>
    <row r="933" spans="1:5" ht="15.75">
      <c r="A933" s="1" t="s">
        <v>1436</v>
      </c>
      <c r="B933" s="1" t="s">
        <v>3313</v>
      </c>
      <c r="C933" s="20" t="s">
        <v>6733</v>
      </c>
      <c r="D933" s="20" t="s">
        <v>5583</v>
      </c>
      <c r="E933" s="20" t="s">
        <v>6881</v>
      </c>
    </row>
    <row r="934" spans="1:5" ht="15.75">
      <c r="A934" s="1" t="s">
        <v>1435</v>
      </c>
      <c r="B934" s="1" t="s">
        <v>3314</v>
      </c>
      <c r="C934" s="20" t="s">
        <v>6733</v>
      </c>
      <c r="D934" s="20" t="s">
        <v>5584</v>
      </c>
      <c r="E934" s="20" t="s">
        <v>7459</v>
      </c>
    </row>
    <row r="935" spans="1:5" ht="15.75">
      <c r="A935" s="1" t="s">
        <v>1434</v>
      </c>
      <c r="B935" s="1" t="s">
        <v>3315</v>
      </c>
      <c r="C935" s="20" t="s">
        <v>6732</v>
      </c>
      <c r="D935" s="20" t="s">
        <v>4725</v>
      </c>
      <c r="E935" s="20" t="s">
        <v>7460</v>
      </c>
    </row>
    <row r="936" spans="1:5" ht="15.75">
      <c r="A936" s="1" t="s">
        <v>1433</v>
      </c>
      <c r="B936" s="1" t="s">
        <v>3316</v>
      </c>
      <c r="C936" s="20" t="s">
        <v>6733</v>
      </c>
      <c r="D936" s="20" t="s">
        <v>5585</v>
      </c>
      <c r="E936" s="20" t="s">
        <v>7461</v>
      </c>
    </row>
    <row r="937" spans="1:5" ht="15.75">
      <c r="A937" s="1" t="s">
        <v>1432</v>
      </c>
      <c r="B937" s="1" t="s">
        <v>3317</v>
      </c>
      <c r="C937" s="20" t="s">
        <v>6733</v>
      </c>
      <c r="D937" s="20" t="s">
        <v>5586</v>
      </c>
      <c r="E937" s="20" t="s">
        <v>6786</v>
      </c>
    </row>
    <row r="938" spans="1:5" ht="15.75">
      <c r="A938" s="1" t="s">
        <v>1431</v>
      </c>
      <c r="B938" s="1" t="s">
        <v>3318</v>
      </c>
      <c r="C938" s="20" t="s">
        <v>7125</v>
      </c>
      <c r="D938" s="20" t="s">
        <v>5568</v>
      </c>
      <c r="E938" s="20" t="s">
        <v>7462</v>
      </c>
    </row>
    <row r="939" spans="1:5" ht="15.75">
      <c r="A939" s="1" t="s">
        <v>1430</v>
      </c>
      <c r="B939" s="1" t="s">
        <v>3319</v>
      </c>
      <c r="C939" s="20" t="s">
        <v>6732</v>
      </c>
      <c r="D939" s="20" t="s">
        <v>5587</v>
      </c>
      <c r="E939" s="20" t="s">
        <v>7463</v>
      </c>
    </row>
    <row r="940" spans="1:5" ht="15.75">
      <c r="A940" s="1" t="s">
        <v>1429</v>
      </c>
      <c r="B940" s="1" t="s">
        <v>3320</v>
      </c>
      <c r="C940" s="20" t="s">
        <v>6733</v>
      </c>
      <c r="D940" s="20" t="s">
        <v>5588</v>
      </c>
      <c r="E940" s="20" t="s">
        <v>7464</v>
      </c>
    </row>
    <row r="941" spans="1:5" ht="15.75">
      <c r="A941" s="1" t="s">
        <v>1428</v>
      </c>
      <c r="B941" s="1" t="s">
        <v>3321</v>
      </c>
      <c r="C941" s="20" t="s">
        <v>6733</v>
      </c>
      <c r="D941" s="20" t="s">
        <v>5589</v>
      </c>
      <c r="E941" s="20" t="s">
        <v>7057</v>
      </c>
    </row>
    <row r="942" spans="1:5" ht="15.75">
      <c r="A942" s="1" t="s">
        <v>1427</v>
      </c>
      <c r="B942" s="1" t="s">
        <v>3322</v>
      </c>
      <c r="C942" s="20" t="s">
        <v>6732</v>
      </c>
      <c r="D942" s="20" t="s">
        <v>5590</v>
      </c>
      <c r="E942" s="20" t="s">
        <v>6255</v>
      </c>
    </row>
    <row r="943" spans="1:5" ht="15.75">
      <c r="A943" s="1" t="s">
        <v>1426</v>
      </c>
      <c r="B943" s="1" t="s">
        <v>3323</v>
      </c>
      <c r="C943" s="20" t="s">
        <v>6732</v>
      </c>
      <c r="D943" s="20" t="s">
        <v>5591</v>
      </c>
      <c r="E943" s="20" t="s">
        <v>7465</v>
      </c>
    </row>
    <row r="944" spans="1:5" ht="15.75">
      <c r="A944" s="1" t="s">
        <v>1425</v>
      </c>
      <c r="B944" s="1" t="s">
        <v>3324</v>
      </c>
      <c r="C944" s="20" t="s">
        <v>6732</v>
      </c>
      <c r="D944" s="20" t="s">
        <v>5592</v>
      </c>
      <c r="E944" s="20" t="s">
        <v>7466</v>
      </c>
    </row>
    <row r="945" spans="1:5" ht="15.75">
      <c r="A945" s="1" t="s">
        <v>1424</v>
      </c>
      <c r="B945" s="1" t="s">
        <v>3325</v>
      </c>
      <c r="C945" s="20" t="s">
        <v>6733</v>
      </c>
      <c r="D945" s="20" t="s">
        <v>5090</v>
      </c>
      <c r="E945" s="20" t="s">
        <v>7467</v>
      </c>
    </row>
    <row r="946" spans="1:5" ht="15.75">
      <c r="A946" s="1" t="s">
        <v>1423</v>
      </c>
      <c r="B946" s="1" t="s">
        <v>3326</v>
      </c>
      <c r="C946" s="20" t="s">
        <v>6732</v>
      </c>
      <c r="D946" s="20" t="s">
        <v>5593</v>
      </c>
      <c r="E946" s="20" t="s">
        <v>6808</v>
      </c>
    </row>
    <row r="947" spans="1:5" ht="15.75">
      <c r="A947" s="1" t="s">
        <v>1422</v>
      </c>
      <c r="B947" s="1" t="s">
        <v>3327</v>
      </c>
      <c r="C947" s="20" t="s">
        <v>6733</v>
      </c>
      <c r="D947" s="20" t="s">
        <v>5594</v>
      </c>
      <c r="E947" s="20" t="s">
        <v>6751</v>
      </c>
    </row>
    <row r="948" spans="1:5" ht="15.75">
      <c r="A948" s="1" t="s">
        <v>1421</v>
      </c>
      <c r="B948" s="1" t="s">
        <v>3328</v>
      </c>
      <c r="C948" s="20" t="s">
        <v>6733</v>
      </c>
      <c r="D948" s="20" t="s">
        <v>5286</v>
      </c>
      <c r="E948" s="20" t="s">
        <v>7468</v>
      </c>
    </row>
    <row r="949" spans="1:5" ht="15.75">
      <c r="A949" s="1" t="s">
        <v>1420</v>
      </c>
      <c r="B949" s="1" t="s">
        <v>3329</v>
      </c>
      <c r="C949" s="20" t="s">
        <v>6733</v>
      </c>
      <c r="D949" s="20" t="s">
        <v>5595</v>
      </c>
      <c r="E949" s="20" t="s">
        <v>6856</v>
      </c>
    </row>
    <row r="950" spans="1:5" ht="15.75">
      <c r="A950" s="1" t="s">
        <v>1419</v>
      </c>
      <c r="B950" s="1" t="s">
        <v>3330</v>
      </c>
      <c r="C950" s="20" t="s">
        <v>6733</v>
      </c>
      <c r="D950" s="20" t="s">
        <v>5596</v>
      </c>
      <c r="E950" s="20" t="s">
        <v>6921</v>
      </c>
    </row>
    <row r="951" spans="1:5" ht="15.75">
      <c r="A951" s="1" t="s">
        <v>1418</v>
      </c>
      <c r="B951" s="1" t="s">
        <v>3331</v>
      </c>
      <c r="C951" s="20" t="s">
        <v>6733</v>
      </c>
      <c r="D951" s="20" t="s">
        <v>5597</v>
      </c>
      <c r="E951" s="20" t="s">
        <v>7110</v>
      </c>
    </row>
    <row r="952" spans="1:5" ht="15.75">
      <c r="A952" s="1" t="s">
        <v>1417</v>
      </c>
      <c r="B952" s="1" t="s">
        <v>3332</v>
      </c>
      <c r="C952" s="20" t="s">
        <v>6732</v>
      </c>
      <c r="D952" s="20" t="s">
        <v>5598</v>
      </c>
      <c r="E952" s="20" t="s">
        <v>7469</v>
      </c>
    </row>
    <row r="953" spans="1:5" ht="15.75">
      <c r="A953" s="1" t="s">
        <v>1416</v>
      </c>
      <c r="B953" s="1" t="s">
        <v>3333</v>
      </c>
      <c r="C953" s="20" t="s">
        <v>6732</v>
      </c>
      <c r="D953" s="20" t="s">
        <v>5042</v>
      </c>
      <c r="E953" s="20" t="s">
        <v>7470</v>
      </c>
    </row>
    <row r="954" spans="1:5" ht="15.75">
      <c r="A954" s="1" t="s">
        <v>1415</v>
      </c>
      <c r="B954" s="1" t="s">
        <v>3334</v>
      </c>
      <c r="C954" s="20" t="s">
        <v>6732</v>
      </c>
      <c r="D954" s="20" t="s">
        <v>5599</v>
      </c>
      <c r="E954" s="20" t="s">
        <v>7471</v>
      </c>
    </row>
    <row r="955" spans="1:5" ht="15.75">
      <c r="A955" s="1" t="s">
        <v>1414</v>
      </c>
      <c r="B955" s="1" t="s">
        <v>3335</v>
      </c>
      <c r="C955" s="20" t="s">
        <v>6733</v>
      </c>
      <c r="D955" s="20" t="s">
        <v>5600</v>
      </c>
      <c r="E955" s="20" t="s">
        <v>7472</v>
      </c>
    </row>
    <row r="956" spans="1:5" ht="15.75">
      <c r="A956" s="1" t="s">
        <v>1413</v>
      </c>
      <c r="B956" s="1" t="s">
        <v>3336</v>
      </c>
      <c r="C956" s="20" t="s">
        <v>6733</v>
      </c>
      <c r="D956" s="20" t="s">
        <v>5601</v>
      </c>
      <c r="E956" s="20" t="s">
        <v>7473</v>
      </c>
    </row>
    <row r="957" spans="1:5" ht="15.75">
      <c r="A957" s="1" t="s">
        <v>1412</v>
      </c>
      <c r="B957" s="1" t="s">
        <v>3337</v>
      </c>
      <c r="C957" s="20" t="s">
        <v>7125</v>
      </c>
      <c r="D957" s="20" t="s">
        <v>5602</v>
      </c>
      <c r="E957" s="20" t="s">
        <v>7474</v>
      </c>
    </row>
    <row r="958" spans="1:5" ht="15.75">
      <c r="A958" s="1" t="s">
        <v>1411</v>
      </c>
      <c r="B958" s="1" t="s">
        <v>3338</v>
      </c>
      <c r="C958" s="20" t="s">
        <v>6733</v>
      </c>
      <c r="D958" s="20" t="s">
        <v>5548</v>
      </c>
      <c r="E958" s="20" t="s">
        <v>6856</v>
      </c>
    </row>
    <row r="959" spans="1:5" ht="15.75">
      <c r="A959" s="1" t="s">
        <v>1410</v>
      </c>
      <c r="B959" s="1" t="s">
        <v>3339</v>
      </c>
      <c r="C959" s="20" t="s">
        <v>6732</v>
      </c>
      <c r="D959" s="20" t="s">
        <v>5603</v>
      </c>
      <c r="E959" s="20" t="s">
        <v>7475</v>
      </c>
    </row>
    <row r="960" spans="1:5" ht="15.75">
      <c r="A960" s="1" t="s">
        <v>1409</v>
      </c>
      <c r="B960" s="1" t="s">
        <v>3340</v>
      </c>
      <c r="C960" s="20" t="s">
        <v>7125</v>
      </c>
      <c r="D960" s="20" t="s">
        <v>5604</v>
      </c>
      <c r="E960" s="20" t="s">
        <v>7476</v>
      </c>
    </row>
    <row r="961" spans="1:5" ht="15.75">
      <c r="A961" s="1" t="s">
        <v>1408</v>
      </c>
      <c r="B961" s="1" t="s">
        <v>3341</v>
      </c>
      <c r="C961" s="20" t="s">
        <v>6732</v>
      </c>
      <c r="D961" s="20" t="s">
        <v>5605</v>
      </c>
      <c r="E961" s="20" t="s">
        <v>7477</v>
      </c>
    </row>
    <row r="962" spans="1:5" ht="15.75">
      <c r="A962" s="1" t="s">
        <v>1407</v>
      </c>
      <c r="B962" s="1" t="s">
        <v>3342</v>
      </c>
      <c r="C962" s="20" t="s">
        <v>7125</v>
      </c>
      <c r="D962" s="20" t="s">
        <v>5606</v>
      </c>
      <c r="E962" s="20" t="s">
        <v>7478</v>
      </c>
    </row>
    <row r="963" spans="1:5" ht="15.75">
      <c r="A963" s="1" t="s">
        <v>1406</v>
      </c>
      <c r="B963" s="1" t="s">
        <v>3343</v>
      </c>
      <c r="C963" s="20" t="s">
        <v>6733</v>
      </c>
      <c r="D963" s="20" t="s">
        <v>5002</v>
      </c>
      <c r="E963" s="20" t="s">
        <v>7479</v>
      </c>
    </row>
    <row r="964" spans="1:5" ht="15.75">
      <c r="A964" s="1" t="s">
        <v>1405</v>
      </c>
      <c r="B964" s="1" t="s">
        <v>3344</v>
      </c>
      <c r="C964" s="20" t="s">
        <v>6732</v>
      </c>
      <c r="D964" s="20" t="s">
        <v>5607</v>
      </c>
      <c r="E964" s="20" t="s">
        <v>7480</v>
      </c>
    </row>
    <row r="965" spans="1:5" ht="15.75">
      <c r="A965" s="1" t="s">
        <v>1404</v>
      </c>
      <c r="B965" s="1" t="s">
        <v>3345</v>
      </c>
      <c r="C965" s="20" t="s">
        <v>7125</v>
      </c>
      <c r="D965" s="20" t="s">
        <v>5608</v>
      </c>
      <c r="E965" s="20" t="s">
        <v>7481</v>
      </c>
    </row>
    <row r="966" spans="1:5" ht="15.75">
      <c r="A966" s="1" t="s">
        <v>1403</v>
      </c>
      <c r="B966" s="1" t="s">
        <v>3346</v>
      </c>
      <c r="C966" s="20" t="s">
        <v>6732</v>
      </c>
      <c r="D966" s="20" t="s">
        <v>5609</v>
      </c>
      <c r="E966" s="20" t="s">
        <v>7482</v>
      </c>
    </row>
    <row r="967" spans="1:5" ht="15.75">
      <c r="A967" s="1" t="s">
        <v>1402</v>
      </c>
      <c r="B967" s="1" t="s">
        <v>3347</v>
      </c>
      <c r="C967" s="20" t="s">
        <v>6732</v>
      </c>
      <c r="D967" s="20" t="s">
        <v>5610</v>
      </c>
      <c r="E967" s="20" t="s">
        <v>7483</v>
      </c>
    </row>
    <row r="968" spans="1:5" ht="15.75">
      <c r="A968" s="1" t="s">
        <v>1401</v>
      </c>
      <c r="B968" s="1" t="s">
        <v>3348</v>
      </c>
      <c r="C968" s="20" t="s">
        <v>6732</v>
      </c>
      <c r="D968" s="20" t="s">
        <v>5611</v>
      </c>
      <c r="E968" s="20" t="s">
        <v>7484</v>
      </c>
    </row>
    <row r="969" spans="1:5" ht="15.75">
      <c r="A969" s="1" t="s">
        <v>1400</v>
      </c>
      <c r="B969" s="1" t="s">
        <v>3349</v>
      </c>
      <c r="C969" s="20" t="s">
        <v>6733</v>
      </c>
      <c r="D969" s="20" t="s">
        <v>5612</v>
      </c>
      <c r="E969" s="20" t="s">
        <v>6097</v>
      </c>
    </row>
    <row r="970" spans="1:5" ht="15.75">
      <c r="A970" s="1" t="s">
        <v>1399</v>
      </c>
      <c r="B970" s="1" t="s">
        <v>3350</v>
      </c>
      <c r="C970" s="20" t="s">
        <v>6732</v>
      </c>
      <c r="D970" s="20" t="s">
        <v>5613</v>
      </c>
      <c r="E970" s="20" t="s">
        <v>7223</v>
      </c>
    </row>
    <row r="971" spans="1:5" ht="15.75">
      <c r="A971" s="1" t="s">
        <v>1398</v>
      </c>
      <c r="B971" s="1" t="s">
        <v>3351</v>
      </c>
      <c r="C971" s="20" t="s">
        <v>6733</v>
      </c>
      <c r="D971" s="20" t="s">
        <v>5614</v>
      </c>
      <c r="E971" s="20" t="s">
        <v>7485</v>
      </c>
    </row>
    <row r="972" spans="1:5" ht="15.75">
      <c r="A972" s="1" t="s">
        <v>1397</v>
      </c>
      <c r="B972" s="1" t="s">
        <v>3352</v>
      </c>
      <c r="C972" s="20" t="s">
        <v>6732</v>
      </c>
      <c r="D972" s="20" t="s">
        <v>5615</v>
      </c>
      <c r="E972" s="20" t="s">
        <v>7068</v>
      </c>
    </row>
    <row r="973" spans="1:5" ht="15.75">
      <c r="A973" s="1" t="s">
        <v>1396</v>
      </c>
      <c r="B973" s="1" t="s">
        <v>3353</v>
      </c>
      <c r="C973" s="20" t="s">
        <v>6732</v>
      </c>
      <c r="D973" s="20" t="s">
        <v>5616</v>
      </c>
      <c r="E973" s="20" t="s">
        <v>7486</v>
      </c>
    </row>
    <row r="974" spans="1:5" ht="15.75">
      <c r="A974" s="1" t="s">
        <v>1395</v>
      </c>
      <c r="B974" s="1" t="s">
        <v>3354</v>
      </c>
      <c r="C974" s="20" t="s">
        <v>6733</v>
      </c>
      <c r="D974" s="20" t="s">
        <v>5617</v>
      </c>
      <c r="E974" s="20" t="s">
        <v>6865</v>
      </c>
    </row>
    <row r="975" spans="1:5" ht="15.75">
      <c r="A975" s="1" t="s">
        <v>1394</v>
      </c>
      <c r="B975" s="1" t="s">
        <v>3355</v>
      </c>
      <c r="C975" s="20" t="s">
        <v>7125</v>
      </c>
      <c r="D975" s="20" t="s">
        <v>5434</v>
      </c>
      <c r="E975" s="20" t="s">
        <v>7487</v>
      </c>
    </row>
    <row r="976" spans="1:5" ht="15.75">
      <c r="A976" s="1" t="s">
        <v>1393</v>
      </c>
      <c r="B976" s="1" t="s">
        <v>3356</v>
      </c>
      <c r="C976" s="20" t="s">
        <v>6733</v>
      </c>
      <c r="D976" s="20" t="s">
        <v>5618</v>
      </c>
      <c r="E976" s="20" t="s">
        <v>6365</v>
      </c>
    </row>
    <row r="977" spans="1:5" ht="15.75">
      <c r="A977" s="1" t="s">
        <v>1392</v>
      </c>
      <c r="B977" s="1" t="s">
        <v>3357</v>
      </c>
      <c r="C977" s="20" t="s">
        <v>7125</v>
      </c>
      <c r="D977" s="20" t="s">
        <v>5619</v>
      </c>
      <c r="E977" s="20" t="s">
        <v>7488</v>
      </c>
    </row>
    <row r="978" spans="1:5" ht="15.75">
      <c r="A978" s="1" t="s">
        <v>1391</v>
      </c>
      <c r="B978" s="1" t="s">
        <v>3358</v>
      </c>
      <c r="C978" s="20" t="s">
        <v>7125</v>
      </c>
      <c r="D978" s="20" t="s">
        <v>5173</v>
      </c>
      <c r="E978" s="20" t="s">
        <v>7489</v>
      </c>
    </row>
    <row r="979" spans="1:5" ht="15.75">
      <c r="A979" s="1" t="s">
        <v>1390</v>
      </c>
      <c r="B979" s="1" t="s">
        <v>3359</v>
      </c>
      <c r="C979" s="20" t="s">
        <v>6733</v>
      </c>
      <c r="D979" s="20" t="s">
        <v>5620</v>
      </c>
      <c r="E979" s="20" t="s">
        <v>6637</v>
      </c>
    </row>
    <row r="980" spans="1:5" ht="15.75">
      <c r="A980" s="1" t="s">
        <v>1389</v>
      </c>
      <c r="B980" s="1" t="s">
        <v>3360</v>
      </c>
      <c r="C980" s="20" t="s">
        <v>6733</v>
      </c>
      <c r="D980" s="20" t="s">
        <v>5621</v>
      </c>
      <c r="E980" s="20" t="s">
        <v>7490</v>
      </c>
    </row>
    <row r="981" spans="1:5" ht="15.75">
      <c r="A981" s="1" t="s">
        <v>1388</v>
      </c>
      <c r="B981" s="1" t="s">
        <v>3361</v>
      </c>
      <c r="C981" s="20" t="s">
        <v>6733</v>
      </c>
      <c r="D981" s="20" t="s">
        <v>5622</v>
      </c>
      <c r="E981" s="20" t="s">
        <v>6923</v>
      </c>
    </row>
    <row r="982" spans="1:5" ht="15.75">
      <c r="A982" s="1" t="s">
        <v>1387</v>
      </c>
      <c r="B982" s="1" t="s">
        <v>3362</v>
      </c>
      <c r="C982" s="20" t="s">
        <v>6733</v>
      </c>
      <c r="D982" s="20" t="s">
        <v>5623</v>
      </c>
      <c r="E982" s="20" t="s">
        <v>5086</v>
      </c>
    </row>
    <row r="983" spans="1:5" ht="15.75">
      <c r="A983" s="1" t="s">
        <v>1386</v>
      </c>
      <c r="B983" s="1" t="s">
        <v>3363</v>
      </c>
      <c r="C983" s="20" t="s">
        <v>6733</v>
      </c>
      <c r="D983" s="20" t="s">
        <v>5624</v>
      </c>
      <c r="E983" s="20" t="s">
        <v>7491</v>
      </c>
    </row>
    <row r="984" spans="1:5" ht="15.75">
      <c r="A984" s="1" t="s">
        <v>1385</v>
      </c>
      <c r="B984" s="1" t="s">
        <v>3364</v>
      </c>
      <c r="C984" s="20" t="s">
        <v>6733</v>
      </c>
      <c r="D984" s="20" t="s">
        <v>5625</v>
      </c>
      <c r="E984" s="20" t="s">
        <v>6245</v>
      </c>
    </row>
    <row r="985" spans="1:5" ht="15.75">
      <c r="A985" s="1" t="s">
        <v>1384</v>
      </c>
      <c r="B985" s="1" t="s">
        <v>3365</v>
      </c>
      <c r="C985" s="20" t="s">
        <v>7125</v>
      </c>
      <c r="D985" s="20" t="s">
        <v>5626</v>
      </c>
      <c r="E985" s="20" t="s">
        <v>7492</v>
      </c>
    </row>
    <row r="986" spans="1:5" ht="15.75">
      <c r="A986" s="1" t="s">
        <v>1383</v>
      </c>
      <c r="B986" s="1" t="s">
        <v>3366</v>
      </c>
      <c r="C986" s="20" t="s">
        <v>6733</v>
      </c>
      <c r="D986" s="20" t="s">
        <v>5627</v>
      </c>
      <c r="E986" s="20" t="s">
        <v>7493</v>
      </c>
    </row>
    <row r="987" spans="1:5" ht="15.75">
      <c r="A987" s="1" t="s">
        <v>1382</v>
      </c>
      <c r="B987" s="1" t="s">
        <v>3367</v>
      </c>
      <c r="C987" s="20" t="s">
        <v>6732</v>
      </c>
      <c r="D987" s="20" t="s">
        <v>5628</v>
      </c>
      <c r="E987" s="20" t="s">
        <v>7494</v>
      </c>
    </row>
    <row r="988" spans="1:5" ht="15.75">
      <c r="A988" s="1" t="s">
        <v>1381</v>
      </c>
      <c r="B988" s="1" t="s">
        <v>3368</v>
      </c>
      <c r="C988" s="20" t="s">
        <v>6732</v>
      </c>
      <c r="D988" s="20" t="s">
        <v>4859</v>
      </c>
      <c r="E988" s="20" t="s">
        <v>6945</v>
      </c>
    </row>
    <row r="989" spans="1:5" ht="15.75">
      <c r="A989" s="1" t="s">
        <v>1380</v>
      </c>
      <c r="B989" s="1" t="s">
        <v>3369</v>
      </c>
      <c r="C989" s="20" t="s">
        <v>7125</v>
      </c>
      <c r="D989" s="20" t="s">
        <v>5629</v>
      </c>
      <c r="E989" s="20" t="s">
        <v>7495</v>
      </c>
    </row>
    <row r="990" spans="1:5" ht="15.75">
      <c r="A990" s="1" t="s">
        <v>1379</v>
      </c>
      <c r="B990" s="1" t="s">
        <v>3370</v>
      </c>
      <c r="C990" s="20" t="s">
        <v>6732</v>
      </c>
      <c r="D990" s="20" t="s">
        <v>5630</v>
      </c>
      <c r="E990" s="20" t="s">
        <v>7496</v>
      </c>
    </row>
    <row r="991" spans="1:5" ht="15.75">
      <c r="A991" s="1" t="s">
        <v>1378</v>
      </c>
      <c r="B991" s="1" t="s">
        <v>3371</v>
      </c>
      <c r="C991" s="20" t="s">
        <v>6732</v>
      </c>
      <c r="D991" s="20" t="s">
        <v>5631</v>
      </c>
      <c r="E991" s="20" t="s">
        <v>6801</v>
      </c>
    </row>
    <row r="992" spans="1:5" ht="15.75">
      <c r="A992" s="1" t="s">
        <v>1377</v>
      </c>
      <c r="B992" s="1" t="s">
        <v>3372</v>
      </c>
      <c r="C992" s="20" t="s">
        <v>6732</v>
      </c>
      <c r="D992" s="20" t="s">
        <v>5632</v>
      </c>
      <c r="E992" s="20" t="s">
        <v>7497</v>
      </c>
    </row>
    <row r="993" spans="1:5" ht="15.75">
      <c r="A993" s="1" t="s">
        <v>1376</v>
      </c>
      <c r="B993" s="1" t="s">
        <v>3373</v>
      </c>
      <c r="C993" s="20" t="s">
        <v>6733</v>
      </c>
      <c r="D993" s="20" t="s">
        <v>4805</v>
      </c>
      <c r="E993" s="20" t="s">
        <v>7498</v>
      </c>
    </row>
    <row r="994" spans="1:5" ht="15.75">
      <c r="A994" s="1" t="s">
        <v>1375</v>
      </c>
      <c r="B994" s="1" t="s">
        <v>3374</v>
      </c>
      <c r="C994" s="20" t="s">
        <v>6733</v>
      </c>
      <c r="D994" s="20" t="s">
        <v>5633</v>
      </c>
      <c r="E994" s="20" t="s">
        <v>7499</v>
      </c>
    </row>
    <row r="995" spans="1:5" ht="15.75">
      <c r="A995" s="1" t="s">
        <v>1374</v>
      </c>
      <c r="B995" s="1" t="s">
        <v>3375</v>
      </c>
      <c r="C995" s="20" t="s">
        <v>6732</v>
      </c>
      <c r="D995" s="20" t="s">
        <v>5634</v>
      </c>
      <c r="E995" s="20" t="s">
        <v>7500</v>
      </c>
    </row>
    <row r="996" spans="1:5" ht="15.75">
      <c r="A996" s="1" t="s">
        <v>1373</v>
      </c>
      <c r="B996" s="1" t="s">
        <v>3376</v>
      </c>
      <c r="C996" s="20" t="s">
        <v>6733</v>
      </c>
      <c r="D996" s="20" t="s">
        <v>4758</v>
      </c>
      <c r="E996" s="20" t="s">
        <v>7501</v>
      </c>
    </row>
    <row r="997" spans="1:5" ht="15.75">
      <c r="A997" s="1" t="s">
        <v>1372</v>
      </c>
      <c r="B997" s="1" t="s">
        <v>3377</v>
      </c>
      <c r="C997" s="20" t="s">
        <v>7125</v>
      </c>
      <c r="D997" s="20" t="s">
        <v>5635</v>
      </c>
      <c r="E997" s="20" t="s">
        <v>7502</v>
      </c>
    </row>
    <row r="998" spans="1:5" ht="15.75">
      <c r="A998" s="1" t="s">
        <v>1371</v>
      </c>
      <c r="B998" s="1" t="s">
        <v>3378</v>
      </c>
      <c r="C998" s="20" t="s">
        <v>6733</v>
      </c>
      <c r="D998" s="20" t="s">
        <v>4741</v>
      </c>
      <c r="E998" s="20" t="s">
        <v>7503</v>
      </c>
    </row>
    <row r="999" spans="1:5" ht="15.75">
      <c r="A999" s="1" t="s">
        <v>1370</v>
      </c>
      <c r="B999" s="1" t="s">
        <v>3379</v>
      </c>
      <c r="C999" s="20" t="s">
        <v>7125</v>
      </c>
      <c r="D999" s="20" t="s">
        <v>5636</v>
      </c>
      <c r="E999" s="20" t="s">
        <v>7322</v>
      </c>
    </row>
    <row r="1000" spans="1:5" ht="15.75">
      <c r="A1000" s="1" t="s">
        <v>1369</v>
      </c>
      <c r="B1000" s="1" t="s">
        <v>3380</v>
      </c>
      <c r="C1000" s="20" t="s">
        <v>6733</v>
      </c>
      <c r="D1000" s="20" t="s">
        <v>5240</v>
      </c>
      <c r="E1000" s="20" t="s">
        <v>7504</v>
      </c>
    </row>
    <row r="1001" spans="1:5" ht="15.75">
      <c r="A1001" s="1" t="s">
        <v>1368</v>
      </c>
      <c r="B1001" s="1" t="s">
        <v>3381</v>
      </c>
      <c r="C1001" s="20" t="s">
        <v>7125</v>
      </c>
      <c r="D1001" s="20" t="s">
        <v>5637</v>
      </c>
      <c r="E1001" s="20" t="s">
        <v>7505</v>
      </c>
    </row>
    <row r="1002" spans="1:5" ht="15.75">
      <c r="A1002" s="1" t="s">
        <v>1367</v>
      </c>
      <c r="B1002" s="1" t="s">
        <v>3382</v>
      </c>
      <c r="C1002" s="20" t="s">
        <v>6733</v>
      </c>
      <c r="D1002" s="20" t="s">
        <v>5638</v>
      </c>
      <c r="E1002" s="20" t="s">
        <v>5847</v>
      </c>
    </row>
    <row r="1003" spans="1:5" ht="15.75">
      <c r="A1003" s="1" t="s">
        <v>1366</v>
      </c>
      <c r="B1003" s="1" t="s">
        <v>3383</v>
      </c>
      <c r="C1003" s="20" t="s">
        <v>7125</v>
      </c>
      <c r="D1003" s="20" t="s">
        <v>5639</v>
      </c>
      <c r="E1003" s="20" t="s">
        <v>7506</v>
      </c>
    </row>
    <row r="1004" spans="1:5" ht="15.75">
      <c r="A1004" s="1" t="s">
        <v>1365</v>
      </c>
      <c r="B1004" s="1" t="s">
        <v>3384</v>
      </c>
      <c r="C1004" s="20" t="s">
        <v>6732</v>
      </c>
      <c r="D1004" s="20" t="s">
        <v>5640</v>
      </c>
      <c r="E1004" s="20" t="s">
        <v>7507</v>
      </c>
    </row>
    <row r="1005" spans="1:5" ht="15.75">
      <c r="A1005" s="1" t="s">
        <v>1364</v>
      </c>
      <c r="B1005" s="1" t="s">
        <v>3385</v>
      </c>
      <c r="C1005" s="20" t="s">
        <v>6733</v>
      </c>
      <c r="D1005" s="20" t="s">
        <v>5641</v>
      </c>
      <c r="E1005" s="20" t="s">
        <v>7508</v>
      </c>
    </row>
    <row r="1006" spans="1:5" ht="15.75">
      <c r="A1006" s="1" t="s">
        <v>1363</v>
      </c>
      <c r="B1006" s="1" t="s">
        <v>3386</v>
      </c>
      <c r="C1006" s="20" t="s">
        <v>6733</v>
      </c>
      <c r="D1006" s="20" t="s">
        <v>5642</v>
      </c>
      <c r="E1006" s="20" t="s">
        <v>5557</v>
      </c>
    </row>
    <row r="1007" spans="1:5" ht="15.75">
      <c r="A1007" s="1" t="s">
        <v>1362</v>
      </c>
      <c r="B1007" s="1" t="s">
        <v>3387</v>
      </c>
      <c r="C1007" s="20" t="s">
        <v>6732</v>
      </c>
      <c r="D1007" s="20" t="s">
        <v>5643</v>
      </c>
      <c r="E1007" s="20" t="s">
        <v>7509</v>
      </c>
    </row>
    <row r="1008" spans="1:5" ht="15.75">
      <c r="A1008" s="1" t="s">
        <v>1361</v>
      </c>
      <c r="B1008" s="1" t="s">
        <v>3388</v>
      </c>
      <c r="C1008" s="20" t="s">
        <v>6732</v>
      </c>
      <c r="D1008" s="20" t="s">
        <v>4972</v>
      </c>
      <c r="E1008" s="20" t="s">
        <v>7510</v>
      </c>
    </row>
    <row r="1009" spans="1:5" ht="15.75">
      <c r="A1009" s="1" t="s">
        <v>1360</v>
      </c>
      <c r="B1009" s="1" t="s">
        <v>3389</v>
      </c>
      <c r="C1009" s="20" t="s">
        <v>6733</v>
      </c>
      <c r="D1009" s="20" t="s">
        <v>5644</v>
      </c>
      <c r="E1009" s="20" t="s">
        <v>7511</v>
      </c>
    </row>
    <row r="1010" spans="1:5" ht="15.75">
      <c r="A1010" s="1" t="s">
        <v>1359</v>
      </c>
      <c r="B1010" s="1" t="s">
        <v>3390</v>
      </c>
      <c r="C1010" s="20" t="s">
        <v>6732</v>
      </c>
      <c r="D1010" s="20" t="s">
        <v>5645</v>
      </c>
      <c r="E1010" s="20" t="s">
        <v>6891</v>
      </c>
    </row>
    <row r="1011" spans="1:5" ht="15.75">
      <c r="A1011" s="1" t="s">
        <v>1358</v>
      </c>
      <c r="B1011" s="1" t="s">
        <v>3391</v>
      </c>
      <c r="C1011" s="20" t="s">
        <v>6732</v>
      </c>
      <c r="D1011" s="20" t="s">
        <v>5646</v>
      </c>
      <c r="E1011" s="20" t="s">
        <v>7512</v>
      </c>
    </row>
    <row r="1012" spans="1:5" ht="15.75">
      <c r="A1012" s="1" t="s">
        <v>1357</v>
      </c>
      <c r="B1012" s="1" t="s">
        <v>3392</v>
      </c>
      <c r="C1012" s="20" t="s">
        <v>6732</v>
      </c>
      <c r="D1012" s="20" t="s">
        <v>5647</v>
      </c>
      <c r="E1012" s="20" t="s">
        <v>5009</v>
      </c>
    </row>
    <row r="1013" spans="1:5" ht="15.75">
      <c r="A1013" s="1" t="s">
        <v>1356</v>
      </c>
      <c r="B1013" s="1" t="s">
        <v>3393</v>
      </c>
      <c r="C1013" s="20" t="s">
        <v>6732</v>
      </c>
      <c r="D1013" s="20" t="s">
        <v>5648</v>
      </c>
      <c r="E1013" s="20" t="s">
        <v>7513</v>
      </c>
    </row>
    <row r="1014" spans="1:5" ht="15.75">
      <c r="A1014" s="1" t="s">
        <v>1355</v>
      </c>
      <c r="B1014" s="1" t="s">
        <v>3394</v>
      </c>
      <c r="C1014" s="20" t="s">
        <v>6732</v>
      </c>
      <c r="D1014" s="20" t="s">
        <v>5649</v>
      </c>
      <c r="E1014" s="20" t="s">
        <v>7514</v>
      </c>
    </row>
    <row r="1015" spans="1:5" ht="15.75">
      <c r="A1015" s="1" t="s">
        <v>1354</v>
      </c>
      <c r="B1015" s="1" t="s">
        <v>3395</v>
      </c>
      <c r="C1015" s="20" t="s">
        <v>6732</v>
      </c>
      <c r="D1015" s="20" t="s">
        <v>5650</v>
      </c>
      <c r="E1015" s="20" t="s">
        <v>7515</v>
      </c>
    </row>
    <row r="1016" spans="1:5" ht="15.75">
      <c r="A1016" s="1" t="s">
        <v>1353</v>
      </c>
      <c r="B1016" s="1" t="s">
        <v>3396</v>
      </c>
      <c r="C1016" s="20" t="s">
        <v>6732</v>
      </c>
      <c r="D1016" s="20" t="s">
        <v>5651</v>
      </c>
      <c r="E1016" s="20" t="s">
        <v>6867</v>
      </c>
    </row>
    <row r="1017" spans="1:5" ht="15.75">
      <c r="A1017" s="1" t="s">
        <v>1352</v>
      </c>
      <c r="B1017" s="1" t="s">
        <v>3397</v>
      </c>
      <c r="C1017" s="20" t="s">
        <v>6732</v>
      </c>
      <c r="D1017" s="20" t="s">
        <v>5652</v>
      </c>
      <c r="E1017" s="20" t="s">
        <v>7516</v>
      </c>
    </row>
    <row r="1018" spans="1:5" ht="15.75">
      <c r="A1018" s="1" t="s">
        <v>1351</v>
      </c>
      <c r="B1018" s="1" t="s">
        <v>3398</v>
      </c>
      <c r="C1018" s="20" t="s">
        <v>7125</v>
      </c>
      <c r="D1018" s="20" t="s">
        <v>5653</v>
      </c>
      <c r="E1018" s="20" t="s">
        <v>7517</v>
      </c>
    </row>
    <row r="1019" spans="1:5" ht="15.75">
      <c r="A1019" s="1" t="s">
        <v>1350</v>
      </c>
      <c r="B1019" s="1" t="s">
        <v>3399</v>
      </c>
      <c r="C1019" s="20" t="s">
        <v>7125</v>
      </c>
      <c r="D1019" s="20" t="s">
        <v>5654</v>
      </c>
      <c r="E1019" s="20" t="s">
        <v>7518</v>
      </c>
    </row>
    <row r="1020" spans="1:5" ht="15.75">
      <c r="A1020" s="1" t="s">
        <v>1349</v>
      </c>
      <c r="B1020" s="1" t="s">
        <v>3400</v>
      </c>
      <c r="C1020" s="20" t="s">
        <v>6733</v>
      </c>
      <c r="D1020" s="20" t="s">
        <v>5655</v>
      </c>
      <c r="E1020" s="20" t="s">
        <v>6739</v>
      </c>
    </row>
    <row r="1021" spans="1:5" ht="15.75">
      <c r="A1021" s="1" t="s">
        <v>1348</v>
      </c>
      <c r="B1021" s="1" t="s">
        <v>3401</v>
      </c>
      <c r="C1021" s="20" t="s">
        <v>6732</v>
      </c>
      <c r="D1021" s="20" t="s">
        <v>5656</v>
      </c>
      <c r="E1021" s="20" t="s">
        <v>7519</v>
      </c>
    </row>
    <row r="1022" spans="1:5" ht="15.75">
      <c r="A1022" s="1" t="s">
        <v>1347</v>
      </c>
      <c r="B1022" s="1" t="s">
        <v>3402</v>
      </c>
      <c r="C1022" s="20" t="s">
        <v>6733</v>
      </c>
      <c r="D1022" s="20" t="s">
        <v>5657</v>
      </c>
      <c r="E1022" s="20" t="s">
        <v>7520</v>
      </c>
    </row>
    <row r="1023" spans="1:5" ht="15.75">
      <c r="A1023" s="1" t="s">
        <v>1346</v>
      </c>
      <c r="B1023" s="1" t="s">
        <v>3403</v>
      </c>
      <c r="C1023" s="20" t="s">
        <v>6732</v>
      </c>
      <c r="D1023" s="20" t="s">
        <v>5658</v>
      </c>
      <c r="E1023" s="20" t="s">
        <v>7521</v>
      </c>
    </row>
    <row r="1024" spans="1:5" ht="15.75">
      <c r="A1024" s="1" t="s">
        <v>1345</v>
      </c>
      <c r="B1024" s="1" t="s">
        <v>3404</v>
      </c>
      <c r="C1024" s="20" t="s">
        <v>6732</v>
      </c>
      <c r="D1024" s="20" t="s">
        <v>5659</v>
      </c>
      <c r="E1024" s="20" t="s">
        <v>7522</v>
      </c>
    </row>
    <row r="1025" spans="1:5" ht="15.75">
      <c r="A1025" s="1" t="s">
        <v>1344</v>
      </c>
      <c r="B1025" s="1" t="s">
        <v>3405</v>
      </c>
      <c r="C1025" s="20" t="s">
        <v>6733</v>
      </c>
      <c r="D1025" s="20" t="s">
        <v>5660</v>
      </c>
      <c r="E1025" s="20" t="s">
        <v>7523</v>
      </c>
    </row>
    <row r="1026" spans="1:5" ht="15.75">
      <c r="A1026" s="1" t="s">
        <v>1343</v>
      </c>
      <c r="B1026" s="1" t="s">
        <v>3406</v>
      </c>
      <c r="C1026" s="20" t="s">
        <v>6733</v>
      </c>
      <c r="D1026" s="20" t="s">
        <v>5661</v>
      </c>
      <c r="E1026" s="20" t="s">
        <v>6743</v>
      </c>
    </row>
    <row r="1027" spans="1:5" ht="15.75">
      <c r="A1027" s="1" t="s">
        <v>1342</v>
      </c>
      <c r="B1027" s="1" t="s">
        <v>3407</v>
      </c>
      <c r="C1027" s="20" t="s">
        <v>6733</v>
      </c>
      <c r="D1027" s="20" t="s">
        <v>5662</v>
      </c>
      <c r="E1027" s="20" t="s">
        <v>7524</v>
      </c>
    </row>
    <row r="1028" spans="1:5" ht="15.75">
      <c r="A1028" s="1" t="s">
        <v>1341</v>
      </c>
      <c r="B1028" s="1" t="s">
        <v>3408</v>
      </c>
      <c r="C1028" s="20" t="s">
        <v>6732</v>
      </c>
      <c r="D1028" s="20" t="s">
        <v>5663</v>
      </c>
      <c r="E1028" s="20" t="s">
        <v>7525</v>
      </c>
    </row>
    <row r="1029" spans="1:5" ht="15.75">
      <c r="A1029" s="1" t="s">
        <v>1340</v>
      </c>
      <c r="B1029" s="1" t="s">
        <v>3409</v>
      </c>
      <c r="C1029" s="20" t="s">
        <v>6733</v>
      </c>
      <c r="D1029" s="20" t="s">
        <v>5664</v>
      </c>
      <c r="E1029" s="20" t="s">
        <v>7524</v>
      </c>
    </row>
    <row r="1030" spans="1:5" ht="15.75">
      <c r="A1030" s="1" t="s">
        <v>1339</v>
      </c>
      <c r="B1030" s="1" t="s">
        <v>3410</v>
      </c>
      <c r="C1030" s="20" t="s">
        <v>6733</v>
      </c>
      <c r="D1030" s="20" t="s">
        <v>5665</v>
      </c>
      <c r="E1030" s="20" t="s">
        <v>5847</v>
      </c>
    </row>
    <row r="1031" spans="1:5" ht="15.75">
      <c r="A1031" s="1" t="s">
        <v>1338</v>
      </c>
      <c r="B1031" s="1" t="s">
        <v>3411</v>
      </c>
      <c r="C1031" s="20" t="s">
        <v>6732</v>
      </c>
      <c r="D1031" s="20" t="s">
        <v>5666</v>
      </c>
      <c r="E1031" s="20" t="s">
        <v>7526</v>
      </c>
    </row>
    <row r="1032" spans="1:5" ht="15.75">
      <c r="A1032" s="1" t="s">
        <v>1337</v>
      </c>
      <c r="B1032" s="1" t="s">
        <v>3412</v>
      </c>
      <c r="C1032" s="20" t="s">
        <v>6733</v>
      </c>
      <c r="D1032" s="20" t="s">
        <v>5667</v>
      </c>
      <c r="E1032" s="20" t="s">
        <v>7527</v>
      </c>
    </row>
    <row r="1033" spans="1:5" ht="15.75">
      <c r="A1033" s="1" t="s">
        <v>1336</v>
      </c>
      <c r="B1033" s="1" t="s">
        <v>3413</v>
      </c>
      <c r="C1033" s="20" t="s">
        <v>6732</v>
      </c>
      <c r="D1033" s="20" t="s">
        <v>5668</v>
      </c>
      <c r="E1033" s="20" t="s">
        <v>7528</v>
      </c>
    </row>
    <row r="1034" spans="1:5" ht="15.75">
      <c r="A1034" s="1" t="s">
        <v>1335</v>
      </c>
      <c r="B1034" s="1" t="s">
        <v>3414</v>
      </c>
      <c r="C1034" s="20" t="s">
        <v>6732</v>
      </c>
      <c r="D1034" s="20" t="s">
        <v>5339</v>
      </c>
      <c r="E1034" s="20" t="s">
        <v>7529</v>
      </c>
    </row>
    <row r="1035" spans="1:5" ht="15.75">
      <c r="A1035" s="1" t="s">
        <v>1334</v>
      </c>
      <c r="B1035" s="1" t="s">
        <v>3415</v>
      </c>
      <c r="C1035" s="20" t="s">
        <v>6732</v>
      </c>
      <c r="D1035" s="20" t="s">
        <v>5669</v>
      </c>
      <c r="E1035" s="20" t="s">
        <v>7048</v>
      </c>
    </row>
    <row r="1036" spans="1:5" ht="15.75">
      <c r="A1036" s="1" t="s">
        <v>1333</v>
      </c>
      <c r="B1036" s="1" t="s">
        <v>3416</v>
      </c>
      <c r="C1036" s="20" t="s">
        <v>6732</v>
      </c>
      <c r="D1036" s="20" t="s">
        <v>5670</v>
      </c>
      <c r="E1036" s="20" t="s">
        <v>7530</v>
      </c>
    </row>
    <row r="1037" spans="1:5" ht="15.75">
      <c r="A1037" s="1" t="s">
        <v>1332</v>
      </c>
      <c r="B1037" s="1" t="s">
        <v>3417</v>
      </c>
      <c r="C1037" s="20" t="s">
        <v>6732</v>
      </c>
      <c r="D1037" s="20" t="s">
        <v>5671</v>
      </c>
      <c r="E1037" s="20" t="s">
        <v>7179</v>
      </c>
    </row>
    <row r="1038" spans="1:5" ht="15.75">
      <c r="A1038" s="1" t="s">
        <v>1331</v>
      </c>
      <c r="B1038" s="1" t="s">
        <v>3418</v>
      </c>
      <c r="C1038" s="20" t="s">
        <v>6733</v>
      </c>
      <c r="D1038" s="20" t="s">
        <v>5672</v>
      </c>
      <c r="E1038" s="20" t="s">
        <v>6790</v>
      </c>
    </row>
    <row r="1039" spans="1:5" ht="15.75">
      <c r="A1039" s="1" t="s">
        <v>1330</v>
      </c>
      <c r="B1039" s="1" t="s">
        <v>3419</v>
      </c>
      <c r="C1039" s="20" t="s">
        <v>6733</v>
      </c>
      <c r="D1039" s="20" t="s">
        <v>5673</v>
      </c>
      <c r="E1039" s="20" t="s">
        <v>7531</v>
      </c>
    </row>
    <row r="1040" spans="1:5" ht="15.75">
      <c r="A1040" s="1" t="s">
        <v>1329</v>
      </c>
      <c r="B1040" s="1" t="s">
        <v>3420</v>
      </c>
      <c r="C1040" s="20" t="s">
        <v>6732</v>
      </c>
      <c r="D1040" s="20" t="s">
        <v>5674</v>
      </c>
      <c r="E1040" s="20" t="s">
        <v>7532</v>
      </c>
    </row>
    <row r="1041" spans="1:5" ht="15.75">
      <c r="A1041" s="1" t="s">
        <v>1328</v>
      </c>
      <c r="B1041" s="1" t="s">
        <v>3421</v>
      </c>
      <c r="C1041" s="20" t="s">
        <v>6732</v>
      </c>
      <c r="D1041" s="20" t="s">
        <v>5675</v>
      </c>
      <c r="E1041" s="20" t="s">
        <v>7533</v>
      </c>
    </row>
    <row r="1042" spans="1:5" ht="15.75">
      <c r="A1042" s="1" t="s">
        <v>1327</v>
      </c>
      <c r="B1042" s="1" t="s">
        <v>3422</v>
      </c>
      <c r="C1042" s="20" t="s">
        <v>6733</v>
      </c>
      <c r="D1042" s="20" t="s">
        <v>5366</v>
      </c>
      <c r="E1042" s="20" t="s">
        <v>6869</v>
      </c>
    </row>
    <row r="1043" spans="1:5" ht="15.75">
      <c r="A1043" s="1" t="s">
        <v>1326</v>
      </c>
      <c r="B1043" s="1" t="s">
        <v>3423</v>
      </c>
      <c r="C1043" s="20" t="s">
        <v>6732</v>
      </c>
      <c r="D1043" s="20" t="s">
        <v>5676</v>
      </c>
      <c r="E1043" s="20" t="s">
        <v>7534</v>
      </c>
    </row>
    <row r="1044" spans="1:5" ht="15.75">
      <c r="A1044" s="1" t="s">
        <v>1325</v>
      </c>
      <c r="B1044" s="1" t="s">
        <v>3424</v>
      </c>
      <c r="C1044" s="20" t="s">
        <v>6733</v>
      </c>
      <c r="D1044" s="20" t="s">
        <v>5677</v>
      </c>
      <c r="E1044" s="20" t="s">
        <v>7535</v>
      </c>
    </row>
    <row r="1045" spans="1:5" ht="15.75">
      <c r="A1045" s="1" t="s">
        <v>1324</v>
      </c>
      <c r="B1045" s="1" t="s">
        <v>3425</v>
      </c>
      <c r="C1045" s="20" t="s">
        <v>6733</v>
      </c>
      <c r="D1045" s="20" t="s">
        <v>5678</v>
      </c>
      <c r="E1045" s="20" t="s">
        <v>7536</v>
      </c>
    </row>
    <row r="1046" spans="1:5" ht="15.75">
      <c r="A1046" s="1" t="s">
        <v>1323</v>
      </c>
      <c r="B1046" s="1" t="s">
        <v>3426</v>
      </c>
      <c r="C1046" s="20" t="s">
        <v>7125</v>
      </c>
      <c r="D1046" s="20" t="s">
        <v>5679</v>
      </c>
      <c r="E1046" s="20" t="s">
        <v>7537</v>
      </c>
    </row>
    <row r="1047" spans="1:5" ht="15.75">
      <c r="A1047" s="1" t="s">
        <v>1322</v>
      </c>
      <c r="B1047" s="1" t="s">
        <v>3427</v>
      </c>
      <c r="C1047" s="20" t="s">
        <v>6733</v>
      </c>
      <c r="D1047" s="20" t="s">
        <v>5680</v>
      </c>
      <c r="E1047" s="20" t="s">
        <v>7538</v>
      </c>
    </row>
    <row r="1048" spans="1:5" ht="15.75">
      <c r="A1048" s="1" t="s">
        <v>1321</v>
      </c>
      <c r="B1048" s="1" t="s">
        <v>3428</v>
      </c>
      <c r="C1048" s="20" t="s">
        <v>6733</v>
      </c>
      <c r="D1048" s="20" t="s">
        <v>5681</v>
      </c>
      <c r="E1048" s="20" t="s">
        <v>7524</v>
      </c>
    </row>
    <row r="1049" spans="1:5" ht="15.75">
      <c r="A1049" s="1" t="s">
        <v>1320</v>
      </c>
      <c r="B1049" s="1" t="s">
        <v>3429</v>
      </c>
      <c r="C1049" s="20" t="s">
        <v>6732</v>
      </c>
      <c r="D1049" s="20" t="s">
        <v>5682</v>
      </c>
      <c r="E1049" s="20" t="s">
        <v>7539</v>
      </c>
    </row>
    <row r="1050" spans="1:5" ht="15.75">
      <c r="A1050" s="1" t="s">
        <v>1319</v>
      </c>
      <c r="B1050" s="1" t="s">
        <v>3430</v>
      </c>
      <c r="C1050" s="20" t="s">
        <v>6732</v>
      </c>
      <c r="D1050" s="20" t="s">
        <v>5683</v>
      </c>
      <c r="E1050" s="20" t="s">
        <v>7540</v>
      </c>
    </row>
    <row r="1051" spans="1:5" ht="15.75">
      <c r="A1051" s="1" t="s">
        <v>1318</v>
      </c>
      <c r="B1051" s="1" t="s">
        <v>3431</v>
      </c>
      <c r="C1051" s="20" t="s">
        <v>6732</v>
      </c>
      <c r="D1051" s="20" t="s">
        <v>5684</v>
      </c>
      <c r="E1051" s="20" t="s">
        <v>7285</v>
      </c>
    </row>
    <row r="1052" spans="1:5" ht="15.75">
      <c r="A1052" s="1" t="s">
        <v>1317</v>
      </c>
      <c r="B1052" s="1" t="s">
        <v>3432</v>
      </c>
      <c r="C1052" s="20" t="s">
        <v>7125</v>
      </c>
      <c r="D1052" s="20" t="s">
        <v>5685</v>
      </c>
      <c r="E1052" s="20" t="s">
        <v>7541</v>
      </c>
    </row>
    <row r="1053" spans="1:5" ht="15.75">
      <c r="A1053" s="1" t="s">
        <v>1316</v>
      </c>
      <c r="B1053" s="1" t="s">
        <v>3433</v>
      </c>
      <c r="C1053" s="20" t="s">
        <v>6733</v>
      </c>
      <c r="D1053" s="20" t="s">
        <v>5686</v>
      </c>
      <c r="E1053" s="20" t="s">
        <v>7542</v>
      </c>
    </row>
    <row r="1054" spans="1:5" ht="15.75">
      <c r="A1054" s="1" t="s">
        <v>1315</v>
      </c>
      <c r="B1054" s="1" t="s">
        <v>3434</v>
      </c>
      <c r="C1054" s="20" t="s">
        <v>6732</v>
      </c>
      <c r="D1054" s="20" t="s">
        <v>5687</v>
      </c>
      <c r="E1054" s="20" t="s">
        <v>7543</v>
      </c>
    </row>
    <row r="1055" spans="1:5" ht="15.75">
      <c r="A1055" s="1" t="s">
        <v>1314</v>
      </c>
      <c r="B1055" s="1" t="s">
        <v>3435</v>
      </c>
      <c r="C1055" s="20" t="s">
        <v>6733</v>
      </c>
      <c r="D1055" s="20" t="s">
        <v>5688</v>
      </c>
      <c r="E1055" s="20" t="s">
        <v>7544</v>
      </c>
    </row>
    <row r="1056" spans="1:5" ht="15.75">
      <c r="A1056" s="1" t="s">
        <v>1313</v>
      </c>
      <c r="B1056" s="1" t="s">
        <v>3436</v>
      </c>
      <c r="C1056" s="20" t="s">
        <v>7125</v>
      </c>
      <c r="D1056" s="20" t="s">
        <v>5689</v>
      </c>
      <c r="E1056" s="20" t="s">
        <v>7412</v>
      </c>
    </row>
    <row r="1057" spans="1:5" ht="15.75">
      <c r="A1057" s="1" t="s">
        <v>1312</v>
      </c>
      <c r="B1057" s="1" t="s">
        <v>3437</v>
      </c>
      <c r="C1057" s="20" t="s">
        <v>6732</v>
      </c>
      <c r="D1057" s="20" t="s">
        <v>5690</v>
      </c>
      <c r="E1057" s="20" t="s">
        <v>7545</v>
      </c>
    </row>
    <row r="1058" spans="1:5" ht="15.75">
      <c r="A1058" s="1" t="s">
        <v>1311</v>
      </c>
      <c r="B1058" s="1" t="s">
        <v>3438</v>
      </c>
      <c r="C1058" s="20" t="s">
        <v>7125</v>
      </c>
      <c r="D1058" s="20" t="s">
        <v>5631</v>
      </c>
      <c r="E1058" s="20" t="s">
        <v>7546</v>
      </c>
    </row>
    <row r="1059" spans="1:5" ht="15.75">
      <c r="A1059" s="1" t="s">
        <v>1310</v>
      </c>
      <c r="B1059" s="1" t="s">
        <v>3439</v>
      </c>
      <c r="C1059" s="20" t="s">
        <v>6732</v>
      </c>
      <c r="D1059" s="20" t="s">
        <v>5691</v>
      </c>
      <c r="E1059" s="20" t="s">
        <v>7547</v>
      </c>
    </row>
    <row r="1060" spans="1:5" ht="15.75">
      <c r="A1060" s="1" t="s">
        <v>1309</v>
      </c>
      <c r="B1060" s="1" t="s">
        <v>3440</v>
      </c>
      <c r="C1060" s="20" t="s">
        <v>6733</v>
      </c>
      <c r="D1060" s="20" t="s">
        <v>5692</v>
      </c>
      <c r="E1060" s="20" t="s">
        <v>6907</v>
      </c>
    </row>
    <row r="1061" spans="1:5" ht="15.75">
      <c r="A1061" s="1" t="s">
        <v>1308</v>
      </c>
      <c r="B1061" s="1" t="s">
        <v>3441</v>
      </c>
      <c r="C1061" s="20" t="s">
        <v>6733</v>
      </c>
      <c r="D1061" s="20" t="s">
        <v>5693</v>
      </c>
      <c r="E1061" s="20" t="s">
        <v>7548</v>
      </c>
    </row>
    <row r="1062" spans="1:5" ht="15.75">
      <c r="A1062" s="1" t="s">
        <v>1307</v>
      </c>
      <c r="B1062" s="1" t="s">
        <v>3442</v>
      </c>
      <c r="C1062" s="20" t="s">
        <v>6733</v>
      </c>
      <c r="D1062" s="20" t="s">
        <v>5694</v>
      </c>
      <c r="E1062" s="20" t="s">
        <v>7549</v>
      </c>
    </row>
    <row r="1063" spans="1:5" ht="15.75">
      <c r="A1063" s="1" t="s">
        <v>1306</v>
      </c>
      <c r="B1063" s="1" t="s">
        <v>3443</v>
      </c>
      <c r="C1063" s="20" t="s">
        <v>6733</v>
      </c>
      <c r="D1063" s="20" t="s">
        <v>5437</v>
      </c>
      <c r="E1063" s="20" t="s">
        <v>7550</v>
      </c>
    </row>
    <row r="1064" spans="1:5" ht="15.75">
      <c r="A1064" s="1" t="s">
        <v>1305</v>
      </c>
      <c r="B1064" s="1" t="s">
        <v>3444</v>
      </c>
      <c r="C1064" s="20" t="s">
        <v>6733</v>
      </c>
      <c r="D1064" s="20" t="s">
        <v>5695</v>
      </c>
      <c r="E1064" s="20" t="s">
        <v>7551</v>
      </c>
    </row>
    <row r="1065" spans="1:5" ht="15.75">
      <c r="A1065" s="1" t="s">
        <v>1304</v>
      </c>
      <c r="B1065" s="1" t="s">
        <v>3445</v>
      </c>
      <c r="C1065" s="20" t="s">
        <v>6733</v>
      </c>
      <c r="D1065" s="20" t="s">
        <v>5696</v>
      </c>
      <c r="E1065" s="20" t="s">
        <v>7552</v>
      </c>
    </row>
    <row r="1066" spans="1:5" ht="15.75">
      <c r="A1066" s="1" t="s">
        <v>1303</v>
      </c>
      <c r="B1066" s="1" t="s">
        <v>3446</v>
      </c>
      <c r="C1066" s="20" t="s">
        <v>6732</v>
      </c>
      <c r="D1066" s="20" t="s">
        <v>5697</v>
      </c>
      <c r="E1066" s="20" t="s">
        <v>7553</v>
      </c>
    </row>
    <row r="1067" spans="1:5" ht="15.75">
      <c r="A1067" s="1" t="s">
        <v>1302</v>
      </c>
      <c r="B1067" s="1" t="s">
        <v>3447</v>
      </c>
      <c r="C1067" s="20" t="s">
        <v>6733</v>
      </c>
      <c r="D1067" s="20" t="s">
        <v>5698</v>
      </c>
      <c r="E1067" s="20" t="s">
        <v>7554</v>
      </c>
    </row>
    <row r="1068" spans="1:5" ht="15.75">
      <c r="A1068" s="1" t="s">
        <v>1301</v>
      </c>
      <c r="B1068" s="1" t="s">
        <v>3448</v>
      </c>
      <c r="C1068" s="20" t="s">
        <v>6732</v>
      </c>
      <c r="D1068" s="20" t="s">
        <v>5699</v>
      </c>
      <c r="E1068" s="20" t="s">
        <v>7555</v>
      </c>
    </row>
    <row r="1069" spans="1:5" ht="15.75">
      <c r="A1069" s="1" t="s">
        <v>1300</v>
      </c>
      <c r="B1069" s="1" t="s">
        <v>3449</v>
      </c>
      <c r="C1069" s="20" t="s">
        <v>6733</v>
      </c>
      <c r="D1069" s="20" t="s">
        <v>5700</v>
      </c>
      <c r="E1069" s="20" t="s">
        <v>5286</v>
      </c>
    </row>
    <row r="1070" spans="1:5" ht="15.75">
      <c r="A1070" s="1" t="s">
        <v>1299</v>
      </c>
      <c r="B1070" s="1" t="s">
        <v>3450</v>
      </c>
      <c r="C1070" s="20" t="s">
        <v>6732</v>
      </c>
      <c r="D1070" s="20" t="s">
        <v>5445</v>
      </c>
      <c r="E1070" s="20" t="s">
        <v>7556</v>
      </c>
    </row>
    <row r="1071" spans="1:5" ht="15.75">
      <c r="A1071" s="1" t="s">
        <v>1298</v>
      </c>
      <c r="B1071" s="1" t="s">
        <v>3451</v>
      </c>
      <c r="C1071" s="20" t="s">
        <v>6732</v>
      </c>
      <c r="D1071" s="20" t="s">
        <v>5701</v>
      </c>
      <c r="E1071" s="20" t="s">
        <v>7557</v>
      </c>
    </row>
    <row r="1072" spans="1:5" ht="15.75">
      <c r="A1072" s="1" t="s">
        <v>1297</v>
      </c>
      <c r="B1072" s="1" t="s">
        <v>3452</v>
      </c>
      <c r="C1072" s="20" t="s">
        <v>6732</v>
      </c>
      <c r="D1072" s="20" t="s">
        <v>5702</v>
      </c>
      <c r="E1072" s="20" t="s">
        <v>7018</v>
      </c>
    </row>
    <row r="1073" spans="1:5" ht="15.75">
      <c r="A1073" s="1" t="s">
        <v>1296</v>
      </c>
      <c r="B1073" s="1" t="s">
        <v>3453</v>
      </c>
      <c r="C1073" s="20" t="s">
        <v>7125</v>
      </c>
      <c r="D1073" s="20" t="s">
        <v>5703</v>
      </c>
      <c r="E1073" s="20" t="s">
        <v>7558</v>
      </c>
    </row>
    <row r="1074" spans="1:5" ht="15.75">
      <c r="A1074" s="1" t="s">
        <v>1295</v>
      </c>
      <c r="B1074" s="1" t="s">
        <v>3454</v>
      </c>
      <c r="C1074" s="20" t="s">
        <v>6732</v>
      </c>
      <c r="D1074" s="20" t="s">
        <v>5704</v>
      </c>
      <c r="E1074" s="20" t="s">
        <v>7559</v>
      </c>
    </row>
    <row r="1075" spans="1:5" ht="15.75">
      <c r="A1075" s="1" t="s">
        <v>1294</v>
      </c>
      <c r="B1075" s="1" t="s">
        <v>3455</v>
      </c>
      <c r="C1075" s="20" t="s">
        <v>6733</v>
      </c>
      <c r="D1075" s="20" t="s">
        <v>5705</v>
      </c>
      <c r="E1075" s="20" t="s">
        <v>6856</v>
      </c>
    </row>
    <row r="1076" spans="1:5" ht="15.75">
      <c r="A1076" s="1" t="s">
        <v>1293</v>
      </c>
      <c r="B1076" s="1" t="s">
        <v>3456</v>
      </c>
      <c r="C1076" s="20" t="s">
        <v>6733</v>
      </c>
      <c r="D1076" s="20" t="s">
        <v>5706</v>
      </c>
      <c r="E1076" s="20" t="s">
        <v>7165</v>
      </c>
    </row>
    <row r="1077" spans="1:5" ht="15.75">
      <c r="A1077" s="1" t="s">
        <v>1292</v>
      </c>
      <c r="B1077" s="1" t="s">
        <v>3457</v>
      </c>
      <c r="C1077" s="20" t="s">
        <v>6733</v>
      </c>
      <c r="D1077" s="20" t="s">
        <v>5193</v>
      </c>
      <c r="E1077" s="20" t="s">
        <v>7560</v>
      </c>
    </row>
    <row r="1078" spans="1:5" ht="15.75">
      <c r="A1078" s="1" t="s">
        <v>1291</v>
      </c>
      <c r="B1078" s="1" t="s">
        <v>3458</v>
      </c>
      <c r="C1078" s="20" t="s">
        <v>6732</v>
      </c>
      <c r="D1078" s="20" t="s">
        <v>5707</v>
      </c>
      <c r="E1078" s="20" t="s">
        <v>7561</v>
      </c>
    </row>
    <row r="1079" spans="1:5" ht="15.75">
      <c r="A1079" s="1" t="s">
        <v>1290</v>
      </c>
      <c r="B1079" s="1" t="s">
        <v>3459</v>
      </c>
      <c r="C1079" s="20" t="s">
        <v>6733</v>
      </c>
      <c r="D1079" s="20" t="s">
        <v>5708</v>
      </c>
      <c r="E1079" s="20" t="s">
        <v>6923</v>
      </c>
    </row>
    <row r="1080" spans="1:5" ht="15.75">
      <c r="A1080" s="1" t="s">
        <v>1289</v>
      </c>
      <c r="B1080" s="1" t="s">
        <v>3460</v>
      </c>
      <c r="C1080" s="20" t="s">
        <v>6733</v>
      </c>
      <c r="D1080" s="20" t="s">
        <v>5709</v>
      </c>
      <c r="E1080" s="20" t="s">
        <v>7562</v>
      </c>
    </row>
    <row r="1081" spans="1:5" ht="15.75">
      <c r="A1081" s="1" t="s">
        <v>1288</v>
      </c>
      <c r="B1081" s="1" t="s">
        <v>3461</v>
      </c>
      <c r="C1081" s="20" t="s">
        <v>6733</v>
      </c>
      <c r="D1081" s="20" t="s">
        <v>5710</v>
      </c>
      <c r="E1081" s="20" t="s">
        <v>7563</v>
      </c>
    </row>
    <row r="1082" spans="1:5" ht="15.75">
      <c r="A1082" s="1" t="s">
        <v>1287</v>
      </c>
      <c r="B1082" s="1" t="s">
        <v>3462</v>
      </c>
      <c r="C1082" s="20" t="s">
        <v>6733</v>
      </c>
      <c r="D1082" s="20" t="s">
        <v>5711</v>
      </c>
      <c r="E1082" s="20" t="s">
        <v>7564</v>
      </c>
    </row>
    <row r="1083" spans="1:5" ht="15.75">
      <c r="A1083" s="1" t="s">
        <v>1286</v>
      </c>
      <c r="B1083" s="1" t="s">
        <v>3463</v>
      </c>
      <c r="C1083" s="20" t="s">
        <v>7125</v>
      </c>
      <c r="D1083" s="20" t="s">
        <v>5712</v>
      </c>
      <c r="E1083" s="20" t="s">
        <v>7565</v>
      </c>
    </row>
    <row r="1084" spans="1:5" ht="15.75">
      <c r="A1084" s="1" t="s">
        <v>1285</v>
      </c>
      <c r="B1084" s="1" t="s">
        <v>3464</v>
      </c>
      <c r="C1084" s="20" t="s">
        <v>7125</v>
      </c>
      <c r="D1084" s="20" t="s">
        <v>5713</v>
      </c>
      <c r="E1084" s="20" t="s">
        <v>7566</v>
      </c>
    </row>
    <row r="1085" spans="1:5" ht="15.75">
      <c r="A1085" s="1" t="s">
        <v>1284</v>
      </c>
      <c r="B1085" s="1" t="s">
        <v>3465</v>
      </c>
      <c r="C1085" s="20" t="s">
        <v>6733</v>
      </c>
      <c r="D1085" s="20" t="s">
        <v>5714</v>
      </c>
      <c r="E1085" s="20" t="s">
        <v>7567</v>
      </c>
    </row>
    <row r="1086" spans="1:5" ht="15.75">
      <c r="A1086" s="1" t="s">
        <v>1283</v>
      </c>
      <c r="B1086" s="1" t="s">
        <v>3466</v>
      </c>
      <c r="C1086" s="20" t="s">
        <v>6733</v>
      </c>
      <c r="D1086" s="20" t="s">
        <v>5715</v>
      </c>
      <c r="E1086" s="20" t="s">
        <v>7165</v>
      </c>
    </row>
    <row r="1087" spans="1:5" ht="15.75">
      <c r="A1087" s="1" t="s">
        <v>1282</v>
      </c>
      <c r="B1087" s="1" t="s">
        <v>3467</v>
      </c>
      <c r="C1087" s="20" t="s">
        <v>6733</v>
      </c>
      <c r="D1087" s="20" t="s">
        <v>5716</v>
      </c>
      <c r="E1087" s="20" t="s">
        <v>6923</v>
      </c>
    </row>
    <row r="1088" spans="1:5" ht="15.75">
      <c r="A1088" s="1" t="s">
        <v>1281</v>
      </c>
      <c r="B1088" s="1" t="s">
        <v>3468</v>
      </c>
      <c r="C1088" s="20" t="s">
        <v>6732</v>
      </c>
      <c r="D1088" s="20" t="s">
        <v>5717</v>
      </c>
      <c r="E1088" s="20" t="s">
        <v>7568</v>
      </c>
    </row>
    <row r="1089" spans="1:5" ht="15.75">
      <c r="A1089" s="1" t="s">
        <v>1280</v>
      </c>
      <c r="B1089" s="1" t="s">
        <v>3469</v>
      </c>
      <c r="C1089" s="20" t="s">
        <v>6732</v>
      </c>
      <c r="D1089" s="20" t="s">
        <v>5718</v>
      </c>
      <c r="E1089" s="20" t="s">
        <v>7569</v>
      </c>
    </row>
    <row r="1090" spans="1:5" ht="15.75">
      <c r="A1090" s="1" t="s">
        <v>1279</v>
      </c>
      <c r="B1090" s="1" t="s">
        <v>3470</v>
      </c>
      <c r="C1090" s="20" t="s">
        <v>7125</v>
      </c>
      <c r="D1090" s="20" t="s">
        <v>5719</v>
      </c>
      <c r="E1090" s="20" t="s">
        <v>7570</v>
      </c>
    </row>
    <row r="1091" spans="1:5" ht="15.75">
      <c r="A1091" s="1" t="s">
        <v>1278</v>
      </c>
      <c r="B1091" s="1" t="s">
        <v>3471</v>
      </c>
      <c r="C1091" s="20" t="s">
        <v>6732</v>
      </c>
      <c r="D1091" s="20" t="s">
        <v>5720</v>
      </c>
      <c r="E1091" s="20" t="s">
        <v>7571</v>
      </c>
    </row>
    <row r="1092" spans="1:5" ht="15.75">
      <c r="A1092" s="1" t="s">
        <v>1277</v>
      </c>
      <c r="B1092" s="1" t="s">
        <v>3472</v>
      </c>
      <c r="C1092" s="20" t="s">
        <v>6732</v>
      </c>
      <c r="D1092" s="20" t="s">
        <v>5673</v>
      </c>
      <c r="E1092" s="20" t="s">
        <v>7572</v>
      </c>
    </row>
    <row r="1093" spans="1:5" ht="15.75">
      <c r="A1093" s="1" t="s">
        <v>1276</v>
      </c>
      <c r="B1093" s="1" t="s">
        <v>3473</v>
      </c>
      <c r="C1093" s="20" t="s">
        <v>6733</v>
      </c>
      <c r="D1093" s="20" t="s">
        <v>5721</v>
      </c>
      <c r="E1093" s="20" t="s">
        <v>7573</v>
      </c>
    </row>
    <row r="1094" spans="1:5" ht="15.75">
      <c r="A1094" s="1" t="s">
        <v>1275</v>
      </c>
      <c r="B1094" s="1" t="s">
        <v>3474</v>
      </c>
      <c r="C1094" s="20" t="s">
        <v>6732</v>
      </c>
      <c r="D1094" s="20" t="s">
        <v>5722</v>
      </c>
      <c r="E1094" s="20" t="s">
        <v>7574</v>
      </c>
    </row>
    <row r="1095" spans="1:5" ht="15.75">
      <c r="A1095" s="1" t="s">
        <v>1274</v>
      </c>
      <c r="B1095" s="1" t="s">
        <v>3475</v>
      </c>
      <c r="C1095" s="20" t="s">
        <v>6733</v>
      </c>
      <c r="D1095" s="20" t="s">
        <v>4780</v>
      </c>
      <c r="E1095" s="20" t="s">
        <v>7385</v>
      </c>
    </row>
    <row r="1096" spans="1:5" ht="15.75">
      <c r="A1096" s="1" t="s">
        <v>1273</v>
      </c>
      <c r="B1096" s="1" t="s">
        <v>3476</v>
      </c>
      <c r="C1096" s="20" t="s">
        <v>6733</v>
      </c>
      <c r="D1096" s="20" t="s">
        <v>5723</v>
      </c>
      <c r="E1096" s="20" t="s">
        <v>6865</v>
      </c>
    </row>
    <row r="1097" spans="1:5" ht="15.75">
      <c r="A1097" s="1" t="s">
        <v>1272</v>
      </c>
      <c r="B1097" s="1" t="s">
        <v>3477</v>
      </c>
      <c r="C1097" s="20" t="s">
        <v>7125</v>
      </c>
      <c r="D1097" s="20" t="s">
        <v>5724</v>
      </c>
      <c r="E1097" s="20" t="s">
        <v>7575</v>
      </c>
    </row>
    <row r="1098" spans="1:5" ht="15.75">
      <c r="A1098" s="1" t="s">
        <v>1271</v>
      </c>
      <c r="B1098" s="1" t="s">
        <v>3478</v>
      </c>
      <c r="C1098" s="20" t="s">
        <v>6732</v>
      </c>
      <c r="D1098" s="20" t="s">
        <v>5725</v>
      </c>
      <c r="E1098" s="20" t="s">
        <v>7576</v>
      </c>
    </row>
    <row r="1099" spans="1:5" ht="15.75">
      <c r="A1099" s="1" t="s">
        <v>1270</v>
      </c>
      <c r="B1099" s="1" t="s">
        <v>3479</v>
      </c>
      <c r="C1099" s="20" t="s">
        <v>6732</v>
      </c>
      <c r="D1099" s="20" t="s">
        <v>5726</v>
      </c>
      <c r="E1099" s="20" t="s">
        <v>7285</v>
      </c>
    </row>
    <row r="1100" spans="1:5" ht="15.75">
      <c r="A1100" s="1" t="s">
        <v>1269</v>
      </c>
      <c r="B1100" s="1" t="s">
        <v>3480</v>
      </c>
      <c r="C1100" s="20" t="s">
        <v>6732</v>
      </c>
      <c r="D1100" s="20" t="s">
        <v>4967</v>
      </c>
      <c r="E1100" s="20" t="s">
        <v>7577</v>
      </c>
    </row>
    <row r="1101" spans="1:5" ht="15.75">
      <c r="A1101" s="1" t="s">
        <v>1268</v>
      </c>
      <c r="B1101" s="1" t="s">
        <v>3481</v>
      </c>
      <c r="C1101" s="20" t="s">
        <v>6733</v>
      </c>
      <c r="D1101" s="20" t="s">
        <v>5727</v>
      </c>
      <c r="E1101" s="20" t="s">
        <v>7578</v>
      </c>
    </row>
    <row r="1102" spans="1:5" ht="15.75">
      <c r="A1102" s="1" t="s">
        <v>1267</v>
      </c>
      <c r="B1102" s="1" t="s">
        <v>3482</v>
      </c>
      <c r="C1102" s="20" t="s">
        <v>7125</v>
      </c>
      <c r="D1102" s="20" t="s">
        <v>5728</v>
      </c>
      <c r="E1102" s="20" t="s">
        <v>7322</v>
      </c>
    </row>
    <row r="1103" spans="1:5" ht="15.75">
      <c r="A1103" s="1" t="s">
        <v>1266</v>
      </c>
      <c r="B1103" s="1" t="s">
        <v>3483</v>
      </c>
      <c r="C1103" s="20" t="s">
        <v>6733</v>
      </c>
      <c r="D1103" s="20" t="s">
        <v>5171</v>
      </c>
      <c r="E1103" s="20" t="s">
        <v>5286</v>
      </c>
    </row>
    <row r="1104" spans="1:5" ht="15.75">
      <c r="A1104" s="1" t="s">
        <v>1265</v>
      </c>
      <c r="B1104" s="1" t="s">
        <v>3484</v>
      </c>
      <c r="C1104" s="20" t="s">
        <v>6733</v>
      </c>
      <c r="D1104" s="20" t="s">
        <v>5729</v>
      </c>
      <c r="E1104" s="20" t="s">
        <v>7579</v>
      </c>
    </row>
    <row r="1105" spans="1:5" ht="15.75">
      <c r="A1105" s="1" t="s">
        <v>1264</v>
      </c>
      <c r="B1105" s="1" t="s">
        <v>3485</v>
      </c>
      <c r="C1105" s="20" t="s">
        <v>6732</v>
      </c>
      <c r="D1105" s="20" t="s">
        <v>5730</v>
      </c>
      <c r="E1105" s="20" t="s">
        <v>7580</v>
      </c>
    </row>
    <row r="1106" spans="1:5" ht="15.75">
      <c r="A1106" s="1" t="s">
        <v>1263</v>
      </c>
      <c r="B1106" s="1" t="s">
        <v>3486</v>
      </c>
      <c r="C1106" s="20" t="s">
        <v>6733</v>
      </c>
      <c r="D1106" s="20" t="s">
        <v>5731</v>
      </c>
      <c r="E1106" s="20" t="s">
        <v>7581</v>
      </c>
    </row>
    <row r="1107" spans="1:5" ht="15.75">
      <c r="A1107" s="1" t="s">
        <v>1262</v>
      </c>
      <c r="B1107" s="1" t="s">
        <v>3487</v>
      </c>
      <c r="C1107" s="20" t="s">
        <v>6733</v>
      </c>
      <c r="D1107" s="20" t="s">
        <v>5732</v>
      </c>
      <c r="E1107" s="20" t="s">
        <v>6830</v>
      </c>
    </row>
    <row r="1108" spans="1:5" ht="15.75">
      <c r="A1108" s="1" t="s">
        <v>1261</v>
      </c>
      <c r="B1108" s="1" t="s">
        <v>3488</v>
      </c>
      <c r="C1108" s="20" t="s">
        <v>6733</v>
      </c>
      <c r="D1108" s="20" t="s">
        <v>5733</v>
      </c>
      <c r="E1108" s="20" t="s">
        <v>7203</v>
      </c>
    </row>
    <row r="1109" spans="1:5" ht="15.75">
      <c r="A1109" s="1" t="s">
        <v>1260</v>
      </c>
      <c r="B1109" s="1" t="s">
        <v>3489</v>
      </c>
      <c r="C1109" s="20" t="s">
        <v>6732</v>
      </c>
      <c r="D1109" s="20" t="s">
        <v>5734</v>
      </c>
      <c r="E1109" s="20" t="s">
        <v>7582</v>
      </c>
    </row>
    <row r="1110" spans="1:5" ht="15.75">
      <c r="A1110" s="1" t="s">
        <v>1259</v>
      </c>
      <c r="B1110" s="1" t="s">
        <v>3490</v>
      </c>
      <c r="C1110" s="20" t="s">
        <v>7125</v>
      </c>
      <c r="D1110" s="20" t="s">
        <v>5735</v>
      </c>
      <c r="E1110" s="20" t="s">
        <v>7583</v>
      </c>
    </row>
    <row r="1111" spans="1:5" ht="15.75">
      <c r="A1111" s="1" t="s">
        <v>1258</v>
      </c>
      <c r="B1111" s="1" t="s">
        <v>3491</v>
      </c>
      <c r="C1111" s="20" t="s">
        <v>7125</v>
      </c>
      <c r="D1111" s="20" t="s">
        <v>5736</v>
      </c>
      <c r="E1111" s="20" t="s">
        <v>7584</v>
      </c>
    </row>
    <row r="1112" spans="1:5" ht="15.75">
      <c r="A1112" s="1" t="s">
        <v>1257</v>
      </c>
      <c r="B1112" s="1" t="s">
        <v>3492</v>
      </c>
      <c r="C1112" s="20" t="s">
        <v>6732</v>
      </c>
      <c r="D1112" s="20" t="s">
        <v>5101</v>
      </c>
      <c r="E1112" s="20" t="s">
        <v>6801</v>
      </c>
    </row>
    <row r="1113" spans="1:5" ht="15.75">
      <c r="A1113" s="1" t="s">
        <v>1256</v>
      </c>
      <c r="B1113" s="1" t="s">
        <v>3493</v>
      </c>
      <c r="C1113" s="20" t="s">
        <v>7125</v>
      </c>
      <c r="D1113" s="20" t="s">
        <v>5737</v>
      </c>
      <c r="E1113" s="20" t="s">
        <v>7585</v>
      </c>
    </row>
    <row r="1114" spans="1:5" ht="15.75">
      <c r="A1114" s="1" t="s">
        <v>1255</v>
      </c>
      <c r="B1114" s="1" t="s">
        <v>3494</v>
      </c>
      <c r="C1114" s="20" t="s">
        <v>6733</v>
      </c>
      <c r="D1114" s="20" t="s">
        <v>5738</v>
      </c>
      <c r="E1114" s="20" t="s">
        <v>5557</v>
      </c>
    </row>
    <row r="1115" spans="1:5" ht="15.75">
      <c r="A1115" s="1" t="s">
        <v>1254</v>
      </c>
      <c r="B1115" s="1" t="s">
        <v>3495</v>
      </c>
      <c r="C1115" s="20" t="s">
        <v>6732</v>
      </c>
      <c r="D1115" s="20" t="s">
        <v>5739</v>
      </c>
      <c r="E1115" s="20" t="s">
        <v>7586</v>
      </c>
    </row>
    <row r="1116" spans="1:5" ht="15.75">
      <c r="A1116" s="1" t="s">
        <v>1253</v>
      </c>
      <c r="B1116" s="1" t="s">
        <v>3496</v>
      </c>
      <c r="C1116" s="20" t="s">
        <v>6732</v>
      </c>
      <c r="D1116" s="20" t="s">
        <v>5740</v>
      </c>
      <c r="E1116" s="20" t="s">
        <v>7587</v>
      </c>
    </row>
    <row r="1117" spans="1:5" ht="15.75">
      <c r="A1117" s="1" t="s">
        <v>1252</v>
      </c>
      <c r="B1117" s="1" t="s">
        <v>3497</v>
      </c>
      <c r="C1117" s="20" t="s">
        <v>6732</v>
      </c>
      <c r="D1117" s="20" t="s">
        <v>5741</v>
      </c>
      <c r="E1117" s="20" t="s">
        <v>7588</v>
      </c>
    </row>
    <row r="1118" spans="1:5" ht="15.75">
      <c r="A1118" s="1" t="s">
        <v>1251</v>
      </c>
      <c r="B1118" s="1" t="s">
        <v>3498</v>
      </c>
      <c r="C1118" s="20" t="s">
        <v>6732</v>
      </c>
      <c r="D1118" s="20" t="s">
        <v>5742</v>
      </c>
      <c r="E1118" s="20" t="s">
        <v>7589</v>
      </c>
    </row>
    <row r="1119" spans="1:5" ht="15.75">
      <c r="A1119" s="1" t="s">
        <v>1250</v>
      </c>
      <c r="B1119" s="1" t="s">
        <v>3499</v>
      </c>
      <c r="C1119" s="20" t="s">
        <v>6732</v>
      </c>
      <c r="D1119" s="20" t="s">
        <v>5743</v>
      </c>
      <c r="E1119" s="20" t="s">
        <v>6927</v>
      </c>
    </row>
    <row r="1120" spans="1:5" ht="15.75">
      <c r="A1120" s="1" t="s">
        <v>1249</v>
      </c>
      <c r="B1120" s="1" t="s">
        <v>3500</v>
      </c>
      <c r="C1120" s="20" t="s">
        <v>6733</v>
      </c>
      <c r="D1120" s="20" t="s">
        <v>5744</v>
      </c>
      <c r="E1120" s="20" t="s">
        <v>7590</v>
      </c>
    </row>
    <row r="1121" spans="1:5" ht="15.75">
      <c r="A1121" s="1" t="s">
        <v>1248</v>
      </c>
      <c r="B1121" s="1" t="s">
        <v>3501</v>
      </c>
      <c r="C1121" s="20" t="s">
        <v>6733</v>
      </c>
      <c r="D1121" s="20" t="s">
        <v>5745</v>
      </c>
      <c r="E1121" s="20" t="s">
        <v>7591</v>
      </c>
    </row>
    <row r="1122" spans="1:5" ht="15.75">
      <c r="A1122" s="1" t="s">
        <v>1247</v>
      </c>
      <c r="B1122" s="1" t="s">
        <v>3502</v>
      </c>
      <c r="C1122" s="20" t="s">
        <v>6733</v>
      </c>
      <c r="D1122" s="20" t="s">
        <v>5746</v>
      </c>
      <c r="E1122" s="20" t="s">
        <v>7592</v>
      </c>
    </row>
    <row r="1123" spans="1:5" ht="15.75">
      <c r="A1123" s="1" t="s">
        <v>1246</v>
      </c>
      <c r="B1123" s="1" t="s">
        <v>3503</v>
      </c>
      <c r="C1123" s="20" t="s">
        <v>6733</v>
      </c>
      <c r="D1123" s="20" t="s">
        <v>5747</v>
      </c>
      <c r="E1123" s="20" t="s">
        <v>7593</v>
      </c>
    </row>
    <row r="1124" spans="1:5" ht="15.75">
      <c r="A1124" s="1" t="s">
        <v>1245</v>
      </c>
      <c r="B1124" s="1" t="s">
        <v>3504</v>
      </c>
      <c r="C1124" s="20" t="s">
        <v>6732</v>
      </c>
      <c r="D1124" s="20" t="s">
        <v>5748</v>
      </c>
      <c r="E1124" s="20" t="s">
        <v>7594</v>
      </c>
    </row>
    <row r="1125" spans="1:5" ht="15.75">
      <c r="A1125" s="1" t="s">
        <v>1244</v>
      </c>
      <c r="B1125" s="1" t="s">
        <v>3505</v>
      </c>
      <c r="C1125" s="20" t="s">
        <v>6733</v>
      </c>
      <c r="D1125" s="20" t="s">
        <v>5749</v>
      </c>
      <c r="E1125" s="20" t="s">
        <v>7064</v>
      </c>
    </row>
    <row r="1126" spans="1:5" ht="15.75">
      <c r="A1126" s="1" t="s">
        <v>1243</v>
      </c>
      <c r="B1126" s="1" t="s">
        <v>3506</v>
      </c>
      <c r="C1126" s="20" t="s">
        <v>7125</v>
      </c>
      <c r="D1126" s="20" t="s">
        <v>5750</v>
      </c>
      <c r="E1126" s="20" t="s">
        <v>7595</v>
      </c>
    </row>
    <row r="1127" spans="1:5" ht="15.75">
      <c r="A1127" s="1" t="s">
        <v>1242</v>
      </c>
      <c r="B1127" s="1" t="s">
        <v>3507</v>
      </c>
      <c r="C1127" s="20" t="s">
        <v>6732</v>
      </c>
      <c r="D1127" s="20" t="s">
        <v>5751</v>
      </c>
      <c r="E1127" s="20" t="s">
        <v>7596</v>
      </c>
    </row>
    <row r="1128" spans="1:5" ht="15.75">
      <c r="A1128" s="1" t="s">
        <v>1241</v>
      </c>
      <c r="B1128" s="1" t="s">
        <v>3508</v>
      </c>
      <c r="C1128" s="20" t="s">
        <v>6733</v>
      </c>
      <c r="D1128" s="20" t="s">
        <v>5752</v>
      </c>
      <c r="E1128" s="20" t="s">
        <v>7070</v>
      </c>
    </row>
    <row r="1129" spans="1:5" ht="15.75">
      <c r="A1129" s="1" t="s">
        <v>1240</v>
      </c>
      <c r="B1129" s="1" t="s">
        <v>3509</v>
      </c>
      <c r="C1129" s="20" t="s">
        <v>6733</v>
      </c>
      <c r="D1129" s="20" t="s">
        <v>5753</v>
      </c>
      <c r="E1129" s="20" t="s">
        <v>5182</v>
      </c>
    </row>
    <row r="1130" spans="1:5" ht="15.75">
      <c r="A1130" s="1" t="s">
        <v>1239</v>
      </c>
      <c r="B1130" s="1" t="s">
        <v>3510</v>
      </c>
      <c r="C1130" s="20" t="s">
        <v>6733</v>
      </c>
      <c r="D1130" s="20" t="s">
        <v>5754</v>
      </c>
      <c r="E1130" s="20" t="s">
        <v>7597</v>
      </c>
    </row>
    <row r="1131" spans="1:5" ht="15.75">
      <c r="A1131" s="1" t="s">
        <v>1238</v>
      </c>
      <c r="B1131" s="1" t="s">
        <v>3511</v>
      </c>
      <c r="C1131" s="20" t="s">
        <v>6732</v>
      </c>
      <c r="D1131" s="20" t="s">
        <v>5755</v>
      </c>
      <c r="E1131" s="20" t="s">
        <v>7153</v>
      </c>
    </row>
    <row r="1132" spans="1:5" ht="15.75">
      <c r="A1132" s="1" t="s">
        <v>1237</v>
      </c>
      <c r="B1132" s="1" t="s">
        <v>3512</v>
      </c>
      <c r="C1132" s="20" t="s">
        <v>7125</v>
      </c>
      <c r="D1132" s="20" t="s">
        <v>5756</v>
      </c>
      <c r="E1132" s="20" t="s">
        <v>7598</v>
      </c>
    </row>
    <row r="1133" spans="1:5" ht="15.75">
      <c r="A1133" s="1" t="s">
        <v>1236</v>
      </c>
      <c r="B1133" s="1" t="s">
        <v>3513</v>
      </c>
      <c r="C1133" s="20" t="s">
        <v>6732</v>
      </c>
      <c r="D1133" s="20" t="s">
        <v>5757</v>
      </c>
      <c r="E1133" s="20" t="s">
        <v>7599</v>
      </c>
    </row>
    <row r="1134" spans="1:5" ht="15.75">
      <c r="A1134" s="1" t="s">
        <v>1235</v>
      </c>
      <c r="B1134" s="1" t="s">
        <v>3514</v>
      </c>
      <c r="C1134" s="20" t="s">
        <v>6733</v>
      </c>
      <c r="D1134" s="20" t="s">
        <v>5758</v>
      </c>
      <c r="E1134" s="20" t="s">
        <v>7600</v>
      </c>
    </row>
    <row r="1135" spans="1:5" ht="15.75">
      <c r="A1135" s="1" t="s">
        <v>1234</v>
      </c>
      <c r="B1135" s="1" t="s">
        <v>3515</v>
      </c>
      <c r="C1135" s="20" t="s">
        <v>6732</v>
      </c>
      <c r="D1135" s="20" t="s">
        <v>5759</v>
      </c>
      <c r="E1135" s="20" t="s">
        <v>6895</v>
      </c>
    </row>
    <row r="1136" spans="1:5" ht="15.75">
      <c r="A1136" s="1" t="s">
        <v>1233</v>
      </c>
      <c r="B1136" s="1" t="s">
        <v>3516</v>
      </c>
      <c r="C1136" s="20" t="s">
        <v>6732</v>
      </c>
      <c r="D1136" s="20" t="s">
        <v>5760</v>
      </c>
      <c r="E1136" s="20" t="s">
        <v>6789</v>
      </c>
    </row>
    <row r="1137" spans="1:5" ht="15.75">
      <c r="A1137" s="1" t="s">
        <v>1232</v>
      </c>
      <c r="B1137" s="1" t="s">
        <v>3517</v>
      </c>
      <c r="C1137" s="20" t="s">
        <v>6732</v>
      </c>
      <c r="D1137" s="20" t="s">
        <v>5761</v>
      </c>
      <c r="E1137" s="20" t="s">
        <v>7601</v>
      </c>
    </row>
    <row r="1138" spans="1:5" ht="15.75">
      <c r="A1138" s="1" t="s">
        <v>1231</v>
      </c>
      <c r="B1138" s="1" t="s">
        <v>3518</v>
      </c>
      <c r="C1138" s="20" t="s">
        <v>6732</v>
      </c>
      <c r="D1138" s="20" t="s">
        <v>5762</v>
      </c>
      <c r="E1138" s="20" t="s">
        <v>7602</v>
      </c>
    </row>
    <row r="1139" spans="1:5" ht="15.75">
      <c r="A1139" s="1" t="s">
        <v>1230</v>
      </c>
      <c r="B1139" s="1" t="s">
        <v>3519</v>
      </c>
      <c r="C1139" s="20" t="s">
        <v>6732</v>
      </c>
      <c r="D1139" s="20" t="s">
        <v>5763</v>
      </c>
      <c r="E1139" s="20" t="s">
        <v>7603</v>
      </c>
    </row>
    <row r="1140" spans="1:5" ht="15.75">
      <c r="A1140" s="1" t="s">
        <v>1229</v>
      </c>
      <c r="B1140" s="1" t="s">
        <v>3520</v>
      </c>
      <c r="C1140" s="20" t="s">
        <v>6732</v>
      </c>
      <c r="D1140" s="20" t="s">
        <v>5764</v>
      </c>
      <c r="E1140" s="20" t="s">
        <v>7604</v>
      </c>
    </row>
    <row r="1141" spans="1:5" ht="15.75">
      <c r="A1141" s="1" t="s">
        <v>1228</v>
      </c>
      <c r="B1141" s="1" t="s">
        <v>3521</v>
      </c>
      <c r="C1141" s="20" t="s">
        <v>6733</v>
      </c>
      <c r="D1141" s="20" t="s">
        <v>5765</v>
      </c>
      <c r="E1141" s="20" t="s">
        <v>5182</v>
      </c>
    </row>
    <row r="1142" spans="1:5" ht="15.75">
      <c r="A1142" s="1" t="s">
        <v>1227</v>
      </c>
      <c r="B1142" s="1" t="s">
        <v>3522</v>
      </c>
      <c r="C1142" s="20" t="s">
        <v>6733</v>
      </c>
      <c r="D1142" s="20" t="s">
        <v>4933</v>
      </c>
      <c r="E1142" s="20" t="s">
        <v>6790</v>
      </c>
    </row>
    <row r="1143" spans="1:5" ht="15.75">
      <c r="A1143" s="1" t="s">
        <v>1226</v>
      </c>
      <c r="B1143" s="1" t="s">
        <v>3523</v>
      </c>
      <c r="C1143" s="20" t="s">
        <v>6732</v>
      </c>
      <c r="D1143" s="20" t="s">
        <v>5766</v>
      </c>
      <c r="E1143" s="20" t="s">
        <v>6894</v>
      </c>
    </row>
    <row r="1144" spans="1:5" ht="15.75">
      <c r="A1144" s="1" t="s">
        <v>1225</v>
      </c>
      <c r="B1144" s="1" t="s">
        <v>3524</v>
      </c>
      <c r="C1144" s="20" t="s">
        <v>6733</v>
      </c>
      <c r="D1144" s="20" t="s">
        <v>5767</v>
      </c>
      <c r="E1144" s="20" t="s">
        <v>7385</v>
      </c>
    </row>
    <row r="1145" spans="1:5" ht="15.75">
      <c r="A1145" s="1" t="s">
        <v>1224</v>
      </c>
      <c r="B1145" s="1" t="s">
        <v>3525</v>
      </c>
      <c r="C1145" s="20" t="s">
        <v>6732</v>
      </c>
      <c r="D1145" s="20" t="s">
        <v>5768</v>
      </c>
      <c r="E1145" s="20" t="s">
        <v>7605</v>
      </c>
    </row>
    <row r="1146" spans="1:5" ht="15.75">
      <c r="A1146" s="1" t="s">
        <v>1223</v>
      </c>
      <c r="B1146" s="1" t="s">
        <v>3526</v>
      </c>
      <c r="C1146" s="20" t="s">
        <v>6732</v>
      </c>
      <c r="D1146" s="20" t="s">
        <v>5769</v>
      </c>
      <c r="E1146" s="20" t="s">
        <v>6754</v>
      </c>
    </row>
    <row r="1147" spans="1:5" ht="15.75">
      <c r="A1147" s="1" t="s">
        <v>1222</v>
      </c>
      <c r="B1147" s="1" t="s">
        <v>3527</v>
      </c>
      <c r="C1147" s="20" t="s">
        <v>6733</v>
      </c>
      <c r="D1147" s="20" t="s">
        <v>5770</v>
      </c>
      <c r="E1147" s="20" t="s">
        <v>7606</v>
      </c>
    </row>
    <row r="1148" spans="1:5" ht="15.75">
      <c r="A1148" s="1" t="s">
        <v>1221</v>
      </c>
      <c r="B1148" s="1" t="s">
        <v>3528</v>
      </c>
      <c r="C1148" s="20" t="s">
        <v>6733</v>
      </c>
      <c r="D1148" s="20" t="s">
        <v>5771</v>
      </c>
      <c r="E1148" s="20" t="s">
        <v>7607</v>
      </c>
    </row>
    <row r="1149" spans="1:5" ht="15.75">
      <c r="A1149" s="1" t="s">
        <v>1220</v>
      </c>
      <c r="B1149" s="1" t="s">
        <v>3529</v>
      </c>
      <c r="C1149" s="20" t="s">
        <v>6733</v>
      </c>
      <c r="D1149" s="20" t="s">
        <v>5772</v>
      </c>
      <c r="E1149" s="20" t="s">
        <v>6269</v>
      </c>
    </row>
    <row r="1150" spans="1:5" ht="15.75">
      <c r="A1150" s="1" t="s">
        <v>1219</v>
      </c>
      <c r="B1150" s="1" t="s">
        <v>3530</v>
      </c>
      <c r="C1150" s="20" t="s">
        <v>6733</v>
      </c>
      <c r="D1150" s="20" t="s">
        <v>5773</v>
      </c>
      <c r="E1150" s="20" t="s">
        <v>6865</v>
      </c>
    </row>
    <row r="1151" spans="1:5" ht="15.75">
      <c r="A1151" s="1" t="s">
        <v>1218</v>
      </c>
      <c r="B1151" s="1" t="s">
        <v>3531</v>
      </c>
      <c r="C1151" s="20" t="s">
        <v>6732</v>
      </c>
      <c r="D1151" s="20" t="s">
        <v>5774</v>
      </c>
      <c r="E1151" s="20" t="s">
        <v>7608</v>
      </c>
    </row>
    <row r="1152" spans="1:5" ht="15.75">
      <c r="A1152" s="1" t="s">
        <v>1217</v>
      </c>
      <c r="B1152" s="1" t="s">
        <v>3532</v>
      </c>
      <c r="C1152" s="20" t="s">
        <v>6733</v>
      </c>
      <c r="D1152" s="20" t="s">
        <v>5212</v>
      </c>
      <c r="E1152" s="20" t="s">
        <v>7609</v>
      </c>
    </row>
    <row r="1153" spans="1:5" ht="15.75">
      <c r="A1153" s="1" t="s">
        <v>1216</v>
      </c>
      <c r="B1153" s="1" t="s">
        <v>3533</v>
      </c>
      <c r="C1153" s="20" t="s">
        <v>6733</v>
      </c>
      <c r="D1153" s="20" t="s">
        <v>5775</v>
      </c>
      <c r="E1153" s="20" t="s">
        <v>7610</v>
      </c>
    </row>
    <row r="1154" spans="1:5" ht="15.75">
      <c r="A1154" s="1" t="s">
        <v>1215</v>
      </c>
      <c r="B1154" s="1" t="s">
        <v>3534</v>
      </c>
      <c r="C1154" s="20" t="s">
        <v>6732</v>
      </c>
      <c r="D1154" s="20" t="s">
        <v>5776</v>
      </c>
      <c r="E1154" s="20" t="s">
        <v>7139</v>
      </c>
    </row>
    <row r="1155" spans="1:5" ht="15.75">
      <c r="A1155" s="1" t="s">
        <v>1214</v>
      </c>
      <c r="B1155" s="1" t="s">
        <v>3535</v>
      </c>
      <c r="C1155" s="20" t="s">
        <v>6732</v>
      </c>
      <c r="D1155" s="20" t="s">
        <v>5777</v>
      </c>
      <c r="E1155" s="20" t="s">
        <v>7611</v>
      </c>
    </row>
    <row r="1156" spans="1:5" ht="15.75">
      <c r="A1156" s="1" t="s">
        <v>1213</v>
      </c>
      <c r="B1156" s="1" t="s">
        <v>3536</v>
      </c>
      <c r="C1156" s="20" t="s">
        <v>6732</v>
      </c>
      <c r="D1156" s="20" t="s">
        <v>5778</v>
      </c>
      <c r="E1156" s="20" t="s">
        <v>7612</v>
      </c>
    </row>
    <row r="1157" spans="1:5" ht="15.75">
      <c r="A1157" s="1" t="s">
        <v>1212</v>
      </c>
      <c r="B1157" s="1" t="s">
        <v>3537</v>
      </c>
      <c r="C1157" s="20" t="s">
        <v>6733</v>
      </c>
      <c r="D1157" s="20" t="s">
        <v>5779</v>
      </c>
      <c r="E1157" s="20" t="s">
        <v>7613</v>
      </c>
    </row>
    <row r="1158" spans="1:5" ht="15.75">
      <c r="A1158" s="1" t="s">
        <v>1211</v>
      </c>
      <c r="B1158" s="1" t="s">
        <v>3538</v>
      </c>
      <c r="C1158" s="20" t="s">
        <v>6733</v>
      </c>
      <c r="D1158" s="20" t="s">
        <v>5780</v>
      </c>
      <c r="E1158" s="20" t="s">
        <v>7614</v>
      </c>
    </row>
    <row r="1159" spans="1:5" ht="15.75">
      <c r="A1159" s="1" t="s">
        <v>1210</v>
      </c>
      <c r="B1159" s="1" t="s">
        <v>3539</v>
      </c>
      <c r="C1159" s="20" t="s">
        <v>6733</v>
      </c>
      <c r="D1159" s="20" t="s">
        <v>5781</v>
      </c>
      <c r="E1159" s="20" t="s">
        <v>7615</v>
      </c>
    </row>
    <row r="1160" spans="1:5" ht="15.75">
      <c r="A1160" s="1" t="s">
        <v>1209</v>
      </c>
      <c r="B1160" s="1" t="s">
        <v>3540</v>
      </c>
      <c r="C1160" s="20" t="s">
        <v>6732</v>
      </c>
      <c r="D1160" s="20" t="s">
        <v>5782</v>
      </c>
      <c r="E1160" s="20" t="s">
        <v>7616</v>
      </c>
    </row>
    <row r="1161" spans="1:5" ht="15.75">
      <c r="A1161" s="1" t="s">
        <v>1208</v>
      </c>
      <c r="B1161" s="1" t="s">
        <v>3541</v>
      </c>
      <c r="C1161" s="20" t="s">
        <v>6733</v>
      </c>
      <c r="D1161" s="20" t="s">
        <v>5783</v>
      </c>
      <c r="E1161" s="20" t="s">
        <v>7617</v>
      </c>
    </row>
    <row r="1162" spans="1:5" ht="15.75">
      <c r="A1162" s="1" t="s">
        <v>1207</v>
      </c>
      <c r="B1162" s="1" t="s">
        <v>3542</v>
      </c>
      <c r="C1162" s="20" t="s">
        <v>6732</v>
      </c>
      <c r="D1162" s="20" t="s">
        <v>5784</v>
      </c>
      <c r="E1162" s="20" t="s">
        <v>7618</v>
      </c>
    </row>
    <row r="1163" spans="1:5" ht="15.75">
      <c r="A1163" s="1" t="s">
        <v>1206</v>
      </c>
      <c r="B1163" s="1" t="s">
        <v>3543</v>
      </c>
      <c r="C1163" s="20" t="s">
        <v>6732</v>
      </c>
      <c r="D1163" s="20" t="s">
        <v>5785</v>
      </c>
      <c r="E1163" s="20" t="s">
        <v>7619</v>
      </c>
    </row>
    <row r="1164" spans="1:5" ht="15.75">
      <c r="A1164" s="1" t="s">
        <v>1205</v>
      </c>
      <c r="B1164" s="1" t="s">
        <v>3544</v>
      </c>
      <c r="C1164" s="20" t="s">
        <v>6733</v>
      </c>
      <c r="D1164" s="20" t="s">
        <v>5786</v>
      </c>
      <c r="E1164" s="20" t="s">
        <v>7620</v>
      </c>
    </row>
    <row r="1165" spans="1:5" ht="15.75">
      <c r="A1165" s="1" t="s">
        <v>1204</v>
      </c>
      <c r="B1165" s="1" t="s">
        <v>3545</v>
      </c>
      <c r="C1165" s="20" t="s">
        <v>6732</v>
      </c>
      <c r="D1165" s="20" t="s">
        <v>5787</v>
      </c>
      <c r="E1165" s="20" t="s">
        <v>7621</v>
      </c>
    </row>
    <row r="1166" spans="1:5" ht="15.75">
      <c r="A1166" s="1" t="s">
        <v>1203</v>
      </c>
      <c r="B1166" s="1" t="s">
        <v>3546</v>
      </c>
      <c r="C1166" s="20" t="s">
        <v>6732</v>
      </c>
      <c r="D1166" s="20" t="s">
        <v>5788</v>
      </c>
      <c r="E1166" s="20" t="s">
        <v>7622</v>
      </c>
    </row>
    <row r="1167" spans="1:5" ht="15.75">
      <c r="A1167" s="1" t="s">
        <v>1202</v>
      </c>
      <c r="B1167" s="1" t="s">
        <v>3547</v>
      </c>
      <c r="C1167" s="20" t="s">
        <v>6732</v>
      </c>
      <c r="D1167" s="20" t="s">
        <v>5789</v>
      </c>
      <c r="E1167" s="20" t="s">
        <v>6909</v>
      </c>
    </row>
    <row r="1168" spans="1:5" ht="15.75">
      <c r="A1168" s="1" t="s">
        <v>1201</v>
      </c>
      <c r="B1168" s="1" t="s">
        <v>3548</v>
      </c>
      <c r="C1168" s="20" t="s">
        <v>6732</v>
      </c>
      <c r="D1168" s="20" t="s">
        <v>5790</v>
      </c>
      <c r="E1168" s="20" t="s">
        <v>6769</v>
      </c>
    </row>
    <row r="1169" spans="1:5" ht="15.75">
      <c r="A1169" s="1" t="s">
        <v>1200</v>
      </c>
      <c r="B1169" s="1" t="s">
        <v>3549</v>
      </c>
      <c r="C1169" s="20" t="s">
        <v>7125</v>
      </c>
      <c r="D1169" s="20" t="s">
        <v>5791</v>
      </c>
      <c r="E1169" s="20" t="s">
        <v>7623</v>
      </c>
    </row>
    <row r="1170" spans="1:5" ht="15.75">
      <c r="A1170" s="1" t="s">
        <v>1199</v>
      </c>
      <c r="B1170" s="1" t="s">
        <v>3550</v>
      </c>
      <c r="C1170" s="20" t="s">
        <v>6733</v>
      </c>
      <c r="D1170" s="20" t="s">
        <v>4758</v>
      </c>
      <c r="E1170" s="20" t="s">
        <v>7624</v>
      </c>
    </row>
    <row r="1171" spans="1:5" ht="15.75">
      <c r="A1171" s="1" t="s">
        <v>1198</v>
      </c>
      <c r="B1171" s="1" t="s">
        <v>3551</v>
      </c>
      <c r="C1171" s="20" t="s">
        <v>6733</v>
      </c>
      <c r="D1171" s="20" t="s">
        <v>5792</v>
      </c>
      <c r="E1171" s="20" t="s">
        <v>7625</v>
      </c>
    </row>
    <row r="1172" spans="1:5" ht="15.75">
      <c r="A1172" s="1" t="s">
        <v>1197</v>
      </c>
      <c r="B1172" s="1" t="s">
        <v>3552</v>
      </c>
      <c r="C1172" s="20" t="s">
        <v>7125</v>
      </c>
      <c r="D1172" s="20" t="s">
        <v>5633</v>
      </c>
      <c r="E1172" s="20" t="s">
        <v>7626</v>
      </c>
    </row>
    <row r="1173" spans="1:5" ht="15.75">
      <c r="A1173" s="1" t="s">
        <v>1196</v>
      </c>
      <c r="B1173" s="1" t="s">
        <v>3553</v>
      </c>
      <c r="C1173" s="20" t="s">
        <v>6732</v>
      </c>
      <c r="D1173" s="20" t="s">
        <v>5793</v>
      </c>
      <c r="E1173" s="20" t="s">
        <v>7627</v>
      </c>
    </row>
    <row r="1174" spans="1:5" ht="15.75">
      <c r="A1174" s="1" t="s">
        <v>1195</v>
      </c>
      <c r="B1174" s="1" t="s">
        <v>3554</v>
      </c>
      <c r="C1174" s="20" t="s">
        <v>6733</v>
      </c>
      <c r="D1174" s="20" t="s">
        <v>5794</v>
      </c>
      <c r="E1174" s="20" t="s">
        <v>7628</v>
      </c>
    </row>
    <row r="1175" spans="1:5" ht="15.75">
      <c r="A1175" s="1" t="s">
        <v>1194</v>
      </c>
      <c r="B1175" s="1" t="s">
        <v>3555</v>
      </c>
      <c r="C1175" s="20" t="s">
        <v>7125</v>
      </c>
      <c r="D1175" s="20" t="s">
        <v>5795</v>
      </c>
      <c r="E1175" s="20" t="s">
        <v>7629</v>
      </c>
    </row>
    <row r="1176" spans="1:5" ht="15.75">
      <c r="A1176" s="1" t="s">
        <v>1193</v>
      </c>
      <c r="B1176" s="1" t="s">
        <v>3556</v>
      </c>
      <c r="C1176" s="20" t="s">
        <v>6733</v>
      </c>
      <c r="D1176" s="20" t="s">
        <v>5796</v>
      </c>
      <c r="E1176" s="20" t="s">
        <v>7630</v>
      </c>
    </row>
    <row r="1177" spans="1:5" ht="15.75">
      <c r="A1177" s="1" t="s">
        <v>1192</v>
      </c>
      <c r="B1177" s="1" t="s">
        <v>3557</v>
      </c>
      <c r="C1177" s="20" t="s">
        <v>6733</v>
      </c>
      <c r="D1177" s="20" t="s">
        <v>5797</v>
      </c>
      <c r="E1177" s="20" t="s">
        <v>7631</v>
      </c>
    </row>
    <row r="1178" spans="1:5" ht="15.75">
      <c r="A1178" s="1" t="s">
        <v>1191</v>
      </c>
      <c r="B1178" s="1" t="s">
        <v>3558</v>
      </c>
      <c r="C1178" s="20" t="s">
        <v>6733</v>
      </c>
      <c r="D1178" s="20" t="s">
        <v>5798</v>
      </c>
      <c r="E1178" s="20" t="s">
        <v>7632</v>
      </c>
    </row>
    <row r="1179" spans="1:5" ht="15.75">
      <c r="A1179" s="1" t="s">
        <v>1190</v>
      </c>
      <c r="B1179" s="1" t="s">
        <v>3559</v>
      </c>
      <c r="C1179" s="20" t="s">
        <v>6732</v>
      </c>
      <c r="D1179" s="20" t="s">
        <v>5799</v>
      </c>
      <c r="E1179" s="20" t="s">
        <v>7633</v>
      </c>
    </row>
    <row r="1180" spans="1:5" ht="15.75">
      <c r="A1180" s="1" t="s">
        <v>1189</v>
      </c>
      <c r="B1180" s="1" t="s">
        <v>3560</v>
      </c>
      <c r="C1180" s="20" t="s">
        <v>6733</v>
      </c>
      <c r="D1180" s="20" t="s">
        <v>5800</v>
      </c>
      <c r="E1180" s="20" t="s">
        <v>6793</v>
      </c>
    </row>
    <row r="1181" spans="1:5" ht="15.75">
      <c r="A1181" s="1" t="s">
        <v>1188</v>
      </c>
      <c r="B1181" s="1" t="s">
        <v>3561</v>
      </c>
      <c r="C1181" s="20" t="s">
        <v>6732</v>
      </c>
      <c r="D1181" s="20" t="s">
        <v>5801</v>
      </c>
      <c r="E1181" s="20" t="s">
        <v>6891</v>
      </c>
    </row>
    <row r="1182" spans="1:5" ht="15.75">
      <c r="A1182" s="1" t="s">
        <v>1187</v>
      </c>
      <c r="B1182" s="1" t="s">
        <v>3562</v>
      </c>
      <c r="C1182" s="20" t="s">
        <v>6733</v>
      </c>
      <c r="D1182" s="20" t="s">
        <v>5802</v>
      </c>
      <c r="E1182" s="20" t="s">
        <v>6757</v>
      </c>
    </row>
    <row r="1183" spans="1:5" ht="15.75">
      <c r="A1183" s="1" t="s">
        <v>1186</v>
      </c>
      <c r="B1183" s="1" t="s">
        <v>3563</v>
      </c>
      <c r="C1183" s="20" t="s">
        <v>6732</v>
      </c>
      <c r="D1183" s="20" t="s">
        <v>4757</v>
      </c>
      <c r="E1183" s="20" t="s">
        <v>7634</v>
      </c>
    </row>
    <row r="1184" spans="1:5" ht="15.75">
      <c r="A1184" s="1" t="s">
        <v>1185</v>
      </c>
      <c r="B1184" s="1" t="s">
        <v>3564</v>
      </c>
      <c r="C1184" s="20" t="s">
        <v>6732</v>
      </c>
      <c r="D1184" s="20" t="s">
        <v>5803</v>
      </c>
      <c r="E1184" s="20" t="s">
        <v>7635</v>
      </c>
    </row>
    <row r="1185" spans="1:5" ht="15.75">
      <c r="A1185" s="1" t="s">
        <v>1184</v>
      </c>
      <c r="B1185" s="1" t="s">
        <v>3565</v>
      </c>
      <c r="C1185" s="20" t="s">
        <v>7125</v>
      </c>
      <c r="D1185" s="20" t="s">
        <v>5804</v>
      </c>
      <c r="E1185" s="20" t="s">
        <v>7636</v>
      </c>
    </row>
    <row r="1186" spans="1:5" ht="15.75">
      <c r="A1186" s="1" t="s">
        <v>1183</v>
      </c>
      <c r="B1186" s="1" t="s">
        <v>3566</v>
      </c>
      <c r="C1186" s="20" t="s">
        <v>6733</v>
      </c>
      <c r="D1186" s="20" t="s">
        <v>5805</v>
      </c>
      <c r="E1186" s="20" t="s">
        <v>7637</v>
      </c>
    </row>
    <row r="1187" spans="1:5" ht="15.75">
      <c r="A1187" s="1" t="s">
        <v>1182</v>
      </c>
      <c r="B1187" s="1" t="s">
        <v>3567</v>
      </c>
      <c r="C1187" s="20" t="s">
        <v>6732</v>
      </c>
      <c r="D1187" s="20" t="s">
        <v>5806</v>
      </c>
      <c r="E1187" s="20" t="s">
        <v>6754</v>
      </c>
    </row>
    <row r="1188" spans="1:5" ht="15.75">
      <c r="A1188" s="1" t="s">
        <v>1181</v>
      </c>
      <c r="B1188" s="1" t="s">
        <v>3568</v>
      </c>
      <c r="C1188" s="20" t="s">
        <v>6732</v>
      </c>
      <c r="D1188" s="20" t="s">
        <v>5807</v>
      </c>
      <c r="E1188" s="20" t="s">
        <v>7638</v>
      </c>
    </row>
    <row r="1189" spans="1:5" ht="15.75">
      <c r="A1189" s="1" t="s">
        <v>1180</v>
      </c>
      <c r="B1189" s="1" t="s">
        <v>3569</v>
      </c>
      <c r="C1189" s="20" t="s">
        <v>6733</v>
      </c>
      <c r="D1189" s="20" t="s">
        <v>4985</v>
      </c>
      <c r="E1189" s="20" t="s">
        <v>6409</v>
      </c>
    </row>
    <row r="1190" spans="1:5" ht="15.75">
      <c r="A1190" s="1" t="s">
        <v>1179</v>
      </c>
      <c r="B1190" s="1" t="s">
        <v>3570</v>
      </c>
      <c r="C1190" s="20" t="s">
        <v>6733</v>
      </c>
      <c r="D1190" s="20" t="s">
        <v>5808</v>
      </c>
      <c r="E1190" s="20" t="s">
        <v>7639</v>
      </c>
    </row>
    <row r="1191" spans="1:5" ht="15.75">
      <c r="A1191" s="1" t="s">
        <v>1178</v>
      </c>
      <c r="B1191" s="1" t="s">
        <v>3571</v>
      </c>
      <c r="C1191" s="20" t="s">
        <v>6733</v>
      </c>
      <c r="D1191" s="20" t="s">
        <v>5809</v>
      </c>
      <c r="E1191" s="20" t="s">
        <v>7640</v>
      </c>
    </row>
    <row r="1192" spans="1:5" ht="15.75">
      <c r="A1192" s="1" t="s">
        <v>1177</v>
      </c>
      <c r="B1192" s="1" t="s">
        <v>3572</v>
      </c>
      <c r="C1192" s="20" t="s">
        <v>6733</v>
      </c>
      <c r="D1192" s="20" t="s">
        <v>5810</v>
      </c>
      <c r="E1192" s="20" t="s">
        <v>7641</v>
      </c>
    </row>
    <row r="1193" spans="1:5" ht="15.75">
      <c r="A1193" s="1" t="s">
        <v>1176</v>
      </c>
      <c r="B1193" s="1" t="s">
        <v>3573</v>
      </c>
      <c r="C1193" s="20" t="s">
        <v>6733</v>
      </c>
      <c r="D1193" s="20" t="s">
        <v>5811</v>
      </c>
      <c r="E1193" s="20" t="s">
        <v>6937</v>
      </c>
    </row>
    <row r="1194" spans="1:5" ht="15.75">
      <c r="A1194" s="1" t="s">
        <v>1175</v>
      </c>
      <c r="B1194" s="1" t="s">
        <v>3574</v>
      </c>
      <c r="C1194" s="20" t="s">
        <v>6732</v>
      </c>
      <c r="D1194" s="20" t="s">
        <v>5812</v>
      </c>
      <c r="E1194" s="20" t="s">
        <v>7017</v>
      </c>
    </row>
    <row r="1195" spans="1:5" ht="15.75">
      <c r="A1195" s="1" t="s">
        <v>1174</v>
      </c>
      <c r="B1195" s="1" t="s">
        <v>3575</v>
      </c>
      <c r="C1195" s="20" t="s">
        <v>6732</v>
      </c>
      <c r="D1195" s="20" t="s">
        <v>5813</v>
      </c>
      <c r="E1195" s="20" t="s">
        <v>6823</v>
      </c>
    </row>
    <row r="1196" spans="1:5" ht="15.75">
      <c r="A1196" s="1" t="s">
        <v>1173</v>
      </c>
      <c r="B1196" s="1" t="s">
        <v>3576</v>
      </c>
      <c r="C1196" s="20" t="s">
        <v>6732</v>
      </c>
      <c r="D1196" s="20" t="s">
        <v>5814</v>
      </c>
      <c r="E1196" s="20" t="s">
        <v>7642</v>
      </c>
    </row>
    <row r="1197" spans="1:5" ht="15.75">
      <c r="A1197" s="1" t="s">
        <v>1172</v>
      </c>
      <c r="B1197" s="1" t="s">
        <v>3577</v>
      </c>
      <c r="C1197" s="20" t="s">
        <v>6732</v>
      </c>
      <c r="D1197" s="20" t="s">
        <v>5815</v>
      </c>
      <c r="E1197" s="20" t="s">
        <v>7643</v>
      </c>
    </row>
    <row r="1198" spans="1:5" ht="15.75">
      <c r="A1198" s="1" t="s">
        <v>1171</v>
      </c>
      <c r="B1198" s="1" t="s">
        <v>3578</v>
      </c>
      <c r="C1198" s="20" t="s">
        <v>6732</v>
      </c>
      <c r="D1198" s="20" t="s">
        <v>5816</v>
      </c>
      <c r="E1198" s="20" t="s">
        <v>7644</v>
      </c>
    </row>
    <row r="1199" spans="1:5" ht="15.75">
      <c r="A1199" s="1" t="s">
        <v>1170</v>
      </c>
      <c r="B1199" s="1" t="s">
        <v>3579</v>
      </c>
      <c r="C1199" s="20" t="s">
        <v>6733</v>
      </c>
      <c r="D1199" s="20" t="s">
        <v>5817</v>
      </c>
      <c r="E1199" s="20" t="s">
        <v>7524</v>
      </c>
    </row>
    <row r="1200" spans="1:5" ht="15.75">
      <c r="A1200" s="1" t="s">
        <v>1169</v>
      </c>
      <c r="B1200" s="1" t="s">
        <v>3580</v>
      </c>
      <c r="C1200" s="20" t="s">
        <v>6733</v>
      </c>
      <c r="D1200" s="20" t="s">
        <v>5818</v>
      </c>
      <c r="E1200" s="20" t="s">
        <v>7645</v>
      </c>
    </row>
    <row r="1201" spans="1:5" ht="15.75">
      <c r="A1201" s="1" t="s">
        <v>1168</v>
      </c>
      <c r="B1201" s="1" t="s">
        <v>3581</v>
      </c>
      <c r="C1201" s="20" t="s">
        <v>7125</v>
      </c>
      <c r="D1201" s="20" t="s">
        <v>5819</v>
      </c>
      <c r="E1201" s="20" t="s">
        <v>7456</v>
      </c>
    </row>
    <row r="1202" spans="1:5" ht="15.75">
      <c r="A1202" s="1" t="s">
        <v>1167</v>
      </c>
      <c r="B1202" s="1" t="s">
        <v>3582</v>
      </c>
      <c r="C1202" s="20" t="s">
        <v>6733</v>
      </c>
      <c r="D1202" s="20" t="s">
        <v>5496</v>
      </c>
      <c r="E1202" s="20" t="s">
        <v>5182</v>
      </c>
    </row>
    <row r="1203" spans="1:5" ht="15.75">
      <c r="A1203" s="1" t="s">
        <v>1166</v>
      </c>
      <c r="B1203" s="1" t="s">
        <v>3583</v>
      </c>
      <c r="C1203" s="20" t="s">
        <v>7125</v>
      </c>
      <c r="D1203" s="20" t="s">
        <v>5820</v>
      </c>
      <c r="E1203" s="20" t="s">
        <v>7646</v>
      </c>
    </row>
    <row r="1204" spans="1:5" ht="15.75">
      <c r="A1204" s="1" t="s">
        <v>1165</v>
      </c>
      <c r="B1204" s="1" t="s">
        <v>3584</v>
      </c>
      <c r="C1204" s="20" t="s">
        <v>6733</v>
      </c>
      <c r="D1204" s="20" t="s">
        <v>5821</v>
      </c>
      <c r="E1204" s="20" t="s">
        <v>7647</v>
      </c>
    </row>
    <row r="1205" spans="1:5" ht="15.75">
      <c r="A1205" s="1" t="s">
        <v>1164</v>
      </c>
      <c r="B1205" s="1" t="s">
        <v>3585</v>
      </c>
      <c r="C1205" s="20" t="s">
        <v>6733</v>
      </c>
      <c r="D1205" s="20" t="s">
        <v>5822</v>
      </c>
      <c r="E1205" s="20" t="s">
        <v>6070</v>
      </c>
    </row>
    <row r="1206" spans="1:5" ht="15.75">
      <c r="A1206" s="1" t="s">
        <v>1163</v>
      </c>
      <c r="B1206" s="1" t="s">
        <v>3586</v>
      </c>
      <c r="C1206" s="20" t="s">
        <v>7125</v>
      </c>
      <c r="D1206" s="20" t="s">
        <v>5823</v>
      </c>
      <c r="E1206" s="20" t="s">
        <v>7648</v>
      </c>
    </row>
    <row r="1207" spans="1:5" ht="15.75">
      <c r="A1207" s="1" t="s">
        <v>1162</v>
      </c>
      <c r="B1207" s="1" t="s">
        <v>3587</v>
      </c>
      <c r="C1207" s="20" t="s">
        <v>6733</v>
      </c>
      <c r="D1207" s="20" t="s">
        <v>5824</v>
      </c>
      <c r="E1207" s="20" t="s">
        <v>7649</v>
      </c>
    </row>
    <row r="1208" spans="1:5" ht="15.75">
      <c r="A1208" s="1" t="s">
        <v>1161</v>
      </c>
      <c r="B1208" s="1" t="s">
        <v>3588</v>
      </c>
      <c r="C1208" s="20" t="s">
        <v>7125</v>
      </c>
      <c r="D1208" s="20" t="s">
        <v>5825</v>
      </c>
      <c r="E1208" s="20" t="s">
        <v>7650</v>
      </c>
    </row>
    <row r="1209" spans="1:5" ht="15.75">
      <c r="A1209" s="1" t="s">
        <v>1160</v>
      </c>
      <c r="B1209" s="1" t="s">
        <v>3589</v>
      </c>
      <c r="C1209" s="20" t="s">
        <v>6732</v>
      </c>
      <c r="D1209" s="20" t="s">
        <v>5252</v>
      </c>
      <c r="E1209" s="20" t="s">
        <v>7651</v>
      </c>
    </row>
    <row r="1210" spans="1:5" ht="15.75">
      <c r="A1210" s="1" t="s">
        <v>1159</v>
      </c>
      <c r="B1210" s="1" t="s">
        <v>3590</v>
      </c>
      <c r="C1210" s="20" t="s">
        <v>6733</v>
      </c>
      <c r="D1210" s="20" t="s">
        <v>5826</v>
      </c>
      <c r="E1210" s="20" t="s">
        <v>7652</v>
      </c>
    </row>
    <row r="1211" spans="1:5" ht="15.75">
      <c r="A1211" s="1" t="s">
        <v>1158</v>
      </c>
      <c r="B1211" s="1" t="s">
        <v>3591</v>
      </c>
      <c r="C1211" s="20" t="s">
        <v>6733</v>
      </c>
      <c r="D1211" s="20" t="s">
        <v>5309</v>
      </c>
      <c r="E1211" s="20" t="s">
        <v>6865</v>
      </c>
    </row>
    <row r="1212" spans="1:5" ht="15.75">
      <c r="A1212" s="1" t="s">
        <v>1157</v>
      </c>
      <c r="B1212" s="1" t="s">
        <v>3592</v>
      </c>
      <c r="C1212" s="20" t="s">
        <v>6733</v>
      </c>
      <c r="D1212" s="20" t="s">
        <v>5827</v>
      </c>
      <c r="E1212" s="20" t="s">
        <v>5506</v>
      </c>
    </row>
    <row r="1213" spans="1:5" ht="15.75">
      <c r="A1213" s="1" t="s">
        <v>1156</v>
      </c>
      <c r="B1213" s="1" t="s">
        <v>3593</v>
      </c>
      <c r="C1213" s="20" t="s">
        <v>6733</v>
      </c>
      <c r="D1213" s="20" t="s">
        <v>5828</v>
      </c>
      <c r="E1213" s="20" t="s">
        <v>6864</v>
      </c>
    </row>
    <row r="1214" spans="1:5" ht="15.75">
      <c r="A1214" s="1" t="s">
        <v>1155</v>
      </c>
      <c r="B1214" s="1" t="s">
        <v>3594</v>
      </c>
      <c r="C1214" s="20" t="s">
        <v>7125</v>
      </c>
      <c r="D1214" s="20" t="s">
        <v>5829</v>
      </c>
      <c r="E1214" s="20" t="s">
        <v>7412</v>
      </c>
    </row>
    <row r="1215" spans="1:5" ht="15.75">
      <c r="A1215" s="1" t="s">
        <v>1154</v>
      </c>
      <c r="B1215" s="1" t="s">
        <v>3595</v>
      </c>
      <c r="C1215" s="20" t="s">
        <v>6732</v>
      </c>
      <c r="D1215" s="20" t="s">
        <v>5830</v>
      </c>
      <c r="E1215" s="20" t="s">
        <v>7285</v>
      </c>
    </row>
    <row r="1216" spans="1:5" ht="15.75">
      <c r="A1216" s="1" t="s">
        <v>1153</v>
      </c>
      <c r="B1216" s="1" t="s">
        <v>3596</v>
      </c>
      <c r="C1216" s="20" t="s">
        <v>6733</v>
      </c>
      <c r="D1216" s="20" t="s">
        <v>5831</v>
      </c>
      <c r="E1216" s="20" t="s">
        <v>7653</v>
      </c>
    </row>
    <row r="1217" spans="1:5" ht="15.75">
      <c r="A1217" s="1" t="s">
        <v>1152</v>
      </c>
      <c r="B1217" s="1" t="s">
        <v>3597</v>
      </c>
      <c r="C1217" s="20" t="s">
        <v>6732</v>
      </c>
      <c r="D1217" s="20" t="s">
        <v>5832</v>
      </c>
      <c r="E1217" s="20" t="s">
        <v>7654</v>
      </c>
    </row>
    <row r="1218" spans="1:5" ht="15.75">
      <c r="A1218" s="1" t="s">
        <v>1151</v>
      </c>
      <c r="B1218" s="1" t="s">
        <v>3598</v>
      </c>
      <c r="C1218" s="20" t="s">
        <v>6732</v>
      </c>
      <c r="D1218" s="20" t="s">
        <v>5420</v>
      </c>
      <c r="E1218" s="20" t="s">
        <v>7280</v>
      </c>
    </row>
    <row r="1219" spans="1:5" ht="15.75">
      <c r="A1219" s="1" t="s">
        <v>1150</v>
      </c>
      <c r="B1219" s="1" t="s">
        <v>3599</v>
      </c>
      <c r="C1219" s="20" t="s">
        <v>6733</v>
      </c>
      <c r="D1219" s="20" t="s">
        <v>5833</v>
      </c>
      <c r="E1219" s="20" t="s">
        <v>7655</v>
      </c>
    </row>
    <row r="1220" spans="1:5" ht="15.75">
      <c r="A1220" s="1" t="s">
        <v>1149</v>
      </c>
      <c r="B1220" s="1" t="s">
        <v>3600</v>
      </c>
      <c r="C1220" s="20" t="s">
        <v>6733</v>
      </c>
      <c r="D1220" s="20" t="s">
        <v>5834</v>
      </c>
      <c r="E1220" s="20" t="s">
        <v>6739</v>
      </c>
    </row>
    <row r="1221" spans="1:5" ht="15.75">
      <c r="A1221" s="1" t="s">
        <v>1148</v>
      </c>
      <c r="B1221" s="1" t="s">
        <v>3601</v>
      </c>
      <c r="C1221" s="20" t="s">
        <v>6733</v>
      </c>
      <c r="D1221" s="20" t="s">
        <v>5835</v>
      </c>
      <c r="E1221" s="20" t="s">
        <v>7656</v>
      </c>
    </row>
    <row r="1222" spans="1:5" ht="15.75">
      <c r="A1222" s="1" t="s">
        <v>1147</v>
      </c>
      <c r="B1222" s="1" t="s">
        <v>3602</v>
      </c>
      <c r="C1222" s="20" t="s">
        <v>6733</v>
      </c>
      <c r="D1222" s="20" t="s">
        <v>5836</v>
      </c>
      <c r="E1222" s="20" t="s">
        <v>7657</v>
      </c>
    </row>
    <row r="1223" spans="1:5" ht="15.75">
      <c r="A1223" s="1" t="s">
        <v>1146</v>
      </c>
      <c r="B1223" s="1" t="s">
        <v>3603</v>
      </c>
      <c r="C1223" s="20" t="s">
        <v>6732</v>
      </c>
      <c r="D1223" s="20" t="s">
        <v>5837</v>
      </c>
      <c r="E1223" s="20" t="s">
        <v>7658</v>
      </c>
    </row>
    <row r="1224" spans="1:5" ht="15.75">
      <c r="A1224" s="1" t="s">
        <v>1145</v>
      </c>
      <c r="B1224" s="1" t="s">
        <v>3604</v>
      </c>
      <c r="C1224" s="20" t="s">
        <v>6732</v>
      </c>
      <c r="D1224" s="20" t="s">
        <v>5838</v>
      </c>
      <c r="E1224" s="20" t="s">
        <v>7659</v>
      </c>
    </row>
    <row r="1225" spans="1:5" ht="15.75">
      <c r="A1225" s="1" t="s">
        <v>1144</v>
      </c>
      <c r="B1225" s="1" t="s">
        <v>3605</v>
      </c>
      <c r="C1225" s="20" t="s">
        <v>6733</v>
      </c>
      <c r="D1225" s="20" t="s">
        <v>5011</v>
      </c>
      <c r="E1225" s="20" t="s">
        <v>7660</v>
      </c>
    </row>
    <row r="1226" spans="1:5" ht="15.75">
      <c r="A1226" s="1" t="s">
        <v>1143</v>
      </c>
      <c r="B1226" s="1" t="s">
        <v>3606</v>
      </c>
      <c r="C1226" s="20" t="s">
        <v>6732</v>
      </c>
      <c r="D1226" s="20" t="s">
        <v>4767</v>
      </c>
      <c r="E1226" s="20" t="s">
        <v>7661</v>
      </c>
    </row>
    <row r="1227" spans="1:5" ht="15.75">
      <c r="A1227" s="1" t="s">
        <v>1142</v>
      </c>
      <c r="B1227" s="1" t="s">
        <v>3607</v>
      </c>
      <c r="C1227" s="20" t="s">
        <v>6733</v>
      </c>
      <c r="D1227" s="20" t="s">
        <v>5839</v>
      </c>
      <c r="E1227" s="20" t="s">
        <v>7662</v>
      </c>
    </row>
    <row r="1228" spans="1:5" ht="15.75">
      <c r="A1228" s="1" t="s">
        <v>1141</v>
      </c>
      <c r="B1228" s="1" t="s">
        <v>3608</v>
      </c>
      <c r="C1228" s="20" t="s">
        <v>6732</v>
      </c>
      <c r="D1228" s="20" t="s">
        <v>5840</v>
      </c>
      <c r="E1228" s="20" t="s">
        <v>7663</v>
      </c>
    </row>
    <row r="1229" spans="1:5" ht="15.75">
      <c r="A1229" s="1" t="s">
        <v>1140</v>
      </c>
      <c r="B1229" s="1" t="s">
        <v>3609</v>
      </c>
      <c r="C1229" s="20" t="s">
        <v>6733</v>
      </c>
      <c r="D1229" s="20" t="s">
        <v>5841</v>
      </c>
      <c r="E1229" s="20" t="s">
        <v>7664</v>
      </c>
    </row>
    <row r="1230" spans="1:5" ht="15.75">
      <c r="A1230" s="1" t="s">
        <v>1139</v>
      </c>
      <c r="B1230" s="1" t="s">
        <v>3610</v>
      </c>
      <c r="C1230" s="20" t="s">
        <v>6733</v>
      </c>
      <c r="D1230" s="20" t="s">
        <v>5842</v>
      </c>
      <c r="E1230" s="20" t="s">
        <v>6937</v>
      </c>
    </row>
    <row r="1231" spans="1:5" ht="15.75">
      <c r="A1231" s="1" t="s">
        <v>1138</v>
      </c>
      <c r="B1231" s="1" t="s">
        <v>3611</v>
      </c>
      <c r="C1231" s="20" t="s">
        <v>6732</v>
      </c>
      <c r="D1231" s="20" t="s">
        <v>5843</v>
      </c>
      <c r="E1231" s="20" t="s">
        <v>7665</v>
      </c>
    </row>
    <row r="1232" spans="1:5" ht="15.75">
      <c r="A1232" s="1" t="s">
        <v>1137</v>
      </c>
      <c r="B1232" s="1" t="s">
        <v>3612</v>
      </c>
      <c r="C1232" s="20" t="s">
        <v>6732</v>
      </c>
      <c r="D1232" s="20" t="s">
        <v>5844</v>
      </c>
      <c r="E1232" s="20" t="s">
        <v>7666</v>
      </c>
    </row>
    <row r="1233" spans="1:5" ht="15.75">
      <c r="A1233" s="1" t="s">
        <v>1136</v>
      </c>
      <c r="B1233" s="1" t="s">
        <v>3613</v>
      </c>
      <c r="C1233" s="20" t="s">
        <v>6732</v>
      </c>
      <c r="D1233" s="20" t="s">
        <v>5845</v>
      </c>
      <c r="E1233" s="20" t="s">
        <v>7667</v>
      </c>
    </row>
    <row r="1234" spans="1:5" ht="15.75">
      <c r="A1234" s="1" t="s">
        <v>1135</v>
      </c>
      <c r="B1234" s="1" t="s">
        <v>3614</v>
      </c>
      <c r="C1234" s="20" t="s">
        <v>6733</v>
      </c>
      <c r="D1234" s="20" t="s">
        <v>5846</v>
      </c>
      <c r="E1234" s="20" t="s">
        <v>7668</v>
      </c>
    </row>
    <row r="1235" spans="1:5" ht="15.75">
      <c r="A1235" s="1" t="s">
        <v>1134</v>
      </c>
      <c r="B1235" s="1" t="s">
        <v>3615</v>
      </c>
      <c r="C1235" s="20" t="s">
        <v>6733</v>
      </c>
      <c r="D1235" s="20" t="s">
        <v>5656</v>
      </c>
      <c r="E1235" s="20" t="s">
        <v>7669</v>
      </c>
    </row>
    <row r="1236" spans="1:5" ht="15.75">
      <c r="A1236" s="1" t="s">
        <v>1133</v>
      </c>
      <c r="B1236" s="1" t="s">
        <v>3616</v>
      </c>
      <c r="C1236" s="20" t="s">
        <v>7125</v>
      </c>
      <c r="D1236" s="20" t="s">
        <v>5847</v>
      </c>
      <c r="E1236" s="20" t="s">
        <v>7670</v>
      </c>
    </row>
    <row r="1237" spans="1:5" ht="15.75">
      <c r="A1237" s="1" t="s">
        <v>1132</v>
      </c>
      <c r="B1237" s="1" t="s">
        <v>3617</v>
      </c>
      <c r="C1237" s="20" t="s">
        <v>7125</v>
      </c>
      <c r="D1237" s="20" t="s">
        <v>5848</v>
      </c>
      <c r="E1237" s="20" t="s">
        <v>7671</v>
      </c>
    </row>
    <row r="1238" spans="1:5" ht="15.75">
      <c r="A1238" s="1" t="s">
        <v>1131</v>
      </c>
      <c r="B1238" s="1" t="s">
        <v>3618</v>
      </c>
      <c r="C1238" s="20" t="s">
        <v>6732</v>
      </c>
      <c r="D1238" s="20" t="s">
        <v>5849</v>
      </c>
      <c r="E1238" s="20" t="s">
        <v>7672</v>
      </c>
    </row>
    <row r="1239" spans="1:5" ht="15.75">
      <c r="A1239" s="1" t="s">
        <v>1130</v>
      </c>
      <c r="B1239" s="1" t="s">
        <v>3619</v>
      </c>
      <c r="C1239" s="20" t="s">
        <v>6733</v>
      </c>
      <c r="D1239" s="20" t="s">
        <v>5850</v>
      </c>
      <c r="E1239" s="20" t="s">
        <v>6864</v>
      </c>
    </row>
    <row r="1240" spans="1:5" ht="15.75">
      <c r="A1240" s="1" t="s">
        <v>1129</v>
      </c>
      <c r="B1240" s="1" t="s">
        <v>3620</v>
      </c>
      <c r="C1240" s="20" t="s">
        <v>6733</v>
      </c>
      <c r="D1240" s="20" t="s">
        <v>5851</v>
      </c>
      <c r="E1240" s="20" t="s">
        <v>7673</v>
      </c>
    </row>
    <row r="1241" spans="1:5" ht="15.75">
      <c r="A1241" s="1" t="s">
        <v>1128</v>
      </c>
      <c r="B1241" s="1" t="s">
        <v>3621</v>
      </c>
      <c r="C1241" s="20" t="s">
        <v>6732</v>
      </c>
      <c r="D1241" s="20" t="s">
        <v>5852</v>
      </c>
      <c r="E1241" s="20" t="s">
        <v>7674</v>
      </c>
    </row>
    <row r="1242" spans="1:5" ht="15.75">
      <c r="A1242" s="1" t="s">
        <v>1127</v>
      </c>
      <c r="B1242" s="1" t="s">
        <v>3622</v>
      </c>
      <c r="C1242" s="20" t="s">
        <v>6733</v>
      </c>
      <c r="D1242" s="20" t="s">
        <v>5853</v>
      </c>
      <c r="E1242" s="20" t="s">
        <v>7675</v>
      </c>
    </row>
    <row r="1243" spans="1:5" ht="15.75">
      <c r="A1243" s="1" t="s">
        <v>1126</v>
      </c>
      <c r="B1243" s="1" t="s">
        <v>3623</v>
      </c>
      <c r="C1243" s="20" t="s">
        <v>7125</v>
      </c>
      <c r="D1243" s="20" t="s">
        <v>5565</v>
      </c>
      <c r="E1243" s="20" t="s">
        <v>7676</v>
      </c>
    </row>
    <row r="1244" spans="1:5" ht="15.75">
      <c r="A1244" s="1" t="s">
        <v>1125</v>
      </c>
      <c r="B1244" s="1" t="s">
        <v>3624</v>
      </c>
      <c r="C1244" s="20" t="s">
        <v>6733</v>
      </c>
      <c r="D1244" s="20" t="s">
        <v>5854</v>
      </c>
      <c r="E1244" s="20" t="s">
        <v>7677</v>
      </c>
    </row>
    <row r="1245" spans="1:5" ht="15.75">
      <c r="A1245" s="1" t="s">
        <v>1124</v>
      </c>
      <c r="B1245" s="1" t="s">
        <v>3625</v>
      </c>
      <c r="C1245" s="20" t="s">
        <v>6732</v>
      </c>
      <c r="D1245" s="20" t="s">
        <v>5855</v>
      </c>
      <c r="E1245" s="20" t="s">
        <v>7556</v>
      </c>
    </row>
    <row r="1246" spans="1:5" ht="15.75">
      <c r="A1246" s="1" t="s">
        <v>1123</v>
      </c>
      <c r="B1246" s="1" t="s">
        <v>3626</v>
      </c>
      <c r="C1246" s="20" t="s">
        <v>6732</v>
      </c>
      <c r="D1246" s="20" t="s">
        <v>5821</v>
      </c>
      <c r="E1246" s="20" t="s">
        <v>7678</v>
      </c>
    </row>
    <row r="1247" spans="1:5" ht="15.75">
      <c r="A1247" s="1" t="s">
        <v>1122</v>
      </c>
      <c r="B1247" s="1" t="s">
        <v>3627</v>
      </c>
      <c r="C1247" s="20" t="s">
        <v>6733</v>
      </c>
      <c r="D1247" s="20" t="s">
        <v>5856</v>
      </c>
      <c r="E1247" s="20" t="s">
        <v>7679</v>
      </c>
    </row>
    <row r="1248" spans="1:5" ht="15.75">
      <c r="A1248" s="1" t="s">
        <v>1121</v>
      </c>
      <c r="B1248" s="1" t="s">
        <v>3628</v>
      </c>
      <c r="C1248" s="20" t="s">
        <v>6733</v>
      </c>
      <c r="D1248" s="20" t="s">
        <v>5857</v>
      </c>
      <c r="E1248" s="20" t="s">
        <v>7680</v>
      </c>
    </row>
    <row r="1249" spans="1:5" ht="15.75">
      <c r="A1249" s="1" t="s">
        <v>1120</v>
      </c>
      <c r="B1249" s="1" t="s">
        <v>3629</v>
      </c>
      <c r="C1249" s="20" t="s">
        <v>6733</v>
      </c>
      <c r="D1249" s="20" t="s">
        <v>5858</v>
      </c>
      <c r="E1249" s="20" t="s">
        <v>7059</v>
      </c>
    </row>
    <row r="1250" spans="1:5" ht="15.75">
      <c r="A1250" s="1" t="s">
        <v>1119</v>
      </c>
      <c r="B1250" s="1" t="s">
        <v>3630</v>
      </c>
      <c r="C1250" s="20" t="s">
        <v>6733</v>
      </c>
      <c r="D1250" s="20" t="s">
        <v>5859</v>
      </c>
      <c r="E1250" s="20" t="s">
        <v>6856</v>
      </c>
    </row>
    <row r="1251" spans="1:5" ht="15.75">
      <c r="A1251" s="1" t="s">
        <v>1118</v>
      </c>
      <c r="B1251" s="1" t="s">
        <v>3631</v>
      </c>
      <c r="C1251" s="20" t="s">
        <v>6732</v>
      </c>
      <c r="D1251" s="20" t="s">
        <v>5860</v>
      </c>
      <c r="E1251" s="20" t="s">
        <v>7681</v>
      </c>
    </row>
    <row r="1252" spans="1:5" ht="15.75">
      <c r="A1252" s="1" t="s">
        <v>1117</v>
      </c>
      <c r="B1252" s="1" t="s">
        <v>3632</v>
      </c>
      <c r="C1252" s="20" t="s">
        <v>6733</v>
      </c>
      <c r="D1252" s="20" t="s">
        <v>5861</v>
      </c>
      <c r="E1252" s="20" t="s">
        <v>7682</v>
      </c>
    </row>
    <row r="1253" spans="1:5" ht="15.75">
      <c r="A1253" s="1" t="s">
        <v>1116</v>
      </c>
      <c r="B1253" s="1" t="s">
        <v>3633</v>
      </c>
      <c r="C1253" s="20" t="s">
        <v>6733</v>
      </c>
      <c r="D1253" s="20" t="s">
        <v>5862</v>
      </c>
      <c r="E1253" s="20" t="s">
        <v>7225</v>
      </c>
    </row>
    <row r="1254" spans="1:5" ht="15.75">
      <c r="A1254" s="1" t="s">
        <v>1115</v>
      </c>
      <c r="B1254" s="1" t="s">
        <v>3634</v>
      </c>
      <c r="C1254" s="20" t="s">
        <v>6732</v>
      </c>
      <c r="D1254" s="20" t="s">
        <v>5863</v>
      </c>
      <c r="E1254" s="20" t="s">
        <v>7683</v>
      </c>
    </row>
    <row r="1255" spans="1:5" ht="15.75">
      <c r="A1255" s="1" t="s">
        <v>1114</v>
      </c>
      <c r="B1255" s="1" t="s">
        <v>3635</v>
      </c>
      <c r="C1255" s="20" t="s">
        <v>7125</v>
      </c>
      <c r="D1255" s="20" t="s">
        <v>5864</v>
      </c>
      <c r="E1255" s="20" t="s">
        <v>7263</v>
      </c>
    </row>
    <row r="1256" spans="1:5" ht="15.75">
      <c r="A1256" s="1" t="s">
        <v>1113</v>
      </c>
      <c r="B1256" s="1" t="s">
        <v>3636</v>
      </c>
      <c r="C1256" s="20" t="s">
        <v>6732</v>
      </c>
      <c r="D1256" s="20" t="s">
        <v>5865</v>
      </c>
      <c r="E1256" s="20" t="s">
        <v>7684</v>
      </c>
    </row>
    <row r="1257" spans="1:5" ht="15.75">
      <c r="A1257" s="1" t="s">
        <v>1112</v>
      </c>
      <c r="B1257" s="1" t="s">
        <v>3637</v>
      </c>
      <c r="C1257" s="20" t="s">
        <v>6732</v>
      </c>
      <c r="D1257" s="20" t="s">
        <v>5866</v>
      </c>
      <c r="E1257" s="20" t="s">
        <v>7685</v>
      </c>
    </row>
    <row r="1258" spans="1:5" ht="15.75">
      <c r="A1258" s="1" t="s">
        <v>1111</v>
      </c>
      <c r="B1258" s="1" t="s">
        <v>3638</v>
      </c>
      <c r="C1258" s="20" t="s">
        <v>6733</v>
      </c>
      <c r="D1258" s="20" t="s">
        <v>5867</v>
      </c>
      <c r="E1258" s="20" t="s">
        <v>6863</v>
      </c>
    </row>
    <row r="1259" spans="1:5" ht="15.75">
      <c r="A1259" s="1" t="s">
        <v>1110</v>
      </c>
      <c r="B1259" s="1" t="s">
        <v>3639</v>
      </c>
      <c r="C1259" s="20" t="s">
        <v>6732</v>
      </c>
      <c r="D1259" s="20" t="s">
        <v>5868</v>
      </c>
      <c r="E1259" s="20" t="s">
        <v>7686</v>
      </c>
    </row>
    <row r="1260" spans="1:5" ht="15.75">
      <c r="A1260" s="1" t="s">
        <v>1109</v>
      </c>
      <c r="B1260" s="1" t="s">
        <v>3640</v>
      </c>
      <c r="C1260" s="20" t="s">
        <v>6733</v>
      </c>
      <c r="D1260" s="20" t="s">
        <v>5869</v>
      </c>
      <c r="E1260" s="20" t="s">
        <v>7687</v>
      </c>
    </row>
    <row r="1261" spans="1:5" ht="15.75">
      <c r="A1261" s="1" t="s">
        <v>1108</v>
      </c>
      <c r="B1261" s="1" t="s">
        <v>3641</v>
      </c>
      <c r="C1261" s="20" t="s">
        <v>6733</v>
      </c>
      <c r="D1261" s="20" t="s">
        <v>5637</v>
      </c>
      <c r="E1261" s="20" t="s">
        <v>7688</v>
      </c>
    </row>
    <row r="1262" spans="1:5" ht="15.75">
      <c r="A1262" s="1" t="s">
        <v>1107</v>
      </c>
      <c r="B1262" s="1" t="s">
        <v>3642</v>
      </c>
      <c r="C1262" s="20" t="s">
        <v>6733</v>
      </c>
      <c r="D1262" s="20" t="s">
        <v>5870</v>
      </c>
      <c r="E1262" s="20" t="s">
        <v>7057</v>
      </c>
    </row>
    <row r="1263" spans="1:5" ht="15.75">
      <c r="A1263" s="1" t="s">
        <v>1106</v>
      </c>
      <c r="B1263" s="1" t="s">
        <v>3643</v>
      </c>
      <c r="C1263" s="20" t="s">
        <v>6732</v>
      </c>
      <c r="D1263" s="20" t="s">
        <v>5871</v>
      </c>
      <c r="E1263" s="20" t="s">
        <v>7689</v>
      </c>
    </row>
    <row r="1264" spans="1:5" ht="15.75">
      <c r="A1264" s="1" t="s">
        <v>1105</v>
      </c>
      <c r="B1264" s="1" t="s">
        <v>3644</v>
      </c>
      <c r="C1264" s="20" t="s">
        <v>6732</v>
      </c>
      <c r="D1264" s="20" t="s">
        <v>5872</v>
      </c>
      <c r="E1264" s="20" t="s">
        <v>7690</v>
      </c>
    </row>
    <row r="1265" spans="1:5" ht="15.75">
      <c r="A1265" s="1" t="s">
        <v>1104</v>
      </c>
      <c r="B1265" s="1" t="s">
        <v>3645</v>
      </c>
      <c r="C1265" s="20" t="s">
        <v>6733</v>
      </c>
      <c r="D1265" s="20" t="s">
        <v>5873</v>
      </c>
      <c r="E1265" s="20" t="s">
        <v>7691</v>
      </c>
    </row>
    <row r="1266" spans="1:5" ht="15.75">
      <c r="A1266" s="1" t="s">
        <v>1103</v>
      </c>
      <c r="B1266" s="1" t="s">
        <v>3646</v>
      </c>
      <c r="C1266" s="20" t="s">
        <v>6733</v>
      </c>
      <c r="D1266" s="20" t="s">
        <v>5874</v>
      </c>
      <c r="E1266" s="20" t="s">
        <v>7692</v>
      </c>
    </row>
    <row r="1267" spans="1:5" ht="15.75">
      <c r="A1267" s="1" t="s">
        <v>1102</v>
      </c>
      <c r="B1267" s="1" t="s">
        <v>3647</v>
      </c>
      <c r="C1267" s="20" t="s">
        <v>6733</v>
      </c>
      <c r="D1267" s="20" t="s">
        <v>5875</v>
      </c>
      <c r="E1267" s="20" t="s">
        <v>6907</v>
      </c>
    </row>
    <row r="1268" spans="1:5" ht="15.75">
      <c r="A1268" s="1" t="s">
        <v>1101</v>
      </c>
      <c r="B1268" s="1" t="s">
        <v>3648</v>
      </c>
      <c r="C1268" s="20" t="s">
        <v>6733</v>
      </c>
      <c r="D1268" s="20" t="s">
        <v>5876</v>
      </c>
      <c r="E1268" s="20" t="s">
        <v>7693</v>
      </c>
    </row>
    <row r="1269" spans="1:5" ht="15.75">
      <c r="A1269" s="1" t="s">
        <v>1100</v>
      </c>
      <c r="B1269" s="1" t="s">
        <v>3649</v>
      </c>
      <c r="C1269" s="20" t="s">
        <v>6732</v>
      </c>
      <c r="D1269" s="20" t="s">
        <v>5877</v>
      </c>
      <c r="E1269" s="20" t="s">
        <v>7694</v>
      </c>
    </row>
    <row r="1270" spans="1:5" ht="15.75">
      <c r="A1270" s="1" t="s">
        <v>1099</v>
      </c>
      <c r="B1270" s="1" t="s">
        <v>3650</v>
      </c>
      <c r="C1270" s="20" t="s">
        <v>6732</v>
      </c>
      <c r="D1270" s="20" t="s">
        <v>5878</v>
      </c>
      <c r="E1270" s="20" t="s">
        <v>7689</v>
      </c>
    </row>
    <row r="1271" spans="1:5" ht="15.75">
      <c r="A1271" s="1" t="s">
        <v>1098</v>
      </c>
      <c r="B1271" s="1" t="s">
        <v>3651</v>
      </c>
      <c r="C1271" s="20" t="s">
        <v>6732</v>
      </c>
      <c r="D1271" s="20" t="s">
        <v>4903</v>
      </c>
      <c r="E1271" s="20" t="s">
        <v>7695</v>
      </c>
    </row>
    <row r="1272" spans="1:5" ht="15.75">
      <c r="A1272" s="1" t="s">
        <v>1097</v>
      </c>
      <c r="B1272" s="1" t="s">
        <v>3652</v>
      </c>
      <c r="C1272" s="20" t="s">
        <v>6733</v>
      </c>
      <c r="D1272" s="20" t="s">
        <v>4859</v>
      </c>
      <c r="E1272" s="20" t="s">
        <v>7696</v>
      </c>
    </row>
    <row r="1273" spans="1:5" ht="15.75">
      <c r="A1273" s="1" t="s">
        <v>1096</v>
      </c>
      <c r="B1273" s="1" t="s">
        <v>3653</v>
      </c>
      <c r="C1273" s="20" t="s">
        <v>6733</v>
      </c>
      <c r="D1273" s="20" t="s">
        <v>5879</v>
      </c>
      <c r="E1273" s="20" t="s">
        <v>7697</v>
      </c>
    </row>
    <row r="1274" spans="1:5" ht="15.75">
      <c r="A1274" s="1" t="s">
        <v>1095</v>
      </c>
      <c r="B1274" s="1" t="s">
        <v>3654</v>
      </c>
      <c r="C1274" s="20" t="s">
        <v>6733</v>
      </c>
      <c r="D1274" s="20" t="s">
        <v>5880</v>
      </c>
      <c r="E1274" s="20" t="s">
        <v>7698</v>
      </c>
    </row>
    <row r="1275" spans="1:5" ht="15.75">
      <c r="A1275" s="1" t="s">
        <v>1094</v>
      </c>
      <c r="B1275" s="1" t="s">
        <v>3655</v>
      </c>
      <c r="C1275" s="20" t="s">
        <v>6733</v>
      </c>
      <c r="D1275" s="20" t="s">
        <v>5881</v>
      </c>
      <c r="E1275" s="20" t="s">
        <v>7699</v>
      </c>
    </row>
    <row r="1276" spans="1:5" ht="15.75">
      <c r="A1276" s="1" t="s">
        <v>1093</v>
      </c>
      <c r="B1276" s="1" t="s">
        <v>3656</v>
      </c>
      <c r="C1276" s="20" t="s">
        <v>6733</v>
      </c>
      <c r="D1276" s="20" t="s">
        <v>5882</v>
      </c>
      <c r="E1276" s="20" t="s">
        <v>6757</v>
      </c>
    </row>
    <row r="1277" spans="1:5" ht="15.75">
      <c r="A1277" s="1" t="s">
        <v>1092</v>
      </c>
      <c r="B1277" s="1" t="s">
        <v>3657</v>
      </c>
      <c r="C1277" s="20" t="s">
        <v>6733</v>
      </c>
      <c r="D1277" s="20" t="s">
        <v>5621</v>
      </c>
      <c r="E1277" s="20" t="s">
        <v>7700</v>
      </c>
    </row>
    <row r="1278" spans="1:5" ht="15.75">
      <c r="A1278" s="1" t="s">
        <v>1091</v>
      </c>
      <c r="B1278" s="1" t="s">
        <v>3658</v>
      </c>
      <c r="C1278" s="20" t="s">
        <v>6732</v>
      </c>
      <c r="D1278" s="20" t="s">
        <v>5883</v>
      </c>
      <c r="E1278" s="20" t="s">
        <v>7701</v>
      </c>
    </row>
    <row r="1279" spans="1:5" ht="15.75">
      <c r="A1279" s="1" t="s">
        <v>1090</v>
      </c>
      <c r="B1279" s="1" t="s">
        <v>3659</v>
      </c>
      <c r="C1279" s="20" t="s">
        <v>6732</v>
      </c>
      <c r="D1279" s="20" t="s">
        <v>5884</v>
      </c>
      <c r="E1279" s="20" t="s">
        <v>7702</v>
      </c>
    </row>
    <row r="1280" spans="1:5" ht="15.75">
      <c r="A1280" s="1" t="s">
        <v>1089</v>
      </c>
      <c r="B1280" s="1" t="s">
        <v>3660</v>
      </c>
      <c r="C1280" s="20" t="s">
        <v>6732</v>
      </c>
      <c r="D1280" s="20" t="s">
        <v>5885</v>
      </c>
      <c r="E1280" s="20" t="s">
        <v>7571</v>
      </c>
    </row>
    <row r="1281" spans="1:5" ht="15.75">
      <c r="A1281" s="1" t="s">
        <v>1088</v>
      </c>
      <c r="B1281" s="1" t="s">
        <v>3661</v>
      </c>
      <c r="C1281" s="20" t="s">
        <v>6733</v>
      </c>
      <c r="D1281" s="20" t="s">
        <v>5886</v>
      </c>
      <c r="E1281" s="20" t="s">
        <v>7703</v>
      </c>
    </row>
    <row r="1282" spans="1:5" ht="15.75">
      <c r="A1282" s="1" t="s">
        <v>1087</v>
      </c>
      <c r="B1282" s="1" t="s">
        <v>3662</v>
      </c>
      <c r="C1282" s="20" t="s">
        <v>6733</v>
      </c>
      <c r="D1282" s="20" t="s">
        <v>5887</v>
      </c>
      <c r="E1282" s="20" t="s">
        <v>5732</v>
      </c>
    </row>
    <row r="1283" spans="1:5" ht="15.75">
      <c r="A1283" s="1" t="s">
        <v>1086</v>
      </c>
      <c r="B1283" s="1" t="s">
        <v>3663</v>
      </c>
      <c r="C1283" s="20" t="s">
        <v>6732</v>
      </c>
      <c r="D1283" s="20" t="s">
        <v>5888</v>
      </c>
      <c r="E1283" s="20" t="s">
        <v>7704</v>
      </c>
    </row>
    <row r="1284" spans="1:5" ht="15.75">
      <c r="A1284" s="1" t="s">
        <v>1085</v>
      </c>
      <c r="B1284" s="1" t="s">
        <v>3664</v>
      </c>
      <c r="C1284" s="20" t="s">
        <v>6733</v>
      </c>
      <c r="D1284" s="20" t="s">
        <v>4955</v>
      </c>
      <c r="E1284" s="20" t="s">
        <v>6921</v>
      </c>
    </row>
    <row r="1285" spans="1:5" ht="15.75">
      <c r="A1285" s="1" t="s">
        <v>1084</v>
      </c>
      <c r="B1285" s="1" t="s">
        <v>3665</v>
      </c>
      <c r="C1285" s="20" t="s">
        <v>6732</v>
      </c>
      <c r="D1285" s="20" t="s">
        <v>5889</v>
      </c>
      <c r="E1285" s="20" t="s">
        <v>7705</v>
      </c>
    </row>
    <row r="1286" spans="1:5" ht="15.75">
      <c r="A1286" s="1" t="s">
        <v>1083</v>
      </c>
      <c r="B1286" s="1" t="s">
        <v>3666</v>
      </c>
      <c r="C1286" s="20" t="s">
        <v>6732</v>
      </c>
      <c r="D1286" s="20" t="s">
        <v>5890</v>
      </c>
      <c r="E1286" s="20" t="s">
        <v>7706</v>
      </c>
    </row>
    <row r="1287" spans="1:5" ht="15.75">
      <c r="A1287" s="1" t="s">
        <v>1082</v>
      </c>
      <c r="B1287" s="1" t="s">
        <v>3667</v>
      </c>
      <c r="C1287" s="20" t="s">
        <v>6732</v>
      </c>
      <c r="D1287" s="20" t="s">
        <v>5891</v>
      </c>
      <c r="E1287" s="20" t="s">
        <v>7707</v>
      </c>
    </row>
    <row r="1288" spans="1:5" ht="15.75">
      <c r="A1288" s="1" t="s">
        <v>1081</v>
      </c>
      <c r="B1288" s="1" t="s">
        <v>3668</v>
      </c>
      <c r="C1288" s="20" t="s">
        <v>6732</v>
      </c>
      <c r="D1288" s="20" t="s">
        <v>4729</v>
      </c>
      <c r="E1288" s="20" t="s">
        <v>7708</v>
      </c>
    </row>
    <row r="1289" spans="1:5" ht="15.75">
      <c r="A1289" s="1" t="s">
        <v>1080</v>
      </c>
      <c r="B1289" s="1" t="s">
        <v>3669</v>
      </c>
      <c r="C1289" s="20" t="s">
        <v>6732</v>
      </c>
      <c r="D1289" s="20" t="s">
        <v>5892</v>
      </c>
      <c r="E1289" s="20" t="s">
        <v>6894</v>
      </c>
    </row>
    <row r="1290" spans="1:5" ht="15.75">
      <c r="A1290" s="1" t="s">
        <v>1079</v>
      </c>
      <c r="B1290" s="1" t="s">
        <v>3670</v>
      </c>
      <c r="C1290" s="20" t="s">
        <v>6732</v>
      </c>
      <c r="D1290" s="20" t="s">
        <v>5893</v>
      </c>
      <c r="E1290" s="20" t="s">
        <v>7709</v>
      </c>
    </row>
    <row r="1291" spans="1:5" ht="15.75">
      <c r="A1291" s="1" t="s">
        <v>1078</v>
      </c>
      <c r="B1291" s="1" t="s">
        <v>3671</v>
      </c>
      <c r="C1291" s="20" t="s">
        <v>6732</v>
      </c>
      <c r="D1291" s="20" t="s">
        <v>5894</v>
      </c>
      <c r="E1291" s="20" t="s">
        <v>7710</v>
      </c>
    </row>
    <row r="1292" spans="1:5" ht="15.75">
      <c r="A1292" s="1" t="s">
        <v>1077</v>
      </c>
      <c r="B1292" s="1" t="s">
        <v>3672</v>
      </c>
      <c r="C1292" s="20" t="s">
        <v>6732</v>
      </c>
      <c r="D1292" s="20" t="s">
        <v>5895</v>
      </c>
      <c r="E1292" s="20" t="s">
        <v>5962</v>
      </c>
    </row>
    <row r="1293" spans="1:5" ht="15.75">
      <c r="A1293" s="1" t="s">
        <v>1076</v>
      </c>
      <c r="B1293" s="1" t="s">
        <v>3673</v>
      </c>
      <c r="C1293" s="20" t="s">
        <v>6732</v>
      </c>
      <c r="D1293" s="20" t="s">
        <v>5896</v>
      </c>
      <c r="E1293" s="20" t="s">
        <v>7571</v>
      </c>
    </row>
    <row r="1294" spans="1:5" ht="15.75">
      <c r="A1294" s="1" t="s">
        <v>1075</v>
      </c>
      <c r="B1294" s="1" t="s">
        <v>3674</v>
      </c>
      <c r="C1294" s="20" t="s">
        <v>6732</v>
      </c>
      <c r="D1294" s="20" t="s">
        <v>5897</v>
      </c>
      <c r="E1294" s="20" t="s">
        <v>7711</v>
      </c>
    </row>
    <row r="1295" spans="1:5" ht="15.75">
      <c r="A1295" s="1" t="s">
        <v>1074</v>
      </c>
      <c r="B1295" s="1" t="s">
        <v>3675</v>
      </c>
      <c r="C1295" s="20" t="s">
        <v>6732</v>
      </c>
      <c r="D1295" s="20" t="s">
        <v>5898</v>
      </c>
      <c r="E1295" s="20" t="s">
        <v>7712</v>
      </c>
    </row>
    <row r="1296" spans="1:5" ht="15.75">
      <c r="A1296" s="1" t="s">
        <v>1073</v>
      </c>
      <c r="B1296" s="1" t="s">
        <v>3676</v>
      </c>
      <c r="C1296" s="20" t="s">
        <v>6733</v>
      </c>
      <c r="D1296" s="20" t="s">
        <v>5899</v>
      </c>
      <c r="E1296" s="20" t="s">
        <v>7713</v>
      </c>
    </row>
    <row r="1297" spans="1:5" ht="15.75">
      <c r="A1297" s="1" t="s">
        <v>1072</v>
      </c>
      <c r="B1297" s="1" t="s">
        <v>3677</v>
      </c>
      <c r="C1297" s="20" t="s">
        <v>6732</v>
      </c>
      <c r="D1297" s="20" t="s">
        <v>5900</v>
      </c>
      <c r="E1297" s="20" t="s">
        <v>7714</v>
      </c>
    </row>
    <row r="1298" spans="1:5" ht="15.75">
      <c r="A1298" s="1" t="s">
        <v>1071</v>
      </c>
      <c r="B1298" s="1" t="s">
        <v>3678</v>
      </c>
      <c r="C1298" s="20" t="s">
        <v>6733</v>
      </c>
      <c r="D1298" s="20" t="s">
        <v>5901</v>
      </c>
      <c r="E1298" s="20" t="s">
        <v>7715</v>
      </c>
    </row>
    <row r="1299" spans="1:5" ht="15.75">
      <c r="A1299" s="1" t="s">
        <v>1070</v>
      </c>
      <c r="B1299" s="1" t="s">
        <v>3679</v>
      </c>
      <c r="C1299" s="20" t="s">
        <v>7125</v>
      </c>
      <c r="D1299" s="20" t="s">
        <v>5320</v>
      </c>
      <c r="E1299" s="20" t="s">
        <v>7716</v>
      </c>
    </row>
    <row r="1300" spans="1:5" ht="15.75">
      <c r="A1300" s="1" t="s">
        <v>1069</v>
      </c>
      <c r="B1300" s="1" t="s">
        <v>3680</v>
      </c>
      <c r="C1300" s="20" t="s">
        <v>6732</v>
      </c>
      <c r="D1300" s="20" t="s">
        <v>5720</v>
      </c>
      <c r="E1300" s="20" t="s">
        <v>7717</v>
      </c>
    </row>
    <row r="1301" spans="1:5" ht="15.75">
      <c r="A1301" s="1" t="s">
        <v>1068</v>
      </c>
      <c r="B1301" s="1" t="s">
        <v>3681</v>
      </c>
      <c r="C1301" s="20" t="s">
        <v>6733</v>
      </c>
      <c r="D1301" s="20" t="s">
        <v>5902</v>
      </c>
      <c r="E1301" s="20" t="s">
        <v>6770</v>
      </c>
    </row>
    <row r="1302" spans="1:5" ht="15.75">
      <c r="A1302" s="1" t="s">
        <v>1067</v>
      </c>
      <c r="B1302" s="1" t="s">
        <v>3682</v>
      </c>
      <c r="C1302" s="20" t="s">
        <v>6733</v>
      </c>
      <c r="D1302" s="20" t="s">
        <v>5903</v>
      </c>
      <c r="E1302" s="20" t="s">
        <v>7718</v>
      </c>
    </row>
    <row r="1303" spans="1:5" ht="15.75">
      <c r="A1303" s="1" t="s">
        <v>1066</v>
      </c>
      <c r="B1303" s="1" t="s">
        <v>3683</v>
      </c>
      <c r="C1303" s="20" t="s">
        <v>6733</v>
      </c>
      <c r="D1303" s="20" t="s">
        <v>5904</v>
      </c>
      <c r="E1303" s="20" t="s">
        <v>7719</v>
      </c>
    </row>
    <row r="1304" spans="1:5" ht="15.75">
      <c r="A1304" s="1" t="s">
        <v>1065</v>
      </c>
      <c r="B1304" s="1" t="s">
        <v>3684</v>
      </c>
      <c r="C1304" s="20" t="s">
        <v>6733</v>
      </c>
      <c r="D1304" s="20" t="s">
        <v>5905</v>
      </c>
      <c r="E1304" s="20" t="s">
        <v>7720</v>
      </c>
    </row>
    <row r="1305" spans="1:5" ht="15.75">
      <c r="A1305" s="1" t="s">
        <v>1064</v>
      </c>
      <c r="B1305" s="1" t="s">
        <v>3685</v>
      </c>
      <c r="C1305" s="20" t="s">
        <v>6733</v>
      </c>
      <c r="D1305" s="20" t="s">
        <v>5906</v>
      </c>
      <c r="E1305" s="20" t="s">
        <v>6921</v>
      </c>
    </row>
    <row r="1306" spans="1:5" ht="15.75">
      <c r="A1306" s="1" t="s">
        <v>1063</v>
      </c>
      <c r="B1306" s="1" t="s">
        <v>3686</v>
      </c>
      <c r="C1306" s="20" t="s">
        <v>6733</v>
      </c>
      <c r="D1306" s="20" t="s">
        <v>5907</v>
      </c>
      <c r="E1306" s="20" t="s">
        <v>7070</v>
      </c>
    </row>
    <row r="1307" spans="1:5" ht="15.75">
      <c r="A1307" s="1" t="s">
        <v>1062</v>
      </c>
      <c r="B1307" s="1" t="s">
        <v>3687</v>
      </c>
      <c r="C1307" s="20" t="s">
        <v>6733</v>
      </c>
      <c r="D1307" s="20" t="s">
        <v>5908</v>
      </c>
      <c r="E1307" s="20" t="s">
        <v>7721</v>
      </c>
    </row>
    <row r="1308" spans="1:5" ht="15.75">
      <c r="A1308" s="1" t="s">
        <v>1061</v>
      </c>
      <c r="B1308" s="1" t="s">
        <v>3688</v>
      </c>
      <c r="C1308" s="20" t="s">
        <v>6733</v>
      </c>
      <c r="D1308" s="20" t="s">
        <v>5909</v>
      </c>
      <c r="E1308" s="20" t="s">
        <v>7722</v>
      </c>
    </row>
    <row r="1309" spans="1:5" ht="15.75">
      <c r="A1309" s="1" t="s">
        <v>1060</v>
      </c>
      <c r="B1309" s="1" t="s">
        <v>3689</v>
      </c>
      <c r="C1309" s="20" t="s">
        <v>6733</v>
      </c>
      <c r="D1309" s="20" t="s">
        <v>5910</v>
      </c>
      <c r="E1309" s="20" t="s">
        <v>7409</v>
      </c>
    </row>
    <row r="1310" spans="1:5" ht="15.75">
      <c r="A1310" s="1" t="s">
        <v>1059</v>
      </c>
      <c r="B1310" s="1" t="s">
        <v>3690</v>
      </c>
      <c r="C1310" s="20" t="s">
        <v>6733</v>
      </c>
      <c r="D1310" s="20" t="s">
        <v>5029</v>
      </c>
      <c r="E1310" s="20" t="s">
        <v>7723</v>
      </c>
    </row>
    <row r="1311" spans="1:5" ht="15.75">
      <c r="A1311" s="1" t="s">
        <v>1058</v>
      </c>
      <c r="B1311" s="1" t="s">
        <v>3691</v>
      </c>
      <c r="C1311" s="20" t="s">
        <v>6733</v>
      </c>
      <c r="D1311" s="20" t="s">
        <v>5911</v>
      </c>
      <c r="E1311" s="20" t="s">
        <v>7724</v>
      </c>
    </row>
    <row r="1312" spans="1:5" ht="15.75">
      <c r="A1312" s="1" t="s">
        <v>1057</v>
      </c>
      <c r="B1312" s="1" t="s">
        <v>3692</v>
      </c>
      <c r="C1312" s="20" t="s">
        <v>6733</v>
      </c>
      <c r="D1312" s="20" t="s">
        <v>5912</v>
      </c>
      <c r="E1312" s="20" t="s">
        <v>7725</v>
      </c>
    </row>
    <row r="1313" spans="1:5" ht="15.75">
      <c r="A1313" s="1" t="s">
        <v>1056</v>
      </c>
      <c r="B1313" s="1" t="s">
        <v>3693</v>
      </c>
      <c r="C1313" s="20" t="s">
        <v>6733</v>
      </c>
      <c r="D1313" s="20" t="s">
        <v>5913</v>
      </c>
      <c r="E1313" s="20" t="s">
        <v>7057</v>
      </c>
    </row>
    <row r="1314" spans="1:5" ht="15.75">
      <c r="A1314" s="1" t="s">
        <v>1055</v>
      </c>
      <c r="B1314" s="1" t="s">
        <v>3694</v>
      </c>
      <c r="C1314" s="20" t="s">
        <v>6732</v>
      </c>
      <c r="D1314" s="20" t="s">
        <v>5914</v>
      </c>
      <c r="E1314" s="20" t="s">
        <v>7726</v>
      </c>
    </row>
    <row r="1315" spans="1:5" ht="15.75">
      <c r="A1315" s="1" t="s">
        <v>1054</v>
      </c>
      <c r="B1315" s="1" t="s">
        <v>3695</v>
      </c>
      <c r="C1315" s="20" t="s">
        <v>6732</v>
      </c>
      <c r="D1315" s="20" t="s">
        <v>5915</v>
      </c>
      <c r="E1315" s="20" t="s">
        <v>6957</v>
      </c>
    </row>
    <row r="1316" spans="1:5" ht="15.75">
      <c r="A1316" s="1" t="s">
        <v>1053</v>
      </c>
      <c r="B1316" s="1" t="s">
        <v>3696</v>
      </c>
      <c r="C1316" s="20" t="s">
        <v>6733</v>
      </c>
      <c r="D1316" s="20" t="s">
        <v>5916</v>
      </c>
      <c r="E1316" s="20" t="s">
        <v>7727</v>
      </c>
    </row>
    <row r="1317" spans="1:5" ht="15.75">
      <c r="A1317" s="1" t="s">
        <v>1052</v>
      </c>
      <c r="B1317" s="1" t="s">
        <v>3697</v>
      </c>
      <c r="C1317" s="20" t="s">
        <v>6732</v>
      </c>
      <c r="D1317" s="20" t="s">
        <v>5917</v>
      </c>
      <c r="E1317" s="20" t="s">
        <v>7129</v>
      </c>
    </row>
    <row r="1318" spans="1:5" ht="15.75">
      <c r="A1318" s="1" t="s">
        <v>1051</v>
      </c>
      <c r="B1318" s="1" t="s">
        <v>3698</v>
      </c>
      <c r="C1318" s="20" t="s">
        <v>6732</v>
      </c>
      <c r="D1318" s="20" t="s">
        <v>5918</v>
      </c>
      <c r="E1318" s="20" t="s">
        <v>7728</v>
      </c>
    </row>
    <row r="1319" spans="1:5" ht="15.75">
      <c r="A1319" s="1" t="s">
        <v>1050</v>
      </c>
      <c r="B1319" s="1" t="s">
        <v>3699</v>
      </c>
      <c r="C1319" s="20" t="s">
        <v>6732</v>
      </c>
      <c r="D1319" s="20" t="s">
        <v>5919</v>
      </c>
      <c r="E1319" s="20" t="s">
        <v>7729</v>
      </c>
    </row>
    <row r="1320" spans="1:5" ht="15.75">
      <c r="A1320" s="1" t="s">
        <v>1049</v>
      </c>
      <c r="B1320" s="1" t="s">
        <v>3700</v>
      </c>
      <c r="C1320" s="20" t="s">
        <v>6733</v>
      </c>
      <c r="D1320" s="20" t="s">
        <v>5920</v>
      </c>
      <c r="E1320" s="20" t="s">
        <v>7730</v>
      </c>
    </row>
    <row r="1321" spans="1:5" ht="15.75">
      <c r="A1321" s="1" t="s">
        <v>1048</v>
      </c>
      <c r="B1321" s="1" t="s">
        <v>3701</v>
      </c>
      <c r="C1321" s="20" t="s">
        <v>6732</v>
      </c>
      <c r="D1321" s="20" t="s">
        <v>5921</v>
      </c>
      <c r="E1321" s="20" t="s">
        <v>6736</v>
      </c>
    </row>
    <row r="1322" spans="1:5" ht="15.75">
      <c r="A1322" s="1" t="s">
        <v>1047</v>
      </c>
      <c r="B1322" s="1" t="s">
        <v>3702</v>
      </c>
      <c r="C1322" s="20" t="s">
        <v>6733</v>
      </c>
      <c r="D1322" s="20" t="s">
        <v>5922</v>
      </c>
      <c r="E1322" s="20" t="s">
        <v>7731</v>
      </c>
    </row>
    <row r="1323" spans="1:5" ht="15.75">
      <c r="A1323" s="1" t="s">
        <v>1046</v>
      </c>
      <c r="B1323" s="1" t="s">
        <v>3703</v>
      </c>
      <c r="C1323" s="20" t="s">
        <v>6732</v>
      </c>
      <c r="D1323" s="20" t="s">
        <v>5923</v>
      </c>
      <c r="E1323" s="20" t="s">
        <v>7732</v>
      </c>
    </row>
    <row r="1324" spans="1:5" ht="15.75">
      <c r="A1324" s="1" t="s">
        <v>1045</v>
      </c>
      <c r="B1324" s="1" t="s">
        <v>3704</v>
      </c>
      <c r="C1324" s="20" t="s">
        <v>6732</v>
      </c>
      <c r="D1324" s="20" t="s">
        <v>5924</v>
      </c>
      <c r="E1324" s="20" t="s">
        <v>7733</v>
      </c>
    </row>
    <row r="1325" spans="1:5" ht="15.75">
      <c r="A1325" s="1" t="s">
        <v>1044</v>
      </c>
      <c r="B1325" s="1" t="s">
        <v>3705</v>
      </c>
      <c r="C1325" s="20" t="s">
        <v>6732</v>
      </c>
      <c r="D1325" s="20" t="s">
        <v>5925</v>
      </c>
      <c r="E1325" s="20" t="s">
        <v>7734</v>
      </c>
    </row>
    <row r="1326" spans="1:5" ht="15.75">
      <c r="A1326" s="1" t="s">
        <v>1043</v>
      </c>
      <c r="B1326" s="1" t="s">
        <v>3706</v>
      </c>
      <c r="C1326" s="20" t="s">
        <v>6732</v>
      </c>
      <c r="D1326" s="20" t="s">
        <v>5926</v>
      </c>
      <c r="E1326" s="20" t="s">
        <v>6789</v>
      </c>
    </row>
    <row r="1327" spans="1:5" ht="15.75">
      <c r="A1327" s="1" t="s">
        <v>1042</v>
      </c>
      <c r="B1327" s="1" t="s">
        <v>3707</v>
      </c>
      <c r="C1327" s="20" t="s">
        <v>6732</v>
      </c>
      <c r="D1327" s="20" t="s">
        <v>5927</v>
      </c>
      <c r="E1327" s="20" t="s">
        <v>7735</v>
      </c>
    </row>
    <row r="1328" spans="1:5" ht="15.75">
      <c r="A1328" s="1" t="s">
        <v>1041</v>
      </c>
      <c r="B1328" s="1" t="s">
        <v>3708</v>
      </c>
      <c r="C1328" s="20" t="s">
        <v>6732</v>
      </c>
      <c r="D1328" s="20" t="s">
        <v>5928</v>
      </c>
      <c r="E1328" s="20" t="s">
        <v>7127</v>
      </c>
    </row>
    <row r="1329" spans="1:5" ht="15.75">
      <c r="A1329" s="1" t="s">
        <v>1040</v>
      </c>
      <c r="B1329" s="1" t="s">
        <v>3709</v>
      </c>
      <c r="C1329" s="20" t="s">
        <v>6733</v>
      </c>
      <c r="D1329" s="20" t="s">
        <v>5929</v>
      </c>
      <c r="E1329" s="20" t="s">
        <v>7736</v>
      </c>
    </row>
    <row r="1330" spans="1:5" ht="15.75">
      <c r="A1330" s="1" t="s">
        <v>1039</v>
      </c>
      <c r="B1330" s="1" t="s">
        <v>3710</v>
      </c>
      <c r="C1330" s="20" t="s">
        <v>7125</v>
      </c>
      <c r="D1330" s="20" t="s">
        <v>5930</v>
      </c>
      <c r="E1330" s="20" t="s">
        <v>7737</v>
      </c>
    </row>
    <row r="1331" spans="1:5" ht="15.75">
      <c r="A1331" s="1" t="s">
        <v>1038</v>
      </c>
      <c r="B1331" s="1" t="s">
        <v>3711</v>
      </c>
      <c r="C1331" s="20" t="s">
        <v>6733</v>
      </c>
      <c r="D1331" s="20" t="s">
        <v>5931</v>
      </c>
      <c r="E1331" s="20" t="s">
        <v>6245</v>
      </c>
    </row>
    <row r="1332" spans="1:5" ht="15.75">
      <c r="A1332" s="1" t="s">
        <v>1037</v>
      </c>
      <c r="B1332" s="1" t="s">
        <v>3712</v>
      </c>
      <c r="C1332" s="20" t="s">
        <v>6732</v>
      </c>
      <c r="D1332" s="20" t="s">
        <v>5932</v>
      </c>
      <c r="E1332" s="20" t="s">
        <v>7133</v>
      </c>
    </row>
    <row r="1333" spans="1:5" ht="15.75">
      <c r="A1333" s="1" t="s">
        <v>1036</v>
      </c>
      <c r="B1333" s="1" t="s">
        <v>3713</v>
      </c>
      <c r="C1333" s="20" t="s">
        <v>6733</v>
      </c>
      <c r="D1333" s="20" t="s">
        <v>5933</v>
      </c>
      <c r="E1333" s="20" t="s">
        <v>7738</v>
      </c>
    </row>
    <row r="1334" spans="1:5" ht="15.75">
      <c r="A1334" s="1" t="s">
        <v>1035</v>
      </c>
      <c r="B1334" s="1" t="s">
        <v>3714</v>
      </c>
      <c r="C1334" s="20" t="s">
        <v>7125</v>
      </c>
      <c r="D1334" s="20" t="s">
        <v>5934</v>
      </c>
      <c r="E1334" s="20" t="s">
        <v>7739</v>
      </c>
    </row>
    <row r="1335" spans="1:5" ht="15.75">
      <c r="A1335" s="1" t="s">
        <v>1034</v>
      </c>
      <c r="B1335" s="1" t="s">
        <v>3715</v>
      </c>
      <c r="C1335" s="20" t="s">
        <v>6733</v>
      </c>
      <c r="D1335" s="20" t="s">
        <v>5935</v>
      </c>
      <c r="E1335" s="20" t="s">
        <v>7740</v>
      </c>
    </row>
    <row r="1336" spans="1:5" ht="15.75">
      <c r="A1336" s="1" t="s">
        <v>1033</v>
      </c>
      <c r="B1336" s="1" t="s">
        <v>3716</v>
      </c>
      <c r="C1336" s="20" t="s">
        <v>6733</v>
      </c>
      <c r="D1336" s="20" t="s">
        <v>5936</v>
      </c>
      <c r="E1336" s="20" t="s">
        <v>7741</v>
      </c>
    </row>
    <row r="1337" spans="1:5" ht="15.75">
      <c r="A1337" s="1" t="s">
        <v>1032</v>
      </c>
      <c r="B1337" s="1" t="s">
        <v>3717</v>
      </c>
      <c r="C1337" s="20" t="s">
        <v>6733</v>
      </c>
      <c r="D1337" s="20" t="s">
        <v>4722</v>
      </c>
      <c r="E1337" s="20" t="s">
        <v>7742</v>
      </c>
    </row>
    <row r="1338" spans="1:5" ht="15.75">
      <c r="A1338" s="1" t="s">
        <v>1031</v>
      </c>
      <c r="B1338" s="1" t="s">
        <v>3718</v>
      </c>
      <c r="C1338" s="20" t="s">
        <v>6733</v>
      </c>
      <c r="D1338" s="20" t="s">
        <v>5937</v>
      </c>
      <c r="E1338" s="20" t="s">
        <v>7743</v>
      </c>
    </row>
    <row r="1339" spans="1:5" ht="15.75">
      <c r="A1339" s="1" t="s">
        <v>1030</v>
      </c>
      <c r="B1339" s="1" t="s">
        <v>3719</v>
      </c>
      <c r="C1339" s="20" t="s">
        <v>7125</v>
      </c>
      <c r="D1339" s="20" t="s">
        <v>4783</v>
      </c>
      <c r="E1339" s="20" t="s">
        <v>7744</v>
      </c>
    </row>
    <row r="1340" spans="1:5" ht="15.75">
      <c r="A1340" s="1" t="s">
        <v>1029</v>
      </c>
      <c r="B1340" s="1" t="s">
        <v>3720</v>
      </c>
      <c r="C1340" s="20" t="s">
        <v>6733</v>
      </c>
      <c r="D1340" s="20" t="s">
        <v>5938</v>
      </c>
      <c r="E1340" s="20" t="s">
        <v>6864</v>
      </c>
    </row>
    <row r="1341" spans="1:5" ht="15.75">
      <c r="A1341" s="1" t="s">
        <v>1028</v>
      </c>
      <c r="B1341" s="1" t="s">
        <v>3721</v>
      </c>
      <c r="C1341" s="20" t="s">
        <v>6733</v>
      </c>
      <c r="D1341" s="20" t="s">
        <v>5939</v>
      </c>
      <c r="E1341" s="20" t="s">
        <v>7745</v>
      </c>
    </row>
    <row r="1342" spans="1:5" ht="15.75">
      <c r="A1342" s="1" t="s">
        <v>1027</v>
      </c>
      <c r="B1342" s="1" t="s">
        <v>3722</v>
      </c>
      <c r="C1342" s="20" t="s">
        <v>7125</v>
      </c>
      <c r="D1342" s="20" t="s">
        <v>5940</v>
      </c>
      <c r="E1342" s="20" t="s">
        <v>7746</v>
      </c>
    </row>
    <row r="1343" spans="1:5" ht="15.75">
      <c r="A1343" s="1" t="s">
        <v>1026</v>
      </c>
      <c r="B1343" s="1" t="s">
        <v>3723</v>
      </c>
      <c r="C1343" s="20" t="s">
        <v>6732</v>
      </c>
      <c r="D1343" s="20" t="s">
        <v>5941</v>
      </c>
      <c r="E1343" s="20" t="s">
        <v>7747</v>
      </c>
    </row>
    <row r="1344" spans="1:5" ht="15.75">
      <c r="A1344" s="1" t="s">
        <v>1025</v>
      </c>
      <c r="B1344" s="1" t="s">
        <v>3724</v>
      </c>
      <c r="C1344" s="20" t="s">
        <v>7125</v>
      </c>
      <c r="D1344" s="20" t="s">
        <v>5942</v>
      </c>
      <c r="E1344" s="20" t="s">
        <v>7748</v>
      </c>
    </row>
    <row r="1345" spans="1:5" ht="15.75">
      <c r="A1345" s="1" t="s">
        <v>1024</v>
      </c>
      <c r="B1345" s="1" t="s">
        <v>3725</v>
      </c>
      <c r="C1345" s="20" t="s">
        <v>6732</v>
      </c>
      <c r="D1345" s="20" t="s">
        <v>5943</v>
      </c>
      <c r="E1345" s="20" t="s">
        <v>7078</v>
      </c>
    </row>
    <row r="1346" spans="1:5" ht="15.75">
      <c r="A1346" s="1" t="s">
        <v>1023</v>
      </c>
      <c r="B1346" s="1" t="s">
        <v>3726</v>
      </c>
      <c r="C1346" s="20" t="s">
        <v>6733</v>
      </c>
      <c r="D1346" s="20" t="s">
        <v>5944</v>
      </c>
      <c r="E1346" s="20" t="s">
        <v>6269</v>
      </c>
    </row>
    <row r="1347" spans="1:5" ht="15.75">
      <c r="A1347" s="1" t="s">
        <v>1022</v>
      </c>
      <c r="B1347" s="1" t="s">
        <v>3727</v>
      </c>
      <c r="C1347" s="20" t="s">
        <v>6732</v>
      </c>
      <c r="D1347" s="20" t="s">
        <v>5945</v>
      </c>
      <c r="E1347" s="20" t="s">
        <v>7749</v>
      </c>
    </row>
    <row r="1348" spans="1:5" ht="15.75">
      <c r="A1348" s="1" t="s">
        <v>1021</v>
      </c>
      <c r="B1348" s="1" t="s">
        <v>3728</v>
      </c>
      <c r="C1348" s="20" t="s">
        <v>6733</v>
      </c>
      <c r="D1348" s="20" t="s">
        <v>5946</v>
      </c>
      <c r="E1348" s="20" t="s">
        <v>6887</v>
      </c>
    </row>
    <row r="1349" spans="1:5" ht="15.75">
      <c r="A1349" s="1" t="s">
        <v>1020</v>
      </c>
      <c r="B1349" s="1" t="s">
        <v>3729</v>
      </c>
      <c r="C1349" s="20" t="s">
        <v>6732</v>
      </c>
      <c r="D1349" s="20" t="s">
        <v>5947</v>
      </c>
      <c r="E1349" s="20" t="s">
        <v>7750</v>
      </c>
    </row>
    <row r="1350" spans="1:5" ht="15.75">
      <c r="A1350" s="1" t="s">
        <v>1019</v>
      </c>
      <c r="B1350" s="1" t="s">
        <v>3730</v>
      </c>
      <c r="C1350" s="20" t="s">
        <v>7125</v>
      </c>
      <c r="D1350" s="20" t="s">
        <v>5948</v>
      </c>
      <c r="E1350" s="20" t="s">
        <v>7412</v>
      </c>
    </row>
    <row r="1351" spans="1:5" ht="15.75">
      <c r="A1351" s="1" t="s">
        <v>1018</v>
      </c>
      <c r="B1351" s="1" t="s">
        <v>3731</v>
      </c>
      <c r="C1351" s="20" t="s">
        <v>6733</v>
      </c>
      <c r="D1351" s="20" t="s">
        <v>5949</v>
      </c>
      <c r="E1351" s="20" t="s">
        <v>7751</v>
      </c>
    </row>
    <row r="1352" spans="1:5" ht="15.75">
      <c r="A1352" s="1" t="s">
        <v>1017</v>
      </c>
      <c r="B1352" s="1" t="s">
        <v>3732</v>
      </c>
      <c r="C1352" s="20" t="s">
        <v>6732</v>
      </c>
      <c r="D1352" s="20" t="s">
        <v>5011</v>
      </c>
      <c r="E1352" s="20" t="s">
        <v>7752</v>
      </c>
    </row>
    <row r="1353" spans="1:5" ht="15.75">
      <c r="A1353" s="1" t="s">
        <v>1016</v>
      </c>
      <c r="B1353" s="1" t="s">
        <v>3733</v>
      </c>
      <c r="C1353" s="20" t="s">
        <v>6733</v>
      </c>
      <c r="D1353" s="20" t="s">
        <v>5950</v>
      </c>
      <c r="E1353" s="20" t="s">
        <v>7049</v>
      </c>
    </row>
    <row r="1354" spans="1:5" ht="15.75">
      <c r="A1354" s="1" t="s">
        <v>1015</v>
      </c>
      <c r="B1354" s="1" t="s">
        <v>3734</v>
      </c>
      <c r="C1354" s="20" t="s">
        <v>6732</v>
      </c>
      <c r="D1354" s="20" t="s">
        <v>5951</v>
      </c>
      <c r="E1354" s="20" t="s">
        <v>7753</v>
      </c>
    </row>
    <row r="1355" spans="1:5" ht="15.75">
      <c r="A1355" s="1" t="s">
        <v>1014</v>
      </c>
      <c r="B1355" s="1" t="s">
        <v>3735</v>
      </c>
      <c r="C1355" s="20" t="s">
        <v>6732</v>
      </c>
      <c r="D1355" s="20" t="s">
        <v>5055</v>
      </c>
      <c r="E1355" s="20" t="s">
        <v>7754</v>
      </c>
    </row>
    <row r="1356" spans="1:5" ht="15.75">
      <c r="A1356" s="1" t="s">
        <v>1013</v>
      </c>
      <c r="B1356" s="1" t="s">
        <v>3736</v>
      </c>
      <c r="C1356" s="20" t="s">
        <v>6732</v>
      </c>
      <c r="D1356" s="20" t="s">
        <v>5798</v>
      </c>
      <c r="E1356" s="20" t="s">
        <v>7755</v>
      </c>
    </row>
    <row r="1357" spans="1:5" ht="15.75">
      <c r="A1357" s="1" t="s">
        <v>1012</v>
      </c>
      <c r="B1357" s="1" t="s">
        <v>3737</v>
      </c>
      <c r="C1357" s="20" t="s">
        <v>6732</v>
      </c>
      <c r="D1357" s="20" t="s">
        <v>5952</v>
      </c>
      <c r="E1357" s="20" t="s">
        <v>7756</v>
      </c>
    </row>
    <row r="1358" spans="1:5" ht="15.75">
      <c r="A1358" s="1" t="s">
        <v>1011</v>
      </c>
      <c r="B1358" s="1" t="s">
        <v>3738</v>
      </c>
      <c r="C1358" s="20" t="s">
        <v>6732</v>
      </c>
      <c r="D1358" s="20" t="s">
        <v>5953</v>
      </c>
      <c r="E1358" s="20" t="s">
        <v>7757</v>
      </c>
    </row>
    <row r="1359" spans="1:5" ht="15.75">
      <c r="A1359" s="1" t="s">
        <v>1010</v>
      </c>
      <c r="B1359" s="1" t="s">
        <v>3739</v>
      </c>
      <c r="C1359" s="20" t="s">
        <v>6733</v>
      </c>
      <c r="D1359" s="20" t="s">
        <v>5954</v>
      </c>
      <c r="E1359" s="20" t="s">
        <v>7217</v>
      </c>
    </row>
    <row r="1360" spans="1:5" ht="15.75">
      <c r="A1360" s="1" t="s">
        <v>1009</v>
      </c>
      <c r="B1360" s="1" t="s">
        <v>3740</v>
      </c>
      <c r="C1360" s="20" t="s">
        <v>6732</v>
      </c>
      <c r="D1360" s="20" t="s">
        <v>5955</v>
      </c>
      <c r="E1360" s="20" t="s">
        <v>7758</v>
      </c>
    </row>
    <row r="1361" spans="1:5" ht="15.75">
      <c r="A1361" s="1" t="s">
        <v>1008</v>
      </c>
      <c r="B1361" s="1" t="s">
        <v>3741</v>
      </c>
      <c r="C1361" s="20" t="s">
        <v>6732</v>
      </c>
      <c r="D1361" s="20" t="s">
        <v>4849</v>
      </c>
      <c r="E1361" s="20" t="s">
        <v>7759</v>
      </c>
    </row>
    <row r="1362" spans="1:5" ht="15.75">
      <c r="A1362" s="1" t="s">
        <v>1007</v>
      </c>
      <c r="B1362" s="1" t="s">
        <v>3742</v>
      </c>
      <c r="C1362" s="20" t="s">
        <v>6733</v>
      </c>
      <c r="D1362" s="20" t="s">
        <v>5956</v>
      </c>
      <c r="E1362" s="20" t="s">
        <v>6115</v>
      </c>
    </row>
    <row r="1363" spans="1:5" ht="15.75">
      <c r="A1363" s="1" t="s">
        <v>1006</v>
      </c>
      <c r="B1363" s="1" t="s">
        <v>3743</v>
      </c>
      <c r="C1363" s="20" t="s">
        <v>6733</v>
      </c>
      <c r="D1363" s="20" t="s">
        <v>5957</v>
      </c>
      <c r="E1363" s="20" t="s">
        <v>7760</v>
      </c>
    </row>
    <row r="1364" spans="1:5" ht="15.75">
      <c r="A1364" s="1" t="s">
        <v>1005</v>
      </c>
      <c r="B1364" s="1" t="s">
        <v>3744</v>
      </c>
      <c r="C1364" s="20" t="s">
        <v>6733</v>
      </c>
      <c r="D1364" s="20" t="s">
        <v>5480</v>
      </c>
      <c r="E1364" s="20" t="s">
        <v>7761</v>
      </c>
    </row>
    <row r="1365" spans="1:5" ht="15.75">
      <c r="A1365" s="1" t="s">
        <v>1004</v>
      </c>
      <c r="B1365" s="1" t="s">
        <v>3745</v>
      </c>
      <c r="C1365" s="20" t="s">
        <v>6732</v>
      </c>
      <c r="D1365" s="20" t="s">
        <v>5958</v>
      </c>
      <c r="E1365" s="20" t="s">
        <v>7762</v>
      </c>
    </row>
    <row r="1366" spans="1:5" ht="15.75">
      <c r="A1366" s="1" t="s">
        <v>1003</v>
      </c>
      <c r="B1366" s="1" t="s">
        <v>3746</v>
      </c>
      <c r="C1366" s="20" t="s">
        <v>6732</v>
      </c>
      <c r="D1366" s="20" t="s">
        <v>5959</v>
      </c>
      <c r="E1366" s="20" t="s">
        <v>6754</v>
      </c>
    </row>
    <row r="1367" spans="1:5" ht="15.75">
      <c r="A1367" s="1" t="s">
        <v>1002</v>
      </c>
      <c r="B1367" s="1" t="s">
        <v>3747</v>
      </c>
      <c r="C1367" s="20" t="s">
        <v>7125</v>
      </c>
      <c r="D1367" s="20" t="s">
        <v>5960</v>
      </c>
      <c r="E1367" s="20" t="s">
        <v>7763</v>
      </c>
    </row>
    <row r="1368" spans="1:5" ht="15.75">
      <c r="A1368" s="1" t="s">
        <v>1001</v>
      </c>
      <c r="B1368" s="1" t="s">
        <v>3748</v>
      </c>
      <c r="C1368" s="20" t="s">
        <v>6732</v>
      </c>
      <c r="D1368" s="20" t="s">
        <v>5961</v>
      </c>
      <c r="E1368" s="20" t="s">
        <v>7764</v>
      </c>
    </row>
    <row r="1369" spans="1:5" ht="15.75">
      <c r="A1369" s="1" t="s">
        <v>1000</v>
      </c>
      <c r="B1369" s="1" t="s">
        <v>3749</v>
      </c>
      <c r="C1369" s="20" t="s">
        <v>6733</v>
      </c>
      <c r="D1369" s="20" t="s">
        <v>5962</v>
      </c>
      <c r="E1369" s="20" t="s">
        <v>6269</v>
      </c>
    </row>
    <row r="1370" spans="1:5" ht="15.75">
      <c r="A1370" s="1" t="s">
        <v>999</v>
      </c>
      <c r="B1370" s="1" t="s">
        <v>3750</v>
      </c>
      <c r="C1370" s="20" t="s">
        <v>6733</v>
      </c>
      <c r="D1370" s="20" t="s">
        <v>5963</v>
      </c>
      <c r="E1370" s="20" t="s">
        <v>7765</v>
      </c>
    </row>
    <row r="1371" spans="1:5" ht="15.75">
      <c r="A1371" s="1" t="s">
        <v>998</v>
      </c>
      <c r="B1371" s="1" t="s">
        <v>3751</v>
      </c>
      <c r="C1371" s="20" t="s">
        <v>6733</v>
      </c>
      <c r="D1371" s="20" t="s">
        <v>5964</v>
      </c>
      <c r="E1371" s="20" t="s">
        <v>7766</v>
      </c>
    </row>
    <row r="1372" spans="1:5" ht="15.75">
      <c r="A1372" s="1" t="s">
        <v>997</v>
      </c>
      <c r="B1372" s="1" t="s">
        <v>3752</v>
      </c>
      <c r="C1372" s="20" t="s">
        <v>6732</v>
      </c>
      <c r="D1372" s="20" t="s">
        <v>5965</v>
      </c>
      <c r="E1372" s="20" t="s">
        <v>7767</v>
      </c>
    </row>
    <row r="1373" spans="1:5" ht="15.75">
      <c r="A1373" s="1" t="s">
        <v>996</v>
      </c>
      <c r="B1373" s="1" t="s">
        <v>3753</v>
      </c>
      <c r="C1373" s="20" t="s">
        <v>6732</v>
      </c>
      <c r="D1373" s="20" t="s">
        <v>5966</v>
      </c>
      <c r="E1373" s="20" t="s">
        <v>7768</v>
      </c>
    </row>
    <row r="1374" spans="1:5" ht="15.75">
      <c r="A1374" s="1" t="s">
        <v>995</v>
      </c>
      <c r="B1374" s="1" t="s">
        <v>3754</v>
      </c>
      <c r="C1374" s="20" t="s">
        <v>6733</v>
      </c>
      <c r="D1374" s="20" t="s">
        <v>4894</v>
      </c>
      <c r="E1374" s="20" t="s">
        <v>7769</v>
      </c>
    </row>
    <row r="1375" spans="1:5" ht="15.75">
      <c r="A1375" s="1" t="s">
        <v>994</v>
      </c>
      <c r="B1375" s="1" t="s">
        <v>3755</v>
      </c>
      <c r="C1375" s="20" t="s">
        <v>6733</v>
      </c>
      <c r="D1375" s="20" t="s">
        <v>5967</v>
      </c>
      <c r="E1375" s="20" t="s">
        <v>7770</v>
      </c>
    </row>
    <row r="1376" spans="1:5" ht="15.75">
      <c r="A1376" s="1" t="s">
        <v>993</v>
      </c>
      <c r="B1376" s="1" t="s">
        <v>3756</v>
      </c>
      <c r="C1376" s="20" t="s">
        <v>7125</v>
      </c>
      <c r="D1376" s="20" t="s">
        <v>5240</v>
      </c>
      <c r="E1376" s="20" t="s">
        <v>7771</v>
      </c>
    </row>
    <row r="1377" spans="1:5" ht="15.75">
      <c r="A1377" s="1" t="s">
        <v>992</v>
      </c>
      <c r="B1377" s="1" t="s">
        <v>3757</v>
      </c>
      <c r="C1377" s="20" t="s">
        <v>6733</v>
      </c>
      <c r="D1377" s="20" t="s">
        <v>5968</v>
      </c>
      <c r="E1377" s="20" t="s">
        <v>7772</v>
      </c>
    </row>
    <row r="1378" spans="1:5" ht="15.75">
      <c r="A1378" s="1" t="s">
        <v>991</v>
      </c>
      <c r="B1378" s="1" t="s">
        <v>3758</v>
      </c>
      <c r="C1378" s="20" t="s">
        <v>6733</v>
      </c>
      <c r="D1378" s="20" t="s">
        <v>5969</v>
      </c>
      <c r="E1378" s="20" t="s">
        <v>7029</v>
      </c>
    </row>
    <row r="1379" spans="1:5" ht="15.75">
      <c r="A1379" s="1" t="s">
        <v>990</v>
      </c>
      <c r="B1379" s="1" t="s">
        <v>3759</v>
      </c>
      <c r="C1379" s="20" t="s">
        <v>6732</v>
      </c>
      <c r="D1379" s="20" t="s">
        <v>5970</v>
      </c>
      <c r="E1379" s="20" t="s">
        <v>7773</v>
      </c>
    </row>
    <row r="1380" spans="1:5" ht="15.75">
      <c r="A1380" s="1" t="s">
        <v>989</v>
      </c>
      <c r="B1380" s="1" t="s">
        <v>3760</v>
      </c>
      <c r="C1380" s="20" t="s">
        <v>6733</v>
      </c>
      <c r="D1380" s="20" t="s">
        <v>5971</v>
      </c>
      <c r="E1380" s="20" t="s">
        <v>6790</v>
      </c>
    </row>
    <row r="1381" spans="1:5" ht="15.75">
      <c r="A1381" s="1" t="s">
        <v>988</v>
      </c>
      <c r="B1381" s="1" t="s">
        <v>3761</v>
      </c>
      <c r="C1381" s="20" t="s">
        <v>6733</v>
      </c>
      <c r="D1381" s="20" t="s">
        <v>5972</v>
      </c>
      <c r="E1381" s="20" t="s">
        <v>6910</v>
      </c>
    </row>
    <row r="1382" spans="1:5" ht="15.75">
      <c r="A1382" s="1" t="s">
        <v>987</v>
      </c>
      <c r="B1382" s="1" t="s">
        <v>3762</v>
      </c>
      <c r="C1382" s="20" t="s">
        <v>6733</v>
      </c>
      <c r="D1382" s="20" t="s">
        <v>5973</v>
      </c>
      <c r="E1382" s="20" t="s">
        <v>7774</v>
      </c>
    </row>
    <row r="1383" spans="1:5" ht="15.75">
      <c r="A1383" s="1" t="s">
        <v>986</v>
      </c>
      <c r="B1383" s="1" t="s">
        <v>3763</v>
      </c>
      <c r="C1383" s="20" t="s">
        <v>6732</v>
      </c>
      <c r="D1383" s="20" t="s">
        <v>5974</v>
      </c>
      <c r="E1383" s="20" t="s">
        <v>7153</v>
      </c>
    </row>
    <row r="1384" spans="1:5" ht="15.75">
      <c r="A1384" s="1" t="s">
        <v>985</v>
      </c>
      <c r="B1384" s="1" t="s">
        <v>3764</v>
      </c>
      <c r="C1384" s="20" t="s">
        <v>6733</v>
      </c>
      <c r="D1384" s="20" t="s">
        <v>5323</v>
      </c>
      <c r="E1384" s="20" t="s">
        <v>7775</v>
      </c>
    </row>
    <row r="1385" spans="1:5" ht="15.75">
      <c r="A1385" s="1" t="s">
        <v>984</v>
      </c>
      <c r="B1385" s="1" t="s">
        <v>3765</v>
      </c>
      <c r="C1385" s="20" t="s">
        <v>6733</v>
      </c>
      <c r="D1385" s="20" t="s">
        <v>5975</v>
      </c>
      <c r="E1385" s="20" t="s">
        <v>7776</v>
      </c>
    </row>
    <row r="1386" spans="1:5" ht="15.75">
      <c r="A1386" s="1" t="s">
        <v>983</v>
      </c>
      <c r="B1386" s="1" t="s">
        <v>3766</v>
      </c>
      <c r="C1386" s="20" t="s">
        <v>6732</v>
      </c>
      <c r="D1386" s="20" t="s">
        <v>4991</v>
      </c>
      <c r="E1386" s="20" t="s">
        <v>7777</v>
      </c>
    </row>
    <row r="1387" spans="1:5" ht="15.75">
      <c r="A1387" s="1" t="s">
        <v>982</v>
      </c>
      <c r="B1387" s="1" t="s">
        <v>3767</v>
      </c>
      <c r="C1387" s="20" t="s">
        <v>6733</v>
      </c>
      <c r="D1387" s="20" t="s">
        <v>5976</v>
      </c>
      <c r="E1387" s="20" t="s">
        <v>7778</v>
      </c>
    </row>
    <row r="1388" spans="1:5" ht="15.75">
      <c r="A1388" s="1" t="s">
        <v>981</v>
      </c>
      <c r="B1388" s="1" t="s">
        <v>3768</v>
      </c>
      <c r="C1388" s="20" t="s">
        <v>6733</v>
      </c>
      <c r="D1388" s="20" t="s">
        <v>5640</v>
      </c>
      <c r="E1388" s="20" t="s">
        <v>7779</v>
      </c>
    </row>
    <row r="1389" spans="1:5" ht="15.75">
      <c r="A1389" s="1" t="s">
        <v>980</v>
      </c>
      <c r="B1389" s="1" t="s">
        <v>3769</v>
      </c>
      <c r="C1389" s="20" t="s">
        <v>6732</v>
      </c>
      <c r="D1389" s="20" t="s">
        <v>5977</v>
      </c>
      <c r="E1389" s="20" t="s">
        <v>7780</v>
      </c>
    </row>
    <row r="1390" spans="1:5" ht="15.75">
      <c r="A1390" s="1" t="s">
        <v>979</v>
      </c>
      <c r="B1390" s="1" t="s">
        <v>3770</v>
      </c>
      <c r="C1390" s="20" t="s">
        <v>6733</v>
      </c>
      <c r="D1390" s="20" t="s">
        <v>5978</v>
      </c>
      <c r="E1390" s="20" t="s">
        <v>6743</v>
      </c>
    </row>
    <row r="1391" spans="1:5" ht="15.75">
      <c r="A1391" s="1" t="s">
        <v>978</v>
      </c>
      <c r="B1391" s="1" t="s">
        <v>3771</v>
      </c>
      <c r="C1391" s="20" t="s">
        <v>6733</v>
      </c>
      <c r="D1391" s="20" t="s">
        <v>5979</v>
      </c>
      <c r="E1391" s="20" t="s">
        <v>7109</v>
      </c>
    </row>
    <row r="1392" spans="1:5" ht="15.75">
      <c r="A1392" s="1" t="s">
        <v>977</v>
      </c>
      <c r="B1392" s="1" t="s">
        <v>3772</v>
      </c>
      <c r="C1392" s="20" t="s">
        <v>6733</v>
      </c>
      <c r="D1392" s="20" t="s">
        <v>5148</v>
      </c>
      <c r="E1392" s="20" t="s">
        <v>7781</v>
      </c>
    </row>
    <row r="1393" spans="1:5" ht="15.75">
      <c r="A1393" s="1" t="s">
        <v>976</v>
      </c>
      <c r="B1393" s="1" t="s">
        <v>3773</v>
      </c>
      <c r="C1393" s="20" t="s">
        <v>6733</v>
      </c>
      <c r="D1393" s="20" t="s">
        <v>5980</v>
      </c>
      <c r="E1393" s="20" t="s">
        <v>6863</v>
      </c>
    </row>
    <row r="1394" spans="1:5" ht="15.75">
      <c r="A1394" s="1" t="s">
        <v>975</v>
      </c>
      <c r="B1394" s="1" t="s">
        <v>3774</v>
      </c>
      <c r="C1394" s="20" t="s">
        <v>6732</v>
      </c>
      <c r="D1394" s="20" t="s">
        <v>5981</v>
      </c>
      <c r="E1394" s="20" t="s">
        <v>7782</v>
      </c>
    </row>
    <row r="1395" spans="1:5" ht="15.75">
      <c r="A1395" s="1" t="s">
        <v>974</v>
      </c>
      <c r="B1395" s="1" t="s">
        <v>3775</v>
      </c>
      <c r="C1395" s="20" t="s">
        <v>6732</v>
      </c>
      <c r="D1395" s="20" t="s">
        <v>5982</v>
      </c>
      <c r="E1395" s="20" t="s">
        <v>7783</v>
      </c>
    </row>
    <row r="1396" spans="1:5" ht="15.75">
      <c r="A1396" s="1" t="s">
        <v>973</v>
      </c>
      <c r="B1396" s="1" t="s">
        <v>3776</v>
      </c>
      <c r="C1396" s="20" t="s">
        <v>6733</v>
      </c>
      <c r="D1396" s="20" t="s">
        <v>5983</v>
      </c>
      <c r="E1396" s="20" t="s">
        <v>6269</v>
      </c>
    </row>
    <row r="1397" spans="1:5" ht="15.75">
      <c r="A1397" s="1" t="s">
        <v>972</v>
      </c>
      <c r="B1397" s="1" t="s">
        <v>3777</v>
      </c>
      <c r="C1397" s="20" t="s">
        <v>6733</v>
      </c>
      <c r="D1397" s="20" t="s">
        <v>5984</v>
      </c>
      <c r="E1397" s="20" t="s">
        <v>6269</v>
      </c>
    </row>
    <row r="1398" spans="1:5" ht="15.75">
      <c r="A1398" s="1" t="s">
        <v>971</v>
      </c>
      <c r="B1398" s="1" t="s">
        <v>3778</v>
      </c>
      <c r="C1398" s="20" t="s">
        <v>6732</v>
      </c>
      <c r="D1398" s="20" t="s">
        <v>5985</v>
      </c>
      <c r="E1398" s="20" t="s">
        <v>7784</v>
      </c>
    </row>
    <row r="1399" spans="1:5" ht="15.75">
      <c r="A1399" s="1" t="s">
        <v>970</v>
      </c>
      <c r="B1399" s="1" t="s">
        <v>3779</v>
      </c>
      <c r="C1399" s="20" t="s">
        <v>7125</v>
      </c>
      <c r="D1399" s="20" t="s">
        <v>5986</v>
      </c>
      <c r="E1399" s="20" t="s">
        <v>7785</v>
      </c>
    </row>
    <row r="1400" spans="1:5" ht="15.75">
      <c r="A1400" s="1" t="s">
        <v>969</v>
      </c>
      <c r="B1400" s="1" t="s">
        <v>3780</v>
      </c>
      <c r="C1400" s="20" t="s">
        <v>6732</v>
      </c>
      <c r="D1400" s="20" t="s">
        <v>5987</v>
      </c>
      <c r="E1400" s="20" t="s">
        <v>5009</v>
      </c>
    </row>
    <row r="1401" spans="1:5" ht="15.75">
      <c r="A1401" s="1" t="s">
        <v>968</v>
      </c>
      <c r="B1401" s="1" t="s">
        <v>3781</v>
      </c>
      <c r="C1401" s="20" t="s">
        <v>6732</v>
      </c>
      <c r="D1401" s="20" t="s">
        <v>5988</v>
      </c>
      <c r="E1401" s="20" t="s">
        <v>7312</v>
      </c>
    </row>
    <row r="1402" spans="1:5" ht="15.75">
      <c r="A1402" s="1" t="s">
        <v>967</v>
      </c>
      <c r="B1402" s="1" t="s">
        <v>3782</v>
      </c>
      <c r="C1402" s="20" t="s">
        <v>6732</v>
      </c>
      <c r="D1402" s="20" t="s">
        <v>5816</v>
      </c>
      <c r="E1402" s="20" t="s">
        <v>7786</v>
      </c>
    </row>
    <row r="1403" spans="1:5" ht="15.75">
      <c r="A1403" s="1" t="s">
        <v>966</v>
      </c>
      <c r="B1403" s="1" t="s">
        <v>3783</v>
      </c>
      <c r="C1403" s="20" t="s">
        <v>6732</v>
      </c>
      <c r="D1403" s="20" t="s">
        <v>5989</v>
      </c>
      <c r="E1403" s="20" t="s">
        <v>5962</v>
      </c>
    </row>
    <row r="1404" spans="1:5" ht="15.75">
      <c r="A1404" s="1" t="s">
        <v>965</v>
      </c>
      <c r="B1404" s="1" t="s">
        <v>3784</v>
      </c>
      <c r="C1404" s="20" t="s">
        <v>6732</v>
      </c>
      <c r="D1404" s="20" t="s">
        <v>5990</v>
      </c>
      <c r="E1404" s="20" t="s">
        <v>7787</v>
      </c>
    </row>
    <row r="1405" spans="1:5" ht="15.75">
      <c r="A1405" s="1" t="s">
        <v>964</v>
      </c>
      <c r="B1405" s="1" t="s">
        <v>3785</v>
      </c>
      <c r="C1405" s="20" t="s">
        <v>6732</v>
      </c>
      <c r="D1405" s="20" t="s">
        <v>5991</v>
      </c>
      <c r="E1405" s="20" t="s">
        <v>7788</v>
      </c>
    </row>
    <row r="1406" spans="1:5" ht="15.75">
      <c r="A1406" s="1" t="s">
        <v>963</v>
      </c>
      <c r="B1406" s="1" t="s">
        <v>3786</v>
      </c>
      <c r="C1406" s="20" t="s">
        <v>6732</v>
      </c>
      <c r="D1406" s="20" t="s">
        <v>5992</v>
      </c>
      <c r="E1406" s="20" t="s">
        <v>7789</v>
      </c>
    </row>
    <row r="1407" spans="1:5" ht="15.75">
      <c r="A1407" s="1" t="s">
        <v>962</v>
      </c>
      <c r="B1407" s="1" t="s">
        <v>3787</v>
      </c>
      <c r="C1407" s="20" t="s">
        <v>6733</v>
      </c>
      <c r="D1407" s="20" t="s">
        <v>5993</v>
      </c>
      <c r="E1407" s="20" t="s">
        <v>6757</v>
      </c>
    </row>
    <row r="1408" spans="1:5" ht="15.75">
      <c r="A1408" s="1" t="s">
        <v>961</v>
      </c>
      <c r="B1408" s="1" t="s">
        <v>3788</v>
      </c>
      <c r="C1408" s="20" t="s">
        <v>6732</v>
      </c>
      <c r="D1408" s="20" t="s">
        <v>5994</v>
      </c>
      <c r="E1408" s="20" t="s">
        <v>7312</v>
      </c>
    </row>
    <row r="1409" spans="1:5" ht="15.75">
      <c r="A1409" s="1" t="s">
        <v>960</v>
      </c>
      <c r="B1409" s="1" t="s">
        <v>3789</v>
      </c>
      <c r="C1409" s="20" t="s">
        <v>6733</v>
      </c>
      <c r="D1409" s="20" t="s">
        <v>5995</v>
      </c>
      <c r="E1409" s="20" t="s">
        <v>6773</v>
      </c>
    </row>
    <row r="1410" spans="1:5" ht="15.75">
      <c r="A1410" s="1" t="s">
        <v>959</v>
      </c>
      <c r="B1410" s="1" t="s">
        <v>3790</v>
      </c>
      <c r="C1410" s="20" t="s">
        <v>6733</v>
      </c>
      <c r="D1410" s="20" t="s">
        <v>5996</v>
      </c>
      <c r="E1410" s="20" t="s">
        <v>6734</v>
      </c>
    </row>
    <row r="1411" spans="1:5" ht="15.75">
      <c r="A1411" s="1" t="s">
        <v>958</v>
      </c>
      <c r="B1411" s="1" t="s">
        <v>3791</v>
      </c>
      <c r="C1411" s="20" t="s">
        <v>6733</v>
      </c>
      <c r="D1411" s="20" t="s">
        <v>5997</v>
      </c>
      <c r="E1411" s="20" t="s">
        <v>7790</v>
      </c>
    </row>
    <row r="1412" spans="1:5" ht="15.75">
      <c r="A1412" s="1" t="s">
        <v>957</v>
      </c>
      <c r="B1412" s="1" t="s">
        <v>3792</v>
      </c>
      <c r="C1412" s="20" t="s">
        <v>6732</v>
      </c>
      <c r="D1412" s="20" t="s">
        <v>5737</v>
      </c>
      <c r="E1412" s="20" t="s">
        <v>7791</v>
      </c>
    </row>
    <row r="1413" spans="1:5" ht="15.75">
      <c r="A1413" s="1" t="s">
        <v>956</v>
      </c>
      <c r="B1413" s="1" t="s">
        <v>3793</v>
      </c>
      <c r="C1413" s="20" t="s">
        <v>6732</v>
      </c>
      <c r="D1413" s="20" t="s">
        <v>5998</v>
      </c>
      <c r="E1413" s="20" t="s">
        <v>7792</v>
      </c>
    </row>
    <row r="1414" spans="1:5" ht="15.75">
      <c r="A1414" s="1" t="s">
        <v>955</v>
      </c>
      <c r="B1414" s="1" t="s">
        <v>3794</v>
      </c>
      <c r="C1414" s="20" t="s">
        <v>6732</v>
      </c>
      <c r="D1414" s="20" t="s">
        <v>5841</v>
      </c>
      <c r="E1414" s="20" t="s">
        <v>7793</v>
      </c>
    </row>
    <row r="1415" spans="1:5" ht="15.75">
      <c r="A1415" s="1" t="s">
        <v>954</v>
      </c>
      <c r="B1415" s="1" t="s">
        <v>3795</v>
      </c>
      <c r="C1415" s="20" t="s">
        <v>6733</v>
      </c>
      <c r="D1415" s="20" t="s">
        <v>5999</v>
      </c>
      <c r="E1415" s="20" t="s">
        <v>6865</v>
      </c>
    </row>
    <row r="1416" spans="1:5" ht="15.75">
      <c r="A1416" s="1" t="s">
        <v>953</v>
      </c>
      <c r="B1416" s="1" t="s">
        <v>3796</v>
      </c>
      <c r="C1416" s="20" t="s">
        <v>6733</v>
      </c>
      <c r="D1416" s="20" t="s">
        <v>6000</v>
      </c>
      <c r="E1416" s="20" t="s">
        <v>7794</v>
      </c>
    </row>
    <row r="1417" spans="1:5" ht="15.75">
      <c r="A1417" s="1" t="s">
        <v>952</v>
      </c>
      <c r="B1417" s="1" t="s">
        <v>3797</v>
      </c>
      <c r="C1417" s="20" t="s">
        <v>6733</v>
      </c>
      <c r="D1417" s="20" t="s">
        <v>6001</v>
      </c>
      <c r="E1417" s="20" t="s">
        <v>6804</v>
      </c>
    </row>
    <row r="1418" spans="1:5" ht="15.75">
      <c r="A1418" s="1" t="s">
        <v>951</v>
      </c>
      <c r="B1418" s="1" t="s">
        <v>3798</v>
      </c>
      <c r="C1418" s="20" t="s">
        <v>6732</v>
      </c>
      <c r="D1418" s="20" t="s">
        <v>6002</v>
      </c>
      <c r="E1418" s="20" t="s">
        <v>7795</v>
      </c>
    </row>
    <row r="1419" spans="1:5" ht="15.75">
      <c r="A1419" s="1" t="s">
        <v>950</v>
      </c>
      <c r="B1419" s="1" t="s">
        <v>3799</v>
      </c>
      <c r="C1419" s="20" t="s">
        <v>7125</v>
      </c>
      <c r="D1419" s="20" t="s">
        <v>6003</v>
      </c>
      <c r="E1419" s="20" t="s">
        <v>7796</v>
      </c>
    </row>
    <row r="1420" spans="1:5" ht="15.75">
      <c r="A1420" s="1" t="s">
        <v>949</v>
      </c>
      <c r="B1420" s="1" t="s">
        <v>3800</v>
      </c>
      <c r="C1420" s="20" t="s">
        <v>6733</v>
      </c>
      <c r="D1420" s="20" t="s">
        <v>6004</v>
      </c>
      <c r="E1420" s="20" t="s">
        <v>6962</v>
      </c>
    </row>
    <row r="1421" spans="1:5" ht="15.75">
      <c r="A1421" s="1" t="s">
        <v>948</v>
      </c>
      <c r="B1421" s="1" t="s">
        <v>3801</v>
      </c>
      <c r="C1421" s="20" t="s">
        <v>6733</v>
      </c>
      <c r="D1421" s="20" t="s">
        <v>6005</v>
      </c>
      <c r="E1421" s="20" t="s">
        <v>7797</v>
      </c>
    </row>
    <row r="1422" spans="1:5" ht="15.75">
      <c r="A1422" s="1" t="s">
        <v>947</v>
      </c>
      <c r="B1422" s="1" t="s">
        <v>3802</v>
      </c>
      <c r="C1422" s="20" t="s">
        <v>6732</v>
      </c>
      <c r="D1422" s="20" t="s">
        <v>6006</v>
      </c>
      <c r="E1422" s="20" t="s">
        <v>7798</v>
      </c>
    </row>
    <row r="1423" spans="1:5" ht="15.75">
      <c r="A1423" s="1" t="s">
        <v>946</v>
      </c>
      <c r="B1423" s="1" t="s">
        <v>3803</v>
      </c>
      <c r="C1423" s="20" t="s">
        <v>6733</v>
      </c>
      <c r="D1423" s="20" t="s">
        <v>6007</v>
      </c>
      <c r="E1423" s="20" t="s">
        <v>7799</v>
      </c>
    </row>
    <row r="1424" spans="1:5" ht="15.75">
      <c r="A1424" s="1" t="s">
        <v>945</v>
      </c>
      <c r="B1424" s="1" t="s">
        <v>3804</v>
      </c>
      <c r="C1424" s="20" t="s">
        <v>6733</v>
      </c>
      <c r="D1424" s="20" t="s">
        <v>6008</v>
      </c>
      <c r="E1424" s="20" t="s">
        <v>7800</v>
      </c>
    </row>
    <row r="1425" spans="1:5" ht="15.75">
      <c r="A1425" s="1" t="s">
        <v>944</v>
      </c>
      <c r="B1425" s="1" t="s">
        <v>3805</v>
      </c>
      <c r="C1425" s="20" t="s">
        <v>6732</v>
      </c>
      <c r="D1425" s="20" t="s">
        <v>6009</v>
      </c>
      <c r="E1425" s="20" t="s">
        <v>7801</v>
      </c>
    </row>
    <row r="1426" spans="1:5" ht="15.75">
      <c r="A1426" s="1" t="s">
        <v>943</v>
      </c>
      <c r="B1426" s="1" t="s">
        <v>3806</v>
      </c>
      <c r="C1426" s="20" t="s">
        <v>6733</v>
      </c>
      <c r="D1426" s="20" t="s">
        <v>6010</v>
      </c>
      <c r="E1426" s="20" t="s">
        <v>7802</v>
      </c>
    </row>
    <row r="1427" spans="1:5" ht="15.75">
      <c r="A1427" s="1" t="s">
        <v>942</v>
      </c>
      <c r="B1427" s="1" t="s">
        <v>3807</v>
      </c>
      <c r="C1427" s="20" t="s">
        <v>6733</v>
      </c>
      <c r="D1427" s="20" t="s">
        <v>6011</v>
      </c>
      <c r="E1427" s="20" t="s">
        <v>5286</v>
      </c>
    </row>
    <row r="1428" spans="1:5" ht="15.75">
      <c r="A1428" s="1" t="s">
        <v>941</v>
      </c>
      <c r="B1428" s="1" t="s">
        <v>3808</v>
      </c>
      <c r="C1428" s="20" t="s">
        <v>6732</v>
      </c>
      <c r="D1428" s="20" t="s">
        <v>5003</v>
      </c>
      <c r="E1428" s="20" t="s">
        <v>7803</v>
      </c>
    </row>
    <row r="1429" spans="1:5" ht="15.75">
      <c r="A1429" s="1" t="s">
        <v>940</v>
      </c>
      <c r="B1429" s="1" t="s">
        <v>3809</v>
      </c>
      <c r="C1429" s="20" t="s">
        <v>6732</v>
      </c>
      <c r="D1429" s="20" t="s">
        <v>6012</v>
      </c>
      <c r="E1429" s="20" t="s">
        <v>7804</v>
      </c>
    </row>
    <row r="1430" spans="1:5" ht="15.75">
      <c r="A1430" s="1" t="s">
        <v>939</v>
      </c>
      <c r="B1430" s="1" t="s">
        <v>3810</v>
      </c>
      <c r="C1430" s="20" t="s">
        <v>6732</v>
      </c>
      <c r="D1430" s="20" t="s">
        <v>4780</v>
      </c>
      <c r="E1430" s="20" t="s">
        <v>7106</v>
      </c>
    </row>
    <row r="1431" spans="1:5" ht="15.75">
      <c r="A1431" s="1" t="s">
        <v>938</v>
      </c>
      <c r="B1431" s="1" t="s">
        <v>3811</v>
      </c>
      <c r="C1431" s="20" t="s">
        <v>6733</v>
      </c>
      <c r="D1431" s="20" t="s">
        <v>6013</v>
      </c>
      <c r="E1431" s="20" t="s">
        <v>7805</v>
      </c>
    </row>
    <row r="1432" spans="1:5" ht="15.75">
      <c r="A1432" s="1" t="s">
        <v>937</v>
      </c>
      <c r="B1432" s="1" t="s">
        <v>3812</v>
      </c>
      <c r="C1432" s="20" t="s">
        <v>7125</v>
      </c>
      <c r="D1432" s="20" t="s">
        <v>6014</v>
      </c>
      <c r="E1432" s="20" t="s">
        <v>7806</v>
      </c>
    </row>
    <row r="1433" spans="1:5" ht="15.75">
      <c r="A1433" s="1" t="s">
        <v>936</v>
      </c>
      <c r="B1433" s="1" t="s">
        <v>3813</v>
      </c>
      <c r="C1433" s="20" t="s">
        <v>6732</v>
      </c>
      <c r="D1433" s="20" t="s">
        <v>6015</v>
      </c>
      <c r="E1433" s="20" t="s">
        <v>6754</v>
      </c>
    </row>
    <row r="1434" spans="1:5" ht="15.75">
      <c r="A1434" s="1" t="s">
        <v>935</v>
      </c>
      <c r="B1434" s="1" t="s">
        <v>3814</v>
      </c>
      <c r="C1434" s="20" t="s">
        <v>6732</v>
      </c>
      <c r="D1434" s="20" t="s">
        <v>6016</v>
      </c>
      <c r="E1434" s="20" t="s">
        <v>7807</v>
      </c>
    </row>
    <row r="1435" spans="1:5" ht="15.75">
      <c r="A1435" s="1" t="s">
        <v>934</v>
      </c>
      <c r="B1435" s="1" t="s">
        <v>3815</v>
      </c>
      <c r="C1435" s="20" t="s">
        <v>6732</v>
      </c>
      <c r="D1435" s="20" t="s">
        <v>6017</v>
      </c>
      <c r="E1435" s="20" t="s">
        <v>7016</v>
      </c>
    </row>
    <row r="1436" spans="1:5" ht="15.75">
      <c r="A1436" s="1" t="s">
        <v>933</v>
      </c>
      <c r="B1436" s="1" t="s">
        <v>3816</v>
      </c>
      <c r="C1436" s="20" t="s">
        <v>6732</v>
      </c>
      <c r="D1436" s="20" t="s">
        <v>5015</v>
      </c>
      <c r="E1436" s="20" t="s">
        <v>7808</v>
      </c>
    </row>
    <row r="1437" spans="1:5" ht="15.75">
      <c r="A1437" s="1" t="s">
        <v>932</v>
      </c>
      <c r="B1437" s="1" t="s">
        <v>3817</v>
      </c>
      <c r="C1437" s="20" t="s">
        <v>6733</v>
      </c>
      <c r="D1437" s="20" t="s">
        <v>6018</v>
      </c>
      <c r="E1437" s="20" t="s">
        <v>7809</v>
      </c>
    </row>
    <row r="1438" spans="1:5" ht="15.75">
      <c r="A1438" s="1" t="s">
        <v>931</v>
      </c>
      <c r="B1438" s="1" t="s">
        <v>3818</v>
      </c>
      <c r="C1438" s="20" t="s">
        <v>6732</v>
      </c>
      <c r="D1438" s="20" t="s">
        <v>6019</v>
      </c>
      <c r="E1438" s="20" t="s">
        <v>6685</v>
      </c>
    </row>
    <row r="1439" spans="1:5" ht="15.75">
      <c r="A1439" s="1" t="s">
        <v>930</v>
      </c>
      <c r="B1439" s="1" t="s">
        <v>3819</v>
      </c>
      <c r="C1439" s="20" t="s">
        <v>6732</v>
      </c>
      <c r="D1439" s="20" t="s">
        <v>6020</v>
      </c>
      <c r="E1439" s="20" t="s">
        <v>7810</v>
      </c>
    </row>
    <row r="1440" spans="1:5" ht="15.75">
      <c r="A1440" s="1" t="s">
        <v>929</v>
      </c>
      <c r="B1440" s="1" t="s">
        <v>3820</v>
      </c>
      <c r="C1440" s="20" t="s">
        <v>6732</v>
      </c>
      <c r="D1440" s="20" t="s">
        <v>6021</v>
      </c>
      <c r="E1440" s="20" t="s">
        <v>7339</v>
      </c>
    </row>
    <row r="1441" spans="1:5" ht="15.75">
      <c r="A1441" s="1" t="s">
        <v>928</v>
      </c>
      <c r="B1441" s="1" t="s">
        <v>3821</v>
      </c>
      <c r="C1441" s="20" t="s">
        <v>6732</v>
      </c>
      <c r="D1441" s="20" t="s">
        <v>6022</v>
      </c>
      <c r="E1441" s="20" t="s">
        <v>7811</v>
      </c>
    </row>
    <row r="1442" spans="1:5" ht="15.75">
      <c r="A1442" s="1" t="s">
        <v>927</v>
      </c>
      <c r="B1442" s="1" t="s">
        <v>3822</v>
      </c>
      <c r="C1442" s="20" t="s">
        <v>6732</v>
      </c>
      <c r="D1442" s="20" t="s">
        <v>4859</v>
      </c>
      <c r="E1442" s="20" t="s">
        <v>7812</v>
      </c>
    </row>
    <row r="1443" spans="1:5" ht="15.75">
      <c r="A1443" s="1" t="s">
        <v>926</v>
      </c>
      <c r="B1443" s="1" t="s">
        <v>3823</v>
      </c>
      <c r="C1443" s="20" t="s">
        <v>6733</v>
      </c>
      <c r="D1443" s="20" t="s">
        <v>6023</v>
      </c>
      <c r="E1443" s="20" t="s">
        <v>6804</v>
      </c>
    </row>
    <row r="1444" spans="1:5" ht="15.75">
      <c r="A1444" s="1" t="s">
        <v>925</v>
      </c>
      <c r="B1444" s="1" t="s">
        <v>3824</v>
      </c>
      <c r="C1444" s="20" t="s">
        <v>6732</v>
      </c>
      <c r="D1444" s="20" t="s">
        <v>6024</v>
      </c>
      <c r="E1444" s="20" t="s">
        <v>7129</v>
      </c>
    </row>
    <row r="1445" spans="1:5" ht="15.75">
      <c r="A1445" s="1" t="s">
        <v>924</v>
      </c>
      <c r="B1445" s="1" t="s">
        <v>3825</v>
      </c>
      <c r="C1445" s="20" t="s">
        <v>6732</v>
      </c>
      <c r="D1445" s="20" t="s">
        <v>4722</v>
      </c>
      <c r="E1445" s="20" t="s">
        <v>7813</v>
      </c>
    </row>
    <row r="1446" spans="1:5" ht="15.75">
      <c r="A1446" s="1" t="s">
        <v>923</v>
      </c>
      <c r="B1446" s="1" t="s">
        <v>3826</v>
      </c>
      <c r="C1446" s="20" t="s">
        <v>6733</v>
      </c>
      <c r="D1446" s="20" t="s">
        <v>6025</v>
      </c>
      <c r="E1446" s="20" t="s">
        <v>7814</v>
      </c>
    </row>
    <row r="1447" spans="1:5" ht="15.75">
      <c r="A1447" s="1" t="s">
        <v>922</v>
      </c>
      <c r="B1447" s="1" t="s">
        <v>3827</v>
      </c>
      <c r="C1447" s="20" t="s">
        <v>6732</v>
      </c>
      <c r="D1447" s="20" t="s">
        <v>4783</v>
      </c>
      <c r="E1447" s="20" t="s">
        <v>7815</v>
      </c>
    </row>
    <row r="1448" spans="1:5" ht="15.75">
      <c r="A1448" s="1" t="s">
        <v>921</v>
      </c>
      <c r="B1448" s="1" t="s">
        <v>3828</v>
      </c>
      <c r="C1448" s="20" t="s">
        <v>6732</v>
      </c>
      <c r="D1448" s="20" t="s">
        <v>6026</v>
      </c>
      <c r="E1448" s="20" t="s">
        <v>7397</v>
      </c>
    </row>
    <row r="1449" spans="1:5" ht="15.75">
      <c r="A1449" s="1" t="s">
        <v>920</v>
      </c>
      <c r="B1449" s="1" t="s">
        <v>3829</v>
      </c>
      <c r="C1449" s="20" t="s">
        <v>6732</v>
      </c>
      <c r="D1449" s="20" t="s">
        <v>6027</v>
      </c>
      <c r="E1449" s="20" t="s">
        <v>7816</v>
      </c>
    </row>
    <row r="1450" spans="1:5" ht="15.75">
      <c r="A1450" s="1" t="s">
        <v>919</v>
      </c>
      <c r="B1450" s="1" t="s">
        <v>3830</v>
      </c>
      <c r="C1450" s="20" t="s">
        <v>6732</v>
      </c>
      <c r="D1450" s="20" t="s">
        <v>6028</v>
      </c>
      <c r="E1450" s="20" t="s">
        <v>7817</v>
      </c>
    </row>
    <row r="1451" spans="1:5" ht="15.75">
      <c r="A1451" s="1" t="s">
        <v>918</v>
      </c>
      <c r="B1451" s="1" t="s">
        <v>3831</v>
      </c>
      <c r="C1451" s="20" t="s">
        <v>6732</v>
      </c>
      <c r="D1451" s="20" t="s">
        <v>6029</v>
      </c>
      <c r="E1451" s="20" t="s">
        <v>7818</v>
      </c>
    </row>
    <row r="1452" spans="1:5" ht="15.75">
      <c r="A1452" s="1" t="s">
        <v>917</v>
      </c>
      <c r="B1452" s="1" t="s">
        <v>3832</v>
      </c>
      <c r="C1452" s="20" t="s">
        <v>6733</v>
      </c>
      <c r="D1452" s="20" t="s">
        <v>6030</v>
      </c>
      <c r="E1452" s="20" t="s">
        <v>7819</v>
      </c>
    </row>
    <row r="1453" spans="1:5" ht="15.75">
      <c r="A1453" s="1" t="s">
        <v>916</v>
      </c>
      <c r="B1453" s="1" t="s">
        <v>3833</v>
      </c>
      <c r="C1453" s="20" t="s">
        <v>6733</v>
      </c>
      <c r="D1453" s="20" t="s">
        <v>6031</v>
      </c>
      <c r="E1453" s="20" t="s">
        <v>6757</v>
      </c>
    </row>
    <row r="1454" spans="1:5" ht="15.75">
      <c r="A1454" s="1" t="s">
        <v>915</v>
      </c>
      <c r="B1454" s="1" t="s">
        <v>3834</v>
      </c>
      <c r="C1454" s="20" t="s">
        <v>6733</v>
      </c>
      <c r="D1454" s="20" t="s">
        <v>6032</v>
      </c>
      <c r="E1454" s="20" t="s">
        <v>7341</v>
      </c>
    </row>
    <row r="1455" spans="1:5" ht="15.75">
      <c r="A1455" s="1" t="s">
        <v>914</v>
      </c>
      <c r="B1455" s="1" t="s">
        <v>3835</v>
      </c>
      <c r="C1455" s="20" t="s">
        <v>6733</v>
      </c>
      <c r="D1455" s="20" t="s">
        <v>6033</v>
      </c>
      <c r="E1455" s="20" t="s">
        <v>7820</v>
      </c>
    </row>
    <row r="1456" spans="1:5" ht="15.75">
      <c r="A1456" s="1" t="s">
        <v>913</v>
      </c>
      <c r="B1456" s="1" t="s">
        <v>3836</v>
      </c>
      <c r="C1456" s="20" t="s">
        <v>6733</v>
      </c>
      <c r="D1456" s="20" t="s">
        <v>6034</v>
      </c>
      <c r="E1456" s="20" t="s">
        <v>7821</v>
      </c>
    </row>
    <row r="1457" spans="1:5" ht="15.75">
      <c r="A1457" s="1" t="s">
        <v>912</v>
      </c>
      <c r="B1457" s="1" t="s">
        <v>3837</v>
      </c>
      <c r="C1457" s="20" t="s">
        <v>6733</v>
      </c>
      <c r="D1457" s="20" t="s">
        <v>5059</v>
      </c>
      <c r="E1457" s="20" t="s">
        <v>7822</v>
      </c>
    </row>
    <row r="1458" spans="1:5" ht="15.75">
      <c r="A1458" s="1" t="s">
        <v>911</v>
      </c>
      <c r="B1458" s="1" t="s">
        <v>3838</v>
      </c>
      <c r="C1458" s="20" t="s">
        <v>6732</v>
      </c>
      <c r="D1458" s="20" t="s">
        <v>6035</v>
      </c>
      <c r="E1458" s="20" t="s">
        <v>7823</v>
      </c>
    </row>
    <row r="1459" spans="1:5" ht="15.75">
      <c r="A1459" s="1" t="s">
        <v>910</v>
      </c>
      <c r="B1459" s="1" t="s">
        <v>3839</v>
      </c>
      <c r="C1459" s="20" t="s">
        <v>6732</v>
      </c>
      <c r="D1459" s="20" t="s">
        <v>6036</v>
      </c>
      <c r="E1459" s="20" t="s">
        <v>5009</v>
      </c>
    </row>
    <row r="1460" spans="1:5" ht="15.75">
      <c r="A1460" s="1" t="s">
        <v>909</v>
      </c>
      <c r="B1460" s="1" t="s">
        <v>3840</v>
      </c>
      <c r="C1460" s="20" t="s">
        <v>6733</v>
      </c>
      <c r="D1460" s="20" t="s">
        <v>6037</v>
      </c>
      <c r="E1460" s="20" t="s">
        <v>7824</v>
      </c>
    </row>
    <row r="1461" spans="1:5" ht="15.75">
      <c r="A1461" s="1" t="s">
        <v>908</v>
      </c>
      <c r="B1461" s="1" t="s">
        <v>3841</v>
      </c>
      <c r="C1461" s="20" t="s">
        <v>6733</v>
      </c>
      <c r="D1461" s="20" t="s">
        <v>5466</v>
      </c>
      <c r="E1461" s="20" t="s">
        <v>7825</v>
      </c>
    </row>
    <row r="1462" spans="1:5" ht="15.75">
      <c r="A1462" s="1" t="s">
        <v>907</v>
      </c>
      <c r="B1462" s="1" t="s">
        <v>3842</v>
      </c>
      <c r="C1462" s="20" t="s">
        <v>6732</v>
      </c>
      <c r="D1462" s="20" t="s">
        <v>5000</v>
      </c>
      <c r="E1462" s="20" t="s">
        <v>7153</v>
      </c>
    </row>
    <row r="1463" spans="1:5" ht="15.75">
      <c r="A1463" s="1" t="s">
        <v>906</v>
      </c>
      <c r="B1463" s="1" t="s">
        <v>3843</v>
      </c>
      <c r="C1463" s="20" t="s">
        <v>6732</v>
      </c>
      <c r="D1463" s="20" t="s">
        <v>4939</v>
      </c>
      <c r="E1463" s="20" t="s">
        <v>7826</v>
      </c>
    </row>
    <row r="1464" spans="1:5" ht="15.75">
      <c r="A1464" s="1" t="s">
        <v>905</v>
      </c>
      <c r="B1464" s="1" t="s">
        <v>3844</v>
      </c>
      <c r="C1464" s="20" t="s">
        <v>6733</v>
      </c>
      <c r="D1464" s="20" t="s">
        <v>6038</v>
      </c>
      <c r="E1464" s="20" t="s">
        <v>6947</v>
      </c>
    </row>
    <row r="1465" spans="1:5" ht="15.75">
      <c r="A1465" s="1" t="s">
        <v>904</v>
      </c>
      <c r="B1465" s="1" t="s">
        <v>3845</v>
      </c>
      <c r="C1465" s="20" t="s">
        <v>6733</v>
      </c>
      <c r="D1465" s="20" t="s">
        <v>6039</v>
      </c>
      <c r="E1465" s="20" t="s">
        <v>7827</v>
      </c>
    </row>
    <row r="1466" spans="1:5" ht="15.75">
      <c r="A1466" s="1" t="s">
        <v>903</v>
      </c>
      <c r="B1466" s="1" t="s">
        <v>3846</v>
      </c>
      <c r="C1466" s="20" t="s">
        <v>6732</v>
      </c>
      <c r="D1466" s="20" t="s">
        <v>4981</v>
      </c>
      <c r="E1466" s="20" t="s">
        <v>7828</v>
      </c>
    </row>
    <row r="1467" spans="1:5" ht="15.75">
      <c r="A1467" s="1" t="s">
        <v>902</v>
      </c>
      <c r="B1467" s="1" t="s">
        <v>3847</v>
      </c>
      <c r="C1467" s="20" t="s">
        <v>6733</v>
      </c>
      <c r="D1467" s="20" t="s">
        <v>5148</v>
      </c>
      <c r="E1467" s="20" t="s">
        <v>7829</v>
      </c>
    </row>
    <row r="1468" spans="1:5" ht="15.75">
      <c r="A1468" s="1" t="s">
        <v>901</v>
      </c>
      <c r="B1468" s="1" t="s">
        <v>3848</v>
      </c>
      <c r="C1468" s="20" t="s">
        <v>6733</v>
      </c>
      <c r="D1468" s="20" t="s">
        <v>6040</v>
      </c>
      <c r="E1468" s="20" t="s">
        <v>7830</v>
      </c>
    </row>
    <row r="1469" spans="1:5" ht="15.75">
      <c r="A1469" s="1" t="s">
        <v>900</v>
      </c>
      <c r="B1469" s="1" t="s">
        <v>3849</v>
      </c>
      <c r="C1469" s="20" t="s">
        <v>6733</v>
      </c>
      <c r="D1469" s="20" t="s">
        <v>6041</v>
      </c>
      <c r="E1469" s="20" t="s">
        <v>7831</v>
      </c>
    </row>
    <row r="1470" spans="1:5" ht="15.75">
      <c r="A1470" s="1" t="s">
        <v>899</v>
      </c>
      <c r="B1470" s="1" t="s">
        <v>3850</v>
      </c>
      <c r="C1470" s="20" t="s">
        <v>6733</v>
      </c>
      <c r="D1470" s="20" t="s">
        <v>6042</v>
      </c>
      <c r="E1470" s="20" t="s">
        <v>6245</v>
      </c>
    </row>
    <row r="1471" spans="1:5" ht="15.75">
      <c r="A1471" s="1" t="s">
        <v>898</v>
      </c>
      <c r="B1471" s="1" t="s">
        <v>3851</v>
      </c>
      <c r="C1471" s="20" t="s">
        <v>6732</v>
      </c>
      <c r="D1471" s="20" t="s">
        <v>6043</v>
      </c>
      <c r="E1471" s="20" t="s">
        <v>7832</v>
      </c>
    </row>
    <row r="1472" spans="1:5" ht="15.75">
      <c r="A1472" s="1" t="s">
        <v>897</v>
      </c>
      <c r="B1472" s="1" t="s">
        <v>3852</v>
      </c>
      <c r="C1472" s="20" t="s">
        <v>6733</v>
      </c>
      <c r="D1472" s="20" t="s">
        <v>6044</v>
      </c>
      <c r="E1472" s="20" t="s">
        <v>7833</v>
      </c>
    </row>
    <row r="1473" spans="1:5" ht="15.75">
      <c r="A1473" s="1" t="s">
        <v>896</v>
      </c>
      <c r="B1473" s="1" t="s">
        <v>3853</v>
      </c>
      <c r="C1473" s="20" t="s">
        <v>6732</v>
      </c>
      <c r="D1473" s="20" t="s">
        <v>6045</v>
      </c>
      <c r="E1473" s="20" t="s">
        <v>7362</v>
      </c>
    </row>
    <row r="1474" spans="1:5" ht="15.75">
      <c r="A1474" s="1" t="s">
        <v>895</v>
      </c>
      <c r="B1474" s="1" t="s">
        <v>3854</v>
      </c>
      <c r="C1474" s="20" t="s">
        <v>6733</v>
      </c>
      <c r="D1474" s="20" t="s">
        <v>6046</v>
      </c>
      <c r="E1474" s="20" t="s">
        <v>7305</v>
      </c>
    </row>
    <row r="1475" spans="1:5" ht="15.75">
      <c r="A1475" s="1" t="s">
        <v>894</v>
      </c>
      <c r="B1475" s="1" t="s">
        <v>3855</v>
      </c>
      <c r="C1475" s="20" t="s">
        <v>6733</v>
      </c>
      <c r="D1475" s="20" t="s">
        <v>6047</v>
      </c>
      <c r="E1475" s="20" t="s">
        <v>7834</v>
      </c>
    </row>
    <row r="1476" spans="1:5" ht="15.75">
      <c r="A1476" s="1" t="s">
        <v>893</v>
      </c>
      <c r="B1476" s="1" t="s">
        <v>3856</v>
      </c>
      <c r="C1476" s="20" t="s">
        <v>6732</v>
      </c>
      <c r="D1476" s="20" t="s">
        <v>6048</v>
      </c>
      <c r="E1476" s="20" t="s">
        <v>7835</v>
      </c>
    </row>
    <row r="1477" spans="1:5" ht="15.75">
      <c r="A1477" s="1" t="s">
        <v>892</v>
      </c>
      <c r="B1477" s="1" t="s">
        <v>3857</v>
      </c>
      <c r="C1477" s="20" t="s">
        <v>6733</v>
      </c>
      <c r="D1477" s="20" t="s">
        <v>6049</v>
      </c>
      <c r="E1477" s="20" t="s">
        <v>7836</v>
      </c>
    </row>
    <row r="1478" spans="1:5" ht="15.75">
      <c r="A1478" s="1" t="s">
        <v>891</v>
      </c>
      <c r="B1478" s="1" t="s">
        <v>3858</v>
      </c>
      <c r="C1478" s="20" t="s">
        <v>6732</v>
      </c>
      <c r="D1478" s="20" t="s">
        <v>6050</v>
      </c>
      <c r="E1478" s="20" t="s">
        <v>7714</v>
      </c>
    </row>
    <row r="1479" spans="1:5" ht="15.75">
      <c r="A1479" s="1" t="s">
        <v>890</v>
      </c>
      <c r="B1479" s="1" t="s">
        <v>3859</v>
      </c>
      <c r="C1479" s="20" t="s">
        <v>6733</v>
      </c>
      <c r="D1479" s="20" t="s">
        <v>6051</v>
      </c>
      <c r="E1479" s="20" t="s">
        <v>7837</v>
      </c>
    </row>
    <row r="1480" spans="1:5" ht="15.75">
      <c r="A1480" s="1" t="s">
        <v>889</v>
      </c>
      <c r="B1480" s="1" t="s">
        <v>3860</v>
      </c>
      <c r="C1480" s="20" t="s">
        <v>6733</v>
      </c>
      <c r="D1480" s="20" t="s">
        <v>6052</v>
      </c>
      <c r="E1480" s="20" t="s">
        <v>7838</v>
      </c>
    </row>
    <row r="1481" spans="1:5" ht="15.75">
      <c r="A1481" s="1" t="s">
        <v>888</v>
      </c>
      <c r="B1481" s="1" t="s">
        <v>3861</v>
      </c>
      <c r="C1481" s="20" t="s">
        <v>6732</v>
      </c>
      <c r="D1481" s="20" t="s">
        <v>6053</v>
      </c>
      <c r="E1481" s="20" t="s">
        <v>7839</v>
      </c>
    </row>
    <row r="1482" spans="1:5" ht="15.75">
      <c r="A1482" s="1" t="s">
        <v>887</v>
      </c>
      <c r="B1482" s="1" t="s">
        <v>3862</v>
      </c>
      <c r="C1482" s="20" t="s">
        <v>6733</v>
      </c>
      <c r="D1482" s="20" t="s">
        <v>6054</v>
      </c>
      <c r="E1482" s="20" t="s">
        <v>6964</v>
      </c>
    </row>
    <row r="1483" spans="1:5" ht="15.75">
      <c r="A1483" s="1" t="s">
        <v>886</v>
      </c>
      <c r="B1483" s="1" t="s">
        <v>3863</v>
      </c>
      <c r="C1483" s="20" t="s">
        <v>6732</v>
      </c>
      <c r="D1483" s="20" t="s">
        <v>5947</v>
      </c>
      <c r="E1483" s="20" t="s">
        <v>7840</v>
      </c>
    </row>
    <row r="1484" spans="1:5" ht="15.75">
      <c r="A1484" s="1" t="s">
        <v>885</v>
      </c>
      <c r="B1484" s="1" t="s">
        <v>3864</v>
      </c>
      <c r="C1484" s="20" t="s">
        <v>6733</v>
      </c>
      <c r="D1484" s="20" t="s">
        <v>6055</v>
      </c>
      <c r="E1484" s="20" t="s">
        <v>7841</v>
      </c>
    </row>
    <row r="1485" spans="1:5" ht="15.75">
      <c r="A1485" s="1" t="s">
        <v>884</v>
      </c>
      <c r="B1485" s="1" t="s">
        <v>3865</v>
      </c>
      <c r="C1485" s="20" t="s">
        <v>6732</v>
      </c>
      <c r="D1485" s="20" t="s">
        <v>6056</v>
      </c>
      <c r="E1485" s="20" t="s">
        <v>6097</v>
      </c>
    </row>
    <row r="1486" spans="1:5" ht="15.75">
      <c r="A1486" s="1" t="s">
        <v>883</v>
      </c>
      <c r="B1486" s="1" t="s">
        <v>3866</v>
      </c>
      <c r="C1486" s="20" t="s">
        <v>6732</v>
      </c>
      <c r="D1486" s="20" t="s">
        <v>6057</v>
      </c>
      <c r="E1486" s="20" t="s">
        <v>7842</v>
      </c>
    </row>
    <row r="1487" spans="1:5" ht="15.75">
      <c r="A1487" s="1" t="s">
        <v>882</v>
      </c>
      <c r="B1487" s="1" t="s">
        <v>3867</v>
      </c>
      <c r="C1487" s="20" t="s">
        <v>6732</v>
      </c>
      <c r="D1487" s="20" t="s">
        <v>6058</v>
      </c>
      <c r="E1487" s="20" t="s">
        <v>7843</v>
      </c>
    </row>
    <row r="1488" spans="1:5" ht="15.75">
      <c r="A1488" s="1" t="s">
        <v>881</v>
      </c>
      <c r="B1488" s="1" t="s">
        <v>3868</v>
      </c>
      <c r="C1488" s="20" t="s">
        <v>6732</v>
      </c>
      <c r="D1488" s="20" t="s">
        <v>6059</v>
      </c>
      <c r="E1488" s="20" t="s">
        <v>7844</v>
      </c>
    </row>
    <row r="1489" spans="1:5" ht="15.75">
      <c r="A1489" s="1" t="s">
        <v>880</v>
      </c>
      <c r="B1489" s="1" t="s">
        <v>3869</v>
      </c>
      <c r="C1489" s="20" t="s">
        <v>6733</v>
      </c>
      <c r="D1489" s="20" t="s">
        <v>5623</v>
      </c>
      <c r="E1489" s="20" t="s">
        <v>7845</v>
      </c>
    </row>
    <row r="1490" spans="1:5" ht="15.75">
      <c r="A1490" s="1" t="s">
        <v>879</v>
      </c>
      <c r="B1490" s="1" t="s">
        <v>3870</v>
      </c>
      <c r="C1490" s="20" t="s">
        <v>6732</v>
      </c>
      <c r="D1490" s="20" t="s">
        <v>6060</v>
      </c>
      <c r="E1490" s="20" t="s">
        <v>7846</v>
      </c>
    </row>
    <row r="1491" spans="1:5" ht="15.75">
      <c r="A1491" s="1" t="s">
        <v>878</v>
      </c>
      <c r="B1491" s="1" t="s">
        <v>3871</v>
      </c>
      <c r="C1491" s="20" t="s">
        <v>6732</v>
      </c>
      <c r="D1491" s="20" t="s">
        <v>6061</v>
      </c>
      <c r="E1491" s="20" t="s">
        <v>7847</v>
      </c>
    </row>
    <row r="1492" spans="1:5" ht="15.75">
      <c r="A1492" s="1" t="s">
        <v>877</v>
      </c>
      <c r="B1492" s="1" t="s">
        <v>3872</v>
      </c>
      <c r="C1492" s="20" t="s">
        <v>6732</v>
      </c>
      <c r="D1492" s="20" t="s">
        <v>6062</v>
      </c>
      <c r="E1492" s="20" t="s">
        <v>7848</v>
      </c>
    </row>
    <row r="1493" spans="1:5" ht="15.75">
      <c r="A1493" s="1" t="s">
        <v>876</v>
      </c>
      <c r="B1493" s="1" t="s">
        <v>3873</v>
      </c>
      <c r="C1493" s="20" t="s">
        <v>6733</v>
      </c>
      <c r="D1493" s="20" t="s">
        <v>6063</v>
      </c>
      <c r="E1493" s="20" t="s">
        <v>7849</v>
      </c>
    </row>
    <row r="1494" spans="1:5" ht="15.75">
      <c r="A1494" s="1" t="s">
        <v>875</v>
      </c>
      <c r="B1494" s="1" t="s">
        <v>3874</v>
      </c>
      <c r="C1494" s="20" t="s">
        <v>6733</v>
      </c>
      <c r="D1494" s="20" t="s">
        <v>6064</v>
      </c>
      <c r="E1494" s="20" t="s">
        <v>7850</v>
      </c>
    </row>
    <row r="1495" spans="1:5" ht="15.75">
      <c r="A1495" s="1" t="s">
        <v>874</v>
      </c>
      <c r="B1495" s="1" t="s">
        <v>3875</v>
      </c>
      <c r="C1495" s="20" t="s">
        <v>6732</v>
      </c>
      <c r="D1495" s="20" t="s">
        <v>6065</v>
      </c>
      <c r="E1495" s="20" t="s">
        <v>7851</v>
      </c>
    </row>
    <row r="1496" spans="1:5" ht="15.75">
      <c r="A1496" s="1" t="s">
        <v>873</v>
      </c>
      <c r="B1496" s="1" t="s">
        <v>3876</v>
      </c>
      <c r="C1496" s="20" t="s">
        <v>6733</v>
      </c>
      <c r="D1496" s="20" t="s">
        <v>6066</v>
      </c>
      <c r="E1496" s="20" t="s">
        <v>7852</v>
      </c>
    </row>
    <row r="1497" spans="1:5" ht="15.75">
      <c r="A1497" s="1" t="s">
        <v>872</v>
      </c>
      <c r="B1497" s="1" t="s">
        <v>3877</v>
      </c>
      <c r="C1497" s="20" t="s">
        <v>6733</v>
      </c>
      <c r="D1497" s="20" t="s">
        <v>6067</v>
      </c>
      <c r="E1497" s="20" t="s">
        <v>7853</v>
      </c>
    </row>
    <row r="1498" spans="1:5" ht="15.75">
      <c r="A1498" s="1" t="s">
        <v>871</v>
      </c>
      <c r="B1498" s="1" t="s">
        <v>3878</v>
      </c>
      <c r="C1498" s="20" t="s">
        <v>6733</v>
      </c>
      <c r="D1498" s="20" t="s">
        <v>6068</v>
      </c>
      <c r="E1498" s="20" t="s">
        <v>7854</v>
      </c>
    </row>
    <row r="1499" spans="1:5" ht="15.75">
      <c r="A1499" s="1" t="s">
        <v>870</v>
      </c>
      <c r="B1499" s="1" t="s">
        <v>3879</v>
      </c>
      <c r="C1499" s="20" t="s">
        <v>6733</v>
      </c>
      <c r="D1499" s="20" t="s">
        <v>6069</v>
      </c>
      <c r="E1499" s="20" t="s">
        <v>6269</v>
      </c>
    </row>
    <row r="1500" spans="1:5" ht="15.75">
      <c r="A1500" s="1" t="s">
        <v>869</v>
      </c>
      <c r="B1500" s="1" t="s">
        <v>3880</v>
      </c>
      <c r="C1500" s="20" t="s">
        <v>6732</v>
      </c>
      <c r="D1500" s="20" t="s">
        <v>6070</v>
      </c>
      <c r="E1500" s="20" t="s">
        <v>7855</v>
      </c>
    </row>
    <row r="1501" spans="1:5" ht="15.75">
      <c r="A1501" s="1" t="s">
        <v>868</v>
      </c>
      <c r="B1501" s="1" t="s">
        <v>3881</v>
      </c>
      <c r="C1501" s="20" t="s">
        <v>6732</v>
      </c>
      <c r="D1501" s="20" t="s">
        <v>6071</v>
      </c>
      <c r="E1501" s="20" t="s">
        <v>7268</v>
      </c>
    </row>
    <row r="1502" spans="1:5" ht="15.75">
      <c r="A1502" s="1" t="s">
        <v>867</v>
      </c>
      <c r="B1502" s="1" t="s">
        <v>3882</v>
      </c>
      <c r="C1502" s="20" t="s">
        <v>7125</v>
      </c>
      <c r="D1502" s="20" t="s">
        <v>6072</v>
      </c>
      <c r="E1502" s="20" t="s">
        <v>7856</v>
      </c>
    </row>
    <row r="1503" spans="1:5" ht="15.75">
      <c r="A1503" s="1" t="s">
        <v>866</v>
      </c>
      <c r="B1503" s="1" t="s">
        <v>3883</v>
      </c>
      <c r="C1503" s="20" t="s">
        <v>6732</v>
      </c>
      <c r="D1503" s="20" t="s">
        <v>6073</v>
      </c>
      <c r="E1503" s="20" t="s">
        <v>7254</v>
      </c>
    </row>
    <row r="1504" spans="1:5" ht="15.75">
      <c r="A1504" s="1" t="s">
        <v>865</v>
      </c>
      <c r="B1504" s="1" t="s">
        <v>3884</v>
      </c>
      <c r="C1504" s="20" t="s">
        <v>6732</v>
      </c>
      <c r="D1504" s="20" t="s">
        <v>6074</v>
      </c>
      <c r="E1504" s="20" t="s">
        <v>7857</v>
      </c>
    </row>
    <row r="1505" spans="1:5" ht="15.75">
      <c r="A1505" s="1" t="s">
        <v>864</v>
      </c>
      <c r="B1505" s="1" t="s">
        <v>3885</v>
      </c>
      <c r="C1505" s="20" t="s">
        <v>6733</v>
      </c>
      <c r="D1505" s="20" t="s">
        <v>5557</v>
      </c>
      <c r="E1505" s="20" t="s">
        <v>7858</v>
      </c>
    </row>
    <row r="1506" spans="1:5" ht="15.75">
      <c r="A1506" s="1" t="s">
        <v>863</v>
      </c>
      <c r="B1506" s="1" t="s">
        <v>3886</v>
      </c>
      <c r="C1506" s="20" t="s">
        <v>6733</v>
      </c>
      <c r="D1506" s="20" t="s">
        <v>6075</v>
      </c>
      <c r="E1506" s="20" t="s">
        <v>7859</v>
      </c>
    </row>
    <row r="1507" spans="1:5" ht="15.75">
      <c r="A1507" s="1" t="s">
        <v>862</v>
      </c>
      <c r="B1507" s="1" t="s">
        <v>3887</v>
      </c>
      <c r="C1507" s="20" t="s">
        <v>6732</v>
      </c>
      <c r="D1507" s="20" t="s">
        <v>6076</v>
      </c>
      <c r="E1507" s="20" t="s">
        <v>7860</v>
      </c>
    </row>
    <row r="1508" spans="1:5" ht="15.75">
      <c r="A1508" s="1" t="s">
        <v>861</v>
      </c>
      <c r="B1508" s="1" t="s">
        <v>3888</v>
      </c>
      <c r="C1508" s="20" t="s">
        <v>6733</v>
      </c>
      <c r="D1508" s="20" t="s">
        <v>6077</v>
      </c>
      <c r="E1508" s="20" t="s">
        <v>7779</v>
      </c>
    </row>
    <row r="1509" spans="1:5" ht="15.75">
      <c r="A1509" s="1" t="s">
        <v>860</v>
      </c>
      <c r="B1509" s="1" t="s">
        <v>3889</v>
      </c>
      <c r="C1509" s="20" t="s">
        <v>6733</v>
      </c>
      <c r="D1509" s="20" t="s">
        <v>5484</v>
      </c>
      <c r="E1509" s="20" t="s">
        <v>7861</v>
      </c>
    </row>
    <row r="1510" spans="1:5" ht="15.75">
      <c r="A1510" s="1" t="s">
        <v>859</v>
      </c>
      <c r="B1510" s="1" t="s">
        <v>3890</v>
      </c>
      <c r="C1510" s="20" t="s">
        <v>6733</v>
      </c>
      <c r="D1510" s="20" t="s">
        <v>4881</v>
      </c>
      <c r="E1510" s="20" t="s">
        <v>6896</v>
      </c>
    </row>
    <row r="1511" spans="1:5" ht="15.75">
      <c r="A1511" s="1" t="s">
        <v>858</v>
      </c>
      <c r="B1511" s="1" t="s">
        <v>3891</v>
      </c>
      <c r="C1511" s="20" t="s">
        <v>6732</v>
      </c>
      <c r="D1511" s="20" t="s">
        <v>6078</v>
      </c>
      <c r="E1511" s="20" t="s">
        <v>7862</v>
      </c>
    </row>
    <row r="1512" spans="1:5" ht="15.75">
      <c r="A1512" s="1" t="s">
        <v>857</v>
      </c>
      <c r="B1512" s="1" t="s">
        <v>3892</v>
      </c>
      <c r="C1512" s="20" t="s">
        <v>6733</v>
      </c>
      <c r="D1512" s="20" t="s">
        <v>6079</v>
      </c>
      <c r="E1512" s="20" t="s">
        <v>6865</v>
      </c>
    </row>
    <row r="1513" spans="1:5" ht="15.75">
      <c r="A1513" s="1" t="s">
        <v>856</v>
      </c>
      <c r="B1513" s="1" t="s">
        <v>3893</v>
      </c>
      <c r="C1513" s="20" t="s">
        <v>6733</v>
      </c>
      <c r="D1513" s="20" t="s">
        <v>6080</v>
      </c>
      <c r="E1513" s="20" t="s">
        <v>7863</v>
      </c>
    </row>
    <row r="1514" spans="1:5" ht="15.75">
      <c r="A1514" s="1" t="s">
        <v>855</v>
      </c>
      <c r="B1514" s="1" t="s">
        <v>3894</v>
      </c>
      <c r="C1514" s="20" t="s">
        <v>6732</v>
      </c>
      <c r="D1514" s="20" t="s">
        <v>6081</v>
      </c>
      <c r="E1514" s="20" t="s">
        <v>7864</v>
      </c>
    </row>
    <row r="1515" spans="1:5" ht="15.75">
      <c r="A1515" s="1" t="s">
        <v>854</v>
      </c>
      <c r="B1515" s="1" t="s">
        <v>3895</v>
      </c>
      <c r="C1515" s="20" t="s">
        <v>6733</v>
      </c>
      <c r="D1515" s="20" t="s">
        <v>6082</v>
      </c>
      <c r="E1515" s="20" t="s">
        <v>7865</v>
      </c>
    </row>
    <row r="1516" spans="1:5" ht="15.75">
      <c r="A1516" s="1" t="s">
        <v>853</v>
      </c>
      <c r="B1516" s="1" t="s">
        <v>3896</v>
      </c>
      <c r="C1516" s="20" t="s">
        <v>6733</v>
      </c>
      <c r="D1516" s="20" t="s">
        <v>6083</v>
      </c>
      <c r="E1516" s="20" t="s">
        <v>6865</v>
      </c>
    </row>
    <row r="1517" spans="1:5" ht="15.75">
      <c r="A1517" s="1" t="s">
        <v>852</v>
      </c>
      <c r="B1517" s="1" t="s">
        <v>3897</v>
      </c>
      <c r="C1517" s="20" t="s">
        <v>6733</v>
      </c>
      <c r="D1517" s="20" t="s">
        <v>6084</v>
      </c>
      <c r="E1517" s="20" t="s">
        <v>6409</v>
      </c>
    </row>
    <row r="1518" spans="1:5" ht="15.75">
      <c r="A1518" s="1" t="s">
        <v>851</v>
      </c>
      <c r="B1518" s="1" t="s">
        <v>3898</v>
      </c>
      <c r="C1518" s="20" t="s">
        <v>6732</v>
      </c>
      <c r="D1518" s="20" t="s">
        <v>6085</v>
      </c>
      <c r="E1518" s="20" t="s">
        <v>7866</v>
      </c>
    </row>
    <row r="1519" spans="1:5" ht="15.75">
      <c r="A1519" s="1" t="s">
        <v>850</v>
      </c>
      <c r="B1519" s="1" t="s">
        <v>3899</v>
      </c>
      <c r="C1519" s="20" t="s">
        <v>6732</v>
      </c>
      <c r="D1519" s="20" t="s">
        <v>6086</v>
      </c>
      <c r="E1519" s="20" t="s">
        <v>7099</v>
      </c>
    </row>
    <row r="1520" spans="1:5" ht="15.75">
      <c r="A1520" s="1" t="s">
        <v>849</v>
      </c>
      <c r="B1520" s="1" t="s">
        <v>3900</v>
      </c>
      <c r="C1520" s="20" t="s">
        <v>6732</v>
      </c>
      <c r="D1520" s="20" t="s">
        <v>6087</v>
      </c>
      <c r="E1520" s="20" t="s">
        <v>7867</v>
      </c>
    </row>
    <row r="1521" spans="1:5" ht="15.75">
      <c r="A1521" s="1" t="s">
        <v>848</v>
      </c>
      <c r="B1521" s="1" t="s">
        <v>3901</v>
      </c>
      <c r="C1521" s="20" t="s">
        <v>6732</v>
      </c>
      <c r="D1521" s="20" t="s">
        <v>6088</v>
      </c>
      <c r="E1521" s="20" t="s">
        <v>7868</v>
      </c>
    </row>
    <row r="1522" spans="1:5" ht="15.75">
      <c r="A1522" s="1" t="s">
        <v>847</v>
      </c>
      <c r="B1522" s="1" t="s">
        <v>3902</v>
      </c>
      <c r="C1522" s="20" t="s">
        <v>6733</v>
      </c>
      <c r="D1522" s="20" t="s">
        <v>6089</v>
      </c>
      <c r="E1522" s="20" t="s">
        <v>7869</v>
      </c>
    </row>
    <row r="1523" spans="1:5" ht="15.75">
      <c r="A1523" s="1" t="s">
        <v>846</v>
      </c>
      <c r="B1523" s="1" t="s">
        <v>3903</v>
      </c>
      <c r="C1523" s="20" t="s">
        <v>6732</v>
      </c>
      <c r="D1523" s="20" t="s">
        <v>6090</v>
      </c>
      <c r="E1523" s="20" t="s">
        <v>7247</v>
      </c>
    </row>
    <row r="1524" spans="1:5" ht="15.75">
      <c r="A1524" s="1" t="s">
        <v>845</v>
      </c>
      <c r="B1524" s="1" t="s">
        <v>3904</v>
      </c>
      <c r="C1524" s="20" t="s">
        <v>6733</v>
      </c>
      <c r="D1524" s="20" t="s">
        <v>6091</v>
      </c>
      <c r="E1524" s="20" t="s">
        <v>7870</v>
      </c>
    </row>
    <row r="1525" spans="1:5" ht="15.75">
      <c r="A1525" s="1" t="s">
        <v>844</v>
      </c>
      <c r="B1525" s="1" t="s">
        <v>3905</v>
      </c>
      <c r="C1525" s="20" t="s">
        <v>6733</v>
      </c>
      <c r="D1525" s="20" t="s">
        <v>6092</v>
      </c>
      <c r="E1525" s="20" t="s">
        <v>6245</v>
      </c>
    </row>
    <row r="1526" spans="1:5" ht="15.75">
      <c r="A1526" s="1" t="s">
        <v>843</v>
      </c>
      <c r="B1526" s="1" t="s">
        <v>3906</v>
      </c>
      <c r="C1526" s="20" t="s">
        <v>6733</v>
      </c>
      <c r="D1526" s="20" t="s">
        <v>5533</v>
      </c>
      <c r="E1526" s="20" t="s">
        <v>7871</v>
      </c>
    </row>
    <row r="1527" spans="1:5" ht="15.75">
      <c r="A1527" s="1" t="s">
        <v>842</v>
      </c>
      <c r="B1527" s="1" t="s">
        <v>3907</v>
      </c>
      <c r="C1527" s="20" t="s">
        <v>6732</v>
      </c>
      <c r="D1527" s="20" t="s">
        <v>6093</v>
      </c>
      <c r="E1527" s="20" t="s">
        <v>7872</v>
      </c>
    </row>
    <row r="1528" spans="1:5" ht="15.75">
      <c r="A1528" s="1" t="s">
        <v>841</v>
      </c>
      <c r="B1528" s="1" t="s">
        <v>3908</v>
      </c>
      <c r="C1528" s="20" t="s">
        <v>6732</v>
      </c>
      <c r="D1528" s="20" t="s">
        <v>6094</v>
      </c>
      <c r="E1528" s="20" t="s">
        <v>7873</v>
      </c>
    </row>
    <row r="1529" spans="1:5" ht="15.75">
      <c r="A1529" s="1" t="s">
        <v>840</v>
      </c>
      <c r="B1529" s="1" t="s">
        <v>3909</v>
      </c>
      <c r="C1529" s="20" t="s">
        <v>6733</v>
      </c>
      <c r="D1529" s="20" t="s">
        <v>6095</v>
      </c>
      <c r="E1529" s="20" t="s">
        <v>7874</v>
      </c>
    </row>
    <row r="1530" spans="1:5" ht="15.75">
      <c r="A1530" s="1" t="s">
        <v>839</v>
      </c>
      <c r="B1530" s="1" t="s">
        <v>3910</v>
      </c>
      <c r="C1530" s="20" t="s">
        <v>6732</v>
      </c>
      <c r="D1530" s="20" t="s">
        <v>6096</v>
      </c>
      <c r="E1530" s="20" t="s">
        <v>7875</v>
      </c>
    </row>
    <row r="1531" spans="1:5" ht="15.75">
      <c r="A1531" s="1" t="s">
        <v>838</v>
      </c>
      <c r="B1531" s="1" t="s">
        <v>3911</v>
      </c>
      <c r="C1531" s="20" t="s">
        <v>6732</v>
      </c>
      <c r="D1531" s="20" t="s">
        <v>5003</v>
      </c>
      <c r="E1531" s="20" t="s">
        <v>6803</v>
      </c>
    </row>
    <row r="1532" spans="1:5" ht="15.75">
      <c r="A1532" s="1" t="s">
        <v>837</v>
      </c>
      <c r="B1532" s="1" t="s">
        <v>3912</v>
      </c>
      <c r="C1532" s="20" t="s">
        <v>6732</v>
      </c>
      <c r="D1532" s="20" t="s">
        <v>6097</v>
      </c>
      <c r="E1532" s="20" t="s">
        <v>7876</v>
      </c>
    </row>
    <row r="1533" spans="1:5" ht="15.75">
      <c r="A1533" s="1" t="s">
        <v>836</v>
      </c>
      <c r="B1533" s="1" t="s">
        <v>3913</v>
      </c>
      <c r="C1533" s="20" t="s">
        <v>6733</v>
      </c>
      <c r="D1533" s="20" t="s">
        <v>6098</v>
      </c>
      <c r="E1533" s="20" t="s">
        <v>7877</v>
      </c>
    </row>
    <row r="1534" spans="1:5" ht="15.75">
      <c r="A1534" s="1" t="s">
        <v>835</v>
      </c>
      <c r="B1534" s="1" t="s">
        <v>3914</v>
      </c>
      <c r="C1534" s="20" t="s">
        <v>6733</v>
      </c>
      <c r="D1534" s="20" t="s">
        <v>6099</v>
      </c>
      <c r="E1534" s="20" t="s">
        <v>7059</v>
      </c>
    </row>
    <row r="1535" spans="1:5" ht="15.75">
      <c r="A1535" s="1" t="s">
        <v>834</v>
      </c>
      <c r="B1535" s="1" t="s">
        <v>3915</v>
      </c>
      <c r="C1535" s="20" t="s">
        <v>6732</v>
      </c>
      <c r="D1535" s="20" t="s">
        <v>6100</v>
      </c>
      <c r="E1535" s="20" t="s">
        <v>6808</v>
      </c>
    </row>
    <row r="1536" spans="1:5" ht="15.75">
      <c r="A1536" s="1" t="s">
        <v>833</v>
      </c>
      <c r="B1536" s="1" t="s">
        <v>3916</v>
      </c>
      <c r="C1536" s="20" t="s">
        <v>6733</v>
      </c>
      <c r="D1536" s="20" t="s">
        <v>6101</v>
      </c>
      <c r="E1536" s="20" t="s">
        <v>6757</v>
      </c>
    </row>
    <row r="1537" spans="1:5" ht="15.75">
      <c r="A1537" s="1" t="s">
        <v>832</v>
      </c>
      <c r="B1537" s="1" t="s">
        <v>3917</v>
      </c>
      <c r="C1537" s="20" t="s">
        <v>6733</v>
      </c>
      <c r="D1537" s="20" t="s">
        <v>6102</v>
      </c>
      <c r="E1537" s="20" t="s">
        <v>5182</v>
      </c>
    </row>
    <row r="1538" spans="1:5" ht="15.75">
      <c r="A1538" s="1" t="s">
        <v>831</v>
      </c>
      <c r="B1538" s="1" t="s">
        <v>3918</v>
      </c>
      <c r="C1538" s="20" t="s">
        <v>6732</v>
      </c>
      <c r="D1538" s="20" t="s">
        <v>6103</v>
      </c>
      <c r="E1538" s="20" t="s">
        <v>7878</v>
      </c>
    </row>
    <row r="1539" spans="1:5" ht="15.75">
      <c r="A1539" s="1" t="s">
        <v>830</v>
      </c>
      <c r="B1539" s="1" t="s">
        <v>3919</v>
      </c>
      <c r="C1539" s="20" t="s">
        <v>6733</v>
      </c>
      <c r="D1539" s="20" t="s">
        <v>6104</v>
      </c>
      <c r="E1539" s="20" t="s">
        <v>6923</v>
      </c>
    </row>
    <row r="1540" spans="1:5" ht="15.75">
      <c r="A1540" s="1" t="s">
        <v>829</v>
      </c>
      <c r="B1540" s="1" t="s">
        <v>3920</v>
      </c>
      <c r="C1540" s="20" t="s">
        <v>6733</v>
      </c>
      <c r="D1540" s="20" t="s">
        <v>6105</v>
      </c>
      <c r="E1540" s="20" t="s">
        <v>7879</v>
      </c>
    </row>
    <row r="1541" spans="1:5" ht="15.75">
      <c r="A1541" s="1" t="s">
        <v>828</v>
      </c>
      <c r="B1541" s="1" t="s">
        <v>3921</v>
      </c>
      <c r="C1541" s="20" t="s">
        <v>6732</v>
      </c>
      <c r="D1541" s="20" t="s">
        <v>6106</v>
      </c>
      <c r="E1541" s="20" t="s">
        <v>7880</v>
      </c>
    </row>
    <row r="1542" spans="1:5" ht="15.75">
      <c r="A1542" s="1" t="s">
        <v>827</v>
      </c>
      <c r="B1542" s="1" t="s">
        <v>3922</v>
      </c>
      <c r="C1542" s="20" t="s">
        <v>6732</v>
      </c>
      <c r="D1542" s="20" t="s">
        <v>6107</v>
      </c>
      <c r="E1542" s="20" t="s">
        <v>7881</v>
      </c>
    </row>
    <row r="1543" spans="1:5" ht="15.75">
      <c r="A1543" s="1" t="s">
        <v>826</v>
      </c>
      <c r="B1543" s="1" t="s">
        <v>3923</v>
      </c>
      <c r="C1543" s="20" t="s">
        <v>6733</v>
      </c>
      <c r="D1543" s="20" t="s">
        <v>6108</v>
      </c>
      <c r="E1543" s="20" t="s">
        <v>7882</v>
      </c>
    </row>
    <row r="1544" spans="1:5" ht="15.75">
      <c r="A1544" s="1" t="s">
        <v>825</v>
      </c>
      <c r="B1544" s="1" t="s">
        <v>3924</v>
      </c>
      <c r="C1544" s="20" t="s">
        <v>6733</v>
      </c>
      <c r="D1544" s="20" t="s">
        <v>6109</v>
      </c>
      <c r="E1544" s="20" t="s">
        <v>5182</v>
      </c>
    </row>
    <row r="1545" spans="1:5" ht="15.75">
      <c r="A1545" s="1" t="s">
        <v>824</v>
      </c>
      <c r="B1545" s="1" t="s">
        <v>3925</v>
      </c>
      <c r="C1545" s="20" t="s">
        <v>6733</v>
      </c>
      <c r="D1545" s="20" t="s">
        <v>6110</v>
      </c>
      <c r="E1545" s="20" t="s">
        <v>7883</v>
      </c>
    </row>
    <row r="1546" spans="1:5" ht="15.75">
      <c r="A1546" s="1" t="s">
        <v>823</v>
      </c>
      <c r="B1546" s="1" t="s">
        <v>3926</v>
      </c>
      <c r="C1546" s="20" t="s">
        <v>6733</v>
      </c>
      <c r="D1546" s="20" t="s">
        <v>6111</v>
      </c>
      <c r="E1546" s="20" t="s">
        <v>7884</v>
      </c>
    </row>
    <row r="1547" spans="1:5" ht="15.75">
      <c r="A1547" s="1" t="s">
        <v>822</v>
      </c>
      <c r="B1547" s="1" t="s">
        <v>3927</v>
      </c>
      <c r="C1547" s="20" t="s">
        <v>6732</v>
      </c>
      <c r="D1547" s="20" t="s">
        <v>6112</v>
      </c>
      <c r="E1547" s="20" t="s">
        <v>7362</v>
      </c>
    </row>
    <row r="1548" spans="1:5" ht="15.75">
      <c r="A1548" s="1" t="s">
        <v>821</v>
      </c>
      <c r="B1548" s="1" t="s">
        <v>3928</v>
      </c>
      <c r="C1548" s="20" t="s">
        <v>6732</v>
      </c>
      <c r="D1548" s="20" t="s">
        <v>6113</v>
      </c>
      <c r="E1548" s="20" t="s">
        <v>7885</v>
      </c>
    </row>
    <row r="1549" spans="1:5" ht="15.75">
      <c r="A1549" s="1" t="s">
        <v>820</v>
      </c>
      <c r="B1549" s="1" t="s">
        <v>3929</v>
      </c>
      <c r="C1549" s="20" t="s">
        <v>6732</v>
      </c>
      <c r="D1549" s="20" t="s">
        <v>6114</v>
      </c>
      <c r="E1549" s="20" t="s">
        <v>7886</v>
      </c>
    </row>
    <row r="1550" spans="1:5" ht="15.75">
      <c r="A1550" s="1" t="s">
        <v>819</v>
      </c>
      <c r="B1550" s="1" t="s">
        <v>3930</v>
      </c>
      <c r="C1550" s="20" t="s">
        <v>6733</v>
      </c>
      <c r="D1550" s="20" t="s">
        <v>6115</v>
      </c>
      <c r="E1550" s="20" t="s">
        <v>7887</v>
      </c>
    </row>
    <row r="1551" spans="1:5" ht="15.75">
      <c r="A1551" s="1" t="s">
        <v>818</v>
      </c>
      <c r="B1551" s="1" t="s">
        <v>3931</v>
      </c>
      <c r="C1551" s="20" t="s">
        <v>6732</v>
      </c>
      <c r="D1551" s="20" t="s">
        <v>6116</v>
      </c>
      <c r="E1551" s="20" t="s">
        <v>6759</v>
      </c>
    </row>
    <row r="1552" spans="1:5" ht="15.75">
      <c r="A1552" s="1" t="s">
        <v>817</v>
      </c>
      <c r="B1552" s="1" t="s">
        <v>3932</v>
      </c>
      <c r="C1552" s="20" t="s">
        <v>6733</v>
      </c>
      <c r="D1552" s="20" t="s">
        <v>6117</v>
      </c>
      <c r="E1552" s="20" t="s">
        <v>7888</v>
      </c>
    </row>
    <row r="1553" spans="1:5" ht="15.75">
      <c r="A1553" s="1" t="s">
        <v>816</v>
      </c>
      <c r="B1553" s="1" t="s">
        <v>3933</v>
      </c>
      <c r="C1553" s="20" t="s">
        <v>6733</v>
      </c>
      <c r="D1553" s="20" t="s">
        <v>5866</v>
      </c>
      <c r="E1553" s="20" t="s">
        <v>7109</v>
      </c>
    </row>
    <row r="1554" spans="1:5" ht="15.75">
      <c r="A1554" s="1" t="s">
        <v>815</v>
      </c>
      <c r="B1554" s="1" t="s">
        <v>3934</v>
      </c>
      <c r="C1554" s="20" t="s">
        <v>6733</v>
      </c>
      <c r="D1554" s="20" t="s">
        <v>6118</v>
      </c>
      <c r="E1554" s="20" t="s">
        <v>7889</v>
      </c>
    </row>
    <row r="1555" spans="1:5" ht="15.75">
      <c r="A1555" s="1" t="s">
        <v>814</v>
      </c>
      <c r="B1555" s="1" t="s">
        <v>3935</v>
      </c>
      <c r="C1555" s="20" t="s">
        <v>6732</v>
      </c>
      <c r="D1555" s="20" t="s">
        <v>6119</v>
      </c>
      <c r="E1555" s="20" t="s">
        <v>7890</v>
      </c>
    </row>
    <row r="1556" spans="1:5" ht="15.75">
      <c r="A1556" s="1" t="s">
        <v>813</v>
      </c>
      <c r="B1556" s="1" t="s">
        <v>3936</v>
      </c>
      <c r="C1556" s="20" t="s">
        <v>6732</v>
      </c>
      <c r="D1556" s="20" t="s">
        <v>6120</v>
      </c>
      <c r="E1556" s="20" t="s">
        <v>6898</v>
      </c>
    </row>
    <row r="1557" spans="1:5" ht="15.75">
      <c r="A1557" s="1" t="s">
        <v>812</v>
      </c>
      <c r="B1557" s="1" t="s">
        <v>3937</v>
      </c>
      <c r="C1557" s="20" t="s">
        <v>6733</v>
      </c>
      <c r="D1557" s="20" t="s">
        <v>5718</v>
      </c>
      <c r="E1557" s="20" t="s">
        <v>7891</v>
      </c>
    </row>
    <row r="1558" spans="1:5" ht="15.75">
      <c r="A1558" s="1" t="s">
        <v>811</v>
      </c>
      <c r="B1558" s="1" t="s">
        <v>3938</v>
      </c>
      <c r="C1558" s="20" t="s">
        <v>6732</v>
      </c>
      <c r="D1558" s="20" t="s">
        <v>6121</v>
      </c>
      <c r="E1558" s="20" t="s">
        <v>7892</v>
      </c>
    </row>
    <row r="1559" spans="1:5" ht="15.75">
      <c r="A1559" s="1" t="s">
        <v>810</v>
      </c>
      <c r="B1559" s="1" t="s">
        <v>3939</v>
      </c>
      <c r="C1559" s="20" t="s">
        <v>6732</v>
      </c>
      <c r="D1559" s="20" t="s">
        <v>6122</v>
      </c>
      <c r="E1559" s="20" t="s">
        <v>7787</v>
      </c>
    </row>
    <row r="1560" spans="1:5" ht="15.75">
      <c r="A1560" s="1" t="s">
        <v>809</v>
      </c>
      <c r="B1560" s="1" t="s">
        <v>3940</v>
      </c>
      <c r="C1560" s="20" t="s">
        <v>6732</v>
      </c>
      <c r="D1560" s="20" t="s">
        <v>6123</v>
      </c>
      <c r="E1560" s="20" t="s">
        <v>7893</v>
      </c>
    </row>
    <row r="1561" spans="1:5" ht="15.75">
      <c r="A1561" s="1" t="s">
        <v>808</v>
      </c>
      <c r="B1561" s="1" t="s">
        <v>3941</v>
      </c>
      <c r="C1561" s="20" t="s">
        <v>6732</v>
      </c>
      <c r="D1561" s="20" t="s">
        <v>6124</v>
      </c>
      <c r="E1561" s="20" t="s">
        <v>7894</v>
      </c>
    </row>
    <row r="1562" spans="1:5" ht="15.75">
      <c r="A1562" s="1" t="s">
        <v>807</v>
      </c>
      <c r="B1562" s="1" t="s">
        <v>3942</v>
      </c>
      <c r="C1562" s="20" t="s">
        <v>6733</v>
      </c>
      <c r="D1562" s="20" t="s">
        <v>6125</v>
      </c>
      <c r="E1562" s="20" t="s">
        <v>7895</v>
      </c>
    </row>
    <row r="1563" spans="1:5" ht="15.75">
      <c r="A1563" s="1" t="s">
        <v>806</v>
      </c>
      <c r="B1563" s="1" t="s">
        <v>3943</v>
      </c>
      <c r="C1563" s="20" t="s">
        <v>6733</v>
      </c>
      <c r="D1563" s="20" t="s">
        <v>6126</v>
      </c>
      <c r="E1563" s="20" t="s">
        <v>7896</v>
      </c>
    </row>
    <row r="1564" spans="1:5" ht="15.75">
      <c r="A1564" s="1" t="s">
        <v>805</v>
      </c>
      <c r="B1564" s="1" t="s">
        <v>3944</v>
      </c>
      <c r="C1564" s="20" t="s">
        <v>6733</v>
      </c>
      <c r="D1564" s="20" t="s">
        <v>6127</v>
      </c>
      <c r="E1564" s="20" t="s">
        <v>7897</v>
      </c>
    </row>
    <row r="1565" spans="1:5" ht="15.75">
      <c r="A1565" s="1" t="s">
        <v>804</v>
      </c>
      <c r="B1565" s="1" t="s">
        <v>3945</v>
      </c>
      <c r="C1565" s="20" t="s">
        <v>6733</v>
      </c>
      <c r="D1565" s="20" t="s">
        <v>5182</v>
      </c>
      <c r="E1565" s="20" t="s">
        <v>5732</v>
      </c>
    </row>
    <row r="1566" spans="1:5" ht="15.75">
      <c r="A1566" s="1" t="s">
        <v>803</v>
      </c>
      <c r="B1566" s="1" t="s">
        <v>3946</v>
      </c>
      <c r="C1566" s="20" t="s">
        <v>6733</v>
      </c>
      <c r="D1566" s="20" t="s">
        <v>5541</v>
      </c>
      <c r="E1566" s="20" t="s">
        <v>7898</v>
      </c>
    </row>
    <row r="1567" spans="1:5" ht="15.75">
      <c r="A1567" s="1" t="s">
        <v>802</v>
      </c>
      <c r="B1567" s="1" t="s">
        <v>3947</v>
      </c>
      <c r="C1567" s="20" t="s">
        <v>6732</v>
      </c>
      <c r="D1567" s="20" t="s">
        <v>6128</v>
      </c>
      <c r="E1567" s="20" t="s">
        <v>7899</v>
      </c>
    </row>
    <row r="1568" spans="1:5" ht="15.75">
      <c r="A1568" s="1" t="s">
        <v>801</v>
      </c>
      <c r="B1568" s="1" t="s">
        <v>3948</v>
      </c>
      <c r="C1568" s="20" t="s">
        <v>6732</v>
      </c>
      <c r="D1568" s="20" t="s">
        <v>6129</v>
      </c>
      <c r="E1568" s="20" t="s">
        <v>7033</v>
      </c>
    </row>
    <row r="1569" spans="1:5" ht="15.75">
      <c r="A1569" s="1" t="s">
        <v>800</v>
      </c>
      <c r="B1569" s="1" t="s">
        <v>3949</v>
      </c>
      <c r="C1569" s="20" t="s">
        <v>6733</v>
      </c>
      <c r="D1569" s="20" t="s">
        <v>5225</v>
      </c>
      <c r="E1569" s="20" t="s">
        <v>7900</v>
      </c>
    </row>
    <row r="1570" spans="1:5" ht="15.75">
      <c r="A1570" s="1" t="s">
        <v>799</v>
      </c>
      <c r="B1570" s="1" t="s">
        <v>3950</v>
      </c>
      <c r="C1570" s="20" t="s">
        <v>6732</v>
      </c>
      <c r="D1570" s="20" t="s">
        <v>6130</v>
      </c>
      <c r="E1570" s="20" t="s">
        <v>7901</v>
      </c>
    </row>
    <row r="1571" spans="1:5" ht="15.75">
      <c r="A1571" s="1" t="s">
        <v>798</v>
      </c>
      <c r="B1571" s="1" t="s">
        <v>3951</v>
      </c>
      <c r="C1571" s="20" t="s">
        <v>6733</v>
      </c>
      <c r="D1571" s="20" t="s">
        <v>6131</v>
      </c>
      <c r="E1571" s="20" t="s">
        <v>7538</v>
      </c>
    </row>
    <row r="1572" spans="1:5" ht="15.75">
      <c r="A1572" s="1" t="s">
        <v>797</v>
      </c>
      <c r="B1572" s="1" t="s">
        <v>3952</v>
      </c>
      <c r="C1572" s="20" t="s">
        <v>6732</v>
      </c>
      <c r="D1572" s="20" t="s">
        <v>6132</v>
      </c>
      <c r="E1572" s="20" t="s">
        <v>7902</v>
      </c>
    </row>
    <row r="1573" spans="1:5" ht="15.75">
      <c r="A1573" s="1" t="s">
        <v>796</v>
      </c>
      <c r="B1573" s="1" t="s">
        <v>3953</v>
      </c>
      <c r="C1573" s="20" t="s">
        <v>6733</v>
      </c>
      <c r="D1573" s="20" t="s">
        <v>5173</v>
      </c>
      <c r="E1573" s="20" t="s">
        <v>7903</v>
      </c>
    </row>
    <row r="1574" spans="1:5" ht="15.75">
      <c r="A1574" s="1" t="s">
        <v>795</v>
      </c>
      <c r="B1574" s="1" t="s">
        <v>3954</v>
      </c>
      <c r="C1574" s="20" t="s">
        <v>6733</v>
      </c>
      <c r="D1574" s="20" t="s">
        <v>6133</v>
      </c>
      <c r="E1574" s="20" t="s">
        <v>7904</v>
      </c>
    </row>
    <row r="1575" spans="1:5" ht="15.75">
      <c r="A1575" s="1" t="s">
        <v>794</v>
      </c>
      <c r="B1575" s="1" t="s">
        <v>3955</v>
      </c>
      <c r="C1575" s="20" t="s">
        <v>6733</v>
      </c>
      <c r="D1575" s="20" t="s">
        <v>6134</v>
      </c>
      <c r="E1575" s="20" t="s">
        <v>7905</v>
      </c>
    </row>
    <row r="1576" spans="1:5" ht="15.75">
      <c r="A1576" s="1" t="s">
        <v>793</v>
      </c>
      <c r="B1576" s="1" t="s">
        <v>3956</v>
      </c>
      <c r="C1576" s="20" t="s">
        <v>6733</v>
      </c>
      <c r="D1576" s="20" t="s">
        <v>6135</v>
      </c>
      <c r="E1576" s="20" t="s">
        <v>6755</v>
      </c>
    </row>
    <row r="1577" spans="1:5" ht="15.75">
      <c r="A1577" s="1" t="s">
        <v>792</v>
      </c>
      <c r="B1577" s="1" t="s">
        <v>3957</v>
      </c>
      <c r="C1577" s="20" t="s">
        <v>6732</v>
      </c>
      <c r="D1577" s="20" t="s">
        <v>5240</v>
      </c>
      <c r="E1577" s="20" t="s">
        <v>7906</v>
      </c>
    </row>
    <row r="1578" spans="1:5" ht="15.75">
      <c r="A1578" s="1" t="s">
        <v>791</v>
      </c>
      <c r="B1578" s="1" t="s">
        <v>3958</v>
      </c>
      <c r="C1578" s="20" t="s">
        <v>6733</v>
      </c>
      <c r="D1578" s="20" t="s">
        <v>6136</v>
      </c>
      <c r="E1578" s="20" t="s">
        <v>7907</v>
      </c>
    </row>
    <row r="1579" spans="1:5" ht="15.75">
      <c r="A1579" s="1" t="s">
        <v>790</v>
      </c>
      <c r="B1579" s="1" t="s">
        <v>3959</v>
      </c>
      <c r="C1579" s="20" t="s">
        <v>6733</v>
      </c>
      <c r="D1579" s="20" t="s">
        <v>6137</v>
      </c>
      <c r="E1579" s="20" t="s">
        <v>7908</v>
      </c>
    </row>
    <row r="1580" spans="1:5" ht="15.75">
      <c r="A1580" s="1" t="s">
        <v>789</v>
      </c>
      <c r="B1580" s="1" t="s">
        <v>3960</v>
      </c>
      <c r="C1580" s="20" t="s">
        <v>6732</v>
      </c>
      <c r="D1580" s="20" t="s">
        <v>5333</v>
      </c>
      <c r="E1580" s="20" t="s">
        <v>7909</v>
      </c>
    </row>
    <row r="1581" spans="1:5" ht="15.75">
      <c r="A1581" s="1" t="s">
        <v>788</v>
      </c>
      <c r="B1581" s="1" t="s">
        <v>3961</v>
      </c>
      <c r="C1581" s="20" t="s">
        <v>6733</v>
      </c>
      <c r="D1581" s="20" t="s">
        <v>6138</v>
      </c>
      <c r="E1581" s="20" t="s">
        <v>6863</v>
      </c>
    </row>
    <row r="1582" spans="1:5" ht="15.75">
      <c r="A1582" s="1" t="s">
        <v>787</v>
      </c>
      <c r="B1582" s="1" t="s">
        <v>3962</v>
      </c>
      <c r="C1582" s="20" t="s">
        <v>6733</v>
      </c>
      <c r="D1582" s="20" t="s">
        <v>6139</v>
      </c>
      <c r="E1582" s="20" t="s">
        <v>7910</v>
      </c>
    </row>
    <row r="1583" spans="1:5" ht="15.75">
      <c r="A1583" s="1" t="s">
        <v>786</v>
      </c>
      <c r="B1583" s="1" t="s">
        <v>3963</v>
      </c>
      <c r="C1583" s="20" t="s">
        <v>6733</v>
      </c>
      <c r="D1583" s="20" t="s">
        <v>5042</v>
      </c>
      <c r="E1583" s="20" t="s">
        <v>7911</v>
      </c>
    </row>
    <row r="1584" spans="1:5" ht="15.75">
      <c r="A1584" s="1" t="s">
        <v>785</v>
      </c>
      <c r="B1584" s="1" t="s">
        <v>3964</v>
      </c>
      <c r="C1584" s="20" t="s">
        <v>7125</v>
      </c>
      <c r="D1584" s="20" t="s">
        <v>6140</v>
      </c>
      <c r="E1584" s="20" t="s">
        <v>7912</v>
      </c>
    </row>
    <row r="1585" spans="1:5" ht="15.75">
      <c r="A1585" s="1" t="s">
        <v>784</v>
      </c>
      <c r="B1585" s="1" t="s">
        <v>3965</v>
      </c>
      <c r="C1585" s="20" t="s">
        <v>6732</v>
      </c>
      <c r="D1585" s="20" t="s">
        <v>6141</v>
      </c>
      <c r="E1585" s="20" t="s">
        <v>7913</v>
      </c>
    </row>
    <row r="1586" spans="1:5" ht="15.75">
      <c r="A1586" s="1" t="s">
        <v>783</v>
      </c>
      <c r="B1586" s="1" t="s">
        <v>3966</v>
      </c>
      <c r="C1586" s="20" t="s">
        <v>7125</v>
      </c>
      <c r="D1586" s="20" t="s">
        <v>6142</v>
      </c>
      <c r="E1586" s="20" t="s">
        <v>7914</v>
      </c>
    </row>
    <row r="1587" spans="1:5" ht="15.75">
      <c r="A1587" s="1" t="s">
        <v>782</v>
      </c>
      <c r="B1587" s="1" t="s">
        <v>3967</v>
      </c>
      <c r="C1587" s="20" t="s">
        <v>6732</v>
      </c>
      <c r="D1587" s="20" t="s">
        <v>6143</v>
      </c>
      <c r="E1587" s="20" t="s">
        <v>7915</v>
      </c>
    </row>
    <row r="1588" spans="1:5" ht="15.75">
      <c r="A1588" s="1" t="s">
        <v>781</v>
      </c>
      <c r="B1588" s="1" t="s">
        <v>3968</v>
      </c>
      <c r="C1588" s="20" t="s">
        <v>6733</v>
      </c>
      <c r="D1588" s="20" t="s">
        <v>6144</v>
      </c>
      <c r="E1588" s="20" t="s">
        <v>7916</v>
      </c>
    </row>
    <row r="1589" spans="1:5" ht="15.75">
      <c r="A1589" s="1" t="s">
        <v>780</v>
      </c>
      <c r="B1589" s="1" t="s">
        <v>3969</v>
      </c>
      <c r="C1589" s="20" t="s">
        <v>6733</v>
      </c>
      <c r="D1589" s="20" t="s">
        <v>6145</v>
      </c>
      <c r="E1589" s="20" t="s">
        <v>7917</v>
      </c>
    </row>
    <row r="1590" spans="1:5" ht="15.75">
      <c r="A1590" s="1" t="s">
        <v>779</v>
      </c>
      <c r="B1590" s="1" t="s">
        <v>3970</v>
      </c>
      <c r="C1590" s="20" t="s">
        <v>6732</v>
      </c>
      <c r="D1590" s="20" t="s">
        <v>6146</v>
      </c>
      <c r="E1590" s="20" t="s">
        <v>7918</v>
      </c>
    </row>
    <row r="1591" spans="1:5" ht="15.75">
      <c r="A1591" s="1" t="s">
        <v>778</v>
      </c>
      <c r="B1591" s="1" t="s">
        <v>3971</v>
      </c>
      <c r="C1591" s="20" t="s">
        <v>6733</v>
      </c>
      <c r="D1591" s="20" t="s">
        <v>5007</v>
      </c>
      <c r="E1591" s="20" t="s">
        <v>7070</v>
      </c>
    </row>
    <row r="1592" spans="1:5" ht="15.75">
      <c r="A1592" s="1" t="s">
        <v>777</v>
      </c>
      <c r="B1592" s="1" t="s">
        <v>3972</v>
      </c>
      <c r="C1592" s="20" t="s">
        <v>6733</v>
      </c>
      <c r="D1592" s="20" t="s">
        <v>6147</v>
      </c>
      <c r="E1592" s="20" t="s">
        <v>7147</v>
      </c>
    </row>
    <row r="1593" spans="1:5" ht="15.75">
      <c r="A1593" s="1" t="s">
        <v>776</v>
      </c>
      <c r="B1593" s="1" t="s">
        <v>3973</v>
      </c>
      <c r="C1593" s="20" t="s">
        <v>6733</v>
      </c>
      <c r="D1593" s="20" t="s">
        <v>6148</v>
      </c>
      <c r="E1593" s="20" t="s">
        <v>6916</v>
      </c>
    </row>
    <row r="1594" spans="1:5" ht="15.75">
      <c r="A1594" s="1" t="s">
        <v>775</v>
      </c>
      <c r="B1594" s="1" t="s">
        <v>3974</v>
      </c>
      <c r="C1594" s="20" t="s">
        <v>7125</v>
      </c>
      <c r="D1594" s="20" t="s">
        <v>6149</v>
      </c>
      <c r="E1594" s="20" t="s">
        <v>7177</v>
      </c>
    </row>
    <row r="1595" spans="1:5" ht="15.75">
      <c r="A1595" s="1" t="s">
        <v>774</v>
      </c>
      <c r="B1595" s="1" t="s">
        <v>3975</v>
      </c>
      <c r="C1595" s="20" t="s">
        <v>6733</v>
      </c>
      <c r="D1595" s="20" t="s">
        <v>6150</v>
      </c>
      <c r="E1595" s="20" t="s">
        <v>7919</v>
      </c>
    </row>
    <row r="1596" spans="1:5" ht="15.75">
      <c r="A1596" s="1" t="s">
        <v>773</v>
      </c>
      <c r="B1596" s="1" t="s">
        <v>3976</v>
      </c>
      <c r="C1596" s="20" t="s">
        <v>6732</v>
      </c>
      <c r="D1596" s="20" t="s">
        <v>6151</v>
      </c>
      <c r="E1596" s="20" t="s">
        <v>6894</v>
      </c>
    </row>
    <row r="1597" spans="1:5" ht="15.75">
      <c r="A1597" s="1" t="s">
        <v>772</v>
      </c>
      <c r="B1597" s="1" t="s">
        <v>3977</v>
      </c>
      <c r="C1597" s="20" t="s">
        <v>7125</v>
      </c>
      <c r="D1597" s="20" t="s">
        <v>6152</v>
      </c>
      <c r="E1597" s="20" t="s">
        <v>7920</v>
      </c>
    </row>
    <row r="1598" spans="1:5" ht="15.75">
      <c r="A1598" s="1" t="s">
        <v>771</v>
      </c>
      <c r="B1598" s="1" t="s">
        <v>3978</v>
      </c>
      <c r="C1598" s="20" t="s">
        <v>6733</v>
      </c>
      <c r="D1598" s="20" t="s">
        <v>6153</v>
      </c>
      <c r="E1598" s="20" t="s">
        <v>7921</v>
      </c>
    </row>
    <row r="1599" spans="1:5" ht="15.75">
      <c r="A1599" s="1" t="s">
        <v>770</v>
      </c>
      <c r="B1599" s="1" t="s">
        <v>3979</v>
      </c>
      <c r="C1599" s="20" t="s">
        <v>6733</v>
      </c>
      <c r="D1599" s="20" t="s">
        <v>6154</v>
      </c>
      <c r="E1599" s="20" t="s">
        <v>7922</v>
      </c>
    </row>
    <row r="1600" spans="1:5" ht="15.75">
      <c r="A1600" s="1" t="s">
        <v>769</v>
      </c>
      <c r="B1600" s="1" t="s">
        <v>3980</v>
      </c>
      <c r="C1600" s="20" t="s">
        <v>6733</v>
      </c>
      <c r="D1600" s="20" t="s">
        <v>5578</v>
      </c>
      <c r="E1600" s="20" t="s">
        <v>7923</v>
      </c>
    </row>
    <row r="1601" spans="1:5" ht="15.75">
      <c r="A1601" s="1" t="s">
        <v>768</v>
      </c>
      <c r="B1601" s="1" t="s">
        <v>3981</v>
      </c>
      <c r="C1601" s="20" t="s">
        <v>6733</v>
      </c>
      <c r="D1601" s="20" t="s">
        <v>6155</v>
      </c>
      <c r="E1601" s="20" t="s">
        <v>7053</v>
      </c>
    </row>
    <row r="1602" spans="1:5" ht="15.75">
      <c r="A1602" s="1" t="s">
        <v>767</v>
      </c>
      <c r="B1602" s="1" t="s">
        <v>3982</v>
      </c>
      <c r="C1602" s="20" t="s">
        <v>6732</v>
      </c>
      <c r="D1602" s="20" t="s">
        <v>6156</v>
      </c>
      <c r="E1602" s="20" t="s">
        <v>7924</v>
      </c>
    </row>
    <row r="1603" spans="1:5" ht="15.75">
      <c r="A1603" s="1" t="s">
        <v>766</v>
      </c>
      <c r="B1603" s="1" t="s">
        <v>3983</v>
      </c>
      <c r="C1603" s="20" t="s">
        <v>6733</v>
      </c>
      <c r="D1603" s="20" t="s">
        <v>6157</v>
      </c>
      <c r="E1603" s="20" t="s">
        <v>7415</v>
      </c>
    </row>
    <row r="1604" spans="1:5" ht="15.75">
      <c r="A1604" s="1" t="s">
        <v>765</v>
      </c>
      <c r="B1604" s="1" t="s">
        <v>3984</v>
      </c>
      <c r="C1604" s="20" t="s">
        <v>6733</v>
      </c>
      <c r="D1604" s="20" t="s">
        <v>6158</v>
      </c>
      <c r="E1604" s="20" t="s">
        <v>6844</v>
      </c>
    </row>
    <row r="1605" spans="1:5" ht="15.75">
      <c r="A1605" s="1" t="s">
        <v>764</v>
      </c>
      <c r="B1605" s="1" t="s">
        <v>3985</v>
      </c>
      <c r="C1605" s="20" t="s">
        <v>6733</v>
      </c>
      <c r="D1605" s="20" t="s">
        <v>5465</v>
      </c>
      <c r="E1605" s="20" t="s">
        <v>7925</v>
      </c>
    </row>
    <row r="1606" spans="1:5" ht="15.75">
      <c r="A1606" s="1" t="s">
        <v>763</v>
      </c>
      <c r="B1606" s="1" t="s">
        <v>3986</v>
      </c>
      <c r="C1606" s="20" t="s">
        <v>7125</v>
      </c>
      <c r="D1606" s="20" t="s">
        <v>6159</v>
      </c>
      <c r="E1606" s="20" t="s">
        <v>7926</v>
      </c>
    </row>
    <row r="1607" spans="1:5" ht="15.75">
      <c r="A1607" s="1" t="s">
        <v>762</v>
      </c>
      <c r="B1607" s="1" t="s">
        <v>3987</v>
      </c>
      <c r="C1607" s="20" t="s">
        <v>6733</v>
      </c>
      <c r="D1607" s="20" t="s">
        <v>6160</v>
      </c>
      <c r="E1607" s="20" t="s">
        <v>6812</v>
      </c>
    </row>
    <row r="1608" spans="1:5" ht="15.75">
      <c r="A1608" s="1" t="s">
        <v>761</v>
      </c>
      <c r="B1608" s="1" t="s">
        <v>3988</v>
      </c>
      <c r="C1608" s="20" t="s">
        <v>6733</v>
      </c>
      <c r="D1608" s="20" t="s">
        <v>5182</v>
      </c>
      <c r="E1608" s="20" t="s">
        <v>7927</v>
      </c>
    </row>
    <row r="1609" spans="1:5" ht="15.75">
      <c r="A1609" s="1" t="s">
        <v>760</v>
      </c>
      <c r="B1609" s="1" t="s">
        <v>3989</v>
      </c>
      <c r="C1609" s="20" t="s">
        <v>6732</v>
      </c>
      <c r="D1609" s="20" t="s">
        <v>6161</v>
      </c>
      <c r="E1609" s="20" t="s">
        <v>7928</v>
      </c>
    </row>
    <row r="1610" spans="1:5" ht="15.75">
      <c r="A1610" s="1" t="s">
        <v>759</v>
      </c>
      <c r="B1610" s="1" t="s">
        <v>3990</v>
      </c>
      <c r="C1610" s="20" t="s">
        <v>6732</v>
      </c>
      <c r="D1610" s="20" t="s">
        <v>6162</v>
      </c>
      <c r="E1610" s="20" t="s">
        <v>7153</v>
      </c>
    </row>
    <row r="1611" spans="1:5" ht="15.75">
      <c r="A1611" s="1" t="s">
        <v>758</v>
      </c>
      <c r="B1611" s="1" t="s">
        <v>3991</v>
      </c>
      <c r="C1611" s="20" t="s">
        <v>6732</v>
      </c>
      <c r="D1611" s="20" t="s">
        <v>6163</v>
      </c>
      <c r="E1611" s="20" t="s">
        <v>7929</v>
      </c>
    </row>
    <row r="1612" spans="1:5" ht="15.75">
      <c r="A1612" s="1" t="s">
        <v>757</v>
      </c>
      <c r="B1612" s="1" t="s">
        <v>3992</v>
      </c>
      <c r="C1612" s="20" t="s">
        <v>6732</v>
      </c>
      <c r="D1612" s="20" t="s">
        <v>6164</v>
      </c>
      <c r="E1612" s="20" t="s">
        <v>7930</v>
      </c>
    </row>
    <row r="1613" spans="1:5" ht="15.75">
      <c r="A1613" s="1" t="s">
        <v>756</v>
      </c>
      <c r="B1613" s="1" t="s">
        <v>3993</v>
      </c>
      <c r="C1613" s="20" t="s">
        <v>6732</v>
      </c>
      <c r="D1613" s="20" t="s">
        <v>6165</v>
      </c>
      <c r="E1613" s="20" t="s">
        <v>7058</v>
      </c>
    </row>
    <row r="1614" spans="1:5" ht="15.75">
      <c r="A1614" s="1" t="s">
        <v>755</v>
      </c>
      <c r="B1614" s="1" t="s">
        <v>3994</v>
      </c>
      <c r="C1614" s="20" t="s">
        <v>6733</v>
      </c>
      <c r="D1614" s="20" t="s">
        <v>6166</v>
      </c>
      <c r="E1614" s="20" t="s">
        <v>7931</v>
      </c>
    </row>
    <row r="1615" spans="1:5" ht="15.75">
      <c r="A1615" s="1" t="s">
        <v>754</v>
      </c>
      <c r="B1615" s="1" t="s">
        <v>3995</v>
      </c>
      <c r="C1615" s="20" t="s">
        <v>6732</v>
      </c>
      <c r="D1615" s="20" t="s">
        <v>6167</v>
      </c>
      <c r="E1615" s="20" t="s">
        <v>7932</v>
      </c>
    </row>
    <row r="1616" spans="1:5" ht="15.75">
      <c r="A1616" s="1" t="s">
        <v>753</v>
      </c>
      <c r="B1616" s="1" t="s">
        <v>3996</v>
      </c>
      <c r="C1616" s="20" t="s">
        <v>6733</v>
      </c>
      <c r="D1616" s="20" t="s">
        <v>6168</v>
      </c>
      <c r="E1616" s="20" t="s">
        <v>6923</v>
      </c>
    </row>
    <row r="1617" spans="1:5" ht="15.75">
      <c r="A1617" s="1" t="s">
        <v>752</v>
      </c>
      <c r="B1617" s="1" t="s">
        <v>3997</v>
      </c>
      <c r="C1617" s="20" t="s">
        <v>6732</v>
      </c>
      <c r="D1617" s="20" t="s">
        <v>6169</v>
      </c>
      <c r="E1617" s="20" t="s">
        <v>7933</v>
      </c>
    </row>
    <row r="1618" spans="1:5" ht="15.75">
      <c r="A1618" s="1" t="s">
        <v>751</v>
      </c>
      <c r="B1618" s="1" t="s">
        <v>3998</v>
      </c>
      <c r="C1618" s="20" t="s">
        <v>6733</v>
      </c>
      <c r="D1618" s="20" t="s">
        <v>6170</v>
      </c>
      <c r="E1618" s="20" t="s">
        <v>7934</v>
      </c>
    </row>
    <row r="1619" spans="1:5" ht="15.75">
      <c r="A1619" s="1" t="s">
        <v>750</v>
      </c>
      <c r="B1619" s="1" t="s">
        <v>3999</v>
      </c>
      <c r="C1619" s="20" t="s">
        <v>6732</v>
      </c>
      <c r="D1619" s="20" t="s">
        <v>6171</v>
      </c>
      <c r="E1619" s="20" t="s">
        <v>7935</v>
      </c>
    </row>
    <row r="1620" spans="1:5" ht="15.75">
      <c r="A1620" s="1" t="s">
        <v>749</v>
      </c>
      <c r="B1620" s="1" t="s">
        <v>4000</v>
      </c>
      <c r="C1620" s="20" t="s">
        <v>6733</v>
      </c>
      <c r="D1620" s="20" t="s">
        <v>4767</v>
      </c>
      <c r="E1620" s="20" t="s">
        <v>7936</v>
      </c>
    </row>
    <row r="1621" spans="1:5" ht="15.75">
      <c r="A1621" s="1" t="s">
        <v>748</v>
      </c>
      <c r="B1621" s="1" t="s">
        <v>4001</v>
      </c>
      <c r="C1621" s="20" t="s">
        <v>6732</v>
      </c>
      <c r="D1621" s="20" t="s">
        <v>6172</v>
      </c>
      <c r="E1621" s="20" t="s">
        <v>7937</v>
      </c>
    </row>
    <row r="1622" spans="1:5" ht="15.75">
      <c r="A1622" s="1" t="s">
        <v>747</v>
      </c>
      <c r="B1622" s="1" t="s">
        <v>4002</v>
      </c>
      <c r="C1622" s="20" t="s">
        <v>6732</v>
      </c>
      <c r="D1622" s="20" t="s">
        <v>6173</v>
      </c>
      <c r="E1622" s="20" t="s">
        <v>7938</v>
      </c>
    </row>
    <row r="1623" spans="1:5" ht="15.75">
      <c r="A1623" s="1" t="s">
        <v>746</v>
      </c>
      <c r="B1623" s="1" t="s">
        <v>4003</v>
      </c>
      <c r="C1623" s="20" t="s">
        <v>6733</v>
      </c>
      <c r="D1623" s="20" t="s">
        <v>6174</v>
      </c>
      <c r="E1623" s="20" t="s">
        <v>6888</v>
      </c>
    </row>
    <row r="1624" spans="1:5" ht="15.75">
      <c r="A1624" s="1" t="s">
        <v>745</v>
      </c>
      <c r="B1624" s="1" t="s">
        <v>4004</v>
      </c>
      <c r="C1624" s="20" t="s">
        <v>6733</v>
      </c>
      <c r="D1624" s="20" t="s">
        <v>6175</v>
      </c>
      <c r="E1624" s="20" t="s">
        <v>7217</v>
      </c>
    </row>
    <row r="1625" spans="1:5" ht="15.75">
      <c r="A1625" s="1" t="s">
        <v>744</v>
      </c>
      <c r="B1625" s="1" t="s">
        <v>4005</v>
      </c>
      <c r="C1625" s="20" t="s">
        <v>6732</v>
      </c>
      <c r="D1625" s="20" t="s">
        <v>6176</v>
      </c>
      <c r="E1625" s="20" t="s">
        <v>7079</v>
      </c>
    </row>
    <row r="1626" spans="1:5" ht="15.75">
      <c r="A1626" s="1" t="s">
        <v>743</v>
      </c>
      <c r="B1626" s="1" t="s">
        <v>4006</v>
      </c>
      <c r="C1626" s="20" t="s">
        <v>6732</v>
      </c>
      <c r="D1626" s="20" t="s">
        <v>6177</v>
      </c>
      <c r="E1626" s="20" t="s">
        <v>6808</v>
      </c>
    </row>
    <row r="1627" spans="1:5" ht="15.75">
      <c r="A1627" s="1" t="s">
        <v>742</v>
      </c>
      <c r="B1627" s="1" t="s">
        <v>4007</v>
      </c>
      <c r="C1627" s="20" t="s">
        <v>7125</v>
      </c>
      <c r="D1627" s="20" t="s">
        <v>5671</v>
      </c>
      <c r="E1627" s="20" t="s">
        <v>7939</v>
      </c>
    </row>
    <row r="1628" spans="1:5" ht="15.75">
      <c r="A1628" s="1" t="s">
        <v>741</v>
      </c>
      <c r="B1628" s="1" t="s">
        <v>4008</v>
      </c>
      <c r="C1628" s="20" t="s">
        <v>6732</v>
      </c>
      <c r="D1628" s="20" t="s">
        <v>6178</v>
      </c>
      <c r="E1628" s="20" t="s">
        <v>7940</v>
      </c>
    </row>
    <row r="1629" spans="1:5" ht="15.75">
      <c r="A1629" s="1" t="s">
        <v>740</v>
      </c>
      <c r="B1629" s="1" t="s">
        <v>4009</v>
      </c>
      <c r="C1629" s="20" t="s">
        <v>6733</v>
      </c>
      <c r="D1629" s="20" t="s">
        <v>6179</v>
      </c>
      <c r="E1629" s="20" t="s">
        <v>6804</v>
      </c>
    </row>
    <row r="1630" spans="1:5" ht="15.75">
      <c r="A1630" s="1" t="s">
        <v>739</v>
      </c>
      <c r="B1630" s="1" t="s">
        <v>4010</v>
      </c>
      <c r="C1630" s="20" t="s">
        <v>6733</v>
      </c>
      <c r="D1630" s="20" t="s">
        <v>6180</v>
      </c>
      <c r="E1630" s="20" t="s">
        <v>7941</v>
      </c>
    </row>
    <row r="1631" spans="1:5" ht="15.75">
      <c r="A1631" s="1" t="s">
        <v>738</v>
      </c>
      <c r="B1631" s="1" t="s">
        <v>4011</v>
      </c>
      <c r="C1631" s="20" t="s">
        <v>6732</v>
      </c>
      <c r="D1631" s="20" t="s">
        <v>6181</v>
      </c>
      <c r="E1631" s="20" t="s">
        <v>7942</v>
      </c>
    </row>
    <row r="1632" spans="1:5" ht="15.75">
      <c r="A1632" s="1" t="s">
        <v>737</v>
      </c>
      <c r="B1632" s="1" t="s">
        <v>4012</v>
      </c>
      <c r="C1632" s="20" t="s">
        <v>6733</v>
      </c>
      <c r="D1632" s="20" t="s">
        <v>5666</v>
      </c>
      <c r="E1632" s="20" t="s">
        <v>6923</v>
      </c>
    </row>
    <row r="1633" spans="1:5" ht="15.75">
      <c r="A1633" s="1" t="s">
        <v>736</v>
      </c>
      <c r="B1633" s="1" t="s">
        <v>4013</v>
      </c>
      <c r="C1633" s="20" t="s">
        <v>6733</v>
      </c>
      <c r="D1633" s="20" t="s">
        <v>6103</v>
      </c>
      <c r="E1633" s="20" t="s">
        <v>7943</v>
      </c>
    </row>
    <row r="1634" spans="1:5" ht="15.75">
      <c r="A1634" s="1" t="s">
        <v>735</v>
      </c>
      <c r="B1634" s="1" t="s">
        <v>4014</v>
      </c>
      <c r="C1634" s="20" t="s">
        <v>6732</v>
      </c>
      <c r="D1634" s="20" t="s">
        <v>6182</v>
      </c>
      <c r="E1634" s="20" t="s">
        <v>7627</v>
      </c>
    </row>
    <row r="1635" spans="1:5" ht="15.75">
      <c r="A1635" s="1" t="s">
        <v>734</v>
      </c>
      <c r="B1635" s="1" t="s">
        <v>4015</v>
      </c>
      <c r="C1635" s="20" t="s">
        <v>6733</v>
      </c>
      <c r="D1635" s="20" t="s">
        <v>6183</v>
      </c>
      <c r="E1635" s="20" t="s">
        <v>7944</v>
      </c>
    </row>
    <row r="1636" spans="1:5" ht="15.75">
      <c r="A1636" s="1" t="s">
        <v>733</v>
      </c>
      <c r="B1636" s="1" t="s">
        <v>4016</v>
      </c>
      <c r="C1636" s="20" t="s">
        <v>6732</v>
      </c>
      <c r="D1636" s="20" t="s">
        <v>6184</v>
      </c>
      <c r="E1636" s="20" t="s">
        <v>7945</v>
      </c>
    </row>
    <row r="1637" spans="1:5" ht="15.75">
      <c r="A1637" s="1" t="s">
        <v>732</v>
      </c>
      <c r="B1637" s="1" t="s">
        <v>4017</v>
      </c>
      <c r="C1637" s="20" t="s">
        <v>6732</v>
      </c>
      <c r="D1637" s="20" t="s">
        <v>6185</v>
      </c>
      <c r="E1637" s="20" t="s">
        <v>7127</v>
      </c>
    </row>
    <row r="1638" spans="1:5" ht="15.75">
      <c r="A1638" s="1" t="s">
        <v>731</v>
      </c>
      <c r="B1638" s="1" t="s">
        <v>4018</v>
      </c>
      <c r="C1638" s="20" t="s">
        <v>6732</v>
      </c>
      <c r="D1638" s="20" t="s">
        <v>6186</v>
      </c>
      <c r="E1638" s="20" t="s">
        <v>7946</v>
      </c>
    </row>
    <row r="1639" spans="1:5" ht="15.75">
      <c r="A1639" s="1" t="s">
        <v>730</v>
      </c>
      <c r="B1639" s="1" t="s">
        <v>4019</v>
      </c>
      <c r="C1639" s="20" t="s">
        <v>6732</v>
      </c>
      <c r="D1639" s="20" t="s">
        <v>5945</v>
      </c>
      <c r="E1639" s="20" t="s">
        <v>7947</v>
      </c>
    </row>
    <row r="1640" spans="1:5" ht="15.75">
      <c r="A1640" s="1" t="s">
        <v>729</v>
      </c>
      <c r="B1640" s="1" t="s">
        <v>4020</v>
      </c>
      <c r="C1640" s="20" t="s">
        <v>6733</v>
      </c>
      <c r="D1640" s="20" t="s">
        <v>4954</v>
      </c>
      <c r="E1640" s="20" t="s">
        <v>7948</v>
      </c>
    </row>
    <row r="1641" spans="1:5" ht="15.75">
      <c r="A1641" s="1" t="s">
        <v>728</v>
      </c>
      <c r="B1641" s="1" t="s">
        <v>4021</v>
      </c>
      <c r="C1641" s="20" t="s">
        <v>6732</v>
      </c>
      <c r="D1641" s="20" t="s">
        <v>6187</v>
      </c>
      <c r="E1641" s="20" t="s">
        <v>7949</v>
      </c>
    </row>
    <row r="1642" spans="1:5" ht="15.75">
      <c r="A1642" s="1" t="s">
        <v>727</v>
      </c>
      <c r="B1642" s="1" t="s">
        <v>4022</v>
      </c>
      <c r="C1642" s="20" t="s">
        <v>6732</v>
      </c>
      <c r="D1642" s="20" t="s">
        <v>6188</v>
      </c>
      <c r="E1642" s="20" t="s">
        <v>7950</v>
      </c>
    </row>
    <row r="1643" spans="1:5" ht="15.75">
      <c r="A1643" s="1" t="s">
        <v>726</v>
      </c>
      <c r="B1643" s="1" t="s">
        <v>4023</v>
      </c>
      <c r="C1643" s="20" t="s">
        <v>6732</v>
      </c>
      <c r="D1643" s="20" t="s">
        <v>5155</v>
      </c>
      <c r="E1643" s="20" t="s">
        <v>7106</v>
      </c>
    </row>
    <row r="1644" spans="1:5" ht="15.75">
      <c r="A1644" s="1" t="s">
        <v>725</v>
      </c>
      <c r="B1644" s="1" t="s">
        <v>4024</v>
      </c>
      <c r="C1644" s="20" t="s">
        <v>6732</v>
      </c>
      <c r="D1644" s="20" t="s">
        <v>6189</v>
      </c>
      <c r="E1644" s="20" t="s">
        <v>7146</v>
      </c>
    </row>
    <row r="1645" spans="1:5" ht="15.75">
      <c r="A1645" s="1" t="s">
        <v>724</v>
      </c>
      <c r="B1645" s="1" t="s">
        <v>4025</v>
      </c>
      <c r="C1645" s="20" t="s">
        <v>6733</v>
      </c>
      <c r="D1645" s="20" t="s">
        <v>5241</v>
      </c>
      <c r="E1645" s="20" t="s">
        <v>6878</v>
      </c>
    </row>
    <row r="1646" spans="1:5" ht="15.75">
      <c r="A1646" s="1" t="s">
        <v>723</v>
      </c>
      <c r="B1646" s="1" t="s">
        <v>4026</v>
      </c>
      <c r="C1646" s="20" t="s">
        <v>6733</v>
      </c>
      <c r="D1646" s="20" t="s">
        <v>5456</v>
      </c>
      <c r="E1646" s="20" t="s">
        <v>7951</v>
      </c>
    </row>
    <row r="1647" spans="1:5" ht="15.75">
      <c r="A1647" s="1" t="s">
        <v>722</v>
      </c>
      <c r="B1647" s="1" t="s">
        <v>4027</v>
      </c>
      <c r="C1647" s="20" t="s">
        <v>7125</v>
      </c>
      <c r="D1647" s="20" t="s">
        <v>6190</v>
      </c>
      <c r="E1647" s="20" t="s">
        <v>7952</v>
      </c>
    </row>
    <row r="1648" spans="1:5" ht="15.75">
      <c r="A1648" s="1" t="s">
        <v>721</v>
      </c>
      <c r="B1648" s="1" t="s">
        <v>4028</v>
      </c>
      <c r="C1648" s="20" t="s">
        <v>6733</v>
      </c>
      <c r="D1648" s="20" t="s">
        <v>6191</v>
      </c>
      <c r="E1648" s="20" t="s">
        <v>6881</v>
      </c>
    </row>
    <row r="1649" spans="1:5" ht="15.75">
      <c r="A1649" s="1" t="s">
        <v>720</v>
      </c>
      <c r="B1649" s="1" t="s">
        <v>4029</v>
      </c>
      <c r="C1649" s="20" t="s">
        <v>6733</v>
      </c>
      <c r="D1649" s="20" t="s">
        <v>6192</v>
      </c>
      <c r="E1649" s="20" t="s">
        <v>6937</v>
      </c>
    </row>
    <row r="1650" spans="1:5" ht="15.75">
      <c r="A1650" s="1" t="s">
        <v>719</v>
      </c>
      <c r="B1650" s="1" t="s">
        <v>4030</v>
      </c>
      <c r="C1650" s="20" t="s">
        <v>6732</v>
      </c>
      <c r="D1650" s="20" t="s">
        <v>4954</v>
      </c>
      <c r="E1650" s="20" t="s">
        <v>7933</v>
      </c>
    </row>
    <row r="1651" spans="1:5" ht="15.75">
      <c r="A1651" s="1" t="s">
        <v>718</v>
      </c>
      <c r="B1651" s="1" t="s">
        <v>4031</v>
      </c>
      <c r="C1651" s="20" t="s">
        <v>7125</v>
      </c>
      <c r="D1651" s="20" t="s">
        <v>6193</v>
      </c>
      <c r="E1651" s="20" t="s">
        <v>7132</v>
      </c>
    </row>
    <row r="1652" spans="1:5" ht="15.75">
      <c r="A1652" s="1" t="s">
        <v>717</v>
      </c>
      <c r="B1652" s="1" t="s">
        <v>4032</v>
      </c>
      <c r="C1652" s="20" t="s">
        <v>6733</v>
      </c>
      <c r="D1652" s="20" t="s">
        <v>6194</v>
      </c>
      <c r="E1652" s="20" t="s">
        <v>7953</v>
      </c>
    </row>
    <row r="1653" spans="1:5" ht="15.75">
      <c r="A1653" s="1" t="s">
        <v>716</v>
      </c>
      <c r="B1653" s="1" t="s">
        <v>4033</v>
      </c>
      <c r="C1653" s="20" t="s">
        <v>6732</v>
      </c>
      <c r="D1653" s="20" t="s">
        <v>6195</v>
      </c>
      <c r="E1653" s="20" t="s">
        <v>7954</v>
      </c>
    </row>
    <row r="1654" spans="1:5" ht="15.75">
      <c r="A1654" s="1" t="s">
        <v>715</v>
      </c>
      <c r="B1654" s="1" t="s">
        <v>4034</v>
      </c>
      <c r="C1654" s="20" t="s">
        <v>6732</v>
      </c>
      <c r="D1654" s="20" t="s">
        <v>6196</v>
      </c>
      <c r="E1654" s="20" t="s">
        <v>7129</v>
      </c>
    </row>
    <row r="1655" spans="1:5" ht="15.75">
      <c r="A1655" s="1" t="s">
        <v>714</v>
      </c>
      <c r="B1655" s="1" t="s">
        <v>4035</v>
      </c>
      <c r="C1655" s="20" t="s">
        <v>6733</v>
      </c>
      <c r="D1655" s="20" t="s">
        <v>6197</v>
      </c>
      <c r="E1655" s="20" t="s">
        <v>7955</v>
      </c>
    </row>
    <row r="1656" spans="1:5" ht="15.75">
      <c r="A1656" s="1" t="s">
        <v>713</v>
      </c>
      <c r="B1656" s="1" t="s">
        <v>4036</v>
      </c>
      <c r="C1656" s="20" t="s">
        <v>6733</v>
      </c>
      <c r="D1656" s="20" t="s">
        <v>6198</v>
      </c>
      <c r="E1656" s="20" t="s">
        <v>7956</v>
      </c>
    </row>
    <row r="1657" spans="1:5" ht="15.75">
      <c r="A1657" s="1" t="s">
        <v>712</v>
      </c>
      <c r="B1657" s="1" t="s">
        <v>4037</v>
      </c>
      <c r="C1657" s="20" t="s">
        <v>6733</v>
      </c>
      <c r="D1657" s="20" t="s">
        <v>6199</v>
      </c>
      <c r="E1657" s="20" t="s">
        <v>6858</v>
      </c>
    </row>
    <row r="1658" spans="1:5" ht="15.75">
      <c r="A1658" s="1" t="s">
        <v>711</v>
      </c>
      <c r="B1658" s="1" t="s">
        <v>4038</v>
      </c>
      <c r="C1658" s="20" t="s">
        <v>6732</v>
      </c>
      <c r="D1658" s="20" t="s">
        <v>5387</v>
      </c>
      <c r="E1658" s="20" t="s">
        <v>7957</v>
      </c>
    </row>
    <row r="1659" spans="1:5" ht="15.75">
      <c r="A1659" s="1" t="s">
        <v>710</v>
      </c>
      <c r="B1659" s="1" t="s">
        <v>4039</v>
      </c>
      <c r="C1659" s="20" t="s">
        <v>7125</v>
      </c>
      <c r="D1659" s="20" t="s">
        <v>6200</v>
      </c>
      <c r="E1659" s="20" t="s">
        <v>7958</v>
      </c>
    </row>
    <row r="1660" spans="1:5" ht="15.75">
      <c r="A1660" s="1" t="s">
        <v>709</v>
      </c>
      <c r="B1660" s="1" t="s">
        <v>4040</v>
      </c>
      <c r="C1660" s="20" t="s">
        <v>6732</v>
      </c>
      <c r="D1660" s="20" t="s">
        <v>5571</v>
      </c>
      <c r="E1660" s="20" t="s">
        <v>5148</v>
      </c>
    </row>
    <row r="1661" spans="1:5" ht="15.75">
      <c r="A1661" s="1" t="s">
        <v>708</v>
      </c>
      <c r="B1661" s="1" t="s">
        <v>4041</v>
      </c>
      <c r="C1661" s="20" t="s">
        <v>6733</v>
      </c>
      <c r="D1661" s="20" t="s">
        <v>6201</v>
      </c>
      <c r="E1661" s="20" t="s">
        <v>7959</v>
      </c>
    </row>
    <row r="1662" spans="1:5" ht="15.75">
      <c r="A1662" s="1" t="s">
        <v>707</v>
      </c>
      <c r="B1662" s="1" t="s">
        <v>4042</v>
      </c>
      <c r="C1662" s="20" t="s">
        <v>7125</v>
      </c>
      <c r="D1662" s="20" t="s">
        <v>6202</v>
      </c>
      <c r="E1662" s="20" t="s">
        <v>7960</v>
      </c>
    </row>
    <row r="1663" spans="1:5" ht="15.75">
      <c r="A1663" s="1" t="s">
        <v>706</v>
      </c>
      <c r="B1663" s="1" t="s">
        <v>4043</v>
      </c>
      <c r="C1663" s="20" t="s">
        <v>6733</v>
      </c>
      <c r="D1663" s="20" t="s">
        <v>6203</v>
      </c>
      <c r="E1663" s="20" t="s">
        <v>6245</v>
      </c>
    </row>
    <row r="1664" spans="1:5" ht="15.75">
      <c r="A1664" s="1" t="s">
        <v>705</v>
      </c>
      <c r="B1664" s="1" t="s">
        <v>4044</v>
      </c>
      <c r="C1664" s="20" t="s">
        <v>6732</v>
      </c>
      <c r="D1664" s="20" t="s">
        <v>6204</v>
      </c>
      <c r="E1664" s="20" t="s">
        <v>7961</v>
      </c>
    </row>
    <row r="1665" spans="1:5" ht="15.75">
      <c r="A1665" s="1" t="s">
        <v>704</v>
      </c>
      <c r="B1665" s="1" t="s">
        <v>4045</v>
      </c>
      <c r="C1665" s="20" t="s">
        <v>6733</v>
      </c>
      <c r="D1665" s="20" t="s">
        <v>6205</v>
      </c>
      <c r="E1665" s="20" t="s">
        <v>7962</v>
      </c>
    </row>
    <row r="1666" spans="1:5" ht="15.75">
      <c r="A1666" s="1" t="s">
        <v>703</v>
      </c>
      <c r="B1666" s="1" t="s">
        <v>4046</v>
      </c>
      <c r="C1666" s="20" t="s">
        <v>6733</v>
      </c>
      <c r="D1666" s="20" t="s">
        <v>6206</v>
      </c>
      <c r="E1666" s="20" t="s">
        <v>7963</v>
      </c>
    </row>
    <row r="1667" spans="1:5" ht="15.75">
      <c r="A1667" s="1" t="s">
        <v>702</v>
      </c>
      <c r="B1667" s="1" t="s">
        <v>4047</v>
      </c>
      <c r="C1667" s="20" t="s">
        <v>6733</v>
      </c>
      <c r="D1667" s="20" t="s">
        <v>4783</v>
      </c>
      <c r="E1667" s="20" t="s">
        <v>7964</v>
      </c>
    </row>
    <row r="1668" spans="1:5" ht="15.75">
      <c r="A1668" s="1" t="s">
        <v>701</v>
      </c>
      <c r="B1668" s="1" t="s">
        <v>4048</v>
      </c>
      <c r="C1668" s="20" t="s">
        <v>6733</v>
      </c>
      <c r="D1668" s="20" t="s">
        <v>6207</v>
      </c>
      <c r="E1668" s="20" t="s">
        <v>6770</v>
      </c>
    </row>
    <row r="1669" spans="1:5" ht="15.75">
      <c r="A1669" s="1" t="s">
        <v>700</v>
      </c>
      <c r="B1669" s="1" t="s">
        <v>4049</v>
      </c>
      <c r="C1669" s="20" t="s">
        <v>6733</v>
      </c>
      <c r="D1669" s="20" t="s">
        <v>6208</v>
      </c>
      <c r="E1669" s="20" t="s">
        <v>7965</v>
      </c>
    </row>
    <row r="1670" spans="1:5" ht="15.75">
      <c r="A1670" s="1" t="s">
        <v>699</v>
      </c>
      <c r="B1670" s="1" t="s">
        <v>4050</v>
      </c>
      <c r="C1670" s="20" t="s">
        <v>6733</v>
      </c>
      <c r="D1670" s="20" t="s">
        <v>5117</v>
      </c>
      <c r="E1670" s="20" t="s">
        <v>6865</v>
      </c>
    </row>
    <row r="1671" spans="1:5" ht="15.75">
      <c r="A1671" s="1" t="s">
        <v>698</v>
      </c>
      <c r="B1671" s="1" t="s">
        <v>4051</v>
      </c>
      <c r="C1671" s="20" t="s">
        <v>6733</v>
      </c>
      <c r="D1671" s="20" t="s">
        <v>6209</v>
      </c>
      <c r="E1671" s="20" t="s">
        <v>7966</v>
      </c>
    </row>
    <row r="1672" spans="1:5" ht="15.75">
      <c r="A1672" s="1" t="s">
        <v>697</v>
      </c>
      <c r="B1672" s="1" t="s">
        <v>4052</v>
      </c>
      <c r="C1672" s="20" t="s">
        <v>6732</v>
      </c>
      <c r="D1672" s="20" t="s">
        <v>5816</v>
      </c>
      <c r="E1672" s="20" t="s">
        <v>7967</v>
      </c>
    </row>
    <row r="1673" spans="1:5" ht="15.75">
      <c r="A1673" s="1" t="s">
        <v>696</v>
      </c>
      <c r="B1673" s="1" t="s">
        <v>4053</v>
      </c>
      <c r="C1673" s="20" t="s">
        <v>6733</v>
      </c>
      <c r="D1673" s="20" t="s">
        <v>6210</v>
      </c>
      <c r="E1673" s="20" t="s">
        <v>7884</v>
      </c>
    </row>
    <row r="1674" spans="1:5" ht="15.75">
      <c r="A1674" s="1" t="s">
        <v>695</v>
      </c>
      <c r="B1674" s="1" t="s">
        <v>4054</v>
      </c>
      <c r="C1674" s="20" t="s">
        <v>6732</v>
      </c>
      <c r="D1674" s="20" t="s">
        <v>6211</v>
      </c>
      <c r="E1674" s="20" t="s">
        <v>7885</v>
      </c>
    </row>
    <row r="1675" spans="1:5" ht="15.75">
      <c r="A1675" s="1" t="s">
        <v>694</v>
      </c>
      <c r="B1675" s="1" t="s">
        <v>4055</v>
      </c>
      <c r="C1675" s="20" t="s">
        <v>6732</v>
      </c>
      <c r="D1675" s="20" t="s">
        <v>6212</v>
      </c>
      <c r="E1675" s="20" t="s">
        <v>7795</v>
      </c>
    </row>
    <row r="1676" spans="1:5" ht="15.75">
      <c r="A1676" s="1" t="s">
        <v>693</v>
      </c>
      <c r="B1676" s="1" t="s">
        <v>4056</v>
      </c>
      <c r="C1676" s="20" t="s">
        <v>6733</v>
      </c>
      <c r="D1676" s="20" t="s">
        <v>6213</v>
      </c>
      <c r="E1676" s="20" t="s">
        <v>7968</v>
      </c>
    </row>
    <row r="1677" spans="1:5" ht="15.75">
      <c r="A1677" s="1" t="s">
        <v>692</v>
      </c>
      <c r="B1677" s="1" t="s">
        <v>4057</v>
      </c>
      <c r="C1677" s="20" t="s">
        <v>6732</v>
      </c>
      <c r="D1677" s="20" t="s">
        <v>6214</v>
      </c>
      <c r="E1677" s="20" t="s">
        <v>7969</v>
      </c>
    </row>
    <row r="1678" spans="1:5" ht="15.75">
      <c r="A1678" s="1" t="s">
        <v>691</v>
      </c>
      <c r="B1678" s="1" t="s">
        <v>4058</v>
      </c>
      <c r="C1678" s="20" t="s">
        <v>6732</v>
      </c>
      <c r="D1678" s="20" t="s">
        <v>6215</v>
      </c>
      <c r="E1678" s="20" t="s">
        <v>7970</v>
      </c>
    </row>
    <row r="1679" spans="1:5" ht="15.75">
      <c r="A1679" s="1" t="s">
        <v>690</v>
      </c>
      <c r="B1679" s="1" t="s">
        <v>4059</v>
      </c>
      <c r="C1679" s="20" t="s">
        <v>6733</v>
      </c>
      <c r="D1679" s="20" t="s">
        <v>6216</v>
      </c>
      <c r="E1679" s="20" t="s">
        <v>7971</v>
      </c>
    </row>
    <row r="1680" spans="1:5" ht="15.75">
      <c r="A1680" s="1" t="s">
        <v>689</v>
      </c>
      <c r="B1680" s="1" t="s">
        <v>4060</v>
      </c>
      <c r="C1680" s="20" t="s">
        <v>6732</v>
      </c>
      <c r="D1680" s="20" t="s">
        <v>5789</v>
      </c>
      <c r="E1680" s="20" t="s">
        <v>7972</v>
      </c>
    </row>
    <row r="1681" spans="1:5" ht="15.75">
      <c r="A1681" s="1" t="s">
        <v>688</v>
      </c>
      <c r="B1681" s="1" t="s">
        <v>4061</v>
      </c>
      <c r="C1681" s="20" t="s">
        <v>6732</v>
      </c>
      <c r="D1681" s="20" t="s">
        <v>6217</v>
      </c>
      <c r="E1681" s="20" t="s">
        <v>7973</v>
      </c>
    </row>
    <row r="1682" spans="1:5" ht="15.75">
      <c r="A1682" s="1" t="s">
        <v>687</v>
      </c>
      <c r="B1682" s="1" t="s">
        <v>4062</v>
      </c>
      <c r="C1682" s="20" t="s">
        <v>6733</v>
      </c>
      <c r="D1682" s="20" t="s">
        <v>5255</v>
      </c>
      <c r="E1682" s="20" t="s">
        <v>7974</v>
      </c>
    </row>
    <row r="1683" spans="1:5" ht="15.75">
      <c r="A1683" s="1" t="s">
        <v>686</v>
      </c>
      <c r="B1683" s="1" t="s">
        <v>4063</v>
      </c>
      <c r="C1683" s="20" t="s">
        <v>6733</v>
      </c>
      <c r="D1683" s="20" t="s">
        <v>6218</v>
      </c>
      <c r="E1683" s="20" t="s">
        <v>6409</v>
      </c>
    </row>
    <row r="1684" spans="1:5" ht="15.75">
      <c r="A1684" s="1" t="s">
        <v>685</v>
      </c>
      <c r="B1684" s="1" t="s">
        <v>4064</v>
      </c>
      <c r="C1684" s="20" t="s">
        <v>6732</v>
      </c>
      <c r="D1684" s="20" t="s">
        <v>5054</v>
      </c>
      <c r="E1684" s="20" t="s">
        <v>7975</v>
      </c>
    </row>
    <row r="1685" spans="1:5" ht="15.75">
      <c r="A1685" s="1" t="s">
        <v>684</v>
      </c>
      <c r="B1685" s="1" t="s">
        <v>4065</v>
      </c>
      <c r="C1685" s="20" t="s">
        <v>6733</v>
      </c>
      <c r="D1685" s="20" t="s">
        <v>5943</v>
      </c>
      <c r="E1685" s="20" t="s">
        <v>7976</v>
      </c>
    </row>
    <row r="1686" spans="1:5" ht="15.75">
      <c r="A1686" s="1" t="s">
        <v>683</v>
      </c>
      <c r="B1686" s="1" t="s">
        <v>4066</v>
      </c>
      <c r="C1686" s="20" t="s">
        <v>6733</v>
      </c>
      <c r="D1686" s="20" t="s">
        <v>6219</v>
      </c>
      <c r="E1686" s="20" t="s">
        <v>7490</v>
      </c>
    </row>
    <row r="1687" spans="1:5" ht="15.75">
      <c r="A1687" s="1" t="s">
        <v>682</v>
      </c>
      <c r="B1687" s="1" t="s">
        <v>4067</v>
      </c>
      <c r="C1687" s="20" t="s">
        <v>6733</v>
      </c>
      <c r="D1687" s="20" t="s">
        <v>5170</v>
      </c>
      <c r="E1687" s="20" t="s">
        <v>7977</v>
      </c>
    </row>
    <row r="1688" spans="1:5" ht="15.75">
      <c r="A1688" s="1" t="s">
        <v>681</v>
      </c>
      <c r="B1688" s="1" t="s">
        <v>4068</v>
      </c>
      <c r="C1688" s="20" t="s">
        <v>6732</v>
      </c>
      <c r="D1688" s="20" t="s">
        <v>6220</v>
      </c>
      <c r="E1688" s="20" t="s">
        <v>7978</v>
      </c>
    </row>
    <row r="1689" spans="1:5" ht="15.75">
      <c r="A1689" s="1" t="s">
        <v>680</v>
      </c>
      <c r="B1689" s="1" t="s">
        <v>4069</v>
      </c>
      <c r="C1689" s="20" t="s">
        <v>7125</v>
      </c>
      <c r="D1689" s="20" t="s">
        <v>6221</v>
      </c>
      <c r="E1689" s="20" t="s">
        <v>7979</v>
      </c>
    </row>
    <row r="1690" spans="1:5" ht="15.75">
      <c r="A1690" s="1" t="s">
        <v>679</v>
      </c>
      <c r="B1690" s="1" t="s">
        <v>4070</v>
      </c>
      <c r="C1690" s="20" t="s">
        <v>6733</v>
      </c>
      <c r="D1690" s="20" t="s">
        <v>6222</v>
      </c>
      <c r="E1690" s="20" t="s">
        <v>7641</v>
      </c>
    </row>
    <row r="1691" spans="1:5" ht="15.75">
      <c r="A1691" s="1" t="s">
        <v>678</v>
      </c>
      <c r="B1691" s="1" t="s">
        <v>4071</v>
      </c>
      <c r="C1691" s="20" t="s">
        <v>6732</v>
      </c>
      <c r="D1691" s="20" t="s">
        <v>6223</v>
      </c>
      <c r="E1691" s="20" t="s">
        <v>7980</v>
      </c>
    </row>
    <row r="1692" spans="1:5" ht="15.75">
      <c r="A1692" s="1" t="s">
        <v>677</v>
      </c>
      <c r="B1692" s="1" t="s">
        <v>4072</v>
      </c>
      <c r="C1692" s="20" t="s">
        <v>6732</v>
      </c>
      <c r="D1692" s="20" t="s">
        <v>6224</v>
      </c>
      <c r="E1692" s="20" t="s">
        <v>7981</v>
      </c>
    </row>
    <row r="1693" spans="1:5" ht="15.75">
      <c r="A1693" s="1" t="s">
        <v>676</v>
      </c>
      <c r="B1693" s="1" t="s">
        <v>4073</v>
      </c>
      <c r="C1693" s="20" t="s">
        <v>6733</v>
      </c>
      <c r="D1693" s="20" t="s">
        <v>6225</v>
      </c>
      <c r="E1693" s="20" t="s">
        <v>7982</v>
      </c>
    </row>
    <row r="1694" spans="1:5" ht="15.75">
      <c r="A1694" s="1" t="s">
        <v>675</v>
      </c>
      <c r="B1694" s="1" t="s">
        <v>4074</v>
      </c>
      <c r="C1694" s="20" t="s">
        <v>6733</v>
      </c>
      <c r="D1694" s="20" t="s">
        <v>5180</v>
      </c>
      <c r="E1694" s="20" t="s">
        <v>6098</v>
      </c>
    </row>
    <row r="1695" spans="1:5" ht="15.75">
      <c r="A1695" s="1" t="s">
        <v>674</v>
      </c>
      <c r="B1695" s="1" t="s">
        <v>4075</v>
      </c>
      <c r="C1695" s="20" t="s">
        <v>6732</v>
      </c>
      <c r="D1695" s="20" t="s">
        <v>6226</v>
      </c>
      <c r="E1695" s="20" t="s">
        <v>7208</v>
      </c>
    </row>
    <row r="1696" spans="1:5" ht="15.75">
      <c r="A1696" s="1" t="s">
        <v>673</v>
      </c>
      <c r="B1696" s="1" t="s">
        <v>4076</v>
      </c>
      <c r="C1696" s="20" t="s">
        <v>6732</v>
      </c>
      <c r="D1696" s="20" t="s">
        <v>6227</v>
      </c>
      <c r="E1696" s="20" t="s">
        <v>7983</v>
      </c>
    </row>
    <row r="1697" spans="1:5" ht="15.75">
      <c r="A1697" s="1" t="s">
        <v>672</v>
      </c>
      <c r="B1697" s="1" t="s">
        <v>4077</v>
      </c>
      <c r="C1697" s="20" t="s">
        <v>6732</v>
      </c>
      <c r="D1697" s="20" t="s">
        <v>6228</v>
      </c>
      <c r="E1697" s="20" t="s">
        <v>7984</v>
      </c>
    </row>
    <row r="1698" spans="1:5" ht="15.75">
      <c r="A1698" s="1" t="s">
        <v>671</v>
      </c>
      <c r="B1698" s="1" t="s">
        <v>4078</v>
      </c>
      <c r="C1698" s="20" t="s">
        <v>6732</v>
      </c>
      <c r="D1698" s="20" t="s">
        <v>5971</v>
      </c>
      <c r="E1698" s="20" t="s">
        <v>7985</v>
      </c>
    </row>
    <row r="1699" spans="1:5" ht="15.75">
      <c r="A1699" s="1" t="s">
        <v>670</v>
      </c>
      <c r="B1699" s="1" t="s">
        <v>4079</v>
      </c>
      <c r="C1699" s="20" t="s">
        <v>6732</v>
      </c>
      <c r="D1699" s="20" t="s">
        <v>6229</v>
      </c>
      <c r="E1699" s="20" t="s">
        <v>7539</v>
      </c>
    </row>
    <row r="1700" spans="1:5" ht="15.75">
      <c r="A1700" s="1" t="s">
        <v>669</v>
      </c>
      <c r="B1700" s="1" t="s">
        <v>4080</v>
      </c>
      <c r="C1700" s="20" t="s">
        <v>6733</v>
      </c>
      <c r="D1700" s="20" t="s">
        <v>6230</v>
      </c>
      <c r="E1700" s="20" t="s">
        <v>6269</v>
      </c>
    </row>
    <row r="1701" spans="1:5" ht="15.75">
      <c r="A1701" s="1" t="s">
        <v>668</v>
      </c>
      <c r="B1701" s="1" t="s">
        <v>4081</v>
      </c>
      <c r="C1701" s="20" t="s">
        <v>6732</v>
      </c>
      <c r="D1701" s="20" t="s">
        <v>6231</v>
      </c>
      <c r="E1701" s="20" t="s">
        <v>7986</v>
      </c>
    </row>
    <row r="1702" spans="1:5" ht="15.75">
      <c r="A1702" s="1" t="s">
        <v>667</v>
      </c>
      <c r="B1702" s="1" t="s">
        <v>4082</v>
      </c>
      <c r="C1702" s="20" t="s">
        <v>6733</v>
      </c>
      <c r="D1702" s="20" t="s">
        <v>6232</v>
      </c>
      <c r="E1702" s="20" t="s">
        <v>6739</v>
      </c>
    </row>
    <row r="1703" spans="1:5" ht="15.75">
      <c r="A1703" s="1" t="s">
        <v>666</v>
      </c>
      <c r="B1703" s="1" t="s">
        <v>4083</v>
      </c>
      <c r="C1703" s="20" t="s">
        <v>6733</v>
      </c>
      <c r="D1703" s="20" t="s">
        <v>6233</v>
      </c>
      <c r="E1703" s="20" t="s">
        <v>6800</v>
      </c>
    </row>
    <row r="1704" spans="1:5" ht="15.75">
      <c r="A1704" s="1" t="s">
        <v>665</v>
      </c>
      <c r="B1704" s="1" t="s">
        <v>4084</v>
      </c>
      <c r="C1704" s="20" t="s">
        <v>6733</v>
      </c>
      <c r="D1704" s="20" t="s">
        <v>6234</v>
      </c>
      <c r="E1704" s="20" t="s">
        <v>7305</v>
      </c>
    </row>
    <row r="1705" spans="1:5" ht="15.75">
      <c r="A1705" s="1" t="s">
        <v>664</v>
      </c>
      <c r="B1705" s="1" t="s">
        <v>4085</v>
      </c>
      <c r="C1705" s="20" t="s">
        <v>6732</v>
      </c>
      <c r="D1705" s="20" t="s">
        <v>6235</v>
      </c>
      <c r="E1705" s="20" t="s">
        <v>6898</v>
      </c>
    </row>
    <row r="1706" spans="1:5" ht="15.75">
      <c r="A1706" s="1" t="s">
        <v>663</v>
      </c>
      <c r="B1706" s="1" t="s">
        <v>4086</v>
      </c>
      <c r="C1706" s="20" t="s">
        <v>6733</v>
      </c>
      <c r="D1706" s="20" t="s">
        <v>5439</v>
      </c>
      <c r="E1706" s="20" t="s">
        <v>7987</v>
      </c>
    </row>
    <row r="1707" spans="1:5" ht="15.75">
      <c r="A1707" s="1" t="s">
        <v>662</v>
      </c>
      <c r="B1707" s="1" t="s">
        <v>4087</v>
      </c>
      <c r="C1707" s="20" t="s">
        <v>6732</v>
      </c>
      <c r="D1707" s="20" t="s">
        <v>6236</v>
      </c>
      <c r="E1707" s="20" t="s">
        <v>7988</v>
      </c>
    </row>
    <row r="1708" spans="1:5" ht="15.75">
      <c r="A1708" s="1" t="s">
        <v>661</v>
      </c>
      <c r="B1708" s="1" t="s">
        <v>4088</v>
      </c>
      <c r="C1708" s="20" t="s">
        <v>6732</v>
      </c>
      <c r="D1708" s="20" t="s">
        <v>5764</v>
      </c>
      <c r="E1708" s="20" t="s">
        <v>7176</v>
      </c>
    </row>
    <row r="1709" spans="1:5" ht="15.75">
      <c r="A1709" s="1" t="s">
        <v>660</v>
      </c>
      <c r="B1709" s="1" t="s">
        <v>4089</v>
      </c>
      <c r="C1709" s="20" t="s">
        <v>6733</v>
      </c>
      <c r="D1709" s="20" t="s">
        <v>6237</v>
      </c>
      <c r="E1709" s="20" t="s">
        <v>7989</v>
      </c>
    </row>
    <row r="1710" spans="1:5" ht="15.75">
      <c r="A1710" s="1" t="s">
        <v>659</v>
      </c>
      <c r="B1710" s="1" t="s">
        <v>4090</v>
      </c>
      <c r="C1710" s="20" t="s">
        <v>6732</v>
      </c>
      <c r="D1710" s="20" t="s">
        <v>5971</v>
      </c>
      <c r="E1710" s="20" t="s">
        <v>7435</v>
      </c>
    </row>
    <row r="1711" spans="1:5" ht="15.75">
      <c r="A1711" s="1" t="s">
        <v>658</v>
      </c>
      <c r="B1711" s="1" t="s">
        <v>4091</v>
      </c>
      <c r="C1711" s="20" t="s">
        <v>6732</v>
      </c>
      <c r="D1711" s="20" t="s">
        <v>6238</v>
      </c>
      <c r="E1711" s="20" t="s">
        <v>7990</v>
      </c>
    </row>
    <row r="1712" spans="1:5" ht="15.75">
      <c r="A1712" s="1" t="s">
        <v>657</v>
      </c>
      <c r="B1712" s="1" t="s">
        <v>4092</v>
      </c>
      <c r="C1712" s="20" t="s">
        <v>6733</v>
      </c>
      <c r="D1712" s="20" t="s">
        <v>6239</v>
      </c>
      <c r="E1712" s="20" t="s">
        <v>7991</v>
      </c>
    </row>
    <row r="1713" spans="1:5" ht="15.75">
      <c r="A1713" s="1" t="s">
        <v>656</v>
      </c>
      <c r="B1713" s="1" t="s">
        <v>4093</v>
      </c>
      <c r="C1713" s="20" t="s">
        <v>6732</v>
      </c>
      <c r="D1713" s="20" t="s">
        <v>6240</v>
      </c>
      <c r="E1713" s="20" t="s">
        <v>7015</v>
      </c>
    </row>
    <row r="1714" spans="1:5" ht="15.75">
      <c r="A1714" s="1" t="s">
        <v>655</v>
      </c>
      <c r="B1714" s="1" t="s">
        <v>4094</v>
      </c>
      <c r="C1714" s="20" t="s">
        <v>6733</v>
      </c>
      <c r="D1714" s="20" t="s">
        <v>6241</v>
      </c>
      <c r="E1714" s="20" t="s">
        <v>6887</v>
      </c>
    </row>
    <row r="1715" spans="1:5" ht="15.75">
      <c r="A1715" s="1" t="s">
        <v>654</v>
      </c>
      <c r="B1715" s="1" t="s">
        <v>4095</v>
      </c>
      <c r="C1715" s="20" t="s">
        <v>6732</v>
      </c>
      <c r="D1715" s="20" t="s">
        <v>6242</v>
      </c>
      <c r="E1715" s="20" t="s">
        <v>7992</v>
      </c>
    </row>
    <row r="1716" spans="1:5" ht="15.75">
      <c r="A1716" s="1" t="s">
        <v>653</v>
      </c>
      <c r="B1716" s="1" t="s">
        <v>4096</v>
      </c>
      <c r="C1716" s="20" t="s">
        <v>6732</v>
      </c>
      <c r="D1716" s="20" t="s">
        <v>6243</v>
      </c>
      <c r="E1716" s="20" t="s">
        <v>7990</v>
      </c>
    </row>
    <row r="1717" spans="1:5" ht="15.75">
      <c r="A1717" s="1" t="s">
        <v>652</v>
      </c>
      <c r="B1717" s="1" t="s">
        <v>4097</v>
      </c>
      <c r="C1717" s="20" t="s">
        <v>6733</v>
      </c>
      <c r="D1717" s="20" t="s">
        <v>6244</v>
      </c>
      <c r="E1717" s="20" t="s">
        <v>5557</v>
      </c>
    </row>
    <row r="1718" spans="1:5" ht="15.75">
      <c r="A1718" s="1" t="s">
        <v>651</v>
      </c>
      <c r="B1718" s="1" t="s">
        <v>4098</v>
      </c>
      <c r="C1718" s="20" t="s">
        <v>6732</v>
      </c>
      <c r="D1718" s="20" t="s">
        <v>6245</v>
      </c>
      <c r="E1718" s="20" t="s">
        <v>7993</v>
      </c>
    </row>
    <row r="1719" spans="1:5" ht="15.75">
      <c r="A1719" s="1" t="s">
        <v>650</v>
      </c>
      <c r="B1719" s="1" t="s">
        <v>4099</v>
      </c>
      <c r="C1719" s="20" t="s">
        <v>6732</v>
      </c>
      <c r="D1719" s="20" t="s">
        <v>6246</v>
      </c>
      <c r="E1719" s="20" t="s">
        <v>7994</v>
      </c>
    </row>
    <row r="1720" spans="1:5" ht="15.75">
      <c r="A1720" s="1" t="s">
        <v>649</v>
      </c>
      <c r="B1720" s="1" t="s">
        <v>4100</v>
      </c>
      <c r="C1720" s="20" t="s">
        <v>6732</v>
      </c>
      <c r="D1720" s="20" t="s">
        <v>6247</v>
      </c>
      <c r="E1720" s="20" t="s">
        <v>7995</v>
      </c>
    </row>
    <row r="1721" spans="1:5" ht="15.75">
      <c r="A1721" s="1" t="s">
        <v>648</v>
      </c>
      <c r="B1721" s="1" t="s">
        <v>4101</v>
      </c>
      <c r="C1721" s="20" t="s">
        <v>6732</v>
      </c>
      <c r="D1721" s="20" t="s">
        <v>4920</v>
      </c>
      <c r="E1721" s="20" t="s">
        <v>7996</v>
      </c>
    </row>
    <row r="1722" spans="1:5" ht="15.75">
      <c r="A1722" s="1" t="s">
        <v>647</v>
      </c>
      <c r="B1722" s="1" t="s">
        <v>4102</v>
      </c>
      <c r="C1722" s="20" t="s">
        <v>6733</v>
      </c>
      <c r="D1722" s="20" t="s">
        <v>6248</v>
      </c>
      <c r="E1722" s="20" t="s">
        <v>5847</v>
      </c>
    </row>
    <row r="1723" spans="1:5" ht="15.75">
      <c r="A1723" s="1" t="s">
        <v>646</v>
      </c>
      <c r="B1723" s="1" t="s">
        <v>4103</v>
      </c>
      <c r="C1723" s="20" t="s">
        <v>6733</v>
      </c>
      <c r="D1723" s="20" t="s">
        <v>6249</v>
      </c>
      <c r="E1723" s="20" t="s">
        <v>7997</v>
      </c>
    </row>
    <row r="1724" spans="1:5" ht="15.75">
      <c r="A1724" s="1" t="s">
        <v>645</v>
      </c>
      <c r="B1724" s="1" t="s">
        <v>4104</v>
      </c>
      <c r="C1724" s="20" t="s">
        <v>6732</v>
      </c>
      <c r="D1724" s="20" t="s">
        <v>6250</v>
      </c>
      <c r="E1724" s="20" t="s">
        <v>7998</v>
      </c>
    </row>
    <row r="1725" spans="1:5" ht="15.75">
      <c r="A1725" s="1" t="s">
        <v>644</v>
      </c>
      <c r="B1725" s="1" t="s">
        <v>4105</v>
      </c>
      <c r="C1725" s="20" t="s">
        <v>6733</v>
      </c>
      <c r="D1725" s="20" t="s">
        <v>6251</v>
      </c>
      <c r="E1725" s="20" t="s">
        <v>7999</v>
      </c>
    </row>
    <row r="1726" spans="1:5" ht="15.75">
      <c r="A1726" s="1" t="s">
        <v>643</v>
      </c>
      <c r="B1726" s="1" t="s">
        <v>4106</v>
      </c>
      <c r="C1726" s="20" t="s">
        <v>6732</v>
      </c>
      <c r="D1726" s="20" t="s">
        <v>6028</v>
      </c>
      <c r="E1726" s="20" t="s">
        <v>8000</v>
      </c>
    </row>
    <row r="1727" spans="1:5" ht="15.75">
      <c r="A1727" s="1" t="s">
        <v>642</v>
      </c>
      <c r="B1727" s="1" t="s">
        <v>4107</v>
      </c>
      <c r="C1727" s="20" t="s">
        <v>6732</v>
      </c>
      <c r="D1727" s="20" t="s">
        <v>6252</v>
      </c>
      <c r="E1727" s="20" t="s">
        <v>8001</v>
      </c>
    </row>
    <row r="1728" spans="1:5" ht="15.75">
      <c r="A1728" s="1" t="s">
        <v>641</v>
      </c>
      <c r="B1728" s="1" t="s">
        <v>4108</v>
      </c>
      <c r="C1728" s="20" t="s">
        <v>6732</v>
      </c>
      <c r="D1728" s="20" t="s">
        <v>6253</v>
      </c>
      <c r="E1728" s="20" t="s">
        <v>8002</v>
      </c>
    </row>
    <row r="1729" spans="1:5" ht="15.75">
      <c r="A1729" s="1" t="s">
        <v>640</v>
      </c>
      <c r="B1729" s="1" t="s">
        <v>4109</v>
      </c>
      <c r="C1729" s="20" t="s">
        <v>6733</v>
      </c>
      <c r="D1729" s="20" t="s">
        <v>5346</v>
      </c>
      <c r="E1729" s="20" t="s">
        <v>8003</v>
      </c>
    </row>
    <row r="1730" spans="1:5" ht="15.75">
      <c r="A1730" s="1" t="s">
        <v>639</v>
      </c>
      <c r="B1730" s="1" t="s">
        <v>4110</v>
      </c>
      <c r="C1730" s="20" t="s">
        <v>6733</v>
      </c>
      <c r="D1730" s="20" t="s">
        <v>6254</v>
      </c>
      <c r="E1730" s="20" t="s">
        <v>8004</v>
      </c>
    </row>
    <row r="1731" spans="1:5" ht="15.75">
      <c r="A1731" s="1" t="s">
        <v>638</v>
      </c>
      <c r="B1731" s="1" t="s">
        <v>4111</v>
      </c>
      <c r="C1731" s="20" t="s">
        <v>6733</v>
      </c>
      <c r="D1731" s="20" t="s">
        <v>6151</v>
      </c>
      <c r="E1731" s="20" t="s">
        <v>8005</v>
      </c>
    </row>
    <row r="1732" spans="1:5" ht="15.75">
      <c r="A1732" s="1" t="s">
        <v>637</v>
      </c>
      <c r="B1732" s="1" t="s">
        <v>4112</v>
      </c>
      <c r="C1732" s="20" t="s">
        <v>6732</v>
      </c>
      <c r="D1732" s="20" t="s">
        <v>5276</v>
      </c>
      <c r="E1732" s="20" t="s">
        <v>8006</v>
      </c>
    </row>
    <row r="1733" spans="1:5" ht="15.75">
      <c r="A1733" s="1" t="s">
        <v>636</v>
      </c>
      <c r="B1733" s="1" t="s">
        <v>4113</v>
      </c>
      <c r="C1733" s="20" t="s">
        <v>6732</v>
      </c>
      <c r="D1733" s="20" t="s">
        <v>6255</v>
      </c>
      <c r="E1733" s="20" t="s">
        <v>6803</v>
      </c>
    </row>
    <row r="1734" spans="1:5" ht="15.75">
      <c r="A1734" s="1" t="s">
        <v>635</v>
      </c>
      <c r="B1734" s="1" t="s">
        <v>4114</v>
      </c>
      <c r="C1734" s="20" t="s">
        <v>6732</v>
      </c>
      <c r="D1734" s="20" t="s">
        <v>6256</v>
      </c>
      <c r="E1734" s="20" t="s">
        <v>8007</v>
      </c>
    </row>
    <row r="1735" spans="1:5" ht="15.75">
      <c r="A1735" s="1" t="s">
        <v>634</v>
      </c>
      <c r="B1735" s="1" t="s">
        <v>4115</v>
      </c>
      <c r="C1735" s="20" t="s">
        <v>6732</v>
      </c>
      <c r="D1735" s="20" t="s">
        <v>6257</v>
      </c>
      <c r="E1735" s="20" t="s">
        <v>8008</v>
      </c>
    </row>
    <row r="1736" spans="1:5" ht="15.75">
      <c r="A1736" s="1" t="s">
        <v>633</v>
      </c>
      <c r="B1736" s="1" t="s">
        <v>4116</v>
      </c>
      <c r="C1736" s="20" t="s">
        <v>7125</v>
      </c>
      <c r="D1736" s="20" t="s">
        <v>6258</v>
      </c>
      <c r="E1736" s="20" t="s">
        <v>8009</v>
      </c>
    </row>
    <row r="1737" spans="1:5" ht="15.75">
      <c r="A1737" s="1" t="s">
        <v>632</v>
      </c>
      <c r="B1737" s="1" t="s">
        <v>4117</v>
      </c>
      <c r="C1737" s="20" t="s">
        <v>6732</v>
      </c>
      <c r="D1737" s="20" t="s">
        <v>6259</v>
      </c>
      <c r="E1737" s="20" t="s">
        <v>8010</v>
      </c>
    </row>
    <row r="1738" spans="1:5" ht="15.75">
      <c r="A1738" s="1" t="s">
        <v>631</v>
      </c>
      <c r="B1738" s="1" t="s">
        <v>4118</v>
      </c>
      <c r="C1738" s="20" t="s">
        <v>6733</v>
      </c>
      <c r="D1738" s="20" t="s">
        <v>5557</v>
      </c>
      <c r="E1738" s="20" t="s">
        <v>8011</v>
      </c>
    </row>
    <row r="1739" spans="1:5" ht="15.75">
      <c r="A1739" s="1" t="s">
        <v>630</v>
      </c>
      <c r="B1739" s="1" t="s">
        <v>4119</v>
      </c>
      <c r="C1739" s="20" t="s">
        <v>6733</v>
      </c>
      <c r="D1739" s="20" t="s">
        <v>6260</v>
      </c>
      <c r="E1739" s="20" t="s">
        <v>6779</v>
      </c>
    </row>
    <row r="1740" spans="1:5" ht="15.75">
      <c r="A1740" s="1" t="s">
        <v>628</v>
      </c>
      <c r="B1740" s="1" t="s">
        <v>4120</v>
      </c>
      <c r="C1740" s="20" t="s">
        <v>6733</v>
      </c>
      <c r="D1740" s="20" t="s">
        <v>6261</v>
      </c>
      <c r="E1740" s="20" t="s">
        <v>8012</v>
      </c>
    </row>
    <row r="1741" spans="1:5" ht="15.75">
      <c r="A1741" s="1" t="s">
        <v>627</v>
      </c>
      <c r="B1741" s="1" t="s">
        <v>4121</v>
      </c>
      <c r="C1741" s="20" t="s">
        <v>6732</v>
      </c>
      <c r="D1741" s="20" t="s">
        <v>6262</v>
      </c>
      <c r="E1741" s="20" t="s">
        <v>8013</v>
      </c>
    </row>
    <row r="1742" spans="1:5" ht="15.75">
      <c r="A1742" s="1" t="s">
        <v>626</v>
      </c>
      <c r="B1742" s="1" t="s">
        <v>4122</v>
      </c>
      <c r="C1742" s="20" t="s">
        <v>6732</v>
      </c>
      <c r="D1742" s="20" t="s">
        <v>6263</v>
      </c>
      <c r="E1742" s="20" t="s">
        <v>8014</v>
      </c>
    </row>
    <row r="1743" spans="1:5" ht="15.75">
      <c r="A1743" s="1" t="s">
        <v>625</v>
      </c>
      <c r="B1743" s="1" t="s">
        <v>4123</v>
      </c>
      <c r="C1743" s="20" t="s">
        <v>6732</v>
      </c>
      <c r="D1743" s="20" t="s">
        <v>6264</v>
      </c>
      <c r="E1743" s="20" t="s">
        <v>8015</v>
      </c>
    </row>
    <row r="1744" spans="1:5" ht="15.75">
      <c r="A1744" s="1" t="s">
        <v>624</v>
      </c>
      <c r="B1744" s="1" t="s">
        <v>4124</v>
      </c>
      <c r="C1744" s="20" t="s">
        <v>6732</v>
      </c>
      <c r="D1744" s="20" t="s">
        <v>6265</v>
      </c>
      <c r="E1744" s="20" t="s">
        <v>8016</v>
      </c>
    </row>
    <row r="1745" spans="1:5" ht="15.75">
      <c r="A1745" s="1" t="s">
        <v>623</v>
      </c>
      <c r="B1745" s="1" t="s">
        <v>4125</v>
      </c>
      <c r="C1745" s="20" t="s">
        <v>6732</v>
      </c>
      <c r="D1745" s="20" t="s">
        <v>6266</v>
      </c>
      <c r="E1745" s="20" t="s">
        <v>7153</v>
      </c>
    </row>
    <row r="1746" spans="1:5" ht="15.75">
      <c r="A1746" s="1" t="s">
        <v>622</v>
      </c>
      <c r="B1746" s="1" t="s">
        <v>4126</v>
      </c>
      <c r="C1746" s="20" t="s">
        <v>6733</v>
      </c>
      <c r="D1746" s="20" t="s">
        <v>5409</v>
      </c>
      <c r="E1746" s="20" t="s">
        <v>8017</v>
      </c>
    </row>
    <row r="1747" spans="1:5" ht="15.75">
      <c r="A1747" s="1" t="s">
        <v>621</v>
      </c>
      <c r="B1747" s="1" t="s">
        <v>4127</v>
      </c>
      <c r="C1747" s="20" t="s">
        <v>6732</v>
      </c>
      <c r="D1747" s="20" t="s">
        <v>6267</v>
      </c>
      <c r="E1747" s="20" t="s">
        <v>7872</v>
      </c>
    </row>
    <row r="1748" spans="1:5" ht="15.75">
      <c r="A1748" s="1" t="s">
        <v>620</v>
      </c>
      <c r="B1748" s="1" t="s">
        <v>4128</v>
      </c>
      <c r="C1748" s="20" t="s">
        <v>6732</v>
      </c>
      <c r="D1748" s="20" t="s">
        <v>6268</v>
      </c>
      <c r="E1748" s="20" t="s">
        <v>8018</v>
      </c>
    </row>
    <row r="1749" spans="1:5" ht="15.75">
      <c r="A1749" s="1" t="s">
        <v>619</v>
      </c>
      <c r="B1749" s="1" t="s">
        <v>4129</v>
      </c>
      <c r="C1749" s="20" t="s">
        <v>6733</v>
      </c>
      <c r="D1749" s="20" t="s">
        <v>6259</v>
      </c>
      <c r="E1749" s="20" t="s">
        <v>8019</v>
      </c>
    </row>
    <row r="1750" spans="1:5" ht="15.75">
      <c r="A1750" s="1" t="s">
        <v>618</v>
      </c>
      <c r="B1750" s="1" t="s">
        <v>4130</v>
      </c>
      <c r="C1750" s="20" t="s">
        <v>6733</v>
      </c>
      <c r="D1750" s="20" t="s">
        <v>6269</v>
      </c>
      <c r="E1750" s="20" t="s">
        <v>7370</v>
      </c>
    </row>
    <row r="1751" spans="1:5" ht="15.75">
      <c r="A1751" s="1" t="s">
        <v>617</v>
      </c>
      <c r="B1751" s="1" t="s">
        <v>4131</v>
      </c>
      <c r="C1751" s="20" t="s">
        <v>6733</v>
      </c>
      <c r="D1751" s="20" t="s">
        <v>5727</v>
      </c>
      <c r="E1751" s="20" t="s">
        <v>8020</v>
      </c>
    </row>
    <row r="1752" spans="1:5" ht="15.75">
      <c r="A1752" s="1" t="s">
        <v>616</v>
      </c>
      <c r="B1752" s="1" t="s">
        <v>4132</v>
      </c>
      <c r="C1752" s="20" t="s">
        <v>7125</v>
      </c>
      <c r="D1752" s="20" t="s">
        <v>6270</v>
      </c>
      <c r="E1752" s="20" t="s">
        <v>8021</v>
      </c>
    </row>
    <row r="1753" spans="1:5" ht="15.75">
      <c r="A1753" s="1" t="s">
        <v>615</v>
      </c>
      <c r="B1753" s="1" t="s">
        <v>4133</v>
      </c>
      <c r="C1753" s="20" t="s">
        <v>6733</v>
      </c>
      <c r="D1753" s="20" t="s">
        <v>6271</v>
      </c>
      <c r="E1753" s="20" t="s">
        <v>7927</v>
      </c>
    </row>
    <row r="1754" spans="1:5" ht="15.75">
      <c r="A1754" s="1" t="s">
        <v>614</v>
      </c>
      <c r="B1754" s="1" t="s">
        <v>4134</v>
      </c>
      <c r="C1754" s="20" t="s">
        <v>6733</v>
      </c>
      <c r="D1754" s="20" t="s">
        <v>6272</v>
      </c>
      <c r="E1754" s="20" t="s">
        <v>8022</v>
      </c>
    </row>
    <row r="1755" spans="1:5" ht="15.75">
      <c r="A1755" s="1" t="s">
        <v>613</v>
      </c>
      <c r="B1755" s="1" t="s">
        <v>4135</v>
      </c>
      <c r="C1755" s="20" t="s">
        <v>6733</v>
      </c>
      <c r="D1755" s="20" t="s">
        <v>5286</v>
      </c>
      <c r="E1755" s="20" t="s">
        <v>8023</v>
      </c>
    </row>
    <row r="1756" spans="1:5" ht="15.75">
      <c r="A1756" s="1" t="s">
        <v>612</v>
      </c>
      <c r="B1756" s="1" t="s">
        <v>4136</v>
      </c>
      <c r="C1756" s="20" t="s">
        <v>6732</v>
      </c>
      <c r="D1756" s="20" t="s">
        <v>6273</v>
      </c>
      <c r="E1756" s="20" t="s">
        <v>8024</v>
      </c>
    </row>
    <row r="1757" spans="1:5" ht="15.75">
      <c r="A1757" s="1" t="s">
        <v>611</v>
      </c>
      <c r="B1757" s="1" t="s">
        <v>4137</v>
      </c>
      <c r="C1757" s="20" t="s">
        <v>6732</v>
      </c>
      <c r="D1757" s="20" t="s">
        <v>6274</v>
      </c>
      <c r="E1757" s="20" t="s">
        <v>8025</v>
      </c>
    </row>
    <row r="1758" spans="1:5" ht="15.75">
      <c r="A1758" s="1" t="s">
        <v>610</v>
      </c>
      <c r="B1758" s="1" t="s">
        <v>4138</v>
      </c>
      <c r="C1758" s="20" t="s">
        <v>6733</v>
      </c>
      <c r="D1758" s="20" t="s">
        <v>4954</v>
      </c>
      <c r="E1758" s="20" t="s">
        <v>8026</v>
      </c>
    </row>
    <row r="1759" spans="1:5" ht="15.75">
      <c r="A1759" s="1" t="s">
        <v>609</v>
      </c>
      <c r="B1759" s="1" t="s">
        <v>4139</v>
      </c>
      <c r="C1759" s="20" t="s">
        <v>7125</v>
      </c>
      <c r="D1759" s="20" t="s">
        <v>6275</v>
      </c>
      <c r="E1759" s="20" t="s">
        <v>8027</v>
      </c>
    </row>
    <row r="1760" spans="1:5" ht="15.75">
      <c r="A1760" s="1" t="s">
        <v>608</v>
      </c>
      <c r="B1760" s="1" t="s">
        <v>4140</v>
      </c>
      <c r="C1760" s="20" t="s">
        <v>6733</v>
      </c>
      <c r="D1760" s="20" t="s">
        <v>6276</v>
      </c>
      <c r="E1760" s="20" t="s">
        <v>8028</v>
      </c>
    </row>
    <row r="1761" spans="1:5" ht="15.75">
      <c r="A1761" s="1" t="s">
        <v>607</v>
      </c>
      <c r="B1761" s="1" t="s">
        <v>4141</v>
      </c>
      <c r="C1761" s="20" t="s">
        <v>6733</v>
      </c>
      <c r="D1761" s="20" t="s">
        <v>6277</v>
      </c>
      <c r="E1761" s="20" t="s">
        <v>8029</v>
      </c>
    </row>
    <row r="1762" spans="1:5" ht="15.75">
      <c r="A1762" s="1" t="s">
        <v>606</v>
      </c>
      <c r="B1762" s="1" t="s">
        <v>4142</v>
      </c>
      <c r="C1762" s="20" t="s">
        <v>6733</v>
      </c>
      <c r="D1762" s="20" t="s">
        <v>6278</v>
      </c>
      <c r="E1762" s="20" t="s">
        <v>8030</v>
      </c>
    </row>
    <row r="1763" spans="1:5" ht="15.75">
      <c r="A1763" s="1" t="s">
        <v>605</v>
      </c>
      <c r="B1763" s="1" t="s">
        <v>4143</v>
      </c>
      <c r="C1763" s="20" t="s">
        <v>6732</v>
      </c>
      <c r="D1763" s="20" t="s">
        <v>6279</v>
      </c>
      <c r="E1763" s="20" t="s">
        <v>8031</v>
      </c>
    </row>
    <row r="1764" spans="1:5" ht="15.75">
      <c r="A1764" s="1" t="s">
        <v>604</v>
      </c>
      <c r="B1764" s="1" t="s">
        <v>4144</v>
      </c>
      <c r="C1764" s="20" t="s">
        <v>6732</v>
      </c>
      <c r="D1764" s="20" t="s">
        <v>6280</v>
      </c>
      <c r="E1764" s="20" t="s">
        <v>8032</v>
      </c>
    </row>
    <row r="1765" spans="1:5" ht="15.75">
      <c r="A1765" s="1" t="s">
        <v>603</v>
      </c>
      <c r="B1765" s="1" t="s">
        <v>4145</v>
      </c>
      <c r="C1765" s="20" t="s">
        <v>6732</v>
      </c>
      <c r="D1765" s="20" t="s">
        <v>4944</v>
      </c>
      <c r="E1765" s="20" t="s">
        <v>8033</v>
      </c>
    </row>
    <row r="1766" spans="1:5" ht="15.75">
      <c r="A1766" s="1" t="s">
        <v>602</v>
      </c>
      <c r="B1766" s="1" t="s">
        <v>4146</v>
      </c>
      <c r="C1766" s="20" t="s">
        <v>6732</v>
      </c>
      <c r="D1766" s="20" t="s">
        <v>5784</v>
      </c>
      <c r="E1766" s="20" t="s">
        <v>8034</v>
      </c>
    </row>
    <row r="1767" spans="1:5" ht="15.75">
      <c r="A1767" s="1" t="s">
        <v>601</v>
      </c>
      <c r="B1767" s="1" t="s">
        <v>4147</v>
      </c>
      <c r="C1767" s="20" t="s">
        <v>6733</v>
      </c>
      <c r="D1767" s="20" t="s">
        <v>6281</v>
      </c>
      <c r="E1767" s="20" t="s">
        <v>6872</v>
      </c>
    </row>
    <row r="1768" spans="1:5" ht="15.75">
      <c r="A1768" s="1" t="s">
        <v>600</v>
      </c>
      <c r="B1768" s="1" t="s">
        <v>4148</v>
      </c>
      <c r="C1768" s="20" t="s">
        <v>6732</v>
      </c>
      <c r="D1768" s="20" t="s">
        <v>6282</v>
      </c>
      <c r="E1768" s="20" t="s">
        <v>8035</v>
      </c>
    </row>
    <row r="1769" spans="1:5" ht="15.75">
      <c r="A1769" s="1" t="s">
        <v>599</v>
      </c>
      <c r="B1769" s="1" t="s">
        <v>4149</v>
      </c>
      <c r="C1769" s="20" t="s">
        <v>6732</v>
      </c>
      <c r="D1769" s="20" t="s">
        <v>6283</v>
      </c>
      <c r="E1769" s="20" t="s">
        <v>6894</v>
      </c>
    </row>
    <row r="1770" spans="1:5" ht="15.75">
      <c r="A1770" s="1" t="s">
        <v>598</v>
      </c>
      <c r="B1770" s="1" t="s">
        <v>4150</v>
      </c>
      <c r="C1770" s="20" t="s">
        <v>6732</v>
      </c>
      <c r="D1770" s="20" t="s">
        <v>6284</v>
      </c>
      <c r="E1770" s="20" t="s">
        <v>7153</v>
      </c>
    </row>
    <row r="1771" spans="1:5" ht="15.75">
      <c r="A1771" s="1" t="s">
        <v>597</v>
      </c>
      <c r="B1771" s="1" t="s">
        <v>4151</v>
      </c>
      <c r="C1771" s="20" t="s">
        <v>6732</v>
      </c>
      <c r="D1771" s="20" t="s">
        <v>6285</v>
      </c>
      <c r="E1771" s="20" t="s">
        <v>8036</v>
      </c>
    </row>
    <row r="1772" spans="1:5" ht="15.75">
      <c r="A1772" s="1" t="s">
        <v>596</v>
      </c>
      <c r="B1772" s="1" t="s">
        <v>4152</v>
      </c>
      <c r="C1772" s="20" t="s">
        <v>6732</v>
      </c>
      <c r="D1772" s="20" t="s">
        <v>6286</v>
      </c>
      <c r="E1772" s="20" t="s">
        <v>8037</v>
      </c>
    </row>
    <row r="1773" spans="1:5" ht="15.75">
      <c r="A1773" s="1" t="s">
        <v>595</v>
      </c>
      <c r="B1773" s="1" t="s">
        <v>4153</v>
      </c>
      <c r="C1773" s="20" t="s">
        <v>6732</v>
      </c>
      <c r="D1773" s="20" t="s">
        <v>6287</v>
      </c>
      <c r="E1773" s="20" t="s">
        <v>7134</v>
      </c>
    </row>
    <row r="1774" spans="1:5" ht="15.75">
      <c r="A1774" s="1" t="s">
        <v>594</v>
      </c>
      <c r="B1774" s="1" t="s">
        <v>4154</v>
      </c>
      <c r="C1774" s="20" t="s">
        <v>6732</v>
      </c>
      <c r="D1774" s="20" t="s">
        <v>6288</v>
      </c>
      <c r="E1774" s="20" t="s">
        <v>8038</v>
      </c>
    </row>
    <row r="1775" spans="1:5" ht="15.75">
      <c r="A1775" s="1" t="s">
        <v>593</v>
      </c>
      <c r="B1775" s="1" t="s">
        <v>4155</v>
      </c>
      <c r="C1775" s="20" t="s">
        <v>6733</v>
      </c>
      <c r="D1775" s="20" t="s">
        <v>6289</v>
      </c>
      <c r="E1775" s="20" t="s">
        <v>8039</v>
      </c>
    </row>
    <row r="1776" spans="1:5" ht="15.75">
      <c r="A1776" s="1" t="s">
        <v>592</v>
      </c>
      <c r="B1776" s="1" t="s">
        <v>4156</v>
      </c>
      <c r="C1776" s="20" t="s">
        <v>6732</v>
      </c>
      <c r="D1776" s="20" t="s">
        <v>6290</v>
      </c>
      <c r="E1776" s="20" t="s">
        <v>7540</v>
      </c>
    </row>
    <row r="1777" spans="1:5" ht="15.75">
      <c r="A1777" s="1" t="s">
        <v>591</v>
      </c>
      <c r="B1777" s="1" t="s">
        <v>4157</v>
      </c>
      <c r="C1777" s="20" t="s">
        <v>6732</v>
      </c>
      <c r="D1777" s="20" t="s">
        <v>6291</v>
      </c>
      <c r="E1777" s="20" t="s">
        <v>6814</v>
      </c>
    </row>
    <row r="1778" spans="1:5" ht="15.75">
      <c r="A1778" s="1" t="s">
        <v>590</v>
      </c>
      <c r="B1778" s="1" t="s">
        <v>4158</v>
      </c>
      <c r="C1778" s="20" t="s">
        <v>6733</v>
      </c>
      <c r="D1778" s="20" t="s">
        <v>6292</v>
      </c>
      <c r="E1778" s="20" t="s">
        <v>8040</v>
      </c>
    </row>
    <row r="1779" spans="1:5" ht="15.75">
      <c r="A1779" s="1" t="s">
        <v>589</v>
      </c>
      <c r="B1779" s="1" t="s">
        <v>4159</v>
      </c>
      <c r="C1779" s="20" t="s">
        <v>6732</v>
      </c>
      <c r="D1779" s="20" t="s">
        <v>5728</v>
      </c>
      <c r="E1779" s="20" t="s">
        <v>8041</v>
      </c>
    </row>
    <row r="1780" spans="1:5" ht="15.75">
      <c r="A1780" s="1" t="s">
        <v>588</v>
      </c>
      <c r="B1780" s="1" t="s">
        <v>4160</v>
      </c>
      <c r="C1780" s="20" t="s">
        <v>6733</v>
      </c>
      <c r="D1780" s="20" t="s">
        <v>6293</v>
      </c>
      <c r="E1780" s="20" t="s">
        <v>8042</v>
      </c>
    </row>
    <row r="1781" spans="1:5" ht="15.75">
      <c r="A1781" s="1" t="s">
        <v>587</v>
      </c>
      <c r="B1781" s="1" t="s">
        <v>4161</v>
      </c>
      <c r="C1781" s="20" t="s">
        <v>6732</v>
      </c>
      <c r="D1781" s="20" t="s">
        <v>6294</v>
      </c>
      <c r="E1781" s="20" t="s">
        <v>8043</v>
      </c>
    </row>
    <row r="1782" spans="1:5" ht="15.75">
      <c r="A1782" s="1" t="s">
        <v>586</v>
      </c>
      <c r="B1782" s="1" t="s">
        <v>4162</v>
      </c>
      <c r="C1782" s="20" t="s">
        <v>6732</v>
      </c>
      <c r="D1782" s="20" t="s">
        <v>6295</v>
      </c>
      <c r="E1782" s="20" t="s">
        <v>7413</v>
      </c>
    </row>
    <row r="1783" spans="1:5" ht="15.75">
      <c r="A1783" s="1" t="s">
        <v>585</v>
      </c>
      <c r="B1783" s="1" t="s">
        <v>4163</v>
      </c>
      <c r="C1783" s="20" t="s">
        <v>6733</v>
      </c>
      <c r="D1783" s="20" t="s">
        <v>6157</v>
      </c>
      <c r="E1783" s="20" t="s">
        <v>8044</v>
      </c>
    </row>
    <row r="1784" spans="1:5" ht="15.75">
      <c r="A1784" s="1" t="s">
        <v>584</v>
      </c>
      <c r="B1784" s="1" t="s">
        <v>4164</v>
      </c>
      <c r="C1784" s="20" t="s">
        <v>6732</v>
      </c>
      <c r="D1784" s="20" t="s">
        <v>4742</v>
      </c>
      <c r="E1784" s="20" t="s">
        <v>8045</v>
      </c>
    </row>
    <row r="1785" spans="1:5" ht="15.75">
      <c r="A1785" s="1" t="s">
        <v>583</v>
      </c>
      <c r="B1785" s="1" t="s">
        <v>4165</v>
      </c>
      <c r="C1785" s="20" t="s">
        <v>6733</v>
      </c>
      <c r="D1785" s="20" t="s">
        <v>5274</v>
      </c>
      <c r="E1785" s="20" t="s">
        <v>7352</v>
      </c>
    </row>
    <row r="1786" spans="1:5" ht="15.75">
      <c r="A1786" s="1" t="s">
        <v>582</v>
      </c>
      <c r="B1786" s="1" t="s">
        <v>4166</v>
      </c>
      <c r="C1786" s="20" t="s">
        <v>6733</v>
      </c>
      <c r="D1786" s="20" t="s">
        <v>6296</v>
      </c>
      <c r="E1786" s="20" t="s">
        <v>8046</v>
      </c>
    </row>
    <row r="1787" spans="1:5" ht="15.75">
      <c r="A1787" s="1" t="s">
        <v>581</v>
      </c>
      <c r="B1787" s="1" t="s">
        <v>4167</v>
      </c>
      <c r="C1787" s="20" t="s">
        <v>6733</v>
      </c>
      <c r="D1787" s="20" t="s">
        <v>6297</v>
      </c>
      <c r="E1787" s="20" t="s">
        <v>6751</v>
      </c>
    </row>
    <row r="1788" spans="1:5" ht="15.75">
      <c r="A1788" s="1" t="s">
        <v>580</v>
      </c>
      <c r="B1788" s="1" t="s">
        <v>4168</v>
      </c>
      <c r="C1788" s="20" t="s">
        <v>6733</v>
      </c>
      <c r="D1788" s="20" t="s">
        <v>6298</v>
      </c>
      <c r="E1788" s="20" t="s">
        <v>8047</v>
      </c>
    </row>
    <row r="1789" spans="1:5" ht="15.75">
      <c r="A1789" s="1" t="s">
        <v>579</v>
      </c>
      <c r="B1789" s="1" t="s">
        <v>4169</v>
      </c>
      <c r="C1789" s="20" t="s">
        <v>6733</v>
      </c>
      <c r="D1789" s="20" t="s">
        <v>5748</v>
      </c>
      <c r="E1789" s="20" t="s">
        <v>8048</v>
      </c>
    </row>
    <row r="1790" spans="1:5" ht="15.75">
      <c r="A1790" s="1" t="s">
        <v>578</v>
      </c>
      <c r="B1790" s="1" t="s">
        <v>4170</v>
      </c>
      <c r="C1790" s="20" t="s">
        <v>6733</v>
      </c>
      <c r="D1790" s="20" t="s">
        <v>6299</v>
      </c>
      <c r="E1790" s="20" t="s">
        <v>5286</v>
      </c>
    </row>
    <row r="1791" spans="1:5" ht="15.75">
      <c r="A1791" s="1" t="s">
        <v>577</v>
      </c>
      <c r="B1791" s="1" t="s">
        <v>4171</v>
      </c>
      <c r="C1791" s="20" t="s">
        <v>6733</v>
      </c>
      <c r="D1791" s="20" t="s">
        <v>6300</v>
      </c>
      <c r="E1791" s="20" t="s">
        <v>8049</v>
      </c>
    </row>
    <row r="1792" spans="1:5" ht="15.75">
      <c r="A1792" s="1" t="s">
        <v>576</v>
      </c>
      <c r="B1792" s="1" t="s">
        <v>4172</v>
      </c>
      <c r="C1792" s="20" t="s">
        <v>6733</v>
      </c>
      <c r="D1792" s="20" t="s">
        <v>5110</v>
      </c>
      <c r="E1792" s="20" t="s">
        <v>8050</v>
      </c>
    </row>
    <row r="1793" spans="1:5" ht="15.75">
      <c r="A1793" s="1" t="s">
        <v>575</v>
      </c>
      <c r="B1793" s="1" t="s">
        <v>4173</v>
      </c>
      <c r="C1793" s="20" t="s">
        <v>6732</v>
      </c>
      <c r="D1793" s="20" t="s">
        <v>6301</v>
      </c>
      <c r="E1793" s="20" t="s">
        <v>6898</v>
      </c>
    </row>
    <row r="1794" spans="1:5" ht="15.75">
      <c r="A1794" s="1" t="s">
        <v>574</v>
      </c>
      <c r="B1794" s="1" t="s">
        <v>4174</v>
      </c>
      <c r="C1794" s="20" t="s">
        <v>6733</v>
      </c>
      <c r="D1794" s="20" t="s">
        <v>6302</v>
      </c>
      <c r="E1794" s="20" t="s">
        <v>6863</v>
      </c>
    </row>
    <row r="1795" spans="1:5" ht="15.75">
      <c r="A1795" s="1" t="s">
        <v>573</v>
      </c>
      <c r="B1795" s="1" t="s">
        <v>4175</v>
      </c>
      <c r="C1795" s="20" t="s">
        <v>6732</v>
      </c>
      <c r="D1795" s="20" t="s">
        <v>6303</v>
      </c>
      <c r="E1795" s="20" t="s">
        <v>7254</v>
      </c>
    </row>
    <row r="1796" spans="1:5" ht="15.75">
      <c r="A1796" s="1" t="s">
        <v>572</v>
      </c>
      <c r="B1796" s="1" t="s">
        <v>4176</v>
      </c>
      <c r="C1796" s="20" t="s">
        <v>6733</v>
      </c>
      <c r="D1796" s="20" t="s">
        <v>6016</v>
      </c>
      <c r="E1796" s="20" t="s">
        <v>6767</v>
      </c>
    </row>
    <row r="1797" spans="1:5" ht="15.75">
      <c r="A1797" s="1" t="s">
        <v>571</v>
      </c>
      <c r="B1797" s="1" t="s">
        <v>4177</v>
      </c>
      <c r="C1797" s="20" t="s">
        <v>6732</v>
      </c>
      <c r="D1797" s="20" t="s">
        <v>6304</v>
      </c>
      <c r="E1797" s="20" t="s">
        <v>7601</v>
      </c>
    </row>
    <row r="1798" spans="1:5" ht="15.75">
      <c r="A1798" s="1" t="s">
        <v>570</v>
      </c>
      <c r="B1798" s="1" t="s">
        <v>4178</v>
      </c>
      <c r="C1798" s="20" t="s">
        <v>6733</v>
      </c>
      <c r="D1798" s="20" t="s">
        <v>6305</v>
      </c>
      <c r="E1798" s="20" t="s">
        <v>8051</v>
      </c>
    </row>
    <row r="1799" spans="1:5" ht="15.75">
      <c r="A1799" s="1" t="s">
        <v>569</v>
      </c>
      <c r="B1799" s="1" t="s">
        <v>4179</v>
      </c>
      <c r="C1799" s="20" t="s">
        <v>6732</v>
      </c>
      <c r="D1799" s="20" t="s">
        <v>6306</v>
      </c>
      <c r="E1799" s="20" t="s">
        <v>8052</v>
      </c>
    </row>
    <row r="1800" spans="1:5" ht="15.75">
      <c r="A1800" s="1" t="s">
        <v>568</v>
      </c>
      <c r="B1800" s="1" t="s">
        <v>4180</v>
      </c>
      <c r="C1800" s="20" t="s">
        <v>6732</v>
      </c>
      <c r="D1800" s="20" t="s">
        <v>5247</v>
      </c>
      <c r="E1800" s="20" t="s">
        <v>8053</v>
      </c>
    </row>
    <row r="1801" spans="1:5" ht="15.75">
      <c r="A1801" s="1" t="s">
        <v>567</v>
      </c>
      <c r="B1801" s="1" t="s">
        <v>4181</v>
      </c>
      <c r="C1801" s="20" t="s">
        <v>6733</v>
      </c>
      <c r="D1801" s="20" t="s">
        <v>6307</v>
      </c>
      <c r="E1801" s="20" t="s">
        <v>8054</v>
      </c>
    </row>
    <row r="1802" spans="1:5" ht="15.75">
      <c r="A1802" s="1" t="s">
        <v>566</v>
      </c>
      <c r="B1802" s="1" t="s">
        <v>4182</v>
      </c>
      <c r="C1802" s="20" t="s">
        <v>6732</v>
      </c>
      <c r="D1802" s="20" t="s">
        <v>6308</v>
      </c>
      <c r="E1802" s="20" t="s">
        <v>7990</v>
      </c>
    </row>
    <row r="1803" spans="1:5" ht="15.75">
      <c r="A1803" s="1" t="s">
        <v>565</v>
      </c>
      <c r="B1803" s="1" t="s">
        <v>4183</v>
      </c>
      <c r="C1803" s="20" t="s">
        <v>6733</v>
      </c>
      <c r="D1803" s="20" t="s">
        <v>6309</v>
      </c>
      <c r="E1803" s="20" t="s">
        <v>6790</v>
      </c>
    </row>
    <row r="1804" spans="1:5" ht="15.75">
      <c r="A1804" s="1" t="s">
        <v>564</v>
      </c>
      <c r="B1804" s="1" t="s">
        <v>4184</v>
      </c>
      <c r="C1804" s="20" t="s">
        <v>6733</v>
      </c>
      <c r="D1804" s="20" t="s">
        <v>4917</v>
      </c>
      <c r="E1804" s="20" t="s">
        <v>7192</v>
      </c>
    </row>
    <row r="1805" spans="1:5" ht="15.75">
      <c r="A1805" s="1" t="s">
        <v>563</v>
      </c>
      <c r="B1805" s="1" t="s">
        <v>4185</v>
      </c>
      <c r="C1805" s="20" t="s">
        <v>6733</v>
      </c>
      <c r="D1805" s="20" t="s">
        <v>4745</v>
      </c>
      <c r="E1805" s="20" t="s">
        <v>8055</v>
      </c>
    </row>
    <row r="1806" spans="1:5" ht="15.75">
      <c r="A1806" s="1" t="s">
        <v>562</v>
      </c>
      <c r="B1806" s="1" t="s">
        <v>4186</v>
      </c>
      <c r="C1806" s="20" t="s">
        <v>6733</v>
      </c>
      <c r="D1806" s="20" t="s">
        <v>6310</v>
      </c>
      <c r="E1806" s="20" t="s">
        <v>8056</v>
      </c>
    </row>
    <row r="1807" spans="1:5" ht="15.75">
      <c r="A1807" s="1" t="s">
        <v>561</v>
      </c>
      <c r="B1807" s="1" t="s">
        <v>4187</v>
      </c>
      <c r="C1807" s="20" t="s">
        <v>6732</v>
      </c>
      <c r="D1807" s="20" t="s">
        <v>6311</v>
      </c>
      <c r="E1807" s="20" t="s">
        <v>7099</v>
      </c>
    </row>
    <row r="1808" spans="1:5" ht="15.75">
      <c r="A1808" s="1" t="s">
        <v>560</v>
      </c>
      <c r="B1808" s="1" t="s">
        <v>4188</v>
      </c>
      <c r="C1808" s="20" t="s">
        <v>6732</v>
      </c>
      <c r="D1808" s="20" t="s">
        <v>6312</v>
      </c>
      <c r="E1808" s="20" t="s">
        <v>8057</v>
      </c>
    </row>
    <row r="1809" spans="1:5" ht="15.75">
      <c r="A1809" s="1" t="s">
        <v>559</v>
      </c>
      <c r="B1809" s="1" t="s">
        <v>4189</v>
      </c>
      <c r="C1809" s="20" t="s">
        <v>6732</v>
      </c>
      <c r="D1809" s="20" t="s">
        <v>6313</v>
      </c>
      <c r="E1809" s="20" t="s">
        <v>8058</v>
      </c>
    </row>
    <row r="1810" spans="1:5" ht="15.75">
      <c r="A1810" s="1" t="s">
        <v>558</v>
      </c>
      <c r="B1810" s="1" t="s">
        <v>4190</v>
      </c>
      <c r="C1810" s="20" t="s">
        <v>6732</v>
      </c>
      <c r="D1810" s="20" t="s">
        <v>6314</v>
      </c>
      <c r="E1810" s="20" t="s">
        <v>5009</v>
      </c>
    </row>
    <row r="1811" spans="1:5" ht="15.75">
      <c r="A1811" s="1" t="s">
        <v>557</v>
      </c>
      <c r="B1811" s="1" t="s">
        <v>4191</v>
      </c>
      <c r="C1811" s="20" t="s">
        <v>6732</v>
      </c>
      <c r="D1811" s="20" t="s">
        <v>6315</v>
      </c>
      <c r="E1811" s="20" t="s">
        <v>8014</v>
      </c>
    </row>
    <row r="1812" spans="1:5" ht="15.75">
      <c r="A1812" s="1" t="s">
        <v>556</v>
      </c>
      <c r="B1812" s="1" t="s">
        <v>4192</v>
      </c>
      <c r="C1812" s="20" t="s">
        <v>6732</v>
      </c>
      <c r="D1812" s="20" t="s">
        <v>6316</v>
      </c>
      <c r="E1812" s="20" t="s">
        <v>8059</v>
      </c>
    </row>
    <row r="1813" spans="1:5" ht="15.75">
      <c r="A1813" s="1" t="s">
        <v>555</v>
      </c>
      <c r="B1813" s="1" t="s">
        <v>4193</v>
      </c>
      <c r="C1813" s="20" t="s">
        <v>6732</v>
      </c>
      <c r="D1813" s="20" t="s">
        <v>6317</v>
      </c>
      <c r="E1813" s="20" t="s">
        <v>8060</v>
      </c>
    </row>
    <row r="1814" spans="1:5" ht="15.75">
      <c r="A1814" s="1" t="s">
        <v>554</v>
      </c>
      <c r="B1814" s="1" t="s">
        <v>4194</v>
      </c>
      <c r="C1814" s="20" t="s">
        <v>6733</v>
      </c>
      <c r="D1814" s="20" t="s">
        <v>6318</v>
      </c>
      <c r="E1814" s="20" t="s">
        <v>8061</v>
      </c>
    </row>
    <row r="1815" spans="1:5" ht="15.75">
      <c r="A1815" s="1" t="s">
        <v>553</v>
      </c>
      <c r="B1815" s="1" t="s">
        <v>4195</v>
      </c>
      <c r="C1815" s="20" t="s">
        <v>6732</v>
      </c>
      <c r="D1815" s="20" t="s">
        <v>6319</v>
      </c>
      <c r="E1815" s="20" t="s">
        <v>7099</v>
      </c>
    </row>
    <row r="1816" spans="1:5" ht="15.75">
      <c r="A1816" s="1" t="s">
        <v>552</v>
      </c>
      <c r="B1816" s="1" t="s">
        <v>4196</v>
      </c>
      <c r="C1816" s="20" t="s">
        <v>6733</v>
      </c>
      <c r="D1816" s="20" t="s">
        <v>6320</v>
      </c>
      <c r="E1816" s="20" t="s">
        <v>7313</v>
      </c>
    </row>
    <row r="1817" spans="1:5" ht="15.75">
      <c r="A1817" s="1" t="s">
        <v>551</v>
      </c>
      <c r="B1817" s="1" t="s">
        <v>4197</v>
      </c>
      <c r="C1817" s="20" t="s">
        <v>6733</v>
      </c>
      <c r="D1817" s="20" t="s">
        <v>6321</v>
      </c>
      <c r="E1817" s="20" t="s">
        <v>8062</v>
      </c>
    </row>
    <row r="1818" spans="1:5" ht="15.75">
      <c r="A1818" s="1" t="s">
        <v>550</v>
      </c>
      <c r="B1818" s="1" t="s">
        <v>4198</v>
      </c>
      <c r="C1818" s="20" t="s">
        <v>6733</v>
      </c>
      <c r="D1818" s="20" t="s">
        <v>6322</v>
      </c>
      <c r="E1818" s="20" t="s">
        <v>8063</v>
      </c>
    </row>
    <row r="1819" spans="1:5" ht="15.75">
      <c r="A1819" s="1" t="s">
        <v>549</v>
      </c>
      <c r="B1819" s="1" t="s">
        <v>4199</v>
      </c>
      <c r="C1819" s="20" t="s">
        <v>6733</v>
      </c>
      <c r="D1819" s="20" t="s">
        <v>6323</v>
      </c>
      <c r="E1819" s="20" t="s">
        <v>7841</v>
      </c>
    </row>
    <row r="1820" spans="1:5" ht="15.75">
      <c r="A1820" s="1" t="s">
        <v>548</v>
      </c>
      <c r="B1820" s="1" t="s">
        <v>4200</v>
      </c>
      <c r="C1820" s="20" t="s">
        <v>6733</v>
      </c>
      <c r="D1820" s="20" t="s">
        <v>5665</v>
      </c>
      <c r="E1820" s="20" t="s">
        <v>7023</v>
      </c>
    </row>
    <row r="1821" spans="1:5" ht="15.75">
      <c r="A1821" s="1" t="s">
        <v>547</v>
      </c>
      <c r="B1821" s="1" t="s">
        <v>4201</v>
      </c>
      <c r="C1821" s="20" t="s">
        <v>6733</v>
      </c>
      <c r="D1821" s="20" t="s">
        <v>6324</v>
      </c>
      <c r="E1821" s="20" t="s">
        <v>8064</v>
      </c>
    </row>
    <row r="1822" spans="1:5" ht="15.75">
      <c r="A1822" s="1" t="s">
        <v>546</v>
      </c>
      <c r="B1822" s="1" t="s">
        <v>4202</v>
      </c>
      <c r="C1822" s="20" t="s">
        <v>6733</v>
      </c>
      <c r="D1822" s="20" t="s">
        <v>6325</v>
      </c>
      <c r="E1822" s="20" t="s">
        <v>5847</v>
      </c>
    </row>
    <row r="1823" spans="1:5" ht="15.75">
      <c r="A1823" s="1" t="s">
        <v>545</v>
      </c>
      <c r="B1823" s="1" t="s">
        <v>4203</v>
      </c>
      <c r="C1823" s="20" t="s">
        <v>6733</v>
      </c>
      <c r="D1823" s="20" t="s">
        <v>6326</v>
      </c>
      <c r="E1823" s="20" t="s">
        <v>8065</v>
      </c>
    </row>
    <row r="1824" spans="1:5" ht="15.75">
      <c r="A1824" s="1" t="s">
        <v>544</v>
      </c>
      <c r="B1824" s="1" t="s">
        <v>4204</v>
      </c>
      <c r="C1824" s="20" t="s">
        <v>6732</v>
      </c>
      <c r="D1824" s="20" t="s">
        <v>6327</v>
      </c>
      <c r="E1824" s="20" t="s">
        <v>8066</v>
      </c>
    </row>
    <row r="1825" spans="1:5" ht="15.75">
      <c r="A1825" s="1" t="s">
        <v>543</v>
      </c>
      <c r="B1825" s="1" t="s">
        <v>4205</v>
      </c>
      <c r="C1825" s="20" t="s">
        <v>6733</v>
      </c>
      <c r="D1825" s="20" t="s">
        <v>5426</v>
      </c>
      <c r="E1825" s="20" t="s">
        <v>7110</v>
      </c>
    </row>
    <row r="1826" spans="1:5" ht="15.75">
      <c r="A1826" s="1" t="s">
        <v>542</v>
      </c>
      <c r="B1826" s="1" t="s">
        <v>4206</v>
      </c>
      <c r="C1826" s="20" t="s">
        <v>6732</v>
      </c>
      <c r="D1826" s="20" t="s">
        <v>6328</v>
      </c>
      <c r="E1826" s="20" t="s">
        <v>8067</v>
      </c>
    </row>
    <row r="1827" spans="1:5" ht="15.75">
      <c r="A1827" s="1" t="s">
        <v>541</v>
      </c>
      <c r="B1827" s="1" t="s">
        <v>4207</v>
      </c>
      <c r="C1827" s="20" t="s">
        <v>6732</v>
      </c>
      <c r="D1827" s="20" t="s">
        <v>6329</v>
      </c>
      <c r="E1827" s="20" t="s">
        <v>8068</v>
      </c>
    </row>
    <row r="1828" spans="1:5" ht="15.75">
      <c r="A1828" s="1" t="s">
        <v>540</v>
      </c>
      <c r="B1828" s="1" t="s">
        <v>4208</v>
      </c>
      <c r="C1828" s="20" t="s">
        <v>6732</v>
      </c>
      <c r="D1828" s="20" t="s">
        <v>6330</v>
      </c>
      <c r="E1828" s="20" t="s">
        <v>8069</v>
      </c>
    </row>
    <row r="1829" spans="1:5" ht="15.75">
      <c r="A1829" s="1" t="s">
        <v>539</v>
      </c>
      <c r="B1829" s="1" t="s">
        <v>4209</v>
      </c>
      <c r="C1829" s="20" t="s">
        <v>6732</v>
      </c>
      <c r="D1829" s="20" t="s">
        <v>6331</v>
      </c>
      <c r="E1829" s="20" t="s">
        <v>7998</v>
      </c>
    </row>
    <row r="1830" spans="1:5" ht="15.75">
      <c r="A1830" s="1" t="s">
        <v>538</v>
      </c>
      <c r="B1830" s="1" t="s">
        <v>4210</v>
      </c>
      <c r="C1830" s="20" t="s">
        <v>6732</v>
      </c>
      <c r="D1830" s="20" t="s">
        <v>6332</v>
      </c>
      <c r="E1830" s="20" t="s">
        <v>7094</v>
      </c>
    </row>
    <row r="1831" spans="1:5" ht="15.75">
      <c r="A1831" s="1" t="s">
        <v>537</v>
      </c>
      <c r="B1831" s="1" t="s">
        <v>4211</v>
      </c>
      <c r="C1831" s="20" t="s">
        <v>6733</v>
      </c>
      <c r="D1831" s="20" t="s">
        <v>4904</v>
      </c>
      <c r="E1831" s="20" t="s">
        <v>8070</v>
      </c>
    </row>
    <row r="1832" spans="1:5" ht="15.75">
      <c r="A1832" s="1" t="s">
        <v>536</v>
      </c>
      <c r="B1832" s="1" t="s">
        <v>4212</v>
      </c>
      <c r="C1832" s="20" t="s">
        <v>6732</v>
      </c>
      <c r="D1832" s="20" t="s">
        <v>5666</v>
      </c>
      <c r="E1832" s="20" t="s">
        <v>6910</v>
      </c>
    </row>
    <row r="1833" spans="1:5" ht="15.75">
      <c r="A1833" s="1" t="s">
        <v>535</v>
      </c>
      <c r="B1833" s="1" t="s">
        <v>4213</v>
      </c>
      <c r="C1833" s="20" t="s">
        <v>6732</v>
      </c>
      <c r="D1833" s="20" t="s">
        <v>5097</v>
      </c>
      <c r="E1833" s="20" t="s">
        <v>7961</v>
      </c>
    </row>
    <row r="1834" spans="1:5" ht="15.75">
      <c r="A1834" s="1" t="s">
        <v>534</v>
      </c>
      <c r="B1834" s="1" t="s">
        <v>4214</v>
      </c>
      <c r="C1834" s="20" t="s">
        <v>6733</v>
      </c>
      <c r="D1834" s="20" t="s">
        <v>6333</v>
      </c>
      <c r="E1834" s="20" t="s">
        <v>8071</v>
      </c>
    </row>
    <row r="1835" spans="1:5" ht="15.75">
      <c r="A1835" s="1" t="s">
        <v>533</v>
      </c>
      <c r="B1835" s="1" t="s">
        <v>4215</v>
      </c>
      <c r="C1835" s="20" t="s">
        <v>6732</v>
      </c>
      <c r="D1835" s="20" t="s">
        <v>6334</v>
      </c>
      <c r="E1835" s="20" t="s">
        <v>8072</v>
      </c>
    </row>
    <row r="1836" spans="1:5" ht="15.75">
      <c r="A1836" s="1" t="s">
        <v>531</v>
      </c>
      <c r="B1836" s="1" t="s">
        <v>4216</v>
      </c>
      <c r="C1836" s="20" t="s">
        <v>7125</v>
      </c>
      <c r="D1836" s="20" t="s">
        <v>6335</v>
      </c>
      <c r="E1836" s="20" t="s">
        <v>8073</v>
      </c>
    </row>
    <row r="1837" spans="1:5" ht="15.75">
      <c r="A1837" s="1" t="s">
        <v>530</v>
      </c>
      <c r="B1837" s="1" t="s">
        <v>4217</v>
      </c>
      <c r="C1837" s="20" t="s">
        <v>6733</v>
      </c>
      <c r="D1837" s="20" t="s">
        <v>6336</v>
      </c>
      <c r="E1837" s="20" t="s">
        <v>7313</v>
      </c>
    </row>
    <row r="1838" spans="1:5" ht="15.75">
      <c r="A1838" s="1" t="s">
        <v>529</v>
      </c>
      <c r="B1838" s="1" t="s">
        <v>4218</v>
      </c>
      <c r="C1838" s="20" t="s">
        <v>6733</v>
      </c>
      <c r="D1838" s="20" t="s">
        <v>6337</v>
      </c>
      <c r="E1838" s="20" t="s">
        <v>8074</v>
      </c>
    </row>
    <row r="1839" spans="1:5" ht="15.75">
      <c r="A1839" s="1" t="s">
        <v>528</v>
      </c>
      <c r="B1839" s="1" t="s">
        <v>4219</v>
      </c>
      <c r="C1839" s="20" t="s">
        <v>6733</v>
      </c>
      <c r="D1839" s="20" t="s">
        <v>6338</v>
      </c>
      <c r="E1839" s="20" t="s">
        <v>8075</v>
      </c>
    </row>
    <row r="1840" spans="1:5" ht="15.75">
      <c r="A1840" s="1" t="s">
        <v>527</v>
      </c>
      <c r="B1840" s="1" t="s">
        <v>4220</v>
      </c>
      <c r="C1840" s="20" t="s">
        <v>6733</v>
      </c>
      <c r="D1840" s="20" t="s">
        <v>5795</v>
      </c>
      <c r="E1840" s="20" t="s">
        <v>8076</v>
      </c>
    </row>
    <row r="1841" spans="1:5" ht="15.75">
      <c r="A1841" s="1" t="s">
        <v>526</v>
      </c>
      <c r="B1841" s="1" t="s">
        <v>4221</v>
      </c>
      <c r="C1841" s="20" t="s">
        <v>6733</v>
      </c>
      <c r="D1841" s="20" t="s">
        <v>5841</v>
      </c>
      <c r="E1841" s="20" t="s">
        <v>8077</v>
      </c>
    </row>
    <row r="1842" spans="1:5" ht="15.75">
      <c r="A1842" s="1" t="s">
        <v>525</v>
      </c>
      <c r="B1842" s="1" t="s">
        <v>4222</v>
      </c>
      <c r="C1842" s="20" t="s">
        <v>6732</v>
      </c>
      <c r="D1842" s="20" t="s">
        <v>6339</v>
      </c>
      <c r="E1842" s="20" t="s">
        <v>6789</v>
      </c>
    </row>
    <row r="1843" spans="1:5" ht="15.75">
      <c r="A1843" s="1" t="s">
        <v>524</v>
      </c>
      <c r="B1843" s="1" t="s">
        <v>4223</v>
      </c>
      <c r="C1843" s="20" t="s">
        <v>6732</v>
      </c>
      <c r="D1843" s="20" t="s">
        <v>6340</v>
      </c>
      <c r="E1843" s="20" t="s">
        <v>8078</v>
      </c>
    </row>
    <row r="1844" spans="1:5" ht="15.75">
      <c r="A1844" s="1" t="s">
        <v>523</v>
      </c>
      <c r="B1844" s="1" t="s">
        <v>4224</v>
      </c>
      <c r="C1844" s="20" t="s">
        <v>6733</v>
      </c>
      <c r="D1844" s="20" t="s">
        <v>4783</v>
      </c>
      <c r="E1844" s="20" t="s">
        <v>8079</v>
      </c>
    </row>
    <row r="1845" spans="1:5" ht="15.75">
      <c r="A1845" s="1" t="s">
        <v>522</v>
      </c>
      <c r="B1845" s="1" t="s">
        <v>4225</v>
      </c>
      <c r="C1845" s="20" t="s">
        <v>6733</v>
      </c>
      <c r="D1845" s="20" t="s">
        <v>6341</v>
      </c>
      <c r="E1845" s="20" t="s">
        <v>8080</v>
      </c>
    </row>
    <row r="1846" spans="1:5" ht="15.75">
      <c r="A1846" s="1" t="s">
        <v>521</v>
      </c>
      <c r="B1846" s="1" t="s">
        <v>4226</v>
      </c>
      <c r="C1846" s="20" t="s">
        <v>6733</v>
      </c>
      <c r="D1846" s="20" t="s">
        <v>6342</v>
      </c>
      <c r="E1846" s="20" t="s">
        <v>6757</v>
      </c>
    </row>
    <row r="1847" spans="1:5" ht="15.75">
      <c r="A1847" s="1" t="s">
        <v>520</v>
      </c>
      <c r="B1847" s="1" t="s">
        <v>4227</v>
      </c>
      <c r="C1847" s="20" t="s">
        <v>6733</v>
      </c>
      <c r="D1847" s="20" t="s">
        <v>6343</v>
      </c>
      <c r="E1847" s="20" t="s">
        <v>8081</v>
      </c>
    </row>
    <row r="1848" spans="1:5" ht="15.75">
      <c r="A1848" s="1" t="s">
        <v>519</v>
      </c>
      <c r="B1848" s="1" t="s">
        <v>4228</v>
      </c>
      <c r="C1848" s="20" t="s">
        <v>6733</v>
      </c>
      <c r="D1848" s="20" t="s">
        <v>6344</v>
      </c>
      <c r="E1848" s="20" t="s">
        <v>8082</v>
      </c>
    </row>
    <row r="1849" spans="1:5" ht="15.75">
      <c r="A1849" s="1" t="s">
        <v>518</v>
      </c>
      <c r="B1849" s="1" t="s">
        <v>4229</v>
      </c>
      <c r="C1849" s="20" t="s">
        <v>6733</v>
      </c>
      <c r="D1849" s="20" t="s">
        <v>6345</v>
      </c>
      <c r="E1849" s="20" t="s">
        <v>8083</v>
      </c>
    </row>
    <row r="1850" spans="1:5" ht="15.75">
      <c r="A1850" s="1" t="s">
        <v>517</v>
      </c>
      <c r="B1850" s="1" t="s">
        <v>4230</v>
      </c>
      <c r="C1850" s="20" t="s">
        <v>6733</v>
      </c>
      <c r="D1850" s="20" t="s">
        <v>6346</v>
      </c>
      <c r="E1850" s="20" t="s">
        <v>8084</v>
      </c>
    </row>
    <row r="1851" spans="1:5" ht="15.75">
      <c r="A1851" s="1" t="s">
        <v>516</v>
      </c>
      <c r="B1851" s="1" t="s">
        <v>4231</v>
      </c>
      <c r="C1851" s="20" t="s">
        <v>6733</v>
      </c>
      <c r="D1851" s="20" t="s">
        <v>6347</v>
      </c>
      <c r="E1851" s="20" t="s">
        <v>6637</v>
      </c>
    </row>
    <row r="1852" spans="1:5" ht="15.75">
      <c r="A1852" s="1" t="s">
        <v>515</v>
      </c>
      <c r="B1852" s="1" t="s">
        <v>4232</v>
      </c>
      <c r="C1852" s="20" t="s">
        <v>6733</v>
      </c>
      <c r="D1852" s="20" t="s">
        <v>6348</v>
      </c>
      <c r="E1852" s="20" t="s">
        <v>5182</v>
      </c>
    </row>
    <row r="1853" spans="1:5" ht="15.75">
      <c r="A1853" s="1" t="s">
        <v>514</v>
      </c>
      <c r="B1853" s="1" t="s">
        <v>4233</v>
      </c>
      <c r="C1853" s="20" t="s">
        <v>6733</v>
      </c>
      <c r="D1853" s="20" t="s">
        <v>6349</v>
      </c>
      <c r="E1853" s="20" t="s">
        <v>8085</v>
      </c>
    </row>
    <row r="1854" spans="1:5" ht="15.75">
      <c r="A1854" s="1" t="s">
        <v>512</v>
      </c>
      <c r="B1854" s="1" t="s">
        <v>4234</v>
      </c>
      <c r="C1854" s="20" t="s">
        <v>6733</v>
      </c>
      <c r="D1854" s="20" t="s">
        <v>6350</v>
      </c>
      <c r="E1854" s="20" t="s">
        <v>5182</v>
      </c>
    </row>
    <row r="1855" spans="1:5" ht="15.75">
      <c r="A1855" s="1" t="s">
        <v>511</v>
      </c>
      <c r="B1855" s="1" t="s">
        <v>4235</v>
      </c>
      <c r="C1855" s="20" t="s">
        <v>6732</v>
      </c>
      <c r="D1855" s="20" t="s">
        <v>6183</v>
      </c>
      <c r="E1855" s="20" t="s">
        <v>8086</v>
      </c>
    </row>
    <row r="1856" spans="1:5" ht="15.75">
      <c r="A1856" s="1" t="s">
        <v>510</v>
      </c>
      <c r="B1856" s="1" t="s">
        <v>4236</v>
      </c>
      <c r="C1856" s="20" t="s">
        <v>6733</v>
      </c>
      <c r="D1856" s="20" t="s">
        <v>5365</v>
      </c>
      <c r="E1856" s="20" t="s">
        <v>7699</v>
      </c>
    </row>
    <row r="1857" spans="1:5" ht="15.75">
      <c r="A1857" s="1" t="s">
        <v>509</v>
      </c>
      <c r="B1857" s="1" t="s">
        <v>4237</v>
      </c>
      <c r="C1857" s="20" t="s">
        <v>6733</v>
      </c>
      <c r="D1857" s="20" t="s">
        <v>6351</v>
      </c>
      <c r="E1857" s="20" t="s">
        <v>7070</v>
      </c>
    </row>
    <row r="1858" spans="1:5" ht="15.75">
      <c r="A1858" s="1" t="s">
        <v>508</v>
      </c>
      <c r="B1858" s="1" t="s">
        <v>4238</v>
      </c>
      <c r="C1858" s="20" t="s">
        <v>6732</v>
      </c>
      <c r="D1858" s="20" t="s">
        <v>6352</v>
      </c>
      <c r="E1858" s="20" t="s">
        <v>8087</v>
      </c>
    </row>
    <row r="1859" spans="1:5" ht="15.75">
      <c r="A1859" s="1" t="s">
        <v>507</v>
      </c>
      <c r="B1859" s="1" t="s">
        <v>4239</v>
      </c>
      <c r="C1859" s="20" t="s">
        <v>6733</v>
      </c>
      <c r="D1859" s="20" t="s">
        <v>6353</v>
      </c>
      <c r="E1859" s="20" t="s">
        <v>8088</v>
      </c>
    </row>
    <row r="1860" spans="1:5" ht="15.75">
      <c r="A1860" s="1" t="s">
        <v>506</v>
      </c>
      <c r="B1860" s="1" t="s">
        <v>4240</v>
      </c>
      <c r="C1860" s="20" t="s">
        <v>6732</v>
      </c>
      <c r="D1860" s="20" t="s">
        <v>5715</v>
      </c>
      <c r="E1860" s="20" t="s">
        <v>7729</v>
      </c>
    </row>
    <row r="1861" spans="1:5" ht="15.75">
      <c r="A1861" s="1" t="s">
        <v>505</v>
      </c>
      <c r="B1861" s="1" t="s">
        <v>4241</v>
      </c>
      <c r="C1861" s="20" t="s">
        <v>6732</v>
      </c>
      <c r="D1861" s="20" t="s">
        <v>5557</v>
      </c>
      <c r="E1861" s="20" t="s">
        <v>8089</v>
      </c>
    </row>
    <row r="1862" spans="1:5" ht="15.75">
      <c r="A1862" s="1" t="s">
        <v>504</v>
      </c>
      <c r="B1862" s="1" t="s">
        <v>4242</v>
      </c>
      <c r="C1862" s="20" t="s">
        <v>6732</v>
      </c>
      <c r="D1862" s="20" t="s">
        <v>6354</v>
      </c>
      <c r="E1862" s="20" t="s">
        <v>8090</v>
      </c>
    </row>
    <row r="1863" spans="1:5" ht="15.75">
      <c r="A1863" s="1" t="s">
        <v>503</v>
      </c>
      <c r="B1863" s="1" t="s">
        <v>4243</v>
      </c>
      <c r="C1863" s="20" t="s">
        <v>6732</v>
      </c>
      <c r="D1863" s="20" t="s">
        <v>5101</v>
      </c>
      <c r="E1863" s="20" t="s">
        <v>7153</v>
      </c>
    </row>
    <row r="1864" spans="1:5" ht="15.75">
      <c r="A1864" s="1" t="s">
        <v>502</v>
      </c>
      <c r="B1864" s="1" t="s">
        <v>4244</v>
      </c>
      <c r="C1864" s="20" t="s">
        <v>6732</v>
      </c>
      <c r="D1864" s="20" t="s">
        <v>6355</v>
      </c>
      <c r="E1864" s="20" t="s">
        <v>8091</v>
      </c>
    </row>
    <row r="1865" spans="1:5" ht="15.75">
      <c r="A1865" s="1" t="s">
        <v>501</v>
      </c>
      <c r="B1865" s="1" t="s">
        <v>4245</v>
      </c>
      <c r="C1865" s="20" t="s">
        <v>6732</v>
      </c>
      <c r="D1865" s="20" t="s">
        <v>6356</v>
      </c>
      <c r="E1865" s="20" t="s">
        <v>6782</v>
      </c>
    </row>
    <row r="1866" spans="1:5" ht="15.75">
      <c r="A1866" s="1" t="s">
        <v>500</v>
      </c>
      <c r="B1866" s="1" t="s">
        <v>4246</v>
      </c>
      <c r="C1866" s="20" t="s">
        <v>6732</v>
      </c>
      <c r="D1866" s="20" t="s">
        <v>5148</v>
      </c>
      <c r="E1866" s="20" t="s">
        <v>8092</v>
      </c>
    </row>
    <row r="1867" spans="1:5" ht="15.75">
      <c r="A1867" s="1" t="s">
        <v>499</v>
      </c>
      <c r="B1867" s="1" t="s">
        <v>4247</v>
      </c>
      <c r="C1867" s="20" t="s">
        <v>6733</v>
      </c>
      <c r="D1867" s="20" t="s">
        <v>6357</v>
      </c>
      <c r="E1867" s="20" t="s">
        <v>8093</v>
      </c>
    </row>
    <row r="1868" spans="1:5" ht="15.75">
      <c r="A1868" s="1" t="s">
        <v>498</v>
      </c>
      <c r="B1868" s="1" t="s">
        <v>4248</v>
      </c>
      <c r="C1868" s="20" t="s">
        <v>6732</v>
      </c>
      <c r="D1868" s="20" t="s">
        <v>5480</v>
      </c>
      <c r="E1868" s="20" t="s">
        <v>7340</v>
      </c>
    </row>
    <row r="1869" spans="1:5" ht="15.75">
      <c r="A1869" s="1" t="s">
        <v>497</v>
      </c>
      <c r="B1869" s="1" t="s">
        <v>4249</v>
      </c>
      <c r="C1869" s="20" t="s">
        <v>6733</v>
      </c>
      <c r="D1869" s="20" t="s">
        <v>5387</v>
      </c>
      <c r="E1869" s="20" t="s">
        <v>8094</v>
      </c>
    </row>
    <row r="1870" spans="1:5" ht="15.75">
      <c r="A1870" s="1" t="s">
        <v>496</v>
      </c>
      <c r="B1870" s="1" t="s">
        <v>4250</v>
      </c>
      <c r="C1870" s="20" t="s">
        <v>6733</v>
      </c>
      <c r="D1870" s="20" t="s">
        <v>6358</v>
      </c>
      <c r="E1870" s="20" t="s">
        <v>7042</v>
      </c>
    </row>
    <row r="1871" spans="1:5" ht="15.75">
      <c r="A1871" s="1" t="s">
        <v>495</v>
      </c>
      <c r="B1871" s="1" t="s">
        <v>4251</v>
      </c>
      <c r="C1871" s="20" t="s">
        <v>6733</v>
      </c>
      <c r="D1871" s="20" t="s">
        <v>4921</v>
      </c>
      <c r="E1871" s="20" t="s">
        <v>6840</v>
      </c>
    </row>
    <row r="1872" spans="1:5" ht="15.75">
      <c r="A1872" s="1" t="s">
        <v>494</v>
      </c>
      <c r="B1872" s="1" t="s">
        <v>4252</v>
      </c>
      <c r="C1872" s="20" t="s">
        <v>6733</v>
      </c>
      <c r="D1872" s="20" t="s">
        <v>6359</v>
      </c>
      <c r="E1872" s="20" t="s">
        <v>8095</v>
      </c>
    </row>
    <row r="1873" spans="1:5" ht="15.75">
      <c r="A1873" s="1" t="s">
        <v>493</v>
      </c>
      <c r="B1873" s="1" t="s">
        <v>4253</v>
      </c>
      <c r="C1873" s="20" t="s">
        <v>6733</v>
      </c>
      <c r="D1873" s="20" t="s">
        <v>6360</v>
      </c>
      <c r="E1873" s="20" t="s">
        <v>8096</v>
      </c>
    </row>
    <row r="1874" spans="1:5" ht="15.75">
      <c r="A1874" s="1" t="s">
        <v>492</v>
      </c>
      <c r="B1874" s="1" t="s">
        <v>4254</v>
      </c>
      <c r="C1874" s="20" t="s">
        <v>6733</v>
      </c>
      <c r="D1874" s="20" t="s">
        <v>6361</v>
      </c>
      <c r="E1874" s="20" t="s">
        <v>8097</v>
      </c>
    </row>
    <row r="1875" spans="1:5" ht="15.75">
      <c r="A1875" s="1" t="s">
        <v>491</v>
      </c>
      <c r="B1875" s="1" t="s">
        <v>4255</v>
      </c>
      <c r="C1875" s="20" t="s">
        <v>6733</v>
      </c>
      <c r="D1875" s="20" t="s">
        <v>6362</v>
      </c>
      <c r="E1875" s="20" t="s">
        <v>8098</v>
      </c>
    </row>
    <row r="1876" spans="1:5" ht="15.75">
      <c r="A1876" s="1" t="s">
        <v>490</v>
      </c>
      <c r="B1876" s="1" t="s">
        <v>4256</v>
      </c>
      <c r="C1876" s="20" t="s">
        <v>6733</v>
      </c>
      <c r="D1876" s="20" t="s">
        <v>6363</v>
      </c>
      <c r="E1876" s="20" t="s">
        <v>8099</v>
      </c>
    </row>
    <row r="1877" spans="1:5" ht="15.75">
      <c r="A1877" s="1" t="s">
        <v>489</v>
      </c>
      <c r="B1877" s="1" t="s">
        <v>4257</v>
      </c>
      <c r="C1877" s="20" t="s">
        <v>6732</v>
      </c>
      <c r="D1877" s="20" t="s">
        <v>5748</v>
      </c>
      <c r="E1877" s="20" t="s">
        <v>8100</v>
      </c>
    </row>
    <row r="1878" spans="1:5" ht="15.75">
      <c r="A1878" s="1" t="s">
        <v>488</v>
      </c>
      <c r="B1878" s="1" t="s">
        <v>4258</v>
      </c>
      <c r="C1878" s="20" t="s">
        <v>6732</v>
      </c>
      <c r="D1878" s="20" t="s">
        <v>6364</v>
      </c>
      <c r="E1878" s="20" t="s">
        <v>7280</v>
      </c>
    </row>
    <row r="1879" spans="1:5" ht="15.75">
      <c r="A1879" s="1" t="s">
        <v>487</v>
      </c>
      <c r="B1879" s="1" t="s">
        <v>4259</v>
      </c>
      <c r="C1879" s="20" t="s">
        <v>7125</v>
      </c>
      <c r="D1879" s="20" t="s">
        <v>6365</v>
      </c>
      <c r="E1879" s="20" t="s">
        <v>8101</v>
      </c>
    </row>
    <row r="1880" spans="1:5" ht="15.75">
      <c r="A1880" s="1" t="s">
        <v>486</v>
      </c>
      <c r="B1880" s="1" t="s">
        <v>4260</v>
      </c>
      <c r="C1880" s="20" t="s">
        <v>6732</v>
      </c>
      <c r="D1880" s="20" t="s">
        <v>6366</v>
      </c>
      <c r="E1880" s="20" t="s">
        <v>8102</v>
      </c>
    </row>
    <row r="1881" spans="1:5" ht="15.75">
      <c r="A1881" s="1" t="s">
        <v>485</v>
      </c>
      <c r="B1881" s="1" t="s">
        <v>4261</v>
      </c>
      <c r="C1881" s="20" t="s">
        <v>6732</v>
      </c>
      <c r="D1881" s="20" t="s">
        <v>6367</v>
      </c>
      <c r="E1881" s="20" t="s">
        <v>8103</v>
      </c>
    </row>
    <row r="1882" spans="1:5" ht="15.75">
      <c r="A1882" s="1" t="s">
        <v>484</v>
      </c>
      <c r="B1882" s="1" t="s">
        <v>4262</v>
      </c>
      <c r="C1882" s="20" t="s">
        <v>6733</v>
      </c>
      <c r="D1882" s="20" t="s">
        <v>5256</v>
      </c>
      <c r="E1882" s="20" t="s">
        <v>8104</v>
      </c>
    </row>
    <row r="1883" spans="1:5" ht="15.75">
      <c r="A1883" s="1" t="s">
        <v>483</v>
      </c>
      <c r="B1883" s="1" t="s">
        <v>4263</v>
      </c>
      <c r="C1883" s="20" t="s">
        <v>6732</v>
      </c>
      <c r="D1883" s="20" t="s">
        <v>6368</v>
      </c>
      <c r="E1883" s="20" t="s">
        <v>8100</v>
      </c>
    </row>
    <row r="1884" spans="1:5" ht="15.75">
      <c r="A1884" s="1" t="s">
        <v>482</v>
      </c>
      <c r="B1884" s="1" t="s">
        <v>4264</v>
      </c>
      <c r="C1884" s="20" t="s">
        <v>6732</v>
      </c>
      <c r="D1884" s="20" t="s">
        <v>6369</v>
      </c>
      <c r="E1884" s="20" t="s">
        <v>8105</v>
      </c>
    </row>
    <row r="1885" spans="1:5" ht="15.75">
      <c r="A1885" s="1" t="s">
        <v>481</v>
      </c>
      <c r="B1885" s="1" t="s">
        <v>4265</v>
      </c>
      <c r="C1885" s="20" t="s">
        <v>6732</v>
      </c>
      <c r="D1885" s="20" t="s">
        <v>6370</v>
      </c>
      <c r="E1885" s="20" t="s">
        <v>8106</v>
      </c>
    </row>
    <row r="1886" spans="1:5" ht="15.75">
      <c r="A1886" s="1" t="s">
        <v>480</v>
      </c>
      <c r="B1886" s="1" t="s">
        <v>4266</v>
      </c>
      <c r="C1886" s="20" t="s">
        <v>6732</v>
      </c>
      <c r="D1886" s="20" t="s">
        <v>6371</v>
      </c>
      <c r="E1886" s="20" t="s">
        <v>8107</v>
      </c>
    </row>
    <row r="1887" spans="1:5" ht="15.75">
      <c r="A1887" s="1" t="s">
        <v>479</v>
      </c>
      <c r="B1887" s="1" t="s">
        <v>4267</v>
      </c>
      <c r="C1887" s="20" t="s">
        <v>6732</v>
      </c>
      <c r="D1887" s="20" t="s">
        <v>6372</v>
      </c>
      <c r="E1887" s="20" t="s">
        <v>8108</v>
      </c>
    </row>
    <row r="1888" spans="1:5" ht="15.75">
      <c r="A1888" s="1" t="s">
        <v>478</v>
      </c>
      <c r="B1888" s="1" t="s">
        <v>4268</v>
      </c>
      <c r="C1888" s="20" t="s">
        <v>6733</v>
      </c>
      <c r="D1888" s="20" t="s">
        <v>6373</v>
      </c>
      <c r="E1888" s="20" t="s">
        <v>8109</v>
      </c>
    </row>
    <row r="1889" spans="1:5" ht="15.75">
      <c r="A1889" s="1" t="s">
        <v>477</v>
      </c>
      <c r="B1889" s="1" t="s">
        <v>4269</v>
      </c>
      <c r="C1889" s="20" t="s">
        <v>6733</v>
      </c>
      <c r="D1889" s="20" t="s">
        <v>6374</v>
      </c>
      <c r="E1889" s="20" t="s">
        <v>7057</v>
      </c>
    </row>
    <row r="1890" spans="1:5" ht="15.75">
      <c r="A1890" s="1" t="s">
        <v>476</v>
      </c>
      <c r="B1890" s="1" t="s">
        <v>4270</v>
      </c>
      <c r="C1890" s="20" t="s">
        <v>6733</v>
      </c>
      <c r="D1890" s="20" t="s">
        <v>5271</v>
      </c>
      <c r="E1890" s="20" t="s">
        <v>8110</v>
      </c>
    </row>
    <row r="1891" spans="1:5" ht="15.75">
      <c r="A1891" s="1" t="s">
        <v>475</v>
      </c>
      <c r="B1891" s="1" t="s">
        <v>4271</v>
      </c>
      <c r="C1891" s="20" t="s">
        <v>6732</v>
      </c>
      <c r="D1891" s="20" t="s">
        <v>6375</v>
      </c>
      <c r="E1891" s="20" t="s">
        <v>7627</v>
      </c>
    </row>
    <row r="1892" spans="1:5" ht="15.75">
      <c r="A1892" s="1" t="s">
        <v>474</v>
      </c>
      <c r="B1892" s="1" t="s">
        <v>4272</v>
      </c>
      <c r="C1892" s="20" t="s">
        <v>6733</v>
      </c>
      <c r="D1892" s="20" t="s">
        <v>6376</v>
      </c>
      <c r="E1892" s="20" t="s">
        <v>6751</v>
      </c>
    </row>
    <row r="1893" spans="1:5" ht="15.75">
      <c r="A1893" s="1" t="s">
        <v>473</v>
      </c>
      <c r="B1893" s="1" t="s">
        <v>4273</v>
      </c>
      <c r="C1893" s="20" t="s">
        <v>6733</v>
      </c>
      <c r="D1893" s="20" t="s">
        <v>6377</v>
      </c>
      <c r="E1893" s="20" t="s">
        <v>8111</v>
      </c>
    </row>
    <row r="1894" spans="1:5" ht="15.75">
      <c r="A1894" s="1" t="s">
        <v>472</v>
      </c>
      <c r="B1894" s="1" t="s">
        <v>4274</v>
      </c>
      <c r="C1894" s="20" t="s">
        <v>6732</v>
      </c>
      <c r="D1894" s="20" t="s">
        <v>6378</v>
      </c>
      <c r="E1894" s="20" t="s">
        <v>8112</v>
      </c>
    </row>
    <row r="1895" spans="1:5" ht="15.75">
      <c r="A1895" s="1" t="s">
        <v>471</v>
      </c>
      <c r="B1895" s="1" t="s">
        <v>4275</v>
      </c>
      <c r="C1895" s="20" t="s">
        <v>6733</v>
      </c>
      <c r="D1895" s="20" t="s">
        <v>6379</v>
      </c>
      <c r="E1895" s="20" t="s">
        <v>6830</v>
      </c>
    </row>
    <row r="1896" spans="1:5" ht="15.75">
      <c r="A1896" s="1" t="s">
        <v>470</v>
      </c>
      <c r="B1896" s="1" t="s">
        <v>4276</v>
      </c>
      <c r="C1896" s="20" t="s">
        <v>6732</v>
      </c>
      <c r="D1896" s="20" t="s">
        <v>6380</v>
      </c>
      <c r="E1896" s="20" t="s">
        <v>8113</v>
      </c>
    </row>
    <row r="1897" spans="1:5" ht="15.75">
      <c r="A1897" s="1" t="s">
        <v>469</v>
      </c>
      <c r="B1897" s="1" t="s">
        <v>4277</v>
      </c>
      <c r="C1897" s="20" t="s">
        <v>6733</v>
      </c>
      <c r="D1897" s="20" t="s">
        <v>4953</v>
      </c>
      <c r="E1897" s="20" t="s">
        <v>8114</v>
      </c>
    </row>
    <row r="1898" spans="1:5" ht="15.75">
      <c r="A1898" s="1" t="s">
        <v>468</v>
      </c>
      <c r="B1898" s="1" t="s">
        <v>4278</v>
      </c>
      <c r="C1898" s="20" t="s">
        <v>6733</v>
      </c>
      <c r="D1898" s="20" t="s">
        <v>6381</v>
      </c>
      <c r="E1898" s="20" t="s">
        <v>6865</v>
      </c>
    </row>
    <row r="1899" spans="1:5" ht="15.75">
      <c r="A1899" s="1" t="s">
        <v>467</v>
      </c>
      <c r="B1899" s="1" t="s">
        <v>4279</v>
      </c>
      <c r="C1899" s="20" t="s">
        <v>6733</v>
      </c>
      <c r="D1899" s="20" t="s">
        <v>4786</v>
      </c>
      <c r="E1899" s="20" t="s">
        <v>8115</v>
      </c>
    </row>
    <row r="1900" spans="1:5" ht="15.75">
      <c r="A1900" s="1" t="s">
        <v>466</v>
      </c>
      <c r="B1900" s="1" t="s">
        <v>4280</v>
      </c>
      <c r="C1900" s="20" t="s">
        <v>6733</v>
      </c>
      <c r="D1900" s="20" t="s">
        <v>4816</v>
      </c>
      <c r="E1900" s="20" t="s">
        <v>7070</v>
      </c>
    </row>
    <row r="1901" spans="1:5" ht="15.75">
      <c r="A1901" s="1" t="s">
        <v>465</v>
      </c>
      <c r="B1901" s="1" t="s">
        <v>4281</v>
      </c>
      <c r="C1901" s="20" t="s">
        <v>6732</v>
      </c>
      <c r="D1901" s="20" t="s">
        <v>6382</v>
      </c>
      <c r="E1901" s="20" t="s">
        <v>6814</v>
      </c>
    </row>
    <row r="1902" spans="1:5" ht="15.75">
      <c r="A1902" s="1" t="s">
        <v>464</v>
      </c>
      <c r="B1902" s="1" t="s">
        <v>4282</v>
      </c>
      <c r="C1902" s="20" t="s">
        <v>6732</v>
      </c>
      <c r="D1902" s="20" t="s">
        <v>6292</v>
      </c>
      <c r="E1902" s="20" t="s">
        <v>8116</v>
      </c>
    </row>
    <row r="1903" spans="1:5" ht="15.75">
      <c r="A1903" s="1" t="s">
        <v>463</v>
      </c>
      <c r="B1903" s="1" t="s">
        <v>4283</v>
      </c>
      <c r="C1903" s="20" t="s">
        <v>6732</v>
      </c>
      <c r="D1903" s="20" t="s">
        <v>6383</v>
      </c>
      <c r="E1903" s="20" t="s">
        <v>7601</v>
      </c>
    </row>
    <row r="1904" spans="1:5" ht="15.75">
      <c r="A1904" s="1" t="s">
        <v>462</v>
      </c>
      <c r="B1904" s="1" t="s">
        <v>4284</v>
      </c>
      <c r="C1904" s="20" t="s">
        <v>6732</v>
      </c>
      <c r="D1904" s="20" t="s">
        <v>6384</v>
      </c>
      <c r="E1904" s="20" t="s">
        <v>6927</v>
      </c>
    </row>
    <row r="1905" spans="1:5" ht="15.75">
      <c r="A1905" s="1" t="s">
        <v>461</v>
      </c>
      <c r="B1905" s="1" t="s">
        <v>4285</v>
      </c>
      <c r="C1905" s="20" t="s">
        <v>6732</v>
      </c>
      <c r="D1905" s="20" t="s">
        <v>6385</v>
      </c>
      <c r="E1905" s="20" t="s">
        <v>8117</v>
      </c>
    </row>
    <row r="1906" spans="1:5" ht="15.75">
      <c r="A1906" s="1" t="s">
        <v>460</v>
      </c>
      <c r="B1906" s="1" t="s">
        <v>4286</v>
      </c>
      <c r="C1906" s="20" t="s">
        <v>6732</v>
      </c>
      <c r="D1906" s="20" t="s">
        <v>6386</v>
      </c>
      <c r="E1906" s="20" t="s">
        <v>8118</v>
      </c>
    </row>
    <row r="1907" spans="1:5" ht="15.75">
      <c r="A1907" s="1" t="s">
        <v>459</v>
      </c>
      <c r="B1907" s="1" t="s">
        <v>4287</v>
      </c>
      <c r="C1907" s="20" t="s">
        <v>6733</v>
      </c>
      <c r="D1907" s="20" t="s">
        <v>6387</v>
      </c>
      <c r="E1907" s="20" t="s">
        <v>8119</v>
      </c>
    </row>
    <row r="1908" spans="1:5" ht="15.75">
      <c r="A1908" s="1" t="s">
        <v>458</v>
      </c>
      <c r="B1908" s="1" t="s">
        <v>4288</v>
      </c>
      <c r="C1908" s="20" t="s">
        <v>6732</v>
      </c>
      <c r="D1908" s="20" t="s">
        <v>5002</v>
      </c>
      <c r="E1908" s="20" t="s">
        <v>8120</v>
      </c>
    </row>
    <row r="1909" spans="1:5" ht="15.75">
      <c r="A1909" s="1" t="s">
        <v>457</v>
      </c>
      <c r="B1909" s="1" t="s">
        <v>4289</v>
      </c>
      <c r="C1909" s="20" t="s">
        <v>6732</v>
      </c>
      <c r="D1909" s="20" t="s">
        <v>6388</v>
      </c>
      <c r="E1909" s="20" t="s">
        <v>8121</v>
      </c>
    </row>
    <row r="1910" spans="1:5" ht="15.75">
      <c r="A1910" s="1" t="s">
        <v>456</v>
      </c>
      <c r="B1910" s="1" t="s">
        <v>4290</v>
      </c>
      <c r="C1910" s="20" t="s">
        <v>6733</v>
      </c>
      <c r="D1910" s="20" t="s">
        <v>6389</v>
      </c>
      <c r="E1910" s="20" t="s">
        <v>8122</v>
      </c>
    </row>
    <row r="1911" spans="1:5" ht="15.75">
      <c r="A1911" s="1" t="s">
        <v>455</v>
      </c>
      <c r="B1911" s="1" t="s">
        <v>4291</v>
      </c>
      <c r="C1911" s="20" t="s">
        <v>6733</v>
      </c>
      <c r="D1911" s="20" t="s">
        <v>5148</v>
      </c>
      <c r="E1911" s="20" t="s">
        <v>8123</v>
      </c>
    </row>
    <row r="1912" spans="1:5" ht="15.75">
      <c r="A1912" s="1" t="s">
        <v>454</v>
      </c>
      <c r="B1912" s="1" t="s">
        <v>4292</v>
      </c>
      <c r="C1912" s="20" t="s">
        <v>6732</v>
      </c>
      <c r="D1912" s="20" t="s">
        <v>6390</v>
      </c>
      <c r="E1912" s="20" t="s">
        <v>8124</v>
      </c>
    </row>
    <row r="1913" spans="1:5" ht="15.75">
      <c r="A1913" s="1" t="s">
        <v>453</v>
      </c>
      <c r="B1913" s="1" t="s">
        <v>4293</v>
      </c>
      <c r="C1913" s="20" t="s">
        <v>6733</v>
      </c>
      <c r="D1913" s="20" t="s">
        <v>5090</v>
      </c>
      <c r="E1913" s="20" t="s">
        <v>8125</v>
      </c>
    </row>
    <row r="1914" spans="1:5" ht="15.75">
      <c r="A1914" s="1" t="s">
        <v>452</v>
      </c>
      <c r="B1914" s="1" t="s">
        <v>4294</v>
      </c>
      <c r="C1914" s="20" t="s">
        <v>6733</v>
      </c>
      <c r="D1914" s="20" t="s">
        <v>6391</v>
      </c>
      <c r="E1914" s="20" t="s">
        <v>8126</v>
      </c>
    </row>
    <row r="1915" spans="1:5" ht="15.75">
      <c r="A1915" s="1" t="s">
        <v>451</v>
      </c>
      <c r="B1915" s="1" t="s">
        <v>4295</v>
      </c>
      <c r="C1915" s="20" t="s">
        <v>6733</v>
      </c>
      <c r="D1915" s="20" t="s">
        <v>5276</v>
      </c>
      <c r="E1915" s="20" t="s">
        <v>8127</v>
      </c>
    </row>
    <row r="1916" spans="1:5" ht="15.75">
      <c r="A1916" s="1" t="s">
        <v>450</v>
      </c>
      <c r="B1916" s="1" t="s">
        <v>4296</v>
      </c>
      <c r="C1916" s="20" t="s">
        <v>6732</v>
      </c>
      <c r="D1916" s="20" t="s">
        <v>6392</v>
      </c>
      <c r="E1916" s="20" t="s">
        <v>8128</v>
      </c>
    </row>
    <row r="1917" spans="1:5" ht="15.75">
      <c r="A1917" s="1" t="s">
        <v>449</v>
      </c>
      <c r="B1917" s="1" t="s">
        <v>4297</v>
      </c>
      <c r="C1917" s="20" t="s">
        <v>6733</v>
      </c>
      <c r="D1917" s="20" t="s">
        <v>6393</v>
      </c>
      <c r="E1917" s="20" t="s">
        <v>8129</v>
      </c>
    </row>
    <row r="1918" spans="1:5" ht="15.75">
      <c r="A1918" s="1" t="s">
        <v>448</v>
      </c>
      <c r="B1918" s="1" t="s">
        <v>4298</v>
      </c>
      <c r="C1918" s="20" t="s">
        <v>6733</v>
      </c>
      <c r="D1918" s="20" t="s">
        <v>6394</v>
      </c>
      <c r="E1918" s="20" t="s">
        <v>6863</v>
      </c>
    </row>
    <row r="1919" spans="1:5" ht="15.75">
      <c r="A1919" s="1" t="s">
        <v>447</v>
      </c>
      <c r="B1919" s="1" t="s">
        <v>4299</v>
      </c>
      <c r="C1919" s="20" t="s">
        <v>6733</v>
      </c>
      <c r="D1919" s="20" t="s">
        <v>6395</v>
      </c>
      <c r="E1919" s="20" t="s">
        <v>7741</v>
      </c>
    </row>
    <row r="1920" spans="1:5" ht="15.75">
      <c r="A1920" s="1" t="s">
        <v>446</v>
      </c>
      <c r="B1920" s="1" t="s">
        <v>4300</v>
      </c>
      <c r="C1920" s="20" t="s">
        <v>6733</v>
      </c>
      <c r="D1920" s="20" t="s">
        <v>6396</v>
      </c>
      <c r="E1920" s="20" t="s">
        <v>8130</v>
      </c>
    </row>
    <row r="1921" spans="1:5" ht="15.75">
      <c r="A1921" s="1" t="s">
        <v>445</v>
      </c>
      <c r="B1921" s="1" t="s">
        <v>4301</v>
      </c>
      <c r="C1921" s="20" t="s">
        <v>6733</v>
      </c>
      <c r="D1921" s="20" t="s">
        <v>6397</v>
      </c>
      <c r="E1921" s="20" t="s">
        <v>5227</v>
      </c>
    </row>
    <row r="1922" spans="1:5" ht="15.75">
      <c r="A1922" s="1" t="s">
        <v>444</v>
      </c>
      <c r="B1922" s="1" t="s">
        <v>4302</v>
      </c>
      <c r="C1922" s="20" t="s">
        <v>7125</v>
      </c>
      <c r="D1922" s="20" t="s">
        <v>6398</v>
      </c>
      <c r="E1922" s="20" t="s">
        <v>8131</v>
      </c>
    </row>
    <row r="1923" spans="1:5" ht="15.75">
      <c r="A1923" s="1" t="s">
        <v>443</v>
      </c>
      <c r="B1923" s="1" t="s">
        <v>4303</v>
      </c>
      <c r="C1923" s="20" t="s">
        <v>6733</v>
      </c>
      <c r="D1923" s="20" t="s">
        <v>6399</v>
      </c>
      <c r="E1923" s="20" t="s">
        <v>6863</v>
      </c>
    </row>
    <row r="1924" spans="1:5" ht="15.75">
      <c r="A1924" s="1" t="s">
        <v>442</v>
      </c>
      <c r="B1924" s="1" t="s">
        <v>4304</v>
      </c>
      <c r="C1924" s="20" t="s">
        <v>6733</v>
      </c>
      <c r="D1924" s="20" t="s">
        <v>6400</v>
      </c>
      <c r="E1924" s="20" t="s">
        <v>7313</v>
      </c>
    </row>
    <row r="1925" spans="1:5" ht="15.75">
      <c r="A1925" s="1" t="s">
        <v>441</v>
      </c>
      <c r="B1925" s="1" t="s">
        <v>4305</v>
      </c>
      <c r="C1925" s="20" t="s">
        <v>6733</v>
      </c>
      <c r="D1925" s="20" t="s">
        <v>6401</v>
      </c>
      <c r="E1925" s="20" t="s">
        <v>8132</v>
      </c>
    </row>
    <row r="1926" spans="1:5" ht="15.75">
      <c r="A1926" s="1" t="s">
        <v>440</v>
      </c>
      <c r="B1926" s="1" t="s">
        <v>4306</v>
      </c>
      <c r="C1926" s="20" t="s">
        <v>6733</v>
      </c>
      <c r="D1926" s="20" t="s">
        <v>6402</v>
      </c>
      <c r="E1926" s="20" t="s">
        <v>6850</v>
      </c>
    </row>
    <row r="1927" spans="1:5" ht="15.75">
      <c r="A1927" s="1" t="s">
        <v>439</v>
      </c>
      <c r="B1927" s="1" t="s">
        <v>4307</v>
      </c>
      <c r="C1927" s="20" t="s">
        <v>6732</v>
      </c>
      <c r="D1927" s="20" t="s">
        <v>5518</v>
      </c>
      <c r="E1927" s="20" t="s">
        <v>8133</v>
      </c>
    </row>
    <row r="1928" spans="1:5" ht="15.75">
      <c r="A1928" s="1" t="s">
        <v>438</v>
      </c>
      <c r="B1928" s="1" t="s">
        <v>4308</v>
      </c>
      <c r="C1928" s="20" t="s">
        <v>6732</v>
      </c>
      <c r="D1928" s="20" t="s">
        <v>6403</v>
      </c>
      <c r="E1928" s="20" t="s">
        <v>8134</v>
      </c>
    </row>
    <row r="1929" spans="1:5" ht="15.75">
      <c r="A1929" s="1" t="s">
        <v>437</v>
      </c>
      <c r="B1929" s="1" t="s">
        <v>4309</v>
      </c>
      <c r="C1929" s="20" t="s">
        <v>6733</v>
      </c>
      <c r="D1929" s="20" t="s">
        <v>6404</v>
      </c>
      <c r="E1929" s="20" t="s">
        <v>6790</v>
      </c>
    </row>
    <row r="1930" spans="1:5" ht="15.75">
      <c r="A1930" s="1" t="s">
        <v>436</v>
      </c>
      <c r="B1930" s="1" t="s">
        <v>4310</v>
      </c>
      <c r="C1930" s="20" t="s">
        <v>6732</v>
      </c>
      <c r="D1930" s="20" t="s">
        <v>5720</v>
      </c>
      <c r="E1930" s="20" t="s">
        <v>8135</v>
      </c>
    </row>
    <row r="1931" spans="1:5" ht="15.75">
      <c r="A1931" s="1" t="s">
        <v>435</v>
      </c>
      <c r="B1931" s="1" t="s">
        <v>4311</v>
      </c>
      <c r="C1931" s="20" t="s">
        <v>6732</v>
      </c>
      <c r="D1931" s="20" t="s">
        <v>5182</v>
      </c>
      <c r="E1931" s="20" t="s">
        <v>7599</v>
      </c>
    </row>
    <row r="1932" spans="1:5" ht="15.75">
      <c r="A1932" s="1" t="s">
        <v>434</v>
      </c>
      <c r="B1932" s="1" t="s">
        <v>4312</v>
      </c>
      <c r="C1932" s="20" t="s">
        <v>6732</v>
      </c>
      <c r="D1932" s="20" t="s">
        <v>6405</v>
      </c>
      <c r="E1932" s="20" t="s">
        <v>8136</v>
      </c>
    </row>
    <row r="1933" spans="1:5" ht="15.75">
      <c r="A1933" s="1" t="s">
        <v>433</v>
      </c>
      <c r="B1933" s="1" t="s">
        <v>4313</v>
      </c>
      <c r="C1933" s="20" t="s">
        <v>6732</v>
      </c>
      <c r="D1933" s="20" t="s">
        <v>6406</v>
      </c>
      <c r="E1933" s="20" t="s">
        <v>8137</v>
      </c>
    </row>
    <row r="1934" spans="1:5" ht="15.75">
      <c r="A1934" s="1" t="s">
        <v>432</v>
      </c>
      <c r="B1934" s="1" t="s">
        <v>4314</v>
      </c>
      <c r="C1934" s="20" t="s">
        <v>6733</v>
      </c>
      <c r="D1934" s="20" t="s">
        <v>6407</v>
      </c>
      <c r="E1934" s="20" t="s">
        <v>6804</v>
      </c>
    </row>
    <row r="1935" spans="1:5" ht="15.75">
      <c r="A1935" s="1" t="s">
        <v>431</v>
      </c>
      <c r="B1935" s="1" t="s">
        <v>4315</v>
      </c>
      <c r="C1935" s="20" t="s">
        <v>6732</v>
      </c>
      <c r="D1935" s="20" t="s">
        <v>6408</v>
      </c>
      <c r="E1935" s="20" t="s">
        <v>6814</v>
      </c>
    </row>
    <row r="1936" spans="1:5" ht="15.75">
      <c r="A1936" s="1" t="s">
        <v>430</v>
      </c>
      <c r="B1936" s="1" t="s">
        <v>4316</v>
      </c>
      <c r="C1936" s="20" t="s">
        <v>6732</v>
      </c>
      <c r="D1936" s="20" t="s">
        <v>6409</v>
      </c>
      <c r="E1936" s="20" t="s">
        <v>8138</v>
      </c>
    </row>
    <row r="1937" spans="1:5" ht="15.75">
      <c r="A1937" s="1" t="s">
        <v>429</v>
      </c>
      <c r="B1937" s="1" t="s">
        <v>4317</v>
      </c>
      <c r="C1937" s="20" t="s">
        <v>6733</v>
      </c>
      <c r="D1937" s="20" t="s">
        <v>6410</v>
      </c>
      <c r="E1937" s="20" t="s">
        <v>8139</v>
      </c>
    </row>
    <row r="1938" spans="1:5" ht="15.75">
      <c r="A1938" s="1" t="s">
        <v>428</v>
      </c>
      <c r="B1938" s="1" t="s">
        <v>4318</v>
      </c>
      <c r="C1938" s="20" t="s">
        <v>7125</v>
      </c>
      <c r="D1938" s="20" t="s">
        <v>6411</v>
      </c>
      <c r="E1938" s="20" t="s">
        <v>8140</v>
      </c>
    </row>
    <row r="1939" spans="1:5" ht="15.75">
      <c r="A1939" s="1" t="s">
        <v>427</v>
      </c>
      <c r="B1939" s="1" t="s">
        <v>4319</v>
      </c>
      <c r="C1939" s="20" t="s">
        <v>6733</v>
      </c>
      <c r="D1939" s="20" t="s">
        <v>6233</v>
      </c>
      <c r="E1939" s="20" t="s">
        <v>6743</v>
      </c>
    </row>
    <row r="1940" spans="1:5" ht="15.75">
      <c r="A1940" s="1" t="s">
        <v>426</v>
      </c>
      <c r="B1940" s="1" t="s">
        <v>4320</v>
      </c>
      <c r="C1940" s="20" t="s">
        <v>6733</v>
      </c>
      <c r="D1940" s="20" t="s">
        <v>6412</v>
      </c>
      <c r="E1940" s="20" t="s">
        <v>8141</v>
      </c>
    </row>
    <row r="1941" spans="1:5" ht="15.75">
      <c r="A1941" s="1" t="s">
        <v>425</v>
      </c>
      <c r="B1941" s="1" t="s">
        <v>4321</v>
      </c>
      <c r="C1941" s="20" t="s">
        <v>6733</v>
      </c>
      <c r="D1941" s="20" t="s">
        <v>6413</v>
      </c>
      <c r="E1941" s="20" t="s">
        <v>8142</v>
      </c>
    </row>
    <row r="1942" spans="1:5" ht="15.75">
      <c r="A1942" s="1" t="s">
        <v>424</v>
      </c>
      <c r="B1942" s="1" t="s">
        <v>4322</v>
      </c>
      <c r="C1942" s="20" t="s">
        <v>6733</v>
      </c>
      <c r="D1942" s="20" t="s">
        <v>5484</v>
      </c>
      <c r="E1942" s="20" t="s">
        <v>8143</v>
      </c>
    </row>
    <row r="1943" spans="1:5" ht="15.75">
      <c r="A1943" s="1" t="s">
        <v>423</v>
      </c>
      <c r="B1943" s="1" t="s">
        <v>4323</v>
      </c>
      <c r="C1943" s="20" t="s">
        <v>6733</v>
      </c>
      <c r="D1943" s="20" t="s">
        <v>6414</v>
      </c>
      <c r="E1943" s="20" t="s">
        <v>5110</v>
      </c>
    </row>
    <row r="1944" spans="1:5" ht="15.75">
      <c r="A1944" s="1" t="s">
        <v>422</v>
      </c>
      <c r="B1944" s="1" t="s">
        <v>4324</v>
      </c>
      <c r="C1944" s="20" t="s">
        <v>6733</v>
      </c>
      <c r="D1944" s="20" t="s">
        <v>6415</v>
      </c>
      <c r="E1944" s="20" t="s">
        <v>6863</v>
      </c>
    </row>
    <row r="1945" spans="1:5" ht="15.75">
      <c r="A1945" s="1" t="s">
        <v>421</v>
      </c>
      <c r="B1945" s="1" t="s">
        <v>4325</v>
      </c>
      <c r="C1945" s="20" t="s">
        <v>6733</v>
      </c>
      <c r="D1945" s="20" t="s">
        <v>5408</v>
      </c>
      <c r="E1945" s="20" t="s">
        <v>6361</v>
      </c>
    </row>
    <row r="1946" spans="1:5" ht="15.75">
      <c r="A1946" s="1" t="s">
        <v>420</v>
      </c>
      <c r="B1946" s="1" t="s">
        <v>4326</v>
      </c>
      <c r="C1946" s="20" t="s">
        <v>6732</v>
      </c>
      <c r="D1946" s="20" t="s">
        <v>6416</v>
      </c>
      <c r="E1946" s="20" t="s">
        <v>6823</v>
      </c>
    </row>
    <row r="1947" spans="1:5" ht="15.75">
      <c r="A1947" s="1" t="s">
        <v>419</v>
      </c>
      <c r="B1947" s="1" t="s">
        <v>4327</v>
      </c>
      <c r="C1947" s="20" t="s">
        <v>6733</v>
      </c>
      <c r="D1947" s="20" t="s">
        <v>6417</v>
      </c>
      <c r="E1947" s="20" t="s">
        <v>8099</v>
      </c>
    </row>
    <row r="1948" spans="1:5" ht="15.75">
      <c r="A1948" s="1" t="s">
        <v>418</v>
      </c>
      <c r="B1948" s="1" t="s">
        <v>4328</v>
      </c>
      <c r="C1948" s="20" t="s">
        <v>6733</v>
      </c>
      <c r="D1948" s="20" t="s">
        <v>6418</v>
      </c>
      <c r="E1948" s="20" t="s">
        <v>8144</v>
      </c>
    </row>
    <row r="1949" spans="1:5" ht="15.75">
      <c r="A1949" s="1" t="s">
        <v>417</v>
      </c>
      <c r="B1949" s="1" t="s">
        <v>4329</v>
      </c>
      <c r="C1949" s="20" t="s">
        <v>6733</v>
      </c>
      <c r="D1949" s="20" t="s">
        <v>6419</v>
      </c>
      <c r="E1949" s="20" t="s">
        <v>8145</v>
      </c>
    </row>
    <row r="1950" spans="1:5" ht="15.75">
      <c r="A1950" s="1" t="s">
        <v>416</v>
      </c>
      <c r="B1950" s="1" t="s">
        <v>4330</v>
      </c>
      <c r="C1950" s="20" t="s">
        <v>6732</v>
      </c>
      <c r="D1950" s="20" t="s">
        <v>6420</v>
      </c>
      <c r="E1950" s="20" t="s">
        <v>8146</v>
      </c>
    </row>
    <row r="1951" spans="1:5" ht="15.75">
      <c r="A1951" s="1" t="s">
        <v>415</v>
      </c>
      <c r="B1951" s="1" t="s">
        <v>4331</v>
      </c>
      <c r="C1951" s="20" t="s">
        <v>6733</v>
      </c>
      <c r="D1951" s="20" t="s">
        <v>5282</v>
      </c>
      <c r="E1951" s="20" t="s">
        <v>6850</v>
      </c>
    </row>
    <row r="1952" spans="1:5" ht="15.75">
      <c r="A1952" s="1" t="s">
        <v>414</v>
      </c>
      <c r="B1952" s="1" t="s">
        <v>4332</v>
      </c>
      <c r="C1952" s="20" t="s">
        <v>6732</v>
      </c>
      <c r="D1952" s="20" t="s">
        <v>6421</v>
      </c>
      <c r="E1952" s="20" t="s">
        <v>8147</v>
      </c>
    </row>
    <row r="1953" spans="1:5" ht="15.75">
      <c r="A1953" s="1" t="s">
        <v>413</v>
      </c>
      <c r="B1953" s="1" t="s">
        <v>4333</v>
      </c>
      <c r="C1953" s="20" t="s">
        <v>6733</v>
      </c>
      <c r="D1953" s="20" t="s">
        <v>6422</v>
      </c>
      <c r="E1953" s="20" t="s">
        <v>8148</v>
      </c>
    </row>
    <row r="1954" spans="1:5" ht="15.75">
      <c r="A1954" s="1" t="s">
        <v>412</v>
      </c>
      <c r="B1954" s="1" t="s">
        <v>4334</v>
      </c>
      <c r="C1954" s="20" t="s">
        <v>6733</v>
      </c>
      <c r="D1954" s="20" t="s">
        <v>6423</v>
      </c>
      <c r="E1954" s="20" t="s">
        <v>8149</v>
      </c>
    </row>
    <row r="1955" spans="1:5" ht="15.75">
      <c r="A1955" s="1" t="s">
        <v>411</v>
      </c>
      <c r="B1955" s="1" t="s">
        <v>4335</v>
      </c>
      <c r="C1955" s="20" t="s">
        <v>6732</v>
      </c>
      <c r="D1955" s="20" t="s">
        <v>6424</v>
      </c>
      <c r="E1955" s="20" t="s">
        <v>8150</v>
      </c>
    </row>
    <row r="1956" spans="1:5" ht="15.75">
      <c r="A1956" s="1" t="s">
        <v>410</v>
      </c>
      <c r="B1956" s="1" t="s">
        <v>4336</v>
      </c>
      <c r="C1956" s="20" t="s">
        <v>6732</v>
      </c>
      <c r="D1956" s="20" t="s">
        <v>6425</v>
      </c>
      <c r="E1956" s="20" t="s">
        <v>8151</v>
      </c>
    </row>
    <row r="1957" spans="1:5" ht="15.75">
      <c r="A1957" s="1" t="s">
        <v>409</v>
      </c>
      <c r="B1957" s="1" t="s">
        <v>4337</v>
      </c>
      <c r="C1957" s="20" t="s">
        <v>6732</v>
      </c>
      <c r="D1957" s="20" t="s">
        <v>6426</v>
      </c>
      <c r="E1957" s="20" t="s">
        <v>8152</v>
      </c>
    </row>
    <row r="1958" spans="1:5" ht="15.75">
      <c r="A1958" s="1" t="s">
        <v>408</v>
      </c>
      <c r="B1958" s="1" t="s">
        <v>4338</v>
      </c>
      <c r="C1958" s="20" t="s">
        <v>6733</v>
      </c>
      <c r="D1958" s="20" t="s">
        <v>6427</v>
      </c>
      <c r="E1958" s="20" t="s">
        <v>8153</v>
      </c>
    </row>
    <row r="1959" spans="1:5" ht="15.75">
      <c r="A1959" s="1" t="s">
        <v>407</v>
      </c>
      <c r="B1959" s="1" t="s">
        <v>4339</v>
      </c>
      <c r="C1959" s="20" t="s">
        <v>6732</v>
      </c>
      <c r="D1959" s="20" t="s">
        <v>5046</v>
      </c>
      <c r="E1959" s="20" t="s">
        <v>7099</v>
      </c>
    </row>
    <row r="1960" spans="1:5" ht="15.75">
      <c r="A1960" s="1" t="s">
        <v>406</v>
      </c>
      <c r="B1960" s="1" t="s">
        <v>4340</v>
      </c>
      <c r="C1960" s="20" t="s">
        <v>6732</v>
      </c>
      <c r="D1960" s="20" t="s">
        <v>6428</v>
      </c>
      <c r="E1960" s="20" t="s">
        <v>6764</v>
      </c>
    </row>
    <row r="1961" spans="1:5" ht="15.75">
      <c r="A1961" s="1" t="s">
        <v>405</v>
      </c>
      <c r="B1961" s="1" t="s">
        <v>4341</v>
      </c>
      <c r="C1961" s="20" t="s">
        <v>6732</v>
      </c>
      <c r="D1961" s="20" t="s">
        <v>5182</v>
      </c>
      <c r="E1961" s="20" t="s">
        <v>6927</v>
      </c>
    </row>
    <row r="1962" spans="1:5" ht="15.75">
      <c r="A1962" s="1" t="s">
        <v>404</v>
      </c>
      <c r="B1962" s="1" t="s">
        <v>4342</v>
      </c>
      <c r="C1962" s="20" t="s">
        <v>6732</v>
      </c>
      <c r="D1962" s="20" t="s">
        <v>6429</v>
      </c>
      <c r="E1962" s="20" t="s">
        <v>8154</v>
      </c>
    </row>
    <row r="1963" spans="1:5" ht="15.75">
      <c r="A1963" s="1" t="s">
        <v>403</v>
      </c>
      <c r="B1963" s="1" t="s">
        <v>4343</v>
      </c>
      <c r="C1963" s="20" t="s">
        <v>6733</v>
      </c>
      <c r="D1963" s="20" t="s">
        <v>6292</v>
      </c>
      <c r="E1963" s="20" t="s">
        <v>6734</v>
      </c>
    </row>
    <row r="1964" spans="1:5" ht="15.75">
      <c r="A1964" s="1" t="s">
        <v>402</v>
      </c>
      <c r="B1964" s="1" t="s">
        <v>4344</v>
      </c>
      <c r="C1964" s="20" t="s">
        <v>6733</v>
      </c>
      <c r="D1964" s="20" t="s">
        <v>6430</v>
      </c>
      <c r="E1964" s="20" t="s">
        <v>8155</v>
      </c>
    </row>
    <row r="1965" spans="1:5" ht="15.75">
      <c r="A1965" s="1" t="s">
        <v>401</v>
      </c>
      <c r="B1965" s="1" t="s">
        <v>4345</v>
      </c>
      <c r="C1965" s="20" t="s">
        <v>6733</v>
      </c>
      <c r="D1965" s="20" t="s">
        <v>5015</v>
      </c>
      <c r="E1965" s="20" t="s">
        <v>6086</v>
      </c>
    </row>
    <row r="1966" spans="1:5" ht="15.75">
      <c r="A1966" s="1" t="s">
        <v>400</v>
      </c>
      <c r="B1966" s="1" t="s">
        <v>4346</v>
      </c>
      <c r="C1966" s="20" t="s">
        <v>6732</v>
      </c>
      <c r="D1966" s="20" t="s">
        <v>6431</v>
      </c>
      <c r="E1966" s="20" t="s">
        <v>8156</v>
      </c>
    </row>
    <row r="1967" spans="1:5" ht="15.75">
      <c r="A1967" s="1" t="s">
        <v>399</v>
      </c>
      <c r="B1967" s="1" t="s">
        <v>4347</v>
      </c>
      <c r="C1967" s="20" t="s">
        <v>6733</v>
      </c>
      <c r="D1967" s="20" t="s">
        <v>4769</v>
      </c>
      <c r="E1967" s="20" t="s">
        <v>8157</v>
      </c>
    </row>
    <row r="1968" spans="1:5" ht="15.75">
      <c r="A1968" s="1" t="s">
        <v>398</v>
      </c>
      <c r="B1968" s="1" t="s">
        <v>4348</v>
      </c>
      <c r="C1968" s="20" t="s">
        <v>6733</v>
      </c>
      <c r="D1968" s="20" t="s">
        <v>6432</v>
      </c>
      <c r="E1968" s="20" t="s">
        <v>8158</v>
      </c>
    </row>
    <row r="1969" spans="1:5" ht="15.75">
      <c r="A1969" s="1" t="s">
        <v>397</v>
      </c>
      <c r="B1969" s="1" t="s">
        <v>4349</v>
      </c>
      <c r="C1969" s="20" t="s">
        <v>6733</v>
      </c>
      <c r="D1969" s="20" t="s">
        <v>5960</v>
      </c>
      <c r="E1969" s="20" t="s">
        <v>8159</v>
      </c>
    </row>
    <row r="1970" spans="1:5" ht="15.75">
      <c r="A1970" s="1" t="s">
        <v>396</v>
      </c>
      <c r="B1970" s="1" t="s">
        <v>4350</v>
      </c>
      <c r="C1970" s="20" t="s">
        <v>6733</v>
      </c>
      <c r="D1970" s="20" t="s">
        <v>5744</v>
      </c>
      <c r="E1970" s="20" t="s">
        <v>8160</v>
      </c>
    </row>
    <row r="1971" spans="1:5" ht="15.75">
      <c r="A1971" s="1" t="s">
        <v>395</v>
      </c>
      <c r="B1971" s="1" t="s">
        <v>4351</v>
      </c>
      <c r="C1971" s="20" t="s">
        <v>7125</v>
      </c>
      <c r="D1971" s="20" t="s">
        <v>6433</v>
      </c>
      <c r="E1971" s="20" t="s">
        <v>8161</v>
      </c>
    </row>
    <row r="1972" spans="1:5" ht="15.75">
      <c r="A1972" s="1" t="s">
        <v>394</v>
      </c>
      <c r="B1972" s="1" t="s">
        <v>4352</v>
      </c>
      <c r="C1972" s="20" t="s">
        <v>6732</v>
      </c>
      <c r="D1972" s="20" t="s">
        <v>6434</v>
      </c>
      <c r="E1972" s="20" t="s">
        <v>8162</v>
      </c>
    </row>
    <row r="1973" spans="1:5" ht="15.75">
      <c r="A1973" s="1" t="s">
        <v>393</v>
      </c>
      <c r="B1973" s="1" t="s">
        <v>4353</v>
      </c>
      <c r="C1973" s="20" t="s">
        <v>6733</v>
      </c>
      <c r="D1973" s="20" t="s">
        <v>6435</v>
      </c>
      <c r="E1973" s="20" t="s">
        <v>6800</v>
      </c>
    </row>
    <row r="1974" spans="1:5" ht="15.75">
      <c r="A1974" s="1" t="s">
        <v>392</v>
      </c>
      <c r="B1974" s="1" t="s">
        <v>4354</v>
      </c>
      <c r="C1974" s="20" t="s">
        <v>6733</v>
      </c>
      <c r="D1974" s="20" t="s">
        <v>6436</v>
      </c>
      <c r="E1974" s="20" t="s">
        <v>8163</v>
      </c>
    </row>
    <row r="1975" spans="1:5" ht="15.75">
      <c r="A1975" s="1" t="s">
        <v>391</v>
      </c>
      <c r="B1975" s="1" t="s">
        <v>4355</v>
      </c>
      <c r="C1975" s="20" t="s">
        <v>6732</v>
      </c>
      <c r="D1975" s="20" t="s">
        <v>6437</v>
      </c>
      <c r="E1975" s="20" t="s">
        <v>8164</v>
      </c>
    </row>
    <row r="1976" spans="1:5" ht="15.75">
      <c r="A1976" s="1" t="s">
        <v>390</v>
      </c>
      <c r="B1976" s="1" t="s">
        <v>4356</v>
      </c>
      <c r="C1976" s="20" t="s">
        <v>6732</v>
      </c>
      <c r="D1976" s="20" t="s">
        <v>6438</v>
      </c>
      <c r="E1976" s="20" t="s">
        <v>8165</v>
      </c>
    </row>
    <row r="1977" spans="1:5" ht="15.75">
      <c r="A1977" s="1" t="s">
        <v>389</v>
      </c>
      <c r="B1977" s="1" t="s">
        <v>4357</v>
      </c>
      <c r="C1977" s="20" t="s">
        <v>6732</v>
      </c>
      <c r="D1977" s="20" t="s">
        <v>6439</v>
      </c>
      <c r="E1977" s="20" t="s">
        <v>8166</v>
      </c>
    </row>
    <row r="1978" spans="1:5" ht="15.75">
      <c r="A1978" s="1" t="s">
        <v>388</v>
      </c>
      <c r="B1978" s="1" t="s">
        <v>4358</v>
      </c>
      <c r="C1978" s="20" t="s">
        <v>6732</v>
      </c>
      <c r="D1978" s="20" t="s">
        <v>6440</v>
      </c>
      <c r="E1978" s="20" t="s">
        <v>5962</v>
      </c>
    </row>
    <row r="1979" spans="1:5" ht="15.75">
      <c r="A1979" s="1" t="s">
        <v>387</v>
      </c>
      <c r="B1979" s="1" t="s">
        <v>4359</v>
      </c>
      <c r="C1979" s="20" t="s">
        <v>6732</v>
      </c>
      <c r="D1979" s="20" t="s">
        <v>4931</v>
      </c>
      <c r="E1979" s="20" t="s">
        <v>8167</v>
      </c>
    </row>
    <row r="1980" spans="1:5" ht="15.75">
      <c r="A1980" s="1" t="s">
        <v>386</v>
      </c>
      <c r="B1980" s="1" t="s">
        <v>4360</v>
      </c>
      <c r="C1980" s="20" t="s">
        <v>6732</v>
      </c>
      <c r="D1980" s="20" t="s">
        <v>6441</v>
      </c>
      <c r="E1980" s="20" t="s">
        <v>8168</v>
      </c>
    </row>
    <row r="1981" spans="1:5" ht="15.75">
      <c r="A1981" s="1" t="s">
        <v>385</v>
      </c>
      <c r="B1981" s="1" t="s">
        <v>4361</v>
      </c>
      <c r="C1981" s="20" t="s">
        <v>6732</v>
      </c>
      <c r="D1981" s="20" t="s">
        <v>6442</v>
      </c>
      <c r="E1981" s="20" t="s">
        <v>8169</v>
      </c>
    </row>
    <row r="1982" spans="1:5" ht="15.75">
      <c r="A1982" s="1" t="s">
        <v>384</v>
      </c>
      <c r="B1982" s="1" t="s">
        <v>4362</v>
      </c>
      <c r="C1982" s="20" t="s">
        <v>6732</v>
      </c>
      <c r="D1982" s="20" t="s">
        <v>6443</v>
      </c>
      <c r="E1982" s="20" t="s">
        <v>8170</v>
      </c>
    </row>
    <row r="1983" spans="1:5" ht="15.75">
      <c r="A1983" s="1" t="s">
        <v>383</v>
      </c>
      <c r="B1983" s="1" t="s">
        <v>4363</v>
      </c>
      <c r="C1983" s="20" t="s">
        <v>6732</v>
      </c>
      <c r="D1983" s="20" t="s">
        <v>6444</v>
      </c>
      <c r="E1983" s="20" t="s">
        <v>8171</v>
      </c>
    </row>
    <row r="1984" spans="1:5" ht="15.75">
      <c r="A1984" s="1" t="s">
        <v>382</v>
      </c>
      <c r="B1984" s="1" t="s">
        <v>4364</v>
      </c>
      <c r="C1984" s="20" t="s">
        <v>6732</v>
      </c>
      <c r="D1984" s="20" t="s">
        <v>6445</v>
      </c>
      <c r="E1984" s="20" t="s">
        <v>8172</v>
      </c>
    </row>
    <row r="1985" spans="1:5" ht="15.75">
      <c r="A1985" s="1" t="s">
        <v>381</v>
      </c>
      <c r="B1985" s="1" t="s">
        <v>4365</v>
      </c>
      <c r="C1985" s="20" t="s">
        <v>6733</v>
      </c>
      <c r="D1985" s="20" t="s">
        <v>6446</v>
      </c>
      <c r="E1985" s="20" t="s">
        <v>8173</v>
      </c>
    </row>
    <row r="1986" spans="1:5" ht="15.75">
      <c r="A1986" s="1" t="s">
        <v>380</v>
      </c>
      <c r="B1986" s="1" t="s">
        <v>4366</v>
      </c>
      <c r="C1986" s="20" t="s">
        <v>6733</v>
      </c>
      <c r="D1986" s="20" t="s">
        <v>6447</v>
      </c>
      <c r="E1986" s="20" t="s">
        <v>7524</v>
      </c>
    </row>
    <row r="1987" spans="1:5" ht="15.75">
      <c r="A1987" s="1" t="s">
        <v>379</v>
      </c>
      <c r="B1987" s="1" t="s">
        <v>4367</v>
      </c>
      <c r="C1987" s="20" t="s">
        <v>6733</v>
      </c>
      <c r="D1987" s="20" t="s">
        <v>6448</v>
      </c>
      <c r="E1987" s="20" t="s">
        <v>6751</v>
      </c>
    </row>
    <row r="1988" spans="1:5" ht="15.75">
      <c r="A1988" s="1" t="s">
        <v>378</v>
      </c>
      <c r="B1988" s="1" t="s">
        <v>4368</v>
      </c>
      <c r="C1988" s="20" t="s">
        <v>7125</v>
      </c>
      <c r="D1988" s="20" t="s">
        <v>6449</v>
      </c>
      <c r="E1988" s="20" t="s">
        <v>8174</v>
      </c>
    </row>
    <row r="1989" spans="1:5" ht="15.75">
      <c r="A1989" s="1" t="s">
        <v>377</v>
      </c>
      <c r="B1989" s="1" t="s">
        <v>4369</v>
      </c>
      <c r="C1989" s="20" t="s">
        <v>6733</v>
      </c>
      <c r="D1989" s="20" t="s">
        <v>6450</v>
      </c>
      <c r="E1989" s="20" t="s">
        <v>8175</v>
      </c>
    </row>
    <row r="1990" spans="1:5" ht="15.75">
      <c r="A1990" s="1" t="s">
        <v>376</v>
      </c>
      <c r="B1990" s="1" t="s">
        <v>4370</v>
      </c>
      <c r="C1990" s="20" t="s">
        <v>6732</v>
      </c>
      <c r="D1990" s="20" t="s">
        <v>6451</v>
      </c>
      <c r="E1990" s="20" t="s">
        <v>6803</v>
      </c>
    </row>
    <row r="1991" spans="1:5" ht="15.75">
      <c r="A1991" s="1" t="s">
        <v>375</v>
      </c>
      <c r="B1991" s="1" t="s">
        <v>4371</v>
      </c>
      <c r="C1991" s="20" t="s">
        <v>6733</v>
      </c>
      <c r="D1991" s="20" t="s">
        <v>6452</v>
      </c>
      <c r="E1991" s="20" t="s">
        <v>8176</v>
      </c>
    </row>
    <row r="1992" spans="1:5" ht="15.75">
      <c r="A1992" s="1" t="s">
        <v>374</v>
      </c>
      <c r="B1992" s="1" t="s">
        <v>4372</v>
      </c>
      <c r="C1992" s="20" t="s">
        <v>6733</v>
      </c>
      <c r="D1992" s="20" t="s">
        <v>6453</v>
      </c>
      <c r="E1992" s="20" t="s">
        <v>8177</v>
      </c>
    </row>
    <row r="1993" spans="1:5" ht="15.75">
      <c r="A1993" s="1" t="s">
        <v>373</v>
      </c>
      <c r="B1993" s="1" t="s">
        <v>4373</v>
      </c>
      <c r="C1993" s="20" t="s">
        <v>6733</v>
      </c>
      <c r="D1993" s="20" t="s">
        <v>6454</v>
      </c>
      <c r="E1993" s="20" t="s">
        <v>8178</v>
      </c>
    </row>
    <row r="1994" spans="1:5" ht="15.75">
      <c r="A1994" s="1" t="s">
        <v>372</v>
      </c>
      <c r="B1994" s="1" t="s">
        <v>4374</v>
      </c>
      <c r="C1994" s="20" t="s">
        <v>6733</v>
      </c>
      <c r="D1994" s="20" t="s">
        <v>6455</v>
      </c>
      <c r="E1994" s="20" t="s">
        <v>8179</v>
      </c>
    </row>
    <row r="1995" spans="1:5" ht="15.75">
      <c r="A1995" s="1" t="s">
        <v>371</v>
      </c>
      <c r="B1995" s="1" t="s">
        <v>4375</v>
      </c>
      <c r="C1995" s="20" t="s">
        <v>6732</v>
      </c>
      <c r="D1995" s="20" t="s">
        <v>6456</v>
      </c>
      <c r="E1995" s="20" t="s">
        <v>7873</v>
      </c>
    </row>
    <row r="1996" spans="1:5" ht="15.75">
      <c r="A1996" s="1" t="s">
        <v>370</v>
      </c>
      <c r="B1996" s="1" t="s">
        <v>4376</v>
      </c>
      <c r="C1996" s="20" t="s">
        <v>6732</v>
      </c>
      <c r="D1996" s="20" t="s">
        <v>6457</v>
      </c>
      <c r="E1996" s="20" t="s">
        <v>8180</v>
      </c>
    </row>
    <row r="1997" spans="1:5" ht="15.75">
      <c r="A1997" s="1" t="s">
        <v>369</v>
      </c>
      <c r="B1997" s="1" t="s">
        <v>4377</v>
      </c>
      <c r="C1997" s="20" t="s">
        <v>6732</v>
      </c>
      <c r="D1997" s="20" t="s">
        <v>5086</v>
      </c>
      <c r="E1997" s="20" t="s">
        <v>8181</v>
      </c>
    </row>
    <row r="1998" spans="1:5" ht="15.75">
      <c r="A1998" s="1" t="s">
        <v>368</v>
      </c>
      <c r="B1998" s="1" t="s">
        <v>4378</v>
      </c>
      <c r="C1998" s="20" t="s">
        <v>6732</v>
      </c>
      <c r="D1998" s="20" t="s">
        <v>4811</v>
      </c>
      <c r="E1998" s="20" t="s">
        <v>6945</v>
      </c>
    </row>
    <row r="1999" spans="1:5" ht="15.75">
      <c r="A1999" s="1" t="s">
        <v>367</v>
      </c>
      <c r="B1999" s="1" t="s">
        <v>4379</v>
      </c>
      <c r="C1999" s="20" t="s">
        <v>6732</v>
      </c>
      <c r="D1999" s="20" t="s">
        <v>6458</v>
      </c>
      <c r="E1999" s="20" t="s">
        <v>8182</v>
      </c>
    </row>
    <row r="2000" spans="1:5" ht="15.75">
      <c r="A2000" s="1" t="s">
        <v>366</v>
      </c>
      <c r="B2000" s="1" t="s">
        <v>4380</v>
      </c>
      <c r="C2000" s="20" t="s">
        <v>6732</v>
      </c>
      <c r="D2000" s="20" t="s">
        <v>5002</v>
      </c>
      <c r="E2000" s="20" t="s">
        <v>7106</v>
      </c>
    </row>
    <row r="2001" spans="1:5" ht="15.75">
      <c r="A2001" s="1" t="s">
        <v>365</v>
      </c>
      <c r="B2001" s="1" t="s">
        <v>4381</v>
      </c>
      <c r="C2001" s="20" t="s">
        <v>6732</v>
      </c>
      <c r="D2001" s="20" t="s">
        <v>6459</v>
      </c>
      <c r="E2001" s="20" t="s">
        <v>8183</v>
      </c>
    </row>
    <row r="2002" spans="1:5" ht="15.75">
      <c r="A2002" s="1" t="s">
        <v>364</v>
      </c>
      <c r="B2002" s="1" t="s">
        <v>4382</v>
      </c>
      <c r="C2002" s="20" t="s">
        <v>6733</v>
      </c>
      <c r="D2002" s="20" t="s">
        <v>6460</v>
      </c>
      <c r="E2002" s="20" t="s">
        <v>8184</v>
      </c>
    </row>
    <row r="2003" spans="1:5" ht="15.75">
      <c r="A2003" s="1" t="s">
        <v>363</v>
      </c>
      <c r="B2003" s="1" t="s">
        <v>4383</v>
      </c>
      <c r="C2003" s="20" t="s">
        <v>6732</v>
      </c>
      <c r="D2003" s="20" t="s">
        <v>6461</v>
      </c>
      <c r="E2003" s="20" t="s">
        <v>8185</v>
      </c>
    </row>
    <row r="2004" spans="1:5" ht="15.75">
      <c r="A2004" s="1" t="s">
        <v>362</v>
      </c>
      <c r="B2004" s="1" t="s">
        <v>4384</v>
      </c>
      <c r="C2004" s="20" t="s">
        <v>6732</v>
      </c>
      <c r="D2004" s="20" t="s">
        <v>6462</v>
      </c>
      <c r="E2004" s="20" t="s">
        <v>7129</v>
      </c>
    </row>
    <row r="2005" spans="1:5" ht="15.75">
      <c r="A2005" s="1" t="s">
        <v>361</v>
      </c>
      <c r="B2005" s="1" t="s">
        <v>4385</v>
      </c>
      <c r="C2005" s="20" t="s">
        <v>6732</v>
      </c>
      <c r="D2005" s="20" t="s">
        <v>6463</v>
      </c>
      <c r="E2005" s="20" t="s">
        <v>8186</v>
      </c>
    </row>
    <row r="2006" spans="1:5" ht="15.75">
      <c r="A2006" s="1" t="s">
        <v>360</v>
      </c>
      <c r="B2006" s="1" t="s">
        <v>4386</v>
      </c>
      <c r="C2006" s="20" t="s">
        <v>6732</v>
      </c>
      <c r="D2006" s="20" t="s">
        <v>5895</v>
      </c>
      <c r="E2006" s="20" t="s">
        <v>8187</v>
      </c>
    </row>
    <row r="2007" spans="1:5" ht="15.75">
      <c r="A2007" s="1" t="s">
        <v>359</v>
      </c>
      <c r="B2007" s="1" t="s">
        <v>4387</v>
      </c>
      <c r="C2007" s="20" t="s">
        <v>6732</v>
      </c>
      <c r="D2007" s="20" t="s">
        <v>6464</v>
      </c>
      <c r="E2007" s="20" t="s">
        <v>6789</v>
      </c>
    </row>
    <row r="2008" spans="1:5" ht="15.75">
      <c r="A2008" s="1" t="s">
        <v>358</v>
      </c>
      <c r="B2008" s="1" t="s">
        <v>4388</v>
      </c>
      <c r="C2008" s="20" t="s">
        <v>7125</v>
      </c>
      <c r="D2008" s="20" t="s">
        <v>5110</v>
      </c>
      <c r="E2008" s="20" t="s">
        <v>8188</v>
      </c>
    </row>
    <row r="2009" spans="1:5" ht="15.75">
      <c r="A2009" s="1" t="s">
        <v>357</v>
      </c>
      <c r="B2009" s="1" t="s">
        <v>4389</v>
      </c>
      <c r="C2009" s="20" t="s">
        <v>6732</v>
      </c>
      <c r="D2009" s="20" t="s">
        <v>6465</v>
      </c>
      <c r="E2009" s="20" t="s">
        <v>8189</v>
      </c>
    </row>
    <row r="2010" spans="1:5" ht="15.75">
      <c r="A2010" s="1" t="s">
        <v>356</v>
      </c>
      <c r="B2010" s="1" t="s">
        <v>4390</v>
      </c>
      <c r="C2010" s="20" t="s">
        <v>6733</v>
      </c>
      <c r="D2010" s="20" t="s">
        <v>6466</v>
      </c>
      <c r="E2010" s="20" t="s">
        <v>8190</v>
      </c>
    </row>
    <row r="2011" spans="1:5" ht="15.75">
      <c r="A2011" s="1" t="s">
        <v>355</v>
      </c>
      <c r="B2011" s="1" t="s">
        <v>4391</v>
      </c>
      <c r="C2011" s="20" t="s">
        <v>6733</v>
      </c>
      <c r="D2011" s="20" t="s">
        <v>6467</v>
      </c>
      <c r="E2011" s="20" t="s">
        <v>8191</v>
      </c>
    </row>
    <row r="2012" spans="1:5" ht="15.75">
      <c r="A2012" s="1" t="s">
        <v>354</v>
      </c>
      <c r="B2012" s="1" t="s">
        <v>4392</v>
      </c>
      <c r="C2012" s="20" t="s">
        <v>6733</v>
      </c>
      <c r="D2012" s="20" t="s">
        <v>6468</v>
      </c>
      <c r="E2012" s="20" t="s">
        <v>6972</v>
      </c>
    </row>
    <row r="2013" spans="1:5" ht="15.75">
      <c r="A2013" s="1" t="s">
        <v>352</v>
      </c>
      <c r="B2013" s="1" t="s">
        <v>4393</v>
      </c>
      <c r="C2013" s="20" t="s">
        <v>6733</v>
      </c>
      <c r="D2013" s="20" t="s">
        <v>6469</v>
      </c>
      <c r="E2013" s="20" t="s">
        <v>6907</v>
      </c>
    </row>
    <row r="2014" spans="1:5" ht="15.75">
      <c r="A2014" s="1" t="s">
        <v>351</v>
      </c>
      <c r="B2014" s="1" t="s">
        <v>4394</v>
      </c>
      <c r="C2014" s="20" t="s">
        <v>6732</v>
      </c>
      <c r="D2014" s="20" t="s">
        <v>5665</v>
      </c>
      <c r="E2014" s="20" t="s">
        <v>8192</v>
      </c>
    </row>
    <row r="2015" spans="1:5" ht="15.75">
      <c r="A2015" s="1" t="s">
        <v>350</v>
      </c>
      <c r="B2015" s="1" t="s">
        <v>4395</v>
      </c>
      <c r="C2015" s="20" t="s">
        <v>6733</v>
      </c>
      <c r="D2015" s="20" t="s">
        <v>6470</v>
      </c>
      <c r="E2015" s="20" t="s">
        <v>8193</v>
      </c>
    </row>
    <row r="2016" spans="1:5" ht="15.75">
      <c r="A2016" s="1" t="s">
        <v>349</v>
      </c>
      <c r="B2016" s="1" t="s">
        <v>4396</v>
      </c>
      <c r="C2016" s="20" t="s">
        <v>6732</v>
      </c>
      <c r="D2016" s="20" t="s">
        <v>6471</v>
      </c>
      <c r="E2016" s="20" t="s">
        <v>8194</v>
      </c>
    </row>
    <row r="2017" spans="1:5" ht="15.75">
      <c r="A2017" s="1" t="s">
        <v>348</v>
      </c>
      <c r="B2017" s="1" t="s">
        <v>4397</v>
      </c>
      <c r="C2017" s="20" t="s">
        <v>6733</v>
      </c>
      <c r="D2017" s="20" t="s">
        <v>6472</v>
      </c>
      <c r="E2017" s="20" t="s">
        <v>8145</v>
      </c>
    </row>
    <row r="2018" spans="1:5" ht="15.75">
      <c r="A2018" s="1" t="s">
        <v>347</v>
      </c>
      <c r="B2018" s="1" t="s">
        <v>4398</v>
      </c>
      <c r="C2018" s="20" t="s">
        <v>6732</v>
      </c>
      <c r="D2018" s="20" t="s">
        <v>6473</v>
      </c>
      <c r="E2018" s="20" t="s">
        <v>8195</v>
      </c>
    </row>
    <row r="2019" spans="1:5" ht="15.75">
      <c r="A2019" s="1" t="s">
        <v>346</v>
      </c>
      <c r="B2019" s="1" t="s">
        <v>4399</v>
      </c>
      <c r="C2019" s="20" t="s">
        <v>6732</v>
      </c>
      <c r="D2019" s="20" t="s">
        <v>6474</v>
      </c>
      <c r="E2019" s="20" t="s">
        <v>6789</v>
      </c>
    </row>
    <row r="2020" spans="1:5" ht="15.75">
      <c r="A2020" s="1" t="s">
        <v>345</v>
      </c>
      <c r="B2020" s="1" t="s">
        <v>4400</v>
      </c>
      <c r="C2020" s="20" t="s">
        <v>6732</v>
      </c>
      <c r="D2020" s="20" t="s">
        <v>4778</v>
      </c>
      <c r="E2020" s="20" t="s">
        <v>8196</v>
      </c>
    </row>
    <row r="2021" spans="1:5" ht="15.75">
      <c r="A2021" s="1" t="s">
        <v>344</v>
      </c>
      <c r="B2021" s="1" t="s">
        <v>4401</v>
      </c>
      <c r="C2021" s="20" t="s">
        <v>6733</v>
      </c>
      <c r="D2021" s="20" t="s">
        <v>6475</v>
      </c>
      <c r="E2021" s="20" t="s">
        <v>8197</v>
      </c>
    </row>
    <row r="2022" spans="1:5" ht="15.75">
      <c r="A2022" s="1" t="s">
        <v>343</v>
      </c>
      <c r="B2022" s="1" t="s">
        <v>4402</v>
      </c>
      <c r="C2022" s="20" t="s">
        <v>6733</v>
      </c>
      <c r="D2022" s="20" t="s">
        <v>4939</v>
      </c>
      <c r="E2022" s="20" t="s">
        <v>8048</v>
      </c>
    </row>
    <row r="2023" spans="1:5" ht="15.75">
      <c r="A2023" s="1" t="s">
        <v>342</v>
      </c>
      <c r="B2023" s="1" t="s">
        <v>4403</v>
      </c>
      <c r="C2023" s="20" t="s">
        <v>6732</v>
      </c>
      <c r="D2023" s="20" t="s">
        <v>6476</v>
      </c>
      <c r="E2023" s="20" t="s">
        <v>8198</v>
      </c>
    </row>
    <row r="2024" spans="1:5" ht="15.75">
      <c r="A2024" s="1" t="s">
        <v>341</v>
      </c>
      <c r="B2024" s="1" t="s">
        <v>4404</v>
      </c>
      <c r="C2024" s="20" t="s">
        <v>6733</v>
      </c>
      <c r="D2024" s="20" t="s">
        <v>6477</v>
      </c>
      <c r="E2024" s="20" t="s">
        <v>8199</v>
      </c>
    </row>
    <row r="2025" spans="1:5" ht="15.75">
      <c r="A2025" s="1" t="s">
        <v>340</v>
      </c>
      <c r="B2025" s="1" t="s">
        <v>4405</v>
      </c>
      <c r="C2025" s="20" t="s">
        <v>6732</v>
      </c>
      <c r="D2025" s="20" t="s">
        <v>6478</v>
      </c>
      <c r="E2025" s="20" t="s">
        <v>8200</v>
      </c>
    </row>
    <row r="2026" spans="1:5" ht="15.75">
      <c r="A2026" s="1" t="s">
        <v>339</v>
      </c>
      <c r="B2026" s="1" t="s">
        <v>4406</v>
      </c>
      <c r="C2026" s="20" t="s">
        <v>6732</v>
      </c>
      <c r="D2026" s="20" t="s">
        <v>6479</v>
      </c>
      <c r="E2026" s="20" t="s">
        <v>8201</v>
      </c>
    </row>
    <row r="2027" spans="1:5" ht="15.75">
      <c r="A2027" s="1" t="s">
        <v>338</v>
      </c>
      <c r="B2027" s="1" t="s">
        <v>4407</v>
      </c>
      <c r="C2027" s="20" t="s">
        <v>6733</v>
      </c>
      <c r="D2027" s="20" t="s">
        <v>6480</v>
      </c>
      <c r="E2027" s="20" t="s">
        <v>8202</v>
      </c>
    </row>
    <row r="2028" spans="1:5" ht="15.75">
      <c r="A2028" s="1" t="s">
        <v>337</v>
      </c>
      <c r="B2028" s="1" t="s">
        <v>4408</v>
      </c>
      <c r="C2028" s="20" t="s">
        <v>6732</v>
      </c>
      <c r="D2028" s="20" t="s">
        <v>6132</v>
      </c>
      <c r="E2028" s="20" t="s">
        <v>8203</v>
      </c>
    </row>
    <row r="2029" spans="1:5" ht="15.75">
      <c r="A2029" s="1" t="s">
        <v>336</v>
      </c>
      <c r="B2029" s="1" t="s">
        <v>4409</v>
      </c>
      <c r="C2029" s="20" t="s">
        <v>6733</v>
      </c>
      <c r="D2029" s="20" t="s">
        <v>6481</v>
      </c>
      <c r="E2029" s="20" t="s">
        <v>8204</v>
      </c>
    </row>
    <row r="2030" spans="1:5" ht="15.75">
      <c r="A2030" s="1" t="s">
        <v>335</v>
      </c>
      <c r="B2030" s="1" t="s">
        <v>4410</v>
      </c>
      <c r="C2030" s="20" t="s">
        <v>6733</v>
      </c>
      <c r="D2030" s="20" t="s">
        <v>6482</v>
      </c>
      <c r="E2030" s="20" t="s">
        <v>6790</v>
      </c>
    </row>
    <row r="2031" spans="1:5" ht="15.75">
      <c r="A2031" s="1" t="s">
        <v>334</v>
      </c>
      <c r="B2031" s="1" t="s">
        <v>4411</v>
      </c>
      <c r="C2031" s="20" t="s">
        <v>6732</v>
      </c>
      <c r="D2031" s="20" t="s">
        <v>6483</v>
      </c>
      <c r="E2031" s="20" t="s">
        <v>8205</v>
      </c>
    </row>
    <row r="2032" spans="1:5" ht="15.75">
      <c r="A2032" s="1" t="s">
        <v>333</v>
      </c>
      <c r="B2032" s="1" t="s">
        <v>4412</v>
      </c>
      <c r="C2032" s="20" t="s">
        <v>6732</v>
      </c>
      <c r="D2032" s="20" t="s">
        <v>6484</v>
      </c>
      <c r="E2032" s="20" t="s">
        <v>8206</v>
      </c>
    </row>
    <row r="2033" spans="1:5" ht="15.75">
      <c r="A2033" s="1" t="s">
        <v>332</v>
      </c>
      <c r="B2033" s="1" t="s">
        <v>4413</v>
      </c>
      <c r="C2033" s="20" t="s">
        <v>6733</v>
      </c>
      <c r="D2033" s="20" t="s">
        <v>5397</v>
      </c>
      <c r="E2033" s="20" t="s">
        <v>5444</v>
      </c>
    </row>
    <row r="2034" spans="1:5" ht="15.75">
      <c r="A2034" s="1" t="s">
        <v>331</v>
      </c>
      <c r="B2034" s="1" t="s">
        <v>4414</v>
      </c>
      <c r="C2034" s="20" t="s">
        <v>6733</v>
      </c>
      <c r="D2034" s="20" t="s">
        <v>6485</v>
      </c>
      <c r="E2034" s="20" t="s">
        <v>8207</v>
      </c>
    </row>
    <row r="2035" spans="1:5" ht="15.75">
      <c r="A2035" s="1" t="s">
        <v>330</v>
      </c>
      <c r="B2035" s="1" t="s">
        <v>4415</v>
      </c>
      <c r="C2035" s="20" t="s">
        <v>6733</v>
      </c>
      <c r="D2035" s="20" t="s">
        <v>6486</v>
      </c>
      <c r="E2035" s="20" t="s">
        <v>7501</v>
      </c>
    </row>
    <row r="2036" spans="1:5" ht="15.75">
      <c r="A2036" s="1" t="s">
        <v>329</v>
      </c>
      <c r="B2036" s="1" t="s">
        <v>4416</v>
      </c>
      <c r="C2036" s="20" t="s">
        <v>6732</v>
      </c>
      <c r="D2036" s="20" t="s">
        <v>6487</v>
      </c>
      <c r="E2036" s="20" t="s">
        <v>8208</v>
      </c>
    </row>
    <row r="2037" spans="1:5" ht="15.75">
      <c r="A2037" s="1" t="s">
        <v>328</v>
      </c>
      <c r="B2037" s="1" t="s">
        <v>4417</v>
      </c>
      <c r="C2037" s="20" t="s">
        <v>6732</v>
      </c>
      <c r="D2037" s="20" t="s">
        <v>6488</v>
      </c>
      <c r="E2037" s="20" t="s">
        <v>8209</v>
      </c>
    </row>
    <row r="2038" spans="1:5" ht="15.75">
      <c r="A2038" s="1" t="s">
        <v>327</v>
      </c>
      <c r="B2038" s="1" t="s">
        <v>4418</v>
      </c>
      <c r="C2038" s="20" t="s">
        <v>6732</v>
      </c>
      <c r="D2038" s="20" t="s">
        <v>6489</v>
      </c>
      <c r="E2038" s="20" t="s">
        <v>8210</v>
      </c>
    </row>
    <row r="2039" spans="1:5" ht="15.75">
      <c r="A2039" s="1" t="s">
        <v>326</v>
      </c>
      <c r="B2039" s="1" t="s">
        <v>4419</v>
      </c>
      <c r="C2039" s="20" t="s">
        <v>6732</v>
      </c>
      <c r="D2039" s="20" t="s">
        <v>6490</v>
      </c>
      <c r="E2039" s="20" t="s">
        <v>6941</v>
      </c>
    </row>
    <row r="2040" spans="1:5" ht="15.75">
      <c r="A2040" s="1" t="s">
        <v>325</v>
      </c>
      <c r="B2040" s="1" t="s">
        <v>4420</v>
      </c>
      <c r="C2040" s="20" t="s">
        <v>6733</v>
      </c>
      <c r="D2040" s="20" t="s">
        <v>4781</v>
      </c>
      <c r="E2040" s="20" t="s">
        <v>8211</v>
      </c>
    </row>
    <row r="2041" spans="1:5" ht="15.75">
      <c r="A2041" s="1" t="s">
        <v>324</v>
      </c>
      <c r="B2041" s="1" t="s">
        <v>4421</v>
      </c>
      <c r="C2041" s="20" t="s">
        <v>6732</v>
      </c>
      <c r="D2041" s="20" t="s">
        <v>6491</v>
      </c>
      <c r="E2041" s="20" t="s">
        <v>8212</v>
      </c>
    </row>
    <row r="2042" spans="1:5" ht="15.75">
      <c r="A2042" s="1" t="s">
        <v>323</v>
      </c>
      <c r="B2042" s="1" t="s">
        <v>4422</v>
      </c>
      <c r="C2042" s="20" t="s">
        <v>6733</v>
      </c>
      <c r="D2042" s="20" t="s">
        <v>5557</v>
      </c>
      <c r="E2042" s="20" t="s">
        <v>7445</v>
      </c>
    </row>
    <row r="2043" spans="1:5" ht="15.75">
      <c r="A2043" s="1" t="s">
        <v>322</v>
      </c>
      <c r="B2043" s="1" t="s">
        <v>4423</v>
      </c>
      <c r="C2043" s="20" t="s">
        <v>6733</v>
      </c>
      <c r="D2043" s="20" t="s">
        <v>6492</v>
      </c>
      <c r="E2043" s="20" t="s">
        <v>8213</v>
      </c>
    </row>
    <row r="2044" spans="1:5" ht="15.75">
      <c r="A2044" s="1" t="s">
        <v>321</v>
      </c>
      <c r="B2044" s="1" t="s">
        <v>4424</v>
      </c>
      <c r="C2044" s="20" t="s">
        <v>6733</v>
      </c>
      <c r="D2044" s="20" t="s">
        <v>6493</v>
      </c>
      <c r="E2044" s="20" t="s">
        <v>8214</v>
      </c>
    </row>
    <row r="2045" spans="1:5" ht="15.75">
      <c r="A2045" s="1" t="s">
        <v>320</v>
      </c>
      <c r="B2045" s="1" t="s">
        <v>4425</v>
      </c>
      <c r="C2045" s="20" t="s">
        <v>6732</v>
      </c>
      <c r="D2045" s="20" t="s">
        <v>6494</v>
      </c>
      <c r="E2045" s="20" t="s">
        <v>8215</v>
      </c>
    </row>
    <row r="2046" spans="1:5" ht="15.75">
      <c r="A2046" s="1" t="s">
        <v>319</v>
      </c>
      <c r="B2046" s="1" t="s">
        <v>4426</v>
      </c>
      <c r="C2046" s="20" t="s">
        <v>6732</v>
      </c>
      <c r="D2046" s="20" t="s">
        <v>6495</v>
      </c>
      <c r="E2046" s="20" t="s">
        <v>8216</v>
      </c>
    </row>
    <row r="2047" spans="1:5" ht="15.75">
      <c r="A2047" s="1" t="s">
        <v>318</v>
      </c>
      <c r="B2047" s="1" t="s">
        <v>4427</v>
      </c>
      <c r="C2047" s="20" t="s">
        <v>6732</v>
      </c>
      <c r="D2047" s="20" t="s">
        <v>6496</v>
      </c>
      <c r="E2047" s="20" t="s">
        <v>8217</v>
      </c>
    </row>
    <row r="2048" spans="1:5" ht="15.75">
      <c r="A2048" s="1" t="s">
        <v>317</v>
      </c>
      <c r="B2048" s="1" t="s">
        <v>4428</v>
      </c>
      <c r="C2048" s="20" t="s">
        <v>6732</v>
      </c>
      <c r="D2048" s="20" t="s">
        <v>4785</v>
      </c>
      <c r="E2048" s="20" t="s">
        <v>6801</v>
      </c>
    </row>
    <row r="2049" spans="1:5" ht="15.75">
      <c r="A2049" s="1" t="s">
        <v>316</v>
      </c>
      <c r="B2049" s="1" t="s">
        <v>4429</v>
      </c>
      <c r="C2049" s="20" t="s">
        <v>6732</v>
      </c>
      <c r="D2049" s="20" t="s">
        <v>6497</v>
      </c>
      <c r="E2049" s="20" t="s">
        <v>8218</v>
      </c>
    </row>
    <row r="2050" spans="1:5" ht="15.75">
      <c r="A2050" s="1" t="s">
        <v>315</v>
      </c>
      <c r="B2050" s="1" t="s">
        <v>4430</v>
      </c>
      <c r="C2050" s="20" t="s">
        <v>6733</v>
      </c>
      <c r="D2050" s="20" t="s">
        <v>5748</v>
      </c>
      <c r="E2050" s="20" t="s">
        <v>6028</v>
      </c>
    </row>
    <row r="2051" spans="1:5" ht="15.75">
      <c r="A2051" s="1" t="s">
        <v>314</v>
      </c>
      <c r="B2051" s="1" t="s">
        <v>4431</v>
      </c>
      <c r="C2051" s="20" t="s">
        <v>6733</v>
      </c>
      <c r="D2051" s="20" t="s">
        <v>6064</v>
      </c>
      <c r="E2051" s="20" t="s">
        <v>7183</v>
      </c>
    </row>
    <row r="2052" spans="1:5" ht="15.75">
      <c r="A2052" s="1" t="s">
        <v>313</v>
      </c>
      <c r="B2052" s="1" t="s">
        <v>4432</v>
      </c>
      <c r="C2052" s="20" t="s">
        <v>6733</v>
      </c>
      <c r="D2052" s="20" t="s">
        <v>6498</v>
      </c>
      <c r="E2052" s="20" t="s">
        <v>8219</v>
      </c>
    </row>
    <row r="2053" spans="1:5" ht="15.75">
      <c r="A2053" s="1" t="s">
        <v>312</v>
      </c>
      <c r="B2053" s="1" t="s">
        <v>4433</v>
      </c>
      <c r="C2053" s="20" t="s">
        <v>6732</v>
      </c>
      <c r="D2053" s="20" t="s">
        <v>5352</v>
      </c>
      <c r="E2053" s="20" t="s">
        <v>8220</v>
      </c>
    </row>
    <row r="2054" spans="1:5" ht="15.75">
      <c r="A2054" s="1" t="s">
        <v>311</v>
      </c>
      <c r="B2054" s="1" t="s">
        <v>4434</v>
      </c>
      <c r="C2054" s="20" t="s">
        <v>6732</v>
      </c>
      <c r="D2054" s="20" t="s">
        <v>6499</v>
      </c>
      <c r="E2054" s="20" t="s">
        <v>8221</v>
      </c>
    </row>
    <row r="2055" spans="1:5" ht="15.75">
      <c r="A2055" s="1" t="s">
        <v>310</v>
      </c>
      <c r="B2055" s="1" t="s">
        <v>4435</v>
      </c>
      <c r="C2055" s="20" t="s">
        <v>6732</v>
      </c>
      <c r="D2055" s="20" t="s">
        <v>6500</v>
      </c>
      <c r="E2055" s="20" t="s">
        <v>8222</v>
      </c>
    </row>
    <row r="2056" spans="1:5" ht="15.75">
      <c r="A2056" s="1" t="s">
        <v>309</v>
      </c>
      <c r="B2056" s="1" t="s">
        <v>4436</v>
      </c>
      <c r="C2056" s="20" t="s">
        <v>6732</v>
      </c>
      <c r="D2056" s="20" t="s">
        <v>5180</v>
      </c>
      <c r="E2056" s="20" t="s">
        <v>8223</v>
      </c>
    </row>
    <row r="2057" spans="1:5" ht="15.75">
      <c r="A2057" s="1" t="s">
        <v>308</v>
      </c>
      <c r="B2057" s="1" t="s">
        <v>4437</v>
      </c>
      <c r="C2057" s="20" t="s">
        <v>6733</v>
      </c>
      <c r="D2057" s="20" t="s">
        <v>6501</v>
      </c>
      <c r="E2057" s="20" t="s">
        <v>8224</v>
      </c>
    </row>
    <row r="2058" spans="1:5" ht="15.75">
      <c r="A2058" s="1" t="s">
        <v>307</v>
      </c>
      <c r="B2058" s="1" t="s">
        <v>4438</v>
      </c>
      <c r="C2058" s="20" t="s">
        <v>6732</v>
      </c>
      <c r="D2058" s="20" t="s">
        <v>6502</v>
      </c>
      <c r="E2058" s="20" t="s">
        <v>8225</v>
      </c>
    </row>
    <row r="2059" spans="1:5" ht="15.75">
      <c r="A2059" s="1" t="s">
        <v>306</v>
      </c>
      <c r="B2059" s="1" t="s">
        <v>4439</v>
      </c>
      <c r="C2059" s="20" t="s">
        <v>6733</v>
      </c>
      <c r="D2059" s="20" t="s">
        <v>6503</v>
      </c>
      <c r="E2059" s="20" t="s">
        <v>7165</v>
      </c>
    </row>
    <row r="2060" spans="1:5" ht="15.75">
      <c r="A2060" s="1" t="s">
        <v>305</v>
      </c>
      <c r="B2060" s="1" t="s">
        <v>4440</v>
      </c>
      <c r="C2060" s="20" t="s">
        <v>6732</v>
      </c>
      <c r="D2060" s="20" t="s">
        <v>6504</v>
      </c>
      <c r="E2060" s="20" t="s">
        <v>8226</v>
      </c>
    </row>
    <row r="2061" spans="1:5" ht="15.75">
      <c r="A2061" s="1" t="s">
        <v>304</v>
      </c>
      <c r="B2061" s="1" t="s">
        <v>4441</v>
      </c>
      <c r="C2061" s="20" t="s">
        <v>6733</v>
      </c>
      <c r="D2061" s="20" t="s">
        <v>6505</v>
      </c>
      <c r="E2061" s="20" t="s">
        <v>7442</v>
      </c>
    </row>
    <row r="2062" spans="1:5" ht="15.75">
      <c r="A2062" s="1" t="s">
        <v>303</v>
      </c>
      <c r="B2062" s="1" t="s">
        <v>4442</v>
      </c>
      <c r="C2062" s="20" t="s">
        <v>6733</v>
      </c>
      <c r="D2062" s="20" t="s">
        <v>6506</v>
      </c>
      <c r="E2062" s="20" t="s">
        <v>8227</v>
      </c>
    </row>
    <row r="2063" spans="1:5" ht="15.75">
      <c r="A2063" s="1" t="s">
        <v>302</v>
      </c>
      <c r="B2063" s="1" t="s">
        <v>4443</v>
      </c>
      <c r="C2063" s="20" t="s">
        <v>6733</v>
      </c>
      <c r="D2063" s="20" t="s">
        <v>6507</v>
      </c>
      <c r="E2063" s="20" t="s">
        <v>8228</v>
      </c>
    </row>
    <row r="2064" spans="1:5" ht="15.75">
      <c r="A2064" s="1" t="s">
        <v>301</v>
      </c>
      <c r="B2064" s="1" t="s">
        <v>4444</v>
      </c>
      <c r="C2064" s="20" t="s">
        <v>6732</v>
      </c>
      <c r="D2064" s="20" t="s">
        <v>5953</v>
      </c>
      <c r="E2064" s="20" t="s">
        <v>8229</v>
      </c>
    </row>
    <row r="2065" spans="1:5" ht="15.75">
      <c r="A2065" s="1" t="s">
        <v>300</v>
      </c>
      <c r="B2065" s="1" t="s">
        <v>4445</v>
      </c>
      <c r="C2065" s="20" t="s">
        <v>6732</v>
      </c>
      <c r="D2065" s="20" t="s">
        <v>5216</v>
      </c>
      <c r="E2065" s="20" t="s">
        <v>6941</v>
      </c>
    </row>
    <row r="2066" spans="1:5" ht="15.75">
      <c r="A2066" s="1" t="s">
        <v>299</v>
      </c>
      <c r="B2066" s="1" t="s">
        <v>4446</v>
      </c>
      <c r="C2066" s="20" t="s">
        <v>6732</v>
      </c>
      <c r="D2066" s="20" t="s">
        <v>6508</v>
      </c>
      <c r="E2066" s="20" t="s">
        <v>8230</v>
      </c>
    </row>
    <row r="2067" spans="1:5" ht="15.75">
      <c r="A2067" s="1" t="s">
        <v>298</v>
      </c>
      <c r="B2067" s="1" t="s">
        <v>4447</v>
      </c>
      <c r="C2067" s="20" t="s">
        <v>6732</v>
      </c>
      <c r="D2067" s="20" t="s">
        <v>5557</v>
      </c>
      <c r="E2067" s="20" t="s">
        <v>8231</v>
      </c>
    </row>
    <row r="2068" spans="1:5" ht="15.75">
      <c r="A2068" s="1" t="s">
        <v>296</v>
      </c>
      <c r="B2068" s="1" t="s">
        <v>4448</v>
      </c>
      <c r="C2068" s="20" t="s">
        <v>6733</v>
      </c>
      <c r="D2068" s="20" t="s">
        <v>6509</v>
      </c>
      <c r="E2068" s="20" t="s">
        <v>7877</v>
      </c>
    </row>
    <row r="2069" spans="1:5" ht="15.75">
      <c r="A2069" s="1" t="s">
        <v>295</v>
      </c>
      <c r="B2069" s="1" t="s">
        <v>4449</v>
      </c>
      <c r="C2069" s="20" t="s">
        <v>6733</v>
      </c>
      <c r="D2069" s="20" t="s">
        <v>6510</v>
      </c>
      <c r="E2069" s="20" t="s">
        <v>8232</v>
      </c>
    </row>
    <row r="2070" spans="1:5" ht="15.75">
      <c r="A2070" s="1" t="s">
        <v>294</v>
      </c>
      <c r="B2070" s="1" t="s">
        <v>4450</v>
      </c>
      <c r="C2070" s="20" t="s">
        <v>6733</v>
      </c>
      <c r="D2070" s="20" t="s">
        <v>6511</v>
      </c>
      <c r="E2070" s="20" t="s">
        <v>8233</v>
      </c>
    </row>
    <row r="2071" spans="1:5" ht="15.75">
      <c r="A2071" s="1" t="s">
        <v>293</v>
      </c>
      <c r="B2071" s="1" t="s">
        <v>4451</v>
      </c>
      <c r="C2071" s="20" t="s">
        <v>6732</v>
      </c>
      <c r="D2071" s="20" t="s">
        <v>6512</v>
      </c>
      <c r="E2071" s="20" t="s">
        <v>6894</v>
      </c>
    </row>
    <row r="2072" spans="1:5" ht="15.75">
      <c r="A2072" s="1" t="s">
        <v>292</v>
      </c>
      <c r="B2072" s="1" t="s">
        <v>4452</v>
      </c>
      <c r="C2072" s="20" t="s">
        <v>6733</v>
      </c>
      <c r="D2072" s="20" t="s">
        <v>4914</v>
      </c>
      <c r="E2072" s="20" t="s">
        <v>6920</v>
      </c>
    </row>
    <row r="2073" spans="1:5" ht="15.75">
      <c r="A2073" s="1" t="s">
        <v>291</v>
      </c>
      <c r="B2073" s="1" t="s">
        <v>4453</v>
      </c>
      <c r="C2073" s="20" t="s">
        <v>6732</v>
      </c>
      <c r="D2073" s="20" t="s">
        <v>6513</v>
      </c>
      <c r="E2073" s="20" t="s">
        <v>8234</v>
      </c>
    </row>
    <row r="2074" spans="1:5" ht="15.75">
      <c r="A2074" s="1" t="s">
        <v>290</v>
      </c>
      <c r="B2074" s="1" t="s">
        <v>4454</v>
      </c>
      <c r="C2074" s="20" t="s">
        <v>6733</v>
      </c>
      <c r="D2074" s="20" t="s">
        <v>6514</v>
      </c>
      <c r="E2074" s="20" t="s">
        <v>8235</v>
      </c>
    </row>
    <row r="2075" spans="1:5" ht="15.75">
      <c r="A2075" s="1" t="s">
        <v>289</v>
      </c>
      <c r="B2075" s="1" t="s">
        <v>4455</v>
      </c>
      <c r="C2075" s="20" t="s">
        <v>6732</v>
      </c>
      <c r="D2075" s="20" t="s">
        <v>6515</v>
      </c>
      <c r="E2075" s="20" t="s">
        <v>8236</v>
      </c>
    </row>
    <row r="2076" spans="1:5" ht="15.75">
      <c r="A2076" s="1" t="s">
        <v>288</v>
      </c>
      <c r="B2076" s="1" t="s">
        <v>4456</v>
      </c>
      <c r="C2076" s="20" t="s">
        <v>6732</v>
      </c>
      <c r="D2076" s="20" t="s">
        <v>6411</v>
      </c>
      <c r="E2076" s="20" t="s">
        <v>8237</v>
      </c>
    </row>
    <row r="2077" spans="1:5" ht="15.75">
      <c r="A2077" s="1" t="s">
        <v>287</v>
      </c>
      <c r="B2077" s="1" t="s">
        <v>4457</v>
      </c>
      <c r="C2077" s="20" t="s">
        <v>6733</v>
      </c>
      <c r="D2077" s="20" t="s">
        <v>6516</v>
      </c>
      <c r="E2077" s="20" t="s">
        <v>8005</v>
      </c>
    </row>
    <row r="2078" spans="1:5" ht="15.75">
      <c r="A2078" s="1" t="s">
        <v>286</v>
      </c>
      <c r="B2078" s="1" t="s">
        <v>4458</v>
      </c>
      <c r="C2078" s="20" t="s">
        <v>6733</v>
      </c>
      <c r="D2078" s="20" t="s">
        <v>6517</v>
      </c>
      <c r="E2078" s="20" t="s">
        <v>6812</v>
      </c>
    </row>
    <row r="2079" spans="1:5" ht="15.75">
      <c r="A2079" s="1" t="s">
        <v>285</v>
      </c>
      <c r="B2079" s="1" t="s">
        <v>4459</v>
      </c>
      <c r="C2079" s="20" t="s">
        <v>6733</v>
      </c>
      <c r="D2079" s="20" t="s">
        <v>6518</v>
      </c>
      <c r="E2079" s="20" t="s">
        <v>7245</v>
      </c>
    </row>
    <row r="2080" spans="1:5" ht="15.75">
      <c r="A2080" s="1" t="s">
        <v>284</v>
      </c>
      <c r="B2080" s="1" t="s">
        <v>4460</v>
      </c>
      <c r="C2080" s="20" t="s">
        <v>6733</v>
      </c>
      <c r="D2080" s="20" t="s">
        <v>6519</v>
      </c>
      <c r="E2080" s="20" t="s">
        <v>7165</v>
      </c>
    </row>
    <row r="2081" spans="1:5" ht="15.75">
      <c r="A2081" s="1" t="s">
        <v>283</v>
      </c>
      <c r="B2081" s="1" t="s">
        <v>4461</v>
      </c>
      <c r="C2081" s="20" t="s">
        <v>6732</v>
      </c>
      <c r="D2081" s="20" t="s">
        <v>5519</v>
      </c>
      <c r="E2081" s="20" t="s">
        <v>8238</v>
      </c>
    </row>
    <row r="2082" spans="1:5" ht="15.75">
      <c r="A2082" s="1" t="s">
        <v>282</v>
      </c>
      <c r="B2082" s="1" t="s">
        <v>4462</v>
      </c>
      <c r="C2082" s="20" t="s">
        <v>6732</v>
      </c>
      <c r="D2082" s="20" t="s">
        <v>6520</v>
      </c>
      <c r="E2082" s="20" t="s">
        <v>7638</v>
      </c>
    </row>
    <row r="2083" spans="1:5" ht="15.75">
      <c r="A2083" s="1" t="s">
        <v>281</v>
      </c>
      <c r="B2083" s="1" t="s">
        <v>4463</v>
      </c>
      <c r="C2083" s="20" t="s">
        <v>6732</v>
      </c>
      <c r="D2083" s="20" t="s">
        <v>6521</v>
      </c>
      <c r="E2083" s="20" t="s">
        <v>7571</v>
      </c>
    </row>
    <row r="2084" spans="1:5" ht="15.75">
      <c r="A2084" s="1" t="s">
        <v>280</v>
      </c>
      <c r="B2084" s="1" t="s">
        <v>4464</v>
      </c>
      <c r="C2084" s="20" t="s">
        <v>6732</v>
      </c>
      <c r="D2084" s="20" t="s">
        <v>6522</v>
      </c>
      <c r="E2084" s="20" t="s">
        <v>8239</v>
      </c>
    </row>
    <row r="2085" spans="1:5" ht="15.75">
      <c r="A2085" s="1" t="s">
        <v>279</v>
      </c>
      <c r="B2085" s="1" t="s">
        <v>4465</v>
      </c>
      <c r="C2085" s="20" t="s">
        <v>6732</v>
      </c>
      <c r="D2085" s="20" t="s">
        <v>6523</v>
      </c>
      <c r="E2085" s="20" t="s">
        <v>8240</v>
      </c>
    </row>
    <row r="2086" spans="1:5" ht="15.75">
      <c r="A2086" s="1" t="s">
        <v>278</v>
      </c>
      <c r="B2086" s="1" t="s">
        <v>4466</v>
      </c>
      <c r="C2086" s="20" t="s">
        <v>6732</v>
      </c>
      <c r="D2086" s="20" t="s">
        <v>6524</v>
      </c>
      <c r="E2086" s="20" t="s">
        <v>8241</v>
      </c>
    </row>
    <row r="2087" spans="1:5" ht="15.75">
      <c r="A2087" s="1" t="s">
        <v>277</v>
      </c>
      <c r="B2087" s="1" t="s">
        <v>4467</v>
      </c>
      <c r="C2087" s="20" t="s">
        <v>6733</v>
      </c>
      <c r="D2087" s="20" t="s">
        <v>6525</v>
      </c>
      <c r="E2087" s="20" t="s">
        <v>8242</v>
      </c>
    </row>
    <row r="2088" spans="1:5" ht="15.75">
      <c r="A2088" s="1" t="s">
        <v>276</v>
      </c>
      <c r="B2088" s="1" t="s">
        <v>4468</v>
      </c>
      <c r="C2088" s="20" t="s">
        <v>6733</v>
      </c>
      <c r="D2088" s="20" t="s">
        <v>4914</v>
      </c>
      <c r="E2088" s="20" t="s">
        <v>6925</v>
      </c>
    </row>
    <row r="2089" spans="1:5" ht="15.75">
      <c r="A2089" s="1" t="s">
        <v>275</v>
      </c>
      <c r="B2089" s="1" t="s">
        <v>4469</v>
      </c>
      <c r="C2089" s="20" t="s">
        <v>6732</v>
      </c>
      <c r="D2089" s="20" t="s">
        <v>6526</v>
      </c>
      <c r="E2089" s="20" t="s">
        <v>8243</v>
      </c>
    </row>
    <row r="2090" spans="1:5" ht="15.75">
      <c r="A2090" s="1" t="s">
        <v>274</v>
      </c>
      <c r="B2090" s="1" t="s">
        <v>4470</v>
      </c>
      <c r="C2090" s="20" t="s">
        <v>6733</v>
      </c>
      <c r="D2090" s="20" t="s">
        <v>6527</v>
      </c>
      <c r="E2090" s="20" t="s">
        <v>8132</v>
      </c>
    </row>
    <row r="2091" spans="1:5" ht="15.75">
      <c r="A2091" s="1" t="s">
        <v>272</v>
      </c>
      <c r="B2091" s="1" t="s">
        <v>4471</v>
      </c>
      <c r="C2091" s="20" t="s">
        <v>6733</v>
      </c>
      <c r="D2091" s="20" t="s">
        <v>6528</v>
      </c>
      <c r="E2091" s="20" t="s">
        <v>8244</v>
      </c>
    </row>
    <row r="2092" spans="1:5" ht="15.75">
      <c r="A2092" s="1" t="s">
        <v>271</v>
      </c>
      <c r="B2092" s="1" t="s">
        <v>4472</v>
      </c>
      <c r="C2092" s="20" t="s">
        <v>6733</v>
      </c>
      <c r="D2092" s="20" t="s">
        <v>6529</v>
      </c>
      <c r="E2092" s="20" t="s">
        <v>8245</v>
      </c>
    </row>
    <row r="2093" spans="1:5" ht="15.75">
      <c r="A2093" s="1" t="s">
        <v>270</v>
      </c>
      <c r="B2093" s="1" t="s">
        <v>4473</v>
      </c>
      <c r="C2093" s="20" t="s">
        <v>6733</v>
      </c>
      <c r="D2093" s="20" t="s">
        <v>6530</v>
      </c>
      <c r="E2093" s="20" t="s">
        <v>6853</v>
      </c>
    </row>
    <row r="2094" spans="1:5" ht="15.75">
      <c r="A2094" s="1" t="s">
        <v>269</v>
      </c>
      <c r="B2094" s="1" t="s">
        <v>4474</v>
      </c>
      <c r="C2094" s="20" t="s">
        <v>6733</v>
      </c>
      <c r="D2094" s="20" t="s">
        <v>6531</v>
      </c>
      <c r="E2094" s="20" t="s">
        <v>6820</v>
      </c>
    </row>
    <row r="2095" spans="1:5" ht="15.75">
      <c r="A2095" s="1" t="s">
        <v>268</v>
      </c>
      <c r="B2095" s="1" t="s">
        <v>4475</v>
      </c>
      <c r="C2095" s="20" t="s">
        <v>6732</v>
      </c>
      <c r="D2095" s="20" t="s">
        <v>6532</v>
      </c>
      <c r="E2095" s="20" t="s">
        <v>7099</v>
      </c>
    </row>
    <row r="2096" spans="1:5" ht="15.75">
      <c r="A2096" s="1" t="s">
        <v>267</v>
      </c>
      <c r="B2096" s="1" t="s">
        <v>4476</v>
      </c>
      <c r="C2096" s="20" t="s">
        <v>6733</v>
      </c>
      <c r="D2096" s="20" t="s">
        <v>6533</v>
      </c>
      <c r="E2096" s="20" t="s">
        <v>8246</v>
      </c>
    </row>
    <row r="2097" spans="1:5" ht="15.75">
      <c r="A2097" s="1" t="s">
        <v>266</v>
      </c>
      <c r="B2097" s="1" t="s">
        <v>4477</v>
      </c>
      <c r="C2097" s="20" t="s">
        <v>6733</v>
      </c>
      <c r="D2097" s="20" t="s">
        <v>6534</v>
      </c>
      <c r="E2097" s="20" t="s">
        <v>7305</v>
      </c>
    </row>
    <row r="2098" spans="1:5" ht="15.75">
      <c r="A2098" s="1" t="s">
        <v>265</v>
      </c>
      <c r="B2098" s="1" t="s">
        <v>4478</v>
      </c>
      <c r="C2098" s="20" t="s">
        <v>6733</v>
      </c>
      <c r="D2098" s="20" t="s">
        <v>6535</v>
      </c>
      <c r="E2098" s="20" t="s">
        <v>8247</v>
      </c>
    </row>
    <row r="2099" spans="1:5" ht="15.75">
      <c r="A2099" s="1" t="s">
        <v>264</v>
      </c>
      <c r="B2099" s="1" t="s">
        <v>4479</v>
      </c>
      <c r="C2099" s="20" t="s">
        <v>6732</v>
      </c>
      <c r="D2099" s="20" t="s">
        <v>6536</v>
      </c>
      <c r="E2099" s="20" t="s">
        <v>7842</v>
      </c>
    </row>
    <row r="2100" spans="1:5" ht="15.75">
      <c r="A2100" s="1" t="s">
        <v>263</v>
      </c>
      <c r="B2100" s="1" t="s">
        <v>4480</v>
      </c>
      <c r="C2100" s="20" t="s">
        <v>6733</v>
      </c>
      <c r="D2100" s="20" t="s">
        <v>6537</v>
      </c>
      <c r="E2100" s="20" t="s">
        <v>6865</v>
      </c>
    </row>
    <row r="2101" spans="1:5" ht="15.75">
      <c r="A2101" s="1" t="s">
        <v>262</v>
      </c>
      <c r="B2101" s="1" t="s">
        <v>4481</v>
      </c>
      <c r="C2101" s="20" t="s">
        <v>6732</v>
      </c>
      <c r="D2101" s="20" t="s">
        <v>6538</v>
      </c>
      <c r="E2101" s="20" t="s">
        <v>8248</v>
      </c>
    </row>
    <row r="2102" spans="1:5" ht="15.75">
      <c r="A2102" s="1" t="s">
        <v>261</v>
      </c>
      <c r="B2102" s="1" t="s">
        <v>4482</v>
      </c>
      <c r="C2102" s="20" t="s">
        <v>6732</v>
      </c>
      <c r="D2102" s="20" t="s">
        <v>6539</v>
      </c>
      <c r="E2102" s="20" t="s">
        <v>8249</v>
      </c>
    </row>
    <row r="2103" spans="1:5" ht="15.75">
      <c r="A2103" s="1" t="s">
        <v>260</v>
      </c>
      <c r="B2103" s="1" t="s">
        <v>4483</v>
      </c>
      <c r="C2103" s="20" t="s">
        <v>6733</v>
      </c>
      <c r="D2103" s="20" t="s">
        <v>6196</v>
      </c>
      <c r="E2103" s="20" t="s">
        <v>7217</v>
      </c>
    </row>
    <row r="2104" spans="1:5" ht="15.75">
      <c r="A2104" s="1" t="s">
        <v>259</v>
      </c>
      <c r="B2104" s="1" t="s">
        <v>4484</v>
      </c>
      <c r="C2104" s="20" t="s">
        <v>6733</v>
      </c>
      <c r="D2104" s="20" t="s">
        <v>6540</v>
      </c>
      <c r="E2104" s="20" t="s">
        <v>8250</v>
      </c>
    </row>
    <row r="2105" spans="1:5" ht="15.75">
      <c r="A2105" s="1" t="s">
        <v>258</v>
      </c>
      <c r="B2105" s="1" t="s">
        <v>4485</v>
      </c>
      <c r="C2105" s="20" t="s">
        <v>6733</v>
      </c>
      <c r="D2105" s="20" t="s">
        <v>4725</v>
      </c>
      <c r="E2105" s="20" t="s">
        <v>7028</v>
      </c>
    </row>
    <row r="2106" spans="1:5" ht="15.75">
      <c r="A2106" s="1" t="s">
        <v>257</v>
      </c>
      <c r="B2106" s="1" t="s">
        <v>4486</v>
      </c>
      <c r="C2106" s="20" t="s">
        <v>6732</v>
      </c>
      <c r="D2106" s="20" t="s">
        <v>6541</v>
      </c>
      <c r="E2106" s="20" t="s">
        <v>8251</v>
      </c>
    </row>
    <row r="2107" spans="1:5" ht="15.75">
      <c r="A2107" s="1" t="s">
        <v>256</v>
      </c>
      <c r="B2107" s="1" t="s">
        <v>4487</v>
      </c>
      <c r="C2107" s="20" t="s">
        <v>6732</v>
      </c>
      <c r="D2107" s="20" t="s">
        <v>6542</v>
      </c>
      <c r="E2107" s="20" t="s">
        <v>8252</v>
      </c>
    </row>
    <row r="2108" spans="1:5" ht="15.75">
      <c r="A2108" s="1" t="s">
        <v>255</v>
      </c>
      <c r="B2108" s="1" t="s">
        <v>4488</v>
      </c>
      <c r="C2108" s="20" t="s">
        <v>6732</v>
      </c>
      <c r="D2108" s="20" t="s">
        <v>6543</v>
      </c>
      <c r="E2108" s="20" t="s">
        <v>8253</v>
      </c>
    </row>
    <row r="2109" spans="1:5" ht="15.75">
      <c r="A2109" s="1" t="s">
        <v>254</v>
      </c>
      <c r="B2109" s="1" t="s">
        <v>4489</v>
      </c>
      <c r="C2109" s="20" t="s">
        <v>6732</v>
      </c>
      <c r="D2109" s="20" t="s">
        <v>6544</v>
      </c>
      <c r="E2109" s="20" t="s">
        <v>8254</v>
      </c>
    </row>
    <row r="2110" spans="1:5" ht="15.75">
      <c r="A2110" s="1" t="s">
        <v>253</v>
      </c>
      <c r="B2110" s="1" t="s">
        <v>4490</v>
      </c>
      <c r="C2110" s="20" t="s">
        <v>6732</v>
      </c>
      <c r="D2110" s="20" t="s">
        <v>5163</v>
      </c>
      <c r="E2110" s="20" t="s">
        <v>8255</v>
      </c>
    </row>
    <row r="2111" spans="1:5" ht="15.75">
      <c r="A2111" s="1" t="s">
        <v>252</v>
      </c>
      <c r="B2111" s="1" t="s">
        <v>4491</v>
      </c>
      <c r="C2111" s="20" t="s">
        <v>6732</v>
      </c>
      <c r="D2111" s="20" t="s">
        <v>6545</v>
      </c>
      <c r="E2111" s="20" t="s">
        <v>8256</v>
      </c>
    </row>
    <row r="2112" spans="1:5" ht="15.75">
      <c r="A2112" s="1" t="s">
        <v>251</v>
      </c>
      <c r="B2112" s="1" t="s">
        <v>4492</v>
      </c>
      <c r="C2112" s="20" t="s">
        <v>6732</v>
      </c>
      <c r="D2112" s="20" t="s">
        <v>6546</v>
      </c>
      <c r="E2112" s="20" t="s">
        <v>8257</v>
      </c>
    </row>
    <row r="2113" spans="1:5" ht="15.75">
      <c r="A2113" s="1" t="s">
        <v>250</v>
      </c>
      <c r="B2113" s="1" t="s">
        <v>4493</v>
      </c>
      <c r="C2113" s="20" t="s">
        <v>6732</v>
      </c>
      <c r="D2113" s="20" t="s">
        <v>6547</v>
      </c>
      <c r="E2113" s="20" t="s">
        <v>8258</v>
      </c>
    </row>
    <row r="2114" spans="1:5" ht="15.75">
      <c r="A2114" s="1" t="s">
        <v>249</v>
      </c>
      <c r="B2114" s="1" t="s">
        <v>4494</v>
      </c>
      <c r="C2114" s="20" t="s">
        <v>6732</v>
      </c>
      <c r="D2114" s="20" t="s">
        <v>6548</v>
      </c>
      <c r="E2114" s="20" t="s">
        <v>7397</v>
      </c>
    </row>
    <row r="2115" spans="1:5" ht="15.75">
      <c r="A2115" s="1" t="s">
        <v>248</v>
      </c>
      <c r="B2115" s="1" t="s">
        <v>4495</v>
      </c>
      <c r="C2115" s="20" t="s">
        <v>6732</v>
      </c>
      <c r="D2115" s="20" t="s">
        <v>6549</v>
      </c>
      <c r="E2115" s="20" t="s">
        <v>7016</v>
      </c>
    </row>
    <row r="2116" spans="1:5" ht="15.75">
      <c r="A2116" s="1" t="s">
        <v>247</v>
      </c>
      <c r="B2116" s="1" t="s">
        <v>4496</v>
      </c>
      <c r="C2116" s="20" t="s">
        <v>6732</v>
      </c>
      <c r="D2116" s="20" t="s">
        <v>6550</v>
      </c>
      <c r="E2116" s="20" t="s">
        <v>7515</v>
      </c>
    </row>
    <row r="2117" spans="1:5" ht="15.75">
      <c r="A2117" s="1" t="s">
        <v>245</v>
      </c>
      <c r="B2117" s="1" t="s">
        <v>4497</v>
      </c>
      <c r="C2117" s="20" t="s">
        <v>6732</v>
      </c>
      <c r="D2117" s="20" t="s">
        <v>6551</v>
      </c>
      <c r="E2117" s="20" t="s">
        <v>8259</v>
      </c>
    </row>
    <row r="2118" spans="1:5" ht="15.75">
      <c r="A2118" s="1" t="s">
        <v>243</v>
      </c>
      <c r="B2118" s="1" t="s">
        <v>4498</v>
      </c>
      <c r="C2118" s="20" t="s">
        <v>6732</v>
      </c>
      <c r="D2118" s="20" t="s">
        <v>6552</v>
      </c>
      <c r="E2118" s="20" t="s">
        <v>8260</v>
      </c>
    </row>
    <row r="2119" spans="1:5" ht="15.75">
      <c r="A2119" s="1" t="s">
        <v>242</v>
      </c>
      <c r="B2119" s="1" t="s">
        <v>4499</v>
      </c>
      <c r="C2119" s="20" t="s">
        <v>6733</v>
      </c>
      <c r="D2119" s="20" t="s">
        <v>6553</v>
      </c>
      <c r="E2119" s="20" t="s">
        <v>8261</v>
      </c>
    </row>
    <row r="2120" spans="1:5" ht="15.75">
      <c r="A2120" s="1" t="s">
        <v>241</v>
      </c>
      <c r="B2120" s="1" t="s">
        <v>4500</v>
      </c>
      <c r="C2120" s="20" t="s">
        <v>6733</v>
      </c>
      <c r="D2120" s="20" t="s">
        <v>6554</v>
      </c>
      <c r="E2120" s="20" t="s">
        <v>6865</v>
      </c>
    </row>
    <row r="2121" spans="1:5" ht="15.75">
      <c r="A2121" s="1" t="s">
        <v>240</v>
      </c>
      <c r="B2121" s="1" t="s">
        <v>4501</v>
      </c>
      <c r="C2121" s="20" t="s">
        <v>6732</v>
      </c>
      <c r="D2121" s="20" t="s">
        <v>6555</v>
      </c>
      <c r="E2121" s="20" t="s">
        <v>7139</v>
      </c>
    </row>
    <row r="2122" spans="1:5" ht="15.75">
      <c r="A2122" s="1" t="s">
        <v>239</v>
      </c>
      <c r="B2122" s="1" t="s">
        <v>4502</v>
      </c>
      <c r="C2122" s="20" t="s">
        <v>6732</v>
      </c>
      <c r="D2122" s="20" t="s">
        <v>6556</v>
      </c>
      <c r="E2122" s="20" t="s">
        <v>8262</v>
      </c>
    </row>
    <row r="2123" spans="1:5" ht="15.75">
      <c r="A2123" s="1" t="s">
        <v>238</v>
      </c>
      <c r="B2123" s="1" t="s">
        <v>4503</v>
      </c>
      <c r="C2123" s="20" t="s">
        <v>6732</v>
      </c>
      <c r="D2123" s="20" t="s">
        <v>6557</v>
      </c>
      <c r="E2123" s="20" t="s">
        <v>8263</v>
      </c>
    </row>
    <row r="2124" spans="1:5" ht="15.75">
      <c r="A2124" s="1" t="s">
        <v>237</v>
      </c>
      <c r="B2124" s="1" t="s">
        <v>4504</v>
      </c>
      <c r="C2124" s="20" t="s">
        <v>6732</v>
      </c>
      <c r="D2124" s="20" t="s">
        <v>6558</v>
      </c>
      <c r="E2124" s="20" t="s">
        <v>8264</v>
      </c>
    </row>
    <row r="2125" spans="1:5" ht="15.75">
      <c r="A2125" s="1" t="s">
        <v>236</v>
      </c>
      <c r="B2125" s="1" t="s">
        <v>4505</v>
      </c>
      <c r="C2125" s="20" t="s">
        <v>6732</v>
      </c>
      <c r="D2125" s="20" t="s">
        <v>5415</v>
      </c>
      <c r="E2125" s="20" t="s">
        <v>8265</v>
      </c>
    </row>
    <row r="2126" spans="1:5" ht="15.75">
      <c r="A2126" s="1" t="s">
        <v>235</v>
      </c>
      <c r="B2126" s="1" t="s">
        <v>4506</v>
      </c>
      <c r="C2126" s="20" t="s">
        <v>6732</v>
      </c>
      <c r="D2126" s="20" t="s">
        <v>6559</v>
      </c>
      <c r="E2126" s="20" t="s">
        <v>8266</v>
      </c>
    </row>
    <row r="2127" spans="1:5" ht="15.75">
      <c r="A2127" s="1" t="s">
        <v>234</v>
      </c>
      <c r="B2127" s="1" t="s">
        <v>4507</v>
      </c>
      <c r="C2127" s="20" t="s">
        <v>6732</v>
      </c>
      <c r="D2127" s="20" t="s">
        <v>6560</v>
      </c>
      <c r="E2127" s="20" t="s">
        <v>8222</v>
      </c>
    </row>
    <row r="2128" spans="1:5" ht="15.75">
      <c r="A2128" s="1" t="s">
        <v>233</v>
      </c>
      <c r="B2128" s="1" t="s">
        <v>4508</v>
      </c>
      <c r="C2128" s="20" t="s">
        <v>6733</v>
      </c>
      <c r="D2128" s="20" t="s">
        <v>6561</v>
      </c>
      <c r="E2128" s="20" t="s">
        <v>8267</v>
      </c>
    </row>
    <row r="2129" spans="1:5" ht="15.75">
      <c r="A2129" s="1" t="s">
        <v>232</v>
      </c>
      <c r="B2129" s="1" t="s">
        <v>4509</v>
      </c>
      <c r="C2129" s="20" t="s">
        <v>6732</v>
      </c>
      <c r="D2129" s="20" t="s">
        <v>6562</v>
      </c>
      <c r="E2129" s="20" t="s">
        <v>7990</v>
      </c>
    </row>
    <row r="2130" spans="1:5" ht="15.75">
      <c r="A2130" s="1" t="s">
        <v>231</v>
      </c>
      <c r="B2130" s="1" t="s">
        <v>4510</v>
      </c>
      <c r="C2130" s="20" t="s">
        <v>6732</v>
      </c>
      <c r="D2130" s="20" t="s">
        <v>6563</v>
      </c>
      <c r="E2130" s="20" t="s">
        <v>8268</v>
      </c>
    </row>
    <row r="2131" spans="1:5" ht="15.75">
      <c r="A2131" s="1" t="s">
        <v>230</v>
      </c>
      <c r="B2131" s="1" t="s">
        <v>4511</v>
      </c>
      <c r="C2131" s="20" t="s">
        <v>6732</v>
      </c>
      <c r="D2131" s="20" t="s">
        <v>5475</v>
      </c>
      <c r="E2131" s="20" t="s">
        <v>7913</v>
      </c>
    </row>
    <row r="2132" spans="1:5" ht="15.75">
      <c r="A2132" s="1" t="s">
        <v>229</v>
      </c>
      <c r="B2132" s="1" t="s">
        <v>4512</v>
      </c>
      <c r="C2132" s="20" t="s">
        <v>6732</v>
      </c>
      <c r="D2132" s="20" t="s">
        <v>4756</v>
      </c>
      <c r="E2132" s="20" t="s">
        <v>8269</v>
      </c>
    </row>
    <row r="2133" spans="1:5" ht="15.75">
      <c r="A2133" s="1" t="s">
        <v>228</v>
      </c>
      <c r="B2133" s="1" t="s">
        <v>4513</v>
      </c>
      <c r="C2133" s="20" t="s">
        <v>6733</v>
      </c>
      <c r="D2133" s="20" t="s">
        <v>6564</v>
      </c>
      <c r="E2133" s="20" t="s">
        <v>8270</v>
      </c>
    </row>
    <row r="2134" spans="1:5" ht="15.75">
      <c r="A2134" s="1" t="s">
        <v>227</v>
      </c>
      <c r="B2134" s="1" t="s">
        <v>4514</v>
      </c>
      <c r="C2134" s="20" t="s">
        <v>6732</v>
      </c>
      <c r="D2134" s="20" t="s">
        <v>6565</v>
      </c>
      <c r="E2134" s="20" t="s">
        <v>8210</v>
      </c>
    </row>
    <row r="2135" spans="1:5" ht="15.75">
      <c r="A2135" s="1" t="s">
        <v>226</v>
      </c>
      <c r="B2135" s="1" t="s">
        <v>4515</v>
      </c>
      <c r="C2135" s="20" t="s">
        <v>6733</v>
      </c>
      <c r="D2135" s="20" t="s">
        <v>6566</v>
      </c>
      <c r="E2135" s="20" t="s">
        <v>6950</v>
      </c>
    </row>
    <row r="2136" spans="1:5" ht="15.75">
      <c r="A2136" s="1" t="s">
        <v>225</v>
      </c>
      <c r="B2136" s="1" t="s">
        <v>4516</v>
      </c>
      <c r="C2136" s="20" t="s">
        <v>6733</v>
      </c>
      <c r="D2136" s="20" t="s">
        <v>6567</v>
      </c>
      <c r="E2136" s="20" t="s">
        <v>5496</v>
      </c>
    </row>
    <row r="2137" spans="1:5" ht="15.75">
      <c r="A2137" s="1" t="s">
        <v>224</v>
      </c>
      <c r="B2137" s="1" t="s">
        <v>4517</v>
      </c>
      <c r="C2137" s="20" t="s">
        <v>6733</v>
      </c>
      <c r="D2137" s="20" t="s">
        <v>6472</v>
      </c>
      <c r="E2137" s="20" t="s">
        <v>8271</v>
      </c>
    </row>
    <row r="2138" spans="1:5" ht="15.75">
      <c r="A2138" s="1" t="s">
        <v>223</v>
      </c>
      <c r="B2138" s="1" t="s">
        <v>4518</v>
      </c>
      <c r="C2138" s="20" t="s">
        <v>6733</v>
      </c>
      <c r="D2138" s="20" t="s">
        <v>6140</v>
      </c>
      <c r="E2138" s="20" t="s">
        <v>8272</v>
      </c>
    </row>
    <row r="2139" spans="1:5" ht="15.75">
      <c r="A2139" s="1" t="s">
        <v>222</v>
      </c>
      <c r="B2139" s="1" t="s">
        <v>4519</v>
      </c>
      <c r="C2139" s="20" t="s">
        <v>7125</v>
      </c>
      <c r="D2139" s="20" t="s">
        <v>6568</v>
      </c>
      <c r="E2139" s="20" t="s">
        <v>7322</v>
      </c>
    </row>
    <row r="2140" spans="1:5" ht="15.75">
      <c r="A2140" s="1" t="s">
        <v>221</v>
      </c>
      <c r="B2140" s="1" t="s">
        <v>4520</v>
      </c>
      <c r="C2140" s="20" t="s">
        <v>6733</v>
      </c>
      <c r="D2140" s="20" t="s">
        <v>6569</v>
      </c>
      <c r="E2140" s="20" t="s">
        <v>8273</v>
      </c>
    </row>
    <row r="2141" spans="1:5" ht="15.75">
      <c r="A2141" s="1" t="s">
        <v>220</v>
      </c>
      <c r="B2141" s="1" t="s">
        <v>4521</v>
      </c>
      <c r="C2141" s="20" t="s">
        <v>6733</v>
      </c>
      <c r="D2141" s="20" t="s">
        <v>6570</v>
      </c>
      <c r="E2141" s="20" t="s">
        <v>5557</v>
      </c>
    </row>
    <row r="2142" spans="1:5" ht="15.75">
      <c r="A2142" s="1" t="s">
        <v>219</v>
      </c>
      <c r="B2142" s="1" t="s">
        <v>4522</v>
      </c>
      <c r="C2142" s="20" t="s">
        <v>6732</v>
      </c>
      <c r="D2142" s="20" t="s">
        <v>6571</v>
      </c>
      <c r="E2142" s="20" t="s">
        <v>6801</v>
      </c>
    </row>
    <row r="2143" spans="1:5" ht="15.75">
      <c r="A2143" s="1" t="s">
        <v>218</v>
      </c>
      <c r="B2143" s="1" t="s">
        <v>4523</v>
      </c>
      <c r="C2143" s="20" t="s">
        <v>6732</v>
      </c>
      <c r="D2143" s="20" t="s">
        <v>6572</v>
      </c>
      <c r="E2143" s="20" t="s">
        <v>8274</v>
      </c>
    </row>
    <row r="2144" spans="1:5" ht="15.75">
      <c r="A2144" s="1" t="s">
        <v>217</v>
      </c>
      <c r="B2144" s="1" t="s">
        <v>4524</v>
      </c>
      <c r="C2144" s="20" t="s">
        <v>6732</v>
      </c>
      <c r="D2144" s="20" t="s">
        <v>6573</v>
      </c>
      <c r="E2144" s="20" t="s">
        <v>8275</v>
      </c>
    </row>
    <row r="2145" spans="1:5" ht="15.75">
      <c r="A2145" s="1" t="s">
        <v>216</v>
      </c>
      <c r="B2145" s="1" t="s">
        <v>4525</v>
      </c>
      <c r="C2145" s="20" t="s">
        <v>6732</v>
      </c>
      <c r="D2145" s="20" t="s">
        <v>6574</v>
      </c>
      <c r="E2145" s="20" t="s">
        <v>8276</v>
      </c>
    </row>
    <row r="2146" spans="1:5" ht="15.75">
      <c r="A2146" s="1" t="s">
        <v>215</v>
      </c>
      <c r="B2146" s="1" t="s">
        <v>4526</v>
      </c>
      <c r="C2146" s="20" t="s">
        <v>6733</v>
      </c>
      <c r="D2146" s="20" t="s">
        <v>6575</v>
      </c>
      <c r="E2146" s="20" t="s">
        <v>8277</v>
      </c>
    </row>
    <row r="2147" spans="1:5" ht="15.75">
      <c r="A2147" s="1" t="s">
        <v>214</v>
      </c>
      <c r="B2147" s="1" t="s">
        <v>4527</v>
      </c>
      <c r="C2147" s="20" t="s">
        <v>6733</v>
      </c>
      <c r="D2147" s="20" t="s">
        <v>6576</v>
      </c>
      <c r="E2147" s="20" t="s">
        <v>8278</v>
      </c>
    </row>
    <row r="2148" spans="1:5" ht="15.75">
      <c r="A2148" s="1" t="s">
        <v>213</v>
      </c>
      <c r="B2148" s="1" t="s">
        <v>4528</v>
      </c>
      <c r="C2148" s="20" t="s">
        <v>6733</v>
      </c>
      <c r="D2148" s="20" t="s">
        <v>6577</v>
      </c>
      <c r="E2148" s="20" t="s">
        <v>8279</v>
      </c>
    </row>
    <row r="2149" spans="1:5" ht="15.75">
      <c r="A2149" s="1" t="s">
        <v>212</v>
      </c>
      <c r="B2149" s="1" t="s">
        <v>4529</v>
      </c>
      <c r="C2149" s="20" t="s">
        <v>6733</v>
      </c>
      <c r="D2149" s="20" t="s">
        <v>6578</v>
      </c>
      <c r="E2149" s="20" t="s">
        <v>8280</v>
      </c>
    </row>
    <row r="2150" spans="1:5" ht="15.75">
      <c r="A2150" s="1" t="s">
        <v>211</v>
      </c>
      <c r="B2150" s="1" t="s">
        <v>4530</v>
      </c>
      <c r="C2150" s="20" t="s">
        <v>6733</v>
      </c>
      <c r="D2150" s="20" t="s">
        <v>6579</v>
      </c>
      <c r="E2150" s="20" t="s">
        <v>6757</v>
      </c>
    </row>
    <row r="2151" spans="1:5" ht="15.75">
      <c r="A2151" s="1" t="s">
        <v>210</v>
      </c>
      <c r="B2151" s="1" t="s">
        <v>4531</v>
      </c>
      <c r="C2151" s="20" t="s">
        <v>6733</v>
      </c>
      <c r="D2151" s="20" t="s">
        <v>6002</v>
      </c>
      <c r="E2151" s="20" t="s">
        <v>8281</v>
      </c>
    </row>
    <row r="2152" spans="1:5" ht="15.75">
      <c r="A2152" s="1" t="s">
        <v>209</v>
      </c>
      <c r="B2152" s="1" t="s">
        <v>4532</v>
      </c>
      <c r="C2152" s="20" t="s">
        <v>6733</v>
      </c>
      <c r="D2152" s="20" t="s">
        <v>6580</v>
      </c>
      <c r="E2152" s="20" t="s">
        <v>8282</v>
      </c>
    </row>
    <row r="2153" spans="1:5" ht="15.75">
      <c r="A2153" s="1" t="s">
        <v>208</v>
      </c>
      <c r="B2153" s="1" t="s">
        <v>4533</v>
      </c>
      <c r="C2153" s="20" t="s">
        <v>6733</v>
      </c>
      <c r="D2153" s="20" t="s">
        <v>6581</v>
      </c>
      <c r="E2153" s="20" t="s">
        <v>8283</v>
      </c>
    </row>
    <row r="2154" spans="1:5" ht="15.75">
      <c r="A2154" s="1" t="s">
        <v>207</v>
      </c>
      <c r="B2154" s="1" t="s">
        <v>4534</v>
      </c>
      <c r="C2154" s="20" t="s">
        <v>6733</v>
      </c>
      <c r="D2154" s="20" t="s">
        <v>6582</v>
      </c>
      <c r="E2154" s="20" t="s">
        <v>8284</v>
      </c>
    </row>
    <row r="2155" spans="1:5" ht="15.75">
      <c r="A2155" s="1" t="s">
        <v>206</v>
      </c>
      <c r="B2155" s="1" t="s">
        <v>4535</v>
      </c>
      <c r="C2155" s="20" t="s">
        <v>6733</v>
      </c>
      <c r="D2155" s="20" t="s">
        <v>6583</v>
      </c>
      <c r="E2155" s="20" t="s">
        <v>8285</v>
      </c>
    </row>
    <row r="2156" spans="1:5" ht="15.75">
      <c r="A2156" s="1" t="s">
        <v>205</v>
      </c>
      <c r="B2156" s="1" t="s">
        <v>4536</v>
      </c>
      <c r="C2156" s="20" t="s">
        <v>6733</v>
      </c>
      <c r="D2156" s="20" t="s">
        <v>6555</v>
      </c>
      <c r="E2156" s="20" t="s">
        <v>8286</v>
      </c>
    </row>
    <row r="2157" spans="1:5" ht="15.75">
      <c r="A2157" s="1" t="s">
        <v>204</v>
      </c>
      <c r="B2157" s="1" t="s">
        <v>4537</v>
      </c>
      <c r="C2157" s="20" t="s">
        <v>6733</v>
      </c>
      <c r="D2157" s="20" t="s">
        <v>6584</v>
      </c>
      <c r="E2157" s="20" t="s">
        <v>8123</v>
      </c>
    </row>
    <row r="2158" spans="1:5" ht="15.75">
      <c r="A2158" s="1" t="s">
        <v>203</v>
      </c>
      <c r="B2158" s="1" t="s">
        <v>4538</v>
      </c>
      <c r="C2158" s="20" t="s">
        <v>6733</v>
      </c>
      <c r="D2158" s="20" t="s">
        <v>6585</v>
      </c>
      <c r="E2158" s="20" t="s">
        <v>6739</v>
      </c>
    </row>
    <row r="2159" spans="1:5" ht="15.75">
      <c r="A2159" s="1" t="s">
        <v>202</v>
      </c>
      <c r="B2159" s="1" t="s">
        <v>4539</v>
      </c>
      <c r="C2159" s="20" t="s">
        <v>6732</v>
      </c>
      <c r="D2159" s="20" t="s">
        <v>6586</v>
      </c>
      <c r="E2159" s="20" t="s">
        <v>8287</v>
      </c>
    </row>
    <row r="2160" spans="1:5" ht="15.75">
      <c r="A2160" s="1" t="s">
        <v>201</v>
      </c>
      <c r="B2160" s="1" t="s">
        <v>4540</v>
      </c>
      <c r="C2160" s="20" t="s">
        <v>6732</v>
      </c>
      <c r="D2160" s="20" t="s">
        <v>6587</v>
      </c>
      <c r="E2160" s="20" t="s">
        <v>8014</v>
      </c>
    </row>
    <row r="2161" spans="1:5" ht="15.75">
      <c r="A2161" s="1" t="s">
        <v>200</v>
      </c>
      <c r="B2161" s="1" t="s">
        <v>4541</v>
      </c>
      <c r="C2161" s="20" t="s">
        <v>6732</v>
      </c>
      <c r="D2161" s="20" t="s">
        <v>6588</v>
      </c>
      <c r="E2161" s="20" t="s">
        <v>8288</v>
      </c>
    </row>
    <row r="2162" spans="1:5" ht="15.75">
      <c r="A2162" s="1" t="s">
        <v>199</v>
      </c>
      <c r="B2162" s="1" t="s">
        <v>4542</v>
      </c>
      <c r="C2162" s="20" t="s">
        <v>6732</v>
      </c>
      <c r="D2162" s="20" t="s">
        <v>6589</v>
      </c>
      <c r="E2162" s="20" t="s">
        <v>7392</v>
      </c>
    </row>
    <row r="2163" spans="1:5" ht="15.75">
      <c r="A2163" s="1" t="s">
        <v>198</v>
      </c>
      <c r="B2163" s="1" t="s">
        <v>4543</v>
      </c>
      <c r="C2163" s="20" t="s">
        <v>6732</v>
      </c>
      <c r="D2163" s="20" t="s">
        <v>6590</v>
      </c>
      <c r="E2163" s="20" t="s">
        <v>6891</v>
      </c>
    </row>
    <row r="2164" spans="1:5" ht="15.75">
      <c r="A2164" s="1" t="s">
        <v>196</v>
      </c>
      <c r="B2164" s="1" t="s">
        <v>4544</v>
      </c>
      <c r="C2164" s="20" t="s">
        <v>7125</v>
      </c>
      <c r="D2164" s="20" t="s">
        <v>6591</v>
      </c>
      <c r="E2164" s="20" t="s">
        <v>8289</v>
      </c>
    </row>
    <row r="2165" spans="1:5" ht="15.75">
      <c r="A2165" s="1" t="s">
        <v>195</v>
      </c>
      <c r="B2165" s="1" t="s">
        <v>4545</v>
      </c>
      <c r="C2165" s="20" t="s">
        <v>6732</v>
      </c>
      <c r="D2165" s="20" t="s">
        <v>4796</v>
      </c>
      <c r="E2165" s="20" t="s">
        <v>8290</v>
      </c>
    </row>
    <row r="2166" spans="1:5" ht="15.75">
      <c r="A2166" s="1" t="s">
        <v>194</v>
      </c>
      <c r="B2166" s="1" t="s">
        <v>4546</v>
      </c>
      <c r="C2166" s="20" t="s">
        <v>6733</v>
      </c>
      <c r="D2166" s="20" t="s">
        <v>6592</v>
      </c>
      <c r="E2166" s="20" t="s">
        <v>7313</v>
      </c>
    </row>
    <row r="2167" spans="1:5" ht="15.75">
      <c r="A2167" s="1" t="s">
        <v>193</v>
      </c>
      <c r="B2167" s="1" t="s">
        <v>4547</v>
      </c>
      <c r="C2167" s="20" t="s">
        <v>6733</v>
      </c>
      <c r="D2167" s="20" t="s">
        <v>6593</v>
      </c>
      <c r="E2167" s="20" t="s">
        <v>8291</v>
      </c>
    </row>
    <row r="2168" spans="1:5" ht="15.75">
      <c r="A2168" s="1" t="s">
        <v>192</v>
      </c>
      <c r="B2168" s="1" t="s">
        <v>4548</v>
      </c>
      <c r="C2168" s="20" t="s">
        <v>6733</v>
      </c>
      <c r="D2168" s="20" t="s">
        <v>6594</v>
      </c>
      <c r="E2168" s="20" t="s">
        <v>8292</v>
      </c>
    </row>
    <row r="2169" spans="1:5" ht="15.75">
      <c r="A2169" s="1" t="s">
        <v>191</v>
      </c>
      <c r="B2169" s="1" t="s">
        <v>4549</v>
      </c>
      <c r="C2169" s="20" t="s">
        <v>6733</v>
      </c>
      <c r="D2169" s="20" t="s">
        <v>6595</v>
      </c>
      <c r="E2169" s="20" t="s">
        <v>7192</v>
      </c>
    </row>
    <row r="2170" spans="1:5" ht="15.75">
      <c r="A2170" s="1" t="s">
        <v>190</v>
      </c>
      <c r="B2170" s="1" t="s">
        <v>4550</v>
      </c>
      <c r="C2170" s="20" t="s">
        <v>6733</v>
      </c>
      <c r="D2170" s="20" t="s">
        <v>6596</v>
      </c>
      <c r="E2170" s="20" t="s">
        <v>8293</v>
      </c>
    </row>
    <row r="2171" spans="1:5" ht="15.75">
      <c r="A2171" s="1" t="s">
        <v>189</v>
      </c>
      <c r="B2171" s="1" t="s">
        <v>4551</v>
      </c>
      <c r="C2171" s="20" t="s">
        <v>6733</v>
      </c>
      <c r="D2171" s="20" t="s">
        <v>6597</v>
      </c>
      <c r="E2171" s="20" t="s">
        <v>6856</v>
      </c>
    </row>
    <row r="2172" spans="1:5" ht="15.75">
      <c r="A2172" s="1" t="s">
        <v>188</v>
      </c>
      <c r="B2172" s="1" t="s">
        <v>4552</v>
      </c>
      <c r="C2172" s="20" t="s">
        <v>6732</v>
      </c>
      <c r="D2172" s="20" t="s">
        <v>6598</v>
      </c>
      <c r="E2172" s="20" t="s">
        <v>7477</v>
      </c>
    </row>
    <row r="2173" spans="1:5" ht="15.75">
      <c r="A2173" s="1" t="s">
        <v>187</v>
      </c>
      <c r="B2173" s="1" t="s">
        <v>4553</v>
      </c>
      <c r="C2173" s="20" t="s">
        <v>6733</v>
      </c>
      <c r="D2173" s="20" t="s">
        <v>6207</v>
      </c>
      <c r="E2173" s="20" t="s">
        <v>5732</v>
      </c>
    </row>
    <row r="2174" spans="1:5" ht="15.75">
      <c r="A2174" s="1" t="s">
        <v>186</v>
      </c>
      <c r="B2174" s="1" t="s">
        <v>4554</v>
      </c>
      <c r="C2174" s="20" t="s">
        <v>6733</v>
      </c>
      <c r="D2174" s="20" t="s">
        <v>6599</v>
      </c>
      <c r="E2174" s="20" t="s">
        <v>8294</v>
      </c>
    </row>
    <row r="2175" spans="1:5" ht="15.75">
      <c r="A2175" s="1" t="s">
        <v>185</v>
      </c>
      <c r="B2175" s="1" t="s">
        <v>4555</v>
      </c>
      <c r="C2175" s="20" t="s">
        <v>6732</v>
      </c>
      <c r="D2175" s="20" t="s">
        <v>5750</v>
      </c>
      <c r="E2175" s="20" t="s">
        <v>8295</v>
      </c>
    </row>
    <row r="2176" spans="1:5" ht="15.75">
      <c r="A2176" s="1" t="s">
        <v>184</v>
      </c>
      <c r="B2176" s="1" t="s">
        <v>4556</v>
      </c>
      <c r="C2176" s="20" t="s">
        <v>6733</v>
      </c>
      <c r="D2176" s="20" t="s">
        <v>6600</v>
      </c>
      <c r="E2176" s="20" t="s">
        <v>8296</v>
      </c>
    </row>
    <row r="2177" spans="1:5" ht="15.75">
      <c r="A2177" s="1" t="s">
        <v>183</v>
      </c>
      <c r="B2177" s="1" t="s">
        <v>4557</v>
      </c>
      <c r="C2177" s="20" t="s">
        <v>6732</v>
      </c>
      <c r="D2177" s="20" t="s">
        <v>4939</v>
      </c>
      <c r="E2177" s="20" t="s">
        <v>8297</v>
      </c>
    </row>
    <row r="2178" spans="1:5" ht="15.75">
      <c r="A2178" s="1" t="s">
        <v>182</v>
      </c>
      <c r="B2178" s="1" t="s">
        <v>4558</v>
      </c>
      <c r="C2178" s="20" t="s">
        <v>6732</v>
      </c>
      <c r="D2178" s="20" t="s">
        <v>4931</v>
      </c>
      <c r="E2178" s="20" t="s">
        <v>8298</v>
      </c>
    </row>
    <row r="2179" spans="1:5" ht="15.75">
      <c r="A2179" s="1" t="s">
        <v>181</v>
      </c>
      <c r="B2179" s="1" t="s">
        <v>4559</v>
      </c>
      <c r="C2179" s="20" t="s">
        <v>6732</v>
      </c>
      <c r="D2179" s="20" t="s">
        <v>5346</v>
      </c>
      <c r="E2179" s="20" t="s">
        <v>7026</v>
      </c>
    </row>
    <row r="2180" spans="1:5" ht="15.75">
      <c r="A2180" s="1" t="s">
        <v>180</v>
      </c>
      <c r="B2180" s="1" t="s">
        <v>4560</v>
      </c>
      <c r="C2180" s="20" t="s">
        <v>6732</v>
      </c>
      <c r="D2180" s="20" t="s">
        <v>6601</v>
      </c>
      <c r="E2180" s="20" t="s">
        <v>8299</v>
      </c>
    </row>
    <row r="2181" spans="1:5" ht="15.75">
      <c r="A2181" s="1" t="s">
        <v>179</v>
      </c>
      <c r="B2181" s="1" t="s">
        <v>4561</v>
      </c>
      <c r="C2181" s="20" t="s">
        <v>6732</v>
      </c>
      <c r="D2181" s="20" t="s">
        <v>5784</v>
      </c>
      <c r="E2181" s="20" t="s">
        <v>7009</v>
      </c>
    </row>
    <row r="2182" spans="1:5" ht="15.75">
      <c r="A2182" s="1" t="s">
        <v>178</v>
      </c>
      <c r="B2182" s="1" t="s">
        <v>4562</v>
      </c>
      <c r="C2182" s="20" t="s">
        <v>6732</v>
      </c>
      <c r="D2182" s="20" t="s">
        <v>6602</v>
      </c>
      <c r="E2182" s="20" t="s">
        <v>8300</v>
      </c>
    </row>
    <row r="2183" spans="1:5" ht="15.75">
      <c r="A2183" s="1" t="s">
        <v>177</v>
      </c>
      <c r="B2183" s="1" t="s">
        <v>4563</v>
      </c>
      <c r="C2183" s="20" t="s">
        <v>6732</v>
      </c>
      <c r="D2183" s="20" t="s">
        <v>6603</v>
      </c>
      <c r="E2183" s="20" t="s">
        <v>7024</v>
      </c>
    </row>
    <row r="2184" spans="1:5" ht="15.75">
      <c r="A2184" s="1" t="s">
        <v>176</v>
      </c>
      <c r="B2184" s="1" t="s">
        <v>4564</v>
      </c>
      <c r="C2184" s="20" t="s">
        <v>6733</v>
      </c>
      <c r="D2184" s="20" t="s">
        <v>5090</v>
      </c>
      <c r="E2184" s="20" t="s">
        <v>8061</v>
      </c>
    </row>
    <row r="2185" spans="1:5" ht="15.75">
      <c r="A2185" s="1" t="s">
        <v>175</v>
      </c>
      <c r="B2185" s="1" t="s">
        <v>4565</v>
      </c>
      <c r="C2185" s="20" t="s">
        <v>6733</v>
      </c>
      <c r="D2185" s="20" t="s">
        <v>6604</v>
      </c>
      <c r="E2185" s="20" t="s">
        <v>8301</v>
      </c>
    </row>
    <row r="2186" spans="1:5" ht="15.75">
      <c r="A2186" s="1" t="s">
        <v>174</v>
      </c>
      <c r="B2186" s="1" t="s">
        <v>4566</v>
      </c>
      <c r="C2186" s="20" t="s">
        <v>6733</v>
      </c>
      <c r="D2186" s="20" t="s">
        <v>6605</v>
      </c>
      <c r="E2186" s="20" t="s">
        <v>6948</v>
      </c>
    </row>
    <row r="2187" spans="1:5" ht="15.75">
      <c r="A2187" s="1" t="s">
        <v>173</v>
      </c>
      <c r="B2187" s="1" t="s">
        <v>4567</v>
      </c>
      <c r="C2187" s="20" t="s">
        <v>6733</v>
      </c>
      <c r="D2187" s="20" t="s">
        <v>5239</v>
      </c>
      <c r="E2187" s="20" t="s">
        <v>8302</v>
      </c>
    </row>
    <row r="2188" spans="1:5" ht="15.75">
      <c r="A2188" s="1" t="s">
        <v>172</v>
      </c>
      <c r="B2188" s="1" t="s">
        <v>4568</v>
      </c>
      <c r="C2188" s="20" t="s">
        <v>6733</v>
      </c>
      <c r="D2188" s="20" t="s">
        <v>6606</v>
      </c>
      <c r="E2188" s="20" t="s">
        <v>5286</v>
      </c>
    </row>
    <row r="2189" spans="1:5" ht="15.75">
      <c r="A2189" s="1" t="s">
        <v>171</v>
      </c>
      <c r="B2189" s="1" t="s">
        <v>4569</v>
      </c>
      <c r="C2189" s="20" t="s">
        <v>6733</v>
      </c>
      <c r="D2189" s="20" t="s">
        <v>6607</v>
      </c>
      <c r="E2189" s="20" t="s">
        <v>6804</v>
      </c>
    </row>
    <row r="2190" spans="1:5" ht="15.75">
      <c r="A2190" s="1" t="s">
        <v>170</v>
      </c>
      <c r="B2190" s="1" t="s">
        <v>4570</v>
      </c>
      <c r="C2190" s="20" t="s">
        <v>6733</v>
      </c>
      <c r="D2190" s="20" t="s">
        <v>5938</v>
      </c>
      <c r="E2190" s="20" t="s">
        <v>8303</v>
      </c>
    </row>
    <row r="2191" spans="1:5" ht="15.75">
      <c r="A2191" s="1" t="s">
        <v>169</v>
      </c>
      <c r="B2191" s="1" t="s">
        <v>4571</v>
      </c>
      <c r="C2191" s="20" t="s">
        <v>6733</v>
      </c>
      <c r="D2191" s="20" t="s">
        <v>6608</v>
      </c>
      <c r="E2191" s="20" t="s">
        <v>8304</v>
      </c>
    </row>
    <row r="2192" spans="1:5" ht="15.75">
      <c r="A2192" s="1" t="s">
        <v>168</v>
      </c>
      <c r="B2192" s="1" t="s">
        <v>4572</v>
      </c>
      <c r="C2192" s="20" t="s">
        <v>6733</v>
      </c>
      <c r="D2192" s="20" t="s">
        <v>4929</v>
      </c>
      <c r="E2192" s="20" t="s">
        <v>8305</v>
      </c>
    </row>
    <row r="2193" spans="1:5" ht="15.75">
      <c r="A2193" s="1" t="s">
        <v>166</v>
      </c>
      <c r="B2193" s="1" t="s">
        <v>4573</v>
      </c>
      <c r="C2193" s="20" t="s">
        <v>6733</v>
      </c>
      <c r="D2193" s="20" t="s">
        <v>6609</v>
      </c>
      <c r="E2193" s="20" t="s">
        <v>8306</v>
      </c>
    </row>
    <row r="2194" spans="1:5" ht="15.75">
      <c r="A2194" s="1" t="s">
        <v>164</v>
      </c>
      <c r="B2194" s="1" t="s">
        <v>4574</v>
      </c>
      <c r="C2194" s="20" t="s">
        <v>6733</v>
      </c>
      <c r="D2194" s="20" t="s">
        <v>6265</v>
      </c>
      <c r="E2194" s="20" t="s">
        <v>8307</v>
      </c>
    </row>
    <row r="2195" spans="1:5" ht="15.75">
      <c r="A2195" s="1" t="s">
        <v>162</v>
      </c>
      <c r="B2195" s="1" t="s">
        <v>4575</v>
      </c>
      <c r="C2195" s="20" t="s">
        <v>6733</v>
      </c>
      <c r="D2195" s="20" t="s">
        <v>5301</v>
      </c>
      <c r="E2195" s="20" t="s">
        <v>8308</v>
      </c>
    </row>
    <row r="2196" spans="1:5" ht="15.75">
      <c r="A2196" s="1" t="s">
        <v>160</v>
      </c>
      <c r="B2196" s="1" t="s">
        <v>4576</v>
      </c>
      <c r="C2196" s="20" t="s">
        <v>6733</v>
      </c>
      <c r="D2196" s="20" t="s">
        <v>6610</v>
      </c>
      <c r="E2196" s="20" t="s">
        <v>8309</v>
      </c>
    </row>
    <row r="2197" spans="1:5" ht="15.75">
      <c r="A2197" s="1" t="s">
        <v>159</v>
      </c>
      <c r="B2197" s="1" t="s">
        <v>4577</v>
      </c>
      <c r="C2197" s="20" t="s">
        <v>6733</v>
      </c>
      <c r="D2197" s="20" t="s">
        <v>5205</v>
      </c>
      <c r="E2197" s="20" t="s">
        <v>8310</v>
      </c>
    </row>
    <row r="2198" spans="1:5" ht="15.75">
      <c r="A2198" s="1" t="s">
        <v>158</v>
      </c>
      <c r="B2198" s="1" t="s">
        <v>4578</v>
      </c>
      <c r="C2198" s="20" t="s">
        <v>6733</v>
      </c>
      <c r="D2198" s="20" t="s">
        <v>6611</v>
      </c>
      <c r="E2198" s="20" t="s">
        <v>8311</v>
      </c>
    </row>
    <row r="2199" spans="1:5" ht="15.75">
      <c r="A2199" s="1" t="s">
        <v>157</v>
      </c>
      <c r="B2199" s="1" t="s">
        <v>4579</v>
      </c>
      <c r="C2199" s="20" t="s">
        <v>6733</v>
      </c>
      <c r="D2199" s="20" t="s">
        <v>6612</v>
      </c>
      <c r="E2199" s="20" t="s">
        <v>5182</v>
      </c>
    </row>
    <row r="2200" spans="1:5" ht="15.75">
      <c r="A2200" s="1" t="s">
        <v>156</v>
      </c>
      <c r="B2200" s="1" t="s">
        <v>4580</v>
      </c>
      <c r="C2200" s="20" t="s">
        <v>6733</v>
      </c>
      <c r="D2200" s="20" t="s">
        <v>6613</v>
      </c>
      <c r="E2200" s="20" t="s">
        <v>8312</v>
      </c>
    </row>
    <row r="2201" spans="1:5" ht="15.75">
      <c r="A2201" s="1" t="s">
        <v>155</v>
      </c>
      <c r="B2201" s="1" t="s">
        <v>4581</v>
      </c>
      <c r="C2201" s="20" t="s">
        <v>6733</v>
      </c>
      <c r="D2201" s="20" t="s">
        <v>6614</v>
      </c>
      <c r="E2201" s="20" t="s">
        <v>6411</v>
      </c>
    </row>
    <row r="2202" spans="1:5" ht="15.75">
      <c r="A2202" s="1" t="s">
        <v>154</v>
      </c>
      <c r="B2202" s="1" t="s">
        <v>4582</v>
      </c>
      <c r="C2202" s="20" t="s">
        <v>6733</v>
      </c>
      <c r="D2202" s="20" t="s">
        <v>6615</v>
      </c>
      <c r="E2202" s="20" t="s">
        <v>8313</v>
      </c>
    </row>
    <row r="2203" spans="1:5" ht="15.75">
      <c r="A2203" s="1" t="s">
        <v>153</v>
      </c>
      <c r="B2203" s="1" t="s">
        <v>4583</v>
      </c>
      <c r="C2203" s="20" t="s">
        <v>6733</v>
      </c>
      <c r="D2203" s="20" t="s">
        <v>6616</v>
      </c>
      <c r="E2203" s="20" t="s">
        <v>6887</v>
      </c>
    </row>
    <row r="2204" spans="1:5" ht="15.75">
      <c r="A2204" s="1" t="s">
        <v>152</v>
      </c>
      <c r="B2204" s="1" t="s">
        <v>4584</v>
      </c>
      <c r="C2204" s="20" t="s">
        <v>6732</v>
      </c>
      <c r="D2204" s="20" t="s">
        <v>6617</v>
      </c>
      <c r="E2204" s="20" t="s">
        <v>8314</v>
      </c>
    </row>
    <row r="2205" spans="1:5" ht="15.75">
      <c r="A2205" s="1" t="s">
        <v>151</v>
      </c>
      <c r="B2205" s="1" t="s">
        <v>4585</v>
      </c>
      <c r="C2205" s="20" t="s">
        <v>6732</v>
      </c>
      <c r="D2205" s="20" t="s">
        <v>6618</v>
      </c>
      <c r="E2205" s="20" t="s">
        <v>8315</v>
      </c>
    </row>
    <row r="2206" spans="1:5" ht="15.75">
      <c r="A2206" s="1" t="s">
        <v>150</v>
      </c>
      <c r="B2206" s="1" t="s">
        <v>4586</v>
      </c>
      <c r="C2206" s="20" t="s">
        <v>6732</v>
      </c>
      <c r="D2206" s="20" t="s">
        <v>6619</v>
      </c>
      <c r="E2206" s="20" t="s">
        <v>8316</v>
      </c>
    </row>
    <row r="2207" spans="1:5" ht="15.75">
      <c r="A2207" s="1" t="s">
        <v>149</v>
      </c>
      <c r="B2207" s="1" t="s">
        <v>4587</v>
      </c>
      <c r="C2207" s="20" t="s">
        <v>6733</v>
      </c>
      <c r="D2207" s="20" t="s">
        <v>6620</v>
      </c>
      <c r="E2207" s="20" t="s">
        <v>8317</v>
      </c>
    </row>
    <row r="2208" spans="1:5" ht="15.75">
      <c r="A2208" s="1" t="s">
        <v>148</v>
      </c>
      <c r="B2208" s="1" t="s">
        <v>4588</v>
      </c>
      <c r="C2208" s="20" t="s">
        <v>6733</v>
      </c>
      <c r="D2208" s="20" t="s">
        <v>6621</v>
      </c>
      <c r="E2208" s="20" t="s">
        <v>7814</v>
      </c>
    </row>
    <row r="2209" spans="1:5" ht="15.75">
      <c r="A2209" s="1" t="s">
        <v>147</v>
      </c>
      <c r="B2209" s="1" t="s">
        <v>4589</v>
      </c>
      <c r="C2209" s="20" t="s">
        <v>6732</v>
      </c>
      <c r="D2209" s="20" t="s">
        <v>6622</v>
      </c>
      <c r="E2209" s="20" t="s">
        <v>8318</v>
      </c>
    </row>
    <row r="2210" spans="1:5" ht="15.75">
      <c r="A2210" s="1" t="s">
        <v>146</v>
      </c>
      <c r="B2210" s="1" t="s">
        <v>4590</v>
      </c>
      <c r="C2210" s="20" t="s">
        <v>6732</v>
      </c>
      <c r="D2210" s="20" t="s">
        <v>6623</v>
      </c>
      <c r="E2210" s="20" t="s">
        <v>8319</v>
      </c>
    </row>
    <row r="2211" spans="1:5" ht="15.75">
      <c r="A2211" s="1" t="s">
        <v>145</v>
      </c>
      <c r="B2211" s="1" t="s">
        <v>4591</v>
      </c>
      <c r="C2211" s="20" t="s">
        <v>6732</v>
      </c>
      <c r="D2211" s="20" t="s">
        <v>6624</v>
      </c>
      <c r="E2211" s="20" t="s">
        <v>6748</v>
      </c>
    </row>
    <row r="2212" spans="1:5" ht="15.75">
      <c r="A2212" s="1" t="s">
        <v>144</v>
      </c>
      <c r="B2212" s="1" t="s">
        <v>4592</v>
      </c>
      <c r="C2212" s="20" t="s">
        <v>6733</v>
      </c>
      <c r="D2212" s="20" t="s">
        <v>6625</v>
      </c>
      <c r="E2212" s="20" t="s">
        <v>5110</v>
      </c>
    </row>
    <row r="2213" spans="1:5" ht="15.75">
      <c r="A2213" s="1" t="s">
        <v>143</v>
      </c>
      <c r="B2213" s="1" t="s">
        <v>4593</v>
      </c>
      <c r="C2213" s="20" t="s">
        <v>6733</v>
      </c>
      <c r="D2213" s="20" t="s">
        <v>6312</v>
      </c>
      <c r="E2213" s="20" t="s">
        <v>7814</v>
      </c>
    </row>
    <row r="2214" spans="1:5" ht="15.75">
      <c r="A2214" s="1" t="s">
        <v>142</v>
      </c>
      <c r="B2214" s="1" t="s">
        <v>4594</v>
      </c>
      <c r="C2214" s="20" t="s">
        <v>6733</v>
      </c>
      <c r="D2214" s="20" t="s">
        <v>6626</v>
      </c>
      <c r="E2214" s="20" t="s">
        <v>7070</v>
      </c>
    </row>
    <row r="2215" spans="1:5" ht="15.75">
      <c r="A2215" s="1" t="s">
        <v>141</v>
      </c>
      <c r="B2215" s="1" t="s">
        <v>4595</v>
      </c>
      <c r="C2215" s="20" t="s">
        <v>6732</v>
      </c>
      <c r="D2215" s="20" t="s">
        <v>6627</v>
      </c>
      <c r="E2215" s="20" t="s">
        <v>8320</v>
      </c>
    </row>
    <row r="2216" spans="1:5" ht="15.75">
      <c r="A2216" s="1" t="s">
        <v>140</v>
      </c>
      <c r="B2216" s="1" t="s">
        <v>4596</v>
      </c>
      <c r="C2216" s="20" t="s">
        <v>6732</v>
      </c>
      <c r="D2216" s="20" t="s">
        <v>6628</v>
      </c>
      <c r="E2216" s="20" t="s">
        <v>7079</v>
      </c>
    </row>
    <row r="2217" spans="1:5" ht="15.75">
      <c r="A2217" s="1" t="s">
        <v>139</v>
      </c>
      <c r="B2217" s="1" t="s">
        <v>4597</v>
      </c>
      <c r="C2217" s="20" t="s">
        <v>6733</v>
      </c>
      <c r="D2217" s="20" t="s">
        <v>5447</v>
      </c>
      <c r="E2217" s="20" t="s">
        <v>8321</v>
      </c>
    </row>
    <row r="2218" spans="1:5" ht="15.75">
      <c r="A2218" s="1" t="s">
        <v>138</v>
      </c>
      <c r="B2218" s="1" t="s">
        <v>4598</v>
      </c>
      <c r="C2218" s="20" t="s">
        <v>6732</v>
      </c>
      <c r="D2218" s="20" t="s">
        <v>4780</v>
      </c>
      <c r="E2218" s="20" t="s">
        <v>8322</v>
      </c>
    </row>
    <row r="2219" spans="1:5" ht="15.75">
      <c r="A2219" s="1" t="s">
        <v>137</v>
      </c>
      <c r="B2219" s="1" t="s">
        <v>4599</v>
      </c>
      <c r="C2219" s="20" t="s">
        <v>6732</v>
      </c>
      <c r="D2219" s="20" t="s">
        <v>6629</v>
      </c>
      <c r="E2219" s="20" t="s">
        <v>7324</v>
      </c>
    </row>
    <row r="2220" spans="1:5" ht="15.75">
      <c r="A2220" s="1" t="s">
        <v>136</v>
      </c>
      <c r="B2220" s="1" t="s">
        <v>4600</v>
      </c>
      <c r="C2220" s="20" t="s">
        <v>6732</v>
      </c>
      <c r="D2220" s="20" t="s">
        <v>6630</v>
      </c>
      <c r="E2220" s="20" t="s">
        <v>6927</v>
      </c>
    </row>
    <row r="2221" spans="1:5" ht="15.75">
      <c r="A2221" s="1" t="s">
        <v>135</v>
      </c>
      <c r="B2221" s="1" t="s">
        <v>4601</v>
      </c>
      <c r="C2221" s="20" t="s">
        <v>6732</v>
      </c>
      <c r="D2221" s="20" t="s">
        <v>6631</v>
      </c>
      <c r="E2221" s="20" t="s">
        <v>8323</v>
      </c>
    </row>
    <row r="2222" spans="1:5" ht="15.75">
      <c r="A2222" s="1" t="s">
        <v>134</v>
      </c>
      <c r="B2222" s="1" t="s">
        <v>4602</v>
      </c>
      <c r="C2222" s="20" t="s">
        <v>6733</v>
      </c>
      <c r="D2222" s="20" t="s">
        <v>6632</v>
      </c>
      <c r="E2222" s="20" t="s">
        <v>6852</v>
      </c>
    </row>
    <row r="2223" spans="1:5" ht="15.75">
      <c r="A2223" s="1" t="s">
        <v>133</v>
      </c>
      <c r="B2223" s="1" t="s">
        <v>4603</v>
      </c>
      <c r="C2223" s="20" t="s">
        <v>6733</v>
      </c>
      <c r="D2223" s="20" t="s">
        <v>6633</v>
      </c>
      <c r="E2223" s="20" t="s">
        <v>7544</v>
      </c>
    </row>
    <row r="2224" spans="1:5" ht="15.75">
      <c r="A2224" s="1" t="s">
        <v>132</v>
      </c>
      <c r="B2224" s="1" t="s">
        <v>4604</v>
      </c>
      <c r="C2224" s="20" t="s">
        <v>6733</v>
      </c>
      <c r="D2224" s="20" t="s">
        <v>5173</v>
      </c>
      <c r="E2224" s="20" t="s">
        <v>7042</v>
      </c>
    </row>
    <row r="2225" spans="1:5" ht="15.75">
      <c r="A2225" s="1" t="s">
        <v>131</v>
      </c>
      <c r="B2225" s="1" t="s">
        <v>4605</v>
      </c>
      <c r="C2225" s="20" t="s">
        <v>6733</v>
      </c>
      <c r="D2225" s="20" t="s">
        <v>6634</v>
      </c>
      <c r="E2225" s="20" t="s">
        <v>7544</v>
      </c>
    </row>
    <row r="2226" spans="1:5" ht="15.75">
      <c r="A2226" s="1" t="s">
        <v>130</v>
      </c>
      <c r="B2226" s="1" t="s">
        <v>4606</v>
      </c>
      <c r="C2226" s="20" t="s">
        <v>6733</v>
      </c>
      <c r="D2226" s="20" t="s">
        <v>6314</v>
      </c>
      <c r="E2226" s="20" t="s">
        <v>8324</v>
      </c>
    </row>
    <row r="2227" spans="1:5" ht="15.75">
      <c r="A2227" s="1" t="s">
        <v>129</v>
      </c>
      <c r="B2227" s="1" t="s">
        <v>4607</v>
      </c>
      <c r="C2227" s="20" t="s">
        <v>6732</v>
      </c>
      <c r="D2227" s="20" t="s">
        <v>5421</v>
      </c>
      <c r="E2227" s="20" t="s">
        <v>5009</v>
      </c>
    </row>
    <row r="2228" spans="1:5" ht="15.75">
      <c r="A2228" s="1" t="s">
        <v>128</v>
      </c>
      <c r="B2228" s="1" t="s">
        <v>4608</v>
      </c>
      <c r="C2228" s="20" t="s">
        <v>6732</v>
      </c>
      <c r="D2228" s="20" t="s">
        <v>5958</v>
      </c>
      <c r="E2228" s="20" t="s">
        <v>7708</v>
      </c>
    </row>
    <row r="2229" spans="1:5" ht="15.75">
      <c r="A2229" s="1" t="s">
        <v>127</v>
      </c>
      <c r="B2229" s="1" t="s">
        <v>4609</v>
      </c>
      <c r="C2229" s="20" t="s">
        <v>6732</v>
      </c>
      <c r="D2229" s="20" t="s">
        <v>6635</v>
      </c>
      <c r="E2229" s="20" t="s">
        <v>8325</v>
      </c>
    </row>
    <row r="2230" spans="1:5" ht="15.75">
      <c r="A2230" s="1" t="s">
        <v>126</v>
      </c>
      <c r="B2230" s="1" t="s">
        <v>4610</v>
      </c>
      <c r="C2230" s="20" t="s">
        <v>6732</v>
      </c>
      <c r="D2230" s="20" t="s">
        <v>6636</v>
      </c>
      <c r="E2230" s="20" t="s">
        <v>8326</v>
      </c>
    </row>
    <row r="2231" spans="1:5" ht="15.75">
      <c r="A2231" s="1" t="s">
        <v>125</v>
      </c>
      <c r="B2231" s="1" t="s">
        <v>4611</v>
      </c>
      <c r="C2231" s="20" t="s">
        <v>6733</v>
      </c>
      <c r="D2231" s="20" t="s">
        <v>6637</v>
      </c>
      <c r="E2231" s="20" t="s">
        <v>8327</v>
      </c>
    </row>
    <row r="2232" spans="1:5" ht="15.75">
      <c r="A2232" s="1" t="s">
        <v>124</v>
      </c>
      <c r="B2232" s="1" t="s">
        <v>4612</v>
      </c>
      <c r="C2232" s="20" t="s">
        <v>6732</v>
      </c>
      <c r="D2232" s="20" t="s">
        <v>6638</v>
      </c>
      <c r="E2232" s="20" t="s">
        <v>8328</v>
      </c>
    </row>
    <row r="2233" spans="1:5" ht="15.75">
      <c r="A2233" s="1" t="s">
        <v>123</v>
      </c>
      <c r="B2233" s="1" t="s">
        <v>4613</v>
      </c>
      <c r="C2233" s="20" t="s">
        <v>6732</v>
      </c>
      <c r="D2233" s="20" t="s">
        <v>6639</v>
      </c>
      <c r="E2233" s="20" t="s">
        <v>8329</v>
      </c>
    </row>
    <row r="2234" spans="1:5" ht="15.75">
      <c r="A2234" s="1" t="s">
        <v>122</v>
      </c>
      <c r="B2234" s="1" t="s">
        <v>4614</v>
      </c>
      <c r="C2234" s="20" t="s">
        <v>6732</v>
      </c>
      <c r="D2234" s="20" t="s">
        <v>6640</v>
      </c>
      <c r="E2234" s="20" t="s">
        <v>8330</v>
      </c>
    </row>
    <row r="2235" spans="1:5" ht="15.75">
      <c r="A2235" s="1" t="s">
        <v>121</v>
      </c>
      <c r="B2235" s="1" t="s">
        <v>4615</v>
      </c>
      <c r="C2235" s="20" t="s">
        <v>6733</v>
      </c>
      <c r="D2235" s="20" t="s">
        <v>5720</v>
      </c>
      <c r="E2235" s="20" t="s">
        <v>5286</v>
      </c>
    </row>
    <row r="2236" spans="1:5" ht="15.75">
      <c r="A2236" s="1" t="s">
        <v>120</v>
      </c>
      <c r="B2236" s="1" t="s">
        <v>4616</v>
      </c>
      <c r="C2236" s="20" t="s">
        <v>6733</v>
      </c>
      <c r="D2236" s="20" t="s">
        <v>6641</v>
      </c>
      <c r="E2236" s="20" t="s">
        <v>6751</v>
      </c>
    </row>
    <row r="2237" spans="1:5" ht="15.75">
      <c r="A2237" s="1" t="s">
        <v>119</v>
      </c>
      <c r="B2237" s="1" t="s">
        <v>4617</v>
      </c>
      <c r="C2237" s="20" t="s">
        <v>6733</v>
      </c>
      <c r="D2237" s="20" t="s">
        <v>6642</v>
      </c>
      <c r="E2237" s="20" t="s">
        <v>8331</v>
      </c>
    </row>
    <row r="2238" spans="1:5" ht="15.75">
      <c r="A2238" s="1" t="s">
        <v>118</v>
      </c>
      <c r="B2238" s="1" t="s">
        <v>4618</v>
      </c>
      <c r="C2238" s="20" t="s">
        <v>6733</v>
      </c>
      <c r="D2238" s="20" t="s">
        <v>6643</v>
      </c>
      <c r="E2238" s="20" t="s">
        <v>8056</v>
      </c>
    </row>
    <row r="2239" spans="1:5" ht="15.75">
      <c r="A2239" s="1" t="s">
        <v>117</v>
      </c>
      <c r="B2239" s="1" t="s">
        <v>4619</v>
      </c>
      <c r="C2239" s="20" t="s">
        <v>6733</v>
      </c>
      <c r="D2239" s="20" t="s">
        <v>6644</v>
      </c>
      <c r="E2239" s="20" t="s">
        <v>8332</v>
      </c>
    </row>
    <row r="2240" spans="1:5" ht="15.75">
      <c r="A2240" s="1" t="s">
        <v>116</v>
      </c>
      <c r="B2240" s="1" t="s">
        <v>4620</v>
      </c>
      <c r="C2240" s="20" t="s">
        <v>6733</v>
      </c>
      <c r="D2240" s="20" t="s">
        <v>4783</v>
      </c>
      <c r="E2240" s="20" t="s">
        <v>8333</v>
      </c>
    </row>
    <row r="2241" spans="1:5" ht="15.75">
      <c r="A2241" s="1" t="s">
        <v>115</v>
      </c>
      <c r="B2241" s="1" t="s">
        <v>4621</v>
      </c>
      <c r="C2241" s="20" t="s">
        <v>6732</v>
      </c>
      <c r="D2241" s="20" t="s">
        <v>6645</v>
      </c>
      <c r="E2241" s="20" t="s">
        <v>8334</v>
      </c>
    </row>
    <row r="2242" spans="1:5" ht="15.75">
      <c r="A2242" s="1" t="s">
        <v>114</v>
      </c>
      <c r="B2242" s="1" t="s">
        <v>4622</v>
      </c>
      <c r="C2242" s="20" t="s">
        <v>6732</v>
      </c>
      <c r="D2242" s="20" t="s">
        <v>6646</v>
      </c>
      <c r="E2242" s="20" t="s">
        <v>6814</v>
      </c>
    </row>
    <row r="2243" spans="1:5" ht="15.75">
      <c r="A2243" s="1" t="s">
        <v>113</v>
      </c>
      <c r="B2243" s="1" t="s">
        <v>4623</v>
      </c>
      <c r="C2243" s="20" t="s">
        <v>6732</v>
      </c>
      <c r="D2243" s="20" t="s">
        <v>6647</v>
      </c>
      <c r="E2243" s="20" t="s">
        <v>8335</v>
      </c>
    </row>
    <row r="2244" spans="1:5" ht="15.75">
      <c r="A2244" s="1" t="s">
        <v>112</v>
      </c>
      <c r="B2244" s="1" t="s">
        <v>4624</v>
      </c>
      <c r="C2244" s="20" t="s">
        <v>6733</v>
      </c>
      <c r="D2244" s="20" t="s">
        <v>5571</v>
      </c>
      <c r="E2244" s="20" t="s">
        <v>7072</v>
      </c>
    </row>
    <row r="2245" spans="1:5" ht="15.75">
      <c r="A2245" s="1" t="s">
        <v>111</v>
      </c>
      <c r="B2245" s="1" t="s">
        <v>4625</v>
      </c>
      <c r="C2245" s="20" t="s">
        <v>6733</v>
      </c>
      <c r="D2245" s="20" t="s">
        <v>6648</v>
      </c>
      <c r="E2245" s="20" t="s">
        <v>6269</v>
      </c>
    </row>
    <row r="2246" spans="1:5" ht="15.75">
      <c r="A2246" s="1" t="s">
        <v>110</v>
      </c>
      <c r="B2246" s="1" t="s">
        <v>4626</v>
      </c>
      <c r="C2246" s="20" t="s">
        <v>6732</v>
      </c>
      <c r="D2246" s="20" t="s">
        <v>5346</v>
      </c>
      <c r="E2246" s="20" t="s">
        <v>7813</v>
      </c>
    </row>
    <row r="2247" spans="1:5" ht="15.75">
      <c r="A2247" s="1" t="s">
        <v>109</v>
      </c>
      <c r="B2247" s="1" t="s">
        <v>4627</v>
      </c>
      <c r="C2247" s="20" t="s">
        <v>6732</v>
      </c>
      <c r="D2247" s="20" t="s">
        <v>6649</v>
      </c>
      <c r="E2247" s="20" t="s">
        <v>7348</v>
      </c>
    </row>
    <row r="2248" spans="1:5" ht="15.75">
      <c r="A2248" s="1" t="s">
        <v>108</v>
      </c>
      <c r="B2248" s="1" t="s">
        <v>4628</v>
      </c>
      <c r="C2248" s="20" t="s">
        <v>6732</v>
      </c>
      <c r="D2248" s="20" t="s">
        <v>6650</v>
      </c>
      <c r="E2248" s="20" t="s">
        <v>6814</v>
      </c>
    </row>
    <row r="2249" spans="1:5" ht="15.75">
      <c r="A2249" s="1" t="s">
        <v>107</v>
      </c>
      <c r="B2249" s="1" t="s">
        <v>4629</v>
      </c>
      <c r="C2249" s="20" t="s">
        <v>6733</v>
      </c>
      <c r="D2249" s="20" t="s">
        <v>6651</v>
      </c>
      <c r="E2249" s="20" t="s">
        <v>8336</v>
      </c>
    </row>
    <row r="2250" spans="1:5" ht="15.75">
      <c r="A2250" s="1" t="s">
        <v>106</v>
      </c>
      <c r="B2250" s="1" t="s">
        <v>4630</v>
      </c>
      <c r="C2250" s="20" t="s">
        <v>6733</v>
      </c>
      <c r="D2250" s="20" t="s">
        <v>6652</v>
      </c>
      <c r="E2250" s="20" t="s">
        <v>7147</v>
      </c>
    </row>
    <row r="2251" spans="1:5" ht="15.75">
      <c r="A2251" s="1" t="s">
        <v>105</v>
      </c>
      <c r="B2251" s="1" t="s">
        <v>4631</v>
      </c>
      <c r="C2251" s="20" t="s">
        <v>6732</v>
      </c>
      <c r="D2251" s="20" t="s">
        <v>6653</v>
      </c>
      <c r="E2251" s="20" t="s">
        <v>7199</v>
      </c>
    </row>
    <row r="2252" spans="1:5" ht="15.75">
      <c r="A2252" s="1" t="s">
        <v>104</v>
      </c>
      <c r="B2252" s="1" t="s">
        <v>4632</v>
      </c>
      <c r="C2252" s="20" t="s">
        <v>6732</v>
      </c>
      <c r="D2252" s="20" t="s">
        <v>6654</v>
      </c>
      <c r="E2252" s="20" t="s">
        <v>6760</v>
      </c>
    </row>
    <row r="2253" spans="1:5" ht="15.75">
      <c r="A2253" s="1" t="s">
        <v>103</v>
      </c>
      <c r="B2253" s="1" t="s">
        <v>4633</v>
      </c>
      <c r="C2253" s="20" t="s">
        <v>6733</v>
      </c>
      <c r="D2253" s="20" t="s">
        <v>6655</v>
      </c>
      <c r="E2253" s="20" t="s">
        <v>7070</v>
      </c>
    </row>
    <row r="2254" spans="1:5" ht="15.75">
      <c r="A2254" s="1" t="s">
        <v>102</v>
      </c>
      <c r="B2254" s="1" t="s">
        <v>4634</v>
      </c>
      <c r="C2254" s="20" t="s">
        <v>6732</v>
      </c>
      <c r="D2254" s="20" t="s">
        <v>6656</v>
      </c>
      <c r="E2254" s="20" t="s">
        <v>8337</v>
      </c>
    </row>
    <row r="2255" spans="1:5" ht="15.75">
      <c r="A2255" s="1" t="s">
        <v>101</v>
      </c>
      <c r="B2255" s="1" t="s">
        <v>4635</v>
      </c>
      <c r="C2255" s="20" t="s">
        <v>6732</v>
      </c>
      <c r="D2255" s="20" t="s">
        <v>6657</v>
      </c>
      <c r="E2255" s="20" t="s">
        <v>7540</v>
      </c>
    </row>
    <row r="2256" spans="1:5" ht="15.75">
      <c r="A2256" s="1" t="s">
        <v>100</v>
      </c>
      <c r="B2256" s="1" t="s">
        <v>4636</v>
      </c>
      <c r="C2256" s="20" t="s">
        <v>6732</v>
      </c>
      <c r="D2256" s="20" t="s">
        <v>6658</v>
      </c>
      <c r="E2256" s="20" t="s">
        <v>8338</v>
      </c>
    </row>
    <row r="2257" spans="1:5" ht="15.75">
      <c r="A2257" s="1" t="s">
        <v>99</v>
      </c>
      <c r="B2257" s="1" t="s">
        <v>4637</v>
      </c>
      <c r="C2257" s="20" t="s">
        <v>6733</v>
      </c>
      <c r="D2257" s="20" t="s">
        <v>4783</v>
      </c>
      <c r="E2257" s="20" t="s">
        <v>8339</v>
      </c>
    </row>
    <row r="2258" spans="1:5" ht="15.75">
      <c r="A2258" s="1" t="s">
        <v>98</v>
      </c>
      <c r="B2258" s="1" t="s">
        <v>4638</v>
      </c>
      <c r="C2258" s="20" t="s">
        <v>6733</v>
      </c>
      <c r="D2258" s="20" t="s">
        <v>6659</v>
      </c>
      <c r="E2258" s="20" t="s">
        <v>8340</v>
      </c>
    </row>
    <row r="2259" spans="1:5" ht="15.75">
      <c r="A2259" s="1" t="s">
        <v>97</v>
      </c>
      <c r="B2259" s="1" t="s">
        <v>4639</v>
      </c>
      <c r="C2259" s="20" t="s">
        <v>6733</v>
      </c>
      <c r="D2259" s="20" t="s">
        <v>6660</v>
      </c>
      <c r="E2259" s="20" t="s">
        <v>8341</v>
      </c>
    </row>
    <row r="2260" spans="1:5" ht="15.75">
      <c r="A2260" s="1" t="s">
        <v>96</v>
      </c>
      <c r="B2260" s="1" t="s">
        <v>4640</v>
      </c>
      <c r="C2260" s="20" t="s">
        <v>6733</v>
      </c>
      <c r="D2260" s="20" t="s">
        <v>6661</v>
      </c>
      <c r="E2260" s="20" t="s">
        <v>8342</v>
      </c>
    </row>
    <row r="2261" spans="1:5" ht="15.75">
      <c r="A2261" s="1" t="s">
        <v>95</v>
      </c>
      <c r="B2261" s="1" t="s">
        <v>4641</v>
      </c>
      <c r="C2261" s="20" t="s">
        <v>6733</v>
      </c>
      <c r="D2261" s="20" t="s">
        <v>6662</v>
      </c>
      <c r="E2261" s="20" t="s">
        <v>6245</v>
      </c>
    </row>
    <row r="2262" spans="1:5" ht="15.75">
      <c r="A2262" s="1" t="s">
        <v>94</v>
      </c>
      <c r="B2262" s="1" t="s">
        <v>4642</v>
      </c>
      <c r="C2262" s="20" t="s">
        <v>6732</v>
      </c>
      <c r="D2262" s="20" t="s">
        <v>6663</v>
      </c>
      <c r="E2262" s="20" t="s">
        <v>5972</v>
      </c>
    </row>
    <row r="2263" spans="1:5" ht="15.75">
      <c r="A2263" s="1" t="s">
        <v>93</v>
      </c>
      <c r="B2263" s="1" t="s">
        <v>4643</v>
      </c>
      <c r="C2263" s="20" t="s">
        <v>6733</v>
      </c>
      <c r="D2263" s="20" t="s">
        <v>6664</v>
      </c>
      <c r="E2263" s="20" t="s">
        <v>6790</v>
      </c>
    </row>
    <row r="2264" spans="1:5" ht="15.75">
      <c r="A2264" s="1" t="s">
        <v>92</v>
      </c>
      <c r="B2264" s="1" t="s">
        <v>4644</v>
      </c>
      <c r="C2264" s="20" t="s">
        <v>6733</v>
      </c>
      <c r="D2264" s="20" t="s">
        <v>6665</v>
      </c>
      <c r="E2264" s="20" t="s">
        <v>6910</v>
      </c>
    </row>
    <row r="2265" spans="1:5" ht="15.75">
      <c r="A2265" s="1" t="s">
        <v>91</v>
      </c>
      <c r="B2265" s="1" t="s">
        <v>4645</v>
      </c>
      <c r="C2265" s="20" t="s">
        <v>6733</v>
      </c>
      <c r="D2265" s="20" t="s">
        <v>6666</v>
      </c>
      <c r="E2265" s="20" t="s">
        <v>8343</v>
      </c>
    </row>
    <row r="2266" spans="1:5" ht="15.75">
      <c r="A2266" s="1" t="s">
        <v>90</v>
      </c>
      <c r="B2266" s="1" t="s">
        <v>4646</v>
      </c>
      <c r="C2266" s="20" t="s">
        <v>6733</v>
      </c>
      <c r="D2266" s="20" t="s">
        <v>6189</v>
      </c>
      <c r="E2266" s="20" t="s">
        <v>6865</v>
      </c>
    </row>
    <row r="2267" spans="1:5" ht="15.75">
      <c r="A2267" s="1" t="s">
        <v>89</v>
      </c>
      <c r="B2267" s="1" t="s">
        <v>4647</v>
      </c>
      <c r="C2267" s="20" t="s">
        <v>6732</v>
      </c>
      <c r="D2267" s="20" t="s">
        <v>6667</v>
      </c>
      <c r="E2267" s="20" t="s">
        <v>7603</v>
      </c>
    </row>
    <row r="2268" spans="1:5" ht="15.75">
      <c r="A2268" s="1" t="s">
        <v>88</v>
      </c>
      <c r="B2268" s="1" t="s">
        <v>4648</v>
      </c>
      <c r="C2268" s="20" t="s">
        <v>6732</v>
      </c>
      <c r="D2268" s="20" t="s">
        <v>6668</v>
      </c>
      <c r="E2268" s="20" t="s">
        <v>7153</v>
      </c>
    </row>
    <row r="2269" spans="1:5" ht="15.75">
      <c r="A2269" s="1" t="s">
        <v>87</v>
      </c>
      <c r="B2269" s="1" t="s">
        <v>4649</v>
      </c>
      <c r="C2269" s="20" t="s">
        <v>6732</v>
      </c>
      <c r="D2269" s="20" t="s">
        <v>6669</v>
      </c>
      <c r="E2269" s="20" t="s">
        <v>8344</v>
      </c>
    </row>
    <row r="2270" spans="1:5" ht="15.75">
      <c r="A2270" s="1" t="s">
        <v>86</v>
      </c>
      <c r="B2270" s="1" t="s">
        <v>4650</v>
      </c>
      <c r="C2270" s="20" t="s">
        <v>6732</v>
      </c>
      <c r="D2270" s="20" t="s">
        <v>4849</v>
      </c>
      <c r="E2270" s="20" t="s">
        <v>8345</v>
      </c>
    </row>
    <row r="2271" spans="1:5" ht="15.75">
      <c r="A2271" s="1" t="s">
        <v>85</v>
      </c>
      <c r="B2271" s="1" t="s">
        <v>4651</v>
      </c>
      <c r="C2271" s="20" t="s">
        <v>6732</v>
      </c>
      <c r="D2271" s="20" t="s">
        <v>5276</v>
      </c>
      <c r="E2271" s="20" t="s">
        <v>7816</v>
      </c>
    </row>
    <row r="2272" spans="1:5" ht="15.75">
      <c r="A2272" s="1" t="s">
        <v>84</v>
      </c>
      <c r="B2272" s="1" t="s">
        <v>4652</v>
      </c>
      <c r="C2272" s="20" t="s">
        <v>6733</v>
      </c>
      <c r="D2272" s="20" t="s">
        <v>6670</v>
      </c>
      <c r="E2272" s="20" t="s">
        <v>8346</v>
      </c>
    </row>
    <row r="2273" spans="1:5" ht="15.75">
      <c r="A2273" s="1" t="s">
        <v>83</v>
      </c>
      <c r="B2273" s="1" t="s">
        <v>4653</v>
      </c>
      <c r="C2273" s="20" t="s">
        <v>6732</v>
      </c>
      <c r="D2273" s="20" t="s">
        <v>6671</v>
      </c>
      <c r="E2273" s="20" t="s">
        <v>8347</v>
      </c>
    </row>
    <row r="2274" spans="1:5" ht="15.75">
      <c r="A2274" s="1" t="s">
        <v>82</v>
      </c>
      <c r="B2274" s="1" t="s">
        <v>4654</v>
      </c>
      <c r="C2274" s="20" t="s">
        <v>6733</v>
      </c>
      <c r="D2274" s="20" t="s">
        <v>4785</v>
      </c>
      <c r="E2274" s="20" t="s">
        <v>8348</v>
      </c>
    </row>
    <row r="2275" spans="1:5" ht="15.75">
      <c r="A2275" s="1" t="s">
        <v>81</v>
      </c>
      <c r="B2275" s="1" t="s">
        <v>4655</v>
      </c>
      <c r="C2275" s="20" t="s">
        <v>6732</v>
      </c>
      <c r="D2275" s="20" t="s">
        <v>6672</v>
      </c>
      <c r="E2275" s="20" t="s">
        <v>8299</v>
      </c>
    </row>
    <row r="2276" spans="1:5" ht="15.75">
      <c r="A2276" s="1" t="s">
        <v>80</v>
      </c>
      <c r="B2276" s="1" t="s">
        <v>4656</v>
      </c>
      <c r="C2276" s="20" t="s">
        <v>6733</v>
      </c>
      <c r="D2276" s="20" t="s">
        <v>6673</v>
      </c>
      <c r="E2276" s="20" t="s">
        <v>7109</v>
      </c>
    </row>
    <row r="2277" spans="1:5" ht="15.75">
      <c r="A2277" s="1" t="s">
        <v>79</v>
      </c>
      <c r="B2277" s="1" t="s">
        <v>4657</v>
      </c>
      <c r="C2277" s="20" t="s">
        <v>6733</v>
      </c>
      <c r="D2277" s="20" t="s">
        <v>6674</v>
      </c>
      <c r="E2277" s="20" t="s">
        <v>7524</v>
      </c>
    </row>
    <row r="2278" spans="1:5" ht="15.75">
      <c r="A2278" s="1" t="s">
        <v>78</v>
      </c>
      <c r="B2278" s="1" t="s">
        <v>4658</v>
      </c>
      <c r="C2278" s="20" t="s">
        <v>6732</v>
      </c>
      <c r="D2278" s="20" t="s">
        <v>6675</v>
      </c>
      <c r="E2278" s="20" t="s">
        <v>8349</v>
      </c>
    </row>
    <row r="2279" spans="1:5" ht="15.75">
      <c r="A2279" s="1" t="s">
        <v>77</v>
      </c>
      <c r="B2279" s="1" t="s">
        <v>4659</v>
      </c>
      <c r="C2279" s="20" t="s">
        <v>6733</v>
      </c>
      <c r="D2279" s="20" t="s">
        <v>6676</v>
      </c>
      <c r="E2279" s="20" t="s">
        <v>6820</v>
      </c>
    </row>
    <row r="2280" spans="1:5" ht="15.75">
      <c r="A2280" s="1" t="s">
        <v>76</v>
      </c>
      <c r="B2280" s="1" t="s">
        <v>4660</v>
      </c>
      <c r="C2280" s="20" t="s">
        <v>6733</v>
      </c>
      <c r="D2280" s="20" t="s">
        <v>4894</v>
      </c>
      <c r="E2280" s="20" t="s">
        <v>8350</v>
      </c>
    </row>
    <row r="2281" spans="1:5" ht="15.75">
      <c r="A2281" s="1" t="s">
        <v>75</v>
      </c>
      <c r="B2281" s="1" t="s">
        <v>4661</v>
      </c>
      <c r="C2281" s="20" t="s">
        <v>6733</v>
      </c>
      <c r="D2281" s="20" t="s">
        <v>6677</v>
      </c>
      <c r="E2281" s="20" t="s">
        <v>6800</v>
      </c>
    </row>
    <row r="2282" spans="1:5" ht="15.75">
      <c r="A2282" s="1" t="s">
        <v>74</v>
      </c>
      <c r="B2282" s="1" t="s">
        <v>4662</v>
      </c>
      <c r="C2282" s="20" t="s">
        <v>6733</v>
      </c>
      <c r="D2282" s="20" t="s">
        <v>6678</v>
      </c>
      <c r="E2282" s="20" t="s">
        <v>8351</v>
      </c>
    </row>
    <row r="2283" spans="1:5" ht="15.75">
      <c r="A2283" s="1" t="s">
        <v>73</v>
      </c>
      <c r="B2283" s="1" t="s">
        <v>4663</v>
      </c>
      <c r="C2283" s="20" t="s">
        <v>6732</v>
      </c>
      <c r="D2283" s="20" t="s">
        <v>4758</v>
      </c>
      <c r="E2283" s="20" t="s">
        <v>6803</v>
      </c>
    </row>
    <row r="2284" spans="1:5" ht="15.75">
      <c r="A2284" s="1" t="s">
        <v>72</v>
      </c>
      <c r="B2284" s="1" t="s">
        <v>4664</v>
      </c>
      <c r="C2284" s="20" t="s">
        <v>6733</v>
      </c>
      <c r="D2284" s="20" t="s">
        <v>6679</v>
      </c>
      <c r="E2284" s="20" t="s">
        <v>6743</v>
      </c>
    </row>
    <row r="2285" spans="1:5" ht="15.75">
      <c r="A2285" s="1" t="s">
        <v>71</v>
      </c>
      <c r="B2285" s="1" t="s">
        <v>4665</v>
      </c>
      <c r="C2285" s="20" t="s">
        <v>6732</v>
      </c>
      <c r="D2285" s="20" t="s">
        <v>6680</v>
      </c>
      <c r="E2285" s="20" t="s">
        <v>7452</v>
      </c>
    </row>
    <row r="2286" spans="1:5" ht="15.75">
      <c r="A2286" s="1" t="s">
        <v>70</v>
      </c>
      <c r="B2286" s="1" t="s">
        <v>4666</v>
      </c>
      <c r="C2286" s="20" t="s">
        <v>6733</v>
      </c>
      <c r="D2286" s="20" t="s">
        <v>6681</v>
      </c>
      <c r="E2286" s="20" t="s">
        <v>8352</v>
      </c>
    </row>
    <row r="2287" spans="1:5" ht="15.75">
      <c r="A2287" s="1" t="s">
        <v>69</v>
      </c>
      <c r="B2287" s="1" t="s">
        <v>4667</v>
      </c>
      <c r="C2287" s="20" t="s">
        <v>6732</v>
      </c>
      <c r="D2287" s="20" t="s">
        <v>6655</v>
      </c>
      <c r="E2287" s="20" t="s">
        <v>6810</v>
      </c>
    </row>
    <row r="2288" spans="1:5" ht="15.75">
      <c r="A2288" s="1" t="s">
        <v>68</v>
      </c>
      <c r="B2288" s="1" t="s">
        <v>4668</v>
      </c>
      <c r="C2288" s="20" t="s">
        <v>6733</v>
      </c>
      <c r="D2288" s="20" t="s">
        <v>6682</v>
      </c>
      <c r="E2288" s="20" t="s">
        <v>8353</v>
      </c>
    </row>
    <row r="2289" spans="1:5" ht="15.75">
      <c r="A2289" s="1" t="s">
        <v>67</v>
      </c>
      <c r="B2289" s="1" t="s">
        <v>4669</v>
      </c>
      <c r="C2289" s="20" t="s">
        <v>6732</v>
      </c>
      <c r="D2289" s="20" t="s">
        <v>6683</v>
      </c>
      <c r="E2289" s="20" t="s">
        <v>7818</v>
      </c>
    </row>
    <row r="2290" spans="1:5" ht="15.75">
      <c r="A2290" s="1" t="s">
        <v>66</v>
      </c>
      <c r="B2290" s="1" t="s">
        <v>4670</v>
      </c>
      <c r="C2290" s="20" t="s">
        <v>6733</v>
      </c>
      <c r="D2290" s="20" t="s">
        <v>6684</v>
      </c>
      <c r="E2290" s="20" t="s">
        <v>8354</v>
      </c>
    </row>
    <row r="2291" spans="1:5" ht="15.75">
      <c r="A2291" s="1" t="s">
        <v>65</v>
      </c>
      <c r="B2291" s="1" t="s">
        <v>4671</v>
      </c>
      <c r="C2291" s="20" t="s">
        <v>6733</v>
      </c>
      <c r="D2291" s="20" t="s">
        <v>6685</v>
      </c>
      <c r="E2291" s="20" t="s">
        <v>8355</v>
      </c>
    </row>
    <row r="2292" spans="1:5" ht="15.75">
      <c r="A2292" s="1" t="s">
        <v>64</v>
      </c>
      <c r="B2292" s="1" t="s">
        <v>4672</v>
      </c>
      <c r="C2292" s="20" t="s">
        <v>6732</v>
      </c>
      <c r="D2292" s="20" t="s">
        <v>4894</v>
      </c>
      <c r="E2292" s="20" t="s">
        <v>6957</v>
      </c>
    </row>
    <row r="2293" spans="1:5" ht="15.75">
      <c r="A2293" s="1" t="s">
        <v>63</v>
      </c>
      <c r="B2293" s="1" t="s">
        <v>4673</v>
      </c>
      <c r="C2293" s="20" t="s">
        <v>6733</v>
      </c>
      <c r="D2293" s="20" t="s">
        <v>6686</v>
      </c>
      <c r="E2293" s="20" t="s">
        <v>8356</v>
      </c>
    </row>
    <row r="2294" spans="1:5" ht="15.75">
      <c r="A2294" s="1" t="s">
        <v>62</v>
      </c>
      <c r="B2294" s="1" t="s">
        <v>4674</v>
      </c>
      <c r="C2294" s="20" t="s">
        <v>6733</v>
      </c>
      <c r="D2294" s="20" t="s">
        <v>4801</v>
      </c>
      <c r="E2294" s="20" t="s">
        <v>5182</v>
      </c>
    </row>
    <row r="2295" spans="1:5" ht="15.75">
      <c r="A2295" s="1" t="s">
        <v>61</v>
      </c>
      <c r="B2295" s="1" t="s">
        <v>4675</v>
      </c>
      <c r="C2295" s="20" t="s">
        <v>6732</v>
      </c>
      <c r="D2295" s="20" t="s">
        <v>6687</v>
      </c>
      <c r="E2295" s="20" t="s">
        <v>6810</v>
      </c>
    </row>
    <row r="2296" spans="1:5" ht="15.75">
      <c r="A2296" s="1" t="s">
        <v>60</v>
      </c>
      <c r="B2296" s="1" t="s">
        <v>4676</v>
      </c>
      <c r="C2296" s="20" t="s">
        <v>6733</v>
      </c>
      <c r="D2296" s="20" t="s">
        <v>6688</v>
      </c>
      <c r="E2296" s="20" t="s">
        <v>7305</v>
      </c>
    </row>
    <row r="2297" spans="1:5" ht="15.75">
      <c r="A2297" s="1" t="s">
        <v>59</v>
      </c>
      <c r="B2297" s="1" t="s">
        <v>4677</v>
      </c>
      <c r="C2297" s="20" t="s">
        <v>6733</v>
      </c>
      <c r="D2297" s="20" t="s">
        <v>6689</v>
      </c>
      <c r="E2297" s="20" t="s">
        <v>8357</v>
      </c>
    </row>
    <row r="2298" spans="1:5" ht="15.75">
      <c r="A2298" s="1" t="s">
        <v>58</v>
      </c>
      <c r="B2298" s="1" t="s">
        <v>4678</v>
      </c>
      <c r="C2298" s="20" t="s">
        <v>6733</v>
      </c>
      <c r="D2298" s="20" t="s">
        <v>6690</v>
      </c>
      <c r="E2298" s="20" t="s">
        <v>8358</v>
      </c>
    </row>
    <row r="2299" spans="1:5" ht="15.75">
      <c r="A2299" s="1" t="s">
        <v>57</v>
      </c>
      <c r="B2299" s="1" t="s">
        <v>4679</v>
      </c>
      <c r="C2299" s="20" t="s">
        <v>6732</v>
      </c>
      <c r="D2299" s="20" t="s">
        <v>6691</v>
      </c>
      <c r="E2299" s="20" t="s">
        <v>8359</v>
      </c>
    </row>
    <row r="2300" spans="1:5" ht="15.75">
      <c r="A2300" s="1" t="s">
        <v>56</v>
      </c>
      <c r="B2300" s="1" t="s">
        <v>4680</v>
      </c>
      <c r="C2300" s="20" t="s">
        <v>6733</v>
      </c>
      <c r="D2300" s="20" t="s">
        <v>6692</v>
      </c>
      <c r="E2300" s="20" t="s">
        <v>8360</v>
      </c>
    </row>
    <row r="2301" spans="1:5" ht="15.75">
      <c r="A2301" s="1" t="s">
        <v>55</v>
      </c>
      <c r="B2301" s="1" t="s">
        <v>4681</v>
      </c>
      <c r="C2301" s="20" t="s">
        <v>6733</v>
      </c>
      <c r="D2301" s="20" t="s">
        <v>6693</v>
      </c>
      <c r="E2301" s="20" t="s">
        <v>5847</v>
      </c>
    </row>
    <row r="2302" spans="1:5" ht="15.75">
      <c r="A2302" s="1" t="s">
        <v>54</v>
      </c>
      <c r="B2302" s="1" t="s">
        <v>4682</v>
      </c>
      <c r="C2302" s="20" t="s">
        <v>6733</v>
      </c>
      <c r="D2302" s="20" t="s">
        <v>6694</v>
      </c>
      <c r="E2302" s="20" t="s">
        <v>8361</v>
      </c>
    </row>
    <row r="2303" spans="1:5" ht="15.75">
      <c r="A2303" s="1" t="s">
        <v>53</v>
      </c>
      <c r="B2303" s="1" t="s">
        <v>4683</v>
      </c>
      <c r="C2303" s="20" t="s">
        <v>6733</v>
      </c>
      <c r="D2303" s="20" t="s">
        <v>4986</v>
      </c>
      <c r="E2303" s="20" t="s">
        <v>6743</v>
      </c>
    </row>
    <row r="2304" spans="1:5" ht="15.75">
      <c r="A2304" s="1" t="s">
        <v>52</v>
      </c>
      <c r="B2304" s="1" t="s">
        <v>4684</v>
      </c>
      <c r="C2304" s="20" t="s">
        <v>6732</v>
      </c>
      <c r="D2304" s="20" t="s">
        <v>6695</v>
      </c>
      <c r="E2304" s="20" t="s">
        <v>8362</v>
      </c>
    </row>
    <row r="2305" spans="1:5" ht="15.75">
      <c r="A2305" s="1" t="s">
        <v>51</v>
      </c>
      <c r="B2305" s="1" t="s">
        <v>4685</v>
      </c>
      <c r="C2305" s="20" t="s">
        <v>6733</v>
      </c>
      <c r="D2305" s="20" t="s">
        <v>6696</v>
      </c>
      <c r="E2305" s="20" t="s">
        <v>7109</v>
      </c>
    </row>
    <row r="2306" spans="1:5" ht="15.75">
      <c r="A2306" s="1" t="s">
        <v>50</v>
      </c>
      <c r="B2306" s="1" t="s">
        <v>4686</v>
      </c>
      <c r="C2306" s="20" t="s">
        <v>6733</v>
      </c>
      <c r="D2306" s="20" t="s">
        <v>6697</v>
      </c>
      <c r="E2306" s="20" t="s">
        <v>8363</v>
      </c>
    </row>
    <row r="2307" spans="1:5" ht="15.75">
      <c r="A2307" s="1" t="s">
        <v>49</v>
      </c>
      <c r="B2307" s="1" t="s">
        <v>4687</v>
      </c>
      <c r="C2307" s="20" t="s">
        <v>6733</v>
      </c>
      <c r="D2307" s="20" t="s">
        <v>6698</v>
      </c>
      <c r="E2307" s="20" t="s">
        <v>7590</v>
      </c>
    </row>
    <row r="2308" spans="1:5" ht="15.75">
      <c r="A2308" s="1" t="s">
        <v>48</v>
      </c>
      <c r="B2308" s="1" t="s">
        <v>4688</v>
      </c>
      <c r="C2308" s="20" t="s">
        <v>6732</v>
      </c>
      <c r="D2308" s="20" t="s">
        <v>6699</v>
      </c>
      <c r="E2308" s="20" t="s">
        <v>6973</v>
      </c>
    </row>
    <row r="2309" spans="1:5" ht="15.75">
      <c r="A2309" s="1" t="s">
        <v>47</v>
      </c>
      <c r="B2309" s="1" t="s">
        <v>4689</v>
      </c>
      <c r="C2309" s="20" t="s">
        <v>6732</v>
      </c>
      <c r="D2309" s="20" t="s">
        <v>6700</v>
      </c>
      <c r="E2309" s="20" t="s">
        <v>8007</v>
      </c>
    </row>
    <row r="2310" spans="1:5" ht="15.75">
      <c r="A2310" s="1" t="s">
        <v>46</v>
      </c>
      <c r="B2310" s="1" t="s">
        <v>4690</v>
      </c>
      <c r="C2310" s="20" t="s">
        <v>6732</v>
      </c>
      <c r="D2310" s="20" t="s">
        <v>6336</v>
      </c>
      <c r="E2310" s="20" t="s">
        <v>7990</v>
      </c>
    </row>
    <row r="2311" spans="1:5" ht="15.75">
      <c r="A2311" s="1" t="s">
        <v>45</v>
      </c>
      <c r="B2311" s="1" t="s">
        <v>4691</v>
      </c>
      <c r="C2311" s="20" t="s">
        <v>6733</v>
      </c>
      <c r="D2311" s="20" t="s">
        <v>4849</v>
      </c>
      <c r="E2311" s="20" t="s">
        <v>6865</v>
      </c>
    </row>
    <row r="2312" spans="1:5" ht="15.75">
      <c r="A2312" s="1" t="s">
        <v>44</v>
      </c>
      <c r="B2312" s="1" t="s">
        <v>4692</v>
      </c>
      <c r="C2312" s="20" t="s">
        <v>7125</v>
      </c>
      <c r="D2312" s="20" t="s">
        <v>6701</v>
      </c>
      <c r="E2312" s="20" t="s">
        <v>8364</v>
      </c>
    </row>
    <row r="2313" spans="1:5" ht="15.75">
      <c r="A2313" s="1" t="s">
        <v>43</v>
      </c>
      <c r="B2313" s="1" t="s">
        <v>4693</v>
      </c>
      <c r="C2313" s="20" t="s">
        <v>6732</v>
      </c>
      <c r="D2313" s="20" t="s">
        <v>6702</v>
      </c>
      <c r="E2313" s="20" t="s">
        <v>5962</v>
      </c>
    </row>
    <row r="2314" spans="1:5" ht="15.75">
      <c r="A2314" s="1" t="s">
        <v>42</v>
      </c>
      <c r="B2314" s="1" t="s">
        <v>4694</v>
      </c>
      <c r="C2314" s="20" t="s">
        <v>6733</v>
      </c>
      <c r="D2314" s="20" t="s">
        <v>6703</v>
      </c>
      <c r="E2314" s="20" t="s">
        <v>6770</v>
      </c>
    </row>
    <row r="2315" spans="1:5" ht="15.75">
      <c r="A2315" s="1" t="s">
        <v>41</v>
      </c>
      <c r="B2315" s="1" t="s">
        <v>4695</v>
      </c>
      <c r="C2315" s="20" t="s">
        <v>6732</v>
      </c>
      <c r="D2315" s="20" t="s">
        <v>6704</v>
      </c>
      <c r="E2315" s="20" t="s">
        <v>7060</v>
      </c>
    </row>
    <row r="2316" spans="1:5" ht="15.75">
      <c r="A2316" s="1" t="s">
        <v>40</v>
      </c>
      <c r="B2316" s="1" t="s">
        <v>4696</v>
      </c>
      <c r="C2316" s="20" t="s">
        <v>6732</v>
      </c>
      <c r="D2316" s="20" t="s">
        <v>5527</v>
      </c>
      <c r="E2316" s="20" t="s">
        <v>8365</v>
      </c>
    </row>
    <row r="2317" spans="1:5" ht="15.75">
      <c r="A2317" s="1" t="s">
        <v>38</v>
      </c>
      <c r="B2317" s="1" t="s">
        <v>4697</v>
      </c>
      <c r="C2317" s="20" t="s">
        <v>6733</v>
      </c>
      <c r="D2317" s="20" t="s">
        <v>5003</v>
      </c>
      <c r="E2317" s="20" t="s">
        <v>8366</v>
      </c>
    </row>
    <row r="2318" spans="1:5" ht="15.75">
      <c r="A2318" s="1" t="s">
        <v>37</v>
      </c>
      <c r="B2318" s="1" t="s">
        <v>4698</v>
      </c>
      <c r="C2318" s="20" t="s">
        <v>6733</v>
      </c>
      <c r="D2318" s="20" t="s">
        <v>6705</v>
      </c>
      <c r="E2318" s="20" t="s">
        <v>7357</v>
      </c>
    </row>
    <row r="2319" spans="1:5" ht="15.75">
      <c r="A2319" s="1" t="s">
        <v>36</v>
      </c>
      <c r="B2319" s="1" t="s">
        <v>4699</v>
      </c>
      <c r="C2319" s="20" t="s">
        <v>6732</v>
      </c>
      <c r="D2319" s="20" t="s">
        <v>6268</v>
      </c>
      <c r="E2319" s="20" t="s">
        <v>8367</v>
      </c>
    </row>
    <row r="2320" spans="1:5" ht="15.75">
      <c r="A2320" s="1" t="s">
        <v>35</v>
      </c>
      <c r="B2320" s="1" t="s">
        <v>4700</v>
      </c>
      <c r="C2320" s="20" t="s">
        <v>6733</v>
      </c>
      <c r="D2320" s="20" t="s">
        <v>6706</v>
      </c>
      <c r="E2320" s="20" t="s">
        <v>8368</v>
      </c>
    </row>
    <row r="2321" spans="1:5" ht="15.75">
      <c r="A2321" s="1" t="s">
        <v>33</v>
      </c>
      <c r="B2321" s="1" t="s">
        <v>4701</v>
      </c>
      <c r="C2321" s="20" t="s">
        <v>6732</v>
      </c>
      <c r="D2321" s="20" t="s">
        <v>6707</v>
      </c>
      <c r="E2321" s="20" t="s">
        <v>8369</v>
      </c>
    </row>
    <row r="2322" spans="1:5" ht="15.75">
      <c r="A2322" s="1" t="s">
        <v>31</v>
      </c>
      <c r="B2322" s="1" t="s">
        <v>4702</v>
      </c>
      <c r="C2322" s="20" t="s">
        <v>6733</v>
      </c>
      <c r="D2322" s="20" t="s">
        <v>6708</v>
      </c>
      <c r="E2322" s="20" t="s">
        <v>5557</v>
      </c>
    </row>
    <row r="2323" spans="1:5" ht="15.75">
      <c r="A2323" s="1" t="s">
        <v>30</v>
      </c>
      <c r="B2323" s="1" t="s">
        <v>4703</v>
      </c>
      <c r="C2323" s="20" t="s">
        <v>6732</v>
      </c>
      <c r="D2323" s="20" t="s">
        <v>6709</v>
      </c>
      <c r="E2323" s="20" t="s">
        <v>8370</v>
      </c>
    </row>
    <row r="2324" spans="1:5" ht="15.75">
      <c r="A2324" s="1" t="s">
        <v>29</v>
      </c>
      <c r="B2324" s="1" t="s">
        <v>4704</v>
      </c>
      <c r="C2324" s="20" t="s">
        <v>6733</v>
      </c>
      <c r="D2324" s="20" t="s">
        <v>6710</v>
      </c>
      <c r="E2324" s="20" t="s">
        <v>6865</v>
      </c>
    </row>
    <row r="2325" spans="1:5" ht="15.75">
      <c r="A2325" s="1" t="s">
        <v>26</v>
      </c>
      <c r="B2325" s="1" t="s">
        <v>4705</v>
      </c>
      <c r="C2325" s="20" t="s">
        <v>6732</v>
      </c>
      <c r="D2325" s="20" t="s">
        <v>6711</v>
      </c>
      <c r="E2325" s="20" t="s">
        <v>8371</v>
      </c>
    </row>
    <row r="2326" spans="1:5" ht="15.75">
      <c r="A2326" s="1" t="s">
        <v>25</v>
      </c>
      <c r="B2326" s="1" t="s">
        <v>4706</v>
      </c>
      <c r="C2326" s="20" t="s">
        <v>6733</v>
      </c>
      <c r="D2326" s="20" t="s">
        <v>5425</v>
      </c>
      <c r="E2326" s="20" t="s">
        <v>8372</v>
      </c>
    </row>
    <row r="2327" spans="1:5" ht="15.75">
      <c r="A2327" s="1" t="s">
        <v>24</v>
      </c>
      <c r="B2327" s="1" t="s">
        <v>4707</v>
      </c>
      <c r="C2327" s="20" t="s">
        <v>6733</v>
      </c>
      <c r="D2327" s="20" t="s">
        <v>6712</v>
      </c>
      <c r="E2327" s="20" t="s">
        <v>8373</v>
      </c>
    </row>
    <row r="2328" spans="1:5" ht="15.75">
      <c r="A2328" s="1" t="s">
        <v>23</v>
      </c>
      <c r="B2328" s="1" t="s">
        <v>4708</v>
      </c>
      <c r="C2328" s="20" t="s">
        <v>6732</v>
      </c>
      <c r="D2328" s="20" t="s">
        <v>5053</v>
      </c>
      <c r="E2328" s="20" t="s">
        <v>7571</v>
      </c>
    </row>
    <row r="2329" spans="1:5" ht="15.75">
      <c r="A2329" s="1" t="s">
        <v>22</v>
      </c>
      <c r="B2329" s="1" t="s">
        <v>4709</v>
      </c>
      <c r="C2329" s="20" t="s">
        <v>6732</v>
      </c>
      <c r="D2329" s="20" t="s">
        <v>6713</v>
      </c>
      <c r="E2329" s="20" t="s">
        <v>6754</v>
      </c>
    </row>
    <row r="2330" spans="1:5" ht="15.75">
      <c r="A2330" s="1" t="s">
        <v>21</v>
      </c>
      <c r="B2330" s="1" t="s">
        <v>4710</v>
      </c>
      <c r="C2330" s="20" t="s">
        <v>6732</v>
      </c>
      <c r="D2330" s="20" t="s">
        <v>6714</v>
      </c>
      <c r="E2330" s="20" t="s">
        <v>8374</v>
      </c>
    </row>
    <row r="2331" spans="1:5" ht="15.75">
      <c r="A2331" s="1" t="s">
        <v>19</v>
      </c>
      <c r="B2331" s="1" t="s">
        <v>4711</v>
      </c>
      <c r="C2331" s="20" t="s">
        <v>6732</v>
      </c>
      <c r="D2331" s="20" t="s">
        <v>6715</v>
      </c>
      <c r="E2331" s="20" t="s">
        <v>8375</v>
      </c>
    </row>
    <row r="2332" spans="1:5" ht="15.75">
      <c r="A2332" s="1" t="s">
        <v>18</v>
      </c>
      <c r="B2332" s="1" t="s">
        <v>4712</v>
      </c>
      <c r="C2332" s="20" t="s">
        <v>6733</v>
      </c>
      <c r="D2332" s="20" t="s">
        <v>6716</v>
      </c>
      <c r="E2332" s="20" t="s">
        <v>7072</v>
      </c>
    </row>
    <row r="2333" spans="1:5" ht="15.75">
      <c r="A2333" s="1" t="s">
        <v>16</v>
      </c>
      <c r="B2333" s="1" t="s">
        <v>4713</v>
      </c>
      <c r="C2333" s="20" t="s">
        <v>6733</v>
      </c>
      <c r="D2333" s="20" t="s">
        <v>6717</v>
      </c>
      <c r="E2333" s="20" t="s">
        <v>8376</v>
      </c>
    </row>
    <row r="2334" spans="1:5" ht="15.75">
      <c r="A2334" s="1" t="s">
        <v>14</v>
      </c>
      <c r="B2334" s="1" t="s">
        <v>4714</v>
      </c>
      <c r="C2334" s="20" t="s">
        <v>6732</v>
      </c>
      <c r="D2334" s="20" t="s">
        <v>6718</v>
      </c>
      <c r="E2334" s="20" t="s">
        <v>7998</v>
      </c>
    </row>
    <row r="2335" spans="1:5" ht="15.75">
      <c r="A2335" s="1" t="s">
        <v>11</v>
      </c>
      <c r="B2335" s="1" t="s">
        <v>4715</v>
      </c>
      <c r="C2335" s="20" t="s">
        <v>6733</v>
      </c>
      <c r="D2335" s="20" t="s">
        <v>6719</v>
      </c>
      <c r="E2335" s="20" t="s">
        <v>8377</v>
      </c>
    </row>
    <row r="2336" spans="1:5" ht="15.75">
      <c r="A2336" s="1" t="s">
        <v>6</v>
      </c>
      <c r="B2336" s="1" t="s">
        <v>4716</v>
      </c>
      <c r="C2336" s="20" t="s">
        <v>6733</v>
      </c>
      <c r="D2336" s="20" t="s">
        <v>6720</v>
      </c>
      <c r="E2336" s="20" t="s">
        <v>8378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36"/>
  <sheetViews>
    <sheetView workbookViewId="0">
      <selection activeCell="E2" sqref="E2"/>
    </sheetView>
  </sheetViews>
  <sheetFormatPr defaultRowHeight="15"/>
  <cols>
    <col min="1" max="1" width="11.85546875" bestFit="1" customWidth="1"/>
    <col min="3" max="3" width="14.28515625" bestFit="1" customWidth="1"/>
    <col min="6" max="6" width="11.7109375" bestFit="1" customWidth="1"/>
    <col min="7" max="7" width="15.140625" bestFit="1" customWidth="1"/>
    <col min="8" max="8" width="13.7109375" bestFit="1" customWidth="1"/>
    <col min="9" max="9" width="24.28515625" bestFit="1" customWidth="1"/>
    <col min="10" max="10" width="14.5703125" customWidth="1"/>
    <col min="13" max="13" width="34.85546875" customWidth="1"/>
  </cols>
  <sheetData>
    <row r="1" spans="1:14" ht="36.75" customHeight="1">
      <c r="A1" s="3" t="s">
        <v>0</v>
      </c>
      <c r="B1" s="3" t="s">
        <v>2370</v>
      </c>
      <c r="C1" s="12" t="s">
        <v>8385</v>
      </c>
      <c r="D1" s="3" t="s">
        <v>2371</v>
      </c>
      <c r="E1" s="12" t="s">
        <v>8424</v>
      </c>
      <c r="F1" s="3" t="s">
        <v>2372</v>
      </c>
      <c r="G1" s="3" t="s">
        <v>2373</v>
      </c>
      <c r="H1" s="3" t="s">
        <v>2374</v>
      </c>
      <c r="I1" s="3" t="s">
        <v>2375</v>
      </c>
      <c r="J1" s="12" t="s">
        <v>8382</v>
      </c>
      <c r="K1" s="3" t="s">
        <v>2376</v>
      </c>
      <c r="L1" s="12" t="s">
        <v>8418</v>
      </c>
    </row>
    <row r="2" spans="1:14">
      <c r="A2" t="s">
        <v>2369</v>
      </c>
      <c r="B2">
        <v>47.41</v>
      </c>
      <c r="C2" s="22" t="str">
        <f>IF(B2&lt;18.5,"Underweight",IF(B2&lt;25,"Normal weight", IF(B2&lt;30,"Overweight","Obesity")))</f>
        <v>Obesity</v>
      </c>
      <c r="D2">
        <v>7.47</v>
      </c>
      <c r="E2" t="str">
        <f>IF(D2&lt;5.7,"Normal",IF(D2&lt;6.5,"Pre-diabetes","Diabetes"))</f>
        <v>Diabetes</v>
      </c>
      <c r="F2" t="s">
        <v>2377</v>
      </c>
      <c r="G2" t="s">
        <v>2377</v>
      </c>
      <c r="H2" t="s">
        <v>2377</v>
      </c>
      <c r="I2" t="s">
        <v>2378</v>
      </c>
      <c r="J2" s="21">
        <f>IF(I2="No major surgery",0,I2)</f>
        <v>0</v>
      </c>
      <c r="K2" t="s">
        <v>2379</v>
      </c>
      <c r="L2" s="22" t="str">
        <f>IF(K2="?","No",K2)</f>
        <v>yes</v>
      </c>
    </row>
    <row r="3" spans="1:14">
      <c r="A3" t="s">
        <v>2368</v>
      </c>
      <c r="B3">
        <v>30.36</v>
      </c>
      <c r="C3" s="22" t="str">
        <f>IF(B3&lt;18.5,"Underweight",IF(B3&lt;25,"Normal weight", IF(B3&lt;30,"Overweight","Obesity")))</f>
        <v>Obesity</v>
      </c>
      <c r="D3">
        <v>5.77</v>
      </c>
      <c r="E3" t="str">
        <f t="shared" ref="E3:E66" si="0">IF(D3&lt;5.7,"Normal",IF(D3&lt;6.5,"Pre-diabetes","Diabetes"))</f>
        <v>Pre-diabetes</v>
      </c>
      <c r="F3" t="s">
        <v>2377</v>
      </c>
      <c r="G3" t="s">
        <v>2377</v>
      </c>
      <c r="H3" t="s">
        <v>2377</v>
      </c>
      <c r="I3" t="s">
        <v>2378</v>
      </c>
      <c r="J3" s="21">
        <f t="shared" ref="J3:J66" si="1">IF(I3="No major surgery",0,I3)</f>
        <v>0</v>
      </c>
      <c r="K3" t="s">
        <v>2379</v>
      </c>
      <c r="L3" s="22" t="str">
        <f t="shared" ref="L3:L66" si="2">IF(K3="?","No",K3)</f>
        <v>yes</v>
      </c>
      <c r="M3" s="17"/>
    </row>
    <row r="4" spans="1:14" ht="32.25" customHeight="1">
      <c r="A4" t="s">
        <v>2367</v>
      </c>
      <c r="B4">
        <v>34.484999999999999</v>
      </c>
      <c r="C4" s="22" t="str">
        <f t="shared" ref="C4:C67" si="3">IF(B4&lt;18.5,"Underweight",IF(B4&lt;25,"Normal weight", IF(B4&lt;30,"Overweight","Obesity")))</f>
        <v>Obesity</v>
      </c>
      <c r="D4">
        <v>11.87</v>
      </c>
      <c r="E4" t="str">
        <f t="shared" si="0"/>
        <v>Diabetes</v>
      </c>
      <c r="F4" t="s">
        <v>2379</v>
      </c>
      <c r="G4" t="s">
        <v>2377</v>
      </c>
      <c r="H4" t="s">
        <v>2377</v>
      </c>
      <c r="I4">
        <v>2</v>
      </c>
      <c r="J4" s="21">
        <f t="shared" si="1"/>
        <v>2</v>
      </c>
      <c r="K4" t="s">
        <v>2379</v>
      </c>
      <c r="L4" s="22" t="str">
        <f t="shared" si="2"/>
        <v>yes</v>
      </c>
      <c r="M4" s="10" t="s">
        <v>6723</v>
      </c>
      <c r="N4" s="11">
        <f>COUNTIF(A1:K2336,"?")</f>
        <v>2</v>
      </c>
    </row>
    <row r="5" spans="1:14">
      <c r="A5" t="s">
        <v>2366</v>
      </c>
      <c r="B5">
        <v>38.094999999999999</v>
      </c>
      <c r="C5" s="22" t="str">
        <f t="shared" si="3"/>
        <v>Obesity</v>
      </c>
      <c r="D5">
        <v>6.05</v>
      </c>
      <c r="E5" t="str">
        <f t="shared" si="0"/>
        <v>Pre-diabetes</v>
      </c>
      <c r="F5" t="s">
        <v>2377</v>
      </c>
      <c r="G5" t="s">
        <v>2377</v>
      </c>
      <c r="H5" t="s">
        <v>2377</v>
      </c>
      <c r="I5" t="s">
        <v>2378</v>
      </c>
      <c r="J5" s="21">
        <f t="shared" si="1"/>
        <v>0</v>
      </c>
      <c r="K5" t="s">
        <v>2379</v>
      </c>
      <c r="L5" s="22" t="str">
        <f t="shared" si="2"/>
        <v>yes</v>
      </c>
    </row>
    <row r="6" spans="1:14">
      <c r="A6" t="s">
        <v>2365</v>
      </c>
      <c r="B6">
        <v>35.53</v>
      </c>
      <c r="C6" s="22" t="str">
        <f t="shared" si="3"/>
        <v>Obesity</v>
      </c>
      <c r="D6">
        <v>5.45</v>
      </c>
      <c r="E6" t="str">
        <f t="shared" si="0"/>
        <v>Normal</v>
      </c>
      <c r="F6" t="s">
        <v>2377</v>
      </c>
      <c r="G6" t="s">
        <v>2377</v>
      </c>
      <c r="H6" t="s">
        <v>2377</v>
      </c>
      <c r="I6" t="s">
        <v>2378</v>
      </c>
      <c r="J6" s="21">
        <f t="shared" si="1"/>
        <v>0</v>
      </c>
      <c r="K6" t="s">
        <v>2379</v>
      </c>
      <c r="L6" s="22" t="str">
        <f t="shared" si="2"/>
        <v>yes</v>
      </c>
      <c r="M6" t="s">
        <v>6724</v>
      </c>
      <c r="N6">
        <f>COUNTIF(K2:K2336,"yes")</f>
        <v>488</v>
      </c>
    </row>
    <row r="7" spans="1:14">
      <c r="A7" t="s">
        <v>2364</v>
      </c>
      <c r="B7">
        <v>32.799999999999997</v>
      </c>
      <c r="C7" s="22" t="str">
        <f t="shared" si="3"/>
        <v>Obesity</v>
      </c>
      <c r="D7">
        <v>6.59</v>
      </c>
      <c r="E7" t="str">
        <f t="shared" si="0"/>
        <v>Diabetes</v>
      </c>
      <c r="F7" t="s">
        <v>2377</v>
      </c>
      <c r="G7" t="s">
        <v>2377</v>
      </c>
      <c r="H7" t="s">
        <v>2377</v>
      </c>
      <c r="I7" t="s">
        <v>2378</v>
      </c>
      <c r="J7" s="21">
        <f t="shared" si="1"/>
        <v>0</v>
      </c>
      <c r="K7" t="s">
        <v>2379</v>
      </c>
      <c r="L7" s="22" t="str">
        <f t="shared" si="2"/>
        <v>yes</v>
      </c>
      <c r="M7" t="s">
        <v>6725</v>
      </c>
      <c r="N7">
        <f>COUNTIF(K2:K2336,"no")</f>
        <v>1845</v>
      </c>
    </row>
    <row r="8" spans="1:14">
      <c r="A8" t="s">
        <v>2363</v>
      </c>
      <c r="B8">
        <v>36.4</v>
      </c>
      <c r="C8" s="22" t="str">
        <f t="shared" si="3"/>
        <v>Obesity</v>
      </c>
      <c r="D8">
        <v>6.07</v>
      </c>
      <c r="E8" t="str">
        <f t="shared" si="0"/>
        <v>Pre-diabetes</v>
      </c>
      <c r="F8" t="s">
        <v>2377</v>
      </c>
      <c r="G8" t="s">
        <v>2377</v>
      </c>
      <c r="H8" t="s">
        <v>2377</v>
      </c>
      <c r="I8" t="s">
        <v>2378</v>
      </c>
      <c r="J8" s="21">
        <f t="shared" si="1"/>
        <v>0</v>
      </c>
      <c r="K8" t="s">
        <v>2379</v>
      </c>
      <c r="L8" s="22" t="str">
        <f t="shared" si="2"/>
        <v>yes</v>
      </c>
    </row>
    <row r="9" spans="1:14">
      <c r="A9" t="s">
        <v>2362</v>
      </c>
      <c r="B9">
        <v>36.96</v>
      </c>
      <c r="C9" s="22" t="str">
        <f t="shared" si="3"/>
        <v>Obesity</v>
      </c>
      <c r="D9">
        <v>7.93</v>
      </c>
      <c r="E9" t="str">
        <f t="shared" si="0"/>
        <v>Diabetes</v>
      </c>
      <c r="F9" t="s">
        <v>2377</v>
      </c>
      <c r="G9" t="s">
        <v>2377</v>
      </c>
      <c r="H9" t="s">
        <v>2377</v>
      </c>
      <c r="I9">
        <v>3</v>
      </c>
      <c r="J9" s="21">
        <f t="shared" si="1"/>
        <v>3</v>
      </c>
      <c r="K9" t="s">
        <v>2379</v>
      </c>
      <c r="L9" s="22" t="str">
        <f t="shared" si="2"/>
        <v>yes</v>
      </c>
    </row>
    <row r="10" spans="1:14">
      <c r="A10" t="s">
        <v>2361</v>
      </c>
      <c r="B10">
        <v>41.14</v>
      </c>
      <c r="C10" s="22" t="str">
        <f t="shared" si="3"/>
        <v>Obesity</v>
      </c>
      <c r="D10">
        <v>9.58</v>
      </c>
      <c r="E10" t="str">
        <f t="shared" si="0"/>
        <v>Diabetes</v>
      </c>
      <c r="F10" t="s">
        <v>2379</v>
      </c>
      <c r="G10" t="s">
        <v>2377</v>
      </c>
      <c r="H10" t="s">
        <v>2380</v>
      </c>
      <c r="I10">
        <v>1</v>
      </c>
      <c r="J10" s="21">
        <f t="shared" si="1"/>
        <v>1</v>
      </c>
      <c r="K10" t="s">
        <v>2379</v>
      </c>
      <c r="L10" s="22" t="str">
        <f t="shared" si="2"/>
        <v>yes</v>
      </c>
      <c r="M10" t="s">
        <v>8424</v>
      </c>
    </row>
    <row r="11" spans="1:14">
      <c r="A11" t="s">
        <v>2360</v>
      </c>
      <c r="B11">
        <v>38.06</v>
      </c>
      <c r="C11" s="22" t="str">
        <f t="shared" si="3"/>
        <v>Obesity</v>
      </c>
      <c r="D11">
        <v>10.79</v>
      </c>
      <c r="E11" t="str">
        <f t="shared" si="0"/>
        <v>Diabetes</v>
      </c>
      <c r="F11" t="s">
        <v>2377</v>
      </c>
      <c r="G11" t="s">
        <v>2377</v>
      </c>
      <c r="H11" t="s">
        <v>2377</v>
      </c>
      <c r="I11" t="s">
        <v>2378</v>
      </c>
      <c r="J11" s="21">
        <f t="shared" si="1"/>
        <v>0</v>
      </c>
      <c r="K11" t="s">
        <v>2379</v>
      </c>
      <c r="L11" s="22" t="str">
        <f t="shared" si="2"/>
        <v>yes</v>
      </c>
      <c r="M11" t="s">
        <v>8425</v>
      </c>
      <c r="N11" t="s">
        <v>8426</v>
      </c>
    </row>
    <row r="12" spans="1:14">
      <c r="A12" t="s">
        <v>2359</v>
      </c>
      <c r="B12">
        <v>37.700000000000003</v>
      </c>
      <c r="C12" s="22" t="str">
        <f t="shared" si="3"/>
        <v>Obesity</v>
      </c>
      <c r="D12">
        <v>5.96</v>
      </c>
      <c r="E12" t="str">
        <f t="shared" si="0"/>
        <v>Pre-diabetes</v>
      </c>
      <c r="F12" t="s">
        <v>2379</v>
      </c>
      <c r="G12" t="s">
        <v>2377</v>
      </c>
      <c r="H12" t="s">
        <v>2377</v>
      </c>
      <c r="I12">
        <v>2</v>
      </c>
      <c r="J12" s="21">
        <f t="shared" si="1"/>
        <v>2</v>
      </c>
      <c r="K12" t="s">
        <v>2379</v>
      </c>
      <c r="L12" s="22" t="str">
        <f t="shared" si="2"/>
        <v>yes</v>
      </c>
      <c r="M12" t="s">
        <v>8428</v>
      </c>
      <c r="N12" t="s">
        <v>8427</v>
      </c>
    </row>
    <row r="13" spans="1:14">
      <c r="A13" t="s">
        <v>2358</v>
      </c>
      <c r="B13">
        <v>42.13</v>
      </c>
      <c r="C13" s="22" t="str">
        <f t="shared" si="3"/>
        <v>Obesity</v>
      </c>
      <c r="D13">
        <v>11.9</v>
      </c>
      <c r="E13" t="str">
        <f t="shared" si="0"/>
        <v>Diabetes</v>
      </c>
      <c r="F13" t="s">
        <v>2377</v>
      </c>
      <c r="G13" t="s">
        <v>2377</v>
      </c>
      <c r="H13" t="s">
        <v>2377</v>
      </c>
      <c r="I13" t="s">
        <v>2378</v>
      </c>
      <c r="J13" s="21">
        <f t="shared" si="1"/>
        <v>0</v>
      </c>
      <c r="K13" t="s">
        <v>2379</v>
      </c>
      <c r="L13" s="22" t="str">
        <f t="shared" si="2"/>
        <v>yes</v>
      </c>
      <c r="M13" t="s">
        <v>8429</v>
      </c>
      <c r="N13" t="s">
        <v>8430</v>
      </c>
    </row>
    <row r="14" spans="1:14">
      <c r="A14" t="s">
        <v>2357</v>
      </c>
      <c r="B14">
        <v>40.92</v>
      </c>
      <c r="C14" s="22" t="str">
        <f t="shared" si="3"/>
        <v>Obesity</v>
      </c>
      <c r="D14">
        <v>8.41</v>
      </c>
      <c r="E14" t="str">
        <f t="shared" si="0"/>
        <v>Diabetes</v>
      </c>
      <c r="F14" t="s">
        <v>2377</v>
      </c>
      <c r="G14" t="s">
        <v>2377</v>
      </c>
      <c r="H14" t="s">
        <v>2377</v>
      </c>
      <c r="I14" t="s">
        <v>2378</v>
      </c>
      <c r="J14" s="21">
        <f t="shared" si="1"/>
        <v>0</v>
      </c>
      <c r="K14" t="s">
        <v>2379</v>
      </c>
      <c r="L14" s="22" t="str">
        <f t="shared" si="2"/>
        <v>yes</v>
      </c>
    </row>
    <row r="15" spans="1:14">
      <c r="A15" t="s">
        <v>2356</v>
      </c>
      <c r="B15">
        <v>40.564999999999998</v>
      </c>
      <c r="C15" s="22" t="str">
        <f t="shared" si="3"/>
        <v>Obesity</v>
      </c>
      <c r="D15">
        <v>7.02</v>
      </c>
      <c r="E15" t="str">
        <f t="shared" si="0"/>
        <v>Diabetes</v>
      </c>
      <c r="F15" t="s">
        <v>2377</v>
      </c>
      <c r="G15" t="s">
        <v>2377</v>
      </c>
      <c r="H15" t="s">
        <v>2377</v>
      </c>
      <c r="I15" t="s">
        <v>2378</v>
      </c>
      <c r="J15" s="21">
        <f t="shared" si="1"/>
        <v>0</v>
      </c>
      <c r="K15" t="s">
        <v>2379</v>
      </c>
      <c r="L15" s="22" t="str">
        <f t="shared" si="2"/>
        <v>yes</v>
      </c>
    </row>
    <row r="16" spans="1:14">
      <c r="A16" t="s">
        <v>2355</v>
      </c>
      <c r="B16">
        <v>36.384999999999998</v>
      </c>
      <c r="C16" s="22" t="str">
        <f t="shared" si="3"/>
        <v>Obesity</v>
      </c>
      <c r="D16">
        <v>7.59</v>
      </c>
      <c r="E16" t="str">
        <f t="shared" si="0"/>
        <v>Diabetes</v>
      </c>
      <c r="F16" t="s">
        <v>2379</v>
      </c>
      <c r="G16" t="s">
        <v>2377</v>
      </c>
      <c r="H16" t="s">
        <v>2377</v>
      </c>
      <c r="I16">
        <v>2</v>
      </c>
      <c r="J16" s="21">
        <f t="shared" si="1"/>
        <v>2</v>
      </c>
      <c r="K16" t="s">
        <v>2379</v>
      </c>
      <c r="L16" s="22" t="str">
        <f t="shared" si="2"/>
        <v>yes</v>
      </c>
    </row>
    <row r="17" spans="1:12">
      <c r="A17" t="s">
        <v>2354</v>
      </c>
      <c r="B17">
        <v>39.9</v>
      </c>
      <c r="C17" s="22" t="str">
        <f t="shared" si="3"/>
        <v>Obesity</v>
      </c>
      <c r="D17">
        <v>11.32</v>
      </c>
      <c r="E17" t="str">
        <f t="shared" si="0"/>
        <v>Diabetes</v>
      </c>
      <c r="F17" t="s">
        <v>2377</v>
      </c>
      <c r="G17" t="s">
        <v>2377</v>
      </c>
      <c r="H17" t="s">
        <v>2377</v>
      </c>
      <c r="I17" t="s">
        <v>2378</v>
      </c>
      <c r="J17" s="21">
        <f t="shared" si="1"/>
        <v>0</v>
      </c>
      <c r="K17" t="s">
        <v>2379</v>
      </c>
      <c r="L17" s="22" t="str">
        <f t="shared" si="2"/>
        <v>yes</v>
      </c>
    </row>
    <row r="18" spans="1:12">
      <c r="A18" t="s">
        <v>2353</v>
      </c>
      <c r="B18">
        <v>33.799999999999997</v>
      </c>
      <c r="C18" s="22" t="str">
        <f t="shared" si="3"/>
        <v>Obesity</v>
      </c>
      <c r="D18">
        <v>7.67</v>
      </c>
      <c r="E18" t="str">
        <f t="shared" si="0"/>
        <v>Diabetes</v>
      </c>
      <c r="F18" t="s">
        <v>2377</v>
      </c>
      <c r="G18" t="s">
        <v>2377</v>
      </c>
      <c r="H18" t="s">
        <v>2377</v>
      </c>
      <c r="I18">
        <v>3</v>
      </c>
      <c r="J18" s="21">
        <f t="shared" si="1"/>
        <v>3</v>
      </c>
      <c r="K18" t="s">
        <v>2379</v>
      </c>
      <c r="L18" s="22" t="str">
        <f t="shared" si="2"/>
        <v>yes</v>
      </c>
    </row>
    <row r="19" spans="1:12">
      <c r="A19" t="s">
        <v>2352</v>
      </c>
      <c r="B19">
        <v>36.765000000000001</v>
      </c>
      <c r="C19" s="22" t="str">
        <f t="shared" si="3"/>
        <v>Obesity</v>
      </c>
      <c r="D19">
        <v>7.29</v>
      </c>
      <c r="E19" t="str">
        <f t="shared" si="0"/>
        <v>Diabetes</v>
      </c>
      <c r="F19" t="s">
        <v>2379</v>
      </c>
      <c r="G19" t="s">
        <v>2377</v>
      </c>
      <c r="H19" t="s">
        <v>2380</v>
      </c>
      <c r="I19">
        <v>1</v>
      </c>
      <c r="J19" s="21">
        <f t="shared" si="1"/>
        <v>1</v>
      </c>
      <c r="K19" t="s">
        <v>2379</v>
      </c>
      <c r="L19" s="22" t="str">
        <f t="shared" si="2"/>
        <v>yes</v>
      </c>
    </row>
    <row r="20" spans="1:12">
      <c r="A20" t="s">
        <v>2351</v>
      </c>
      <c r="B20">
        <v>36.954999999999998</v>
      </c>
      <c r="C20" s="22" t="str">
        <f t="shared" si="3"/>
        <v>Obesity</v>
      </c>
      <c r="D20">
        <v>4.72</v>
      </c>
      <c r="E20" t="str">
        <f t="shared" si="0"/>
        <v>Normal</v>
      </c>
      <c r="F20" t="s">
        <v>2379</v>
      </c>
      <c r="G20" t="s">
        <v>2377</v>
      </c>
      <c r="H20" t="s">
        <v>2377</v>
      </c>
      <c r="I20">
        <v>1</v>
      </c>
      <c r="J20" s="21">
        <f t="shared" si="1"/>
        <v>1</v>
      </c>
      <c r="K20" t="s">
        <v>2379</v>
      </c>
      <c r="L20" s="22" t="str">
        <f t="shared" si="2"/>
        <v>yes</v>
      </c>
    </row>
    <row r="21" spans="1:12">
      <c r="A21" t="s">
        <v>2350</v>
      </c>
      <c r="B21">
        <v>42.9</v>
      </c>
      <c r="C21" s="22" t="str">
        <f t="shared" si="3"/>
        <v>Obesity</v>
      </c>
      <c r="D21">
        <v>11.41</v>
      </c>
      <c r="E21" t="str">
        <f t="shared" si="0"/>
        <v>Diabetes</v>
      </c>
      <c r="F21" t="s">
        <v>2377</v>
      </c>
      <c r="G21" t="s">
        <v>2377</v>
      </c>
      <c r="H21" t="s">
        <v>2377</v>
      </c>
      <c r="I21" t="s">
        <v>2378</v>
      </c>
      <c r="J21" s="21">
        <f t="shared" si="1"/>
        <v>0</v>
      </c>
      <c r="K21" t="s">
        <v>2379</v>
      </c>
      <c r="L21" s="22" t="str">
        <f t="shared" si="2"/>
        <v>yes</v>
      </c>
    </row>
    <row r="22" spans="1:12">
      <c r="A22" t="s">
        <v>2349</v>
      </c>
      <c r="B22">
        <v>36.299999999999997</v>
      </c>
      <c r="C22" s="22" t="str">
        <f t="shared" si="3"/>
        <v>Obesity</v>
      </c>
      <c r="D22">
        <v>11.5</v>
      </c>
      <c r="E22" t="str">
        <f t="shared" si="0"/>
        <v>Diabetes</v>
      </c>
      <c r="F22" t="s">
        <v>2379</v>
      </c>
      <c r="G22" t="s">
        <v>2377</v>
      </c>
      <c r="H22" t="s">
        <v>2377</v>
      </c>
      <c r="I22">
        <v>2</v>
      </c>
      <c r="J22" s="21">
        <f t="shared" si="1"/>
        <v>2</v>
      </c>
      <c r="K22" t="s">
        <v>2379</v>
      </c>
      <c r="L22" s="22" t="str">
        <f t="shared" si="2"/>
        <v>yes</v>
      </c>
    </row>
    <row r="23" spans="1:12">
      <c r="A23" t="s">
        <v>2348</v>
      </c>
      <c r="B23">
        <v>32.200000000000003</v>
      </c>
      <c r="C23" s="22" t="str">
        <f t="shared" si="3"/>
        <v>Obesity</v>
      </c>
      <c r="D23">
        <v>6.22</v>
      </c>
      <c r="E23" t="str">
        <f t="shared" si="0"/>
        <v>Pre-diabetes</v>
      </c>
      <c r="F23" t="s">
        <v>2379</v>
      </c>
      <c r="G23" t="s">
        <v>2377</v>
      </c>
      <c r="H23" t="s">
        <v>2377</v>
      </c>
      <c r="I23">
        <v>2</v>
      </c>
      <c r="J23" s="21">
        <f t="shared" si="1"/>
        <v>2</v>
      </c>
      <c r="K23" t="s">
        <v>2379</v>
      </c>
      <c r="L23" s="22" t="str">
        <f t="shared" si="2"/>
        <v>yes</v>
      </c>
    </row>
    <row r="24" spans="1:12">
      <c r="A24" t="s">
        <v>2347</v>
      </c>
      <c r="B24">
        <v>31.3</v>
      </c>
      <c r="C24" s="22" t="str">
        <f t="shared" si="3"/>
        <v>Obesity</v>
      </c>
      <c r="D24">
        <v>11.38</v>
      </c>
      <c r="E24" t="str">
        <f t="shared" si="0"/>
        <v>Diabetes</v>
      </c>
      <c r="F24" t="s">
        <v>2377</v>
      </c>
      <c r="G24" t="s">
        <v>2377</v>
      </c>
      <c r="H24" t="s">
        <v>2377</v>
      </c>
      <c r="I24">
        <v>3</v>
      </c>
      <c r="J24" s="21">
        <f t="shared" si="1"/>
        <v>3</v>
      </c>
      <c r="K24" t="s">
        <v>2379</v>
      </c>
      <c r="L24" s="22" t="str">
        <f t="shared" si="2"/>
        <v>yes</v>
      </c>
    </row>
    <row r="25" spans="1:12">
      <c r="A25" t="s">
        <v>2346</v>
      </c>
      <c r="B25">
        <v>41.8</v>
      </c>
      <c r="C25" s="22" t="str">
        <f t="shared" si="3"/>
        <v>Obesity</v>
      </c>
      <c r="D25">
        <v>7.89</v>
      </c>
      <c r="E25" t="str">
        <f t="shared" si="0"/>
        <v>Diabetes</v>
      </c>
      <c r="F25" t="s">
        <v>2379</v>
      </c>
      <c r="G25" t="s">
        <v>2377</v>
      </c>
      <c r="H25" t="s">
        <v>2377</v>
      </c>
      <c r="I25">
        <v>2</v>
      </c>
      <c r="J25" s="21">
        <f t="shared" si="1"/>
        <v>2</v>
      </c>
      <c r="K25" t="s">
        <v>2379</v>
      </c>
      <c r="L25" s="22" t="str">
        <f t="shared" si="2"/>
        <v>yes</v>
      </c>
    </row>
    <row r="26" spans="1:12">
      <c r="A26" t="s">
        <v>2345</v>
      </c>
      <c r="B26">
        <v>35.090000000000003</v>
      </c>
      <c r="C26" s="22" t="str">
        <f t="shared" si="3"/>
        <v>Obesity</v>
      </c>
      <c r="D26">
        <v>4.38</v>
      </c>
      <c r="E26" t="str">
        <f t="shared" si="0"/>
        <v>Normal</v>
      </c>
      <c r="F26" t="s">
        <v>2379</v>
      </c>
      <c r="G26" t="s">
        <v>2377</v>
      </c>
      <c r="H26" t="s">
        <v>2377</v>
      </c>
      <c r="I26">
        <v>2</v>
      </c>
      <c r="J26" s="21">
        <f t="shared" si="1"/>
        <v>2</v>
      </c>
      <c r="K26" t="s">
        <v>2379</v>
      </c>
      <c r="L26" s="22" t="str">
        <f t="shared" si="2"/>
        <v>yes</v>
      </c>
    </row>
    <row r="27" spans="1:12">
      <c r="A27" t="s">
        <v>2344</v>
      </c>
      <c r="B27">
        <v>33.880000000000003</v>
      </c>
      <c r="C27" s="22" t="str">
        <f t="shared" si="3"/>
        <v>Obesity</v>
      </c>
      <c r="D27">
        <v>7.01</v>
      </c>
      <c r="E27" t="str">
        <f t="shared" si="0"/>
        <v>Diabetes</v>
      </c>
      <c r="F27" t="s">
        <v>2377</v>
      </c>
      <c r="G27" t="s">
        <v>2377</v>
      </c>
      <c r="H27" t="s">
        <v>2377</v>
      </c>
      <c r="I27">
        <v>3</v>
      </c>
      <c r="J27" s="21">
        <f t="shared" si="1"/>
        <v>3</v>
      </c>
      <c r="K27" t="s">
        <v>2379</v>
      </c>
      <c r="L27" s="22" t="str">
        <f t="shared" si="2"/>
        <v>yes</v>
      </c>
    </row>
    <row r="28" spans="1:12">
      <c r="A28" t="s">
        <v>2343</v>
      </c>
      <c r="B28">
        <v>30.875</v>
      </c>
      <c r="C28" s="22" t="str">
        <f t="shared" si="3"/>
        <v>Obesity</v>
      </c>
      <c r="D28">
        <v>11.88</v>
      </c>
      <c r="E28" t="str">
        <f t="shared" si="0"/>
        <v>Diabetes</v>
      </c>
      <c r="F28" t="s">
        <v>2377</v>
      </c>
      <c r="G28" t="s">
        <v>2377</v>
      </c>
      <c r="H28" t="s">
        <v>2377</v>
      </c>
      <c r="I28" t="s">
        <v>2378</v>
      </c>
      <c r="J28" s="21">
        <f t="shared" si="1"/>
        <v>0</v>
      </c>
      <c r="K28" t="s">
        <v>2379</v>
      </c>
      <c r="L28" s="22" t="str">
        <f t="shared" si="2"/>
        <v>yes</v>
      </c>
    </row>
    <row r="29" spans="1:12">
      <c r="A29" t="s">
        <v>2342</v>
      </c>
      <c r="B29">
        <v>36.86</v>
      </c>
      <c r="C29" s="22" t="str">
        <f t="shared" si="3"/>
        <v>Obesity</v>
      </c>
      <c r="D29">
        <v>5.19</v>
      </c>
      <c r="E29" t="str">
        <f t="shared" si="0"/>
        <v>Normal</v>
      </c>
      <c r="F29" t="s">
        <v>2379</v>
      </c>
      <c r="G29" t="s">
        <v>2377</v>
      </c>
      <c r="H29" t="s">
        <v>2380</v>
      </c>
      <c r="I29">
        <v>1</v>
      </c>
      <c r="J29" s="21">
        <f t="shared" si="1"/>
        <v>1</v>
      </c>
      <c r="K29" t="s">
        <v>2379</v>
      </c>
      <c r="L29" s="22" t="str">
        <f t="shared" si="2"/>
        <v>yes</v>
      </c>
    </row>
    <row r="30" spans="1:12">
      <c r="A30" t="s">
        <v>2341</v>
      </c>
      <c r="B30">
        <v>35.86</v>
      </c>
      <c r="C30" s="22" t="str">
        <f t="shared" si="3"/>
        <v>Obesity</v>
      </c>
      <c r="D30">
        <v>6.74</v>
      </c>
      <c r="E30" t="str">
        <f t="shared" si="0"/>
        <v>Diabetes</v>
      </c>
      <c r="F30" t="s">
        <v>2379</v>
      </c>
      <c r="G30" t="s">
        <v>2377</v>
      </c>
      <c r="H30" t="s">
        <v>2377</v>
      </c>
      <c r="I30">
        <v>2</v>
      </c>
      <c r="J30" s="21">
        <f t="shared" si="1"/>
        <v>2</v>
      </c>
      <c r="K30" t="s">
        <v>2379</v>
      </c>
      <c r="L30" s="22" t="str">
        <f t="shared" si="2"/>
        <v>yes</v>
      </c>
    </row>
    <row r="31" spans="1:12">
      <c r="A31" t="s">
        <v>2340</v>
      </c>
      <c r="B31">
        <v>37.049999999999997</v>
      </c>
      <c r="C31" s="22" t="str">
        <f t="shared" si="3"/>
        <v>Obesity</v>
      </c>
      <c r="D31">
        <v>8.44</v>
      </c>
      <c r="E31" t="str">
        <f t="shared" si="0"/>
        <v>Diabetes</v>
      </c>
      <c r="F31" t="s">
        <v>2377</v>
      </c>
      <c r="G31" t="s">
        <v>2377</v>
      </c>
      <c r="H31" t="s">
        <v>2377</v>
      </c>
      <c r="I31" t="s">
        <v>2378</v>
      </c>
      <c r="J31" s="21">
        <f t="shared" si="1"/>
        <v>0</v>
      </c>
      <c r="K31" t="s">
        <v>2379</v>
      </c>
      <c r="L31" s="22" t="str">
        <f t="shared" si="2"/>
        <v>yes</v>
      </c>
    </row>
    <row r="32" spans="1:12">
      <c r="A32" t="s">
        <v>2339</v>
      </c>
      <c r="B32">
        <v>43.89</v>
      </c>
      <c r="C32" s="22" t="str">
        <f t="shared" si="3"/>
        <v>Obesity</v>
      </c>
      <c r="D32">
        <v>8.7100000000000009</v>
      </c>
      <c r="E32" t="str">
        <f t="shared" si="0"/>
        <v>Diabetes</v>
      </c>
      <c r="F32" t="s">
        <v>2377</v>
      </c>
      <c r="G32" t="s">
        <v>2377</v>
      </c>
      <c r="H32" t="s">
        <v>2377</v>
      </c>
      <c r="I32" t="s">
        <v>2378</v>
      </c>
      <c r="J32" s="21">
        <f t="shared" si="1"/>
        <v>0</v>
      </c>
      <c r="K32" t="s">
        <v>2379</v>
      </c>
      <c r="L32" s="22" t="str">
        <f t="shared" si="2"/>
        <v>yes</v>
      </c>
    </row>
    <row r="33" spans="1:12">
      <c r="A33" t="s">
        <v>2338</v>
      </c>
      <c r="B33">
        <v>42.35</v>
      </c>
      <c r="C33" s="22" t="str">
        <f t="shared" si="3"/>
        <v>Obesity</v>
      </c>
      <c r="D33">
        <v>5.08</v>
      </c>
      <c r="E33" t="str">
        <f t="shared" si="0"/>
        <v>Normal</v>
      </c>
      <c r="F33" t="s">
        <v>2379</v>
      </c>
      <c r="G33" t="s">
        <v>2377</v>
      </c>
      <c r="H33" t="s">
        <v>2377</v>
      </c>
      <c r="I33" t="s">
        <v>2378</v>
      </c>
      <c r="J33" s="21">
        <f t="shared" si="1"/>
        <v>0</v>
      </c>
      <c r="K33" t="s">
        <v>2379</v>
      </c>
      <c r="L33" s="22" t="str">
        <f t="shared" si="2"/>
        <v>yes</v>
      </c>
    </row>
    <row r="34" spans="1:12">
      <c r="A34" t="s">
        <v>2337</v>
      </c>
      <c r="B34">
        <v>31.35</v>
      </c>
      <c r="C34" s="22" t="str">
        <f t="shared" si="3"/>
        <v>Obesity</v>
      </c>
      <c r="D34">
        <v>6.86</v>
      </c>
      <c r="E34" t="str">
        <f t="shared" si="0"/>
        <v>Diabetes</v>
      </c>
      <c r="F34" t="s">
        <v>2377</v>
      </c>
      <c r="G34" t="s">
        <v>2377</v>
      </c>
      <c r="H34" t="s">
        <v>2377</v>
      </c>
      <c r="I34" t="s">
        <v>2378</v>
      </c>
      <c r="J34" s="21">
        <f t="shared" si="1"/>
        <v>0</v>
      </c>
      <c r="K34" t="s">
        <v>2379</v>
      </c>
      <c r="L34" s="22" t="str">
        <f t="shared" si="2"/>
        <v>yes</v>
      </c>
    </row>
    <row r="35" spans="1:12">
      <c r="A35" t="s">
        <v>2336</v>
      </c>
      <c r="B35">
        <v>47.6</v>
      </c>
      <c r="C35" s="22" t="str">
        <f t="shared" si="3"/>
        <v>Obesity</v>
      </c>
      <c r="D35">
        <v>5.95</v>
      </c>
      <c r="E35" t="str">
        <f t="shared" si="0"/>
        <v>Pre-diabetes</v>
      </c>
      <c r="F35" t="s">
        <v>2379</v>
      </c>
      <c r="G35" t="s">
        <v>2377</v>
      </c>
      <c r="H35" t="s">
        <v>2377</v>
      </c>
      <c r="I35" t="s">
        <v>2378</v>
      </c>
      <c r="J35" s="21">
        <f t="shared" si="1"/>
        <v>0</v>
      </c>
      <c r="K35" t="s">
        <v>2379</v>
      </c>
      <c r="L35" s="22" t="str">
        <f t="shared" si="2"/>
        <v>yes</v>
      </c>
    </row>
    <row r="36" spans="1:12">
      <c r="A36" t="s">
        <v>2335</v>
      </c>
      <c r="B36">
        <v>46.2</v>
      </c>
      <c r="C36" s="22" t="str">
        <f t="shared" si="3"/>
        <v>Obesity</v>
      </c>
      <c r="D36">
        <v>6.09</v>
      </c>
      <c r="E36" t="str">
        <f t="shared" si="0"/>
        <v>Pre-diabetes</v>
      </c>
      <c r="F36" t="s">
        <v>2377</v>
      </c>
      <c r="G36" t="s">
        <v>2377</v>
      </c>
      <c r="H36" t="s">
        <v>2380</v>
      </c>
      <c r="I36">
        <v>1</v>
      </c>
      <c r="J36" s="21">
        <f t="shared" si="1"/>
        <v>1</v>
      </c>
      <c r="K36" t="s">
        <v>2379</v>
      </c>
      <c r="L36" s="22" t="str">
        <f t="shared" si="2"/>
        <v>yes</v>
      </c>
    </row>
    <row r="37" spans="1:12">
      <c r="A37" t="s">
        <v>2334</v>
      </c>
      <c r="B37">
        <v>32.015000000000001</v>
      </c>
      <c r="C37" s="22" t="str">
        <f t="shared" si="3"/>
        <v>Obesity</v>
      </c>
      <c r="D37">
        <v>11.75</v>
      </c>
      <c r="E37" t="str">
        <f t="shared" si="0"/>
        <v>Diabetes</v>
      </c>
      <c r="F37" t="s">
        <v>2377</v>
      </c>
      <c r="G37" t="s">
        <v>2377</v>
      </c>
      <c r="H37" t="s">
        <v>2377</v>
      </c>
      <c r="I37" t="s">
        <v>2378</v>
      </c>
      <c r="J37" s="21">
        <f t="shared" si="1"/>
        <v>0</v>
      </c>
      <c r="K37" t="s">
        <v>2379</v>
      </c>
      <c r="L37" s="22" t="str">
        <f t="shared" si="2"/>
        <v>yes</v>
      </c>
    </row>
    <row r="38" spans="1:12">
      <c r="A38" t="s">
        <v>2333</v>
      </c>
      <c r="B38">
        <v>40.564999999999998</v>
      </c>
      <c r="C38" s="22" t="str">
        <f t="shared" si="3"/>
        <v>Obesity</v>
      </c>
      <c r="D38">
        <v>7.37</v>
      </c>
      <c r="E38" t="str">
        <f t="shared" si="0"/>
        <v>Diabetes</v>
      </c>
      <c r="F38" t="s">
        <v>2377</v>
      </c>
      <c r="G38" t="s">
        <v>2377</v>
      </c>
      <c r="H38" t="s">
        <v>2377</v>
      </c>
      <c r="I38" t="s">
        <v>2378</v>
      </c>
      <c r="J38" s="21">
        <f t="shared" si="1"/>
        <v>0</v>
      </c>
      <c r="K38" t="s">
        <v>2379</v>
      </c>
      <c r="L38" s="22" t="str">
        <f t="shared" si="2"/>
        <v>yes</v>
      </c>
    </row>
    <row r="39" spans="1:12">
      <c r="A39" t="s">
        <v>2332</v>
      </c>
      <c r="B39">
        <v>32.450000000000003</v>
      </c>
      <c r="C39" s="22" t="str">
        <f t="shared" si="3"/>
        <v>Obesity</v>
      </c>
      <c r="D39">
        <v>11.91</v>
      </c>
      <c r="E39" t="str">
        <f t="shared" si="0"/>
        <v>Diabetes</v>
      </c>
      <c r="F39" t="s">
        <v>2377</v>
      </c>
      <c r="G39" t="s">
        <v>2377</v>
      </c>
      <c r="H39" t="s">
        <v>2377</v>
      </c>
      <c r="I39" t="s">
        <v>2378</v>
      </c>
      <c r="J39" s="21">
        <f t="shared" si="1"/>
        <v>0</v>
      </c>
      <c r="K39" t="s">
        <v>2379</v>
      </c>
      <c r="L39" s="22" t="str">
        <f t="shared" si="2"/>
        <v>yes</v>
      </c>
    </row>
    <row r="40" spans="1:12">
      <c r="A40" t="s">
        <v>2331</v>
      </c>
      <c r="B40">
        <v>34.96</v>
      </c>
      <c r="C40" s="22" t="str">
        <f t="shared" si="3"/>
        <v>Obesity</v>
      </c>
      <c r="D40">
        <v>6.52</v>
      </c>
      <c r="E40" t="str">
        <f t="shared" si="0"/>
        <v>Diabetes</v>
      </c>
      <c r="F40" t="s">
        <v>2377</v>
      </c>
      <c r="G40" t="s">
        <v>2377</v>
      </c>
      <c r="H40" t="s">
        <v>2377</v>
      </c>
      <c r="I40" t="s">
        <v>2378</v>
      </c>
      <c r="J40" s="21">
        <f t="shared" si="1"/>
        <v>0</v>
      </c>
      <c r="K40" t="s">
        <v>2379</v>
      </c>
      <c r="L40" s="22" t="str">
        <f t="shared" si="2"/>
        <v>yes</v>
      </c>
    </row>
    <row r="41" spans="1:12">
      <c r="A41" t="s">
        <v>2330</v>
      </c>
      <c r="B41">
        <v>35.5</v>
      </c>
      <c r="C41" s="22" t="str">
        <f t="shared" si="3"/>
        <v>Obesity</v>
      </c>
      <c r="D41">
        <v>5.14</v>
      </c>
      <c r="E41" t="str">
        <f t="shared" si="0"/>
        <v>Normal</v>
      </c>
      <c r="F41" t="s">
        <v>2377</v>
      </c>
      <c r="G41" t="s">
        <v>2377</v>
      </c>
      <c r="H41" t="s">
        <v>2380</v>
      </c>
      <c r="I41">
        <v>1</v>
      </c>
      <c r="J41" s="21">
        <f t="shared" si="1"/>
        <v>1</v>
      </c>
      <c r="K41" t="s">
        <v>2379</v>
      </c>
      <c r="L41" s="22" t="str">
        <f t="shared" si="2"/>
        <v>yes</v>
      </c>
    </row>
    <row r="42" spans="1:12">
      <c r="A42" t="s">
        <v>2329</v>
      </c>
      <c r="B42">
        <v>52.58</v>
      </c>
      <c r="C42" s="22" t="str">
        <f t="shared" si="3"/>
        <v>Obesity</v>
      </c>
      <c r="D42">
        <v>4.1900000000000004</v>
      </c>
      <c r="E42" t="str">
        <f t="shared" si="0"/>
        <v>Normal</v>
      </c>
      <c r="F42" t="s">
        <v>2377</v>
      </c>
      <c r="G42" t="s">
        <v>2379</v>
      </c>
      <c r="H42" t="s">
        <v>2377</v>
      </c>
      <c r="I42">
        <v>1</v>
      </c>
      <c r="J42" s="21">
        <f t="shared" si="1"/>
        <v>1</v>
      </c>
      <c r="K42" t="s">
        <v>2379</v>
      </c>
      <c r="L42" s="22" t="str">
        <f t="shared" si="2"/>
        <v>yes</v>
      </c>
    </row>
    <row r="43" spans="1:12">
      <c r="A43" t="s">
        <v>2328</v>
      </c>
      <c r="B43">
        <v>35.200000000000003</v>
      </c>
      <c r="C43" s="22" t="str">
        <f t="shared" si="3"/>
        <v>Obesity</v>
      </c>
      <c r="D43">
        <v>11.68</v>
      </c>
      <c r="E43" t="str">
        <f t="shared" si="0"/>
        <v>Diabetes</v>
      </c>
      <c r="F43" t="s">
        <v>2379</v>
      </c>
      <c r="G43" t="s">
        <v>2377</v>
      </c>
      <c r="H43" t="s">
        <v>2377</v>
      </c>
      <c r="I43" t="s">
        <v>2378</v>
      </c>
      <c r="J43" s="21">
        <f t="shared" si="1"/>
        <v>0</v>
      </c>
      <c r="K43" t="s">
        <v>2379</v>
      </c>
      <c r="L43" s="22" t="str">
        <f t="shared" si="2"/>
        <v>yes</v>
      </c>
    </row>
    <row r="44" spans="1:12">
      <c r="A44" t="s">
        <v>2327</v>
      </c>
      <c r="B44">
        <v>38.06</v>
      </c>
      <c r="C44" s="22" t="str">
        <f t="shared" si="3"/>
        <v>Obesity</v>
      </c>
      <c r="D44">
        <v>6.98</v>
      </c>
      <c r="E44" t="str">
        <f t="shared" si="0"/>
        <v>Diabetes</v>
      </c>
      <c r="F44" t="s">
        <v>2377</v>
      </c>
      <c r="G44" t="s">
        <v>2377</v>
      </c>
      <c r="H44" t="s">
        <v>2377</v>
      </c>
      <c r="I44" t="s">
        <v>2378</v>
      </c>
      <c r="J44" s="21">
        <f t="shared" si="1"/>
        <v>0</v>
      </c>
      <c r="K44" t="s">
        <v>2379</v>
      </c>
      <c r="L44" s="22" t="str">
        <f t="shared" si="2"/>
        <v>yes</v>
      </c>
    </row>
    <row r="45" spans="1:12">
      <c r="A45" t="s">
        <v>2326</v>
      </c>
      <c r="B45">
        <v>34.21</v>
      </c>
      <c r="C45" s="22" t="str">
        <f t="shared" si="3"/>
        <v>Obesity</v>
      </c>
      <c r="D45">
        <v>8.34</v>
      </c>
      <c r="E45" t="str">
        <f t="shared" si="0"/>
        <v>Diabetes</v>
      </c>
      <c r="F45" t="s">
        <v>2377</v>
      </c>
      <c r="G45" t="s">
        <v>2377</v>
      </c>
      <c r="H45" t="s">
        <v>2377</v>
      </c>
      <c r="I45" t="s">
        <v>2378</v>
      </c>
      <c r="J45" s="21">
        <f t="shared" si="1"/>
        <v>0</v>
      </c>
      <c r="K45" t="s">
        <v>2379</v>
      </c>
      <c r="L45" s="22" t="str">
        <f t="shared" si="2"/>
        <v>yes</v>
      </c>
    </row>
    <row r="46" spans="1:12">
      <c r="A46" t="s">
        <v>2325</v>
      </c>
      <c r="B46">
        <v>38.94</v>
      </c>
      <c r="C46" s="22" t="str">
        <f t="shared" si="3"/>
        <v>Obesity</v>
      </c>
      <c r="D46">
        <v>8.49</v>
      </c>
      <c r="E46" t="str">
        <f t="shared" si="0"/>
        <v>Diabetes</v>
      </c>
      <c r="F46" t="s">
        <v>2379</v>
      </c>
      <c r="G46" t="s">
        <v>2377</v>
      </c>
      <c r="H46" t="s">
        <v>2377</v>
      </c>
      <c r="I46">
        <v>1</v>
      </c>
      <c r="J46" s="21">
        <f t="shared" si="1"/>
        <v>1</v>
      </c>
      <c r="K46" t="s">
        <v>2379</v>
      </c>
      <c r="L46" s="22" t="str">
        <f t="shared" si="2"/>
        <v>yes</v>
      </c>
    </row>
    <row r="47" spans="1:12">
      <c r="A47" t="s">
        <v>2324</v>
      </c>
      <c r="B47">
        <v>30.21</v>
      </c>
      <c r="C47" s="22" t="str">
        <f t="shared" si="3"/>
        <v>Obesity</v>
      </c>
      <c r="D47">
        <v>5.34</v>
      </c>
      <c r="E47" t="str">
        <f t="shared" si="0"/>
        <v>Normal</v>
      </c>
      <c r="F47" t="s">
        <v>2379</v>
      </c>
      <c r="G47" t="s">
        <v>2377</v>
      </c>
      <c r="H47" t="s">
        <v>2377</v>
      </c>
      <c r="I47">
        <v>1</v>
      </c>
      <c r="J47" s="21">
        <f t="shared" si="1"/>
        <v>1</v>
      </c>
      <c r="K47" t="s">
        <v>2379</v>
      </c>
      <c r="L47" s="22" t="str">
        <f t="shared" si="2"/>
        <v>yes</v>
      </c>
    </row>
    <row r="48" spans="1:12">
      <c r="A48" t="s">
        <v>2323</v>
      </c>
      <c r="B48">
        <v>33.630000000000003</v>
      </c>
      <c r="C48" s="22" t="str">
        <f t="shared" si="3"/>
        <v>Obesity</v>
      </c>
      <c r="D48">
        <v>4.43</v>
      </c>
      <c r="E48" t="str">
        <f t="shared" si="0"/>
        <v>Normal</v>
      </c>
      <c r="F48" t="s">
        <v>2379</v>
      </c>
      <c r="G48" t="s">
        <v>2377</v>
      </c>
      <c r="H48" t="s">
        <v>2377</v>
      </c>
      <c r="I48">
        <v>2</v>
      </c>
      <c r="J48" s="21">
        <f t="shared" si="1"/>
        <v>2</v>
      </c>
      <c r="K48" t="s">
        <v>2379</v>
      </c>
      <c r="L48" s="22" t="str">
        <f t="shared" si="2"/>
        <v>yes</v>
      </c>
    </row>
    <row r="49" spans="1:12">
      <c r="A49" t="s">
        <v>2322</v>
      </c>
      <c r="B49">
        <v>40.369999999999997</v>
      </c>
      <c r="C49" s="22" t="str">
        <f t="shared" si="3"/>
        <v>Obesity</v>
      </c>
      <c r="D49">
        <v>4.47</v>
      </c>
      <c r="E49" t="str">
        <f t="shared" si="0"/>
        <v>Normal</v>
      </c>
      <c r="F49" t="s">
        <v>2377</v>
      </c>
      <c r="G49" t="s">
        <v>2377</v>
      </c>
      <c r="H49" t="s">
        <v>2377</v>
      </c>
      <c r="I49" t="s">
        <v>2378</v>
      </c>
      <c r="J49" s="21">
        <f t="shared" si="1"/>
        <v>0</v>
      </c>
      <c r="K49" t="s">
        <v>2379</v>
      </c>
      <c r="L49" s="22" t="str">
        <f t="shared" si="2"/>
        <v>yes</v>
      </c>
    </row>
    <row r="50" spans="1:12">
      <c r="A50" t="s">
        <v>2321</v>
      </c>
      <c r="B50">
        <v>53.09</v>
      </c>
      <c r="C50" s="22" t="str">
        <f t="shared" si="3"/>
        <v>Obesity</v>
      </c>
      <c r="D50">
        <v>4.82</v>
      </c>
      <c r="E50" t="str">
        <f t="shared" si="0"/>
        <v>Normal</v>
      </c>
      <c r="F50" t="s">
        <v>2379</v>
      </c>
      <c r="G50" t="s">
        <v>2377</v>
      </c>
      <c r="H50" t="s">
        <v>2377</v>
      </c>
      <c r="I50">
        <v>2</v>
      </c>
      <c r="J50" s="21">
        <f t="shared" si="1"/>
        <v>2</v>
      </c>
      <c r="K50" t="s">
        <v>2379</v>
      </c>
      <c r="L50" s="22" t="str">
        <f t="shared" si="2"/>
        <v>yes</v>
      </c>
    </row>
    <row r="51" spans="1:12">
      <c r="A51" t="s">
        <v>2320</v>
      </c>
      <c r="B51">
        <v>31.79</v>
      </c>
      <c r="C51" s="22" t="str">
        <f t="shared" si="3"/>
        <v>Obesity</v>
      </c>
      <c r="D51">
        <v>5.51</v>
      </c>
      <c r="E51" t="str">
        <f t="shared" si="0"/>
        <v>Normal</v>
      </c>
      <c r="F51" t="s">
        <v>2379</v>
      </c>
      <c r="G51" t="s">
        <v>2377</v>
      </c>
      <c r="H51" t="s">
        <v>2377</v>
      </c>
      <c r="I51">
        <v>2</v>
      </c>
      <c r="J51" s="21">
        <f t="shared" si="1"/>
        <v>2</v>
      </c>
      <c r="K51" t="s">
        <v>2379</v>
      </c>
      <c r="L51" s="22" t="str">
        <f t="shared" si="2"/>
        <v>yes</v>
      </c>
    </row>
    <row r="52" spans="1:12">
      <c r="A52" t="s">
        <v>2319</v>
      </c>
      <c r="B52">
        <v>41.895000000000003</v>
      </c>
      <c r="C52" s="22" t="str">
        <f t="shared" si="3"/>
        <v>Obesity</v>
      </c>
      <c r="D52">
        <v>10.87</v>
      </c>
      <c r="E52" t="str">
        <f t="shared" si="0"/>
        <v>Diabetes</v>
      </c>
      <c r="F52" t="s">
        <v>2379</v>
      </c>
      <c r="G52" t="s">
        <v>2377</v>
      </c>
      <c r="H52" t="s">
        <v>2377</v>
      </c>
      <c r="I52">
        <v>1</v>
      </c>
      <c r="J52" s="21">
        <f t="shared" si="1"/>
        <v>1</v>
      </c>
      <c r="K52" t="s">
        <v>2379</v>
      </c>
      <c r="L52" s="22" t="str">
        <f t="shared" si="2"/>
        <v>yes</v>
      </c>
    </row>
    <row r="53" spans="1:12">
      <c r="A53" t="s">
        <v>2318</v>
      </c>
      <c r="B53">
        <v>31.16</v>
      </c>
      <c r="C53" s="22" t="str">
        <f t="shared" si="3"/>
        <v>Obesity</v>
      </c>
      <c r="D53">
        <v>9.34</v>
      </c>
      <c r="E53" t="str">
        <f t="shared" si="0"/>
        <v>Diabetes</v>
      </c>
      <c r="F53" t="s">
        <v>2377</v>
      </c>
      <c r="G53" t="s">
        <v>2377</v>
      </c>
      <c r="H53" t="s">
        <v>2377</v>
      </c>
      <c r="I53" t="s">
        <v>2378</v>
      </c>
      <c r="J53" s="21">
        <f t="shared" si="1"/>
        <v>0</v>
      </c>
      <c r="K53" t="s">
        <v>2379</v>
      </c>
      <c r="L53" s="22" t="str">
        <f t="shared" si="2"/>
        <v>yes</v>
      </c>
    </row>
    <row r="54" spans="1:12">
      <c r="A54" t="s">
        <v>2317</v>
      </c>
      <c r="B54">
        <v>34.104999999999997</v>
      </c>
      <c r="C54" s="22" t="str">
        <f t="shared" si="3"/>
        <v>Obesity</v>
      </c>
      <c r="D54">
        <v>5.03</v>
      </c>
      <c r="E54" t="str">
        <f t="shared" si="0"/>
        <v>Normal</v>
      </c>
      <c r="F54" t="s">
        <v>2379</v>
      </c>
      <c r="G54" t="s">
        <v>2377</v>
      </c>
      <c r="H54" t="s">
        <v>2380</v>
      </c>
      <c r="I54">
        <v>1</v>
      </c>
      <c r="J54" s="21">
        <f t="shared" si="1"/>
        <v>1</v>
      </c>
      <c r="K54" t="s">
        <v>2379</v>
      </c>
      <c r="L54" s="22" t="str">
        <f t="shared" si="2"/>
        <v>yes</v>
      </c>
    </row>
    <row r="55" spans="1:12">
      <c r="A55" t="s">
        <v>2316</v>
      </c>
      <c r="B55">
        <v>51.93</v>
      </c>
      <c r="C55" s="22" t="str">
        <f t="shared" si="3"/>
        <v>Obesity</v>
      </c>
      <c r="D55">
        <v>11.05</v>
      </c>
      <c r="E55" t="str">
        <f t="shared" si="0"/>
        <v>Diabetes</v>
      </c>
      <c r="F55" t="s">
        <v>2377</v>
      </c>
      <c r="G55" t="s">
        <v>2377</v>
      </c>
      <c r="H55" t="s">
        <v>2377</v>
      </c>
      <c r="I55" t="s">
        <v>2378</v>
      </c>
      <c r="J55" s="21">
        <f t="shared" si="1"/>
        <v>0</v>
      </c>
      <c r="K55" t="s">
        <v>2379</v>
      </c>
      <c r="L55" s="22" t="str">
        <f t="shared" si="2"/>
        <v>yes</v>
      </c>
    </row>
    <row r="56" spans="1:12">
      <c r="A56" t="s">
        <v>2315</v>
      </c>
      <c r="B56">
        <v>38.950000000000003</v>
      </c>
      <c r="C56" s="22" t="str">
        <f t="shared" si="3"/>
        <v>Obesity</v>
      </c>
      <c r="D56">
        <v>11.95</v>
      </c>
      <c r="E56" t="str">
        <f t="shared" si="0"/>
        <v>Diabetes</v>
      </c>
      <c r="F56" t="s">
        <v>2377</v>
      </c>
      <c r="G56" t="s">
        <v>2377</v>
      </c>
      <c r="H56" t="s">
        <v>2377</v>
      </c>
      <c r="I56" t="s">
        <v>2378</v>
      </c>
      <c r="J56" s="21">
        <f t="shared" si="1"/>
        <v>0</v>
      </c>
      <c r="K56" t="s">
        <v>2379</v>
      </c>
      <c r="L56" s="22" t="str">
        <f t="shared" si="2"/>
        <v>yes</v>
      </c>
    </row>
    <row r="57" spans="1:12">
      <c r="A57" t="s">
        <v>2314</v>
      </c>
      <c r="B57">
        <v>36.630000000000003</v>
      </c>
      <c r="C57" s="22" t="str">
        <f t="shared" si="3"/>
        <v>Obesity</v>
      </c>
      <c r="D57">
        <v>7.72</v>
      </c>
      <c r="E57" t="str">
        <f t="shared" si="0"/>
        <v>Diabetes</v>
      </c>
      <c r="F57" t="s">
        <v>2379</v>
      </c>
      <c r="G57" t="s">
        <v>2377</v>
      </c>
      <c r="H57" t="s">
        <v>2377</v>
      </c>
      <c r="I57">
        <v>1</v>
      </c>
      <c r="J57" s="21">
        <f t="shared" si="1"/>
        <v>1</v>
      </c>
      <c r="K57" t="s">
        <v>2379</v>
      </c>
      <c r="L57" s="22" t="str">
        <f t="shared" si="2"/>
        <v>yes</v>
      </c>
    </row>
    <row r="58" spans="1:12">
      <c r="A58" t="s">
        <v>2313</v>
      </c>
      <c r="B58">
        <v>34.200000000000003</v>
      </c>
      <c r="C58" s="22" t="str">
        <f t="shared" si="3"/>
        <v>Obesity</v>
      </c>
      <c r="D58">
        <v>5.75</v>
      </c>
      <c r="E58" t="str">
        <f t="shared" si="0"/>
        <v>Pre-diabetes</v>
      </c>
      <c r="F58" t="s">
        <v>2377</v>
      </c>
      <c r="G58" t="s">
        <v>2377</v>
      </c>
      <c r="H58" t="s">
        <v>2377</v>
      </c>
      <c r="I58">
        <v>2</v>
      </c>
      <c r="J58" s="21">
        <f t="shared" si="1"/>
        <v>2</v>
      </c>
      <c r="K58" t="s">
        <v>2379</v>
      </c>
      <c r="L58" s="22" t="str">
        <f t="shared" si="2"/>
        <v>yes</v>
      </c>
    </row>
    <row r="59" spans="1:12">
      <c r="A59" t="s">
        <v>2312</v>
      </c>
      <c r="B59">
        <v>50.63</v>
      </c>
      <c r="C59" s="22" t="str">
        <f t="shared" si="3"/>
        <v>Obesity</v>
      </c>
      <c r="D59">
        <v>11.89</v>
      </c>
      <c r="E59" t="str">
        <f t="shared" si="0"/>
        <v>Diabetes</v>
      </c>
      <c r="F59" t="s">
        <v>2377</v>
      </c>
      <c r="G59" t="s">
        <v>2377</v>
      </c>
      <c r="H59" t="s">
        <v>2377</v>
      </c>
      <c r="I59" t="s">
        <v>2378</v>
      </c>
      <c r="J59" s="21">
        <f t="shared" si="1"/>
        <v>0</v>
      </c>
      <c r="K59" t="s">
        <v>2379</v>
      </c>
      <c r="L59" s="22" t="str">
        <f t="shared" si="2"/>
        <v>yes</v>
      </c>
    </row>
    <row r="60" spans="1:12">
      <c r="A60" t="s">
        <v>2311</v>
      </c>
      <c r="B60">
        <v>36.479999999999997</v>
      </c>
      <c r="C60" s="22" t="str">
        <f t="shared" si="3"/>
        <v>Obesity</v>
      </c>
      <c r="D60">
        <v>6.2</v>
      </c>
      <c r="E60" t="str">
        <f t="shared" si="0"/>
        <v>Pre-diabetes</v>
      </c>
      <c r="F60" t="s">
        <v>2377</v>
      </c>
      <c r="G60" t="s">
        <v>2377</v>
      </c>
      <c r="H60" t="s">
        <v>2377</v>
      </c>
      <c r="I60" t="s">
        <v>2378</v>
      </c>
      <c r="J60" s="21">
        <f t="shared" si="1"/>
        <v>0</v>
      </c>
      <c r="K60" t="s">
        <v>2379</v>
      </c>
      <c r="L60" s="22" t="str">
        <f t="shared" si="2"/>
        <v>yes</v>
      </c>
    </row>
    <row r="61" spans="1:12">
      <c r="A61" t="s">
        <v>2310</v>
      </c>
      <c r="B61">
        <v>54.82</v>
      </c>
      <c r="C61" s="22" t="str">
        <f t="shared" si="3"/>
        <v>Obesity</v>
      </c>
      <c r="D61">
        <v>10.61</v>
      </c>
      <c r="E61" t="str">
        <f t="shared" si="0"/>
        <v>Diabetes</v>
      </c>
      <c r="F61" t="s">
        <v>2377</v>
      </c>
      <c r="G61" t="s">
        <v>2377</v>
      </c>
      <c r="H61" t="s">
        <v>2377</v>
      </c>
      <c r="I61" t="s">
        <v>2378</v>
      </c>
      <c r="J61" s="21">
        <f t="shared" si="1"/>
        <v>0</v>
      </c>
      <c r="K61" t="s">
        <v>2379</v>
      </c>
      <c r="L61" s="22" t="str">
        <f t="shared" si="2"/>
        <v>yes</v>
      </c>
    </row>
    <row r="62" spans="1:12">
      <c r="A62" t="s">
        <v>2309</v>
      </c>
      <c r="B62">
        <v>38.06</v>
      </c>
      <c r="C62" s="22" t="str">
        <f t="shared" si="3"/>
        <v>Obesity</v>
      </c>
      <c r="D62">
        <v>6.04</v>
      </c>
      <c r="E62" t="str">
        <f t="shared" si="0"/>
        <v>Pre-diabetes</v>
      </c>
      <c r="F62" t="s">
        <v>2377</v>
      </c>
      <c r="G62" t="s">
        <v>2377</v>
      </c>
      <c r="H62" t="s">
        <v>2380</v>
      </c>
      <c r="I62">
        <v>1</v>
      </c>
      <c r="J62" s="21">
        <f t="shared" si="1"/>
        <v>1</v>
      </c>
      <c r="K62" t="s">
        <v>2379</v>
      </c>
      <c r="L62" s="22" t="str">
        <f t="shared" si="2"/>
        <v>yes</v>
      </c>
    </row>
    <row r="63" spans="1:12">
      <c r="A63" t="s">
        <v>2308</v>
      </c>
      <c r="B63">
        <v>51.48</v>
      </c>
      <c r="C63" s="22" t="str">
        <f t="shared" si="3"/>
        <v>Obesity</v>
      </c>
      <c r="D63">
        <v>9.33</v>
      </c>
      <c r="E63" t="str">
        <f t="shared" si="0"/>
        <v>Diabetes</v>
      </c>
      <c r="F63" t="s">
        <v>2379</v>
      </c>
      <c r="G63" t="s">
        <v>2377</v>
      </c>
      <c r="H63" t="s">
        <v>2377</v>
      </c>
      <c r="I63" t="s">
        <v>2378</v>
      </c>
      <c r="J63" s="21">
        <f t="shared" si="1"/>
        <v>0</v>
      </c>
      <c r="K63" t="s">
        <v>2379</v>
      </c>
      <c r="L63" s="22" t="str">
        <f t="shared" si="2"/>
        <v>yes</v>
      </c>
    </row>
    <row r="64" spans="1:12">
      <c r="A64" t="s">
        <v>2307</v>
      </c>
      <c r="B64">
        <v>52.06</v>
      </c>
      <c r="C64" s="22" t="str">
        <f t="shared" si="3"/>
        <v>Obesity</v>
      </c>
      <c r="D64">
        <v>11.47</v>
      </c>
      <c r="E64" t="str">
        <f t="shared" si="0"/>
        <v>Diabetes</v>
      </c>
      <c r="F64" t="s">
        <v>2377</v>
      </c>
      <c r="G64" t="s">
        <v>2377</v>
      </c>
      <c r="H64" t="s">
        <v>2377</v>
      </c>
      <c r="I64" t="s">
        <v>2378</v>
      </c>
      <c r="J64" s="21">
        <f t="shared" si="1"/>
        <v>0</v>
      </c>
      <c r="K64" t="s">
        <v>2379</v>
      </c>
      <c r="L64" s="22" t="str">
        <f t="shared" si="2"/>
        <v>yes</v>
      </c>
    </row>
    <row r="65" spans="1:12">
      <c r="A65" t="s">
        <v>2306</v>
      </c>
      <c r="B65">
        <v>30.684999999999999</v>
      </c>
      <c r="C65" s="22" t="str">
        <f t="shared" si="3"/>
        <v>Obesity</v>
      </c>
      <c r="D65">
        <v>7.02</v>
      </c>
      <c r="E65" t="str">
        <f t="shared" si="0"/>
        <v>Diabetes</v>
      </c>
      <c r="F65" t="s">
        <v>2379</v>
      </c>
      <c r="G65" t="s">
        <v>2377</v>
      </c>
      <c r="H65" t="s">
        <v>2377</v>
      </c>
      <c r="I65" t="s">
        <v>2378</v>
      </c>
      <c r="J65" s="21">
        <f t="shared" si="1"/>
        <v>0</v>
      </c>
      <c r="K65" t="s">
        <v>2379</v>
      </c>
      <c r="L65" s="22" t="str">
        <f t="shared" si="2"/>
        <v>yes</v>
      </c>
    </row>
    <row r="66" spans="1:12">
      <c r="A66" t="s">
        <v>2305</v>
      </c>
      <c r="B66">
        <v>36.08</v>
      </c>
      <c r="C66" s="22" t="str">
        <f t="shared" si="3"/>
        <v>Obesity</v>
      </c>
      <c r="D66">
        <v>8.8000000000000007</v>
      </c>
      <c r="E66" t="str">
        <f t="shared" si="0"/>
        <v>Diabetes</v>
      </c>
      <c r="F66" t="s">
        <v>2379</v>
      </c>
      <c r="G66" t="s">
        <v>2377</v>
      </c>
      <c r="H66" t="s">
        <v>2377</v>
      </c>
      <c r="I66">
        <v>1</v>
      </c>
      <c r="J66" s="21">
        <f t="shared" si="1"/>
        <v>1</v>
      </c>
      <c r="K66" t="s">
        <v>2379</v>
      </c>
      <c r="L66" s="22" t="str">
        <f t="shared" si="2"/>
        <v>yes</v>
      </c>
    </row>
    <row r="67" spans="1:12">
      <c r="A67" t="s">
        <v>2304</v>
      </c>
      <c r="B67">
        <v>54.99</v>
      </c>
      <c r="C67" s="22" t="str">
        <f t="shared" si="3"/>
        <v>Obesity</v>
      </c>
      <c r="D67">
        <v>8.68</v>
      </c>
      <c r="E67" t="str">
        <f t="shared" ref="E67:E130" si="4">IF(D67&lt;5.7,"Normal",IF(D67&lt;6.5,"Pre-diabetes","Diabetes"))</f>
        <v>Diabetes</v>
      </c>
      <c r="F67" t="s">
        <v>2377</v>
      </c>
      <c r="G67" t="s">
        <v>2377</v>
      </c>
      <c r="H67" t="s">
        <v>2377</v>
      </c>
      <c r="I67">
        <v>2</v>
      </c>
      <c r="J67" s="21">
        <f t="shared" ref="J67:J130" si="5">IF(I67="No major surgery",0,I67)</f>
        <v>2</v>
      </c>
      <c r="K67" t="s">
        <v>2379</v>
      </c>
      <c r="L67" s="22" t="str">
        <f t="shared" ref="L67:L130" si="6">IF(K67="?","No",K67)</f>
        <v>yes</v>
      </c>
    </row>
    <row r="68" spans="1:12">
      <c r="A68" t="s">
        <v>2303</v>
      </c>
      <c r="B68">
        <v>35.97</v>
      </c>
      <c r="C68" s="22" t="str">
        <f t="shared" ref="C68:C131" si="7">IF(B68&lt;18.5,"Underweight",IF(B68&lt;25,"Normal weight", IF(B68&lt;30,"Overweight","Obesity")))</f>
        <v>Obesity</v>
      </c>
      <c r="D68">
        <v>6.12</v>
      </c>
      <c r="E68" t="str">
        <f t="shared" si="4"/>
        <v>Pre-diabetes</v>
      </c>
      <c r="F68" t="s">
        <v>2377</v>
      </c>
      <c r="G68" t="s">
        <v>2377</v>
      </c>
      <c r="H68" t="s">
        <v>2380</v>
      </c>
      <c r="I68">
        <v>1</v>
      </c>
      <c r="J68" s="21">
        <f t="shared" si="5"/>
        <v>1</v>
      </c>
      <c r="K68" t="s">
        <v>2379</v>
      </c>
      <c r="L68" s="22" t="str">
        <f t="shared" si="6"/>
        <v>yes</v>
      </c>
    </row>
    <row r="69" spans="1:12">
      <c r="A69" t="s">
        <v>2302</v>
      </c>
      <c r="B69">
        <v>45.54</v>
      </c>
      <c r="C69" s="22" t="str">
        <f t="shared" si="7"/>
        <v>Obesity</v>
      </c>
      <c r="D69">
        <v>5.4</v>
      </c>
      <c r="E69" t="str">
        <f t="shared" si="4"/>
        <v>Normal</v>
      </c>
      <c r="F69" t="s">
        <v>2379</v>
      </c>
      <c r="G69" t="s">
        <v>2377</v>
      </c>
      <c r="H69" t="s">
        <v>2380</v>
      </c>
      <c r="I69">
        <v>1</v>
      </c>
      <c r="J69" s="21">
        <f t="shared" si="5"/>
        <v>1</v>
      </c>
      <c r="K69" t="s">
        <v>2379</v>
      </c>
      <c r="L69" s="22" t="str">
        <f t="shared" si="6"/>
        <v>yes</v>
      </c>
    </row>
    <row r="70" spans="1:12">
      <c r="A70" t="s">
        <v>2301</v>
      </c>
      <c r="B70">
        <v>35.53</v>
      </c>
      <c r="C70" s="22" t="str">
        <f t="shared" si="7"/>
        <v>Obesity</v>
      </c>
      <c r="D70">
        <v>4.3600000000000003</v>
      </c>
      <c r="E70" t="str">
        <f t="shared" si="4"/>
        <v>Normal</v>
      </c>
      <c r="F70" t="s">
        <v>2379</v>
      </c>
      <c r="G70" t="s">
        <v>2377</v>
      </c>
      <c r="H70" t="s">
        <v>2377</v>
      </c>
      <c r="I70" t="s">
        <v>2378</v>
      </c>
      <c r="J70" s="21">
        <f t="shared" si="5"/>
        <v>0</v>
      </c>
      <c r="K70" t="s">
        <v>2379</v>
      </c>
      <c r="L70" s="22" t="str">
        <f t="shared" si="6"/>
        <v>yes</v>
      </c>
    </row>
    <row r="71" spans="1:12">
      <c r="A71" t="s">
        <v>2300</v>
      </c>
      <c r="B71">
        <v>30.8</v>
      </c>
      <c r="C71" s="22" t="str">
        <f t="shared" si="7"/>
        <v>Obesity</v>
      </c>
      <c r="D71">
        <v>9.77</v>
      </c>
      <c r="E71" t="str">
        <f t="shared" si="4"/>
        <v>Diabetes</v>
      </c>
      <c r="F71" t="s">
        <v>2377</v>
      </c>
      <c r="G71" t="s">
        <v>2377</v>
      </c>
      <c r="H71" t="s">
        <v>2377</v>
      </c>
      <c r="I71" t="s">
        <v>2378</v>
      </c>
      <c r="J71" s="21">
        <f t="shared" si="5"/>
        <v>0</v>
      </c>
      <c r="K71" t="s">
        <v>2379</v>
      </c>
      <c r="L71" s="22" t="str">
        <f t="shared" si="6"/>
        <v>yes</v>
      </c>
    </row>
    <row r="72" spans="1:12">
      <c r="A72" t="s">
        <v>2299</v>
      </c>
      <c r="B72">
        <v>38.39</v>
      </c>
      <c r="C72" s="22" t="str">
        <f t="shared" si="7"/>
        <v>Obesity</v>
      </c>
      <c r="D72">
        <v>4.25</v>
      </c>
      <c r="E72" t="str">
        <f t="shared" si="4"/>
        <v>Normal</v>
      </c>
      <c r="F72" t="s">
        <v>2377</v>
      </c>
      <c r="G72" t="s">
        <v>2377</v>
      </c>
      <c r="H72" t="s">
        <v>2377</v>
      </c>
      <c r="I72">
        <v>1</v>
      </c>
      <c r="J72" s="21">
        <f t="shared" si="5"/>
        <v>1</v>
      </c>
      <c r="K72" t="s">
        <v>2379</v>
      </c>
      <c r="L72" s="22" t="str">
        <f t="shared" si="6"/>
        <v>yes</v>
      </c>
    </row>
    <row r="73" spans="1:12">
      <c r="A73" t="s">
        <v>2298</v>
      </c>
      <c r="B73">
        <v>32.299999999999997</v>
      </c>
      <c r="C73" s="22" t="str">
        <f t="shared" si="7"/>
        <v>Obesity</v>
      </c>
      <c r="D73">
        <v>4.76</v>
      </c>
      <c r="E73" t="str">
        <f t="shared" si="4"/>
        <v>Normal</v>
      </c>
      <c r="F73" t="s">
        <v>2377</v>
      </c>
      <c r="G73" t="s">
        <v>2377</v>
      </c>
      <c r="H73" t="s">
        <v>2377</v>
      </c>
      <c r="I73">
        <v>2</v>
      </c>
      <c r="J73" s="21">
        <f t="shared" si="5"/>
        <v>2</v>
      </c>
      <c r="K73" t="s">
        <v>2379</v>
      </c>
      <c r="L73" s="22" t="str">
        <f t="shared" si="6"/>
        <v>yes</v>
      </c>
    </row>
    <row r="74" spans="1:12">
      <c r="A74" t="s">
        <v>2297</v>
      </c>
      <c r="B74">
        <v>48.8</v>
      </c>
      <c r="C74" s="22" t="str">
        <f t="shared" si="7"/>
        <v>Obesity</v>
      </c>
      <c r="D74">
        <v>6.22</v>
      </c>
      <c r="E74" t="str">
        <f t="shared" si="4"/>
        <v>Pre-diabetes</v>
      </c>
      <c r="F74" t="s">
        <v>2379</v>
      </c>
      <c r="G74" t="s">
        <v>2377</v>
      </c>
      <c r="H74" t="s">
        <v>2377</v>
      </c>
      <c r="I74">
        <v>2</v>
      </c>
      <c r="J74" s="21">
        <f t="shared" si="5"/>
        <v>2</v>
      </c>
      <c r="K74" t="s">
        <v>2379</v>
      </c>
      <c r="L74" s="22" t="str">
        <f t="shared" si="6"/>
        <v>yes</v>
      </c>
    </row>
    <row r="75" spans="1:12">
      <c r="A75" t="s">
        <v>2296</v>
      </c>
      <c r="B75">
        <v>45.5</v>
      </c>
      <c r="C75" s="22" t="str">
        <f t="shared" si="7"/>
        <v>Obesity</v>
      </c>
      <c r="D75">
        <v>7.96</v>
      </c>
      <c r="E75" t="str">
        <f t="shared" si="4"/>
        <v>Diabetes</v>
      </c>
      <c r="F75" t="s">
        <v>2377</v>
      </c>
      <c r="G75" t="s">
        <v>2377</v>
      </c>
      <c r="H75" t="s">
        <v>2377</v>
      </c>
      <c r="I75" t="s">
        <v>2378</v>
      </c>
      <c r="J75" s="21">
        <f t="shared" si="5"/>
        <v>0</v>
      </c>
      <c r="K75" t="s">
        <v>2379</v>
      </c>
      <c r="L75" s="22" t="str">
        <f t="shared" si="6"/>
        <v>yes</v>
      </c>
    </row>
    <row r="76" spans="1:12">
      <c r="A76" t="s">
        <v>2295</v>
      </c>
      <c r="B76">
        <v>53.61</v>
      </c>
      <c r="C76" s="22" t="str">
        <f t="shared" si="7"/>
        <v>Obesity</v>
      </c>
      <c r="D76">
        <v>10.92</v>
      </c>
      <c r="E76" t="str">
        <f t="shared" si="4"/>
        <v>Diabetes</v>
      </c>
      <c r="F76" t="s">
        <v>2379</v>
      </c>
      <c r="G76" t="s">
        <v>2377</v>
      </c>
      <c r="H76" t="s">
        <v>2377</v>
      </c>
      <c r="I76">
        <v>1</v>
      </c>
      <c r="J76" s="21">
        <f t="shared" si="5"/>
        <v>1</v>
      </c>
      <c r="K76" t="s">
        <v>2379</v>
      </c>
      <c r="L76" s="22" t="str">
        <f t="shared" si="6"/>
        <v>yes</v>
      </c>
    </row>
    <row r="77" spans="1:12">
      <c r="A77" t="s">
        <v>2294</v>
      </c>
      <c r="B77">
        <v>36.19</v>
      </c>
      <c r="C77" s="22" t="str">
        <f t="shared" si="7"/>
        <v>Obesity</v>
      </c>
      <c r="D77">
        <v>11.51</v>
      </c>
      <c r="E77" t="str">
        <f t="shared" si="4"/>
        <v>Diabetes</v>
      </c>
      <c r="F77" t="s">
        <v>2379</v>
      </c>
      <c r="G77" t="s">
        <v>2377</v>
      </c>
      <c r="H77" t="s">
        <v>2377</v>
      </c>
      <c r="I77">
        <v>1</v>
      </c>
      <c r="J77" s="21">
        <f t="shared" si="5"/>
        <v>1</v>
      </c>
      <c r="K77" t="s">
        <v>2379</v>
      </c>
      <c r="L77" s="22" t="str">
        <f t="shared" si="6"/>
        <v>yes</v>
      </c>
    </row>
    <row r="78" spans="1:12">
      <c r="A78" t="s">
        <v>2293</v>
      </c>
      <c r="B78">
        <v>34.6</v>
      </c>
      <c r="C78" s="22" t="str">
        <f t="shared" si="7"/>
        <v>Obesity</v>
      </c>
      <c r="D78">
        <v>5.99</v>
      </c>
      <c r="E78" t="str">
        <f t="shared" si="4"/>
        <v>Pre-diabetes</v>
      </c>
      <c r="F78" t="s">
        <v>2379</v>
      </c>
      <c r="G78" t="s">
        <v>2377</v>
      </c>
      <c r="H78" t="s">
        <v>2377</v>
      </c>
      <c r="I78" t="s">
        <v>2378</v>
      </c>
      <c r="J78" s="21">
        <f t="shared" si="5"/>
        <v>0</v>
      </c>
      <c r="K78" t="s">
        <v>2379</v>
      </c>
      <c r="L78" s="22" t="str">
        <f t="shared" si="6"/>
        <v>yes</v>
      </c>
    </row>
    <row r="79" spans="1:12">
      <c r="A79" t="s">
        <v>2292</v>
      </c>
      <c r="B79">
        <v>54.12</v>
      </c>
      <c r="C79" s="22" t="str">
        <f t="shared" si="7"/>
        <v>Obesity</v>
      </c>
      <c r="D79">
        <v>11.57</v>
      </c>
      <c r="E79" t="str">
        <f t="shared" si="4"/>
        <v>Diabetes</v>
      </c>
      <c r="F79" t="s">
        <v>2377</v>
      </c>
      <c r="G79" t="s">
        <v>2377</v>
      </c>
      <c r="H79" t="s">
        <v>2377</v>
      </c>
      <c r="I79" t="s">
        <v>2378</v>
      </c>
      <c r="J79" s="21">
        <f t="shared" si="5"/>
        <v>0</v>
      </c>
      <c r="K79" t="s">
        <v>2379</v>
      </c>
      <c r="L79" s="22" t="str">
        <f t="shared" si="6"/>
        <v>yes</v>
      </c>
    </row>
    <row r="80" spans="1:12">
      <c r="A80" t="s">
        <v>2291</v>
      </c>
      <c r="B80">
        <v>48.82</v>
      </c>
      <c r="C80" s="22" t="str">
        <f t="shared" si="7"/>
        <v>Obesity</v>
      </c>
      <c r="D80">
        <v>6.67</v>
      </c>
      <c r="E80" t="str">
        <f t="shared" si="4"/>
        <v>Diabetes</v>
      </c>
      <c r="F80" t="s">
        <v>2379</v>
      </c>
      <c r="G80" t="s">
        <v>2377</v>
      </c>
      <c r="H80" t="s">
        <v>2377</v>
      </c>
      <c r="I80" t="s">
        <v>2378</v>
      </c>
      <c r="J80" s="21">
        <f t="shared" si="5"/>
        <v>0</v>
      </c>
      <c r="K80" t="s">
        <v>2379</v>
      </c>
      <c r="L80" s="22" t="str">
        <f t="shared" si="6"/>
        <v>yes</v>
      </c>
    </row>
    <row r="81" spans="1:12">
      <c r="A81" t="s">
        <v>2290</v>
      </c>
      <c r="B81">
        <v>51.01</v>
      </c>
      <c r="C81" s="22" t="str">
        <f t="shared" si="7"/>
        <v>Obesity</v>
      </c>
      <c r="D81">
        <v>9.1999999999999993</v>
      </c>
      <c r="E81" t="str">
        <f t="shared" si="4"/>
        <v>Diabetes</v>
      </c>
      <c r="F81" t="s">
        <v>2377</v>
      </c>
      <c r="G81" t="s">
        <v>2377</v>
      </c>
      <c r="H81" t="s">
        <v>2377</v>
      </c>
      <c r="I81" t="s">
        <v>2378</v>
      </c>
      <c r="J81" s="21">
        <f t="shared" si="5"/>
        <v>0</v>
      </c>
      <c r="K81" t="s">
        <v>2379</v>
      </c>
      <c r="L81" s="22" t="str">
        <f t="shared" si="6"/>
        <v>yes</v>
      </c>
    </row>
    <row r="82" spans="1:12">
      <c r="A82" t="s">
        <v>2289</v>
      </c>
      <c r="B82">
        <v>45.65</v>
      </c>
      <c r="C82" s="22" t="str">
        <f t="shared" si="7"/>
        <v>Obesity</v>
      </c>
      <c r="D82">
        <v>5.1100000000000003</v>
      </c>
      <c r="E82" t="str">
        <f t="shared" si="4"/>
        <v>Normal</v>
      </c>
      <c r="F82" t="s">
        <v>2379</v>
      </c>
      <c r="G82" t="s">
        <v>2377</v>
      </c>
      <c r="H82" t="s">
        <v>2377</v>
      </c>
      <c r="I82">
        <v>1</v>
      </c>
      <c r="J82" s="21">
        <f t="shared" si="5"/>
        <v>1</v>
      </c>
      <c r="K82" t="s">
        <v>2379</v>
      </c>
      <c r="L82" s="22" t="str">
        <f t="shared" si="6"/>
        <v>yes</v>
      </c>
    </row>
    <row r="83" spans="1:12">
      <c r="A83" t="s">
        <v>2288</v>
      </c>
      <c r="B83">
        <v>52.9</v>
      </c>
      <c r="C83" s="22" t="str">
        <f t="shared" si="7"/>
        <v>Obesity</v>
      </c>
      <c r="D83">
        <v>5.34</v>
      </c>
      <c r="E83" t="str">
        <f t="shared" si="4"/>
        <v>Normal</v>
      </c>
      <c r="F83" t="s">
        <v>2377</v>
      </c>
      <c r="G83" t="s">
        <v>2377</v>
      </c>
      <c r="H83" t="s">
        <v>2377</v>
      </c>
      <c r="I83" t="s">
        <v>2378</v>
      </c>
      <c r="J83" s="21">
        <f t="shared" si="5"/>
        <v>0</v>
      </c>
      <c r="K83" t="s">
        <v>2379</v>
      </c>
      <c r="L83" s="22" t="str">
        <f t="shared" si="6"/>
        <v>yes</v>
      </c>
    </row>
    <row r="84" spans="1:12">
      <c r="A84" t="s">
        <v>2287</v>
      </c>
      <c r="B84">
        <v>45.41</v>
      </c>
      <c r="C84" s="22" t="str">
        <f t="shared" si="7"/>
        <v>Obesity</v>
      </c>
      <c r="D84">
        <v>4.03</v>
      </c>
      <c r="E84" t="str">
        <f t="shared" si="4"/>
        <v>Normal</v>
      </c>
      <c r="F84" t="s">
        <v>2379</v>
      </c>
      <c r="G84" t="s">
        <v>2377</v>
      </c>
      <c r="H84" t="s">
        <v>2377</v>
      </c>
      <c r="I84">
        <v>1</v>
      </c>
      <c r="J84" s="21">
        <f t="shared" si="5"/>
        <v>1</v>
      </c>
      <c r="K84" t="s">
        <v>2379</v>
      </c>
      <c r="L84" s="22" t="str">
        <f t="shared" si="6"/>
        <v>yes</v>
      </c>
    </row>
    <row r="85" spans="1:12">
      <c r="A85" t="s">
        <v>2286</v>
      </c>
      <c r="B85">
        <v>49.41</v>
      </c>
      <c r="C85" s="22" t="str">
        <f t="shared" si="7"/>
        <v>Obesity</v>
      </c>
      <c r="D85">
        <v>4.2300000000000004</v>
      </c>
      <c r="E85" t="str">
        <f t="shared" si="4"/>
        <v>Normal</v>
      </c>
      <c r="F85" t="s">
        <v>2379</v>
      </c>
      <c r="G85" t="s">
        <v>2377</v>
      </c>
      <c r="H85" t="s">
        <v>2380</v>
      </c>
      <c r="I85">
        <v>1</v>
      </c>
      <c r="J85" s="21">
        <f t="shared" si="5"/>
        <v>1</v>
      </c>
      <c r="K85" t="s">
        <v>2379</v>
      </c>
      <c r="L85" s="22" t="str">
        <f t="shared" si="6"/>
        <v>yes</v>
      </c>
    </row>
    <row r="86" spans="1:12">
      <c r="A86" t="s">
        <v>2285</v>
      </c>
      <c r="B86">
        <v>31.824999999999999</v>
      </c>
      <c r="C86" s="22" t="str">
        <f t="shared" si="7"/>
        <v>Obesity</v>
      </c>
      <c r="D86">
        <v>4.0599999999999996</v>
      </c>
      <c r="E86" t="str">
        <f t="shared" si="4"/>
        <v>Normal</v>
      </c>
      <c r="F86" t="s">
        <v>2377</v>
      </c>
      <c r="G86" t="s">
        <v>2377</v>
      </c>
      <c r="H86" t="s">
        <v>2377</v>
      </c>
      <c r="I86">
        <v>2</v>
      </c>
      <c r="J86" s="21">
        <f t="shared" si="5"/>
        <v>2</v>
      </c>
      <c r="K86" t="s">
        <v>2379</v>
      </c>
      <c r="L86" s="22" t="str">
        <f t="shared" si="6"/>
        <v>yes</v>
      </c>
    </row>
    <row r="87" spans="1:12">
      <c r="A87" t="s">
        <v>2284</v>
      </c>
      <c r="B87">
        <v>51.28</v>
      </c>
      <c r="C87" s="22" t="str">
        <f t="shared" si="7"/>
        <v>Obesity</v>
      </c>
      <c r="D87">
        <v>4.68</v>
      </c>
      <c r="E87" t="str">
        <f t="shared" si="4"/>
        <v>Normal</v>
      </c>
      <c r="F87" t="s">
        <v>2377</v>
      </c>
      <c r="G87" t="s">
        <v>2377</v>
      </c>
      <c r="H87" t="s">
        <v>2377</v>
      </c>
      <c r="I87">
        <v>2</v>
      </c>
      <c r="J87" s="21">
        <f t="shared" si="5"/>
        <v>2</v>
      </c>
      <c r="K87" t="s">
        <v>2379</v>
      </c>
      <c r="L87" s="22" t="str">
        <f t="shared" si="6"/>
        <v>yes</v>
      </c>
    </row>
    <row r="88" spans="1:12">
      <c r="A88" t="s">
        <v>2283</v>
      </c>
      <c r="B88">
        <v>34.96</v>
      </c>
      <c r="C88" s="22" t="str">
        <f t="shared" si="7"/>
        <v>Obesity</v>
      </c>
      <c r="D88">
        <v>4.34</v>
      </c>
      <c r="E88" t="str">
        <f t="shared" si="4"/>
        <v>Normal</v>
      </c>
      <c r="F88" t="s">
        <v>2377</v>
      </c>
      <c r="G88" t="s">
        <v>2377</v>
      </c>
      <c r="H88" t="s">
        <v>2380</v>
      </c>
      <c r="I88">
        <v>1</v>
      </c>
      <c r="J88" s="21">
        <f t="shared" si="5"/>
        <v>1</v>
      </c>
      <c r="K88" t="s">
        <v>2379</v>
      </c>
      <c r="L88" s="22" t="str">
        <f t="shared" si="6"/>
        <v>yes</v>
      </c>
    </row>
    <row r="89" spans="1:12">
      <c r="A89" t="s">
        <v>2282</v>
      </c>
      <c r="B89">
        <v>33.11</v>
      </c>
      <c r="C89" s="22" t="str">
        <f t="shared" si="7"/>
        <v>Obesity</v>
      </c>
      <c r="D89">
        <v>10.51</v>
      </c>
      <c r="E89" t="str">
        <f t="shared" si="4"/>
        <v>Diabetes</v>
      </c>
      <c r="F89" t="s">
        <v>2377</v>
      </c>
      <c r="G89" t="s">
        <v>2377</v>
      </c>
      <c r="H89" t="s">
        <v>2377</v>
      </c>
      <c r="I89" t="s">
        <v>2378</v>
      </c>
      <c r="J89" s="21">
        <f t="shared" si="5"/>
        <v>0</v>
      </c>
      <c r="K89" t="s">
        <v>2379</v>
      </c>
      <c r="L89" s="22" t="str">
        <f t="shared" si="6"/>
        <v>yes</v>
      </c>
    </row>
    <row r="90" spans="1:12">
      <c r="A90" t="s">
        <v>2281</v>
      </c>
      <c r="B90">
        <v>54.74</v>
      </c>
      <c r="C90" s="22" t="str">
        <f t="shared" si="7"/>
        <v>Obesity</v>
      </c>
      <c r="D90">
        <v>5.84</v>
      </c>
      <c r="E90" t="str">
        <f t="shared" si="4"/>
        <v>Pre-diabetes</v>
      </c>
      <c r="F90" t="s">
        <v>2379</v>
      </c>
      <c r="G90" t="s">
        <v>2377</v>
      </c>
      <c r="H90" t="s">
        <v>2380</v>
      </c>
      <c r="I90">
        <v>1</v>
      </c>
      <c r="J90" s="21">
        <f t="shared" si="5"/>
        <v>1</v>
      </c>
      <c r="K90" t="s">
        <v>2379</v>
      </c>
      <c r="L90" s="22" t="str">
        <f t="shared" si="6"/>
        <v>yes</v>
      </c>
    </row>
    <row r="91" spans="1:12">
      <c r="A91" t="s">
        <v>2280</v>
      </c>
      <c r="B91">
        <v>32.56</v>
      </c>
      <c r="C91" s="22" t="str">
        <f t="shared" si="7"/>
        <v>Obesity</v>
      </c>
      <c r="D91">
        <v>5.41</v>
      </c>
      <c r="E91" t="str">
        <f t="shared" si="4"/>
        <v>Normal</v>
      </c>
      <c r="F91" t="s">
        <v>2377</v>
      </c>
      <c r="G91" t="s">
        <v>2377</v>
      </c>
      <c r="H91" t="s">
        <v>2380</v>
      </c>
      <c r="I91">
        <v>1</v>
      </c>
      <c r="J91" s="21">
        <f t="shared" si="5"/>
        <v>1</v>
      </c>
      <c r="K91" t="s">
        <v>2379</v>
      </c>
      <c r="L91" s="22" t="str">
        <f t="shared" si="6"/>
        <v>yes</v>
      </c>
    </row>
    <row r="92" spans="1:12">
      <c r="A92" t="s">
        <v>2279</v>
      </c>
      <c r="B92">
        <v>39.049999999999997</v>
      </c>
      <c r="C92" s="22" t="str">
        <f t="shared" si="7"/>
        <v>Obesity</v>
      </c>
      <c r="D92">
        <v>6.06</v>
      </c>
      <c r="E92" t="str">
        <f t="shared" si="4"/>
        <v>Pre-diabetes</v>
      </c>
      <c r="F92" t="s">
        <v>2377</v>
      </c>
      <c r="G92" t="s">
        <v>2377</v>
      </c>
      <c r="H92" t="s">
        <v>2377</v>
      </c>
      <c r="I92">
        <v>1</v>
      </c>
      <c r="J92" s="21">
        <f t="shared" si="5"/>
        <v>1</v>
      </c>
      <c r="K92" t="s">
        <v>2379</v>
      </c>
      <c r="L92" s="22" t="str">
        <f t="shared" si="6"/>
        <v>yes</v>
      </c>
    </row>
    <row r="93" spans="1:12">
      <c r="A93" t="s">
        <v>2278</v>
      </c>
      <c r="B93">
        <v>42.75</v>
      </c>
      <c r="C93" s="22" t="str">
        <f t="shared" si="7"/>
        <v>Obesity</v>
      </c>
      <c r="D93">
        <v>4.22</v>
      </c>
      <c r="E93" t="str">
        <f t="shared" si="4"/>
        <v>Normal</v>
      </c>
      <c r="F93" t="s">
        <v>2377</v>
      </c>
      <c r="G93" t="s">
        <v>2377</v>
      </c>
      <c r="H93" t="s">
        <v>2377</v>
      </c>
      <c r="I93" t="s">
        <v>2378</v>
      </c>
      <c r="J93" s="21">
        <f t="shared" si="5"/>
        <v>0</v>
      </c>
      <c r="K93" t="s">
        <v>2379</v>
      </c>
      <c r="L93" s="22" t="str">
        <f t="shared" si="6"/>
        <v>yes</v>
      </c>
    </row>
    <row r="94" spans="1:12">
      <c r="A94" t="s">
        <v>2277</v>
      </c>
      <c r="B94">
        <v>50.58</v>
      </c>
      <c r="C94" s="22" t="str">
        <f t="shared" si="7"/>
        <v>Obesity</v>
      </c>
      <c r="D94">
        <v>5.12</v>
      </c>
      <c r="E94" t="str">
        <f t="shared" si="4"/>
        <v>Normal</v>
      </c>
      <c r="F94" t="s">
        <v>2377</v>
      </c>
      <c r="G94" t="s">
        <v>2377</v>
      </c>
      <c r="H94" t="s">
        <v>2377</v>
      </c>
      <c r="I94">
        <v>2</v>
      </c>
      <c r="J94" s="21">
        <f t="shared" si="5"/>
        <v>2</v>
      </c>
      <c r="K94" t="s">
        <v>2379</v>
      </c>
      <c r="L94" s="22" t="str">
        <f t="shared" si="6"/>
        <v>yes</v>
      </c>
    </row>
    <row r="95" spans="1:12">
      <c r="A95" t="s">
        <v>2276</v>
      </c>
      <c r="B95">
        <v>30.495000000000001</v>
      </c>
      <c r="C95" s="22" t="str">
        <f t="shared" si="7"/>
        <v>Obesity</v>
      </c>
      <c r="D95">
        <v>4.57</v>
      </c>
      <c r="E95" t="str">
        <f t="shared" si="4"/>
        <v>Normal</v>
      </c>
      <c r="F95" t="s">
        <v>2379</v>
      </c>
      <c r="G95" t="s">
        <v>2377</v>
      </c>
      <c r="H95" t="s">
        <v>2377</v>
      </c>
      <c r="I95" t="s">
        <v>2378</v>
      </c>
      <c r="J95" s="21">
        <f t="shared" si="5"/>
        <v>0</v>
      </c>
      <c r="K95" t="s">
        <v>2379</v>
      </c>
      <c r="L95" s="22" t="str">
        <f t="shared" si="6"/>
        <v>yes</v>
      </c>
    </row>
    <row r="96" spans="1:12">
      <c r="A96" t="s">
        <v>2275</v>
      </c>
      <c r="B96">
        <v>48.31</v>
      </c>
      <c r="C96" s="22" t="str">
        <f t="shared" si="7"/>
        <v>Obesity</v>
      </c>
      <c r="D96">
        <v>9.58</v>
      </c>
      <c r="E96" t="str">
        <f t="shared" si="4"/>
        <v>Diabetes</v>
      </c>
      <c r="F96" t="s">
        <v>2379</v>
      </c>
      <c r="G96" t="s">
        <v>2377</v>
      </c>
      <c r="H96" t="s">
        <v>2377</v>
      </c>
      <c r="I96">
        <v>2</v>
      </c>
      <c r="J96" s="21">
        <f t="shared" si="5"/>
        <v>2</v>
      </c>
      <c r="K96" t="s">
        <v>2379</v>
      </c>
      <c r="L96" s="22" t="str">
        <f t="shared" si="6"/>
        <v>yes</v>
      </c>
    </row>
    <row r="97" spans="1:12">
      <c r="A97" t="s">
        <v>2274</v>
      </c>
      <c r="B97">
        <v>48.99</v>
      </c>
      <c r="C97" s="22" t="str">
        <f t="shared" si="7"/>
        <v>Obesity</v>
      </c>
      <c r="D97">
        <v>9.7799999999999994</v>
      </c>
      <c r="E97" t="str">
        <f t="shared" si="4"/>
        <v>Diabetes</v>
      </c>
      <c r="F97" t="s">
        <v>2379</v>
      </c>
      <c r="G97" t="s">
        <v>2377</v>
      </c>
      <c r="H97" t="s">
        <v>2377</v>
      </c>
      <c r="I97">
        <v>1</v>
      </c>
      <c r="J97" s="21">
        <f t="shared" si="5"/>
        <v>1</v>
      </c>
      <c r="K97" t="s">
        <v>2379</v>
      </c>
      <c r="L97" s="22" t="str">
        <f t="shared" si="6"/>
        <v>yes</v>
      </c>
    </row>
    <row r="98" spans="1:12">
      <c r="A98" t="s">
        <v>2273</v>
      </c>
      <c r="B98">
        <v>38.39</v>
      </c>
      <c r="C98" s="22" t="str">
        <f t="shared" si="7"/>
        <v>Obesity</v>
      </c>
      <c r="D98">
        <v>4.1100000000000003</v>
      </c>
      <c r="E98" t="str">
        <f t="shared" si="4"/>
        <v>Normal</v>
      </c>
      <c r="F98" t="s">
        <v>2379</v>
      </c>
      <c r="G98" t="s">
        <v>2377</v>
      </c>
      <c r="H98" t="s">
        <v>2377</v>
      </c>
      <c r="I98" t="s">
        <v>2378</v>
      </c>
      <c r="J98" s="21">
        <f t="shared" si="5"/>
        <v>0</v>
      </c>
      <c r="K98" t="s">
        <v>2379</v>
      </c>
      <c r="L98" s="22" t="str">
        <f t="shared" si="6"/>
        <v>yes</v>
      </c>
    </row>
    <row r="99" spans="1:12">
      <c r="A99" t="s">
        <v>2272</v>
      </c>
      <c r="B99">
        <v>44.34</v>
      </c>
      <c r="C99" s="22" t="str">
        <f t="shared" si="7"/>
        <v>Obesity</v>
      </c>
      <c r="D99">
        <v>4.0199999999999996</v>
      </c>
      <c r="E99" t="str">
        <f t="shared" si="4"/>
        <v>Normal</v>
      </c>
      <c r="F99" t="s">
        <v>2379</v>
      </c>
      <c r="G99" t="s">
        <v>2377</v>
      </c>
      <c r="H99" t="s">
        <v>2377</v>
      </c>
      <c r="I99">
        <v>2</v>
      </c>
      <c r="J99" s="21">
        <f t="shared" si="5"/>
        <v>2</v>
      </c>
      <c r="K99" t="s">
        <v>2379</v>
      </c>
      <c r="L99" s="22" t="str">
        <f t="shared" si="6"/>
        <v>yes</v>
      </c>
    </row>
    <row r="100" spans="1:12">
      <c r="A100" t="s">
        <v>2271</v>
      </c>
      <c r="B100">
        <v>41.51</v>
      </c>
      <c r="C100" s="22" t="str">
        <f t="shared" si="7"/>
        <v>Obesity</v>
      </c>
      <c r="D100">
        <v>6.92</v>
      </c>
      <c r="E100" t="str">
        <f t="shared" si="4"/>
        <v>Diabetes</v>
      </c>
      <c r="F100" t="s">
        <v>2377</v>
      </c>
      <c r="G100" t="s">
        <v>2377</v>
      </c>
      <c r="H100" t="s">
        <v>2377</v>
      </c>
      <c r="I100" t="s">
        <v>2378</v>
      </c>
      <c r="J100" s="21">
        <f t="shared" si="5"/>
        <v>0</v>
      </c>
      <c r="K100" t="s">
        <v>2379</v>
      </c>
      <c r="L100" s="22" t="str">
        <f t="shared" si="6"/>
        <v>yes</v>
      </c>
    </row>
    <row r="101" spans="1:12">
      <c r="A101" t="s">
        <v>2270</v>
      </c>
      <c r="B101">
        <v>48.2</v>
      </c>
      <c r="C101" s="22" t="str">
        <f t="shared" si="7"/>
        <v>Obesity</v>
      </c>
      <c r="D101">
        <v>4.84</v>
      </c>
      <c r="E101" t="str">
        <f t="shared" si="4"/>
        <v>Normal</v>
      </c>
      <c r="F101" t="s">
        <v>2377</v>
      </c>
      <c r="G101" t="s">
        <v>2377</v>
      </c>
      <c r="H101" t="s">
        <v>2377</v>
      </c>
      <c r="I101" t="s">
        <v>2378</v>
      </c>
      <c r="J101" s="21">
        <f t="shared" si="5"/>
        <v>0</v>
      </c>
      <c r="K101" t="s">
        <v>2379</v>
      </c>
      <c r="L101" s="22" t="str">
        <f t="shared" si="6"/>
        <v>yes</v>
      </c>
    </row>
    <row r="102" spans="1:12">
      <c r="A102" t="s">
        <v>2269</v>
      </c>
      <c r="B102">
        <v>35.75</v>
      </c>
      <c r="C102" s="22" t="str">
        <f t="shared" si="7"/>
        <v>Obesity</v>
      </c>
      <c r="D102">
        <v>8</v>
      </c>
      <c r="E102" t="str">
        <f t="shared" si="4"/>
        <v>Diabetes</v>
      </c>
      <c r="F102" t="s">
        <v>2379</v>
      </c>
      <c r="G102" t="s">
        <v>2377</v>
      </c>
      <c r="H102" t="s">
        <v>2377</v>
      </c>
      <c r="I102" t="s">
        <v>2378</v>
      </c>
      <c r="J102" s="21">
        <f t="shared" si="5"/>
        <v>0</v>
      </c>
      <c r="K102" t="s">
        <v>2379</v>
      </c>
      <c r="L102" s="22" t="str">
        <f t="shared" si="6"/>
        <v>yes</v>
      </c>
    </row>
    <row r="103" spans="1:12">
      <c r="A103" t="s">
        <v>2268</v>
      </c>
      <c r="B103">
        <v>53.81</v>
      </c>
      <c r="C103" s="22" t="str">
        <f t="shared" si="7"/>
        <v>Obesity</v>
      </c>
      <c r="D103">
        <v>8.77</v>
      </c>
      <c r="E103" t="str">
        <f t="shared" si="4"/>
        <v>Diabetes</v>
      </c>
      <c r="F103" t="s">
        <v>2379</v>
      </c>
      <c r="G103" t="s">
        <v>2377</v>
      </c>
      <c r="H103" t="s">
        <v>2377</v>
      </c>
      <c r="I103" t="s">
        <v>2378</v>
      </c>
      <c r="J103" s="21">
        <f t="shared" si="5"/>
        <v>0</v>
      </c>
      <c r="K103" t="s">
        <v>2379</v>
      </c>
      <c r="L103" s="22" t="str">
        <f t="shared" si="6"/>
        <v>yes</v>
      </c>
    </row>
    <row r="104" spans="1:12">
      <c r="A104" t="s">
        <v>2267</v>
      </c>
      <c r="B104">
        <v>49.48</v>
      </c>
      <c r="C104" s="22" t="str">
        <f t="shared" si="7"/>
        <v>Obesity</v>
      </c>
      <c r="D104">
        <v>4.96</v>
      </c>
      <c r="E104" t="str">
        <f t="shared" si="4"/>
        <v>Normal</v>
      </c>
      <c r="F104" t="s">
        <v>2377</v>
      </c>
      <c r="G104" t="s">
        <v>2377</v>
      </c>
      <c r="H104" t="s">
        <v>2380</v>
      </c>
      <c r="I104">
        <v>1</v>
      </c>
      <c r="J104" s="21">
        <f t="shared" si="5"/>
        <v>1</v>
      </c>
      <c r="K104" t="s">
        <v>2379</v>
      </c>
      <c r="L104" s="22" t="str">
        <f t="shared" si="6"/>
        <v>yes</v>
      </c>
    </row>
    <row r="105" spans="1:12">
      <c r="A105" t="s">
        <v>2266</v>
      </c>
      <c r="B105">
        <v>34.1</v>
      </c>
      <c r="C105" s="22" t="str">
        <f t="shared" si="7"/>
        <v>Obesity</v>
      </c>
      <c r="D105">
        <v>4.43</v>
      </c>
      <c r="E105" t="str">
        <f t="shared" si="4"/>
        <v>Normal</v>
      </c>
      <c r="F105" t="s">
        <v>2379</v>
      </c>
      <c r="G105" t="s">
        <v>2377</v>
      </c>
      <c r="H105" t="s">
        <v>2377</v>
      </c>
      <c r="I105" t="s">
        <v>2378</v>
      </c>
      <c r="J105" s="21">
        <f t="shared" si="5"/>
        <v>0</v>
      </c>
      <c r="K105" t="s">
        <v>2379</v>
      </c>
      <c r="L105" s="22" t="str">
        <f t="shared" si="6"/>
        <v>yes</v>
      </c>
    </row>
    <row r="106" spans="1:12">
      <c r="A106" t="s">
        <v>2265</v>
      </c>
      <c r="B106">
        <v>35.299999999999997</v>
      </c>
      <c r="C106" s="22" t="str">
        <f t="shared" si="7"/>
        <v>Obesity</v>
      </c>
      <c r="D106">
        <v>5.82</v>
      </c>
      <c r="E106" t="str">
        <f t="shared" si="4"/>
        <v>Pre-diabetes</v>
      </c>
      <c r="F106" t="s">
        <v>2379</v>
      </c>
      <c r="G106" t="s">
        <v>2377</v>
      </c>
      <c r="H106" t="s">
        <v>2380</v>
      </c>
      <c r="I106">
        <v>1</v>
      </c>
      <c r="J106" s="21">
        <f t="shared" si="5"/>
        <v>1</v>
      </c>
      <c r="K106" t="s">
        <v>2379</v>
      </c>
      <c r="L106" s="22" t="str">
        <f t="shared" si="6"/>
        <v>yes</v>
      </c>
    </row>
    <row r="107" spans="1:12">
      <c r="A107" t="s">
        <v>2264</v>
      </c>
      <c r="B107">
        <v>43.83</v>
      </c>
      <c r="C107" s="22" t="str">
        <f t="shared" si="7"/>
        <v>Obesity</v>
      </c>
      <c r="D107">
        <v>6.03</v>
      </c>
      <c r="E107" t="str">
        <f t="shared" si="4"/>
        <v>Pre-diabetes</v>
      </c>
      <c r="F107" t="s">
        <v>2379</v>
      </c>
      <c r="G107" t="s">
        <v>2377</v>
      </c>
      <c r="H107" t="s">
        <v>2377</v>
      </c>
      <c r="I107">
        <v>2</v>
      </c>
      <c r="J107" s="21">
        <f t="shared" si="5"/>
        <v>2</v>
      </c>
      <c r="K107" t="s">
        <v>2379</v>
      </c>
      <c r="L107" s="22" t="str">
        <f t="shared" si="6"/>
        <v>yes</v>
      </c>
    </row>
    <row r="108" spans="1:12">
      <c r="A108" t="s">
        <v>2263</v>
      </c>
      <c r="B108">
        <v>50.07</v>
      </c>
      <c r="C108" s="22" t="str">
        <f t="shared" si="7"/>
        <v>Obesity</v>
      </c>
      <c r="D108">
        <v>9.27</v>
      </c>
      <c r="E108" t="str">
        <f t="shared" si="4"/>
        <v>Diabetes</v>
      </c>
      <c r="F108" t="s">
        <v>2377</v>
      </c>
      <c r="G108" t="s">
        <v>2377</v>
      </c>
      <c r="H108" t="s">
        <v>2377</v>
      </c>
      <c r="I108" t="s">
        <v>2378</v>
      </c>
      <c r="J108" s="21">
        <f t="shared" si="5"/>
        <v>0</v>
      </c>
      <c r="K108" t="s">
        <v>2379</v>
      </c>
      <c r="L108" s="22" t="str">
        <f t="shared" si="6"/>
        <v>yes</v>
      </c>
    </row>
    <row r="109" spans="1:12">
      <c r="A109" t="s">
        <v>2262</v>
      </c>
      <c r="B109">
        <v>32.774999999999999</v>
      </c>
      <c r="C109" s="22" t="str">
        <f t="shared" si="7"/>
        <v>Obesity</v>
      </c>
      <c r="D109">
        <v>5.53</v>
      </c>
      <c r="E109" t="str">
        <f t="shared" si="4"/>
        <v>Normal</v>
      </c>
      <c r="F109" t="s">
        <v>2377</v>
      </c>
      <c r="G109" t="s">
        <v>2377</v>
      </c>
      <c r="H109" t="s">
        <v>2377</v>
      </c>
      <c r="I109" t="s">
        <v>2378</v>
      </c>
      <c r="J109" s="21">
        <f t="shared" si="5"/>
        <v>0</v>
      </c>
      <c r="K109" t="s">
        <v>2379</v>
      </c>
      <c r="L109" s="22" t="str">
        <f t="shared" si="6"/>
        <v>yes</v>
      </c>
    </row>
    <row r="110" spans="1:12">
      <c r="A110" t="s">
        <v>2261</v>
      </c>
      <c r="B110">
        <v>34.104999999999997</v>
      </c>
      <c r="C110" s="22" t="str">
        <f t="shared" si="7"/>
        <v>Obesity</v>
      </c>
      <c r="D110">
        <v>5.07</v>
      </c>
      <c r="E110" t="str">
        <f t="shared" si="4"/>
        <v>Normal</v>
      </c>
      <c r="F110" t="s">
        <v>2377</v>
      </c>
      <c r="G110" t="s">
        <v>2377</v>
      </c>
      <c r="H110" t="s">
        <v>2377</v>
      </c>
      <c r="I110">
        <v>1</v>
      </c>
      <c r="J110" s="21">
        <f t="shared" si="5"/>
        <v>1</v>
      </c>
      <c r="K110" t="s">
        <v>2379</v>
      </c>
      <c r="L110" s="22" t="str">
        <f t="shared" si="6"/>
        <v>yes</v>
      </c>
    </row>
    <row r="111" spans="1:12">
      <c r="A111" t="s">
        <v>2260</v>
      </c>
      <c r="B111">
        <v>48.93</v>
      </c>
      <c r="C111" s="22" t="str">
        <f t="shared" si="7"/>
        <v>Obesity</v>
      </c>
      <c r="D111">
        <v>11.17</v>
      </c>
      <c r="E111" t="str">
        <f t="shared" si="4"/>
        <v>Diabetes</v>
      </c>
      <c r="F111" t="s">
        <v>2379</v>
      </c>
      <c r="G111" t="s">
        <v>2377</v>
      </c>
      <c r="H111" t="s">
        <v>2377</v>
      </c>
      <c r="I111">
        <v>1</v>
      </c>
      <c r="J111" s="21">
        <f t="shared" si="5"/>
        <v>1</v>
      </c>
      <c r="K111" t="s">
        <v>2379</v>
      </c>
      <c r="L111" s="22" t="str">
        <f t="shared" si="6"/>
        <v>yes</v>
      </c>
    </row>
    <row r="112" spans="1:12">
      <c r="A112" t="s">
        <v>2259</v>
      </c>
      <c r="B112">
        <v>37.07</v>
      </c>
      <c r="C112" s="22" t="str">
        <f t="shared" si="7"/>
        <v>Obesity</v>
      </c>
      <c r="D112">
        <v>6.14</v>
      </c>
      <c r="E112" t="str">
        <f t="shared" si="4"/>
        <v>Pre-diabetes</v>
      </c>
      <c r="F112" t="s">
        <v>2379</v>
      </c>
      <c r="G112" t="s">
        <v>2377</v>
      </c>
      <c r="H112" t="s">
        <v>2377</v>
      </c>
      <c r="I112" t="s">
        <v>2378</v>
      </c>
      <c r="J112" s="21">
        <f t="shared" si="5"/>
        <v>0</v>
      </c>
      <c r="K112" t="s">
        <v>2379</v>
      </c>
      <c r="L112" s="22" t="str">
        <f t="shared" si="6"/>
        <v>yes</v>
      </c>
    </row>
    <row r="113" spans="1:12">
      <c r="A113" t="s">
        <v>2258</v>
      </c>
      <c r="B113">
        <v>51.51</v>
      </c>
      <c r="C113" s="22" t="str">
        <f t="shared" si="7"/>
        <v>Obesity</v>
      </c>
      <c r="D113">
        <v>6.26</v>
      </c>
      <c r="E113" t="str">
        <f t="shared" si="4"/>
        <v>Pre-diabetes</v>
      </c>
      <c r="F113" t="s">
        <v>2379</v>
      </c>
      <c r="G113" t="s">
        <v>2377</v>
      </c>
      <c r="H113" t="s">
        <v>2380</v>
      </c>
      <c r="I113">
        <v>1</v>
      </c>
      <c r="J113" s="21">
        <f t="shared" si="5"/>
        <v>1</v>
      </c>
      <c r="K113" t="s">
        <v>2379</v>
      </c>
      <c r="L113" s="22" t="str">
        <f t="shared" si="6"/>
        <v>yes</v>
      </c>
    </row>
    <row r="114" spans="1:12">
      <c r="A114" t="s">
        <v>2257</v>
      </c>
      <c r="B114">
        <v>34.799999999999997</v>
      </c>
      <c r="C114" s="22" t="str">
        <f t="shared" si="7"/>
        <v>Obesity</v>
      </c>
      <c r="D114">
        <v>4.72</v>
      </c>
      <c r="E114" t="str">
        <f t="shared" si="4"/>
        <v>Normal</v>
      </c>
      <c r="F114" t="s">
        <v>2379</v>
      </c>
      <c r="G114" t="s">
        <v>2377</v>
      </c>
      <c r="H114" t="s">
        <v>2377</v>
      </c>
      <c r="I114" t="s">
        <v>2378</v>
      </c>
      <c r="J114" s="21">
        <f t="shared" si="5"/>
        <v>0</v>
      </c>
      <c r="K114" t="s">
        <v>2379</v>
      </c>
      <c r="L114" s="22" t="str">
        <f t="shared" si="6"/>
        <v>yes</v>
      </c>
    </row>
    <row r="115" spans="1:12">
      <c r="A115" t="s">
        <v>2256</v>
      </c>
      <c r="B115">
        <v>36.67</v>
      </c>
      <c r="C115" s="22" t="str">
        <f t="shared" si="7"/>
        <v>Obesity</v>
      </c>
      <c r="D115">
        <v>5.18</v>
      </c>
      <c r="E115" t="str">
        <f t="shared" si="4"/>
        <v>Normal</v>
      </c>
      <c r="F115" t="s">
        <v>2377</v>
      </c>
      <c r="G115" t="s">
        <v>2377</v>
      </c>
      <c r="H115" t="s">
        <v>2377</v>
      </c>
      <c r="I115">
        <v>1</v>
      </c>
      <c r="J115" s="21">
        <f t="shared" si="5"/>
        <v>1</v>
      </c>
      <c r="K115" t="s">
        <v>2379</v>
      </c>
      <c r="L115" s="22" t="str">
        <f t="shared" si="6"/>
        <v>yes</v>
      </c>
    </row>
    <row r="116" spans="1:12">
      <c r="A116" t="s">
        <v>2255</v>
      </c>
      <c r="B116">
        <v>30.9</v>
      </c>
      <c r="C116" s="22" t="str">
        <f t="shared" si="7"/>
        <v>Obesity</v>
      </c>
      <c r="D116">
        <v>9.4</v>
      </c>
      <c r="E116" t="str">
        <f t="shared" si="4"/>
        <v>Diabetes</v>
      </c>
      <c r="F116" t="s">
        <v>2377</v>
      </c>
      <c r="G116" t="s">
        <v>2377</v>
      </c>
      <c r="H116" t="s">
        <v>2377</v>
      </c>
      <c r="I116">
        <v>2</v>
      </c>
      <c r="J116" s="21">
        <f t="shared" si="5"/>
        <v>2</v>
      </c>
      <c r="K116" t="s">
        <v>2379</v>
      </c>
      <c r="L116" s="22" t="str">
        <f t="shared" si="6"/>
        <v>yes</v>
      </c>
    </row>
    <row r="117" spans="1:12">
      <c r="A117" t="s">
        <v>2254</v>
      </c>
      <c r="B117">
        <v>30.495000000000001</v>
      </c>
      <c r="C117" s="22" t="str">
        <f t="shared" si="7"/>
        <v>Obesity</v>
      </c>
      <c r="D117">
        <v>6.29</v>
      </c>
      <c r="E117" t="str">
        <f t="shared" si="4"/>
        <v>Pre-diabetes</v>
      </c>
      <c r="F117" t="s">
        <v>2377</v>
      </c>
      <c r="G117" t="s">
        <v>2377</v>
      </c>
      <c r="H117" t="s">
        <v>2377</v>
      </c>
      <c r="I117" t="s">
        <v>2378</v>
      </c>
      <c r="J117" s="21">
        <f t="shared" si="5"/>
        <v>0</v>
      </c>
      <c r="K117" t="s">
        <v>2379</v>
      </c>
      <c r="L117" s="22" t="str">
        <f t="shared" si="6"/>
        <v>yes</v>
      </c>
    </row>
    <row r="118" spans="1:12">
      <c r="A118" t="s">
        <v>2253</v>
      </c>
      <c r="B118">
        <v>44.88</v>
      </c>
      <c r="C118" s="22" t="str">
        <f t="shared" si="7"/>
        <v>Obesity</v>
      </c>
      <c r="D118">
        <v>6.04</v>
      </c>
      <c r="E118" t="str">
        <f t="shared" si="4"/>
        <v>Pre-diabetes</v>
      </c>
      <c r="F118" t="s">
        <v>2377</v>
      </c>
      <c r="G118" t="s">
        <v>2377</v>
      </c>
      <c r="H118" t="s">
        <v>2380</v>
      </c>
      <c r="I118">
        <v>1</v>
      </c>
      <c r="J118" s="21">
        <f t="shared" si="5"/>
        <v>1</v>
      </c>
      <c r="K118" t="s">
        <v>2379</v>
      </c>
      <c r="L118" s="22" t="str">
        <f t="shared" si="6"/>
        <v>yes</v>
      </c>
    </row>
    <row r="119" spans="1:12">
      <c r="A119" t="s">
        <v>2252</v>
      </c>
      <c r="B119">
        <v>44.32</v>
      </c>
      <c r="C119" s="22" t="str">
        <f t="shared" si="7"/>
        <v>Obesity</v>
      </c>
      <c r="D119">
        <v>10.55</v>
      </c>
      <c r="E119" t="str">
        <f t="shared" si="4"/>
        <v>Diabetes</v>
      </c>
      <c r="F119" t="s">
        <v>2377</v>
      </c>
      <c r="G119" t="s">
        <v>2377</v>
      </c>
      <c r="H119" t="s">
        <v>2377</v>
      </c>
      <c r="I119" t="s">
        <v>2378</v>
      </c>
      <c r="J119" s="21">
        <f t="shared" si="5"/>
        <v>0</v>
      </c>
      <c r="K119" t="s">
        <v>2379</v>
      </c>
      <c r="L119" s="22" t="str">
        <f t="shared" si="6"/>
        <v>yes</v>
      </c>
    </row>
    <row r="120" spans="1:12">
      <c r="A120" t="s">
        <v>2251</v>
      </c>
      <c r="B120">
        <v>46.39</v>
      </c>
      <c r="C120" s="22" t="str">
        <f t="shared" si="7"/>
        <v>Obesity</v>
      </c>
      <c r="D120">
        <v>5.09</v>
      </c>
      <c r="E120" t="str">
        <f t="shared" si="4"/>
        <v>Normal</v>
      </c>
      <c r="F120" t="s">
        <v>2377</v>
      </c>
      <c r="G120" t="s">
        <v>2377</v>
      </c>
      <c r="H120" t="s">
        <v>2377</v>
      </c>
      <c r="I120" t="s">
        <v>2378</v>
      </c>
      <c r="J120" s="21">
        <f t="shared" si="5"/>
        <v>0</v>
      </c>
      <c r="K120" t="s">
        <v>2379</v>
      </c>
      <c r="L120" s="22" t="str">
        <f t="shared" si="6"/>
        <v>yes</v>
      </c>
    </row>
    <row r="121" spans="1:12">
      <c r="A121" t="s">
        <v>2250</v>
      </c>
      <c r="B121">
        <v>42.13</v>
      </c>
      <c r="C121" s="22" t="str">
        <f t="shared" si="7"/>
        <v>Obesity</v>
      </c>
      <c r="D121">
        <v>5.2</v>
      </c>
      <c r="E121" t="str">
        <f t="shared" si="4"/>
        <v>Normal</v>
      </c>
      <c r="F121" t="s">
        <v>2379</v>
      </c>
      <c r="G121" t="s">
        <v>2377</v>
      </c>
      <c r="H121" t="s">
        <v>2377</v>
      </c>
      <c r="I121">
        <v>1</v>
      </c>
      <c r="J121" s="21">
        <f t="shared" si="5"/>
        <v>1</v>
      </c>
      <c r="K121" t="s">
        <v>2379</v>
      </c>
      <c r="L121" s="22" t="str">
        <f t="shared" si="6"/>
        <v>yes</v>
      </c>
    </row>
    <row r="122" spans="1:12">
      <c r="A122" t="s">
        <v>2249</v>
      </c>
      <c r="B122">
        <v>30.78</v>
      </c>
      <c r="C122" s="22" t="str">
        <f t="shared" si="7"/>
        <v>Obesity</v>
      </c>
      <c r="D122">
        <v>8.4499999999999993</v>
      </c>
      <c r="E122" t="str">
        <f t="shared" si="4"/>
        <v>Diabetes</v>
      </c>
      <c r="F122" t="s">
        <v>2379</v>
      </c>
      <c r="G122" t="s">
        <v>2377</v>
      </c>
      <c r="H122" t="s">
        <v>2377</v>
      </c>
      <c r="I122" t="s">
        <v>2378</v>
      </c>
      <c r="J122" s="21">
        <f t="shared" si="5"/>
        <v>0</v>
      </c>
      <c r="K122" t="s">
        <v>2379</v>
      </c>
      <c r="L122" s="22" t="str">
        <f t="shared" si="6"/>
        <v>yes</v>
      </c>
    </row>
    <row r="123" spans="1:12">
      <c r="A123" t="s">
        <v>2248</v>
      </c>
      <c r="B123">
        <v>31.35</v>
      </c>
      <c r="C123" s="22" t="str">
        <f t="shared" si="7"/>
        <v>Obesity</v>
      </c>
      <c r="D123">
        <v>9.5399999999999991</v>
      </c>
      <c r="E123" t="str">
        <f t="shared" si="4"/>
        <v>Diabetes</v>
      </c>
      <c r="F123" t="s">
        <v>2377</v>
      </c>
      <c r="G123" t="s">
        <v>2377</v>
      </c>
      <c r="H123" t="s">
        <v>2377</v>
      </c>
      <c r="I123" t="s">
        <v>2378</v>
      </c>
      <c r="J123" s="21">
        <f t="shared" si="5"/>
        <v>0</v>
      </c>
      <c r="K123" t="s">
        <v>2379</v>
      </c>
      <c r="L123" s="22" t="str">
        <f t="shared" si="6"/>
        <v>yes</v>
      </c>
    </row>
    <row r="124" spans="1:12">
      <c r="A124" t="s">
        <v>2247</v>
      </c>
      <c r="B124">
        <v>41.46</v>
      </c>
      <c r="C124" s="22" t="str">
        <f t="shared" si="7"/>
        <v>Obesity</v>
      </c>
      <c r="D124">
        <v>4.99</v>
      </c>
      <c r="E124" t="str">
        <f t="shared" si="4"/>
        <v>Normal</v>
      </c>
      <c r="F124" t="s">
        <v>2379</v>
      </c>
      <c r="G124" t="s">
        <v>2377</v>
      </c>
      <c r="H124" t="s">
        <v>2377</v>
      </c>
      <c r="I124">
        <v>2</v>
      </c>
      <c r="J124" s="21">
        <f t="shared" si="5"/>
        <v>2</v>
      </c>
      <c r="K124" t="s">
        <v>2379</v>
      </c>
      <c r="L124" s="22" t="str">
        <f t="shared" si="6"/>
        <v>yes</v>
      </c>
    </row>
    <row r="125" spans="1:12">
      <c r="A125" t="s">
        <v>2246</v>
      </c>
      <c r="B125">
        <v>48</v>
      </c>
      <c r="C125" s="22" t="str">
        <f t="shared" si="7"/>
        <v>Obesity</v>
      </c>
      <c r="D125">
        <v>10.54</v>
      </c>
      <c r="E125" t="str">
        <f t="shared" si="4"/>
        <v>Diabetes</v>
      </c>
      <c r="F125" t="s">
        <v>2377</v>
      </c>
      <c r="G125" t="s">
        <v>2377</v>
      </c>
      <c r="H125" t="s">
        <v>2377</v>
      </c>
      <c r="I125" t="s">
        <v>2378</v>
      </c>
      <c r="J125" s="21">
        <f t="shared" si="5"/>
        <v>0</v>
      </c>
      <c r="K125" t="s">
        <v>2379</v>
      </c>
      <c r="L125" s="22" t="str">
        <f t="shared" si="6"/>
        <v>yes</v>
      </c>
    </row>
    <row r="126" spans="1:12">
      <c r="A126" t="s">
        <v>2245</v>
      </c>
      <c r="B126">
        <v>49.13</v>
      </c>
      <c r="C126" s="22" t="str">
        <f t="shared" si="7"/>
        <v>Obesity</v>
      </c>
      <c r="D126">
        <v>4.54</v>
      </c>
      <c r="E126" t="str">
        <f t="shared" si="4"/>
        <v>Normal</v>
      </c>
      <c r="F126" t="s">
        <v>2377</v>
      </c>
      <c r="G126" t="s">
        <v>2377</v>
      </c>
      <c r="H126" t="s">
        <v>2377</v>
      </c>
      <c r="I126" t="s">
        <v>2378</v>
      </c>
      <c r="J126" s="21">
        <f t="shared" si="5"/>
        <v>0</v>
      </c>
      <c r="K126" t="s">
        <v>2379</v>
      </c>
      <c r="L126" s="22" t="str">
        <f t="shared" si="6"/>
        <v>yes</v>
      </c>
    </row>
    <row r="127" spans="1:12">
      <c r="A127" t="s">
        <v>2244</v>
      </c>
      <c r="B127">
        <v>37.799999999999997</v>
      </c>
      <c r="C127" s="22" t="str">
        <f t="shared" si="7"/>
        <v>Obesity</v>
      </c>
      <c r="D127">
        <v>6.29</v>
      </c>
      <c r="E127" t="str">
        <f t="shared" si="4"/>
        <v>Pre-diabetes</v>
      </c>
      <c r="F127" t="s">
        <v>2377</v>
      </c>
      <c r="G127" t="s">
        <v>2377</v>
      </c>
      <c r="H127" t="s">
        <v>2377</v>
      </c>
      <c r="I127">
        <v>1</v>
      </c>
      <c r="J127" s="21">
        <f t="shared" si="5"/>
        <v>1</v>
      </c>
      <c r="K127" t="s">
        <v>2379</v>
      </c>
      <c r="L127" s="22" t="str">
        <f t="shared" si="6"/>
        <v>yes</v>
      </c>
    </row>
    <row r="128" spans="1:12">
      <c r="A128" t="s">
        <v>2243</v>
      </c>
      <c r="B128">
        <v>38.299999999999997</v>
      </c>
      <c r="C128" s="22" t="str">
        <f t="shared" si="7"/>
        <v>Obesity</v>
      </c>
      <c r="D128">
        <v>9.51</v>
      </c>
      <c r="E128" t="str">
        <f t="shared" si="4"/>
        <v>Diabetes</v>
      </c>
      <c r="F128" t="s">
        <v>2377</v>
      </c>
      <c r="G128" t="s">
        <v>2377</v>
      </c>
      <c r="H128" t="s">
        <v>2377</v>
      </c>
      <c r="I128" t="s">
        <v>2378</v>
      </c>
      <c r="J128" s="21">
        <f t="shared" si="5"/>
        <v>0</v>
      </c>
      <c r="K128" t="s">
        <v>2379</v>
      </c>
      <c r="L128" s="22" t="str">
        <f t="shared" si="6"/>
        <v>yes</v>
      </c>
    </row>
    <row r="129" spans="1:12">
      <c r="A129" t="s">
        <v>2242</v>
      </c>
      <c r="B129">
        <v>32.774999999999999</v>
      </c>
      <c r="C129" s="22" t="str">
        <f t="shared" si="7"/>
        <v>Obesity</v>
      </c>
      <c r="D129">
        <v>4.72</v>
      </c>
      <c r="E129" t="str">
        <f t="shared" si="4"/>
        <v>Normal</v>
      </c>
      <c r="F129" t="s">
        <v>2377</v>
      </c>
      <c r="G129" t="s">
        <v>2377</v>
      </c>
      <c r="H129" t="s">
        <v>2377</v>
      </c>
      <c r="I129" t="s">
        <v>2378</v>
      </c>
      <c r="J129" s="21">
        <f t="shared" si="5"/>
        <v>0</v>
      </c>
      <c r="K129" t="s">
        <v>2379</v>
      </c>
      <c r="L129" s="22" t="str">
        <f t="shared" si="6"/>
        <v>yes</v>
      </c>
    </row>
    <row r="130" spans="1:12">
      <c r="A130" t="s">
        <v>2241</v>
      </c>
      <c r="B130">
        <v>34.200000000000003</v>
      </c>
      <c r="C130" s="22" t="str">
        <f t="shared" si="7"/>
        <v>Obesity</v>
      </c>
      <c r="D130">
        <v>5.91</v>
      </c>
      <c r="E130" t="str">
        <f t="shared" si="4"/>
        <v>Pre-diabetes</v>
      </c>
      <c r="F130" t="s">
        <v>2379</v>
      </c>
      <c r="G130" t="s">
        <v>2377</v>
      </c>
      <c r="H130" t="s">
        <v>2377</v>
      </c>
      <c r="I130" t="s">
        <v>2378</v>
      </c>
      <c r="J130" s="21">
        <f t="shared" si="5"/>
        <v>0</v>
      </c>
      <c r="K130" t="s">
        <v>2379</v>
      </c>
      <c r="L130" s="22" t="str">
        <f t="shared" si="6"/>
        <v>yes</v>
      </c>
    </row>
    <row r="131" spans="1:12">
      <c r="A131" t="s">
        <v>2240</v>
      </c>
      <c r="B131">
        <v>30.2</v>
      </c>
      <c r="C131" s="22" t="str">
        <f t="shared" si="7"/>
        <v>Obesity</v>
      </c>
      <c r="D131">
        <v>9.58</v>
      </c>
      <c r="E131" t="str">
        <f t="shared" ref="E131:E194" si="8">IF(D131&lt;5.7,"Normal",IF(D131&lt;6.5,"Pre-diabetes","Diabetes"))</f>
        <v>Diabetes</v>
      </c>
      <c r="F131" t="s">
        <v>2377</v>
      </c>
      <c r="G131" t="s">
        <v>2377</v>
      </c>
      <c r="H131" t="s">
        <v>2377</v>
      </c>
      <c r="I131" t="s">
        <v>2378</v>
      </c>
      <c r="J131" s="21">
        <f t="shared" ref="J131:J194" si="9">IF(I131="No major surgery",0,I131)</f>
        <v>0</v>
      </c>
      <c r="K131" t="s">
        <v>2379</v>
      </c>
      <c r="L131" s="22" t="str">
        <f t="shared" ref="L131:L194" si="10">IF(K131="?","No",K131)</f>
        <v>yes</v>
      </c>
    </row>
    <row r="132" spans="1:12">
      <c r="A132" t="s">
        <v>2239</v>
      </c>
      <c r="B132">
        <v>48.32</v>
      </c>
      <c r="C132" s="22" t="str">
        <f t="shared" ref="C132:C195" si="11">IF(B132&lt;18.5,"Underweight",IF(B132&lt;25,"Normal weight", IF(B132&lt;30,"Overweight","Obesity")))</f>
        <v>Obesity</v>
      </c>
      <c r="D132">
        <v>5.77</v>
      </c>
      <c r="E132" t="str">
        <f t="shared" si="8"/>
        <v>Pre-diabetes</v>
      </c>
      <c r="F132" t="s">
        <v>2377</v>
      </c>
      <c r="G132" t="s">
        <v>2377</v>
      </c>
      <c r="H132" t="s">
        <v>2377</v>
      </c>
      <c r="I132" t="s">
        <v>2378</v>
      </c>
      <c r="J132" s="21">
        <f t="shared" si="9"/>
        <v>0</v>
      </c>
      <c r="K132" t="s">
        <v>2379</v>
      </c>
      <c r="L132" s="22" t="str">
        <f t="shared" si="10"/>
        <v>yes</v>
      </c>
    </row>
    <row r="133" spans="1:12">
      <c r="A133" t="s">
        <v>2238</v>
      </c>
      <c r="B133">
        <v>44.86</v>
      </c>
      <c r="C133" s="22" t="str">
        <f t="shared" si="11"/>
        <v>Obesity</v>
      </c>
      <c r="D133">
        <v>4.38</v>
      </c>
      <c r="E133" t="str">
        <f t="shared" si="8"/>
        <v>Normal</v>
      </c>
      <c r="F133" t="s">
        <v>2379</v>
      </c>
      <c r="G133" t="s">
        <v>2377</v>
      </c>
      <c r="H133" t="s">
        <v>2377</v>
      </c>
      <c r="I133" t="s">
        <v>2378</v>
      </c>
      <c r="J133" s="21">
        <f t="shared" si="9"/>
        <v>0</v>
      </c>
      <c r="K133" t="s">
        <v>2379</v>
      </c>
      <c r="L133" s="22" t="str">
        <f t="shared" si="10"/>
        <v>yes</v>
      </c>
    </row>
    <row r="134" spans="1:12">
      <c r="A134" t="s">
        <v>2237</v>
      </c>
      <c r="B134">
        <v>52.15</v>
      </c>
      <c r="C134" s="22" t="str">
        <f t="shared" si="11"/>
        <v>Obesity</v>
      </c>
      <c r="D134">
        <v>5.65</v>
      </c>
      <c r="E134" t="str">
        <f t="shared" si="8"/>
        <v>Normal</v>
      </c>
      <c r="F134" t="s">
        <v>2377</v>
      </c>
      <c r="G134" t="s">
        <v>2377</v>
      </c>
      <c r="H134" t="s">
        <v>2377</v>
      </c>
      <c r="I134">
        <v>1</v>
      </c>
      <c r="J134" s="21">
        <f t="shared" si="9"/>
        <v>1</v>
      </c>
      <c r="K134" t="s">
        <v>2379</v>
      </c>
      <c r="L134" s="22" t="str">
        <f t="shared" si="10"/>
        <v>yes</v>
      </c>
    </row>
    <row r="135" spans="1:12">
      <c r="A135" t="s">
        <v>2236</v>
      </c>
      <c r="B135">
        <v>41.12</v>
      </c>
      <c r="C135" s="22" t="str">
        <f t="shared" si="11"/>
        <v>Obesity</v>
      </c>
      <c r="D135">
        <v>7.54</v>
      </c>
      <c r="E135" t="str">
        <f t="shared" si="8"/>
        <v>Diabetes</v>
      </c>
      <c r="F135" t="s">
        <v>2379</v>
      </c>
      <c r="G135" t="s">
        <v>2377</v>
      </c>
      <c r="H135" t="s">
        <v>2377</v>
      </c>
      <c r="I135" t="s">
        <v>2378</v>
      </c>
      <c r="J135" s="21">
        <f t="shared" si="9"/>
        <v>0</v>
      </c>
      <c r="K135" t="s">
        <v>2379</v>
      </c>
      <c r="L135" s="22" t="str">
        <f t="shared" si="10"/>
        <v>yes</v>
      </c>
    </row>
    <row r="136" spans="1:12">
      <c r="A136" t="s">
        <v>2235</v>
      </c>
      <c r="B136">
        <v>38.39</v>
      </c>
      <c r="C136" s="22" t="str">
        <f t="shared" si="11"/>
        <v>Obesity</v>
      </c>
      <c r="D136">
        <v>5.1100000000000003</v>
      </c>
      <c r="E136" t="str">
        <f t="shared" si="8"/>
        <v>Normal</v>
      </c>
      <c r="F136" t="s">
        <v>2379</v>
      </c>
      <c r="G136" t="s">
        <v>2377</v>
      </c>
      <c r="H136" t="s">
        <v>2377</v>
      </c>
      <c r="I136">
        <v>1</v>
      </c>
      <c r="J136" s="21">
        <f t="shared" si="9"/>
        <v>1</v>
      </c>
      <c r="K136" t="s">
        <v>2379</v>
      </c>
      <c r="L136" s="22" t="str">
        <f t="shared" si="10"/>
        <v>yes</v>
      </c>
    </row>
    <row r="137" spans="1:12">
      <c r="A137" t="s">
        <v>2234</v>
      </c>
      <c r="B137">
        <v>46.85</v>
      </c>
      <c r="C137" s="22" t="str">
        <f t="shared" si="11"/>
        <v>Obesity</v>
      </c>
      <c r="D137">
        <v>4.25</v>
      </c>
      <c r="E137" t="str">
        <f t="shared" si="8"/>
        <v>Normal</v>
      </c>
      <c r="F137" t="s">
        <v>2377</v>
      </c>
      <c r="G137" t="s">
        <v>2377</v>
      </c>
      <c r="H137" t="s">
        <v>2380</v>
      </c>
      <c r="I137">
        <v>1</v>
      </c>
      <c r="J137" s="21">
        <f t="shared" si="9"/>
        <v>1</v>
      </c>
      <c r="K137" t="s">
        <v>2379</v>
      </c>
      <c r="L137" s="22" t="str">
        <f t="shared" si="10"/>
        <v>yes</v>
      </c>
    </row>
    <row r="138" spans="1:12">
      <c r="A138" t="s">
        <v>2233</v>
      </c>
      <c r="B138">
        <v>42.24</v>
      </c>
      <c r="C138" s="22" t="str">
        <f t="shared" si="11"/>
        <v>Obesity</v>
      </c>
      <c r="D138">
        <v>5.55</v>
      </c>
      <c r="E138" t="str">
        <f t="shared" si="8"/>
        <v>Normal</v>
      </c>
      <c r="F138" t="s">
        <v>2377</v>
      </c>
      <c r="G138" t="s">
        <v>2379</v>
      </c>
      <c r="H138" t="s">
        <v>2377</v>
      </c>
      <c r="I138">
        <v>1</v>
      </c>
      <c r="J138" s="21">
        <f t="shared" si="9"/>
        <v>1</v>
      </c>
      <c r="K138" t="s">
        <v>2379</v>
      </c>
      <c r="L138" s="22" t="str">
        <f t="shared" si="10"/>
        <v>yes</v>
      </c>
    </row>
    <row r="139" spans="1:12">
      <c r="A139" t="s">
        <v>2232</v>
      </c>
      <c r="B139">
        <v>34.39</v>
      </c>
      <c r="C139" s="22" t="str">
        <f t="shared" si="11"/>
        <v>Obesity</v>
      </c>
      <c r="D139">
        <v>5.78</v>
      </c>
      <c r="E139" t="str">
        <f t="shared" si="8"/>
        <v>Pre-diabetes</v>
      </c>
      <c r="F139" t="s">
        <v>2377</v>
      </c>
      <c r="G139" t="s">
        <v>2377</v>
      </c>
      <c r="H139" t="s">
        <v>2377</v>
      </c>
      <c r="I139" t="s">
        <v>2378</v>
      </c>
      <c r="J139" s="21">
        <f t="shared" si="9"/>
        <v>0</v>
      </c>
      <c r="K139" t="s">
        <v>2379</v>
      </c>
      <c r="L139" s="22" t="str">
        <f t="shared" si="10"/>
        <v>yes</v>
      </c>
    </row>
    <row r="140" spans="1:12">
      <c r="A140" t="s">
        <v>2231</v>
      </c>
      <c r="B140">
        <v>42.89</v>
      </c>
      <c r="C140" s="22" t="str">
        <f t="shared" si="11"/>
        <v>Obesity</v>
      </c>
      <c r="D140">
        <v>5.28</v>
      </c>
      <c r="E140" t="str">
        <f t="shared" si="8"/>
        <v>Normal</v>
      </c>
      <c r="F140" t="s">
        <v>2379</v>
      </c>
      <c r="G140" t="s">
        <v>2377</v>
      </c>
      <c r="H140" t="s">
        <v>2377</v>
      </c>
      <c r="I140" t="s">
        <v>2378</v>
      </c>
      <c r="J140" s="21">
        <f t="shared" si="9"/>
        <v>0</v>
      </c>
      <c r="K140" t="s">
        <v>2379</v>
      </c>
      <c r="L140" s="22" t="str">
        <f t="shared" si="10"/>
        <v>yes</v>
      </c>
    </row>
    <row r="141" spans="1:12">
      <c r="A141" t="s">
        <v>2230</v>
      </c>
      <c r="B141">
        <v>36.299999999999997</v>
      </c>
      <c r="C141" s="22" t="str">
        <f t="shared" si="11"/>
        <v>Obesity</v>
      </c>
      <c r="D141">
        <v>5.39</v>
      </c>
      <c r="E141" t="str">
        <f t="shared" si="8"/>
        <v>Normal</v>
      </c>
      <c r="F141" t="s">
        <v>2377</v>
      </c>
      <c r="G141" t="s">
        <v>2377</v>
      </c>
      <c r="H141" t="s">
        <v>2377</v>
      </c>
      <c r="I141" t="s">
        <v>2378</v>
      </c>
      <c r="J141" s="21">
        <f t="shared" si="9"/>
        <v>0</v>
      </c>
      <c r="K141" t="s">
        <v>2379</v>
      </c>
      <c r="L141" s="22" t="str">
        <f t="shared" si="10"/>
        <v>yes</v>
      </c>
    </row>
    <row r="142" spans="1:12">
      <c r="A142" t="s">
        <v>2229</v>
      </c>
      <c r="B142">
        <v>35.200000000000003</v>
      </c>
      <c r="C142" s="22" t="str">
        <f t="shared" si="11"/>
        <v>Obesity</v>
      </c>
      <c r="D142">
        <v>8.01</v>
      </c>
      <c r="E142" t="str">
        <f t="shared" si="8"/>
        <v>Diabetes</v>
      </c>
      <c r="F142" t="s">
        <v>2379</v>
      </c>
      <c r="G142" t="s">
        <v>2377</v>
      </c>
      <c r="H142" t="s">
        <v>2377</v>
      </c>
      <c r="I142">
        <v>1</v>
      </c>
      <c r="J142" s="21">
        <f t="shared" si="9"/>
        <v>1</v>
      </c>
      <c r="K142" t="s">
        <v>2379</v>
      </c>
      <c r="L142" s="22" t="str">
        <f t="shared" si="10"/>
        <v>yes</v>
      </c>
    </row>
    <row r="143" spans="1:12">
      <c r="A143" t="s">
        <v>2228</v>
      </c>
      <c r="B143">
        <v>53.62</v>
      </c>
      <c r="C143" s="22" t="str">
        <f t="shared" si="11"/>
        <v>Obesity</v>
      </c>
      <c r="D143">
        <v>5.21</v>
      </c>
      <c r="E143" t="str">
        <f t="shared" si="8"/>
        <v>Normal</v>
      </c>
      <c r="F143" t="s">
        <v>2377</v>
      </c>
      <c r="G143" t="s">
        <v>2377</v>
      </c>
      <c r="H143" t="s">
        <v>2377</v>
      </c>
      <c r="I143" t="s">
        <v>2378</v>
      </c>
      <c r="J143" s="21">
        <f t="shared" si="9"/>
        <v>0</v>
      </c>
      <c r="K143" t="s">
        <v>2379</v>
      </c>
      <c r="L143" s="22" t="str">
        <f t="shared" si="10"/>
        <v>yes</v>
      </c>
    </row>
    <row r="144" spans="1:12">
      <c r="A144" t="s">
        <v>2227</v>
      </c>
      <c r="B144">
        <v>36.67</v>
      </c>
      <c r="C144" s="22" t="str">
        <f t="shared" si="11"/>
        <v>Obesity</v>
      </c>
      <c r="D144">
        <v>6.27</v>
      </c>
      <c r="E144" t="str">
        <f t="shared" si="8"/>
        <v>Pre-diabetes</v>
      </c>
      <c r="F144" t="s">
        <v>2377</v>
      </c>
      <c r="G144" t="s">
        <v>2377</v>
      </c>
      <c r="H144" t="s">
        <v>2377</v>
      </c>
      <c r="I144" t="s">
        <v>2378</v>
      </c>
      <c r="J144" s="21">
        <f t="shared" si="9"/>
        <v>0</v>
      </c>
      <c r="K144" t="s">
        <v>2379</v>
      </c>
      <c r="L144" s="22" t="str">
        <f t="shared" si="10"/>
        <v>yes</v>
      </c>
    </row>
    <row r="145" spans="1:12">
      <c r="A145" t="s">
        <v>2226</v>
      </c>
      <c r="B145">
        <v>33.4</v>
      </c>
      <c r="C145" s="22" t="str">
        <f t="shared" si="11"/>
        <v>Obesity</v>
      </c>
      <c r="D145">
        <v>10.73</v>
      </c>
      <c r="E145" t="str">
        <f t="shared" si="8"/>
        <v>Diabetes</v>
      </c>
      <c r="F145" t="s">
        <v>2379</v>
      </c>
      <c r="G145" t="s">
        <v>2377</v>
      </c>
      <c r="H145" t="s">
        <v>2377</v>
      </c>
      <c r="I145">
        <v>1</v>
      </c>
      <c r="J145" s="21">
        <f t="shared" si="9"/>
        <v>1</v>
      </c>
      <c r="K145" t="s">
        <v>2379</v>
      </c>
      <c r="L145" s="22" t="str">
        <f t="shared" si="10"/>
        <v>yes</v>
      </c>
    </row>
    <row r="146" spans="1:12">
      <c r="A146" t="s">
        <v>2225</v>
      </c>
      <c r="B146">
        <v>42.71</v>
      </c>
      <c r="C146" s="22" t="str">
        <f t="shared" si="11"/>
        <v>Obesity</v>
      </c>
      <c r="D146">
        <v>10.52</v>
      </c>
      <c r="E146" t="str">
        <f t="shared" si="8"/>
        <v>Diabetes</v>
      </c>
      <c r="F146" t="s">
        <v>2377</v>
      </c>
      <c r="G146" t="s">
        <v>2377</v>
      </c>
      <c r="H146" t="s">
        <v>2377</v>
      </c>
      <c r="I146" t="s">
        <v>2378</v>
      </c>
      <c r="J146" s="21">
        <f t="shared" si="9"/>
        <v>0</v>
      </c>
      <c r="K146" t="s">
        <v>2379</v>
      </c>
      <c r="L146" s="22" t="str">
        <f t="shared" si="10"/>
        <v>yes</v>
      </c>
    </row>
    <row r="147" spans="1:12">
      <c r="A147" t="s">
        <v>2224</v>
      </c>
      <c r="B147">
        <v>41.52</v>
      </c>
      <c r="C147" s="22" t="str">
        <f t="shared" si="11"/>
        <v>Obesity</v>
      </c>
      <c r="D147">
        <v>11.82</v>
      </c>
      <c r="E147" t="str">
        <f t="shared" si="8"/>
        <v>Diabetes</v>
      </c>
      <c r="F147" t="s">
        <v>2379</v>
      </c>
      <c r="G147" t="s">
        <v>2377</v>
      </c>
      <c r="H147" t="s">
        <v>2377</v>
      </c>
      <c r="I147">
        <v>2</v>
      </c>
      <c r="J147" s="21">
        <f t="shared" si="9"/>
        <v>2</v>
      </c>
      <c r="K147" t="s">
        <v>2379</v>
      </c>
      <c r="L147" s="22" t="str">
        <f t="shared" si="10"/>
        <v>yes</v>
      </c>
    </row>
    <row r="148" spans="1:12">
      <c r="A148" t="s">
        <v>2223</v>
      </c>
      <c r="B148">
        <v>39.4</v>
      </c>
      <c r="C148" s="22" t="str">
        <f t="shared" si="11"/>
        <v>Obesity</v>
      </c>
      <c r="D148">
        <v>6.76</v>
      </c>
      <c r="E148" t="str">
        <f t="shared" si="8"/>
        <v>Diabetes</v>
      </c>
      <c r="F148" t="s">
        <v>2377</v>
      </c>
      <c r="G148" t="s">
        <v>2377</v>
      </c>
      <c r="H148" t="s">
        <v>2377</v>
      </c>
      <c r="I148" t="s">
        <v>2378</v>
      </c>
      <c r="J148" s="21">
        <f t="shared" si="9"/>
        <v>0</v>
      </c>
      <c r="K148" t="s">
        <v>2379</v>
      </c>
      <c r="L148" s="22" t="str">
        <f t="shared" si="10"/>
        <v>yes</v>
      </c>
    </row>
    <row r="149" spans="1:12">
      <c r="A149" t="s">
        <v>2222</v>
      </c>
      <c r="B149">
        <v>46.45</v>
      </c>
      <c r="C149" s="22" t="str">
        <f t="shared" si="11"/>
        <v>Obesity</v>
      </c>
      <c r="D149">
        <v>5.62</v>
      </c>
      <c r="E149" t="str">
        <f t="shared" si="8"/>
        <v>Normal</v>
      </c>
      <c r="F149" t="s">
        <v>2377</v>
      </c>
      <c r="G149" t="s">
        <v>2377</v>
      </c>
      <c r="H149" t="s">
        <v>2377</v>
      </c>
      <c r="I149" t="s">
        <v>2378</v>
      </c>
      <c r="J149" s="21">
        <f t="shared" si="9"/>
        <v>0</v>
      </c>
      <c r="K149" t="s">
        <v>2379</v>
      </c>
      <c r="L149" s="22" t="str">
        <f t="shared" si="10"/>
        <v>yes</v>
      </c>
    </row>
    <row r="150" spans="1:12">
      <c r="A150" t="s">
        <v>2221</v>
      </c>
      <c r="B150">
        <v>35.75</v>
      </c>
      <c r="C150" s="22" t="str">
        <f t="shared" si="11"/>
        <v>Obesity</v>
      </c>
      <c r="D150">
        <v>4.1900000000000004</v>
      </c>
      <c r="E150" t="str">
        <f t="shared" si="8"/>
        <v>Normal</v>
      </c>
      <c r="F150" t="s">
        <v>2377</v>
      </c>
      <c r="G150" t="s">
        <v>2377</v>
      </c>
      <c r="H150" t="s">
        <v>2377</v>
      </c>
      <c r="I150" t="s">
        <v>2378</v>
      </c>
      <c r="J150" s="21">
        <f t="shared" si="9"/>
        <v>0</v>
      </c>
      <c r="K150" t="s">
        <v>2379</v>
      </c>
      <c r="L150" s="22" t="str">
        <f t="shared" si="10"/>
        <v>yes</v>
      </c>
    </row>
    <row r="151" spans="1:12">
      <c r="A151" t="s">
        <v>2220</v>
      </c>
      <c r="B151">
        <v>26.07</v>
      </c>
      <c r="C151" s="22" t="str">
        <f t="shared" si="11"/>
        <v>Overweight</v>
      </c>
      <c r="D151">
        <v>5.32</v>
      </c>
      <c r="E151" t="str">
        <f t="shared" si="8"/>
        <v>Normal</v>
      </c>
      <c r="F151" t="s">
        <v>2377</v>
      </c>
      <c r="G151" t="s">
        <v>2377</v>
      </c>
      <c r="H151" t="s">
        <v>2377</v>
      </c>
      <c r="I151" t="s">
        <v>2378</v>
      </c>
      <c r="J151" s="21">
        <f t="shared" si="9"/>
        <v>0</v>
      </c>
      <c r="K151" t="s">
        <v>2379</v>
      </c>
      <c r="L151" s="22" t="str">
        <f t="shared" si="10"/>
        <v>yes</v>
      </c>
    </row>
    <row r="152" spans="1:12">
      <c r="A152" t="s">
        <v>2219</v>
      </c>
      <c r="B152">
        <v>36.54</v>
      </c>
      <c r="C152" s="22" t="str">
        <f t="shared" si="11"/>
        <v>Obesity</v>
      </c>
      <c r="D152">
        <v>4.46</v>
      </c>
      <c r="E152" t="str">
        <f t="shared" si="8"/>
        <v>Normal</v>
      </c>
      <c r="F152" t="s">
        <v>2379</v>
      </c>
      <c r="G152" t="s">
        <v>2377</v>
      </c>
      <c r="H152" t="s">
        <v>2377</v>
      </c>
      <c r="I152">
        <v>1</v>
      </c>
      <c r="J152" s="21">
        <f t="shared" si="9"/>
        <v>1</v>
      </c>
      <c r="K152" t="s">
        <v>2379</v>
      </c>
      <c r="L152" s="22" t="str">
        <f t="shared" si="10"/>
        <v>yes</v>
      </c>
    </row>
    <row r="153" spans="1:12">
      <c r="A153" t="s">
        <v>2218</v>
      </c>
      <c r="B153">
        <v>51.64</v>
      </c>
      <c r="C153" s="22" t="str">
        <f t="shared" si="11"/>
        <v>Obesity</v>
      </c>
      <c r="D153">
        <v>5.65</v>
      </c>
      <c r="E153" t="str">
        <f t="shared" si="8"/>
        <v>Normal</v>
      </c>
      <c r="F153" t="s">
        <v>2377</v>
      </c>
      <c r="G153" t="s">
        <v>2377</v>
      </c>
      <c r="H153" t="s">
        <v>2377</v>
      </c>
      <c r="I153" t="s">
        <v>2378</v>
      </c>
      <c r="J153" s="21">
        <f t="shared" si="9"/>
        <v>0</v>
      </c>
      <c r="K153" t="s">
        <v>2379</v>
      </c>
      <c r="L153" s="22" t="str">
        <f t="shared" si="10"/>
        <v>yes</v>
      </c>
    </row>
    <row r="154" spans="1:12">
      <c r="A154" t="s">
        <v>2217</v>
      </c>
      <c r="B154">
        <v>42.83</v>
      </c>
      <c r="C154" s="22" t="str">
        <f t="shared" si="11"/>
        <v>Obesity</v>
      </c>
      <c r="D154">
        <v>6.04</v>
      </c>
      <c r="E154" t="str">
        <f t="shared" si="8"/>
        <v>Pre-diabetes</v>
      </c>
      <c r="F154" t="s">
        <v>2377</v>
      </c>
      <c r="G154" t="s">
        <v>2377</v>
      </c>
      <c r="H154" t="s">
        <v>2377</v>
      </c>
      <c r="I154">
        <v>2</v>
      </c>
      <c r="J154" s="21">
        <f t="shared" si="9"/>
        <v>2</v>
      </c>
      <c r="K154" t="s">
        <v>2379</v>
      </c>
      <c r="L154" s="22" t="str">
        <f t="shared" si="10"/>
        <v>yes</v>
      </c>
    </row>
    <row r="155" spans="1:12">
      <c r="A155" t="s">
        <v>2216</v>
      </c>
      <c r="B155">
        <v>40.15</v>
      </c>
      <c r="C155" s="22" t="str">
        <f t="shared" si="11"/>
        <v>Obesity</v>
      </c>
      <c r="D155">
        <v>5.76</v>
      </c>
      <c r="E155" t="str">
        <f t="shared" si="8"/>
        <v>Pre-diabetes</v>
      </c>
      <c r="F155" t="s">
        <v>2377</v>
      </c>
      <c r="G155" t="s">
        <v>2377</v>
      </c>
      <c r="H155" t="s">
        <v>2377</v>
      </c>
      <c r="I155">
        <v>1</v>
      </c>
      <c r="J155" s="21">
        <f t="shared" si="9"/>
        <v>1</v>
      </c>
      <c r="K155" t="s">
        <v>2379</v>
      </c>
      <c r="L155" s="22" t="str">
        <f t="shared" si="10"/>
        <v>yes</v>
      </c>
    </row>
    <row r="156" spans="1:12">
      <c r="A156" t="s">
        <v>2215</v>
      </c>
      <c r="B156">
        <v>27.8</v>
      </c>
      <c r="C156" s="22" t="str">
        <f t="shared" si="11"/>
        <v>Overweight</v>
      </c>
      <c r="D156">
        <v>4.3600000000000003</v>
      </c>
      <c r="E156" t="str">
        <f t="shared" si="8"/>
        <v>Normal</v>
      </c>
      <c r="F156" t="s">
        <v>2377</v>
      </c>
      <c r="G156" t="s">
        <v>2377</v>
      </c>
      <c r="H156" t="s">
        <v>2380</v>
      </c>
      <c r="I156">
        <v>1</v>
      </c>
      <c r="J156" s="21">
        <f t="shared" si="9"/>
        <v>1</v>
      </c>
      <c r="K156" t="s">
        <v>2379</v>
      </c>
      <c r="L156" s="22" t="str">
        <f t="shared" si="10"/>
        <v>yes</v>
      </c>
    </row>
    <row r="157" spans="1:12">
      <c r="A157" t="s">
        <v>2214</v>
      </c>
      <c r="B157">
        <v>45.81</v>
      </c>
      <c r="C157" s="22" t="str">
        <f t="shared" si="11"/>
        <v>Obesity</v>
      </c>
      <c r="D157">
        <v>4.76</v>
      </c>
      <c r="E157" t="str">
        <f t="shared" si="8"/>
        <v>Normal</v>
      </c>
      <c r="F157" t="s">
        <v>2379</v>
      </c>
      <c r="G157" t="s">
        <v>2377</v>
      </c>
      <c r="H157" t="s">
        <v>2380</v>
      </c>
      <c r="I157">
        <v>1</v>
      </c>
      <c r="J157" s="21">
        <f t="shared" si="9"/>
        <v>1</v>
      </c>
      <c r="K157" t="s">
        <v>2379</v>
      </c>
      <c r="L157" s="22" t="str">
        <f t="shared" si="10"/>
        <v>yes</v>
      </c>
    </row>
    <row r="158" spans="1:12">
      <c r="A158" t="s">
        <v>2213</v>
      </c>
      <c r="B158">
        <v>34.43</v>
      </c>
      <c r="C158" s="22" t="str">
        <f t="shared" si="11"/>
        <v>Obesity</v>
      </c>
      <c r="D158">
        <v>10.82</v>
      </c>
      <c r="E158" t="str">
        <f t="shared" si="8"/>
        <v>Diabetes</v>
      </c>
      <c r="F158" t="s">
        <v>2379</v>
      </c>
      <c r="G158" t="s">
        <v>2377</v>
      </c>
      <c r="H158" t="s">
        <v>2377</v>
      </c>
      <c r="I158">
        <v>1</v>
      </c>
      <c r="J158" s="21">
        <f t="shared" si="9"/>
        <v>1</v>
      </c>
      <c r="K158" t="s">
        <v>2379</v>
      </c>
      <c r="L158" s="22" t="str">
        <f t="shared" si="10"/>
        <v>yes</v>
      </c>
    </row>
    <row r="159" spans="1:12">
      <c r="A159" t="s">
        <v>2212</v>
      </c>
      <c r="B159">
        <v>41.33</v>
      </c>
      <c r="C159" s="22" t="str">
        <f t="shared" si="11"/>
        <v>Obesity</v>
      </c>
      <c r="D159">
        <v>4.01</v>
      </c>
      <c r="E159" t="str">
        <f t="shared" si="8"/>
        <v>Normal</v>
      </c>
      <c r="F159" t="s">
        <v>2379</v>
      </c>
      <c r="G159" t="s">
        <v>2377</v>
      </c>
      <c r="H159" t="s">
        <v>2377</v>
      </c>
      <c r="I159" t="s">
        <v>2378</v>
      </c>
      <c r="J159" s="21">
        <f t="shared" si="9"/>
        <v>0</v>
      </c>
      <c r="K159" t="s">
        <v>2379</v>
      </c>
      <c r="L159" s="22" t="str">
        <f t="shared" si="10"/>
        <v>yes</v>
      </c>
    </row>
    <row r="160" spans="1:12">
      <c r="A160" t="s">
        <v>2211</v>
      </c>
      <c r="B160">
        <v>31.92</v>
      </c>
      <c r="C160" s="22" t="str">
        <f t="shared" si="11"/>
        <v>Obesity</v>
      </c>
      <c r="D160">
        <v>5.12</v>
      </c>
      <c r="E160" t="str">
        <f t="shared" si="8"/>
        <v>Normal</v>
      </c>
      <c r="F160" t="s">
        <v>2379</v>
      </c>
      <c r="G160" t="s">
        <v>2377</v>
      </c>
      <c r="H160" t="s">
        <v>2377</v>
      </c>
      <c r="I160">
        <v>1</v>
      </c>
      <c r="J160" s="21">
        <f t="shared" si="9"/>
        <v>1</v>
      </c>
      <c r="K160" t="s">
        <v>2379</v>
      </c>
      <c r="L160" s="22" t="str">
        <f t="shared" si="10"/>
        <v>yes</v>
      </c>
    </row>
    <row r="161" spans="1:12">
      <c r="A161" t="s">
        <v>2210</v>
      </c>
      <c r="B161">
        <v>39.799999999999997</v>
      </c>
      <c r="C161" s="22" t="str">
        <f t="shared" si="11"/>
        <v>Obesity</v>
      </c>
      <c r="D161">
        <v>10.54</v>
      </c>
      <c r="E161" t="str">
        <f t="shared" si="8"/>
        <v>Diabetes</v>
      </c>
      <c r="F161" t="s">
        <v>2379</v>
      </c>
      <c r="G161" t="s">
        <v>2377</v>
      </c>
      <c r="H161" t="s">
        <v>2377</v>
      </c>
      <c r="I161">
        <v>2</v>
      </c>
      <c r="J161" s="21">
        <f t="shared" si="9"/>
        <v>2</v>
      </c>
      <c r="K161" t="s">
        <v>2379</v>
      </c>
      <c r="L161" s="22" t="str">
        <f t="shared" si="10"/>
        <v>yes</v>
      </c>
    </row>
    <row r="162" spans="1:12">
      <c r="A162" t="s">
        <v>2209</v>
      </c>
      <c r="B162">
        <v>42.82</v>
      </c>
      <c r="C162" s="22" t="str">
        <f t="shared" si="11"/>
        <v>Obesity</v>
      </c>
      <c r="D162">
        <v>4.21</v>
      </c>
      <c r="E162" t="str">
        <f t="shared" si="8"/>
        <v>Normal</v>
      </c>
      <c r="F162" t="s">
        <v>2377</v>
      </c>
      <c r="G162" t="s">
        <v>2377</v>
      </c>
      <c r="H162" t="s">
        <v>2377</v>
      </c>
      <c r="I162" t="s">
        <v>2378</v>
      </c>
      <c r="J162" s="21">
        <f t="shared" si="9"/>
        <v>0</v>
      </c>
      <c r="K162" t="s">
        <v>2379</v>
      </c>
      <c r="L162" s="22" t="str">
        <f t="shared" si="10"/>
        <v>yes</v>
      </c>
    </row>
    <row r="163" spans="1:12">
      <c r="A163" t="s">
        <v>2208</v>
      </c>
      <c r="B163">
        <v>33.630000000000003</v>
      </c>
      <c r="C163" s="22" t="str">
        <f t="shared" si="11"/>
        <v>Obesity</v>
      </c>
      <c r="D163">
        <v>5.42</v>
      </c>
      <c r="E163" t="str">
        <f t="shared" si="8"/>
        <v>Normal</v>
      </c>
      <c r="F163" t="s">
        <v>2377</v>
      </c>
      <c r="G163" t="s">
        <v>2377</v>
      </c>
      <c r="H163" t="s">
        <v>2377</v>
      </c>
      <c r="I163" t="s">
        <v>2378</v>
      </c>
      <c r="J163" s="21">
        <f t="shared" si="9"/>
        <v>0</v>
      </c>
      <c r="K163" t="s">
        <v>2379</v>
      </c>
      <c r="L163" s="22" t="str">
        <f t="shared" si="10"/>
        <v>yes</v>
      </c>
    </row>
    <row r="164" spans="1:12">
      <c r="A164" t="s">
        <v>2207</v>
      </c>
      <c r="B164">
        <v>37.07</v>
      </c>
      <c r="C164" s="22" t="str">
        <f t="shared" si="11"/>
        <v>Obesity</v>
      </c>
      <c r="D164">
        <v>4.28</v>
      </c>
      <c r="E164" t="str">
        <f t="shared" si="8"/>
        <v>Normal</v>
      </c>
      <c r="F164" t="s">
        <v>2377</v>
      </c>
      <c r="G164" t="s">
        <v>2379</v>
      </c>
      <c r="H164" t="s">
        <v>2377</v>
      </c>
      <c r="I164">
        <v>1</v>
      </c>
      <c r="J164" s="21">
        <f t="shared" si="9"/>
        <v>1</v>
      </c>
      <c r="K164" t="s">
        <v>2379</v>
      </c>
      <c r="L164" s="22" t="str">
        <f t="shared" si="10"/>
        <v>yes</v>
      </c>
    </row>
    <row r="165" spans="1:12">
      <c r="A165" t="s">
        <v>2206</v>
      </c>
      <c r="B165">
        <v>35.625</v>
      </c>
      <c r="C165" s="22" t="str">
        <f t="shared" si="11"/>
        <v>Obesity</v>
      </c>
      <c r="D165">
        <v>8.9</v>
      </c>
      <c r="E165" t="str">
        <f t="shared" si="8"/>
        <v>Diabetes</v>
      </c>
      <c r="F165" t="s">
        <v>2377</v>
      </c>
      <c r="G165" t="s">
        <v>2377</v>
      </c>
      <c r="H165" t="s">
        <v>2377</v>
      </c>
      <c r="I165" t="s">
        <v>2378</v>
      </c>
      <c r="J165" s="21">
        <f t="shared" si="9"/>
        <v>0</v>
      </c>
      <c r="K165" t="s">
        <v>2379</v>
      </c>
      <c r="L165" s="22" t="str">
        <f t="shared" si="10"/>
        <v>yes</v>
      </c>
    </row>
    <row r="166" spans="1:12">
      <c r="A166" t="s">
        <v>2205</v>
      </c>
      <c r="B166">
        <v>42.69</v>
      </c>
      <c r="C166" s="22" t="str">
        <f t="shared" si="11"/>
        <v>Obesity</v>
      </c>
      <c r="D166">
        <v>4.8899999999999997</v>
      </c>
      <c r="E166" t="str">
        <f t="shared" si="8"/>
        <v>Normal</v>
      </c>
      <c r="F166" t="s">
        <v>2377</v>
      </c>
      <c r="G166" t="s">
        <v>2377</v>
      </c>
      <c r="H166" t="s">
        <v>2380</v>
      </c>
      <c r="I166">
        <v>1</v>
      </c>
      <c r="J166" s="21">
        <f t="shared" si="9"/>
        <v>1</v>
      </c>
      <c r="K166" t="s">
        <v>2379</v>
      </c>
      <c r="L166" s="22" t="str">
        <f t="shared" si="10"/>
        <v>yes</v>
      </c>
    </row>
    <row r="167" spans="1:12">
      <c r="A167" t="s">
        <v>2204</v>
      </c>
      <c r="B167">
        <v>37.869999999999997</v>
      </c>
      <c r="C167" s="22" t="str">
        <f t="shared" si="11"/>
        <v>Obesity</v>
      </c>
      <c r="D167">
        <v>4.29</v>
      </c>
      <c r="E167" t="str">
        <f t="shared" si="8"/>
        <v>Normal</v>
      </c>
      <c r="F167" t="s">
        <v>2379</v>
      </c>
      <c r="G167" t="s">
        <v>2377</v>
      </c>
      <c r="H167" t="s">
        <v>2380</v>
      </c>
      <c r="I167">
        <v>1</v>
      </c>
      <c r="J167" s="21">
        <f t="shared" si="9"/>
        <v>1</v>
      </c>
      <c r="K167" t="s">
        <v>2379</v>
      </c>
      <c r="L167" s="22" t="str">
        <f t="shared" si="10"/>
        <v>yes</v>
      </c>
    </row>
    <row r="168" spans="1:12">
      <c r="A168" t="s">
        <v>2203</v>
      </c>
      <c r="B168">
        <v>40.61</v>
      </c>
      <c r="C168" s="22" t="str">
        <f t="shared" si="11"/>
        <v>Obesity</v>
      </c>
      <c r="D168">
        <v>8</v>
      </c>
      <c r="E168" t="str">
        <f t="shared" si="8"/>
        <v>Diabetes</v>
      </c>
      <c r="F168" t="s">
        <v>2379</v>
      </c>
      <c r="G168" t="s">
        <v>2377</v>
      </c>
      <c r="H168" t="s">
        <v>2377</v>
      </c>
      <c r="I168">
        <v>1</v>
      </c>
      <c r="J168" s="21">
        <f t="shared" si="9"/>
        <v>1</v>
      </c>
      <c r="K168" t="s">
        <v>2379</v>
      </c>
      <c r="L168" s="22" t="str">
        <f t="shared" si="10"/>
        <v>yes</v>
      </c>
    </row>
    <row r="169" spans="1:12">
      <c r="A169" t="s">
        <v>2202</v>
      </c>
      <c r="B169">
        <v>30.78</v>
      </c>
      <c r="C169" s="22" t="str">
        <f t="shared" si="11"/>
        <v>Obesity</v>
      </c>
      <c r="D169">
        <v>4.67</v>
      </c>
      <c r="E169" t="str">
        <f t="shared" si="8"/>
        <v>Normal</v>
      </c>
      <c r="F169" t="s">
        <v>2379</v>
      </c>
      <c r="G169" t="s">
        <v>2377</v>
      </c>
      <c r="H169" t="s">
        <v>2377</v>
      </c>
      <c r="I169" t="s">
        <v>2378</v>
      </c>
      <c r="J169" s="21">
        <f t="shared" si="9"/>
        <v>0</v>
      </c>
      <c r="K169" t="s">
        <v>2379</v>
      </c>
      <c r="L169" s="22" t="str">
        <f t="shared" si="10"/>
        <v>yes</v>
      </c>
    </row>
    <row r="170" spans="1:12">
      <c r="A170" t="s">
        <v>2201</v>
      </c>
      <c r="B170">
        <v>49.49</v>
      </c>
      <c r="C170" s="22" t="str">
        <f t="shared" si="11"/>
        <v>Obesity</v>
      </c>
      <c r="D170">
        <v>4.5</v>
      </c>
      <c r="E170" t="str">
        <f t="shared" si="8"/>
        <v>Normal</v>
      </c>
      <c r="F170" t="s">
        <v>2377</v>
      </c>
      <c r="G170" t="s">
        <v>2377</v>
      </c>
      <c r="H170" t="s">
        <v>2377</v>
      </c>
      <c r="I170" t="s">
        <v>2378</v>
      </c>
      <c r="J170" s="21">
        <f t="shared" si="9"/>
        <v>0</v>
      </c>
      <c r="K170" t="s">
        <v>2379</v>
      </c>
      <c r="L170" s="22" t="str">
        <f t="shared" si="10"/>
        <v>yes</v>
      </c>
    </row>
    <row r="171" spans="1:12">
      <c r="A171" t="s">
        <v>2200</v>
      </c>
      <c r="B171">
        <v>37.619999999999997</v>
      </c>
      <c r="C171" s="22" t="str">
        <f t="shared" si="11"/>
        <v>Obesity</v>
      </c>
      <c r="D171">
        <v>6.32</v>
      </c>
      <c r="E171" t="str">
        <f t="shared" si="8"/>
        <v>Pre-diabetes</v>
      </c>
      <c r="F171" t="s">
        <v>2379</v>
      </c>
      <c r="G171" t="s">
        <v>2379</v>
      </c>
      <c r="H171" t="s">
        <v>2377</v>
      </c>
      <c r="I171">
        <v>2</v>
      </c>
      <c r="J171" s="21">
        <f t="shared" si="9"/>
        <v>2</v>
      </c>
      <c r="K171" t="s">
        <v>2379</v>
      </c>
      <c r="L171" s="22" t="str">
        <f t="shared" si="10"/>
        <v>yes</v>
      </c>
    </row>
    <row r="172" spans="1:12">
      <c r="A172" t="s">
        <v>2199</v>
      </c>
      <c r="B172">
        <v>36.08</v>
      </c>
      <c r="C172" s="22" t="str">
        <f t="shared" si="11"/>
        <v>Obesity</v>
      </c>
      <c r="D172">
        <v>6.1</v>
      </c>
      <c r="E172" t="str">
        <f t="shared" si="8"/>
        <v>Pre-diabetes</v>
      </c>
      <c r="F172" t="s">
        <v>2379</v>
      </c>
      <c r="G172" t="s">
        <v>2377</v>
      </c>
      <c r="H172" t="s">
        <v>2377</v>
      </c>
      <c r="I172">
        <v>1</v>
      </c>
      <c r="J172" s="21">
        <f t="shared" si="9"/>
        <v>1</v>
      </c>
      <c r="K172" t="s">
        <v>2379</v>
      </c>
      <c r="L172" s="22" t="str">
        <f t="shared" si="10"/>
        <v>yes</v>
      </c>
    </row>
    <row r="173" spans="1:12">
      <c r="A173" t="s">
        <v>2198</v>
      </c>
      <c r="B173">
        <v>33.5</v>
      </c>
      <c r="C173" s="22" t="str">
        <f t="shared" si="11"/>
        <v>Obesity</v>
      </c>
      <c r="D173">
        <v>5.4</v>
      </c>
      <c r="E173" t="str">
        <f t="shared" si="8"/>
        <v>Normal</v>
      </c>
      <c r="F173" t="s">
        <v>2377</v>
      </c>
      <c r="G173" t="s">
        <v>2377</v>
      </c>
      <c r="H173" t="s">
        <v>2377</v>
      </c>
      <c r="I173" t="s">
        <v>2378</v>
      </c>
      <c r="J173" s="21">
        <f t="shared" si="9"/>
        <v>0</v>
      </c>
      <c r="K173" t="s">
        <v>2379</v>
      </c>
      <c r="L173" s="22" t="str">
        <f t="shared" si="10"/>
        <v>yes</v>
      </c>
    </row>
    <row r="174" spans="1:12">
      <c r="A174" t="s">
        <v>2197</v>
      </c>
      <c r="B174">
        <v>47.46</v>
      </c>
      <c r="C174" s="22" t="str">
        <f t="shared" si="11"/>
        <v>Obesity</v>
      </c>
      <c r="D174">
        <v>6.24</v>
      </c>
      <c r="E174" t="str">
        <f t="shared" si="8"/>
        <v>Pre-diabetes</v>
      </c>
      <c r="F174" t="s">
        <v>2379</v>
      </c>
      <c r="G174" t="s">
        <v>2377</v>
      </c>
      <c r="H174" t="s">
        <v>2377</v>
      </c>
      <c r="I174">
        <v>1</v>
      </c>
      <c r="J174" s="21">
        <f t="shared" si="9"/>
        <v>1</v>
      </c>
      <c r="K174" t="s">
        <v>2379</v>
      </c>
      <c r="L174" s="22" t="str">
        <f t="shared" si="10"/>
        <v>yes</v>
      </c>
    </row>
    <row r="175" spans="1:12">
      <c r="A175" t="s">
        <v>2196</v>
      </c>
      <c r="B175">
        <v>49.24</v>
      </c>
      <c r="C175" s="22" t="str">
        <f t="shared" si="11"/>
        <v>Obesity</v>
      </c>
      <c r="D175">
        <v>4.45</v>
      </c>
      <c r="E175" t="str">
        <f t="shared" si="8"/>
        <v>Normal</v>
      </c>
      <c r="F175" t="s">
        <v>2377</v>
      </c>
      <c r="G175" t="s">
        <v>2377</v>
      </c>
      <c r="H175" t="s">
        <v>2377</v>
      </c>
      <c r="I175" t="s">
        <v>2378</v>
      </c>
      <c r="J175" s="21">
        <f t="shared" si="9"/>
        <v>0</v>
      </c>
      <c r="K175" t="s">
        <v>2379</v>
      </c>
      <c r="L175" s="22" t="str">
        <f t="shared" si="10"/>
        <v>yes</v>
      </c>
    </row>
    <row r="176" spans="1:12">
      <c r="A176" t="s">
        <v>2195</v>
      </c>
      <c r="B176">
        <v>54.4</v>
      </c>
      <c r="C176" s="22" t="str">
        <f t="shared" si="11"/>
        <v>Obesity</v>
      </c>
      <c r="D176">
        <v>5.22</v>
      </c>
      <c r="E176" t="str">
        <f t="shared" si="8"/>
        <v>Normal</v>
      </c>
      <c r="F176" t="s">
        <v>2377</v>
      </c>
      <c r="G176" t="s">
        <v>2377</v>
      </c>
      <c r="H176" t="s">
        <v>2377</v>
      </c>
      <c r="I176">
        <v>1</v>
      </c>
      <c r="J176" s="21">
        <f t="shared" si="9"/>
        <v>1</v>
      </c>
      <c r="K176" t="s">
        <v>2379</v>
      </c>
      <c r="L176" s="22" t="str">
        <f t="shared" si="10"/>
        <v>yes</v>
      </c>
    </row>
    <row r="177" spans="1:12">
      <c r="A177" t="s">
        <v>2194</v>
      </c>
      <c r="B177">
        <v>35.53</v>
      </c>
      <c r="C177" s="22" t="str">
        <f t="shared" si="11"/>
        <v>Obesity</v>
      </c>
      <c r="D177">
        <v>4.6100000000000003</v>
      </c>
      <c r="E177" t="str">
        <f t="shared" si="8"/>
        <v>Normal</v>
      </c>
      <c r="F177" t="s">
        <v>2377</v>
      </c>
      <c r="G177" t="s">
        <v>2377</v>
      </c>
      <c r="H177" t="s">
        <v>2377</v>
      </c>
      <c r="I177">
        <v>1</v>
      </c>
      <c r="J177" s="21">
        <f t="shared" si="9"/>
        <v>1</v>
      </c>
      <c r="K177" t="s">
        <v>2379</v>
      </c>
      <c r="L177" s="22" t="str">
        <f t="shared" si="10"/>
        <v>yes</v>
      </c>
    </row>
    <row r="178" spans="1:12">
      <c r="A178" t="s">
        <v>2193</v>
      </c>
      <c r="B178">
        <v>39.729999999999997</v>
      </c>
      <c r="C178" s="22" t="str">
        <f t="shared" si="11"/>
        <v>Obesity</v>
      </c>
      <c r="D178">
        <v>6.24</v>
      </c>
      <c r="E178" t="str">
        <f t="shared" si="8"/>
        <v>Pre-diabetes</v>
      </c>
      <c r="F178" t="s">
        <v>2377</v>
      </c>
      <c r="G178" t="s">
        <v>2377</v>
      </c>
      <c r="H178" t="s">
        <v>2377</v>
      </c>
      <c r="I178" t="s">
        <v>2378</v>
      </c>
      <c r="J178" s="21">
        <f t="shared" si="9"/>
        <v>0</v>
      </c>
      <c r="K178" t="s">
        <v>2379</v>
      </c>
      <c r="L178" s="22" t="str">
        <f t="shared" si="10"/>
        <v>yes</v>
      </c>
    </row>
    <row r="179" spans="1:12">
      <c r="A179" t="s">
        <v>2192</v>
      </c>
      <c r="B179">
        <v>35.68</v>
      </c>
      <c r="C179" s="22" t="str">
        <f t="shared" si="11"/>
        <v>Obesity</v>
      </c>
      <c r="D179">
        <v>10.039999999999999</v>
      </c>
      <c r="E179" t="str">
        <f t="shared" si="8"/>
        <v>Diabetes</v>
      </c>
      <c r="F179" t="s">
        <v>2377</v>
      </c>
      <c r="G179" t="s">
        <v>2377</v>
      </c>
      <c r="H179" t="s">
        <v>2377</v>
      </c>
      <c r="I179" t="s">
        <v>2378</v>
      </c>
      <c r="J179" s="21">
        <f t="shared" si="9"/>
        <v>0</v>
      </c>
      <c r="K179" t="s">
        <v>2379</v>
      </c>
      <c r="L179" s="22" t="str">
        <f t="shared" si="10"/>
        <v>yes</v>
      </c>
    </row>
    <row r="180" spans="1:12">
      <c r="A180" t="s">
        <v>2191</v>
      </c>
      <c r="B180">
        <v>48.86</v>
      </c>
      <c r="C180" s="22" t="str">
        <f t="shared" si="11"/>
        <v>Obesity</v>
      </c>
      <c r="D180">
        <v>6.09</v>
      </c>
      <c r="E180" t="str">
        <f t="shared" si="8"/>
        <v>Pre-diabetes</v>
      </c>
      <c r="F180" t="s">
        <v>2377</v>
      </c>
      <c r="G180" t="s">
        <v>2377</v>
      </c>
      <c r="H180" t="s">
        <v>2377</v>
      </c>
      <c r="I180" t="s">
        <v>2378</v>
      </c>
      <c r="J180" s="21">
        <f t="shared" si="9"/>
        <v>0</v>
      </c>
      <c r="K180" t="s">
        <v>2379</v>
      </c>
      <c r="L180" s="22" t="str">
        <f t="shared" si="10"/>
        <v>yes</v>
      </c>
    </row>
    <row r="181" spans="1:12">
      <c r="A181" t="s">
        <v>2190</v>
      </c>
      <c r="B181">
        <v>34.799999999999997</v>
      </c>
      <c r="C181" s="22" t="str">
        <f t="shared" si="11"/>
        <v>Obesity</v>
      </c>
      <c r="D181">
        <v>11.4</v>
      </c>
      <c r="E181" t="str">
        <f t="shared" si="8"/>
        <v>Diabetes</v>
      </c>
      <c r="F181" t="s">
        <v>2379</v>
      </c>
      <c r="G181" t="s">
        <v>2377</v>
      </c>
      <c r="H181" t="s">
        <v>2380</v>
      </c>
      <c r="I181">
        <v>1</v>
      </c>
      <c r="J181" s="21">
        <f t="shared" si="9"/>
        <v>1</v>
      </c>
      <c r="K181" t="s">
        <v>2377</v>
      </c>
      <c r="L181" s="22" t="str">
        <f t="shared" si="10"/>
        <v>No</v>
      </c>
    </row>
    <row r="182" spans="1:12">
      <c r="A182" t="s">
        <v>2189</v>
      </c>
      <c r="B182">
        <v>32.49</v>
      </c>
      <c r="C182" s="22" t="str">
        <f t="shared" si="11"/>
        <v>Obesity</v>
      </c>
      <c r="D182">
        <v>4.29</v>
      </c>
      <c r="E182" t="str">
        <f t="shared" si="8"/>
        <v>Normal</v>
      </c>
      <c r="F182" t="s">
        <v>2377</v>
      </c>
      <c r="G182" t="s">
        <v>2377</v>
      </c>
      <c r="H182" t="s">
        <v>2380</v>
      </c>
      <c r="I182">
        <v>1</v>
      </c>
      <c r="J182" s="21">
        <f t="shared" si="9"/>
        <v>1</v>
      </c>
      <c r="K182" t="s">
        <v>2379</v>
      </c>
      <c r="L182" s="22" t="str">
        <f t="shared" si="10"/>
        <v>yes</v>
      </c>
    </row>
    <row r="183" spans="1:12">
      <c r="A183" t="s">
        <v>2188</v>
      </c>
      <c r="B183">
        <v>39</v>
      </c>
      <c r="C183" s="22" t="str">
        <f t="shared" si="11"/>
        <v>Obesity</v>
      </c>
      <c r="D183">
        <v>5.7</v>
      </c>
      <c r="E183" t="str">
        <f t="shared" si="8"/>
        <v>Pre-diabetes</v>
      </c>
      <c r="F183" t="s">
        <v>2377</v>
      </c>
      <c r="G183" t="s">
        <v>2377</v>
      </c>
      <c r="H183" t="s">
        <v>2377</v>
      </c>
      <c r="I183">
        <v>2</v>
      </c>
      <c r="J183" s="21">
        <f t="shared" si="9"/>
        <v>2</v>
      </c>
      <c r="K183" t="s">
        <v>2379</v>
      </c>
      <c r="L183" s="22" t="str">
        <f t="shared" si="10"/>
        <v>yes</v>
      </c>
    </row>
    <row r="184" spans="1:12">
      <c r="A184" t="s">
        <v>2187</v>
      </c>
      <c r="B184">
        <v>35.299999999999997</v>
      </c>
      <c r="C184" s="22" t="str">
        <f t="shared" si="11"/>
        <v>Obesity</v>
      </c>
      <c r="D184">
        <v>6.09</v>
      </c>
      <c r="E184" t="str">
        <f t="shared" si="8"/>
        <v>Pre-diabetes</v>
      </c>
      <c r="F184" t="s">
        <v>2377</v>
      </c>
      <c r="G184" t="s">
        <v>2377</v>
      </c>
      <c r="H184" t="s">
        <v>2377</v>
      </c>
      <c r="I184">
        <v>1</v>
      </c>
      <c r="J184" s="21">
        <f t="shared" si="9"/>
        <v>1</v>
      </c>
      <c r="K184" t="s">
        <v>2379</v>
      </c>
      <c r="L184" s="22" t="str">
        <f t="shared" si="10"/>
        <v>yes</v>
      </c>
    </row>
    <row r="185" spans="1:12">
      <c r="A185" t="s">
        <v>2186</v>
      </c>
      <c r="B185">
        <v>33.42</v>
      </c>
      <c r="C185" s="22" t="str">
        <f t="shared" si="11"/>
        <v>Obesity</v>
      </c>
      <c r="D185">
        <v>10.67</v>
      </c>
      <c r="E185" t="str">
        <f t="shared" si="8"/>
        <v>Diabetes</v>
      </c>
      <c r="F185" t="s">
        <v>2377</v>
      </c>
      <c r="G185" t="s">
        <v>2377</v>
      </c>
      <c r="H185" t="s">
        <v>2377</v>
      </c>
      <c r="I185" t="s">
        <v>2378</v>
      </c>
      <c r="J185" s="21">
        <f t="shared" si="9"/>
        <v>0</v>
      </c>
      <c r="K185" t="s">
        <v>2379</v>
      </c>
      <c r="L185" s="22" t="str">
        <f t="shared" si="10"/>
        <v>yes</v>
      </c>
    </row>
    <row r="186" spans="1:12">
      <c r="A186" t="s">
        <v>2185</v>
      </c>
      <c r="B186">
        <v>37.18</v>
      </c>
      <c r="C186" s="22" t="str">
        <f t="shared" si="11"/>
        <v>Obesity</v>
      </c>
      <c r="D186">
        <v>6.75</v>
      </c>
      <c r="E186" t="str">
        <f t="shared" si="8"/>
        <v>Diabetes</v>
      </c>
      <c r="F186" t="s">
        <v>2379</v>
      </c>
      <c r="G186" t="s">
        <v>2377</v>
      </c>
      <c r="H186" t="s">
        <v>2377</v>
      </c>
      <c r="I186">
        <v>2</v>
      </c>
      <c r="J186" s="21">
        <f t="shared" si="9"/>
        <v>2</v>
      </c>
      <c r="K186" t="s">
        <v>2379</v>
      </c>
      <c r="L186" s="22" t="str">
        <f t="shared" si="10"/>
        <v>yes</v>
      </c>
    </row>
    <row r="187" spans="1:12">
      <c r="A187" t="s">
        <v>2184</v>
      </c>
      <c r="B187">
        <v>33.33</v>
      </c>
      <c r="C187" s="22" t="str">
        <f t="shared" si="11"/>
        <v>Obesity</v>
      </c>
      <c r="D187">
        <v>9.26</v>
      </c>
      <c r="E187" t="str">
        <f t="shared" si="8"/>
        <v>Diabetes</v>
      </c>
      <c r="F187" t="s">
        <v>2379</v>
      </c>
      <c r="G187" t="s">
        <v>2377</v>
      </c>
      <c r="H187" t="s">
        <v>2377</v>
      </c>
      <c r="I187">
        <v>2</v>
      </c>
      <c r="J187" s="21">
        <f t="shared" si="9"/>
        <v>2</v>
      </c>
      <c r="K187" t="s">
        <v>2377</v>
      </c>
      <c r="L187" s="22" t="str">
        <f t="shared" si="10"/>
        <v>No</v>
      </c>
    </row>
    <row r="188" spans="1:12">
      <c r="A188" t="s">
        <v>2183</v>
      </c>
      <c r="B188">
        <v>53.21</v>
      </c>
      <c r="C188" s="22" t="str">
        <f t="shared" si="11"/>
        <v>Obesity</v>
      </c>
      <c r="D188">
        <v>4.2699999999999996</v>
      </c>
      <c r="E188" t="str">
        <f t="shared" si="8"/>
        <v>Normal</v>
      </c>
      <c r="F188" t="s">
        <v>2377</v>
      </c>
      <c r="G188" t="s">
        <v>2377</v>
      </c>
      <c r="H188" t="s">
        <v>2377</v>
      </c>
      <c r="I188">
        <v>1</v>
      </c>
      <c r="J188" s="21">
        <f t="shared" si="9"/>
        <v>1</v>
      </c>
      <c r="K188" t="s">
        <v>2379</v>
      </c>
      <c r="L188" s="22" t="str">
        <f t="shared" si="10"/>
        <v>yes</v>
      </c>
    </row>
    <row r="189" spans="1:12">
      <c r="A189" t="s">
        <v>2182</v>
      </c>
      <c r="B189">
        <v>38.729999999999997</v>
      </c>
      <c r="C189" s="22" t="str">
        <f t="shared" si="11"/>
        <v>Obesity</v>
      </c>
      <c r="D189">
        <v>11.51</v>
      </c>
      <c r="E189" t="str">
        <f t="shared" si="8"/>
        <v>Diabetes</v>
      </c>
      <c r="F189" t="s">
        <v>2377</v>
      </c>
      <c r="G189" t="s">
        <v>2377</v>
      </c>
      <c r="H189" t="s">
        <v>2377</v>
      </c>
      <c r="I189">
        <v>2</v>
      </c>
      <c r="J189" s="21">
        <f t="shared" si="9"/>
        <v>2</v>
      </c>
      <c r="K189" t="s">
        <v>2379</v>
      </c>
      <c r="L189" s="22" t="str">
        <f t="shared" si="10"/>
        <v>yes</v>
      </c>
    </row>
    <row r="190" spans="1:12">
      <c r="A190" t="s">
        <v>2181</v>
      </c>
      <c r="B190">
        <v>29.73</v>
      </c>
      <c r="C190" s="22" t="str">
        <f t="shared" si="11"/>
        <v>Overweight</v>
      </c>
      <c r="D190">
        <v>7.22</v>
      </c>
      <c r="E190" t="str">
        <f t="shared" si="8"/>
        <v>Diabetes</v>
      </c>
      <c r="F190" t="s">
        <v>2377</v>
      </c>
      <c r="G190" t="s">
        <v>2377</v>
      </c>
      <c r="H190" t="s">
        <v>2377</v>
      </c>
      <c r="I190" t="s">
        <v>2378</v>
      </c>
      <c r="J190" s="21">
        <f t="shared" si="9"/>
        <v>0</v>
      </c>
      <c r="K190" t="s">
        <v>2379</v>
      </c>
      <c r="L190" s="22" t="str">
        <f t="shared" si="10"/>
        <v>yes</v>
      </c>
    </row>
    <row r="191" spans="1:12">
      <c r="A191" t="s">
        <v>2180</v>
      </c>
      <c r="B191">
        <v>34.700000000000003</v>
      </c>
      <c r="C191" s="22" t="str">
        <f t="shared" si="11"/>
        <v>Obesity</v>
      </c>
      <c r="D191">
        <v>4.37</v>
      </c>
      <c r="E191" t="str">
        <f t="shared" si="8"/>
        <v>Normal</v>
      </c>
      <c r="F191" t="s">
        <v>2377</v>
      </c>
      <c r="G191" t="s">
        <v>2377</v>
      </c>
      <c r="H191" t="s">
        <v>2380</v>
      </c>
      <c r="I191">
        <v>1</v>
      </c>
      <c r="J191" s="21">
        <f t="shared" si="9"/>
        <v>1</v>
      </c>
      <c r="K191" t="s">
        <v>2379</v>
      </c>
      <c r="L191" s="22" t="str">
        <f t="shared" si="10"/>
        <v>yes</v>
      </c>
    </row>
    <row r="192" spans="1:12">
      <c r="A192" t="s">
        <v>2179</v>
      </c>
      <c r="B192">
        <v>38.28</v>
      </c>
      <c r="C192" s="22" t="str">
        <f t="shared" si="11"/>
        <v>Obesity</v>
      </c>
      <c r="D192">
        <v>11.56</v>
      </c>
      <c r="E192" t="str">
        <f t="shared" si="8"/>
        <v>Diabetes</v>
      </c>
      <c r="F192" t="s">
        <v>2379</v>
      </c>
      <c r="G192" t="s">
        <v>2377</v>
      </c>
      <c r="H192" t="s">
        <v>2377</v>
      </c>
      <c r="I192">
        <v>1</v>
      </c>
      <c r="J192" s="21">
        <f t="shared" si="9"/>
        <v>1</v>
      </c>
      <c r="K192" t="s">
        <v>2379</v>
      </c>
      <c r="L192" s="22" t="str">
        <f t="shared" si="10"/>
        <v>yes</v>
      </c>
    </row>
    <row r="193" spans="1:12">
      <c r="A193" t="s">
        <v>2178</v>
      </c>
      <c r="B193">
        <v>33.57</v>
      </c>
      <c r="C193" s="22" t="str">
        <f t="shared" si="11"/>
        <v>Obesity</v>
      </c>
      <c r="D193">
        <v>8.82</v>
      </c>
      <c r="E193" t="str">
        <f t="shared" si="8"/>
        <v>Diabetes</v>
      </c>
      <c r="F193" t="s">
        <v>2379</v>
      </c>
      <c r="G193" t="s">
        <v>2377</v>
      </c>
      <c r="H193" t="s">
        <v>2377</v>
      </c>
      <c r="I193" t="s">
        <v>2378</v>
      </c>
      <c r="J193" s="21">
        <f t="shared" si="9"/>
        <v>0</v>
      </c>
      <c r="K193" t="s">
        <v>2379</v>
      </c>
      <c r="L193" s="22" t="str">
        <f t="shared" si="10"/>
        <v>yes</v>
      </c>
    </row>
    <row r="194" spans="1:12">
      <c r="A194" t="s">
        <v>2177</v>
      </c>
      <c r="B194">
        <v>52.06</v>
      </c>
      <c r="C194" s="22" t="str">
        <f t="shared" si="11"/>
        <v>Obesity</v>
      </c>
      <c r="D194">
        <v>4.6900000000000004</v>
      </c>
      <c r="E194" t="str">
        <f t="shared" si="8"/>
        <v>Normal</v>
      </c>
      <c r="F194" t="s">
        <v>2377</v>
      </c>
      <c r="G194" t="s">
        <v>2377</v>
      </c>
      <c r="H194" t="s">
        <v>2377</v>
      </c>
      <c r="I194">
        <v>1</v>
      </c>
      <c r="J194" s="21">
        <f t="shared" si="9"/>
        <v>1</v>
      </c>
      <c r="K194" t="s">
        <v>2379</v>
      </c>
      <c r="L194" s="22" t="str">
        <f t="shared" si="10"/>
        <v>yes</v>
      </c>
    </row>
    <row r="195" spans="1:12">
      <c r="A195" t="s">
        <v>2176</v>
      </c>
      <c r="B195">
        <v>38.17</v>
      </c>
      <c r="C195" s="22" t="str">
        <f t="shared" si="11"/>
        <v>Obesity</v>
      </c>
      <c r="D195">
        <v>4.53</v>
      </c>
      <c r="E195" t="str">
        <f t="shared" ref="E195:E258" si="12">IF(D195&lt;5.7,"Normal",IF(D195&lt;6.5,"Pre-diabetes","Diabetes"))</f>
        <v>Normal</v>
      </c>
      <c r="F195" t="s">
        <v>2377</v>
      </c>
      <c r="G195" t="s">
        <v>2379</v>
      </c>
      <c r="H195" t="s">
        <v>2377</v>
      </c>
      <c r="I195">
        <v>1</v>
      </c>
      <c r="J195" s="21">
        <f t="shared" ref="J195:J258" si="13">IF(I195="No major surgery",0,I195)</f>
        <v>1</v>
      </c>
      <c r="K195" t="s">
        <v>2379</v>
      </c>
      <c r="L195" s="22" t="str">
        <f t="shared" ref="L195:L258" si="14">IF(K195="?","No",K195)</f>
        <v>yes</v>
      </c>
    </row>
    <row r="196" spans="1:12">
      <c r="A196" t="s">
        <v>2175</v>
      </c>
      <c r="B196">
        <v>36.954999999999998</v>
      </c>
      <c r="C196" s="22" t="str">
        <f t="shared" ref="C196:C259" si="15">IF(B196&lt;18.5,"Underweight",IF(B196&lt;25,"Normal weight", IF(B196&lt;30,"Overweight","Obesity")))</f>
        <v>Obesity</v>
      </c>
      <c r="D196">
        <v>5.84</v>
      </c>
      <c r="E196" t="str">
        <f t="shared" si="12"/>
        <v>Pre-diabetes</v>
      </c>
      <c r="F196" t="s">
        <v>2377</v>
      </c>
      <c r="G196" t="s">
        <v>2377</v>
      </c>
      <c r="H196" t="s">
        <v>2380</v>
      </c>
      <c r="I196">
        <v>1</v>
      </c>
      <c r="J196" s="21">
        <f t="shared" si="13"/>
        <v>1</v>
      </c>
      <c r="K196" t="s">
        <v>2379</v>
      </c>
      <c r="L196" s="22" t="str">
        <f t="shared" si="14"/>
        <v>yes</v>
      </c>
    </row>
    <row r="197" spans="1:12">
      <c r="A197" t="s">
        <v>2174</v>
      </c>
      <c r="B197">
        <v>34.4</v>
      </c>
      <c r="C197" s="22" t="str">
        <f t="shared" si="15"/>
        <v>Obesity</v>
      </c>
      <c r="D197">
        <v>4.9000000000000004</v>
      </c>
      <c r="E197" t="str">
        <f t="shared" si="12"/>
        <v>Normal</v>
      </c>
      <c r="F197" t="s">
        <v>2377</v>
      </c>
      <c r="G197" t="s">
        <v>2377</v>
      </c>
      <c r="H197" t="s">
        <v>2380</v>
      </c>
      <c r="I197">
        <v>1</v>
      </c>
      <c r="J197" s="21">
        <f t="shared" si="13"/>
        <v>1</v>
      </c>
      <c r="K197" t="s">
        <v>2379</v>
      </c>
      <c r="L197" s="22" t="str">
        <f t="shared" si="14"/>
        <v>yes</v>
      </c>
    </row>
    <row r="198" spans="1:12">
      <c r="A198" t="s">
        <v>2173</v>
      </c>
      <c r="B198">
        <v>31.73</v>
      </c>
      <c r="C198" s="22" t="str">
        <f t="shared" si="15"/>
        <v>Obesity</v>
      </c>
      <c r="D198">
        <v>4.3</v>
      </c>
      <c r="E198" t="str">
        <f t="shared" si="12"/>
        <v>Normal</v>
      </c>
      <c r="F198" t="s">
        <v>2377</v>
      </c>
      <c r="G198" t="s">
        <v>2377</v>
      </c>
      <c r="H198" t="s">
        <v>2377</v>
      </c>
      <c r="I198" t="s">
        <v>2378</v>
      </c>
      <c r="J198" s="21">
        <f t="shared" si="13"/>
        <v>0</v>
      </c>
      <c r="K198" t="s">
        <v>2379</v>
      </c>
      <c r="L198" s="22" t="str">
        <f t="shared" si="14"/>
        <v>yes</v>
      </c>
    </row>
    <row r="199" spans="1:12">
      <c r="A199" t="s">
        <v>2172</v>
      </c>
      <c r="B199">
        <v>36.64</v>
      </c>
      <c r="C199" s="22" t="str">
        <f t="shared" si="15"/>
        <v>Obesity</v>
      </c>
      <c r="D199">
        <v>11.34</v>
      </c>
      <c r="E199" t="str">
        <f t="shared" si="12"/>
        <v>Diabetes</v>
      </c>
      <c r="F199" t="s">
        <v>2377</v>
      </c>
      <c r="G199" t="s">
        <v>2377</v>
      </c>
      <c r="H199" t="s">
        <v>2377</v>
      </c>
      <c r="I199" t="s">
        <v>2378</v>
      </c>
      <c r="J199" s="21">
        <f t="shared" si="13"/>
        <v>0</v>
      </c>
      <c r="K199" t="s">
        <v>2379</v>
      </c>
      <c r="L199" s="22" t="str">
        <f t="shared" si="14"/>
        <v>yes</v>
      </c>
    </row>
    <row r="200" spans="1:12">
      <c r="A200" t="s">
        <v>2171</v>
      </c>
      <c r="B200">
        <v>36.85</v>
      </c>
      <c r="C200" s="22" t="str">
        <f t="shared" si="15"/>
        <v>Obesity</v>
      </c>
      <c r="D200">
        <v>5.88</v>
      </c>
      <c r="E200" t="str">
        <f t="shared" si="12"/>
        <v>Pre-diabetes</v>
      </c>
      <c r="F200" t="s">
        <v>2377</v>
      </c>
      <c r="G200" t="s">
        <v>2379</v>
      </c>
      <c r="H200" t="s">
        <v>2377</v>
      </c>
      <c r="I200">
        <v>1</v>
      </c>
      <c r="J200" s="21">
        <f t="shared" si="13"/>
        <v>1</v>
      </c>
      <c r="K200" t="s">
        <v>2379</v>
      </c>
      <c r="L200" s="22" t="str">
        <f t="shared" si="14"/>
        <v>yes</v>
      </c>
    </row>
    <row r="201" spans="1:12">
      <c r="A201" t="s">
        <v>2170</v>
      </c>
      <c r="B201">
        <v>33.33</v>
      </c>
      <c r="C201" s="22" t="str">
        <f t="shared" si="15"/>
        <v>Obesity</v>
      </c>
      <c r="D201">
        <v>5.01</v>
      </c>
      <c r="E201" t="str">
        <f t="shared" si="12"/>
        <v>Normal</v>
      </c>
      <c r="F201" t="s">
        <v>2379</v>
      </c>
      <c r="G201" t="s">
        <v>2377</v>
      </c>
      <c r="H201" t="s">
        <v>2380</v>
      </c>
      <c r="I201">
        <v>1</v>
      </c>
      <c r="J201" s="21">
        <f t="shared" si="13"/>
        <v>1</v>
      </c>
      <c r="K201" t="s">
        <v>2379</v>
      </c>
      <c r="L201" s="22" t="str">
        <f t="shared" si="14"/>
        <v>yes</v>
      </c>
    </row>
    <row r="202" spans="1:12">
      <c r="A202" t="s">
        <v>2169</v>
      </c>
      <c r="B202">
        <v>39.14</v>
      </c>
      <c r="C202" s="22" t="str">
        <f t="shared" si="15"/>
        <v>Obesity</v>
      </c>
      <c r="D202">
        <v>4.4000000000000004</v>
      </c>
      <c r="E202" t="str">
        <f t="shared" si="12"/>
        <v>Normal</v>
      </c>
      <c r="F202" t="s">
        <v>2377</v>
      </c>
      <c r="G202" t="s">
        <v>2377</v>
      </c>
      <c r="H202" t="s">
        <v>2380</v>
      </c>
      <c r="I202">
        <v>1</v>
      </c>
      <c r="J202" s="21">
        <f t="shared" si="13"/>
        <v>1</v>
      </c>
      <c r="K202" t="s">
        <v>2379</v>
      </c>
      <c r="L202" s="22" t="str">
        <f t="shared" si="14"/>
        <v>yes</v>
      </c>
    </row>
    <row r="203" spans="1:12">
      <c r="A203" t="s">
        <v>2168</v>
      </c>
      <c r="B203">
        <v>32.9</v>
      </c>
      <c r="C203" s="22" t="str">
        <f t="shared" si="15"/>
        <v>Obesity</v>
      </c>
      <c r="D203">
        <v>6.26</v>
      </c>
      <c r="E203" t="str">
        <f t="shared" si="12"/>
        <v>Pre-diabetes</v>
      </c>
      <c r="F203" t="s">
        <v>2379</v>
      </c>
      <c r="G203" t="s">
        <v>2377</v>
      </c>
      <c r="H203" t="s">
        <v>2377</v>
      </c>
      <c r="I203" t="s">
        <v>2378</v>
      </c>
      <c r="J203" s="21">
        <f t="shared" si="13"/>
        <v>0</v>
      </c>
      <c r="K203" t="s">
        <v>2379</v>
      </c>
      <c r="L203" s="22" t="str">
        <f t="shared" si="14"/>
        <v>yes</v>
      </c>
    </row>
    <row r="204" spans="1:12">
      <c r="A204" t="s">
        <v>2167</v>
      </c>
      <c r="B204">
        <v>29.78</v>
      </c>
      <c r="C204" s="22" t="str">
        <f t="shared" si="15"/>
        <v>Overweight</v>
      </c>
      <c r="D204">
        <v>10.27</v>
      </c>
      <c r="E204" t="str">
        <f t="shared" si="12"/>
        <v>Diabetes</v>
      </c>
      <c r="F204" t="s">
        <v>2379</v>
      </c>
      <c r="G204" t="s">
        <v>2377</v>
      </c>
      <c r="H204" t="s">
        <v>2380</v>
      </c>
      <c r="I204">
        <v>1</v>
      </c>
      <c r="J204" s="21">
        <f t="shared" si="13"/>
        <v>1</v>
      </c>
      <c r="K204" t="s">
        <v>2379</v>
      </c>
      <c r="L204" s="22" t="str">
        <f t="shared" si="14"/>
        <v>yes</v>
      </c>
    </row>
    <row r="205" spans="1:12">
      <c r="A205" t="s">
        <v>2166</v>
      </c>
      <c r="B205">
        <v>32.78</v>
      </c>
      <c r="C205" s="22" t="str">
        <f t="shared" si="15"/>
        <v>Obesity</v>
      </c>
      <c r="D205">
        <v>5.27</v>
      </c>
      <c r="E205" t="str">
        <f t="shared" si="12"/>
        <v>Normal</v>
      </c>
      <c r="F205" t="s">
        <v>2377</v>
      </c>
      <c r="G205" t="s">
        <v>2377</v>
      </c>
      <c r="H205" t="s">
        <v>2377</v>
      </c>
      <c r="I205" t="s">
        <v>2378</v>
      </c>
      <c r="J205" s="21">
        <f t="shared" si="13"/>
        <v>0</v>
      </c>
      <c r="K205" t="s">
        <v>2379</v>
      </c>
      <c r="L205" s="22" t="str">
        <f t="shared" si="14"/>
        <v>yes</v>
      </c>
    </row>
    <row r="206" spans="1:12">
      <c r="A206" t="s">
        <v>2165</v>
      </c>
      <c r="B206">
        <v>41.65</v>
      </c>
      <c r="C206" s="22" t="str">
        <f t="shared" si="15"/>
        <v>Obesity</v>
      </c>
      <c r="D206">
        <v>10.73</v>
      </c>
      <c r="E206" t="str">
        <f t="shared" si="12"/>
        <v>Diabetes</v>
      </c>
      <c r="F206" t="s">
        <v>2379</v>
      </c>
      <c r="G206" t="s">
        <v>2377</v>
      </c>
      <c r="H206" t="s">
        <v>2377</v>
      </c>
      <c r="I206" t="s">
        <v>2378</v>
      </c>
      <c r="J206" s="21">
        <f t="shared" si="13"/>
        <v>0</v>
      </c>
      <c r="K206" t="s">
        <v>2379</v>
      </c>
      <c r="L206" s="22" t="str">
        <f t="shared" si="14"/>
        <v>yes</v>
      </c>
    </row>
    <row r="207" spans="1:12">
      <c r="A207" t="s">
        <v>2164</v>
      </c>
      <c r="B207">
        <v>50.79</v>
      </c>
      <c r="C207" s="22" t="str">
        <f t="shared" si="15"/>
        <v>Obesity</v>
      </c>
      <c r="D207">
        <v>4.45</v>
      </c>
      <c r="E207" t="str">
        <f t="shared" si="12"/>
        <v>Normal</v>
      </c>
      <c r="F207" t="s">
        <v>2377</v>
      </c>
      <c r="G207" t="s">
        <v>2377</v>
      </c>
      <c r="H207" t="s">
        <v>2377</v>
      </c>
      <c r="I207">
        <v>1</v>
      </c>
      <c r="J207" s="21">
        <f t="shared" si="13"/>
        <v>1</v>
      </c>
      <c r="K207" t="s">
        <v>2379</v>
      </c>
      <c r="L207" s="22" t="str">
        <f t="shared" si="14"/>
        <v>yes</v>
      </c>
    </row>
    <row r="208" spans="1:12">
      <c r="A208" t="s">
        <v>2163</v>
      </c>
      <c r="B208">
        <v>35.43</v>
      </c>
      <c r="C208" s="22" t="str">
        <f t="shared" si="15"/>
        <v>Obesity</v>
      </c>
      <c r="D208">
        <v>5.25</v>
      </c>
      <c r="E208" t="str">
        <f t="shared" si="12"/>
        <v>Normal</v>
      </c>
      <c r="F208" t="s">
        <v>2379</v>
      </c>
      <c r="G208" t="s">
        <v>2377</v>
      </c>
      <c r="H208" t="s">
        <v>2377</v>
      </c>
      <c r="I208" t="s">
        <v>2378</v>
      </c>
      <c r="J208" s="21">
        <f t="shared" si="13"/>
        <v>0</v>
      </c>
      <c r="K208" t="s">
        <v>2379</v>
      </c>
      <c r="L208" s="22" t="str">
        <f t="shared" si="14"/>
        <v>yes</v>
      </c>
    </row>
    <row r="209" spans="1:12">
      <c r="A209" t="s">
        <v>2162</v>
      </c>
      <c r="B209">
        <v>35.25</v>
      </c>
      <c r="C209" s="22" t="str">
        <f t="shared" si="15"/>
        <v>Obesity</v>
      </c>
      <c r="D209">
        <v>9.51</v>
      </c>
      <c r="E209" t="str">
        <f t="shared" si="12"/>
        <v>Diabetes</v>
      </c>
      <c r="F209" t="s">
        <v>2377</v>
      </c>
      <c r="G209" t="s">
        <v>2377</v>
      </c>
      <c r="H209" t="s">
        <v>2377</v>
      </c>
      <c r="I209" t="s">
        <v>2378</v>
      </c>
      <c r="J209" s="21">
        <f t="shared" si="13"/>
        <v>0</v>
      </c>
      <c r="K209" t="s">
        <v>2379</v>
      </c>
      <c r="L209" s="22" t="str">
        <f t="shared" si="14"/>
        <v>yes</v>
      </c>
    </row>
    <row r="210" spans="1:12">
      <c r="A210" t="s">
        <v>2161</v>
      </c>
      <c r="B210">
        <v>36.85</v>
      </c>
      <c r="C210" s="22" t="str">
        <f t="shared" si="15"/>
        <v>Obesity</v>
      </c>
      <c r="D210">
        <v>11.12</v>
      </c>
      <c r="E210" t="str">
        <f t="shared" si="12"/>
        <v>Diabetes</v>
      </c>
      <c r="F210" t="s">
        <v>2377</v>
      </c>
      <c r="G210" t="s">
        <v>2377</v>
      </c>
      <c r="H210" t="s">
        <v>2377</v>
      </c>
      <c r="I210" t="s">
        <v>2378</v>
      </c>
      <c r="J210" s="21">
        <f t="shared" si="13"/>
        <v>0</v>
      </c>
      <c r="K210" t="s">
        <v>2379</v>
      </c>
      <c r="L210" s="22" t="str">
        <f t="shared" si="14"/>
        <v>yes</v>
      </c>
    </row>
    <row r="211" spans="1:12">
      <c r="A211" t="s">
        <v>2160</v>
      </c>
      <c r="B211">
        <v>31.02</v>
      </c>
      <c r="C211" s="22" t="str">
        <f t="shared" si="15"/>
        <v>Obesity</v>
      </c>
      <c r="D211">
        <v>4.5599999999999996</v>
      </c>
      <c r="E211" t="str">
        <f t="shared" si="12"/>
        <v>Normal</v>
      </c>
      <c r="F211" t="s">
        <v>2377</v>
      </c>
      <c r="G211" t="s">
        <v>2379</v>
      </c>
      <c r="H211" t="s">
        <v>2377</v>
      </c>
      <c r="I211">
        <v>1</v>
      </c>
      <c r="J211" s="21">
        <f t="shared" si="13"/>
        <v>1</v>
      </c>
      <c r="K211" t="s">
        <v>2379</v>
      </c>
      <c r="L211" s="22" t="str">
        <f t="shared" si="14"/>
        <v>yes</v>
      </c>
    </row>
    <row r="212" spans="1:12">
      <c r="A212" t="s">
        <v>2159</v>
      </c>
      <c r="B212">
        <v>35.6</v>
      </c>
      <c r="C212" s="22" t="str">
        <f t="shared" si="15"/>
        <v>Obesity</v>
      </c>
      <c r="D212">
        <v>4.0199999999999996</v>
      </c>
      <c r="E212" t="str">
        <f t="shared" si="12"/>
        <v>Normal</v>
      </c>
      <c r="F212" t="s">
        <v>2379</v>
      </c>
      <c r="G212" t="s">
        <v>2379</v>
      </c>
      <c r="H212" t="s">
        <v>2377</v>
      </c>
      <c r="I212">
        <v>2</v>
      </c>
      <c r="J212" s="21">
        <f t="shared" si="13"/>
        <v>2</v>
      </c>
      <c r="K212" t="s">
        <v>2379</v>
      </c>
      <c r="L212" s="22" t="str">
        <f t="shared" si="14"/>
        <v>yes</v>
      </c>
    </row>
    <row r="213" spans="1:12">
      <c r="A213" t="s">
        <v>2158</v>
      </c>
      <c r="B213">
        <v>34.39</v>
      </c>
      <c r="C213" s="22" t="str">
        <f t="shared" si="15"/>
        <v>Obesity</v>
      </c>
      <c r="D213">
        <v>8.7200000000000006</v>
      </c>
      <c r="E213" t="str">
        <f t="shared" si="12"/>
        <v>Diabetes</v>
      </c>
      <c r="F213" t="s">
        <v>2377</v>
      </c>
      <c r="G213" t="s">
        <v>2377</v>
      </c>
      <c r="H213" t="s">
        <v>2377</v>
      </c>
      <c r="I213" t="s">
        <v>2378</v>
      </c>
      <c r="J213" s="21">
        <f t="shared" si="13"/>
        <v>0</v>
      </c>
      <c r="K213" t="s">
        <v>2379</v>
      </c>
      <c r="L213" s="22" t="str">
        <f t="shared" si="14"/>
        <v>yes</v>
      </c>
    </row>
    <row r="214" spans="1:12">
      <c r="A214" t="s">
        <v>2157</v>
      </c>
      <c r="B214">
        <v>29.06</v>
      </c>
      <c r="C214" s="22" t="str">
        <f t="shared" si="15"/>
        <v>Overweight</v>
      </c>
      <c r="D214">
        <v>6.25</v>
      </c>
      <c r="E214" t="str">
        <f t="shared" si="12"/>
        <v>Pre-diabetes</v>
      </c>
      <c r="F214" t="s">
        <v>2379</v>
      </c>
      <c r="G214" t="s">
        <v>2377</v>
      </c>
      <c r="H214" t="s">
        <v>2377</v>
      </c>
      <c r="I214">
        <v>1</v>
      </c>
      <c r="J214" s="21">
        <f t="shared" si="13"/>
        <v>1</v>
      </c>
      <c r="K214" t="s">
        <v>2379</v>
      </c>
      <c r="L214" s="22" t="str">
        <f t="shared" si="14"/>
        <v>yes</v>
      </c>
    </row>
    <row r="215" spans="1:12">
      <c r="A215" t="s">
        <v>2156</v>
      </c>
      <c r="B215">
        <v>35.799999999999997</v>
      </c>
      <c r="C215" s="22" t="str">
        <f t="shared" si="15"/>
        <v>Obesity</v>
      </c>
      <c r="D215">
        <v>7.32</v>
      </c>
      <c r="E215" t="str">
        <f t="shared" si="12"/>
        <v>Diabetes</v>
      </c>
      <c r="F215" t="s">
        <v>2377</v>
      </c>
      <c r="G215" t="s">
        <v>2377</v>
      </c>
      <c r="H215" t="s">
        <v>2377</v>
      </c>
      <c r="I215">
        <v>2</v>
      </c>
      <c r="J215" s="21">
        <f t="shared" si="13"/>
        <v>2</v>
      </c>
      <c r="K215" t="s">
        <v>2379</v>
      </c>
      <c r="L215" s="22" t="str">
        <f t="shared" si="14"/>
        <v>yes</v>
      </c>
    </row>
    <row r="216" spans="1:12">
      <c r="A216" t="s">
        <v>2155</v>
      </c>
      <c r="B216">
        <v>49.8</v>
      </c>
      <c r="C216" s="22" t="str">
        <f t="shared" si="15"/>
        <v>Obesity</v>
      </c>
      <c r="D216">
        <v>4.24</v>
      </c>
      <c r="E216" t="str">
        <f t="shared" si="12"/>
        <v>Normal</v>
      </c>
      <c r="F216" t="s">
        <v>2377</v>
      </c>
      <c r="G216" t="s">
        <v>2377</v>
      </c>
      <c r="H216" t="s">
        <v>2377</v>
      </c>
      <c r="I216">
        <v>1</v>
      </c>
      <c r="J216" s="21">
        <f t="shared" si="13"/>
        <v>1</v>
      </c>
      <c r="K216" t="s">
        <v>2379</v>
      </c>
      <c r="L216" s="22" t="str">
        <f t="shared" si="14"/>
        <v>yes</v>
      </c>
    </row>
    <row r="217" spans="1:12">
      <c r="A217" t="s">
        <v>2154</v>
      </c>
      <c r="B217">
        <v>35.71</v>
      </c>
      <c r="C217" s="22" t="str">
        <f t="shared" si="15"/>
        <v>Obesity</v>
      </c>
      <c r="D217">
        <v>6.84</v>
      </c>
      <c r="E217" t="str">
        <f t="shared" si="12"/>
        <v>Diabetes</v>
      </c>
      <c r="F217" t="s">
        <v>2377</v>
      </c>
      <c r="G217" t="s">
        <v>2377</v>
      </c>
      <c r="H217" t="s">
        <v>2377</v>
      </c>
      <c r="I217">
        <v>2</v>
      </c>
      <c r="J217" s="21">
        <f t="shared" si="13"/>
        <v>2</v>
      </c>
      <c r="K217" t="s">
        <v>2379</v>
      </c>
      <c r="L217" s="22" t="str">
        <f t="shared" si="14"/>
        <v>yes</v>
      </c>
    </row>
    <row r="218" spans="1:12">
      <c r="A218" t="s">
        <v>2153</v>
      </c>
      <c r="B218">
        <v>30.8</v>
      </c>
      <c r="C218" s="22" t="str">
        <f t="shared" si="15"/>
        <v>Obesity</v>
      </c>
      <c r="D218">
        <v>5.23</v>
      </c>
      <c r="E218" t="str">
        <f t="shared" si="12"/>
        <v>Normal</v>
      </c>
      <c r="F218" t="s">
        <v>2379</v>
      </c>
      <c r="G218" t="s">
        <v>2377</v>
      </c>
      <c r="H218" t="s">
        <v>2377</v>
      </c>
      <c r="I218">
        <v>1</v>
      </c>
      <c r="J218" s="21">
        <f t="shared" si="13"/>
        <v>1</v>
      </c>
      <c r="K218" t="s">
        <v>2379</v>
      </c>
      <c r="L218" s="22" t="str">
        <f t="shared" si="14"/>
        <v>yes</v>
      </c>
    </row>
    <row r="219" spans="1:12">
      <c r="A219" t="s">
        <v>2152</v>
      </c>
      <c r="B219">
        <v>33.69</v>
      </c>
      <c r="C219" s="22" t="str">
        <f t="shared" si="15"/>
        <v>Obesity</v>
      </c>
      <c r="D219">
        <v>9.68</v>
      </c>
      <c r="E219" t="str">
        <f t="shared" si="12"/>
        <v>Diabetes</v>
      </c>
      <c r="F219" t="s">
        <v>2377</v>
      </c>
      <c r="G219" t="s">
        <v>2377</v>
      </c>
      <c r="H219" t="s">
        <v>2377</v>
      </c>
      <c r="I219" t="s">
        <v>2378</v>
      </c>
      <c r="J219" s="21">
        <f t="shared" si="13"/>
        <v>0</v>
      </c>
      <c r="K219" t="s">
        <v>2379</v>
      </c>
      <c r="L219" s="22" t="str">
        <f t="shared" si="14"/>
        <v>yes</v>
      </c>
    </row>
    <row r="220" spans="1:12">
      <c r="A220" t="s">
        <v>2151</v>
      </c>
      <c r="B220">
        <v>42.27</v>
      </c>
      <c r="C220" s="22" t="str">
        <f t="shared" si="15"/>
        <v>Obesity</v>
      </c>
      <c r="D220">
        <v>6.05</v>
      </c>
      <c r="E220" t="str">
        <f t="shared" si="12"/>
        <v>Pre-diabetes</v>
      </c>
      <c r="F220" t="s">
        <v>2379</v>
      </c>
      <c r="G220" t="s">
        <v>2377</v>
      </c>
      <c r="H220" t="s">
        <v>2377</v>
      </c>
      <c r="I220">
        <v>1</v>
      </c>
      <c r="J220" s="21">
        <f t="shared" si="13"/>
        <v>1</v>
      </c>
      <c r="K220" t="s">
        <v>2379</v>
      </c>
      <c r="L220" s="22" t="str">
        <f t="shared" si="14"/>
        <v>yes</v>
      </c>
    </row>
    <row r="221" spans="1:12">
      <c r="A221" t="s">
        <v>2150</v>
      </c>
      <c r="B221">
        <v>53.25</v>
      </c>
      <c r="C221" s="22" t="str">
        <f t="shared" si="15"/>
        <v>Obesity</v>
      </c>
      <c r="D221">
        <v>6.11</v>
      </c>
      <c r="E221" t="str">
        <f t="shared" si="12"/>
        <v>Pre-diabetes</v>
      </c>
      <c r="F221" t="s">
        <v>2379</v>
      </c>
      <c r="G221" t="s">
        <v>2377</v>
      </c>
      <c r="H221" t="s">
        <v>2380</v>
      </c>
      <c r="I221">
        <v>1</v>
      </c>
      <c r="J221" s="21">
        <f t="shared" si="13"/>
        <v>1</v>
      </c>
      <c r="K221" t="s">
        <v>2379</v>
      </c>
      <c r="L221" s="22" t="str">
        <f t="shared" si="14"/>
        <v>yes</v>
      </c>
    </row>
    <row r="222" spans="1:12">
      <c r="A222" t="s">
        <v>2149</v>
      </c>
      <c r="B222">
        <v>26.8</v>
      </c>
      <c r="C222" s="22" t="str">
        <f t="shared" si="15"/>
        <v>Overweight</v>
      </c>
      <c r="D222">
        <v>10.93</v>
      </c>
      <c r="E222" t="str">
        <f t="shared" si="12"/>
        <v>Diabetes</v>
      </c>
      <c r="F222" t="s">
        <v>2379</v>
      </c>
      <c r="G222" t="s">
        <v>2377</v>
      </c>
      <c r="H222" t="s">
        <v>2377</v>
      </c>
      <c r="I222" t="s">
        <v>2378</v>
      </c>
      <c r="J222" s="21">
        <f t="shared" si="13"/>
        <v>0</v>
      </c>
      <c r="K222" t="s">
        <v>2377</v>
      </c>
      <c r="L222" s="22" t="str">
        <f t="shared" si="14"/>
        <v>No</v>
      </c>
    </row>
    <row r="223" spans="1:12">
      <c r="A223" t="s">
        <v>2148</v>
      </c>
      <c r="B223">
        <v>28.5</v>
      </c>
      <c r="C223" s="22" t="str">
        <f t="shared" si="15"/>
        <v>Overweight</v>
      </c>
      <c r="D223">
        <v>5.12</v>
      </c>
      <c r="E223" t="str">
        <f t="shared" si="12"/>
        <v>Normal</v>
      </c>
      <c r="F223" t="s">
        <v>2377</v>
      </c>
      <c r="G223" t="s">
        <v>2377</v>
      </c>
      <c r="H223" t="s">
        <v>2377</v>
      </c>
      <c r="I223">
        <v>1</v>
      </c>
      <c r="J223" s="21">
        <f t="shared" si="13"/>
        <v>1</v>
      </c>
      <c r="K223" t="s">
        <v>2379</v>
      </c>
      <c r="L223" s="22" t="str">
        <f t="shared" si="14"/>
        <v>yes</v>
      </c>
    </row>
    <row r="224" spans="1:12">
      <c r="A224" t="s">
        <v>2147</v>
      </c>
      <c r="B224">
        <v>22.895</v>
      </c>
      <c r="C224" s="22" t="str">
        <f t="shared" si="15"/>
        <v>Normal weight</v>
      </c>
      <c r="D224">
        <v>5.72</v>
      </c>
      <c r="E224" t="str">
        <f t="shared" si="12"/>
        <v>Pre-diabetes</v>
      </c>
      <c r="F224" t="s">
        <v>2377</v>
      </c>
      <c r="G224" t="s">
        <v>2377</v>
      </c>
      <c r="H224" t="s">
        <v>2377</v>
      </c>
      <c r="I224" t="s">
        <v>2378</v>
      </c>
      <c r="J224" s="21">
        <f t="shared" si="13"/>
        <v>0</v>
      </c>
      <c r="K224" t="s">
        <v>2379</v>
      </c>
      <c r="L224" s="22" t="str">
        <f t="shared" si="14"/>
        <v>yes</v>
      </c>
    </row>
    <row r="225" spans="1:12">
      <c r="A225" t="s">
        <v>2146</v>
      </c>
      <c r="B225">
        <v>34.06</v>
      </c>
      <c r="C225" s="22" t="str">
        <f t="shared" si="15"/>
        <v>Obesity</v>
      </c>
      <c r="D225">
        <v>11.83</v>
      </c>
      <c r="E225" t="str">
        <f t="shared" si="12"/>
        <v>Diabetes</v>
      </c>
      <c r="F225" t="s">
        <v>2379</v>
      </c>
      <c r="G225" t="s">
        <v>2377</v>
      </c>
      <c r="H225" t="s">
        <v>2377</v>
      </c>
      <c r="I225">
        <v>1</v>
      </c>
      <c r="J225" s="21">
        <f t="shared" si="13"/>
        <v>1</v>
      </c>
      <c r="K225" t="s">
        <v>2379</v>
      </c>
      <c r="L225" s="22" t="str">
        <f t="shared" si="14"/>
        <v>yes</v>
      </c>
    </row>
    <row r="226" spans="1:12">
      <c r="A226" t="s">
        <v>2145</v>
      </c>
      <c r="B226">
        <v>36.409999999999997</v>
      </c>
      <c r="C226" s="22" t="str">
        <f t="shared" si="15"/>
        <v>Obesity</v>
      </c>
      <c r="D226">
        <v>4.55</v>
      </c>
      <c r="E226" t="str">
        <f t="shared" si="12"/>
        <v>Normal</v>
      </c>
      <c r="F226" t="s">
        <v>2377</v>
      </c>
      <c r="G226" t="s">
        <v>2377</v>
      </c>
      <c r="H226" t="s">
        <v>2377</v>
      </c>
      <c r="I226" t="s">
        <v>2378</v>
      </c>
      <c r="J226" s="21">
        <f t="shared" si="13"/>
        <v>0</v>
      </c>
      <c r="K226" t="s">
        <v>2379</v>
      </c>
      <c r="L226" s="22" t="str">
        <f t="shared" si="14"/>
        <v>yes</v>
      </c>
    </row>
    <row r="227" spans="1:12">
      <c r="A227" t="s">
        <v>2144</v>
      </c>
      <c r="B227">
        <v>52.3</v>
      </c>
      <c r="C227" s="22" t="str">
        <f t="shared" si="15"/>
        <v>Obesity</v>
      </c>
      <c r="D227">
        <v>4.87</v>
      </c>
      <c r="E227" t="str">
        <f t="shared" si="12"/>
        <v>Normal</v>
      </c>
      <c r="F227" t="s">
        <v>2379</v>
      </c>
      <c r="G227" t="s">
        <v>2377</v>
      </c>
      <c r="H227" t="s">
        <v>2380</v>
      </c>
      <c r="I227">
        <v>1</v>
      </c>
      <c r="J227" s="21">
        <f t="shared" si="13"/>
        <v>1</v>
      </c>
      <c r="K227" t="s">
        <v>2379</v>
      </c>
      <c r="L227" s="22" t="str">
        <f t="shared" si="14"/>
        <v>yes</v>
      </c>
    </row>
    <row r="228" spans="1:12">
      <c r="A228" t="s">
        <v>2143</v>
      </c>
      <c r="B228">
        <v>52.66</v>
      </c>
      <c r="C228" s="22" t="str">
        <f t="shared" si="15"/>
        <v>Obesity</v>
      </c>
      <c r="D228">
        <v>4.45</v>
      </c>
      <c r="E228" t="str">
        <f t="shared" si="12"/>
        <v>Normal</v>
      </c>
      <c r="F228" t="s">
        <v>2377</v>
      </c>
      <c r="G228" t="s">
        <v>2377</v>
      </c>
      <c r="H228" t="s">
        <v>2377</v>
      </c>
      <c r="I228">
        <v>1</v>
      </c>
      <c r="J228" s="21">
        <f t="shared" si="13"/>
        <v>1</v>
      </c>
      <c r="K228" t="s">
        <v>2379</v>
      </c>
      <c r="L228" s="22" t="str">
        <f t="shared" si="14"/>
        <v>yes</v>
      </c>
    </row>
    <row r="229" spans="1:12">
      <c r="A229" t="s">
        <v>2142</v>
      </c>
      <c r="B229">
        <v>29.57</v>
      </c>
      <c r="C229" s="22" t="str">
        <f t="shared" si="15"/>
        <v>Overweight</v>
      </c>
      <c r="D229">
        <v>9.42</v>
      </c>
      <c r="E229" t="str">
        <f t="shared" si="12"/>
        <v>Diabetes</v>
      </c>
      <c r="F229" t="s">
        <v>2379</v>
      </c>
      <c r="G229" t="s">
        <v>2377</v>
      </c>
      <c r="H229" t="s">
        <v>2377</v>
      </c>
      <c r="I229" t="s">
        <v>2378</v>
      </c>
      <c r="J229" s="21">
        <f t="shared" si="13"/>
        <v>0</v>
      </c>
      <c r="K229" t="s">
        <v>2379</v>
      </c>
      <c r="L229" s="22" t="str">
        <f t="shared" si="14"/>
        <v>yes</v>
      </c>
    </row>
    <row r="230" spans="1:12">
      <c r="A230" t="s">
        <v>2141</v>
      </c>
      <c r="B230">
        <v>36.99</v>
      </c>
      <c r="C230" s="22" t="str">
        <f t="shared" si="15"/>
        <v>Obesity</v>
      </c>
      <c r="D230">
        <v>5.37</v>
      </c>
      <c r="E230" t="str">
        <f t="shared" si="12"/>
        <v>Normal</v>
      </c>
      <c r="F230" t="s">
        <v>2379</v>
      </c>
      <c r="G230" t="s">
        <v>2377</v>
      </c>
      <c r="H230" t="s">
        <v>2380</v>
      </c>
      <c r="I230">
        <v>1</v>
      </c>
      <c r="J230" s="21">
        <f t="shared" si="13"/>
        <v>1</v>
      </c>
      <c r="K230" t="s">
        <v>2379</v>
      </c>
      <c r="L230" s="22" t="str">
        <f t="shared" si="14"/>
        <v>yes</v>
      </c>
    </row>
    <row r="231" spans="1:12">
      <c r="A231" t="s">
        <v>2140</v>
      </c>
      <c r="B231">
        <v>31.4</v>
      </c>
      <c r="C231" s="22" t="str">
        <f t="shared" si="15"/>
        <v>Obesity</v>
      </c>
      <c r="D231">
        <v>4.5999999999999996</v>
      </c>
      <c r="E231" t="str">
        <f t="shared" si="12"/>
        <v>Normal</v>
      </c>
      <c r="F231" t="s">
        <v>2379</v>
      </c>
      <c r="G231" t="s">
        <v>2377</v>
      </c>
      <c r="H231" t="s">
        <v>2377</v>
      </c>
      <c r="I231">
        <v>1</v>
      </c>
      <c r="J231" s="21">
        <f t="shared" si="13"/>
        <v>1</v>
      </c>
      <c r="K231" t="s">
        <v>2379</v>
      </c>
      <c r="L231" s="22" t="str">
        <f t="shared" si="14"/>
        <v>yes</v>
      </c>
    </row>
    <row r="232" spans="1:12">
      <c r="A232" t="s">
        <v>2139</v>
      </c>
      <c r="B232">
        <v>34.9</v>
      </c>
      <c r="C232" s="22" t="str">
        <f t="shared" si="15"/>
        <v>Obesity</v>
      </c>
      <c r="D232">
        <v>6.22</v>
      </c>
      <c r="E232" t="str">
        <f t="shared" si="12"/>
        <v>Pre-diabetes</v>
      </c>
      <c r="F232" t="s">
        <v>2377</v>
      </c>
      <c r="G232" t="s">
        <v>2377</v>
      </c>
      <c r="H232" t="s">
        <v>2380</v>
      </c>
      <c r="I232">
        <v>1</v>
      </c>
      <c r="J232" s="21">
        <f t="shared" si="13"/>
        <v>1</v>
      </c>
      <c r="K232" t="s">
        <v>2379</v>
      </c>
      <c r="L232" s="22" t="str">
        <f t="shared" si="14"/>
        <v>yes</v>
      </c>
    </row>
    <row r="233" spans="1:12">
      <c r="A233" t="s">
        <v>2138</v>
      </c>
      <c r="B233">
        <v>31.13</v>
      </c>
      <c r="C233" s="22" t="str">
        <f t="shared" si="15"/>
        <v>Obesity</v>
      </c>
      <c r="D233">
        <v>4.5199999999999996</v>
      </c>
      <c r="E233" t="str">
        <f t="shared" si="12"/>
        <v>Normal</v>
      </c>
      <c r="F233" t="s">
        <v>2379</v>
      </c>
      <c r="G233" t="s">
        <v>2377</v>
      </c>
      <c r="H233" t="s">
        <v>2377</v>
      </c>
      <c r="I233">
        <v>1</v>
      </c>
      <c r="J233" s="21">
        <f t="shared" si="13"/>
        <v>1</v>
      </c>
      <c r="K233" t="s">
        <v>2379</v>
      </c>
      <c r="L233" s="22" t="str">
        <f t="shared" si="14"/>
        <v>yes</v>
      </c>
    </row>
    <row r="234" spans="1:12">
      <c r="A234" t="s">
        <v>2137</v>
      </c>
      <c r="B234">
        <v>34.799999999999997</v>
      </c>
      <c r="C234" s="22" t="str">
        <f t="shared" si="15"/>
        <v>Obesity</v>
      </c>
      <c r="D234">
        <v>6.18</v>
      </c>
      <c r="E234" t="str">
        <f t="shared" si="12"/>
        <v>Pre-diabetes</v>
      </c>
      <c r="F234" t="s">
        <v>2377</v>
      </c>
      <c r="G234" t="s">
        <v>2377</v>
      </c>
      <c r="H234" t="s">
        <v>2380</v>
      </c>
      <c r="I234">
        <v>1</v>
      </c>
      <c r="J234" s="21">
        <f t="shared" si="13"/>
        <v>1</v>
      </c>
      <c r="K234" t="s">
        <v>2379</v>
      </c>
      <c r="L234" s="22" t="str">
        <f t="shared" si="14"/>
        <v>yes</v>
      </c>
    </row>
    <row r="235" spans="1:12">
      <c r="A235" t="s">
        <v>2136</v>
      </c>
      <c r="B235">
        <v>31.68</v>
      </c>
      <c r="C235" s="22" t="str">
        <f t="shared" si="15"/>
        <v>Obesity</v>
      </c>
      <c r="D235">
        <v>4.4000000000000004</v>
      </c>
      <c r="E235" t="str">
        <f t="shared" si="12"/>
        <v>Normal</v>
      </c>
      <c r="F235" t="s">
        <v>2377</v>
      </c>
      <c r="G235" t="s">
        <v>2377</v>
      </c>
      <c r="H235" t="s">
        <v>2377</v>
      </c>
      <c r="I235" t="s">
        <v>2378</v>
      </c>
      <c r="J235" s="21">
        <f t="shared" si="13"/>
        <v>0</v>
      </c>
      <c r="K235" t="s">
        <v>2379</v>
      </c>
      <c r="L235" s="22" t="str">
        <f t="shared" si="14"/>
        <v>yes</v>
      </c>
    </row>
    <row r="236" spans="1:12">
      <c r="A236" t="s">
        <v>2135</v>
      </c>
      <c r="B236">
        <v>33.534999999999997</v>
      </c>
      <c r="C236" s="22" t="str">
        <f t="shared" si="15"/>
        <v>Obesity</v>
      </c>
      <c r="D236">
        <v>6.23</v>
      </c>
      <c r="E236" t="str">
        <f t="shared" si="12"/>
        <v>Pre-diabetes</v>
      </c>
      <c r="F236" t="s">
        <v>2377</v>
      </c>
      <c r="G236" t="s">
        <v>2379</v>
      </c>
      <c r="H236" t="s">
        <v>2377</v>
      </c>
      <c r="I236">
        <v>1</v>
      </c>
      <c r="J236" s="21">
        <f t="shared" si="13"/>
        <v>1</v>
      </c>
      <c r="K236" t="s">
        <v>2379</v>
      </c>
      <c r="L236" s="22" t="str">
        <f t="shared" si="14"/>
        <v>yes</v>
      </c>
    </row>
    <row r="237" spans="1:12">
      <c r="A237" t="s">
        <v>2134</v>
      </c>
      <c r="B237">
        <v>31.92</v>
      </c>
      <c r="C237" s="22" t="str">
        <f t="shared" si="15"/>
        <v>Obesity</v>
      </c>
      <c r="D237">
        <v>5.33</v>
      </c>
      <c r="E237" t="str">
        <f t="shared" si="12"/>
        <v>Normal</v>
      </c>
      <c r="F237" t="s">
        <v>2379</v>
      </c>
      <c r="G237" t="s">
        <v>2377</v>
      </c>
      <c r="H237" t="s">
        <v>2377</v>
      </c>
      <c r="I237" t="s">
        <v>2378</v>
      </c>
      <c r="J237" s="21">
        <f t="shared" si="13"/>
        <v>0</v>
      </c>
      <c r="K237" t="s">
        <v>2379</v>
      </c>
      <c r="L237" s="22" t="str">
        <f t="shared" si="14"/>
        <v>yes</v>
      </c>
    </row>
    <row r="238" spans="1:12">
      <c r="A238" t="s">
        <v>2133</v>
      </c>
      <c r="B238">
        <v>32.700000000000003</v>
      </c>
      <c r="C238" s="22" t="str">
        <f t="shared" si="15"/>
        <v>Obesity</v>
      </c>
      <c r="D238">
        <v>4.09</v>
      </c>
      <c r="E238" t="str">
        <f t="shared" si="12"/>
        <v>Normal</v>
      </c>
      <c r="F238" t="s">
        <v>2377</v>
      </c>
      <c r="G238" t="s">
        <v>2377</v>
      </c>
      <c r="H238" t="s">
        <v>2377</v>
      </c>
      <c r="I238">
        <v>1</v>
      </c>
      <c r="J238" s="21">
        <f t="shared" si="13"/>
        <v>1</v>
      </c>
      <c r="K238" t="s">
        <v>2379</v>
      </c>
      <c r="L238" s="22" t="str">
        <f t="shared" si="14"/>
        <v>yes</v>
      </c>
    </row>
    <row r="239" spans="1:12">
      <c r="A239" t="s">
        <v>2132</v>
      </c>
      <c r="B239">
        <v>41.25</v>
      </c>
      <c r="C239" s="22" t="str">
        <f t="shared" si="15"/>
        <v>Obesity</v>
      </c>
      <c r="D239">
        <v>5.19</v>
      </c>
      <c r="E239" t="str">
        <f t="shared" si="12"/>
        <v>Normal</v>
      </c>
      <c r="F239" t="s">
        <v>2377</v>
      </c>
      <c r="G239" t="s">
        <v>2377</v>
      </c>
      <c r="H239" t="s">
        <v>2377</v>
      </c>
      <c r="I239" t="s">
        <v>2378</v>
      </c>
      <c r="J239" s="21">
        <f t="shared" si="13"/>
        <v>0</v>
      </c>
      <c r="K239" t="s">
        <v>2379</v>
      </c>
      <c r="L239" s="22" t="str">
        <f t="shared" si="14"/>
        <v>yes</v>
      </c>
    </row>
    <row r="240" spans="1:12">
      <c r="A240" t="s">
        <v>2131</v>
      </c>
      <c r="B240">
        <v>33.11</v>
      </c>
      <c r="C240" s="22" t="str">
        <f t="shared" si="15"/>
        <v>Obesity</v>
      </c>
      <c r="D240">
        <v>4.12</v>
      </c>
      <c r="E240" t="str">
        <f t="shared" si="12"/>
        <v>Normal</v>
      </c>
      <c r="F240" t="s">
        <v>2377</v>
      </c>
      <c r="G240" t="s">
        <v>2377</v>
      </c>
      <c r="H240" t="s">
        <v>2380</v>
      </c>
      <c r="I240">
        <v>1</v>
      </c>
      <c r="J240" s="21">
        <f t="shared" si="13"/>
        <v>1</v>
      </c>
      <c r="K240" t="s">
        <v>2379</v>
      </c>
      <c r="L240" s="22" t="str">
        <f t="shared" si="14"/>
        <v>yes</v>
      </c>
    </row>
    <row r="241" spans="1:12">
      <c r="A241" t="s">
        <v>2130</v>
      </c>
      <c r="B241">
        <v>36.159999999999997</v>
      </c>
      <c r="C241" s="22" t="str">
        <f t="shared" si="15"/>
        <v>Obesity</v>
      </c>
      <c r="D241">
        <v>5.0999999999999996</v>
      </c>
      <c r="E241" t="str">
        <f t="shared" si="12"/>
        <v>Normal</v>
      </c>
      <c r="F241" t="s">
        <v>2377</v>
      </c>
      <c r="G241" t="s">
        <v>2377</v>
      </c>
      <c r="H241" t="s">
        <v>2377</v>
      </c>
      <c r="I241">
        <v>1</v>
      </c>
      <c r="J241" s="21">
        <f t="shared" si="13"/>
        <v>1</v>
      </c>
      <c r="K241" t="s">
        <v>2379</v>
      </c>
      <c r="L241" s="22" t="str">
        <f t="shared" si="14"/>
        <v>yes</v>
      </c>
    </row>
    <row r="242" spans="1:12">
      <c r="A242" t="s">
        <v>2129</v>
      </c>
      <c r="B242">
        <v>33.72</v>
      </c>
      <c r="C242" s="22" t="str">
        <f t="shared" si="15"/>
        <v>Obesity</v>
      </c>
      <c r="D242">
        <v>6.21</v>
      </c>
      <c r="E242" t="str">
        <f t="shared" si="12"/>
        <v>Pre-diabetes</v>
      </c>
      <c r="F242" t="s">
        <v>2379</v>
      </c>
      <c r="G242" t="s">
        <v>2377</v>
      </c>
      <c r="H242" t="s">
        <v>2380</v>
      </c>
      <c r="I242">
        <v>1</v>
      </c>
      <c r="J242" s="21">
        <f t="shared" si="13"/>
        <v>1</v>
      </c>
      <c r="K242" t="s">
        <v>2379</v>
      </c>
      <c r="L242" s="22" t="str">
        <f t="shared" si="14"/>
        <v>yes</v>
      </c>
    </row>
    <row r="243" spans="1:12">
      <c r="A243" t="s">
        <v>2127</v>
      </c>
      <c r="B243">
        <v>37.74</v>
      </c>
      <c r="C243" s="22" t="str">
        <f t="shared" si="15"/>
        <v>Obesity</v>
      </c>
      <c r="D243">
        <v>9.5299999999999994</v>
      </c>
      <c r="E243" t="str">
        <f t="shared" si="12"/>
        <v>Diabetes</v>
      </c>
      <c r="F243" t="s">
        <v>2379</v>
      </c>
      <c r="G243" t="s">
        <v>2377</v>
      </c>
      <c r="H243" t="s">
        <v>2377</v>
      </c>
      <c r="I243">
        <v>1</v>
      </c>
      <c r="J243" s="21">
        <f t="shared" si="13"/>
        <v>1</v>
      </c>
      <c r="K243" t="s">
        <v>2379</v>
      </c>
      <c r="L243" s="22" t="str">
        <f t="shared" si="14"/>
        <v>yes</v>
      </c>
    </row>
    <row r="244" spans="1:12">
      <c r="A244" t="s">
        <v>2126</v>
      </c>
      <c r="B244">
        <v>48.75</v>
      </c>
      <c r="C244" s="22" t="str">
        <f t="shared" si="15"/>
        <v>Obesity</v>
      </c>
      <c r="D244">
        <v>4.6399999999999997</v>
      </c>
      <c r="E244" t="str">
        <f t="shared" si="12"/>
        <v>Normal</v>
      </c>
      <c r="F244" t="s">
        <v>2379</v>
      </c>
      <c r="G244" t="s">
        <v>2377</v>
      </c>
      <c r="H244" t="s">
        <v>2377</v>
      </c>
      <c r="I244">
        <v>1</v>
      </c>
      <c r="J244" s="21">
        <f t="shared" si="13"/>
        <v>1</v>
      </c>
      <c r="K244" t="s">
        <v>2379</v>
      </c>
      <c r="L244" s="22" t="str">
        <f t="shared" si="14"/>
        <v>yes</v>
      </c>
    </row>
    <row r="245" spans="1:12">
      <c r="A245" t="s">
        <v>2125</v>
      </c>
      <c r="B245">
        <v>31.065000000000001</v>
      </c>
      <c r="C245" s="22" t="str">
        <f t="shared" si="15"/>
        <v>Obesity</v>
      </c>
      <c r="D245">
        <v>5.05</v>
      </c>
      <c r="E245" t="str">
        <f t="shared" si="12"/>
        <v>Normal</v>
      </c>
      <c r="F245" t="s">
        <v>2377</v>
      </c>
      <c r="G245" t="s">
        <v>2377</v>
      </c>
      <c r="H245" t="s">
        <v>2377</v>
      </c>
      <c r="I245">
        <v>1</v>
      </c>
      <c r="J245" s="21">
        <f t="shared" si="13"/>
        <v>1</v>
      </c>
      <c r="K245" t="s">
        <v>2379</v>
      </c>
      <c r="L245" s="22" t="str">
        <f t="shared" si="14"/>
        <v>yes</v>
      </c>
    </row>
    <row r="246" spans="1:12">
      <c r="A246" t="s">
        <v>2124</v>
      </c>
      <c r="B246">
        <v>23.55</v>
      </c>
      <c r="C246" s="22" t="str">
        <f t="shared" si="15"/>
        <v>Normal weight</v>
      </c>
      <c r="D246">
        <v>10.38</v>
      </c>
      <c r="E246" t="str">
        <f t="shared" si="12"/>
        <v>Diabetes</v>
      </c>
      <c r="F246" t="s">
        <v>2377</v>
      </c>
      <c r="G246" t="s">
        <v>2377</v>
      </c>
      <c r="H246" t="s">
        <v>2377</v>
      </c>
      <c r="I246" t="s">
        <v>2378</v>
      </c>
      <c r="J246" s="21">
        <f t="shared" si="13"/>
        <v>0</v>
      </c>
      <c r="K246" t="s">
        <v>2379</v>
      </c>
      <c r="L246" s="22" t="str">
        <f t="shared" si="14"/>
        <v>yes</v>
      </c>
    </row>
    <row r="247" spans="1:12">
      <c r="A247" t="s">
        <v>2123</v>
      </c>
      <c r="B247">
        <v>30.18</v>
      </c>
      <c r="C247" s="22" t="str">
        <f t="shared" si="15"/>
        <v>Obesity</v>
      </c>
      <c r="D247">
        <v>8.31</v>
      </c>
      <c r="E247" t="str">
        <f t="shared" si="12"/>
        <v>Diabetes</v>
      </c>
      <c r="F247" t="s">
        <v>2379</v>
      </c>
      <c r="G247" t="s">
        <v>2377</v>
      </c>
      <c r="H247" t="s">
        <v>2377</v>
      </c>
      <c r="I247">
        <v>1</v>
      </c>
      <c r="J247" s="21">
        <f t="shared" si="13"/>
        <v>1</v>
      </c>
      <c r="K247" t="s">
        <v>2379</v>
      </c>
      <c r="L247" s="22" t="str">
        <f t="shared" si="14"/>
        <v>yes</v>
      </c>
    </row>
    <row r="248" spans="1:12">
      <c r="A248" t="s">
        <v>2122</v>
      </c>
      <c r="B248">
        <v>29.94</v>
      </c>
      <c r="C248" s="22" t="str">
        <f t="shared" si="15"/>
        <v>Overweight</v>
      </c>
      <c r="D248">
        <v>7.59</v>
      </c>
      <c r="E248" t="str">
        <f t="shared" si="12"/>
        <v>Diabetes</v>
      </c>
      <c r="F248" t="s">
        <v>2377</v>
      </c>
      <c r="G248" t="s">
        <v>2377</v>
      </c>
      <c r="H248" t="s">
        <v>2377</v>
      </c>
      <c r="I248" t="s">
        <v>2378</v>
      </c>
      <c r="J248" s="21">
        <f t="shared" si="13"/>
        <v>0</v>
      </c>
      <c r="K248" t="s">
        <v>2379</v>
      </c>
      <c r="L248" s="22" t="str">
        <f t="shared" si="14"/>
        <v>yes</v>
      </c>
    </row>
    <row r="249" spans="1:12">
      <c r="A249" t="s">
        <v>2121</v>
      </c>
      <c r="B249">
        <v>31.4</v>
      </c>
      <c r="C249" s="22" t="str">
        <f t="shared" si="15"/>
        <v>Obesity</v>
      </c>
      <c r="D249">
        <v>5.49</v>
      </c>
      <c r="E249" t="str">
        <f t="shared" si="12"/>
        <v>Normal</v>
      </c>
      <c r="F249" t="s">
        <v>2377</v>
      </c>
      <c r="G249" t="s">
        <v>2377</v>
      </c>
      <c r="H249" t="s">
        <v>2377</v>
      </c>
      <c r="I249" t="s">
        <v>2378</v>
      </c>
      <c r="J249" s="21">
        <f t="shared" si="13"/>
        <v>0</v>
      </c>
      <c r="K249" t="s">
        <v>2379</v>
      </c>
      <c r="L249" s="22" t="str">
        <f t="shared" si="14"/>
        <v>yes</v>
      </c>
    </row>
    <row r="250" spans="1:12">
      <c r="A250" t="s">
        <v>2120</v>
      </c>
      <c r="B250">
        <v>53.06</v>
      </c>
      <c r="C250" s="22" t="str">
        <f t="shared" si="15"/>
        <v>Obesity</v>
      </c>
      <c r="D250">
        <v>11.68</v>
      </c>
      <c r="E250" t="str">
        <f t="shared" si="12"/>
        <v>Diabetes</v>
      </c>
      <c r="F250" t="s">
        <v>2377</v>
      </c>
      <c r="G250" t="s">
        <v>2377</v>
      </c>
      <c r="H250" t="s">
        <v>2377</v>
      </c>
      <c r="I250" t="s">
        <v>2378</v>
      </c>
      <c r="J250" s="21">
        <f t="shared" si="13"/>
        <v>0</v>
      </c>
      <c r="K250" t="s">
        <v>2379</v>
      </c>
      <c r="L250" s="22" t="str">
        <f t="shared" si="14"/>
        <v>yes</v>
      </c>
    </row>
    <row r="251" spans="1:12">
      <c r="A251" t="s">
        <v>2119</v>
      </c>
      <c r="B251">
        <v>30.25</v>
      </c>
      <c r="C251" s="22" t="str">
        <f t="shared" si="15"/>
        <v>Obesity</v>
      </c>
      <c r="D251">
        <v>4.1900000000000004</v>
      </c>
      <c r="E251" t="str">
        <f t="shared" si="12"/>
        <v>Normal</v>
      </c>
      <c r="F251" t="s">
        <v>2377</v>
      </c>
      <c r="G251" t="s">
        <v>2377</v>
      </c>
      <c r="H251" t="s">
        <v>2377</v>
      </c>
      <c r="I251">
        <v>2</v>
      </c>
      <c r="J251" s="21">
        <f t="shared" si="13"/>
        <v>2</v>
      </c>
      <c r="K251" t="s">
        <v>2379</v>
      </c>
      <c r="L251" s="22" t="str">
        <f t="shared" si="14"/>
        <v>yes</v>
      </c>
    </row>
    <row r="252" spans="1:12">
      <c r="A252" t="s">
        <v>2118</v>
      </c>
      <c r="B252">
        <v>46.68</v>
      </c>
      <c r="C252" s="22" t="str">
        <f t="shared" si="15"/>
        <v>Obesity</v>
      </c>
      <c r="D252">
        <v>4.01</v>
      </c>
      <c r="E252" t="str">
        <f t="shared" si="12"/>
        <v>Normal</v>
      </c>
      <c r="F252" t="s">
        <v>2377</v>
      </c>
      <c r="G252" t="s">
        <v>2377</v>
      </c>
      <c r="H252" t="s">
        <v>2377</v>
      </c>
      <c r="I252" t="s">
        <v>2378</v>
      </c>
      <c r="J252" s="21">
        <f t="shared" si="13"/>
        <v>0</v>
      </c>
      <c r="K252" t="s">
        <v>2379</v>
      </c>
      <c r="L252" s="22" t="str">
        <f t="shared" si="14"/>
        <v>yes</v>
      </c>
    </row>
    <row r="253" spans="1:12">
      <c r="A253" t="s">
        <v>2117</v>
      </c>
      <c r="B253">
        <v>30.4</v>
      </c>
      <c r="C253" s="22" t="str">
        <f t="shared" si="15"/>
        <v>Obesity</v>
      </c>
      <c r="D253">
        <v>5.91</v>
      </c>
      <c r="E253" t="str">
        <f t="shared" si="12"/>
        <v>Pre-diabetes</v>
      </c>
      <c r="F253" t="s">
        <v>2377</v>
      </c>
      <c r="G253" t="s">
        <v>2379</v>
      </c>
      <c r="H253" t="s">
        <v>2377</v>
      </c>
      <c r="I253">
        <v>2</v>
      </c>
      <c r="J253" s="21">
        <f t="shared" si="13"/>
        <v>2</v>
      </c>
      <c r="K253" t="s">
        <v>2379</v>
      </c>
      <c r="L253" s="22" t="str">
        <f t="shared" si="14"/>
        <v>yes</v>
      </c>
    </row>
    <row r="254" spans="1:12">
      <c r="A254" t="s">
        <v>2116</v>
      </c>
      <c r="B254">
        <v>30.2</v>
      </c>
      <c r="C254" s="22" t="str">
        <f t="shared" si="15"/>
        <v>Obesity</v>
      </c>
      <c r="D254">
        <v>4.47</v>
      </c>
      <c r="E254" t="str">
        <f t="shared" si="12"/>
        <v>Normal</v>
      </c>
      <c r="F254" t="s">
        <v>2379</v>
      </c>
      <c r="G254" t="s">
        <v>2377</v>
      </c>
      <c r="H254" t="s">
        <v>2380</v>
      </c>
      <c r="I254">
        <v>1</v>
      </c>
      <c r="J254" s="21">
        <f t="shared" si="13"/>
        <v>1</v>
      </c>
      <c r="K254" t="s">
        <v>2379</v>
      </c>
      <c r="L254" s="22" t="str">
        <f t="shared" si="14"/>
        <v>yes</v>
      </c>
    </row>
    <row r="255" spans="1:12">
      <c r="A255" t="s">
        <v>2115</v>
      </c>
      <c r="B255">
        <v>51.18</v>
      </c>
      <c r="C255" s="22" t="str">
        <f t="shared" si="15"/>
        <v>Obesity</v>
      </c>
      <c r="D255">
        <v>4.5599999999999996</v>
      </c>
      <c r="E255" t="str">
        <f t="shared" si="12"/>
        <v>Normal</v>
      </c>
      <c r="F255" t="s">
        <v>2379</v>
      </c>
      <c r="G255" t="s">
        <v>2379</v>
      </c>
      <c r="H255" t="s">
        <v>2377</v>
      </c>
      <c r="I255">
        <v>2</v>
      </c>
      <c r="J255" s="21">
        <f t="shared" si="13"/>
        <v>2</v>
      </c>
      <c r="K255" t="s">
        <v>2379</v>
      </c>
      <c r="L255" s="22" t="str">
        <f t="shared" si="14"/>
        <v>yes</v>
      </c>
    </row>
    <row r="256" spans="1:12">
      <c r="A256" t="s">
        <v>2114</v>
      </c>
      <c r="B256">
        <v>22.18</v>
      </c>
      <c r="C256" s="22" t="str">
        <f t="shared" si="15"/>
        <v>Normal weight</v>
      </c>
      <c r="D256">
        <v>9.9</v>
      </c>
      <c r="E256" t="str">
        <f t="shared" si="12"/>
        <v>Diabetes</v>
      </c>
      <c r="F256" t="s">
        <v>2377</v>
      </c>
      <c r="G256" t="s">
        <v>2377</v>
      </c>
      <c r="H256" t="s">
        <v>2377</v>
      </c>
      <c r="I256" t="s">
        <v>2378</v>
      </c>
      <c r="J256" s="21">
        <f t="shared" si="13"/>
        <v>0</v>
      </c>
      <c r="K256" t="s">
        <v>2379</v>
      </c>
      <c r="L256" s="22" t="str">
        <f t="shared" si="14"/>
        <v>yes</v>
      </c>
    </row>
    <row r="257" spans="1:12">
      <c r="A257" t="s">
        <v>2113</v>
      </c>
      <c r="B257">
        <v>31.92</v>
      </c>
      <c r="C257" s="22" t="str">
        <f t="shared" si="15"/>
        <v>Obesity</v>
      </c>
      <c r="D257">
        <v>5.1100000000000003</v>
      </c>
      <c r="E257" t="str">
        <f t="shared" si="12"/>
        <v>Normal</v>
      </c>
      <c r="F257" t="s">
        <v>2377</v>
      </c>
      <c r="G257" t="s">
        <v>2377</v>
      </c>
      <c r="H257" t="s">
        <v>2380</v>
      </c>
      <c r="I257">
        <v>1</v>
      </c>
      <c r="J257" s="21">
        <f t="shared" si="13"/>
        <v>1</v>
      </c>
      <c r="K257" t="s">
        <v>2379</v>
      </c>
      <c r="L257" s="22" t="str">
        <f t="shared" si="14"/>
        <v>yes</v>
      </c>
    </row>
    <row r="258" spans="1:12">
      <c r="A258" t="s">
        <v>2112</v>
      </c>
      <c r="B258">
        <v>31.73</v>
      </c>
      <c r="C258" s="22" t="str">
        <f t="shared" si="15"/>
        <v>Obesity</v>
      </c>
      <c r="D258">
        <v>5.73</v>
      </c>
      <c r="E258" t="str">
        <f t="shared" si="12"/>
        <v>Pre-diabetes</v>
      </c>
      <c r="F258" t="s">
        <v>2377</v>
      </c>
      <c r="G258" t="s">
        <v>2379</v>
      </c>
      <c r="H258" t="s">
        <v>2377</v>
      </c>
      <c r="I258">
        <v>1</v>
      </c>
      <c r="J258" s="21">
        <f t="shared" si="13"/>
        <v>1</v>
      </c>
      <c r="K258" t="s">
        <v>2379</v>
      </c>
      <c r="L258" s="22" t="str">
        <f t="shared" si="14"/>
        <v>yes</v>
      </c>
    </row>
    <row r="259" spans="1:12">
      <c r="A259" t="s">
        <v>2111</v>
      </c>
      <c r="B259">
        <v>45.52</v>
      </c>
      <c r="C259" s="22" t="str">
        <f t="shared" si="15"/>
        <v>Obesity</v>
      </c>
      <c r="D259">
        <v>6.04</v>
      </c>
      <c r="E259" t="str">
        <f t="shared" ref="E259:E322" si="16">IF(D259&lt;5.7,"Normal",IF(D259&lt;6.5,"Pre-diabetes","Diabetes"))</f>
        <v>Pre-diabetes</v>
      </c>
      <c r="F259" t="s">
        <v>2377</v>
      </c>
      <c r="G259" t="s">
        <v>2377</v>
      </c>
      <c r="H259" t="s">
        <v>2380</v>
      </c>
      <c r="I259">
        <v>1</v>
      </c>
      <c r="J259" s="21">
        <f t="shared" ref="J259:J322" si="17">IF(I259="No major surgery",0,I259)</f>
        <v>1</v>
      </c>
      <c r="K259" t="s">
        <v>2379</v>
      </c>
      <c r="L259" s="22" t="str">
        <f t="shared" ref="L259:L322" si="18">IF(K259="?","No",K259)</f>
        <v>yes</v>
      </c>
    </row>
    <row r="260" spans="1:12">
      <c r="A260" t="s">
        <v>2110</v>
      </c>
      <c r="B260">
        <v>52.81</v>
      </c>
      <c r="C260" s="22" t="str">
        <f t="shared" ref="C260:C323" si="19">IF(B260&lt;18.5,"Underweight",IF(B260&lt;25,"Normal weight", IF(B260&lt;30,"Overweight","Obesity")))</f>
        <v>Obesity</v>
      </c>
      <c r="D260">
        <v>5.19</v>
      </c>
      <c r="E260" t="str">
        <f t="shared" si="16"/>
        <v>Normal</v>
      </c>
      <c r="F260" t="s">
        <v>2377</v>
      </c>
      <c r="G260" t="s">
        <v>2377</v>
      </c>
      <c r="H260" t="s">
        <v>2380</v>
      </c>
      <c r="I260">
        <v>1</v>
      </c>
      <c r="J260" s="21">
        <f t="shared" si="17"/>
        <v>1</v>
      </c>
      <c r="K260" t="s">
        <v>2379</v>
      </c>
      <c r="L260" s="22" t="str">
        <f t="shared" si="18"/>
        <v>yes</v>
      </c>
    </row>
    <row r="261" spans="1:12">
      <c r="A261" t="s">
        <v>2109</v>
      </c>
      <c r="B261">
        <v>33.58</v>
      </c>
      <c r="C261" s="22" t="str">
        <f t="shared" si="19"/>
        <v>Obesity</v>
      </c>
      <c r="D261">
        <v>5.56</v>
      </c>
      <c r="E261" t="str">
        <f t="shared" si="16"/>
        <v>Normal</v>
      </c>
      <c r="F261" t="s">
        <v>2377</v>
      </c>
      <c r="G261" t="s">
        <v>2377</v>
      </c>
      <c r="H261" t="s">
        <v>2377</v>
      </c>
      <c r="I261">
        <v>1</v>
      </c>
      <c r="J261" s="21">
        <f t="shared" si="17"/>
        <v>1</v>
      </c>
      <c r="K261" t="s">
        <v>2379</v>
      </c>
      <c r="L261" s="22" t="str">
        <f t="shared" si="18"/>
        <v>yes</v>
      </c>
    </row>
    <row r="262" spans="1:12">
      <c r="A262" t="s">
        <v>2108</v>
      </c>
      <c r="B262">
        <v>30.684999999999999</v>
      </c>
      <c r="C262" s="22" t="str">
        <f t="shared" si="19"/>
        <v>Obesity</v>
      </c>
      <c r="D262">
        <v>8.23</v>
      </c>
      <c r="E262" t="str">
        <f t="shared" si="16"/>
        <v>Diabetes</v>
      </c>
      <c r="F262" t="s">
        <v>2377</v>
      </c>
      <c r="G262" t="s">
        <v>2377</v>
      </c>
      <c r="H262" t="s">
        <v>2377</v>
      </c>
      <c r="I262" t="s">
        <v>2378</v>
      </c>
      <c r="J262" s="21">
        <f t="shared" si="17"/>
        <v>0</v>
      </c>
      <c r="K262" t="s">
        <v>2379</v>
      </c>
      <c r="L262" s="22" t="str">
        <f t="shared" si="18"/>
        <v>yes</v>
      </c>
    </row>
    <row r="263" spans="1:12">
      <c r="A263" t="s">
        <v>2107</v>
      </c>
      <c r="B263">
        <v>37.524999999999999</v>
      </c>
      <c r="C263" s="22" t="str">
        <f t="shared" si="19"/>
        <v>Obesity</v>
      </c>
      <c r="D263">
        <v>9.0299999999999994</v>
      </c>
      <c r="E263" t="str">
        <f t="shared" si="16"/>
        <v>Diabetes</v>
      </c>
      <c r="F263" t="s">
        <v>2379</v>
      </c>
      <c r="G263" t="s">
        <v>2377</v>
      </c>
      <c r="H263" t="s">
        <v>2377</v>
      </c>
      <c r="I263">
        <v>2</v>
      </c>
      <c r="J263" s="21">
        <f t="shared" si="17"/>
        <v>2</v>
      </c>
      <c r="K263" t="s">
        <v>2377</v>
      </c>
      <c r="L263" s="22" t="str">
        <f t="shared" si="18"/>
        <v>No</v>
      </c>
    </row>
    <row r="264" spans="1:12">
      <c r="A264" t="s">
        <v>2106</v>
      </c>
      <c r="B264">
        <v>34.5</v>
      </c>
      <c r="C264" s="22" t="str">
        <f t="shared" si="19"/>
        <v>Obesity</v>
      </c>
      <c r="D264">
        <v>4.07</v>
      </c>
      <c r="E264" t="str">
        <f t="shared" si="16"/>
        <v>Normal</v>
      </c>
      <c r="F264" t="s">
        <v>2379</v>
      </c>
      <c r="G264" t="s">
        <v>2377</v>
      </c>
      <c r="H264" t="s">
        <v>2377</v>
      </c>
      <c r="I264" t="s">
        <v>2378</v>
      </c>
      <c r="J264" s="21">
        <f t="shared" si="17"/>
        <v>0</v>
      </c>
      <c r="K264" t="s">
        <v>2379</v>
      </c>
      <c r="L264" s="22" t="str">
        <f t="shared" si="18"/>
        <v>yes</v>
      </c>
    </row>
    <row r="265" spans="1:12">
      <c r="A265" t="s">
        <v>2105</v>
      </c>
      <c r="B265">
        <v>28.16</v>
      </c>
      <c r="C265" s="22" t="str">
        <f t="shared" si="19"/>
        <v>Overweight</v>
      </c>
      <c r="D265">
        <v>5.77</v>
      </c>
      <c r="E265" t="str">
        <f t="shared" si="16"/>
        <v>Pre-diabetes</v>
      </c>
      <c r="F265" t="s">
        <v>2377</v>
      </c>
      <c r="G265" t="s">
        <v>2377</v>
      </c>
      <c r="H265" t="s">
        <v>2377</v>
      </c>
      <c r="I265">
        <v>2</v>
      </c>
      <c r="J265" s="21">
        <f t="shared" si="17"/>
        <v>2</v>
      </c>
      <c r="K265" t="s">
        <v>2379</v>
      </c>
      <c r="L265" s="22" t="str">
        <f t="shared" si="18"/>
        <v>yes</v>
      </c>
    </row>
    <row r="266" spans="1:12">
      <c r="A266" t="s">
        <v>2104</v>
      </c>
      <c r="B266">
        <v>30.02</v>
      </c>
      <c r="C266" s="22" t="str">
        <f t="shared" si="19"/>
        <v>Obesity</v>
      </c>
      <c r="D266">
        <v>5.98</v>
      </c>
      <c r="E266" t="str">
        <f t="shared" si="16"/>
        <v>Pre-diabetes</v>
      </c>
      <c r="F266" t="s">
        <v>2377</v>
      </c>
      <c r="G266" t="s">
        <v>2377</v>
      </c>
      <c r="H266" t="s">
        <v>2380</v>
      </c>
      <c r="I266">
        <v>1</v>
      </c>
      <c r="J266" s="21">
        <f t="shared" si="17"/>
        <v>1</v>
      </c>
      <c r="K266" t="s">
        <v>2379</v>
      </c>
      <c r="L266" s="22" t="str">
        <f t="shared" si="18"/>
        <v>yes</v>
      </c>
    </row>
    <row r="267" spans="1:12">
      <c r="A267" t="s">
        <v>2103</v>
      </c>
      <c r="B267">
        <v>37.82</v>
      </c>
      <c r="C267" s="22" t="str">
        <f t="shared" si="19"/>
        <v>Obesity</v>
      </c>
      <c r="D267">
        <v>6.01</v>
      </c>
      <c r="E267" t="str">
        <f t="shared" si="16"/>
        <v>Pre-diabetes</v>
      </c>
      <c r="F267" t="s">
        <v>2377</v>
      </c>
      <c r="G267" t="s">
        <v>2377</v>
      </c>
      <c r="H267" t="s">
        <v>2377</v>
      </c>
      <c r="I267" t="s">
        <v>2378</v>
      </c>
      <c r="J267" s="21">
        <f t="shared" si="17"/>
        <v>0</v>
      </c>
      <c r="K267" t="s">
        <v>2379</v>
      </c>
      <c r="L267" s="22" t="str">
        <f t="shared" si="18"/>
        <v>yes</v>
      </c>
    </row>
    <row r="268" spans="1:12">
      <c r="A268" t="s">
        <v>2102</v>
      </c>
      <c r="B268">
        <v>33.14</v>
      </c>
      <c r="C268" s="22" t="str">
        <f t="shared" si="19"/>
        <v>Obesity</v>
      </c>
      <c r="D268">
        <v>5.67</v>
      </c>
      <c r="E268" t="str">
        <f t="shared" si="16"/>
        <v>Normal</v>
      </c>
      <c r="F268" t="s">
        <v>2379</v>
      </c>
      <c r="G268" t="s">
        <v>2377</v>
      </c>
      <c r="H268" t="s">
        <v>2377</v>
      </c>
      <c r="I268" t="s">
        <v>2378</v>
      </c>
      <c r="J268" s="21">
        <f t="shared" si="17"/>
        <v>0</v>
      </c>
      <c r="K268" t="s">
        <v>2379</v>
      </c>
      <c r="L268" s="22" t="str">
        <f t="shared" si="18"/>
        <v>yes</v>
      </c>
    </row>
    <row r="269" spans="1:12">
      <c r="A269" t="s">
        <v>2101</v>
      </c>
      <c r="B269">
        <v>25.14</v>
      </c>
      <c r="C269" s="22" t="str">
        <f t="shared" si="19"/>
        <v>Overweight</v>
      </c>
      <c r="D269">
        <v>6.02</v>
      </c>
      <c r="E269" t="str">
        <f t="shared" si="16"/>
        <v>Pre-diabetes</v>
      </c>
      <c r="F269" t="s">
        <v>2379</v>
      </c>
      <c r="G269" t="s">
        <v>2377</v>
      </c>
      <c r="H269" t="s">
        <v>2380</v>
      </c>
      <c r="I269">
        <v>1</v>
      </c>
      <c r="J269" s="21">
        <f t="shared" si="17"/>
        <v>1</v>
      </c>
      <c r="K269" t="s">
        <v>2379</v>
      </c>
      <c r="L269" s="22" t="str">
        <f t="shared" si="18"/>
        <v>yes</v>
      </c>
    </row>
    <row r="270" spans="1:12">
      <c r="A270" t="s">
        <v>2100</v>
      </c>
      <c r="B270">
        <v>20.18</v>
      </c>
      <c r="C270" s="22" t="str">
        <f t="shared" si="19"/>
        <v>Normal weight</v>
      </c>
      <c r="D270">
        <v>11.19</v>
      </c>
      <c r="E270" t="str">
        <f t="shared" si="16"/>
        <v>Diabetes</v>
      </c>
      <c r="F270" t="s">
        <v>2377</v>
      </c>
      <c r="G270" t="s">
        <v>2377</v>
      </c>
      <c r="H270" t="s">
        <v>2377</v>
      </c>
      <c r="I270" t="s">
        <v>2378</v>
      </c>
      <c r="J270" s="21">
        <f t="shared" si="17"/>
        <v>0</v>
      </c>
      <c r="K270" t="s">
        <v>2379</v>
      </c>
      <c r="L270" s="22" t="str">
        <f t="shared" si="18"/>
        <v>yes</v>
      </c>
    </row>
    <row r="271" spans="1:12">
      <c r="A271" t="s">
        <v>2099</v>
      </c>
      <c r="B271">
        <v>44.36</v>
      </c>
      <c r="C271" s="22" t="str">
        <f t="shared" si="19"/>
        <v>Obesity</v>
      </c>
      <c r="D271">
        <v>5.1100000000000003</v>
      </c>
      <c r="E271" t="str">
        <f t="shared" si="16"/>
        <v>Normal</v>
      </c>
      <c r="F271" t="s">
        <v>2377</v>
      </c>
      <c r="G271" t="s">
        <v>2377</v>
      </c>
      <c r="H271" t="s">
        <v>2377</v>
      </c>
      <c r="I271" t="s">
        <v>2378</v>
      </c>
      <c r="J271" s="21">
        <f t="shared" si="17"/>
        <v>0</v>
      </c>
      <c r="K271" t="s">
        <v>2379</v>
      </c>
      <c r="L271" s="22" t="str">
        <f t="shared" si="18"/>
        <v>yes</v>
      </c>
    </row>
    <row r="272" spans="1:12">
      <c r="A272" t="s">
        <v>2098</v>
      </c>
      <c r="B272">
        <v>23.82</v>
      </c>
      <c r="C272" s="22" t="str">
        <f t="shared" si="19"/>
        <v>Normal weight</v>
      </c>
      <c r="D272">
        <v>10.85</v>
      </c>
      <c r="E272" t="str">
        <f t="shared" si="16"/>
        <v>Diabetes</v>
      </c>
      <c r="F272" t="s">
        <v>2379</v>
      </c>
      <c r="G272" t="s">
        <v>2377</v>
      </c>
      <c r="H272" t="s">
        <v>2377</v>
      </c>
      <c r="I272" t="s">
        <v>2378</v>
      </c>
      <c r="J272" s="21">
        <f t="shared" si="17"/>
        <v>0</v>
      </c>
      <c r="K272" t="s">
        <v>2379</v>
      </c>
      <c r="L272" s="22" t="str">
        <f t="shared" si="18"/>
        <v>yes</v>
      </c>
    </row>
    <row r="273" spans="1:12">
      <c r="A273" t="s">
        <v>2097</v>
      </c>
      <c r="B273">
        <v>45</v>
      </c>
      <c r="C273" s="22" t="str">
        <f t="shared" si="19"/>
        <v>Obesity</v>
      </c>
      <c r="D273">
        <v>5.24</v>
      </c>
      <c r="E273" t="str">
        <f t="shared" si="16"/>
        <v>Normal</v>
      </c>
      <c r="F273" t="s">
        <v>2379</v>
      </c>
      <c r="G273" t="s">
        <v>2377</v>
      </c>
      <c r="H273" t="s">
        <v>2377</v>
      </c>
      <c r="I273">
        <v>1</v>
      </c>
      <c r="J273" s="21">
        <f t="shared" si="17"/>
        <v>1</v>
      </c>
      <c r="K273" t="s">
        <v>2379</v>
      </c>
      <c r="L273" s="22" t="str">
        <f t="shared" si="18"/>
        <v>yes</v>
      </c>
    </row>
    <row r="274" spans="1:12">
      <c r="A274" t="s">
        <v>2096</v>
      </c>
      <c r="B274">
        <v>26.62</v>
      </c>
      <c r="C274" s="22" t="str">
        <f t="shared" si="19"/>
        <v>Overweight</v>
      </c>
      <c r="D274">
        <v>10.08</v>
      </c>
      <c r="E274" t="str">
        <f t="shared" si="16"/>
        <v>Diabetes</v>
      </c>
      <c r="F274" t="s">
        <v>2377</v>
      </c>
      <c r="G274" t="s">
        <v>2377</v>
      </c>
      <c r="H274" t="s">
        <v>2377</v>
      </c>
      <c r="I274" t="s">
        <v>2378</v>
      </c>
      <c r="J274" s="21">
        <f t="shared" si="17"/>
        <v>0</v>
      </c>
      <c r="K274" t="s">
        <v>2379</v>
      </c>
      <c r="L274" s="22" t="str">
        <f t="shared" si="18"/>
        <v>yes</v>
      </c>
    </row>
    <row r="275" spans="1:12">
      <c r="A275" t="s">
        <v>2095</v>
      </c>
      <c r="B275">
        <v>32.67</v>
      </c>
      <c r="C275" s="22" t="str">
        <f t="shared" si="19"/>
        <v>Obesity</v>
      </c>
      <c r="D275">
        <v>10.97</v>
      </c>
      <c r="E275" t="str">
        <f t="shared" si="16"/>
        <v>Diabetes</v>
      </c>
      <c r="F275" t="s">
        <v>2379</v>
      </c>
      <c r="G275" t="s">
        <v>2377</v>
      </c>
      <c r="H275" t="s">
        <v>2377</v>
      </c>
      <c r="I275" t="s">
        <v>2378</v>
      </c>
      <c r="J275" s="21">
        <f t="shared" si="17"/>
        <v>0</v>
      </c>
      <c r="K275" t="s">
        <v>2379</v>
      </c>
      <c r="L275" s="22" t="str">
        <f t="shared" si="18"/>
        <v>yes</v>
      </c>
    </row>
    <row r="276" spans="1:12">
      <c r="A276" t="s">
        <v>2094</v>
      </c>
      <c r="B276">
        <v>44.44</v>
      </c>
      <c r="C276" s="22" t="str">
        <f t="shared" si="19"/>
        <v>Obesity</v>
      </c>
      <c r="D276">
        <v>4.9000000000000004</v>
      </c>
      <c r="E276" t="str">
        <f t="shared" si="16"/>
        <v>Normal</v>
      </c>
      <c r="F276" t="s">
        <v>2379</v>
      </c>
      <c r="G276" t="s">
        <v>2377</v>
      </c>
      <c r="H276" t="s">
        <v>2377</v>
      </c>
      <c r="I276">
        <v>1</v>
      </c>
      <c r="J276" s="21">
        <f t="shared" si="17"/>
        <v>1</v>
      </c>
      <c r="K276" t="s">
        <v>2379</v>
      </c>
      <c r="L276" s="22" t="str">
        <f t="shared" si="18"/>
        <v>yes</v>
      </c>
    </row>
    <row r="277" spans="1:12">
      <c r="A277" t="s">
        <v>2093</v>
      </c>
      <c r="B277">
        <v>28.31</v>
      </c>
      <c r="C277" s="22" t="str">
        <f t="shared" si="19"/>
        <v>Overweight</v>
      </c>
      <c r="D277">
        <v>5.33</v>
      </c>
      <c r="E277" t="str">
        <f t="shared" si="16"/>
        <v>Normal</v>
      </c>
      <c r="F277" t="s">
        <v>2377</v>
      </c>
      <c r="G277" t="s">
        <v>2377</v>
      </c>
      <c r="H277" t="s">
        <v>2377</v>
      </c>
      <c r="I277" t="s">
        <v>2378</v>
      </c>
      <c r="J277" s="21">
        <f t="shared" si="17"/>
        <v>0</v>
      </c>
      <c r="K277" t="s">
        <v>2379</v>
      </c>
      <c r="L277" s="22" t="str">
        <f t="shared" si="18"/>
        <v>yes</v>
      </c>
    </row>
    <row r="278" spans="1:12">
      <c r="A278" t="s">
        <v>2092</v>
      </c>
      <c r="B278">
        <v>25.05</v>
      </c>
      <c r="C278" s="22" t="str">
        <f t="shared" si="19"/>
        <v>Overweight</v>
      </c>
      <c r="D278">
        <v>4.6100000000000003</v>
      </c>
      <c r="E278" t="str">
        <f t="shared" si="16"/>
        <v>Normal</v>
      </c>
      <c r="F278" t="s">
        <v>2377</v>
      </c>
      <c r="G278" t="s">
        <v>2377</v>
      </c>
      <c r="H278" t="s">
        <v>2377</v>
      </c>
      <c r="I278">
        <v>2</v>
      </c>
      <c r="J278" s="21">
        <f t="shared" si="17"/>
        <v>2</v>
      </c>
      <c r="K278" t="s">
        <v>2379</v>
      </c>
      <c r="L278" s="22" t="str">
        <f t="shared" si="18"/>
        <v>yes</v>
      </c>
    </row>
    <row r="279" spans="1:12">
      <c r="A279" t="s">
        <v>2091</v>
      </c>
      <c r="B279">
        <v>28.34</v>
      </c>
      <c r="C279" s="22" t="str">
        <f t="shared" si="19"/>
        <v>Overweight</v>
      </c>
      <c r="D279">
        <v>8.18</v>
      </c>
      <c r="E279" t="str">
        <f t="shared" si="16"/>
        <v>Diabetes</v>
      </c>
      <c r="F279" t="s">
        <v>2377</v>
      </c>
      <c r="G279" t="s">
        <v>2377</v>
      </c>
      <c r="H279" t="s">
        <v>2377</v>
      </c>
      <c r="I279" t="s">
        <v>2378</v>
      </c>
      <c r="J279" s="21">
        <f t="shared" si="17"/>
        <v>0</v>
      </c>
      <c r="K279" t="s">
        <v>2379</v>
      </c>
      <c r="L279" s="22" t="str">
        <f t="shared" si="18"/>
        <v>yes</v>
      </c>
    </row>
    <row r="280" spans="1:12">
      <c r="A280" t="s">
        <v>2090</v>
      </c>
      <c r="B280">
        <v>17.765000000000001</v>
      </c>
      <c r="C280" s="22" t="str">
        <f t="shared" si="19"/>
        <v>Underweight</v>
      </c>
      <c r="D280">
        <v>5.62</v>
      </c>
      <c r="E280" t="str">
        <f t="shared" si="16"/>
        <v>Normal</v>
      </c>
      <c r="F280" t="s">
        <v>2377</v>
      </c>
      <c r="G280" t="s">
        <v>2377</v>
      </c>
      <c r="H280" t="s">
        <v>2377</v>
      </c>
      <c r="I280" t="s">
        <v>2378</v>
      </c>
      <c r="J280" s="21">
        <f t="shared" si="17"/>
        <v>0</v>
      </c>
      <c r="K280" t="s">
        <v>2379</v>
      </c>
      <c r="L280" s="22" t="str">
        <f t="shared" si="18"/>
        <v>yes</v>
      </c>
    </row>
    <row r="281" spans="1:12">
      <c r="A281" t="s">
        <v>2089</v>
      </c>
      <c r="B281">
        <v>36.119999999999997</v>
      </c>
      <c r="C281" s="22" t="str">
        <f t="shared" si="19"/>
        <v>Obesity</v>
      </c>
      <c r="D281">
        <v>5.82</v>
      </c>
      <c r="E281" t="str">
        <f t="shared" si="16"/>
        <v>Pre-diabetes</v>
      </c>
      <c r="F281" t="s">
        <v>2377</v>
      </c>
      <c r="G281" t="s">
        <v>2377</v>
      </c>
      <c r="H281" t="s">
        <v>2377</v>
      </c>
      <c r="I281" t="s">
        <v>2378</v>
      </c>
      <c r="J281" s="21">
        <f t="shared" si="17"/>
        <v>0</v>
      </c>
      <c r="K281" t="s">
        <v>2379</v>
      </c>
      <c r="L281" s="22" t="str">
        <f t="shared" si="18"/>
        <v>yes</v>
      </c>
    </row>
    <row r="282" spans="1:12">
      <c r="A282" t="s">
        <v>2088</v>
      </c>
      <c r="B282">
        <v>23.19</v>
      </c>
      <c r="C282" s="22" t="str">
        <f t="shared" si="19"/>
        <v>Normal weight</v>
      </c>
      <c r="D282">
        <v>7.66</v>
      </c>
      <c r="E282" t="str">
        <f t="shared" si="16"/>
        <v>Diabetes</v>
      </c>
      <c r="F282" t="s">
        <v>2377</v>
      </c>
      <c r="G282" t="s">
        <v>2377</v>
      </c>
      <c r="H282" t="s">
        <v>2377</v>
      </c>
      <c r="I282" t="s">
        <v>2378</v>
      </c>
      <c r="J282" s="21">
        <f t="shared" si="17"/>
        <v>0</v>
      </c>
      <c r="K282" t="s">
        <v>2379</v>
      </c>
      <c r="L282" s="22" t="str">
        <f t="shared" si="18"/>
        <v>yes</v>
      </c>
    </row>
    <row r="283" spans="1:12">
      <c r="A283" t="s">
        <v>2087</v>
      </c>
      <c r="B283">
        <v>35.99</v>
      </c>
      <c r="C283" s="22" t="str">
        <f t="shared" si="19"/>
        <v>Obesity</v>
      </c>
      <c r="D283">
        <v>4.2300000000000004</v>
      </c>
      <c r="E283" t="str">
        <f t="shared" si="16"/>
        <v>Normal</v>
      </c>
      <c r="F283" t="s">
        <v>2377</v>
      </c>
      <c r="G283" t="s">
        <v>2377</v>
      </c>
      <c r="H283" t="s">
        <v>2377</v>
      </c>
      <c r="I283" t="s">
        <v>2378</v>
      </c>
      <c r="J283" s="21">
        <f t="shared" si="17"/>
        <v>0</v>
      </c>
      <c r="K283" t="s">
        <v>2379</v>
      </c>
      <c r="L283" s="22" t="str">
        <f t="shared" si="18"/>
        <v>yes</v>
      </c>
    </row>
    <row r="284" spans="1:12">
      <c r="A284" t="s">
        <v>2086</v>
      </c>
      <c r="B284">
        <v>30.25</v>
      </c>
      <c r="C284" s="22" t="str">
        <f t="shared" si="19"/>
        <v>Obesity</v>
      </c>
      <c r="D284">
        <v>5.58</v>
      </c>
      <c r="E284" t="str">
        <f t="shared" si="16"/>
        <v>Normal</v>
      </c>
      <c r="F284" t="s">
        <v>2377</v>
      </c>
      <c r="G284" t="s">
        <v>2377</v>
      </c>
      <c r="H284" t="s">
        <v>2380</v>
      </c>
      <c r="I284">
        <v>1</v>
      </c>
      <c r="J284" s="21">
        <f t="shared" si="17"/>
        <v>1</v>
      </c>
      <c r="K284" t="s">
        <v>2379</v>
      </c>
      <c r="L284" s="22" t="str">
        <f t="shared" si="18"/>
        <v>yes</v>
      </c>
    </row>
    <row r="285" spans="1:12">
      <c r="A285" t="s">
        <v>2085</v>
      </c>
      <c r="B285">
        <v>26.24</v>
      </c>
      <c r="C285" s="22" t="str">
        <f t="shared" si="19"/>
        <v>Overweight</v>
      </c>
      <c r="D285">
        <v>6.26</v>
      </c>
      <c r="E285" t="str">
        <f t="shared" si="16"/>
        <v>Pre-diabetes</v>
      </c>
      <c r="F285" t="s">
        <v>2379</v>
      </c>
      <c r="G285" t="s">
        <v>2377</v>
      </c>
      <c r="H285" t="s">
        <v>2377</v>
      </c>
      <c r="I285" t="s">
        <v>2378</v>
      </c>
      <c r="J285" s="21">
        <f t="shared" si="17"/>
        <v>0</v>
      </c>
      <c r="K285" t="s">
        <v>2379</v>
      </c>
      <c r="L285" s="22" t="str">
        <f t="shared" si="18"/>
        <v>yes</v>
      </c>
    </row>
    <row r="286" spans="1:12">
      <c r="A286" t="s">
        <v>2084</v>
      </c>
      <c r="B286">
        <v>31.36</v>
      </c>
      <c r="C286" s="22" t="str">
        <f t="shared" si="19"/>
        <v>Obesity</v>
      </c>
      <c r="D286">
        <v>10.6</v>
      </c>
      <c r="E286" t="str">
        <f t="shared" si="16"/>
        <v>Diabetes</v>
      </c>
      <c r="F286" t="s">
        <v>2379</v>
      </c>
      <c r="G286" t="s">
        <v>2377</v>
      </c>
      <c r="H286" t="s">
        <v>2377</v>
      </c>
      <c r="I286" t="s">
        <v>2378</v>
      </c>
      <c r="J286" s="21">
        <f t="shared" si="17"/>
        <v>0</v>
      </c>
      <c r="K286" t="s">
        <v>2379</v>
      </c>
      <c r="L286" s="22" t="str">
        <f t="shared" si="18"/>
        <v>yes</v>
      </c>
    </row>
    <row r="287" spans="1:12">
      <c r="A287" t="s">
        <v>2083</v>
      </c>
      <c r="B287">
        <v>25.69</v>
      </c>
      <c r="C287" s="22" t="str">
        <f t="shared" si="19"/>
        <v>Overweight</v>
      </c>
      <c r="D287">
        <v>4.78</v>
      </c>
      <c r="E287" t="str">
        <f t="shared" si="16"/>
        <v>Normal</v>
      </c>
      <c r="F287" t="s">
        <v>2379</v>
      </c>
      <c r="G287" t="s">
        <v>2377</v>
      </c>
      <c r="H287" t="s">
        <v>2377</v>
      </c>
      <c r="I287" t="s">
        <v>2378</v>
      </c>
      <c r="J287" s="21">
        <f t="shared" si="17"/>
        <v>0</v>
      </c>
      <c r="K287" t="s">
        <v>2379</v>
      </c>
      <c r="L287" s="22" t="str">
        <f t="shared" si="18"/>
        <v>yes</v>
      </c>
    </row>
    <row r="288" spans="1:12">
      <c r="A288" t="s">
        <v>2082</v>
      </c>
      <c r="B288">
        <v>25.46</v>
      </c>
      <c r="C288" s="22" t="str">
        <f t="shared" si="19"/>
        <v>Overweight</v>
      </c>
      <c r="D288">
        <v>6.03</v>
      </c>
      <c r="E288" t="str">
        <f t="shared" si="16"/>
        <v>Pre-diabetes</v>
      </c>
      <c r="F288" t="s">
        <v>2377</v>
      </c>
      <c r="G288" t="s">
        <v>2377</v>
      </c>
      <c r="H288" t="s">
        <v>2377</v>
      </c>
      <c r="I288">
        <v>2</v>
      </c>
      <c r="J288" s="21">
        <f t="shared" si="17"/>
        <v>2</v>
      </c>
      <c r="K288" t="s">
        <v>2379</v>
      </c>
      <c r="L288" s="22" t="str">
        <f t="shared" si="18"/>
        <v>yes</v>
      </c>
    </row>
    <row r="289" spans="1:12">
      <c r="A289" t="s">
        <v>2081</v>
      </c>
      <c r="B289">
        <v>31.83</v>
      </c>
      <c r="C289" s="22" t="str">
        <f t="shared" si="19"/>
        <v>Obesity</v>
      </c>
      <c r="D289">
        <v>11.55</v>
      </c>
      <c r="E289" t="str">
        <f t="shared" si="16"/>
        <v>Diabetes</v>
      </c>
      <c r="F289" t="s">
        <v>2379</v>
      </c>
      <c r="G289" t="s">
        <v>2377</v>
      </c>
      <c r="H289" t="s">
        <v>2377</v>
      </c>
      <c r="I289">
        <v>1</v>
      </c>
      <c r="J289" s="21">
        <f t="shared" si="17"/>
        <v>1</v>
      </c>
      <c r="K289" t="s">
        <v>2379</v>
      </c>
      <c r="L289" s="22" t="str">
        <f t="shared" si="18"/>
        <v>yes</v>
      </c>
    </row>
    <row r="290" spans="1:12">
      <c r="A290" t="s">
        <v>2080</v>
      </c>
      <c r="B290">
        <v>24.43</v>
      </c>
      <c r="C290" s="22" t="str">
        <f t="shared" si="19"/>
        <v>Normal weight</v>
      </c>
      <c r="D290">
        <v>7.59</v>
      </c>
      <c r="E290" t="str">
        <f t="shared" si="16"/>
        <v>Diabetes</v>
      </c>
      <c r="F290" t="s">
        <v>2379</v>
      </c>
      <c r="G290" t="s">
        <v>2377</v>
      </c>
      <c r="H290" t="s">
        <v>2377</v>
      </c>
      <c r="I290">
        <v>1</v>
      </c>
      <c r="J290" s="21">
        <f t="shared" si="17"/>
        <v>1</v>
      </c>
      <c r="K290" t="s">
        <v>2379</v>
      </c>
      <c r="L290" s="22" t="str">
        <f t="shared" si="18"/>
        <v>yes</v>
      </c>
    </row>
    <row r="291" spans="1:12">
      <c r="A291" t="s">
        <v>2079</v>
      </c>
      <c r="B291">
        <v>41.9</v>
      </c>
      <c r="C291" s="22" t="str">
        <f t="shared" si="19"/>
        <v>Obesity</v>
      </c>
      <c r="D291">
        <v>4.26</v>
      </c>
      <c r="E291" t="str">
        <f t="shared" si="16"/>
        <v>Normal</v>
      </c>
      <c r="F291" t="s">
        <v>2377</v>
      </c>
      <c r="G291" t="s">
        <v>2377</v>
      </c>
      <c r="H291" t="s">
        <v>2377</v>
      </c>
      <c r="I291" t="s">
        <v>2378</v>
      </c>
      <c r="J291" s="21">
        <f t="shared" si="17"/>
        <v>0</v>
      </c>
      <c r="K291" t="s">
        <v>2379</v>
      </c>
      <c r="L291" s="22" t="str">
        <f t="shared" si="18"/>
        <v>yes</v>
      </c>
    </row>
    <row r="292" spans="1:12">
      <c r="A292" t="s">
        <v>2078</v>
      </c>
      <c r="B292">
        <v>22.88</v>
      </c>
      <c r="C292" s="22" t="str">
        <f t="shared" si="19"/>
        <v>Normal weight</v>
      </c>
      <c r="D292">
        <v>5.9</v>
      </c>
      <c r="E292" t="str">
        <f t="shared" si="16"/>
        <v>Pre-diabetes</v>
      </c>
      <c r="F292" t="s">
        <v>2379</v>
      </c>
      <c r="G292" t="s">
        <v>2377</v>
      </c>
      <c r="H292" t="s">
        <v>2380</v>
      </c>
      <c r="I292">
        <v>1</v>
      </c>
      <c r="J292" s="21">
        <f t="shared" si="17"/>
        <v>1</v>
      </c>
      <c r="K292" t="s">
        <v>2379</v>
      </c>
      <c r="L292" s="22" t="str">
        <f t="shared" si="18"/>
        <v>yes</v>
      </c>
    </row>
    <row r="293" spans="1:12">
      <c r="A293" t="s">
        <v>2077</v>
      </c>
      <c r="B293">
        <v>29.734999999999999</v>
      </c>
      <c r="C293" s="22" t="str">
        <f t="shared" si="19"/>
        <v>Overweight</v>
      </c>
      <c r="D293">
        <v>7.79</v>
      </c>
      <c r="E293" t="str">
        <f t="shared" si="16"/>
        <v>Diabetes</v>
      </c>
      <c r="F293" t="s">
        <v>2377</v>
      </c>
      <c r="G293" t="s">
        <v>2377</v>
      </c>
      <c r="H293" t="s">
        <v>2377</v>
      </c>
      <c r="I293" t="s">
        <v>2378</v>
      </c>
      <c r="J293" s="21">
        <f t="shared" si="17"/>
        <v>0</v>
      </c>
      <c r="K293" t="s">
        <v>2377</v>
      </c>
      <c r="L293" s="22" t="str">
        <f t="shared" si="18"/>
        <v>No</v>
      </c>
    </row>
    <row r="294" spans="1:12">
      <c r="A294" t="s">
        <v>2076</v>
      </c>
      <c r="B294">
        <v>40.74</v>
      </c>
      <c r="C294" s="22" t="str">
        <f t="shared" si="19"/>
        <v>Obesity</v>
      </c>
      <c r="D294">
        <v>5.28</v>
      </c>
      <c r="E294" t="str">
        <f t="shared" si="16"/>
        <v>Normal</v>
      </c>
      <c r="F294" t="s">
        <v>2377</v>
      </c>
      <c r="G294" t="s">
        <v>2377</v>
      </c>
      <c r="H294" t="s">
        <v>2380</v>
      </c>
      <c r="I294">
        <v>1</v>
      </c>
      <c r="J294" s="21">
        <f t="shared" si="17"/>
        <v>1</v>
      </c>
      <c r="K294" t="s">
        <v>2379</v>
      </c>
      <c r="L294" s="22" t="str">
        <f t="shared" si="18"/>
        <v>yes</v>
      </c>
    </row>
    <row r="295" spans="1:12">
      <c r="A295" t="s">
        <v>2075</v>
      </c>
      <c r="B295">
        <v>24.14</v>
      </c>
      <c r="C295" s="22" t="str">
        <f t="shared" si="19"/>
        <v>Normal weight</v>
      </c>
      <c r="D295">
        <v>5.87</v>
      </c>
      <c r="E295" t="str">
        <f t="shared" si="16"/>
        <v>Pre-diabetes</v>
      </c>
      <c r="F295" t="s">
        <v>2377</v>
      </c>
      <c r="G295" t="s">
        <v>2377</v>
      </c>
      <c r="H295" t="s">
        <v>2377</v>
      </c>
      <c r="I295">
        <v>2</v>
      </c>
      <c r="J295" s="21">
        <f t="shared" si="17"/>
        <v>2</v>
      </c>
      <c r="K295" t="s">
        <v>2379</v>
      </c>
      <c r="L295" s="22" t="str">
        <f t="shared" si="18"/>
        <v>yes</v>
      </c>
    </row>
    <row r="296" spans="1:12">
      <c r="A296" t="s">
        <v>2074</v>
      </c>
      <c r="B296">
        <v>25.15</v>
      </c>
      <c r="C296" s="22" t="str">
        <f t="shared" si="19"/>
        <v>Overweight</v>
      </c>
      <c r="D296">
        <v>9.08</v>
      </c>
      <c r="E296" t="str">
        <f t="shared" si="16"/>
        <v>Diabetes</v>
      </c>
      <c r="F296" t="s">
        <v>2379</v>
      </c>
      <c r="G296" t="s">
        <v>2377</v>
      </c>
      <c r="H296" t="s">
        <v>2377</v>
      </c>
      <c r="I296">
        <v>1</v>
      </c>
      <c r="J296" s="21">
        <f t="shared" si="17"/>
        <v>1</v>
      </c>
      <c r="K296" t="s">
        <v>2379</v>
      </c>
      <c r="L296" s="22" t="str">
        <f t="shared" si="18"/>
        <v>yes</v>
      </c>
    </row>
    <row r="297" spans="1:12">
      <c r="A297" t="s">
        <v>2073</v>
      </c>
      <c r="B297">
        <v>28.71</v>
      </c>
      <c r="C297" s="22" t="str">
        <f t="shared" si="19"/>
        <v>Overweight</v>
      </c>
      <c r="D297">
        <v>5.2</v>
      </c>
      <c r="E297" t="str">
        <f t="shared" si="16"/>
        <v>Normal</v>
      </c>
      <c r="F297" t="s">
        <v>2377</v>
      </c>
      <c r="G297" t="s">
        <v>2377</v>
      </c>
      <c r="H297" t="s">
        <v>2377</v>
      </c>
      <c r="I297">
        <v>1</v>
      </c>
      <c r="J297" s="21">
        <f t="shared" si="17"/>
        <v>1</v>
      </c>
      <c r="K297" t="s">
        <v>2379</v>
      </c>
      <c r="L297" s="22" t="str">
        <f t="shared" si="18"/>
        <v>yes</v>
      </c>
    </row>
    <row r="298" spans="1:12">
      <c r="A298" t="s">
        <v>2072</v>
      </c>
      <c r="B298">
        <v>23</v>
      </c>
      <c r="C298" s="22" t="str">
        <f t="shared" si="19"/>
        <v>Normal weight</v>
      </c>
      <c r="D298">
        <v>5.48</v>
      </c>
      <c r="E298" t="str">
        <f t="shared" si="16"/>
        <v>Normal</v>
      </c>
      <c r="F298" t="s">
        <v>2377</v>
      </c>
      <c r="G298" t="s">
        <v>2377</v>
      </c>
      <c r="H298" t="s">
        <v>2377</v>
      </c>
      <c r="I298" t="s">
        <v>2378</v>
      </c>
      <c r="J298" s="21">
        <f t="shared" si="17"/>
        <v>0</v>
      </c>
      <c r="K298" t="s">
        <v>2379</v>
      </c>
      <c r="L298" s="22" t="str">
        <f t="shared" si="18"/>
        <v>yes</v>
      </c>
    </row>
    <row r="299" spans="1:12">
      <c r="A299" t="s">
        <v>2071</v>
      </c>
      <c r="B299">
        <v>36.86</v>
      </c>
      <c r="C299" s="22" t="str">
        <f t="shared" si="19"/>
        <v>Obesity</v>
      </c>
      <c r="D299">
        <v>11.95</v>
      </c>
      <c r="E299" t="str">
        <f t="shared" si="16"/>
        <v>Diabetes</v>
      </c>
      <c r="F299" t="s">
        <v>2377</v>
      </c>
      <c r="G299" t="s">
        <v>2377</v>
      </c>
      <c r="H299" t="s">
        <v>2377</v>
      </c>
      <c r="I299" t="s">
        <v>2378</v>
      </c>
      <c r="J299" s="21">
        <f t="shared" si="17"/>
        <v>0</v>
      </c>
      <c r="K299" t="s">
        <v>2377</v>
      </c>
      <c r="L299" s="22" t="str">
        <f t="shared" si="18"/>
        <v>No</v>
      </c>
    </row>
    <row r="300" spans="1:12">
      <c r="A300" t="s">
        <v>2070</v>
      </c>
      <c r="B300">
        <v>24.25</v>
      </c>
      <c r="C300" s="22" t="str">
        <f t="shared" si="19"/>
        <v>Normal weight</v>
      </c>
      <c r="D300">
        <v>8.6999999999999993</v>
      </c>
      <c r="E300" t="str">
        <f t="shared" si="16"/>
        <v>Diabetes</v>
      </c>
      <c r="F300" t="s">
        <v>2379</v>
      </c>
      <c r="G300" t="s">
        <v>2377</v>
      </c>
      <c r="H300" t="s">
        <v>2377</v>
      </c>
      <c r="I300">
        <v>1</v>
      </c>
      <c r="J300" s="21">
        <f t="shared" si="17"/>
        <v>1</v>
      </c>
      <c r="K300" t="s">
        <v>2379</v>
      </c>
      <c r="L300" s="22" t="str">
        <f t="shared" si="18"/>
        <v>yes</v>
      </c>
    </row>
    <row r="301" spans="1:12">
      <c r="A301" t="s">
        <v>2069</v>
      </c>
      <c r="B301">
        <v>23.85</v>
      </c>
      <c r="C301" s="22" t="str">
        <f t="shared" si="19"/>
        <v>Normal weight</v>
      </c>
      <c r="D301">
        <v>7.84</v>
      </c>
      <c r="E301" t="str">
        <f t="shared" si="16"/>
        <v>Diabetes</v>
      </c>
      <c r="F301" t="s">
        <v>2377</v>
      </c>
      <c r="G301" t="s">
        <v>2377</v>
      </c>
      <c r="H301" t="s">
        <v>2377</v>
      </c>
      <c r="I301" t="s">
        <v>2378</v>
      </c>
      <c r="J301" s="21">
        <f t="shared" si="17"/>
        <v>0</v>
      </c>
      <c r="K301" t="s">
        <v>2379</v>
      </c>
      <c r="L301" s="22" t="str">
        <f t="shared" si="18"/>
        <v>yes</v>
      </c>
    </row>
    <row r="302" spans="1:12">
      <c r="A302" t="s">
        <v>2068</v>
      </c>
      <c r="B302">
        <v>40.020000000000003</v>
      </c>
      <c r="C302" s="22" t="str">
        <f t="shared" si="19"/>
        <v>Obesity</v>
      </c>
      <c r="D302">
        <v>5.19</v>
      </c>
      <c r="E302" t="str">
        <f t="shared" si="16"/>
        <v>Normal</v>
      </c>
      <c r="F302" t="s">
        <v>2379</v>
      </c>
      <c r="G302" t="s">
        <v>2377</v>
      </c>
      <c r="H302" t="s">
        <v>2377</v>
      </c>
      <c r="I302">
        <v>1</v>
      </c>
      <c r="J302" s="21">
        <f t="shared" si="17"/>
        <v>1</v>
      </c>
      <c r="K302" t="s">
        <v>2379</v>
      </c>
      <c r="L302" s="22" t="str">
        <f t="shared" si="18"/>
        <v>yes</v>
      </c>
    </row>
    <row r="303" spans="1:12">
      <c r="A303" t="s">
        <v>2067</v>
      </c>
      <c r="B303">
        <v>19.170000000000002</v>
      </c>
      <c r="C303" s="22" t="str">
        <f t="shared" si="19"/>
        <v>Normal weight</v>
      </c>
      <c r="D303">
        <v>8.41</v>
      </c>
      <c r="E303" t="str">
        <f t="shared" si="16"/>
        <v>Diabetes</v>
      </c>
      <c r="F303" t="s">
        <v>2377</v>
      </c>
      <c r="G303" t="s">
        <v>2377</v>
      </c>
      <c r="H303" t="s">
        <v>2377</v>
      </c>
      <c r="I303" t="s">
        <v>2378</v>
      </c>
      <c r="J303" s="21">
        <f t="shared" si="17"/>
        <v>0</v>
      </c>
      <c r="K303" t="s">
        <v>2379</v>
      </c>
      <c r="L303" s="22" t="str">
        <f t="shared" si="18"/>
        <v>yes</v>
      </c>
    </row>
    <row r="304" spans="1:12">
      <c r="A304" t="s">
        <v>2066</v>
      </c>
      <c r="B304">
        <v>43.53</v>
      </c>
      <c r="C304" s="22" t="str">
        <f t="shared" si="19"/>
        <v>Obesity</v>
      </c>
      <c r="D304">
        <v>5.86</v>
      </c>
      <c r="E304" t="str">
        <f t="shared" si="16"/>
        <v>Pre-diabetes</v>
      </c>
      <c r="F304" t="s">
        <v>2379</v>
      </c>
      <c r="G304" t="s">
        <v>2379</v>
      </c>
      <c r="H304" t="s">
        <v>2377</v>
      </c>
      <c r="I304">
        <v>2</v>
      </c>
      <c r="J304" s="21">
        <f t="shared" si="17"/>
        <v>2</v>
      </c>
      <c r="K304" t="s">
        <v>2379</v>
      </c>
      <c r="L304" s="22" t="str">
        <f t="shared" si="18"/>
        <v>yes</v>
      </c>
    </row>
    <row r="305" spans="1:12">
      <c r="A305" t="s">
        <v>2065</v>
      </c>
      <c r="B305">
        <v>46.06</v>
      </c>
      <c r="C305" s="22" t="str">
        <f t="shared" si="19"/>
        <v>Obesity</v>
      </c>
      <c r="D305">
        <v>4.18</v>
      </c>
      <c r="E305" t="str">
        <f t="shared" si="16"/>
        <v>Normal</v>
      </c>
      <c r="F305" t="s">
        <v>2377</v>
      </c>
      <c r="G305" t="s">
        <v>2379</v>
      </c>
      <c r="H305" t="s">
        <v>2377</v>
      </c>
      <c r="I305">
        <v>1</v>
      </c>
      <c r="J305" s="21">
        <f t="shared" si="17"/>
        <v>1</v>
      </c>
      <c r="K305" t="s">
        <v>2379</v>
      </c>
      <c r="L305" s="22" t="str">
        <f t="shared" si="18"/>
        <v>yes</v>
      </c>
    </row>
    <row r="306" spans="1:12">
      <c r="A306" t="s">
        <v>2064</v>
      </c>
      <c r="B306">
        <v>29.92</v>
      </c>
      <c r="C306" s="22" t="str">
        <f t="shared" si="19"/>
        <v>Overweight</v>
      </c>
      <c r="D306">
        <v>11.99</v>
      </c>
      <c r="E306" t="str">
        <f t="shared" si="16"/>
        <v>Diabetes</v>
      </c>
      <c r="F306" t="s">
        <v>2379</v>
      </c>
      <c r="G306" t="s">
        <v>2377</v>
      </c>
      <c r="H306" t="s">
        <v>2377</v>
      </c>
      <c r="I306">
        <v>2</v>
      </c>
      <c r="J306" s="21">
        <f t="shared" si="17"/>
        <v>2</v>
      </c>
      <c r="K306" t="s">
        <v>2379</v>
      </c>
      <c r="L306" s="22" t="str">
        <f t="shared" si="18"/>
        <v>yes</v>
      </c>
    </row>
    <row r="307" spans="1:12">
      <c r="A307" t="s">
        <v>2063</v>
      </c>
      <c r="B307">
        <v>28.46</v>
      </c>
      <c r="C307" s="22" t="str">
        <f t="shared" si="19"/>
        <v>Overweight</v>
      </c>
      <c r="D307">
        <v>4.8499999999999996</v>
      </c>
      <c r="E307" t="str">
        <f t="shared" si="16"/>
        <v>Normal</v>
      </c>
      <c r="F307" t="s">
        <v>2379</v>
      </c>
      <c r="G307" t="s">
        <v>2377</v>
      </c>
      <c r="H307" t="s">
        <v>2377</v>
      </c>
      <c r="I307">
        <v>1</v>
      </c>
      <c r="J307" s="21">
        <f t="shared" si="17"/>
        <v>1</v>
      </c>
      <c r="K307" t="s">
        <v>2379</v>
      </c>
      <c r="L307" s="22" t="str">
        <f t="shared" si="18"/>
        <v>yes</v>
      </c>
    </row>
    <row r="308" spans="1:12">
      <c r="A308" t="s">
        <v>2062</v>
      </c>
      <c r="B308">
        <v>24.56</v>
      </c>
      <c r="C308" s="22" t="str">
        <f t="shared" si="19"/>
        <v>Normal weight</v>
      </c>
      <c r="D308">
        <v>6.18</v>
      </c>
      <c r="E308" t="str">
        <f t="shared" si="16"/>
        <v>Pre-diabetes</v>
      </c>
      <c r="F308" t="s">
        <v>2379</v>
      </c>
      <c r="G308" t="s">
        <v>2377</v>
      </c>
      <c r="H308" t="s">
        <v>2380</v>
      </c>
      <c r="I308">
        <v>1</v>
      </c>
      <c r="J308" s="21">
        <f t="shared" si="17"/>
        <v>1</v>
      </c>
      <c r="K308" t="s">
        <v>2379</v>
      </c>
      <c r="L308" s="22" t="str">
        <f t="shared" si="18"/>
        <v>yes</v>
      </c>
    </row>
    <row r="309" spans="1:12">
      <c r="A309" t="s">
        <v>2061</v>
      </c>
      <c r="B309">
        <v>41.19</v>
      </c>
      <c r="C309" s="22" t="str">
        <f t="shared" si="19"/>
        <v>Obesity</v>
      </c>
      <c r="D309">
        <v>6.37</v>
      </c>
      <c r="E309" t="str">
        <f t="shared" si="16"/>
        <v>Pre-diabetes</v>
      </c>
      <c r="F309" t="s">
        <v>2377</v>
      </c>
      <c r="G309" t="s">
        <v>2377</v>
      </c>
      <c r="H309" t="s">
        <v>2377</v>
      </c>
      <c r="I309" t="s">
        <v>2378</v>
      </c>
      <c r="J309" s="21">
        <f t="shared" si="17"/>
        <v>0</v>
      </c>
      <c r="K309" t="s">
        <v>2379</v>
      </c>
      <c r="L309" s="22" t="str">
        <f t="shared" si="18"/>
        <v>yes</v>
      </c>
    </row>
    <row r="310" spans="1:12">
      <c r="A310" t="s">
        <v>2060</v>
      </c>
      <c r="B310">
        <v>18.63</v>
      </c>
      <c r="C310" s="22" t="str">
        <f t="shared" si="19"/>
        <v>Normal weight</v>
      </c>
      <c r="D310">
        <v>9.81</v>
      </c>
      <c r="E310" t="str">
        <f t="shared" si="16"/>
        <v>Diabetes</v>
      </c>
      <c r="F310" t="s">
        <v>2379</v>
      </c>
      <c r="G310" t="s">
        <v>2377</v>
      </c>
      <c r="H310" t="s">
        <v>2377</v>
      </c>
      <c r="I310">
        <v>2</v>
      </c>
      <c r="J310" s="21">
        <f t="shared" si="17"/>
        <v>2</v>
      </c>
      <c r="K310" t="s">
        <v>2379</v>
      </c>
      <c r="L310" s="22" t="str">
        <f t="shared" si="18"/>
        <v>yes</v>
      </c>
    </row>
    <row r="311" spans="1:12">
      <c r="A311" t="s">
        <v>2059</v>
      </c>
      <c r="B311">
        <v>26.26</v>
      </c>
      <c r="C311" s="22" t="str">
        <f t="shared" si="19"/>
        <v>Overweight</v>
      </c>
      <c r="D311">
        <v>11.8</v>
      </c>
      <c r="E311" t="str">
        <f t="shared" si="16"/>
        <v>Diabetes</v>
      </c>
      <c r="F311" t="s">
        <v>2379</v>
      </c>
      <c r="G311" t="s">
        <v>2377</v>
      </c>
      <c r="H311" t="s">
        <v>2377</v>
      </c>
      <c r="I311">
        <v>1</v>
      </c>
      <c r="J311" s="21">
        <f t="shared" si="17"/>
        <v>1</v>
      </c>
      <c r="K311" t="s">
        <v>2379</v>
      </c>
      <c r="L311" s="22" t="str">
        <f t="shared" si="18"/>
        <v>yes</v>
      </c>
    </row>
    <row r="312" spans="1:12">
      <c r="A312" t="s">
        <v>2058</v>
      </c>
      <c r="B312">
        <v>22.37</v>
      </c>
      <c r="C312" s="22" t="str">
        <f t="shared" si="19"/>
        <v>Normal weight</v>
      </c>
      <c r="D312">
        <v>5.86</v>
      </c>
      <c r="E312" t="str">
        <f t="shared" si="16"/>
        <v>Pre-diabetes</v>
      </c>
      <c r="F312" t="s">
        <v>2379</v>
      </c>
      <c r="G312" t="s">
        <v>2377</v>
      </c>
      <c r="H312" t="s">
        <v>2380</v>
      </c>
      <c r="I312">
        <v>1</v>
      </c>
      <c r="J312" s="21">
        <f t="shared" si="17"/>
        <v>1</v>
      </c>
      <c r="K312" t="s">
        <v>2379</v>
      </c>
      <c r="L312" s="22" t="str">
        <f t="shared" si="18"/>
        <v>yes</v>
      </c>
    </row>
    <row r="313" spans="1:12">
      <c r="A313" t="s">
        <v>2057</v>
      </c>
      <c r="B313">
        <v>39.619999999999997</v>
      </c>
      <c r="C313" s="22" t="str">
        <f t="shared" si="19"/>
        <v>Obesity</v>
      </c>
      <c r="D313">
        <v>4.28</v>
      </c>
      <c r="E313" t="str">
        <f t="shared" si="16"/>
        <v>Normal</v>
      </c>
      <c r="F313" t="s">
        <v>2377</v>
      </c>
      <c r="G313" t="s">
        <v>2377</v>
      </c>
      <c r="H313" t="s">
        <v>2377</v>
      </c>
      <c r="I313">
        <v>1</v>
      </c>
      <c r="J313" s="21">
        <f t="shared" si="17"/>
        <v>1</v>
      </c>
      <c r="K313" t="s">
        <v>2379</v>
      </c>
      <c r="L313" s="22" t="str">
        <f t="shared" si="18"/>
        <v>yes</v>
      </c>
    </row>
    <row r="314" spans="1:12">
      <c r="A314" t="s">
        <v>2056</v>
      </c>
      <c r="B314">
        <v>18.329999999999998</v>
      </c>
      <c r="C314" s="22" t="str">
        <f t="shared" si="19"/>
        <v>Underweight</v>
      </c>
      <c r="D314">
        <v>4.16</v>
      </c>
      <c r="E314" t="str">
        <f t="shared" si="16"/>
        <v>Normal</v>
      </c>
      <c r="F314" t="s">
        <v>2379</v>
      </c>
      <c r="G314" t="s">
        <v>2377</v>
      </c>
      <c r="H314" t="s">
        <v>2377</v>
      </c>
      <c r="I314" t="s">
        <v>2378</v>
      </c>
      <c r="J314" s="21">
        <f t="shared" si="17"/>
        <v>0</v>
      </c>
      <c r="K314" t="s">
        <v>2379</v>
      </c>
      <c r="L314" s="22" t="str">
        <f t="shared" si="18"/>
        <v>yes</v>
      </c>
    </row>
    <row r="315" spans="1:12">
      <c r="A315" t="s">
        <v>2055</v>
      </c>
      <c r="B315">
        <v>17.11</v>
      </c>
      <c r="C315" s="22" t="str">
        <f t="shared" si="19"/>
        <v>Underweight</v>
      </c>
      <c r="D315">
        <v>4.9800000000000004</v>
      </c>
      <c r="E315" t="str">
        <f t="shared" si="16"/>
        <v>Normal</v>
      </c>
      <c r="F315" t="s">
        <v>2379</v>
      </c>
      <c r="G315" t="s">
        <v>2377</v>
      </c>
      <c r="H315" t="s">
        <v>2380</v>
      </c>
      <c r="I315">
        <v>1</v>
      </c>
      <c r="J315" s="21">
        <f t="shared" si="17"/>
        <v>1</v>
      </c>
      <c r="K315" t="s">
        <v>2379</v>
      </c>
      <c r="L315" s="22" t="str">
        <f t="shared" si="18"/>
        <v>yes</v>
      </c>
    </row>
    <row r="316" spans="1:12">
      <c r="A316" t="s">
        <v>2054</v>
      </c>
      <c r="B316">
        <v>43.5</v>
      </c>
      <c r="C316" s="22" t="str">
        <f t="shared" si="19"/>
        <v>Obesity</v>
      </c>
      <c r="D316">
        <v>6.38</v>
      </c>
      <c r="E316" t="str">
        <f t="shared" si="16"/>
        <v>Pre-diabetes</v>
      </c>
      <c r="F316" t="s">
        <v>2377</v>
      </c>
      <c r="G316" t="s">
        <v>2379</v>
      </c>
      <c r="H316" t="s">
        <v>2377</v>
      </c>
      <c r="I316">
        <v>1</v>
      </c>
      <c r="J316" s="21">
        <f t="shared" si="17"/>
        <v>1</v>
      </c>
      <c r="K316" t="s">
        <v>2379</v>
      </c>
      <c r="L316" s="22" t="str">
        <f t="shared" si="18"/>
        <v>yes</v>
      </c>
    </row>
    <row r="317" spans="1:12">
      <c r="A317" t="s">
        <v>2053</v>
      </c>
      <c r="B317">
        <v>25.364999999999998</v>
      </c>
      <c r="C317" s="22" t="str">
        <f t="shared" si="19"/>
        <v>Overweight</v>
      </c>
      <c r="D317">
        <v>5.19</v>
      </c>
      <c r="E317" t="str">
        <f t="shared" si="16"/>
        <v>Normal</v>
      </c>
      <c r="F317" t="s">
        <v>2377</v>
      </c>
      <c r="G317" t="s">
        <v>2377</v>
      </c>
      <c r="H317" t="s">
        <v>2377</v>
      </c>
      <c r="I317">
        <v>2</v>
      </c>
      <c r="J317" s="21">
        <f t="shared" si="17"/>
        <v>2</v>
      </c>
      <c r="K317" t="s">
        <v>2377</v>
      </c>
      <c r="L317" s="22" t="str">
        <f t="shared" si="18"/>
        <v>No</v>
      </c>
    </row>
    <row r="318" spans="1:12">
      <c r="A318" t="s">
        <v>2052</v>
      </c>
      <c r="B318">
        <v>28.594999999999999</v>
      </c>
      <c r="C318" s="22" t="str">
        <f t="shared" si="19"/>
        <v>Overweight</v>
      </c>
      <c r="D318">
        <v>10.210000000000001</v>
      </c>
      <c r="E318" t="str">
        <f t="shared" si="16"/>
        <v>Diabetes</v>
      </c>
      <c r="F318" t="s">
        <v>2377</v>
      </c>
      <c r="G318" t="s">
        <v>2377</v>
      </c>
      <c r="H318" t="s">
        <v>2377</v>
      </c>
      <c r="I318" t="s">
        <v>2378</v>
      </c>
      <c r="J318" s="21">
        <f t="shared" si="17"/>
        <v>0</v>
      </c>
      <c r="K318" t="s">
        <v>2377</v>
      </c>
      <c r="L318" s="22" t="str">
        <f t="shared" si="18"/>
        <v>No</v>
      </c>
    </row>
    <row r="319" spans="1:12">
      <c r="A319" t="s">
        <v>2051</v>
      </c>
      <c r="B319">
        <v>29.83</v>
      </c>
      <c r="C319" s="22" t="str">
        <f t="shared" si="19"/>
        <v>Overweight</v>
      </c>
      <c r="D319">
        <v>9.6999999999999993</v>
      </c>
      <c r="E319" t="str">
        <f t="shared" si="16"/>
        <v>Diabetes</v>
      </c>
      <c r="F319" t="s">
        <v>2379</v>
      </c>
      <c r="G319" t="s">
        <v>2377</v>
      </c>
      <c r="H319" t="s">
        <v>2380</v>
      </c>
      <c r="I319">
        <v>1</v>
      </c>
      <c r="J319" s="21">
        <f t="shared" si="17"/>
        <v>1</v>
      </c>
      <c r="K319" t="s">
        <v>2379</v>
      </c>
      <c r="L319" s="22" t="str">
        <f t="shared" si="18"/>
        <v>yes</v>
      </c>
    </row>
    <row r="320" spans="1:12">
      <c r="A320" t="s">
        <v>2050</v>
      </c>
      <c r="B320">
        <v>24.7</v>
      </c>
      <c r="C320" s="22" t="str">
        <f t="shared" si="19"/>
        <v>Normal weight</v>
      </c>
      <c r="D320">
        <v>10.25</v>
      </c>
      <c r="E320" t="str">
        <f t="shared" si="16"/>
        <v>Diabetes</v>
      </c>
      <c r="F320" t="s">
        <v>2377</v>
      </c>
      <c r="G320" t="s">
        <v>2377</v>
      </c>
      <c r="H320" t="s">
        <v>2377</v>
      </c>
      <c r="I320">
        <v>3</v>
      </c>
      <c r="J320" s="21">
        <f t="shared" si="17"/>
        <v>3</v>
      </c>
      <c r="K320" t="s">
        <v>2377</v>
      </c>
      <c r="L320" s="22" t="str">
        <f t="shared" si="18"/>
        <v>No</v>
      </c>
    </row>
    <row r="321" spans="1:12">
      <c r="A321" t="s">
        <v>2049</v>
      </c>
      <c r="B321">
        <v>17.940000000000001</v>
      </c>
      <c r="C321" s="22" t="str">
        <f t="shared" si="19"/>
        <v>Underweight</v>
      </c>
      <c r="D321">
        <v>9.77</v>
      </c>
      <c r="E321" t="str">
        <f t="shared" si="16"/>
        <v>Diabetes</v>
      </c>
      <c r="F321" t="s">
        <v>2377</v>
      </c>
      <c r="G321" t="s">
        <v>2377</v>
      </c>
      <c r="H321" t="s">
        <v>2377</v>
      </c>
      <c r="I321" t="s">
        <v>2378</v>
      </c>
      <c r="J321" s="21">
        <f t="shared" si="17"/>
        <v>0</v>
      </c>
      <c r="K321" t="s">
        <v>2379</v>
      </c>
      <c r="L321" s="22" t="str">
        <f t="shared" si="18"/>
        <v>yes</v>
      </c>
    </row>
    <row r="322" spans="1:12">
      <c r="A322" t="s">
        <v>2048</v>
      </c>
      <c r="B322">
        <v>21.08</v>
      </c>
      <c r="C322" s="22" t="str">
        <f t="shared" si="19"/>
        <v>Normal weight</v>
      </c>
      <c r="D322">
        <v>4.83</v>
      </c>
      <c r="E322" t="str">
        <f t="shared" si="16"/>
        <v>Normal</v>
      </c>
      <c r="F322" t="s">
        <v>2377</v>
      </c>
      <c r="G322" t="s">
        <v>2377</v>
      </c>
      <c r="H322" t="s">
        <v>2380</v>
      </c>
      <c r="I322">
        <v>1</v>
      </c>
      <c r="J322" s="21">
        <f t="shared" si="17"/>
        <v>1</v>
      </c>
      <c r="K322" t="s">
        <v>2379</v>
      </c>
      <c r="L322" s="22" t="str">
        <f t="shared" si="18"/>
        <v>yes</v>
      </c>
    </row>
    <row r="323" spans="1:12">
      <c r="A323" t="s">
        <v>2047</v>
      </c>
      <c r="B323">
        <v>37.715000000000003</v>
      </c>
      <c r="C323" s="22" t="str">
        <f t="shared" si="19"/>
        <v>Obesity</v>
      </c>
      <c r="D323">
        <v>10.86</v>
      </c>
      <c r="E323" t="str">
        <f t="shared" ref="E323:E386" si="20">IF(D323&lt;5.7,"Normal",IF(D323&lt;6.5,"Pre-diabetes","Diabetes"))</f>
        <v>Diabetes</v>
      </c>
      <c r="F323" t="s">
        <v>2379</v>
      </c>
      <c r="G323" t="s">
        <v>2377</v>
      </c>
      <c r="H323" t="s">
        <v>2377</v>
      </c>
      <c r="I323" t="s">
        <v>2378</v>
      </c>
      <c r="J323" s="21">
        <f t="shared" ref="J323:J386" si="21">IF(I323="No major surgery",0,I323)</f>
        <v>0</v>
      </c>
      <c r="K323" t="s">
        <v>2377</v>
      </c>
      <c r="L323" s="22" t="str">
        <f t="shared" ref="L323:L386" si="22">IF(K323="?","No",K323)</f>
        <v>No</v>
      </c>
    </row>
    <row r="324" spans="1:12">
      <c r="A324" t="s">
        <v>2046</v>
      </c>
      <c r="B324">
        <v>22.39</v>
      </c>
      <c r="C324" s="22" t="str">
        <f t="shared" ref="C324:C387" si="23">IF(B324&lt;18.5,"Underweight",IF(B324&lt;25,"Normal weight", IF(B324&lt;30,"Overweight","Obesity")))</f>
        <v>Normal weight</v>
      </c>
      <c r="D324">
        <v>9.5299999999999994</v>
      </c>
      <c r="E324" t="str">
        <f t="shared" si="20"/>
        <v>Diabetes</v>
      </c>
      <c r="F324" t="s">
        <v>2379</v>
      </c>
      <c r="G324" t="s">
        <v>2377</v>
      </c>
      <c r="H324" t="s">
        <v>2377</v>
      </c>
      <c r="I324" t="s">
        <v>2378</v>
      </c>
      <c r="J324" s="21">
        <f t="shared" si="21"/>
        <v>0</v>
      </c>
      <c r="K324" t="s">
        <v>2379</v>
      </c>
      <c r="L324" s="22" t="str">
        <f t="shared" si="22"/>
        <v>yes</v>
      </c>
    </row>
    <row r="325" spans="1:12">
      <c r="A325" t="s">
        <v>2045</v>
      </c>
      <c r="B325">
        <v>28.78</v>
      </c>
      <c r="C325" s="22" t="str">
        <f t="shared" si="23"/>
        <v>Overweight</v>
      </c>
      <c r="D325">
        <v>5.68</v>
      </c>
      <c r="E325" t="str">
        <f t="shared" si="20"/>
        <v>Normal</v>
      </c>
      <c r="F325" t="s">
        <v>2377</v>
      </c>
      <c r="G325" t="s">
        <v>2377</v>
      </c>
      <c r="H325" t="s">
        <v>2377</v>
      </c>
      <c r="I325" t="s">
        <v>2378</v>
      </c>
      <c r="J325" s="21">
        <f t="shared" si="21"/>
        <v>0</v>
      </c>
      <c r="K325" t="s">
        <v>2379</v>
      </c>
      <c r="L325" s="22" t="str">
        <f t="shared" si="22"/>
        <v>yes</v>
      </c>
    </row>
    <row r="326" spans="1:12">
      <c r="A326" t="s">
        <v>2044</v>
      </c>
      <c r="B326">
        <v>18.329999999999998</v>
      </c>
      <c r="C326" s="22" t="str">
        <f t="shared" si="23"/>
        <v>Underweight</v>
      </c>
      <c r="D326">
        <v>5.57</v>
      </c>
      <c r="E326" t="str">
        <f t="shared" si="20"/>
        <v>Normal</v>
      </c>
      <c r="F326" t="s">
        <v>2379</v>
      </c>
      <c r="G326" t="s">
        <v>2377</v>
      </c>
      <c r="H326" t="s">
        <v>2377</v>
      </c>
      <c r="I326" t="s">
        <v>2378</v>
      </c>
      <c r="J326" s="21">
        <f t="shared" si="21"/>
        <v>0</v>
      </c>
      <c r="K326" t="s">
        <v>2379</v>
      </c>
      <c r="L326" s="22" t="str">
        <f t="shared" si="22"/>
        <v>yes</v>
      </c>
    </row>
    <row r="327" spans="1:12">
      <c r="A327" t="s">
        <v>2043</v>
      </c>
      <c r="B327">
        <v>26.39</v>
      </c>
      <c r="C327" s="22" t="str">
        <f t="shared" si="23"/>
        <v>Overweight</v>
      </c>
      <c r="D327">
        <v>4.58</v>
      </c>
      <c r="E327" t="str">
        <f t="shared" si="20"/>
        <v>Normal</v>
      </c>
      <c r="F327" t="s">
        <v>2379</v>
      </c>
      <c r="G327" t="s">
        <v>2377</v>
      </c>
      <c r="H327" t="s">
        <v>2377</v>
      </c>
      <c r="I327">
        <v>1</v>
      </c>
      <c r="J327" s="21">
        <f t="shared" si="21"/>
        <v>1</v>
      </c>
      <c r="K327" t="s">
        <v>2379</v>
      </c>
      <c r="L327" s="22" t="str">
        <f t="shared" si="22"/>
        <v>yes</v>
      </c>
    </row>
    <row r="328" spans="1:12">
      <c r="A328" t="s">
        <v>2042</v>
      </c>
      <c r="B328">
        <v>19.260000000000002</v>
      </c>
      <c r="C328" s="22" t="str">
        <f t="shared" si="23"/>
        <v>Normal weight</v>
      </c>
      <c r="D328">
        <v>8.9600000000000009</v>
      </c>
      <c r="E328" t="str">
        <f t="shared" si="20"/>
        <v>Diabetes</v>
      </c>
      <c r="F328" t="s">
        <v>2379</v>
      </c>
      <c r="G328" t="s">
        <v>2377</v>
      </c>
      <c r="H328" t="s">
        <v>2377</v>
      </c>
      <c r="I328">
        <v>1</v>
      </c>
      <c r="J328" s="21">
        <f t="shared" si="21"/>
        <v>1</v>
      </c>
      <c r="K328" t="s">
        <v>2379</v>
      </c>
      <c r="L328" s="22" t="str">
        <f t="shared" si="22"/>
        <v>yes</v>
      </c>
    </row>
    <row r="329" spans="1:12">
      <c r="A329" t="s">
        <v>2041</v>
      </c>
      <c r="B329">
        <v>26.92</v>
      </c>
      <c r="C329" s="22" t="str">
        <f t="shared" si="23"/>
        <v>Overweight</v>
      </c>
      <c r="D329">
        <v>6.09</v>
      </c>
      <c r="E329" t="str">
        <f t="shared" si="20"/>
        <v>Pre-diabetes</v>
      </c>
      <c r="F329" t="s">
        <v>2377</v>
      </c>
      <c r="G329" t="s">
        <v>2377</v>
      </c>
      <c r="H329" t="s">
        <v>2377</v>
      </c>
      <c r="I329" t="s">
        <v>2378</v>
      </c>
      <c r="J329" s="21">
        <f t="shared" si="21"/>
        <v>0</v>
      </c>
      <c r="K329" t="s">
        <v>2379</v>
      </c>
      <c r="L329" s="22" t="str">
        <f t="shared" si="22"/>
        <v>yes</v>
      </c>
    </row>
    <row r="330" spans="1:12">
      <c r="A330" t="s">
        <v>2040</v>
      </c>
      <c r="B330">
        <v>19.73</v>
      </c>
      <c r="C330" s="22" t="str">
        <f t="shared" si="23"/>
        <v>Normal weight</v>
      </c>
      <c r="D330">
        <v>4.3600000000000003</v>
      </c>
      <c r="E330" t="str">
        <f t="shared" si="20"/>
        <v>Normal</v>
      </c>
      <c r="F330" t="s">
        <v>2377</v>
      </c>
      <c r="G330" t="s">
        <v>2377</v>
      </c>
      <c r="H330" t="s">
        <v>2377</v>
      </c>
      <c r="I330" t="s">
        <v>2378</v>
      </c>
      <c r="J330" s="21">
        <f t="shared" si="21"/>
        <v>0</v>
      </c>
      <c r="K330" t="s">
        <v>2379</v>
      </c>
      <c r="L330" s="22" t="str">
        <f t="shared" si="22"/>
        <v>yes</v>
      </c>
    </row>
    <row r="331" spans="1:12">
      <c r="A331" t="s">
        <v>2039</v>
      </c>
      <c r="B331">
        <v>23.56</v>
      </c>
      <c r="C331" s="22" t="str">
        <f t="shared" si="23"/>
        <v>Normal weight</v>
      </c>
      <c r="D331">
        <v>11.74</v>
      </c>
      <c r="E331" t="str">
        <f t="shared" si="20"/>
        <v>Diabetes</v>
      </c>
      <c r="F331" t="s">
        <v>2379</v>
      </c>
      <c r="G331" t="s">
        <v>2377</v>
      </c>
      <c r="H331" t="s">
        <v>2377</v>
      </c>
      <c r="I331" t="s">
        <v>2378</v>
      </c>
      <c r="J331" s="21">
        <f t="shared" si="21"/>
        <v>0</v>
      </c>
      <c r="K331" t="s">
        <v>2379</v>
      </c>
      <c r="L331" s="22" t="str">
        <f t="shared" si="22"/>
        <v>yes</v>
      </c>
    </row>
    <row r="332" spans="1:12">
      <c r="A332" t="s">
        <v>2038</v>
      </c>
      <c r="B332">
        <v>37.67</v>
      </c>
      <c r="C332" s="22" t="str">
        <f t="shared" si="23"/>
        <v>Obesity</v>
      </c>
      <c r="D332">
        <v>5.89</v>
      </c>
      <c r="E332" t="str">
        <f t="shared" si="20"/>
        <v>Pre-diabetes</v>
      </c>
      <c r="F332" t="s">
        <v>2377</v>
      </c>
      <c r="G332" t="s">
        <v>2377</v>
      </c>
      <c r="H332" t="s">
        <v>2377</v>
      </c>
      <c r="I332">
        <v>1</v>
      </c>
      <c r="J332" s="21">
        <f t="shared" si="21"/>
        <v>1</v>
      </c>
      <c r="K332" t="s">
        <v>2379</v>
      </c>
      <c r="L332" s="22" t="str">
        <f t="shared" si="22"/>
        <v>yes</v>
      </c>
    </row>
    <row r="333" spans="1:12">
      <c r="A333" t="s">
        <v>2037</v>
      </c>
      <c r="B333">
        <v>18.73</v>
      </c>
      <c r="C333" s="22" t="str">
        <f t="shared" si="23"/>
        <v>Normal weight</v>
      </c>
      <c r="D333">
        <v>10.64</v>
      </c>
      <c r="E333" t="str">
        <f t="shared" si="20"/>
        <v>Diabetes</v>
      </c>
      <c r="F333" t="s">
        <v>2377</v>
      </c>
      <c r="G333" t="s">
        <v>2377</v>
      </c>
      <c r="H333" t="s">
        <v>2377</v>
      </c>
      <c r="I333">
        <v>2</v>
      </c>
      <c r="J333" s="21">
        <f t="shared" si="21"/>
        <v>2</v>
      </c>
      <c r="K333" t="s">
        <v>2379</v>
      </c>
      <c r="L333" s="22" t="str">
        <f t="shared" si="22"/>
        <v>yes</v>
      </c>
    </row>
    <row r="334" spans="1:12">
      <c r="A334" t="s">
        <v>2036</v>
      </c>
      <c r="B334">
        <v>33.090000000000003</v>
      </c>
      <c r="C334" s="22" t="str">
        <f t="shared" si="23"/>
        <v>Obesity</v>
      </c>
      <c r="D334">
        <v>6.06</v>
      </c>
      <c r="E334" t="str">
        <f t="shared" si="20"/>
        <v>Pre-diabetes</v>
      </c>
      <c r="F334" t="s">
        <v>2377</v>
      </c>
      <c r="G334" t="s">
        <v>2377</v>
      </c>
      <c r="H334" t="s">
        <v>2380</v>
      </c>
      <c r="I334">
        <v>1</v>
      </c>
      <c r="J334" s="21">
        <f t="shared" si="21"/>
        <v>1</v>
      </c>
      <c r="K334" t="s">
        <v>2379</v>
      </c>
      <c r="L334" s="22" t="str">
        <f t="shared" si="22"/>
        <v>yes</v>
      </c>
    </row>
    <row r="335" spans="1:12">
      <c r="A335" t="s">
        <v>2035</v>
      </c>
      <c r="B335">
        <v>18.329999999999998</v>
      </c>
      <c r="C335" s="22" t="str">
        <f t="shared" si="23"/>
        <v>Underweight</v>
      </c>
      <c r="D335">
        <v>7.46</v>
      </c>
      <c r="E335" t="str">
        <f t="shared" si="20"/>
        <v>Diabetes</v>
      </c>
      <c r="F335" t="s">
        <v>2379</v>
      </c>
      <c r="G335" t="s">
        <v>2377</v>
      </c>
      <c r="H335" t="s">
        <v>2377</v>
      </c>
      <c r="I335">
        <v>1</v>
      </c>
      <c r="J335" s="21">
        <f t="shared" si="21"/>
        <v>1</v>
      </c>
      <c r="K335" t="s">
        <v>2379</v>
      </c>
      <c r="L335" s="22" t="str">
        <f t="shared" si="22"/>
        <v>yes</v>
      </c>
    </row>
    <row r="336" spans="1:12">
      <c r="A336" t="s">
        <v>2034</v>
      </c>
      <c r="B336">
        <v>27.74</v>
      </c>
      <c r="C336" s="22" t="str">
        <f t="shared" si="23"/>
        <v>Overweight</v>
      </c>
      <c r="D336">
        <v>4.68</v>
      </c>
      <c r="E336" t="str">
        <f t="shared" si="20"/>
        <v>Normal</v>
      </c>
      <c r="F336" t="s">
        <v>2379</v>
      </c>
      <c r="G336" t="s">
        <v>2377</v>
      </c>
      <c r="H336" t="s">
        <v>2377</v>
      </c>
      <c r="I336">
        <v>2</v>
      </c>
      <c r="J336" s="21">
        <f t="shared" si="21"/>
        <v>2</v>
      </c>
      <c r="K336" t="s">
        <v>2379</v>
      </c>
      <c r="L336" s="22" t="str">
        <f t="shared" si="22"/>
        <v>yes</v>
      </c>
    </row>
    <row r="337" spans="1:12">
      <c r="A337" t="s">
        <v>2033</v>
      </c>
      <c r="B337">
        <v>24.2</v>
      </c>
      <c r="C337" s="22" t="str">
        <f t="shared" si="23"/>
        <v>Normal weight</v>
      </c>
      <c r="D337">
        <v>6.15</v>
      </c>
      <c r="E337" t="str">
        <f t="shared" si="20"/>
        <v>Pre-diabetes</v>
      </c>
      <c r="F337" t="s">
        <v>2377</v>
      </c>
      <c r="G337" t="s">
        <v>2377</v>
      </c>
      <c r="H337" t="s">
        <v>2377</v>
      </c>
      <c r="I337">
        <v>1</v>
      </c>
      <c r="J337" s="21">
        <f t="shared" si="21"/>
        <v>1</v>
      </c>
      <c r="K337" t="s">
        <v>2379</v>
      </c>
      <c r="L337" s="22" t="str">
        <f t="shared" si="22"/>
        <v>yes</v>
      </c>
    </row>
    <row r="338" spans="1:12">
      <c r="A338" t="s">
        <v>2032</v>
      </c>
      <c r="B338">
        <v>22.03</v>
      </c>
      <c r="C338" s="22" t="str">
        <f t="shared" si="23"/>
        <v>Normal weight</v>
      </c>
      <c r="D338">
        <v>4.28</v>
      </c>
      <c r="E338" t="str">
        <f t="shared" si="20"/>
        <v>Normal</v>
      </c>
      <c r="F338" t="s">
        <v>2379</v>
      </c>
      <c r="G338" t="s">
        <v>2377</v>
      </c>
      <c r="H338" t="s">
        <v>2377</v>
      </c>
      <c r="I338" t="s">
        <v>2378</v>
      </c>
      <c r="J338" s="21">
        <f t="shared" si="21"/>
        <v>0</v>
      </c>
      <c r="K338" t="s">
        <v>2379</v>
      </c>
      <c r="L338" s="22" t="str">
        <f t="shared" si="22"/>
        <v>yes</v>
      </c>
    </row>
    <row r="339" spans="1:12">
      <c r="A339" t="s">
        <v>2031</v>
      </c>
      <c r="B339">
        <v>26.885000000000002</v>
      </c>
      <c r="C339" s="22" t="str">
        <f t="shared" si="23"/>
        <v>Overweight</v>
      </c>
      <c r="D339">
        <v>9.86</v>
      </c>
      <c r="E339" t="str">
        <f t="shared" si="20"/>
        <v>Diabetes</v>
      </c>
      <c r="F339" t="s">
        <v>2377</v>
      </c>
      <c r="G339" t="s">
        <v>2377</v>
      </c>
      <c r="H339" t="s">
        <v>2377</v>
      </c>
      <c r="I339">
        <v>3</v>
      </c>
      <c r="J339" s="21">
        <f t="shared" si="21"/>
        <v>3</v>
      </c>
      <c r="K339" t="s">
        <v>2379</v>
      </c>
      <c r="L339" s="22" t="str">
        <f t="shared" si="22"/>
        <v>yes</v>
      </c>
    </row>
    <row r="340" spans="1:12">
      <c r="A340" t="s">
        <v>2030</v>
      </c>
      <c r="B340">
        <v>16.36</v>
      </c>
      <c r="C340" s="22" t="str">
        <f t="shared" si="23"/>
        <v>Underweight</v>
      </c>
      <c r="D340">
        <v>11.19</v>
      </c>
      <c r="E340" t="str">
        <f t="shared" si="20"/>
        <v>Diabetes</v>
      </c>
      <c r="F340" t="s">
        <v>2377</v>
      </c>
      <c r="G340" t="s">
        <v>2377</v>
      </c>
      <c r="H340" t="s">
        <v>2377</v>
      </c>
      <c r="I340" t="s">
        <v>2378</v>
      </c>
      <c r="J340" s="21">
        <f t="shared" si="21"/>
        <v>0</v>
      </c>
      <c r="K340" t="s">
        <v>2379</v>
      </c>
      <c r="L340" s="22" t="str">
        <f t="shared" si="22"/>
        <v>yes</v>
      </c>
    </row>
    <row r="341" spans="1:12">
      <c r="A341" t="s">
        <v>2029</v>
      </c>
      <c r="B341">
        <v>32.299999999999997</v>
      </c>
      <c r="C341" s="22" t="str">
        <f t="shared" si="23"/>
        <v>Obesity</v>
      </c>
      <c r="D341">
        <v>4.8899999999999997</v>
      </c>
      <c r="E341" t="str">
        <f t="shared" si="20"/>
        <v>Normal</v>
      </c>
      <c r="F341" t="s">
        <v>2379</v>
      </c>
      <c r="G341" t="s">
        <v>2377</v>
      </c>
      <c r="H341" t="s">
        <v>2380</v>
      </c>
      <c r="I341">
        <v>1</v>
      </c>
      <c r="J341" s="21">
        <f t="shared" si="21"/>
        <v>1</v>
      </c>
      <c r="K341" t="s">
        <v>2377</v>
      </c>
      <c r="L341" s="22" t="str">
        <f t="shared" si="22"/>
        <v>No</v>
      </c>
    </row>
    <row r="342" spans="1:12">
      <c r="A342" t="s">
        <v>2028</v>
      </c>
      <c r="B342">
        <v>16.05</v>
      </c>
      <c r="C342" s="22" t="str">
        <f t="shared" si="23"/>
        <v>Underweight</v>
      </c>
      <c r="D342">
        <v>4.3499999999999996</v>
      </c>
      <c r="E342" t="str">
        <f t="shared" si="20"/>
        <v>Normal</v>
      </c>
      <c r="F342" t="s">
        <v>2379</v>
      </c>
      <c r="G342" t="s">
        <v>2377</v>
      </c>
      <c r="H342" t="s">
        <v>2377</v>
      </c>
      <c r="I342" t="s">
        <v>2378</v>
      </c>
      <c r="J342" s="21">
        <f t="shared" si="21"/>
        <v>0</v>
      </c>
      <c r="K342" t="s">
        <v>2379</v>
      </c>
      <c r="L342" s="22" t="str">
        <f t="shared" si="22"/>
        <v>yes</v>
      </c>
    </row>
    <row r="343" spans="1:12">
      <c r="A343" t="s">
        <v>2027</v>
      </c>
      <c r="B343">
        <v>29.07</v>
      </c>
      <c r="C343" s="22" t="str">
        <f t="shared" si="23"/>
        <v>Overweight</v>
      </c>
      <c r="D343">
        <v>8.66</v>
      </c>
      <c r="E343" t="str">
        <f t="shared" si="20"/>
        <v>Diabetes</v>
      </c>
      <c r="F343" t="s">
        <v>2379</v>
      </c>
      <c r="G343" t="s">
        <v>2377</v>
      </c>
      <c r="H343" t="s">
        <v>2377</v>
      </c>
      <c r="I343">
        <v>2</v>
      </c>
      <c r="J343" s="21">
        <f t="shared" si="21"/>
        <v>2</v>
      </c>
      <c r="K343" t="s">
        <v>2379</v>
      </c>
      <c r="L343" s="22" t="str">
        <f t="shared" si="22"/>
        <v>yes</v>
      </c>
    </row>
    <row r="344" spans="1:12">
      <c r="A344" t="s">
        <v>2026</v>
      </c>
      <c r="B344">
        <v>17.43</v>
      </c>
      <c r="C344" s="22" t="str">
        <f t="shared" si="23"/>
        <v>Underweight</v>
      </c>
      <c r="D344">
        <v>8.64</v>
      </c>
      <c r="E344" t="str">
        <f t="shared" si="20"/>
        <v>Diabetes</v>
      </c>
      <c r="F344" t="s">
        <v>2377</v>
      </c>
      <c r="G344" t="s">
        <v>2377</v>
      </c>
      <c r="H344" t="s">
        <v>2377</v>
      </c>
      <c r="I344" t="s">
        <v>2378</v>
      </c>
      <c r="J344" s="21">
        <f t="shared" si="21"/>
        <v>0</v>
      </c>
      <c r="K344" t="s">
        <v>2379</v>
      </c>
      <c r="L344" s="22" t="str">
        <f t="shared" si="22"/>
        <v>yes</v>
      </c>
    </row>
    <row r="345" spans="1:12">
      <c r="A345" t="s">
        <v>2025</v>
      </c>
      <c r="B345">
        <v>19.329999999999998</v>
      </c>
      <c r="C345" s="22" t="str">
        <f t="shared" si="23"/>
        <v>Normal weight</v>
      </c>
      <c r="D345">
        <v>4.2699999999999996</v>
      </c>
      <c r="E345" t="str">
        <f t="shared" si="20"/>
        <v>Normal</v>
      </c>
      <c r="F345" t="s">
        <v>2377</v>
      </c>
      <c r="G345" t="s">
        <v>2377</v>
      </c>
      <c r="H345" t="s">
        <v>2377</v>
      </c>
      <c r="I345" t="s">
        <v>2378</v>
      </c>
      <c r="J345" s="21">
        <f t="shared" si="21"/>
        <v>0</v>
      </c>
      <c r="K345" t="s">
        <v>2379</v>
      </c>
      <c r="L345" s="22" t="str">
        <f t="shared" si="22"/>
        <v>yes</v>
      </c>
    </row>
    <row r="346" spans="1:12">
      <c r="A346" t="s">
        <v>2024</v>
      </c>
      <c r="B346">
        <v>30.52</v>
      </c>
      <c r="C346" s="22" t="str">
        <f t="shared" si="23"/>
        <v>Obesity</v>
      </c>
      <c r="D346">
        <v>4.21</v>
      </c>
      <c r="E346" t="str">
        <f t="shared" si="20"/>
        <v>Normal</v>
      </c>
      <c r="F346" t="s">
        <v>2377</v>
      </c>
      <c r="G346" t="s">
        <v>2377</v>
      </c>
      <c r="H346" t="s">
        <v>2377</v>
      </c>
      <c r="I346">
        <v>1</v>
      </c>
      <c r="J346" s="21">
        <f t="shared" si="21"/>
        <v>1</v>
      </c>
      <c r="K346" t="s">
        <v>2379</v>
      </c>
      <c r="L346" s="22" t="str">
        <f t="shared" si="22"/>
        <v>yes</v>
      </c>
    </row>
    <row r="347" spans="1:12">
      <c r="A347" t="s">
        <v>2023</v>
      </c>
      <c r="B347">
        <v>39.21</v>
      </c>
      <c r="C347" s="22" t="str">
        <f t="shared" si="23"/>
        <v>Obesity</v>
      </c>
      <c r="D347">
        <v>5.04</v>
      </c>
      <c r="E347" t="str">
        <f t="shared" si="20"/>
        <v>Normal</v>
      </c>
      <c r="F347" t="s">
        <v>2377</v>
      </c>
      <c r="G347" t="s">
        <v>2377</v>
      </c>
      <c r="H347" t="s">
        <v>2380</v>
      </c>
      <c r="I347">
        <v>1</v>
      </c>
      <c r="J347" s="21">
        <f t="shared" si="21"/>
        <v>1</v>
      </c>
      <c r="K347" t="s">
        <v>2379</v>
      </c>
      <c r="L347" s="22" t="str">
        <f t="shared" si="22"/>
        <v>yes</v>
      </c>
    </row>
    <row r="348" spans="1:12">
      <c r="A348" t="s">
        <v>2022</v>
      </c>
      <c r="B348">
        <v>26.98</v>
      </c>
      <c r="C348" s="22" t="str">
        <f t="shared" si="23"/>
        <v>Overweight</v>
      </c>
      <c r="D348">
        <v>5.21</v>
      </c>
      <c r="E348" t="str">
        <f t="shared" si="20"/>
        <v>Normal</v>
      </c>
      <c r="F348" t="s">
        <v>2379</v>
      </c>
      <c r="G348" t="s">
        <v>2377</v>
      </c>
      <c r="H348" t="s">
        <v>2377</v>
      </c>
      <c r="I348">
        <v>2</v>
      </c>
      <c r="J348" s="21">
        <f t="shared" si="21"/>
        <v>2</v>
      </c>
      <c r="K348" t="s">
        <v>2379</v>
      </c>
      <c r="L348" s="22" t="str">
        <f t="shared" si="22"/>
        <v>yes</v>
      </c>
    </row>
    <row r="349" spans="1:12">
      <c r="A349" t="s">
        <v>2021</v>
      </c>
      <c r="B349">
        <v>25.84</v>
      </c>
      <c r="C349" s="22" t="str">
        <f t="shared" si="23"/>
        <v>Overweight</v>
      </c>
      <c r="D349">
        <v>8.83</v>
      </c>
      <c r="E349" t="str">
        <f t="shared" si="20"/>
        <v>Diabetes</v>
      </c>
      <c r="F349" t="s">
        <v>2377</v>
      </c>
      <c r="G349" t="s">
        <v>2377</v>
      </c>
      <c r="H349" t="s">
        <v>2377</v>
      </c>
      <c r="I349" t="s">
        <v>2378</v>
      </c>
      <c r="J349" s="21">
        <f t="shared" si="21"/>
        <v>0</v>
      </c>
      <c r="K349" t="s">
        <v>2377</v>
      </c>
      <c r="L349" s="22" t="str">
        <f t="shared" si="22"/>
        <v>No</v>
      </c>
    </row>
    <row r="350" spans="1:12">
      <c r="A350" t="s">
        <v>2020</v>
      </c>
      <c r="B350">
        <v>28.31</v>
      </c>
      <c r="C350" s="22" t="str">
        <f t="shared" si="23"/>
        <v>Overweight</v>
      </c>
      <c r="D350">
        <v>8.4700000000000006</v>
      </c>
      <c r="E350" t="str">
        <f t="shared" si="20"/>
        <v>Diabetes</v>
      </c>
      <c r="F350" t="s">
        <v>2379</v>
      </c>
      <c r="G350" t="s">
        <v>2377</v>
      </c>
      <c r="H350" t="s">
        <v>2377</v>
      </c>
      <c r="I350">
        <v>2</v>
      </c>
      <c r="J350" s="21">
        <f t="shared" si="21"/>
        <v>2</v>
      </c>
      <c r="K350" t="s">
        <v>2379</v>
      </c>
      <c r="L350" s="22" t="str">
        <f t="shared" si="22"/>
        <v>yes</v>
      </c>
    </row>
    <row r="351" spans="1:12">
      <c r="A351" t="s">
        <v>2019</v>
      </c>
      <c r="B351">
        <v>23.94</v>
      </c>
      <c r="C351" s="22" t="str">
        <f t="shared" si="23"/>
        <v>Normal weight</v>
      </c>
      <c r="D351">
        <v>4.2</v>
      </c>
      <c r="E351" t="str">
        <f t="shared" si="20"/>
        <v>Normal</v>
      </c>
      <c r="F351" t="s">
        <v>2377</v>
      </c>
      <c r="G351" t="s">
        <v>2377</v>
      </c>
      <c r="H351" t="s">
        <v>2377</v>
      </c>
      <c r="I351" t="s">
        <v>2378</v>
      </c>
      <c r="J351" s="21">
        <f t="shared" si="21"/>
        <v>0</v>
      </c>
      <c r="K351" t="s">
        <v>2379</v>
      </c>
      <c r="L351" s="22" t="str">
        <f t="shared" si="22"/>
        <v>yes</v>
      </c>
    </row>
    <row r="352" spans="1:12">
      <c r="A352" t="s">
        <v>2018</v>
      </c>
      <c r="B352">
        <v>20.03</v>
      </c>
      <c r="C352" s="22" t="str">
        <f t="shared" si="23"/>
        <v>Normal weight</v>
      </c>
      <c r="D352">
        <v>6.14</v>
      </c>
      <c r="E352" t="str">
        <f t="shared" si="20"/>
        <v>Pre-diabetes</v>
      </c>
      <c r="F352" t="s">
        <v>2379</v>
      </c>
      <c r="G352" t="s">
        <v>2377</v>
      </c>
      <c r="H352" t="s">
        <v>2377</v>
      </c>
      <c r="I352" t="s">
        <v>2378</v>
      </c>
      <c r="J352" s="21">
        <f t="shared" si="21"/>
        <v>0</v>
      </c>
      <c r="K352" t="s">
        <v>2379</v>
      </c>
      <c r="L352" s="22" t="str">
        <f t="shared" si="22"/>
        <v>yes</v>
      </c>
    </row>
    <row r="353" spans="1:12">
      <c r="A353" t="s">
        <v>2017</v>
      </c>
      <c r="B353">
        <v>41.42</v>
      </c>
      <c r="C353" s="22" t="str">
        <f t="shared" si="23"/>
        <v>Obesity</v>
      </c>
      <c r="D353">
        <v>6.07</v>
      </c>
      <c r="E353" t="str">
        <f t="shared" si="20"/>
        <v>Pre-diabetes</v>
      </c>
      <c r="F353" t="s">
        <v>2377</v>
      </c>
      <c r="G353" t="s">
        <v>2377</v>
      </c>
      <c r="H353" t="s">
        <v>2377</v>
      </c>
      <c r="I353" t="s">
        <v>2378</v>
      </c>
      <c r="J353" s="21">
        <f t="shared" si="21"/>
        <v>0</v>
      </c>
      <c r="K353" t="s">
        <v>2377</v>
      </c>
      <c r="L353" s="22" t="str">
        <f t="shared" si="22"/>
        <v>No</v>
      </c>
    </row>
    <row r="354" spans="1:12">
      <c r="A354" t="s">
        <v>2016</v>
      </c>
      <c r="B354">
        <v>36.67</v>
      </c>
      <c r="C354" s="22" t="str">
        <f t="shared" si="23"/>
        <v>Obesity</v>
      </c>
      <c r="D354">
        <v>10.210000000000001</v>
      </c>
      <c r="E354" t="str">
        <f t="shared" si="20"/>
        <v>Diabetes</v>
      </c>
      <c r="F354" t="s">
        <v>2377</v>
      </c>
      <c r="G354" t="s">
        <v>2377</v>
      </c>
      <c r="H354" t="s">
        <v>2377</v>
      </c>
      <c r="I354" t="s">
        <v>2378</v>
      </c>
      <c r="J354" s="21">
        <f t="shared" si="21"/>
        <v>0</v>
      </c>
      <c r="K354" t="s">
        <v>2377</v>
      </c>
      <c r="L354" s="22" t="str">
        <f t="shared" si="22"/>
        <v>No</v>
      </c>
    </row>
    <row r="355" spans="1:12">
      <c r="A355" t="s">
        <v>2015</v>
      </c>
      <c r="B355">
        <v>27.645</v>
      </c>
      <c r="C355" s="22" t="str">
        <f t="shared" si="23"/>
        <v>Overweight</v>
      </c>
      <c r="D355">
        <v>4.6900000000000004</v>
      </c>
      <c r="E355" t="str">
        <f t="shared" si="20"/>
        <v>Normal</v>
      </c>
      <c r="F355" t="s">
        <v>2377</v>
      </c>
      <c r="G355" t="s">
        <v>2377</v>
      </c>
      <c r="H355" t="s">
        <v>2377</v>
      </c>
      <c r="I355" t="s">
        <v>2378</v>
      </c>
      <c r="J355" s="21">
        <f t="shared" si="21"/>
        <v>0</v>
      </c>
      <c r="K355" t="s">
        <v>2377</v>
      </c>
      <c r="L355" s="22" t="str">
        <f t="shared" si="22"/>
        <v>No</v>
      </c>
    </row>
    <row r="356" spans="1:12">
      <c r="A356" t="s">
        <v>2014</v>
      </c>
      <c r="B356">
        <v>22.72</v>
      </c>
      <c r="C356" s="22" t="str">
        <f t="shared" si="23"/>
        <v>Normal weight</v>
      </c>
      <c r="D356">
        <v>5.71</v>
      </c>
      <c r="E356" t="str">
        <f t="shared" si="20"/>
        <v>Pre-diabetes</v>
      </c>
      <c r="F356" t="s">
        <v>2377</v>
      </c>
      <c r="G356" t="s">
        <v>2377</v>
      </c>
      <c r="H356" t="s">
        <v>2377</v>
      </c>
      <c r="I356" t="s">
        <v>2378</v>
      </c>
      <c r="J356" s="21">
        <f t="shared" si="21"/>
        <v>0</v>
      </c>
      <c r="K356" t="s">
        <v>2379</v>
      </c>
      <c r="L356" s="22" t="str">
        <f t="shared" si="22"/>
        <v>yes</v>
      </c>
    </row>
    <row r="357" spans="1:12">
      <c r="A357" t="s">
        <v>2013</v>
      </c>
      <c r="B357">
        <v>36.520000000000003</v>
      </c>
      <c r="C357" s="22" t="str">
        <f t="shared" si="23"/>
        <v>Obesity</v>
      </c>
      <c r="D357">
        <v>9.07</v>
      </c>
      <c r="E357" t="str">
        <f t="shared" si="20"/>
        <v>Diabetes</v>
      </c>
      <c r="F357" t="s">
        <v>2379</v>
      </c>
      <c r="G357" t="s">
        <v>2377</v>
      </c>
      <c r="H357" t="s">
        <v>2380</v>
      </c>
      <c r="I357">
        <v>1</v>
      </c>
      <c r="J357" s="21">
        <f t="shared" si="21"/>
        <v>1</v>
      </c>
      <c r="K357" t="s">
        <v>2377</v>
      </c>
      <c r="L357" s="22" t="str">
        <f t="shared" si="22"/>
        <v>No</v>
      </c>
    </row>
    <row r="358" spans="1:12">
      <c r="A358" t="s">
        <v>2012</v>
      </c>
      <c r="B358">
        <v>33.96</v>
      </c>
      <c r="C358" s="22" t="str">
        <f t="shared" si="23"/>
        <v>Obesity</v>
      </c>
      <c r="D358">
        <v>4.99</v>
      </c>
      <c r="E358" t="str">
        <f t="shared" si="20"/>
        <v>Normal</v>
      </c>
      <c r="F358" t="s">
        <v>2377</v>
      </c>
      <c r="G358" t="s">
        <v>2377</v>
      </c>
      <c r="H358" t="s">
        <v>2377</v>
      </c>
      <c r="I358" t="s">
        <v>2378</v>
      </c>
      <c r="J358" s="21">
        <f t="shared" si="21"/>
        <v>0</v>
      </c>
      <c r="K358" t="s">
        <v>2379</v>
      </c>
      <c r="L358" s="22" t="str">
        <f t="shared" si="22"/>
        <v>yes</v>
      </c>
    </row>
    <row r="359" spans="1:12">
      <c r="A359" t="s">
        <v>2011</v>
      </c>
      <c r="B359">
        <v>26.695</v>
      </c>
      <c r="C359" s="22" t="str">
        <f t="shared" si="23"/>
        <v>Overweight</v>
      </c>
      <c r="D359">
        <v>8.31</v>
      </c>
      <c r="E359" t="str">
        <f t="shared" si="20"/>
        <v>Diabetes</v>
      </c>
      <c r="F359" t="s">
        <v>2377</v>
      </c>
      <c r="G359" t="s">
        <v>2377</v>
      </c>
      <c r="H359" t="s">
        <v>2377</v>
      </c>
      <c r="I359" t="s">
        <v>2378</v>
      </c>
      <c r="J359" s="21">
        <f t="shared" si="21"/>
        <v>0</v>
      </c>
      <c r="K359" t="s">
        <v>2379</v>
      </c>
      <c r="L359" s="22" t="str">
        <f t="shared" si="22"/>
        <v>yes</v>
      </c>
    </row>
    <row r="360" spans="1:12">
      <c r="A360" t="s">
        <v>2010</v>
      </c>
      <c r="B360">
        <v>18.45</v>
      </c>
      <c r="C360" s="22" t="str">
        <f t="shared" si="23"/>
        <v>Underweight</v>
      </c>
      <c r="D360">
        <v>5.07</v>
      </c>
      <c r="E360" t="str">
        <f t="shared" si="20"/>
        <v>Normal</v>
      </c>
      <c r="F360" t="s">
        <v>2379</v>
      </c>
      <c r="G360" t="s">
        <v>2377</v>
      </c>
      <c r="H360" t="s">
        <v>2377</v>
      </c>
      <c r="I360" t="s">
        <v>2378</v>
      </c>
      <c r="J360" s="21">
        <f t="shared" si="21"/>
        <v>0</v>
      </c>
      <c r="K360" t="s">
        <v>2379</v>
      </c>
      <c r="L360" s="22" t="str">
        <f t="shared" si="22"/>
        <v>yes</v>
      </c>
    </row>
    <row r="361" spans="1:12">
      <c r="A361" t="s">
        <v>2009</v>
      </c>
      <c r="B361">
        <v>33.18</v>
      </c>
      <c r="C361" s="22" t="str">
        <f t="shared" si="23"/>
        <v>Obesity</v>
      </c>
      <c r="D361">
        <v>4.79</v>
      </c>
      <c r="E361" t="str">
        <f t="shared" si="20"/>
        <v>Normal</v>
      </c>
      <c r="F361" t="s">
        <v>2377</v>
      </c>
      <c r="G361" t="s">
        <v>2377</v>
      </c>
      <c r="H361" t="s">
        <v>2377</v>
      </c>
      <c r="I361" t="s">
        <v>2378</v>
      </c>
      <c r="J361" s="21">
        <f t="shared" si="21"/>
        <v>0</v>
      </c>
      <c r="K361" t="s">
        <v>2379</v>
      </c>
      <c r="L361" s="22" t="str">
        <f t="shared" si="22"/>
        <v>yes</v>
      </c>
    </row>
    <row r="362" spans="1:12">
      <c r="A362" t="s">
        <v>2008</v>
      </c>
      <c r="B362">
        <v>36.1</v>
      </c>
      <c r="C362" s="22" t="str">
        <f t="shared" si="23"/>
        <v>Obesity</v>
      </c>
      <c r="D362">
        <v>11.39</v>
      </c>
      <c r="E362" t="str">
        <f t="shared" si="20"/>
        <v>Diabetes</v>
      </c>
      <c r="F362" t="s">
        <v>2379</v>
      </c>
      <c r="G362" t="s">
        <v>2377</v>
      </c>
      <c r="H362" t="s">
        <v>2377</v>
      </c>
      <c r="I362">
        <v>2</v>
      </c>
      <c r="J362" s="21">
        <f t="shared" si="21"/>
        <v>2</v>
      </c>
      <c r="K362" t="s">
        <v>2377</v>
      </c>
      <c r="L362" s="22" t="str">
        <f t="shared" si="22"/>
        <v>No</v>
      </c>
    </row>
    <row r="363" spans="1:12">
      <c r="A363" t="s">
        <v>2007</v>
      </c>
      <c r="B363">
        <v>22.77</v>
      </c>
      <c r="C363" s="22" t="str">
        <f t="shared" si="23"/>
        <v>Normal weight</v>
      </c>
      <c r="D363">
        <v>6</v>
      </c>
      <c r="E363" t="str">
        <f t="shared" si="20"/>
        <v>Pre-diabetes</v>
      </c>
      <c r="F363" t="s">
        <v>2377</v>
      </c>
      <c r="G363" t="s">
        <v>2377</v>
      </c>
      <c r="H363" t="s">
        <v>2377</v>
      </c>
      <c r="I363" t="s">
        <v>2378</v>
      </c>
      <c r="J363" s="21">
        <f t="shared" si="21"/>
        <v>0</v>
      </c>
      <c r="K363" t="s">
        <v>2379</v>
      </c>
      <c r="L363" s="22" t="str">
        <f t="shared" si="22"/>
        <v>yes</v>
      </c>
    </row>
    <row r="364" spans="1:12">
      <c r="A364" t="s">
        <v>2006</v>
      </c>
      <c r="B364">
        <v>21.24</v>
      </c>
      <c r="C364" s="22" t="str">
        <f t="shared" si="23"/>
        <v>Normal weight</v>
      </c>
      <c r="D364">
        <v>5.13</v>
      </c>
      <c r="E364" t="str">
        <f t="shared" si="20"/>
        <v>Normal</v>
      </c>
      <c r="F364" t="s">
        <v>2377</v>
      </c>
      <c r="G364" t="s">
        <v>2377</v>
      </c>
      <c r="H364" t="s">
        <v>2377</v>
      </c>
      <c r="I364" t="s">
        <v>2378</v>
      </c>
      <c r="J364" s="21">
        <f t="shared" si="21"/>
        <v>0</v>
      </c>
      <c r="K364" t="s">
        <v>2379</v>
      </c>
      <c r="L364" s="22" t="str">
        <f t="shared" si="22"/>
        <v>yes</v>
      </c>
    </row>
    <row r="365" spans="1:12">
      <c r="A365" t="s">
        <v>2005</v>
      </c>
      <c r="B365">
        <v>17.600000000000001</v>
      </c>
      <c r="C365" s="22" t="str">
        <f t="shared" si="23"/>
        <v>Underweight</v>
      </c>
      <c r="D365">
        <v>5.26</v>
      </c>
      <c r="E365" t="str">
        <f t="shared" si="20"/>
        <v>Normal</v>
      </c>
      <c r="F365" t="s">
        <v>2379</v>
      </c>
      <c r="G365" t="s">
        <v>2377</v>
      </c>
      <c r="H365" t="s">
        <v>2377</v>
      </c>
      <c r="I365" t="s">
        <v>2378</v>
      </c>
      <c r="J365" s="21">
        <f t="shared" si="21"/>
        <v>0</v>
      </c>
      <c r="K365" t="s">
        <v>2379</v>
      </c>
      <c r="L365" s="22" t="str">
        <f t="shared" si="22"/>
        <v>yes</v>
      </c>
    </row>
    <row r="366" spans="1:12">
      <c r="A366" t="s">
        <v>2004</v>
      </c>
      <c r="B366">
        <v>26.29</v>
      </c>
      <c r="C366" s="22" t="str">
        <f t="shared" si="23"/>
        <v>Overweight</v>
      </c>
      <c r="D366">
        <v>6.84</v>
      </c>
      <c r="E366" t="str">
        <f t="shared" si="20"/>
        <v>Diabetes</v>
      </c>
      <c r="F366" t="s">
        <v>2377</v>
      </c>
      <c r="G366" t="s">
        <v>2377</v>
      </c>
      <c r="H366" t="s">
        <v>2377</v>
      </c>
      <c r="I366" t="s">
        <v>2378</v>
      </c>
      <c r="J366" s="21">
        <f t="shared" si="21"/>
        <v>0</v>
      </c>
      <c r="K366" t="s">
        <v>2379</v>
      </c>
      <c r="L366" s="22" t="str">
        <f t="shared" si="22"/>
        <v>yes</v>
      </c>
    </row>
    <row r="367" spans="1:12">
      <c r="A367" t="s">
        <v>2003</v>
      </c>
      <c r="B367">
        <v>35.31</v>
      </c>
      <c r="C367" s="22" t="str">
        <f t="shared" si="23"/>
        <v>Obesity</v>
      </c>
      <c r="D367">
        <v>9.0399999999999991</v>
      </c>
      <c r="E367" t="str">
        <f t="shared" si="20"/>
        <v>Diabetes</v>
      </c>
      <c r="F367" t="s">
        <v>2377</v>
      </c>
      <c r="G367" t="s">
        <v>2377</v>
      </c>
      <c r="H367" t="s">
        <v>2377</v>
      </c>
      <c r="I367" t="s">
        <v>2378</v>
      </c>
      <c r="J367" s="21">
        <f t="shared" si="21"/>
        <v>0</v>
      </c>
      <c r="K367" t="s">
        <v>2377</v>
      </c>
      <c r="L367" s="22" t="str">
        <f t="shared" si="22"/>
        <v>No</v>
      </c>
    </row>
    <row r="368" spans="1:12">
      <c r="A368" t="s">
        <v>2002</v>
      </c>
      <c r="B368">
        <v>27.04</v>
      </c>
      <c r="C368" s="22" t="str">
        <f t="shared" si="23"/>
        <v>Overweight</v>
      </c>
      <c r="D368">
        <v>4.0999999999999996</v>
      </c>
      <c r="E368" t="str">
        <f t="shared" si="20"/>
        <v>Normal</v>
      </c>
      <c r="F368" t="s">
        <v>2377</v>
      </c>
      <c r="G368" t="s">
        <v>2377</v>
      </c>
      <c r="H368" t="s">
        <v>2377</v>
      </c>
      <c r="I368">
        <v>1</v>
      </c>
      <c r="J368" s="21">
        <f t="shared" si="21"/>
        <v>1</v>
      </c>
      <c r="K368" t="s">
        <v>2379</v>
      </c>
      <c r="L368" s="22" t="str">
        <f t="shared" si="22"/>
        <v>yes</v>
      </c>
    </row>
    <row r="369" spans="1:12">
      <c r="A369" t="s">
        <v>2001</v>
      </c>
      <c r="B369">
        <v>30.23</v>
      </c>
      <c r="C369" s="22" t="str">
        <f t="shared" si="23"/>
        <v>Obesity</v>
      </c>
      <c r="D369">
        <v>4.2300000000000004</v>
      </c>
      <c r="E369" t="str">
        <f t="shared" si="20"/>
        <v>Normal</v>
      </c>
      <c r="F369" t="s">
        <v>2379</v>
      </c>
      <c r="G369" t="s">
        <v>2377</v>
      </c>
      <c r="H369" t="s">
        <v>2380</v>
      </c>
      <c r="I369">
        <v>1</v>
      </c>
      <c r="J369" s="21">
        <f t="shared" si="21"/>
        <v>1</v>
      </c>
      <c r="K369" t="s">
        <v>2379</v>
      </c>
      <c r="L369" s="22" t="str">
        <f t="shared" si="22"/>
        <v>yes</v>
      </c>
    </row>
    <row r="370" spans="1:12">
      <c r="A370" t="s">
        <v>2000</v>
      </c>
      <c r="B370">
        <v>30.6</v>
      </c>
      <c r="C370" s="22" t="str">
        <f t="shared" si="23"/>
        <v>Obesity</v>
      </c>
      <c r="D370">
        <v>6.48</v>
      </c>
      <c r="E370" t="str">
        <f t="shared" si="20"/>
        <v>Pre-diabetes</v>
      </c>
      <c r="F370" t="s">
        <v>2379</v>
      </c>
      <c r="G370" t="s">
        <v>2377</v>
      </c>
      <c r="H370" t="s">
        <v>2380</v>
      </c>
      <c r="I370">
        <v>1</v>
      </c>
      <c r="J370" s="21">
        <f t="shared" si="21"/>
        <v>1</v>
      </c>
      <c r="K370" t="s">
        <v>2379</v>
      </c>
      <c r="L370" s="22" t="str">
        <f t="shared" si="22"/>
        <v>yes</v>
      </c>
    </row>
    <row r="371" spans="1:12">
      <c r="A371" t="s">
        <v>1999</v>
      </c>
      <c r="B371">
        <v>26.8</v>
      </c>
      <c r="C371" s="22" t="str">
        <f t="shared" si="23"/>
        <v>Overweight</v>
      </c>
      <c r="D371">
        <v>5.53</v>
      </c>
      <c r="E371" t="str">
        <f t="shared" si="20"/>
        <v>Normal</v>
      </c>
      <c r="F371" t="s">
        <v>2377</v>
      </c>
      <c r="G371" t="s">
        <v>2377</v>
      </c>
      <c r="H371" t="s">
        <v>2377</v>
      </c>
      <c r="I371">
        <v>1</v>
      </c>
      <c r="J371" s="21">
        <f t="shared" si="21"/>
        <v>1</v>
      </c>
      <c r="K371" t="s">
        <v>2379</v>
      </c>
      <c r="L371" s="22" t="str">
        <f t="shared" si="22"/>
        <v>yes</v>
      </c>
    </row>
    <row r="372" spans="1:12">
      <c r="A372" t="s">
        <v>1998</v>
      </c>
      <c r="B372">
        <v>16.86</v>
      </c>
      <c r="C372" s="22" t="str">
        <f t="shared" si="23"/>
        <v>Underweight</v>
      </c>
      <c r="D372">
        <v>4.07</v>
      </c>
      <c r="E372" t="str">
        <f t="shared" si="20"/>
        <v>Normal</v>
      </c>
      <c r="F372" t="s">
        <v>2379</v>
      </c>
      <c r="G372" t="s">
        <v>2377</v>
      </c>
      <c r="H372" t="s">
        <v>2377</v>
      </c>
      <c r="I372" t="s">
        <v>2378</v>
      </c>
      <c r="J372" s="21">
        <f t="shared" si="21"/>
        <v>0</v>
      </c>
      <c r="K372" t="s">
        <v>2379</v>
      </c>
      <c r="L372" s="22" t="str">
        <f t="shared" si="22"/>
        <v>yes</v>
      </c>
    </row>
    <row r="373" spans="1:12">
      <c r="A373" t="s">
        <v>1997</v>
      </c>
      <c r="B373">
        <v>16.3</v>
      </c>
      <c r="C373" s="22" t="str">
        <f t="shared" si="23"/>
        <v>Underweight</v>
      </c>
      <c r="D373">
        <v>5.51</v>
      </c>
      <c r="E373" t="str">
        <f t="shared" si="20"/>
        <v>Normal</v>
      </c>
      <c r="F373" t="s">
        <v>2377</v>
      </c>
      <c r="G373" t="s">
        <v>2377</v>
      </c>
      <c r="H373" t="s">
        <v>2377</v>
      </c>
      <c r="I373">
        <v>1</v>
      </c>
      <c r="J373" s="21">
        <f t="shared" si="21"/>
        <v>1</v>
      </c>
      <c r="K373" t="s">
        <v>2379</v>
      </c>
      <c r="L373" s="22" t="str">
        <f t="shared" si="22"/>
        <v>yes</v>
      </c>
    </row>
    <row r="374" spans="1:12">
      <c r="A374" t="s">
        <v>1996</v>
      </c>
      <c r="B374">
        <v>29.81</v>
      </c>
      <c r="C374" s="22" t="str">
        <f t="shared" si="23"/>
        <v>Overweight</v>
      </c>
      <c r="D374">
        <v>11.66</v>
      </c>
      <c r="E374" t="str">
        <f t="shared" si="20"/>
        <v>Diabetes</v>
      </c>
      <c r="F374" t="s">
        <v>2377</v>
      </c>
      <c r="G374" t="s">
        <v>2377</v>
      </c>
      <c r="H374" t="s">
        <v>2377</v>
      </c>
      <c r="I374" t="s">
        <v>2378</v>
      </c>
      <c r="J374" s="21">
        <f t="shared" si="21"/>
        <v>0</v>
      </c>
      <c r="K374" t="s">
        <v>2379</v>
      </c>
      <c r="L374" s="22" t="str">
        <f t="shared" si="22"/>
        <v>yes</v>
      </c>
    </row>
    <row r="375" spans="1:12">
      <c r="A375" t="s">
        <v>1995</v>
      </c>
      <c r="B375">
        <v>16.329999999999998</v>
      </c>
      <c r="C375" s="22" t="str">
        <f t="shared" si="23"/>
        <v>Underweight</v>
      </c>
      <c r="D375">
        <v>7.26</v>
      </c>
      <c r="E375" t="str">
        <f t="shared" si="20"/>
        <v>Diabetes</v>
      </c>
      <c r="F375" t="s">
        <v>2379</v>
      </c>
      <c r="G375" t="s">
        <v>2377</v>
      </c>
      <c r="H375" t="s">
        <v>2377</v>
      </c>
      <c r="I375" t="s">
        <v>2378</v>
      </c>
      <c r="J375" s="21">
        <f t="shared" si="21"/>
        <v>0</v>
      </c>
      <c r="K375" t="s">
        <v>2379</v>
      </c>
      <c r="L375" s="22" t="str">
        <f t="shared" si="22"/>
        <v>yes</v>
      </c>
    </row>
    <row r="376" spans="1:12">
      <c r="A376" t="s">
        <v>1994</v>
      </c>
      <c r="B376">
        <v>16.37</v>
      </c>
      <c r="C376" s="22" t="str">
        <f t="shared" si="23"/>
        <v>Underweight</v>
      </c>
      <c r="D376">
        <v>4.79</v>
      </c>
      <c r="E376" t="str">
        <f t="shared" si="20"/>
        <v>Normal</v>
      </c>
      <c r="F376" t="s">
        <v>2379</v>
      </c>
      <c r="G376" t="s">
        <v>2377</v>
      </c>
      <c r="H376" t="s">
        <v>2377</v>
      </c>
      <c r="I376" t="s">
        <v>2378</v>
      </c>
      <c r="J376" s="21">
        <f t="shared" si="21"/>
        <v>0</v>
      </c>
      <c r="K376" t="s">
        <v>2379</v>
      </c>
      <c r="L376" s="22" t="str">
        <f t="shared" si="22"/>
        <v>yes</v>
      </c>
    </row>
    <row r="377" spans="1:12">
      <c r="A377" t="s">
        <v>1993</v>
      </c>
      <c r="B377">
        <v>22.42</v>
      </c>
      <c r="C377" s="22" t="str">
        <f t="shared" si="23"/>
        <v>Normal weight</v>
      </c>
      <c r="D377">
        <v>4.68</v>
      </c>
      <c r="E377" t="str">
        <f t="shared" si="20"/>
        <v>Normal</v>
      </c>
      <c r="F377" t="s">
        <v>2379</v>
      </c>
      <c r="G377" t="s">
        <v>2377</v>
      </c>
      <c r="H377" t="s">
        <v>2377</v>
      </c>
      <c r="I377">
        <v>1</v>
      </c>
      <c r="J377" s="21">
        <f t="shared" si="21"/>
        <v>1</v>
      </c>
      <c r="K377" t="s">
        <v>2377</v>
      </c>
      <c r="L377" s="22" t="str">
        <f t="shared" si="22"/>
        <v>No</v>
      </c>
    </row>
    <row r="378" spans="1:12">
      <c r="A378" t="s">
        <v>1992</v>
      </c>
      <c r="B378">
        <v>31.35</v>
      </c>
      <c r="C378" s="22" t="str">
        <f t="shared" si="23"/>
        <v>Obesity</v>
      </c>
      <c r="D378">
        <v>4.33</v>
      </c>
      <c r="E378" t="str">
        <f t="shared" si="20"/>
        <v>Normal</v>
      </c>
      <c r="F378" t="s">
        <v>2379</v>
      </c>
      <c r="G378" t="s">
        <v>2377</v>
      </c>
      <c r="H378" t="s">
        <v>2380</v>
      </c>
      <c r="I378">
        <v>1</v>
      </c>
      <c r="J378" s="21">
        <f t="shared" si="21"/>
        <v>1</v>
      </c>
      <c r="K378" t="s">
        <v>2377</v>
      </c>
      <c r="L378" s="22" t="str">
        <f t="shared" si="22"/>
        <v>No</v>
      </c>
    </row>
    <row r="379" spans="1:12">
      <c r="A379" t="s">
        <v>1991</v>
      </c>
      <c r="B379">
        <v>31.9</v>
      </c>
      <c r="C379" s="22" t="str">
        <f t="shared" si="23"/>
        <v>Obesity</v>
      </c>
      <c r="D379">
        <v>11.89</v>
      </c>
      <c r="E379" t="str">
        <f t="shared" si="20"/>
        <v>Diabetes</v>
      </c>
      <c r="F379" t="s">
        <v>2377</v>
      </c>
      <c r="G379" t="s">
        <v>2377</v>
      </c>
      <c r="H379" t="s">
        <v>2377</v>
      </c>
      <c r="I379" t="s">
        <v>2378</v>
      </c>
      <c r="J379" s="21">
        <f t="shared" si="21"/>
        <v>0</v>
      </c>
      <c r="K379" t="s">
        <v>2377</v>
      </c>
      <c r="L379" s="22" t="str">
        <f t="shared" si="22"/>
        <v>No</v>
      </c>
    </row>
    <row r="380" spans="1:12">
      <c r="A380" t="s">
        <v>1990</v>
      </c>
      <c r="B380">
        <v>30.6</v>
      </c>
      <c r="C380" s="22" t="str">
        <f t="shared" si="23"/>
        <v>Obesity</v>
      </c>
      <c r="D380">
        <v>5.24</v>
      </c>
      <c r="E380" t="str">
        <f t="shared" si="20"/>
        <v>Normal</v>
      </c>
      <c r="F380" t="s">
        <v>2377</v>
      </c>
      <c r="G380" t="s">
        <v>2377</v>
      </c>
      <c r="H380" t="s">
        <v>2377</v>
      </c>
      <c r="I380" t="s">
        <v>2378</v>
      </c>
      <c r="J380" s="21">
        <f t="shared" si="21"/>
        <v>0</v>
      </c>
      <c r="K380" t="s">
        <v>2379</v>
      </c>
      <c r="L380" s="22" t="str">
        <f t="shared" si="22"/>
        <v>yes</v>
      </c>
    </row>
    <row r="381" spans="1:12">
      <c r="A381" t="s">
        <v>1989</v>
      </c>
      <c r="B381">
        <v>28.975000000000001</v>
      </c>
      <c r="C381" s="22" t="str">
        <f t="shared" si="23"/>
        <v>Overweight</v>
      </c>
      <c r="D381">
        <v>7.63</v>
      </c>
      <c r="E381" t="str">
        <f t="shared" si="20"/>
        <v>Diabetes</v>
      </c>
      <c r="F381" t="s">
        <v>2377</v>
      </c>
      <c r="G381" t="s">
        <v>2377</v>
      </c>
      <c r="H381" t="s">
        <v>2377</v>
      </c>
      <c r="I381" t="s">
        <v>2378</v>
      </c>
      <c r="J381" s="21">
        <f t="shared" si="21"/>
        <v>0</v>
      </c>
      <c r="K381" t="s">
        <v>2379</v>
      </c>
      <c r="L381" s="22" t="str">
        <f t="shared" si="22"/>
        <v>yes</v>
      </c>
    </row>
    <row r="382" spans="1:12">
      <c r="A382" t="s">
        <v>1988</v>
      </c>
      <c r="B382">
        <v>24.86</v>
      </c>
      <c r="C382" s="22" t="str">
        <f t="shared" si="23"/>
        <v>Normal weight</v>
      </c>
      <c r="D382">
        <v>8.92</v>
      </c>
      <c r="E382" t="str">
        <f t="shared" si="20"/>
        <v>Diabetes</v>
      </c>
      <c r="F382" t="s">
        <v>2379</v>
      </c>
      <c r="G382" t="s">
        <v>2377</v>
      </c>
      <c r="H382" t="s">
        <v>2377</v>
      </c>
      <c r="I382">
        <v>2</v>
      </c>
      <c r="J382" s="21">
        <f t="shared" si="21"/>
        <v>2</v>
      </c>
      <c r="K382" t="s">
        <v>2377</v>
      </c>
      <c r="L382" s="22" t="str">
        <f t="shared" si="22"/>
        <v>No</v>
      </c>
    </row>
    <row r="383" spans="1:12">
      <c r="A383" t="s">
        <v>1987</v>
      </c>
      <c r="B383">
        <v>19.54</v>
      </c>
      <c r="C383" s="22" t="str">
        <f t="shared" si="23"/>
        <v>Normal weight</v>
      </c>
      <c r="D383">
        <v>5.37</v>
      </c>
      <c r="E383" t="str">
        <f t="shared" si="20"/>
        <v>Normal</v>
      </c>
      <c r="F383" t="s">
        <v>2377</v>
      </c>
      <c r="G383" t="s">
        <v>2377</v>
      </c>
      <c r="H383" t="s">
        <v>2377</v>
      </c>
      <c r="I383" t="s">
        <v>2378</v>
      </c>
      <c r="J383" s="21">
        <f t="shared" si="21"/>
        <v>0</v>
      </c>
      <c r="K383" t="s">
        <v>2379</v>
      </c>
      <c r="L383" s="22" t="str">
        <f t="shared" si="22"/>
        <v>yes</v>
      </c>
    </row>
    <row r="384" spans="1:12">
      <c r="A384" t="s">
        <v>1986</v>
      </c>
      <c r="B384">
        <v>26.74</v>
      </c>
      <c r="C384" s="22" t="str">
        <f t="shared" si="23"/>
        <v>Overweight</v>
      </c>
      <c r="D384">
        <v>4.3099999999999996</v>
      </c>
      <c r="E384" t="str">
        <f t="shared" si="20"/>
        <v>Normal</v>
      </c>
      <c r="F384" t="s">
        <v>2377</v>
      </c>
      <c r="G384" t="s">
        <v>2377</v>
      </c>
      <c r="H384" t="s">
        <v>2377</v>
      </c>
      <c r="I384" t="s">
        <v>2378</v>
      </c>
      <c r="J384" s="21">
        <f t="shared" si="21"/>
        <v>0</v>
      </c>
      <c r="K384" t="s">
        <v>2379</v>
      </c>
      <c r="L384" s="22" t="str">
        <f t="shared" si="22"/>
        <v>yes</v>
      </c>
    </row>
    <row r="385" spans="1:12">
      <c r="A385" t="s">
        <v>1985</v>
      </c>
      <c r="B385">
        <v>22.99</v>
      </c>
      <c r="C385" s="22" t="str">
        <f t="shared" si="23"/>
        <v>Normal weight</v>
      </c>
      <c r="D385">
        <v>10.46</v>
      </c>
      <c r="E385" t="str">
        <f t="shared" si="20"/>
        <v>Diabetes</v>
      </c>
      <c r="F385" t="s">
        <v>2377</v>
      </c>
      <c r="G385" t="s">
        <v>2377</v>
      </c>
      <c r="H385" t="s">
        <v>2377</v>
      </c>
      <c r="I385">
        <v>3</v>
      </c>
      <c r="J385" s="21">
        <f t="shared" si="21"/>
        <v>3</v>
      </c>
      <c r="K385" t="s">
        <v>2379</v>
      </c>
      <c r="L385" s="22" t="str">
        <f t="shared" si="22"/>
        <v>yes</v>
      </c>
    </row>
    <row r="386" spans="1:12">
      <c r="A386" t="s">
        <v>1984</v>
      </c>
      <c r="B386">
        <v>31.46</v>
      </c>
      <c r="C386" s="22" t="str">
        <f t="shared" si="23"/>
        <v>Obesity</v>
      </c>
      <c r="D386">
        <v>7.39</v>
      </c>
      <c r="E386" t="str">
        <f t="shared" si="20"/>
        <v>Diabetes</v>
      </c>
      <c r="F386" t="s">
        <v>2377</v>
      </c>
      <c r="G386" t="s">
        <v>2377</v>
      </c>
      <c r="H386" t="s">
        <v>2377</v>
      </c>
      <c r="I386" t="s">
        <v>2378</v>
      </c>
      <c r="J386" s="21">
        <f t="shared" si="21"/>
        <v>0</v>
      </c>
      <c r="K386" t="s">
        <v>2377</v>
      </c>
      <c r="L386" s="22" t="str">
        <f t="shared" si="22"/>
        <v>No</v>
      </c>
    </row>
    <row r="387" spans="1:12">
      <c r="A387" t="s">
        <v>1983</v>
      </c>
      <c r="B387">
        <v>30.86</v>
      </c>
      <c r="C387" s="22" t="str">
        <f t="shared" si="23"/>
        <v>Obesity</v>
      </c>
      <c r="D387">
        <v>6.18</v>
      </c>
      <c r="E387" t="str">
        <f t="shared" ref="E387:E450" si="24">IF(D387&lt;5.7,"Normal",IF(D387&lt;6.5,"Pre-diabetes","Diabetes"))</f>
        <v>Pre-diabetes</v>
      </c>
      <c r="F387" t="s">
        <v>2377</v>
      </c>
      <c r="G387" t="s">
        <v>2379</v>
      </c>
      <c r="H387" t="s">
        <v>2377</v>
      </c>
      <c r="I387">
        <v>2</v>
      </c>
      <c r="J387" s="21">
        <f t="shared" ref="J387:J450" si="25">IF(I387="No major surgery",0,I387)</f>
        <v>2</v>
      </c>
      <c r="K387" t="s">
        <v>2379</v>
      </c>
      <c r="L387" s="22" t="str">
        <f t="shared" ref="L387:L450" si="26">IF(K387="?","No",K387)</f>
        <v>yes</v>
      </c>
    </row>
    <row r="388" spans="1:12">
      <c r="A388" t="s">
        <v>1982</v>
      </c>
      <c r="B388">
        <v>31.96</v>
      </c>
      <c r="C388" s="22" t="str">
        <f t="shared" ref="C388:C451" si="27">IF(B388&lt;18.5,"Underweight",IF(B388&lt;25,"Normal weight", IF(B388&lt;30,"Overweight","Obesity")))</f>
        <v>Obesity</v>
      </c>
      <c r="D388">
        <v>8.86</v>
      </c>
      <c r="E388" t="str">
        <f t="shared" si="24"/>
        <v>Diabetes</v>
      </c>
      <c r="F388" t="s">
        <v>2377</v>
      </c>
      <c r="G388" t="s">
        <v>2377</v>
      </c>
      <c r="H388" t="s">
        <v>2377</v>
      </c>
      <c r="I388" t="s">
        <v>2378</v>
      </c>
      <c r="J388" s="21">
        <f t="shared" si="25"/>
        <v>0</v>
      </c>
      <c r="K388" t="s">
        <v>2379</v>
      </c>
      <c r="L388" s="22" t="str">
        <f t="shared" si="26"/>
        <v>yes</v>
      </c>
    </row>
    <row r="389" spans="1:12">
      <c r="A389" t="s">
        <v>1981</v>
      </c>
      <c r="B389">
        <v>23.76</v>
      </c>
      <c r="C389" s="22" t="str">
        <f t="shared" si="27"/>
        <v>Normal weight</v>
      </c>
      <c r="D389">
        <v>10.96</v>
      </c>
      <c r="E389" t="str">
        <f t="shared" si="24"/>
        <v>Diabetes</v>
      </c>
      <c r="F389" t="s">
        <v>2377</v>
      </c>
      <c r="G389" t="s">
        <v>2377</v>
      </c>
      <c r="H389" t="s">
        <v>2377</v>
      </c>
      <c r="I389">
        <v>3</v>
      </c>
      <c r="J389" s="21">
        <f t="shared" si="25"/>
        <v>3</v>
      </c>
      <c r="K389" t="s">
        <v>2379</v>
      </c>
      <c r="L389" s="22" t="str">
        <f t="shared" si="26"/>
        <v>yes</v>
      </c>
    </row>
    <row r="390" spans="1:12">
      <c r="A390" t="s">
        <v>1980</v>
      </c>
      <c r="B390">
        <v>19.38</v>
      </c>
      <c r="C390" s="22" t="str">
        <f t="shared" si="27"/>
        <v>Normal weight</v>
      </c>
      <c r="D390">
        <v>6.28</v>
      </c>
      <c r="E390" t="str">
        <f t="shared" si="24"/>
        <v>Pre-diabetes</v>
      </c>
      <c r="F390" t="s">
        <v>2377</v>
      </c>
      <c r="G390" t="s">
        <v>2377</v>
      </c>
      <c r="H390" t="s">
        <v>2377</v>
      </c>
      <c r="I390" t="s">
        <v>2378</v>
      </c>
      <c r="J390" s="21">
        <f t="shared" si="25"/>
        <v>0</v>
      </c>
      <c r="K390" t="s">
        <v>2379</v>
      </c>
      <c r="L390" s="22" t="str">
        <f t="shared" si="26"/>
        <v>yes</v>
      </c>
    </row>
    <row r="391" spans="1:12">
      <c r="A391" t="s">
        <v>1979</v>
      </c>
      <c r="B391">
        <v>16.21</v>
      </c>
      <c r="C391" s="22" t="str">
        <f t="shared" si="27"/>
        <v>Underweight</v>
      </c>
      <c r="D391">
        <v>6.29</v>
      </c>
      <c r="E391" t="str">
        <f t="shared" si="24"/>
        <v>Pre-diabetes</v>
      </c>
      <c r="F391" t="s">
        <v>2379</v>
      </c>
      <c r="G391" t="s">
        <v>2377</v>
      </c>
      <c r="H391" t="s">
        <v>2377</v>
      </c>
      <c r="I391">
        <v>1</v>
      </c>
      <c r="J391" s="21">
        <f t="shared" si="25"/>
        <v>1</v>
      </c>
      <c r="K391" t="s">
        <v>2379</v>
      </c>
      <c r="L391" s="22" t="str">
        <f t="shared" si="26"/>
        <v>yes</v>
      </c>
    </row>
    <row r="392" spans="1:12">
      <c r="A392" t="s">
        <v>1978</v>
      </c>
      <c r="B392">
        <v>32.54</v>
      </c>
      <c r="C392" s="22" t="str">
        <f t="shared" si="27"/>
        <v>Obesity</v>
      </c>
      <c r="D392">
        <v>4.0199999999999996</v>
      </c>
      <c r="E392" t="str">
        <f t="shared" si="24"/>
        <v>Normal</v>
      </c>
      <c r="F392" t="s">
        <v>2377</v>
      </c>
      <c r="G392" t="s">
        <v>2379</v>
      </c>
      <c r="H392" t="s">
        <v>2377</v>
      </c>
      <c r="I392">
        <v>1</v>
      </c>
      <c r="J392" s="21">
        <f t="shared" si="25"/>
        <v>1</v>
      </c>
      <c r="K392" t="s">
        <v>2379</v>
      </c>
      <c r="L392" s="22" t="str">
        <f t="shared" si="26"/>
        <v>yes</v>
      </c>
    </row>
    <row r="393" spans="1:12">
      <c r="A393" t="s">
        <v>1977</v>
      </c>
      <c r="B393">
        <v>36.765000000000001</v>
      </c>
      <c r="C393" s="22" t="str">
        <f t="shared" si="27"/>
        <v>Obesity</v>
      </c>
      <c r="D393">
        <v>11.95</v>
      </c>
      <c r="E393" t="str">
        <f t="shared" si="24"/>
        <v>Diabetes</v>
      </c>
      <c r="F393" t="s">
        <v>2379</v>
      </c>
      <c r="G393" t="s">
        <v>2377</v>
      </c>
      <c r="H393" t="s">
        <v>2377</v>
      </c>
      <c r="I393">
        <v>2</v>
      </c>
      <c r="J393" s="21">
        <f t="shared" si="25"/>
        <v>2</v>
      </c>
      <c r="K393" t="s">
        <v>2377</v>
      </c>
      <c r="L393" s="22" t="str">
        <f t="shared" si="26"/>
        <v>No</v>
      </c>
    </row>
    <row r="394" spans="1:12">
      <c r="A394" t="s">
        <v>1976</v>
      </c>
      <c r="B394">
        <v>35.909999999999997</v>
      </c>
      <c r="C394" s="22" t="str">
        <f t="shared" si="27"/>
        <v>Obesity</v>
      </c>
      <c r="D394">
        <v>8.7100000000000009</v>
      </c>
      <c r="E394" t="str">
        <f t="shared" si="24"/>
        <v>Diabetes</v>
      </c>
      <c r="F394" t="s">
        <v>2377</v>
      </c>
      <c r="G394" t="s">
        <v>2377</v>
      </c>
      <c r="H394" t="s">
        <v>2377</v>
      </c>
      <c r="I394" t="s">
        <v>2378</v>
      </c>
      <c r="J394" s="21">
        <f t="shared" si="25"/>
        <v>0</v>
      </c>
      <c r="K394" t="s">
        <v>2377</v>
      </c>
      <c r="L394" s="22" t="str">
        <f t="shared" si="26"/>
        <v>No</v>
      </c>
    </row>
    <row r="395" spans="1:12">
      <c r="A395" t="s">
        <v>1975</v>
      </c>
      <c r="B395">
        <v>32.06</v>
      </c>
      <c r="C395" s="22" t="str">
        <f t="shared" si="27"/>
        <v>Obesity</v>
      </c>
      <c r="D395">
        <v>4.67</v>
      </c>
      <c r="E395" t="str">
        <f t="shared" si="24"/>
        <v>Normal</v>
      </c>
      <c r="F395" t="s">
        <v>2377</v>
      </c>
      <c r="G395" t="s">
        <v>2379</v>
      </c>
      <c r="H395" t="s">
        <v>2377</v>
      </c>
      <c r="I395">
        <v>1</v>
      </c>
      <c r="J395" s="21">
        <f t="shared" si="25"/>
        <v>1</v>
      </c>
      <c r="K395" t="s">
        <v>2379</v>
      </c>
      <c r="L395" s="22" t="str">
        <f t="shared" si="26"/>
        <v>yes</v>
      </c>
    </row>
    <row r="396" spans="1:12">
      <c r="A396" t="s">
        <v>1974</v>
      </c>
      <c r="B396">
        <v>24.1</v>
      </c>
      <c r="C396" s="22" t="str">
        <f t="shared" si="27"/>
        <v>Normal weight</v>
      </c>
      <c r="D396">
        <v>11.14</v>
      </c>
      <c r="E396" t="str">
        <f t="shared" si="24"/>
        <v>Diabetes</v>
      </c>
      <c r="F396" t="s">
        <v>2379</v>
      </c>
      <c r="G396" t="s">
        <v>2377</v>
      </c>
      <c r="H396" t="s">
        <v>2377</v>
      </c>
      <c r="I396">
        <v>1</v>
      </c>
      <c r="J396" s="21">
        <f t="shared" si="25"/>
        <v>1</v>
      </c>
      <c r="K396" t="s">
        <v>2377</v>
      </c>
      <c r="L396" s="22" t="str">
        <f t="shared" si="26"/>
        <v>No</v>
      </c>
    </row>
    <row r="397" spans="1:12">
      <c r="A397" t="s">
        <v>1973</v>
      </c>
      <c r="B397">
        <v>27.1</v>
      </c>
      <c r="C397" s="22" t="str">
        <f t="shared" si="27"/>
        <v>Overweight</v>
      </c>
      <c r="D397">
        <v>9.0500000000000007</v>
      </c>
      <c r="E397" t="str">
        <f t="shared" si="24"/>
        <v>Diabetes</v>
      </c>
      <c r="F397" t="s">
        <v>2377</v>
      </c>
      <c r="G397" t="s">
        <v>2377</v>
      </c>
      <c r="H397" t="s">
        <v>2377</v>
      </c>
      <c r="I397">
        <v>2</v>
      </c>
      <c r="J397" s="21">
        <f t="shared" si="25"/>
        <v>2</v>
      </c>
      <c r="K397" t="s">
        <v>2377</v>
      </c>
      <c r="L397" s="22" t="str">
        <f t="shared" si="26"/>
        <v>No</v>
      </c>
    </row>
    <row r="398" spans="1:12">
      <c r="A398" t="s">
        <v>1972</v>
      </c>
      <c r="B398">
        <v>24.42</v>
      </c>
      <c r="C398" s="22" t="str">
        <f t="shared" si="27"/>
        <v>Normal weight</v>
      </c>
      <c r="D398">
        <v>11.31</v>
      </c>
      <c r="E398" t="str">
        <f t="shared" si="24"/>
        <v>Diabetes</v>
      </c>
      <c r="F398" t="s">
        <v>2377</v>
      </c>
      <c r="G398" t="s">
        <v>2377</v>
      </c>
      <c r="H398" t="s">
        <v>2377</v>
      </c>
      <c r="I398" t="s">
        <v>2378</v>
      </c>
      <c r="J398" s="21">
        <f t="shared" si="25"/>
        <v>0</v>
      </c>
      <c r="K398" t="s">
        <v>2379</v>
      </c>
      <c r="L398" s="22" t="str">
        <f t="shared" si="26"/>
        <v>yes</v>
      </c>
    </row>
    <row r="399" spans="1:12">
      <c r="A399" t="s">
        <v>1971</v>
      </c>
      <c r="B399">
        <v>26.695</v>
      </c>
      <c r="C399" s="22" t="str">
        <f t="shared" si="27"/>
        <v>Overweight</v>
      </c>
      <c r="D399">
        <v>4.68</v>
      </c>
      <c r="E399" t="str">
        <f t="shared" si="24"/>
        <v>Normal</v>
      </c>
      <c r="F399" t="s">
        <v>2379</v>
      </c>
      <c r="G399" t="s">
        <v>2377</v>
      </c>
      <c r="H399" t="s">
        <v>2377</v>
      </c>
      <c r="I399">
        <v>2</v>
      </c>
      <c r="J399" s="21">
        <f t="shared" si="25"/>
        <v>2</v>
      </c>
      <c r="K399" t="s">
        <v>2379</v>
      </c>
      <c r="L399" s="22" t="str">
        <f t="shared" si="26"/>
        <v>yes</v>
      </c>
    </row>
    <row r="400" spans="1:12">
      <c r="A400" t="s">
        <v>1970</v>
      </c>
      <c r="B400">
        <v>27.79</v>
      </c>
      <c r="C400" s="22" t="str">
        <f t="shared" si="27"/>
        <v>Overweight</v>
      </c>
      <c r="D400">
        <v>6.05</v>
      </c>
      <c r="E400" t="str">
        <f t="shared" si="24"/>
        <v>Pre-diabetes</v>
      </c>
      <c r="F400" t="s">
        <v>2379</v>
      </c>
      <c r="G400" t="s">
        <v>2379</v>
      </c>
      <c r="H400" t="s">
        <v>2377</v>
      </c>
      <c r="I400">
        <v>1</v>
      </c>
      <c r="J400" s="21">
        <f t="shared" si="25"/>
        <v>1</v>
      </c>
      <c r="K400" t="s">
        <v>2379</v>
      </c>
      <c r="L400" s="22" t="str">
        <f t="shared" si="26"/>
        <v>yes</v>
      </c>
    </row>
    <row r="401" spans="1:12">
      <c r="A401" t="s">
        <v>1969</v>
      </c>
      <c r="B401">
        <v>32.68</v>
      </c>
      <c r="C401" s="22" t="str">
        <f t="shared" si="27"/>
        <v>Obesity</v>
      </c>
      <c r="D401">
        <v>4.68</v>
      </c>
      <c r="E401" t="str">
        <f t="shared" si="24"/>
        <v>Normal</v>
      </c>
      <c r="F401" t="s">
        <v>2379</v>
      </c>
      <c r="G401" t="s">
        <v>2377</v>
      </c>
      <c r="H401" t="s">
        <v>2377</v>
      </c>
      <c r="I401" t="s">
        <v>2378</v>
      </c>
      <c r="J401" s="21">
        <f t="shared" si="25"/>
        <v>0</v>
      </c>
      <c r="K401" t="s">
        <v>2377</v>
      </c>
      <c r="L401" s="22" t="str">
        <f t="shared" si="26"/>
        <v>No</v>
      </c>
    </row>
    <row r="402" spans="1:12">
      <c r="A402" t="s">
        <v>1968</v>
      </c>
      <c r="B402">
        <v>26.4</v>
      </c>
      <c r="C402" s="22" t="str">
        <f t="shared" si="27"/>
        <v>Overweight</v>
      </c>
      <c r="D402">
        <v>9.5</v>
      </c>
      <c r="E402" t="str">
        <f t="shared" si="24"/>
        <v>Diabetes</v>
      </c>
      <c r="F402" t="s">
        <v>2379</v>
      </c>
      <c r="G402" t="s">
        <v>2377</v>
      </c>
      <c r="H402" t="s">
        <v>2377</v>
      </c>
      <c r="I402">
        <v>2</v>
      </c>
      <c r="J402" s="21">
        <f t="shared" si="25"/>
        <v>2</v>
      </c>
      <c r="K402" t="s">
        <v>2377</v>
      </c>
      <c r="L402" s="22" t="str">
        <f t="shared" si="26"/>
        <v>No</v>
      </c>
    </row>
    <row r="403" spans="1:12">
      <c r="A403" t="s">
        <v>1967</v>
      </c>
      <c r="B403">
        <v>23.655000000000001</v>
      </c>
      <c r="C403" s="22" t="str">
        <f t="shared" si="27"/>
        <v>Normal weight</v>
      </c>
      <c r="D403">
        <v>10.84</v>
      </c>
      <c r="E403" t="str">
        <f t="shared" si="24"/>
        <v>Diabetes</v>
      </c>
      <c r="F403" t="s">
        <v>2379</v>
      </c>
      <c r="G403" t="s">
        <v>2377</v>
      </c>
      <c r="H403" t="s">
        <v>2380</v>
      </c>
      <c r="I403">
        <v>1</v>
      </c>
      <c r="J403" s="21">
        <f t="shared" si="25"/>
        <v>1</v>
      </c>
      <c r="K403" t="s">
        <v>2379</v>
      </c>
      <c r="L403" s="22" t="str">
        <f t="shared" si="26"/>
        <v>yes</v>
      </c>
    </row>
    <row r="404" spans="1:12">
      <c r="A404" t="s">
        <v>1966</v>
      </c>
      <c r="B404">
        <v>27.36</v>
      </c>
      <c r="C404" s="22" t="str">
        <f t="shared" si="27"/>
        <v>Overweight</v>
      </c>
      <c r="D404">
        <v>5.88</v>
      </c>
      <c r="E404" t="str">
        <f t="shared" si="24"/>
        <v>Pre-diabetes</v>
      </c>
      <c r="F404" t="s">
        <v>2377</v>
      </c>
      <c r="G404" t="s">
        <v>2377</v>
      </c>
      <c r="H404" t="s">
        <v>2377</v>
      </c>
      <c r="I404">
        <v>2</v>
      </c>
      <c r="J404" s="21">
        <f t="shared" si="25"/>
        <v>2</v>
      </c>
      <c r="K404" t="s">
        <v>2377</v>
      </c>
      <c r="L404" s="22" t="str">
        <f t="shared" si="26"/>
        <v>No</v>
      </c>
    </row>
    <row r="405" spans="1:12">
      <c r="A405" t="s">
        <v>1965</v>
      </c>
      <c r="B405">
        <v>27.82</v>
      </c>
      <c r="C405" s="22" t="str">
        <f t="shared" si="27"/>
        <v>Overweight</v>
      </c>
      <c r="D405">
        <v>5.24</v>
      </c>
      <c r="E405" t="str">
        <f t="shared" si="24"/>
        <v>Normal</v>
      </c>
      <c r="F405" t="s">
        <v>2379</v>
      </c>
      <c r="G405" t="s">
        <v>2377</v>
      </c>
      <c r="H405" t="s">
        <v>2377</v>
      </c>
      <c r="I405" t="s">
        <v>2378</v>
      </c>
      <c r="J405" s="21">
        <f t="shared" si="25"/>
        <v>0</v>
      </c>
      <c r="K405" t="s">
        <v>2379</v>
      </c>
      <c r="L405" s="22" t="str">
        <f t="shared" si="26"/>
        <v>yes</v>
      </c>
    </row>
    <row r="406" spans="1:12">
      <c r="A406" t="s">
        <v>1964</v>
      </c>
      <c r="B406">
        <v>25.46</v>
      </c>
      <c r="C406" s="22" t="str">
        <f t="shared" si="27"/>
        <v>Overweight</v>
      </c>
      <c r="D406">
        <v>11.75</v>
      </c>
      <c r="E406" t="str">
        <f t="shared" si="24"/>
        <v>Diabetes</v>
      </c>
      <c r="F406" t="s">
        <v>2377</v>
      </c>
      <c r="G406" t="s">
        <v>2377</v>
      </c>
      <c r="H406" t="s">
        <v>2377</v>
      </c>
      <c r="I406" t="s">
        <v>2378</v>
      </c>
      <c r="J406" s="21">
        <f t="shared" si="25"/>
        <v>0</v>
      </c>
      <c r="K406" t="s">
        <v>2377</v>
      </c>
      <c r="L406" s="22" t="str">
        <f t="shared" si="26"/>
        <v>No</v>
      </c>
    </row>
    <row r="407" spans="1:12">
      <c r="A407" t="s">
        <v>1963</v>
      </c>
      <c r="B407">
        <v>25.1</v>
      </c>
      <c r="C407" s="22" t="str">
        <f t="shared" si="27"/>
        <v>Overweight</v>
      </c>
      <c r="D407">
        <v>6.97</v>
      </c>
      <c r="E407" t="str">
        <f t="shared" si="24"/>
        <v>Diabetes</v>
      </c>
      <c r="F407" t="s">
        <v>2377</v>
      </c>
      <c r="G407" t="s">
        <v>2377</v>
      </c>
      <c r="H407" t="s">
        <v>2377</v>
      </c>
      <c r="I407" t="s">
        <v>2378</v>
      </c>
      <c r="J407" s="21">
        <f t="shared" si="25"/>
        <v>0</v>
      </c>
      <c r="K407" t="s">
        <v>2379</v>
      </c>
      <c r="L407" s="22" t="str">
        <f t="shared" si="26"/>
        <v>yes</v>
      </c>
    </row>
    <row r="408" spans="1:12">
      <c r="A408" t="s">
        <v>1962</v>
      </c>
      <c r="B408">
        <v>32.11</v>
      </c>
      <c r="C408" s="22" t="str">
        <f t="shared" si="27"/>
        <v>Obesity</v>
      </c>
      <c r="D408">
        <v>4.76</v>
      </c>
      <c r="E408" t="str">
        <f t="shared" si="24"/>
        <v>Normal</v>
      </c>
      <c r="F408" t="s">
        <v>2377</v>
      </c>
      <c r="G408" t="s">
        <v>2377</v>
      </c>
      <c r="H408" t="s">
        <v>2377</v>
      </c>
      <c r="I408">
        <v>2</v>
      </c>
      <c r="J408" s="21">
        <f t="shared" si="25"/>
        <v>2</v>
      </c>
      <c r="K408" t="s">
        <v>2377</v>
      </c>
      <c r="L408" s="22" t="str">
        <f t="shared" si="26"/>
        <v>No</v>
      </c>
    </row>
    <row r="409" spans="1:12">
      <c r="A409" t="s">
        <v>1961</v>
      </c>
      <c r="B409">
        <v>29.8</v>
      </c>
      <c r="C409" s="22" t="str">
        <f t="shared" si="27"/>
        <v>Overweight</v>
      </c>
      <c r="D409">
        <v>8.24</v>
      </c>
      <c r="E409" t="str">
        <f t="shared" si="24"/>
        <v>Diabetes</v>
      </c>
      <c r="F409" t="s">
        <v>2379</v>
      </c>
      <c r="G409" t="s">
        <v>2377</v>
      </c>
      <c r="H409" t="s">
        <v>2377</v>
      </c>
      <c r="I409">
        <v>1</v>
      </c>
      <c r="J409" s="21">
        <f t="shared" si="25"/>
        <v>1</v>
      </c>
      <c r="K409" t="s">
        <v>2379</v>
      </c>
      <c r="L409" s="22" t="str">
        <f t="shared" si="26"/>
        <v>yes</v>
      </c>
    </row>
    <row r="410" spans="1:12">
      <c r="A410" t="s">
        <v>1960</v>
      </c>
      <c r="B410">
        <v>24.01</v>
      </c>
      <c r="C410" s="22" t="str">
        <f t="shared" si="27"/>
        <v>Normal weight</v>
      </c>
      <c r="D410">
        <v>4.76</v>
      </c>
      <c r="E410" t="str">
        <f t="shared" si="24"/>
        <v>Normal</v>
      </c>
      <c r="F410" t="s">
        <v>2377</v>
      </c>
      <c r="G410" t="s">
        <v>2377</v>
      </c>
      <c r="H410" t="s">
        <v>2377</v>
      </c>
      <c r="I410">
        <v>1</v>
      </c>
      <c r="J410" s="21">
        <f t="shared" si="25"/>
        <v>1</v>
      </c>
      <c r="K410" t="s">
        <v>2379</v>
      </c>
      <c r="L410" s="22" t="str">
        <f t="shared" si="26"/>
        <v>yes</v>
      </c>
    </row>
    <row r="411" spans="1:12">
      <c r="A411" t="s">
        <v>1959</v>
      </c>
      <c r="B411">
        <v>23.21</v>
      </c>
      <c r="C411" s="22" t="str">
        <f t="shared" si="27"/>
        <v>Normal weight</v>
      </c>
      <c r="D411">
        <v>6.03</v>
      </c>
      <c r="E411" t="str">
        <f t="shared" si="24"/>
        <v>Pre-diabetes</v>
      </c>
      <c r="F411" t="s">
        <v>2377</v>
      </c>
      <c r="G411" t="s">
        <v>2377</v>
      </c>
      <c r="H411" t="s">
        <v>2377</v>
      </c>
      <c r="I411">
        <v>1</v>
      </c>
      <c r="J411" s="21">
        <f t="shared" si="25"/>
        <v>1</v>
      </c>
      <c r="K411" t="s">
        <v>2377</v>
      </c>
      <c r="L411" s="22" t="str">
        <f t="shared" si="26"/>
        <v>No</v>
      </c>
    </row>
    <row r="412" spans="1:12">
      <c r="A412" t="s">
        <v>1958</v>
      </c>
      <c r="B412">
        <v>21.2</v>
      </c>
      <c r="C412" s="22" t="str">
        <f t="shared" si="27"/>
        <v>Normal weight</v>
      </c>
      <c r="D412">
        <v>4.07</v>
      </c>
      <c r="E412" t="str">
        <f t="shared" si="24"/>
        <v>Normal</v>
      </c>
      <c r="F412" t="s">
        <v>2379</v>
      </c>
      <c r="G412" t="s">
        <v>2377</v>
      </c>
      <c r="H412" t="s">
        <v>2377</v>
      </c>
      <c r="I412">
        <v>1</v>
      </c>
      <c r="J412" s="21">
        <f t="shared" si="25"/>
        <v>1</v>
      </c>
      <c r="K412" t="s">
        <v>2379</v>
      </c>
      <c r="L412" s="22" t="str">
        <f t="shared" si="26"/>
        <v>yes</v>
      </c>
    </row>
    <row r="413" spans="1:12">
      <c r="A413" t="s">
        <v>1957</v>
      </c>
      <c r="B413">
        <v>28.215</v>
      </c>
      <c r="C413" s="22" t="str">
        <f t="shared" si="27"/>
        <v>Overweight</v>
      </c>
      <c r="D413">
        <v>8.26</v>
      </c>
      <c r="E413" t="str">
        <f t="shared" si="24"/>
        <v>Diabetes</v>
      </c>
      <c r="F413" t="s">
        <v>2379</v>
      </c>
      <c r="G413" t="s">
        <v>2377</v>
      </c>
      <c r="H413" t="s">
        <v>2377</v>
      </c>
      <c r="I413">
        <v>1</v>
      </c>
      <c r="J413" s="21">
        <f t="shared" si="25"/>
        <v>1</v>
      </c>
      <c r="K413" t="s">
        <v>2379</v>
      </c>
      <c r="L413" s="22" t="str">
        <f t="shared" si="26"/>
        <v>yes</v>
      </c>
    </row>
    <row r="414" spans="1:12">
      <c r="A414" t="s">
        <v>1956</v>
      </c>
      <c r="B414">
        <v>38.094999999999999</v>
      </c>
      <c r="C414" s="22" t="str">
        <f t="shared" si="27"/>
        <v>Obesity</v>
      </c>
      <c r="D414">
        <v>4.76</v>
      </c>
      <c r="E414" t="str">
        <f t="shared" si="24"/>
        <v>Normal</v>
      </c>
      <c r="F414" t="s">
        <v>2377</v>
      </c>
      <c r="G414" t="s">
        <v>2377</v>
      </c>
      <c r="H414" t="s">
        <v>2377</v>
      </c>
      <c r="I414">
        <v>1</v>
      </c>
      <c r="J414" s="21">
        <f t="shared" si="25"/>
        <v>1</v>
      </c>
      <c r="K414" t="s">
        <v>2377</v>
      </c>
      <c r="L414" s="22" t="str">
        <f t="shared" si="26"/>
        <v>No</v>
      </c>
    </row>
    <row r="415" spans="1:12">
      <c r="A415" t="s">
        <v>1955</v>
      </c>
      <c r="B415">
        <v>22.61</v>
      </c>
      <c r="C415" s="22" t="str">
        <f t="shared" si="27"/>
        <v>Normal weight</v>
      </c>
      <c r="D415">
        <v>6.13</v>
      </c>
      <c r="E415" t="str">
        <f t="shared" si="24"/>
        <v>Pre-diabetes</v>
      </c>
      <c r="F415" t="s">
        <v>2379</v>
      </c>
      <c r="G415" t="s">
        <v>2377</v>
      </c>
      <c r="H415" t="s">
        <v>2380</v>
      </c>
      <c r="I415">
        <v>1</v>
      </c>
      <c r="J415" s="21">
        <f t="shared" si="25"/>
        <v>1</v>
      </c>
      <c r="K415" t="s">
        <v>2379</v>
      </c>
      <c r="L415" s="22" t="str">
        <f t="shared" si="26"/>
        <v>yes</v>
      </c>
    </row>
    <row r="416" spans="1:12">
      <c r="A416" t="s">
        <v>1954</v>
      </c>
      <c r="B416">
        <v>24.32</v>
      </c>
      <c r="C416" s="22" t="str">
        <f t="shared" si="27"/>
        <v>Normal weight</v>
      </c>
      <c r="D416">
        <v>10.47</v>
      </c>
      <c r="E416" t="str">
        <f t="shared" si="24"/>
        <v>Diabetes</v>
      </c>
      <c r="F416" t="s">
        <v>2379</v>
      </c>
      <c r="G416" t="s">
        <v>2377</v>
      </c>
      <c r="H416" t="s">
        <v>2377</v>
      </c>
      <c r="I416">
        <v>2</v>
      </c>
      <c r="J416" s="21">
        <f t="shared" si="25"/>
        <v>2</v>
      </c>
      <c r="K416" t="s">
        <v>2379</v>
      </c>
      <c r="L416" s="22" t="str">
        <f t="shared" si="26"/>
        <v>yes</v>
      </c>
    </row>
    <row r="417" spans="1:12">
      <c r="A417" t="s">
        <v>1953</v>
      </c>
      <c r="B417">
        <v>20.96</v>
      </c>
      <c r="C417" s="22" t="str">
        <f t="shared" si="27"/>
        <v>Normal weight</v>
      </c>
      <c r="D417">
        <v>4.04</v>
      </c>
      <c r="E417" t="str">
        <f t="shared" si="24"/>
        <v>Normal</v>
      </c>
      <c r="F417" t="s">
        <v>2379</v>
      </c>
      <c r="G417" t="s">
        <v>2377</v>
      </c>
      <c r="H417" t="s">
        <v>2377</v>
      </c>
      <c r="I417">
        <v>1</v>
      </c>
      <c r="J417" s="21">
        <f t="shared" si="25"/>
        <v>1</v>
      </c>
      <c r="K417" t="s">
        <v>2379</v>
      </c>
      <c r="L417" s="22" t="str">
        <f t="shared" si="26"/>
        <v>yes</v>
      </c>
    </row>
    <row r="418" spans="1:12">
      <c r="A418" t="s">
        <v>1952</v>
      </c>
      <c r="B418">
        <v>19.68</v>
      </c>
      <c r="C418" s="22" t="str">
        <f t="shared" si="27"/>
        <v>Normal weight</v>
      </c>
      <c r="D418">
        <v>5.74</v>
      </c>
      <c r="E418" t="str">
        <f t="shared" si="24"/>
        <v>Pre-diabetes</v>
      </c>
      <c r="F418" t="s">
        <v>2377</v>
      </c>
      <c r="G418" t="s">
        <v>2377</v>
      </c>
      <c r="H418" t="s">
        <v>2377</v>
      </c>
      <c r="I418" t="s">
        <v>2378</v>
      </c>
      <c r="J418" s="21">
        <f t="shared" si="25"/>
        <v>0</v>
      </c>
      <c r="K418" t="s">
        <v>2379</v>
      </c>
      <c r="L418" s="22" t="str">
        <f t="shared" si="26"/>
        <v>yes</v>
      </c>
    </row>
    <row r="419" spans="1:12">
      <c r="A419" t="s">
        <v>1951</v>
      </c>
      <c r="B419">
        <v>18.100000000000001</v>
      </c>
      <c r="C419" s="22" t="str">
        <f t="shared" si="27"/>
        <v>Underweight</v>
      </c>
      <c r="D419">
        <v>6.33</v>
      </c>
      <c r="E419" t="str">
        <f t="shared" si="24"/>
        <v>Pre-diabetes</v>
      </c>
      <c r="F419" t="s">
        <v>2377</v>
      </c>
      <c r="G419" t="s">
        <v>2377</v>
      </c>
      <c r="H419" t="s">
        <v>2377</v>
      </c>
      <c r="I419">
        <v>1</v>
      </c>
      <c r="J419" s="21">
        <f t="shared" si="25"/>
        <v>1</v>
      </c>
      <c r="K419" t="s">
        <v>2379</v>
      </c>
      <c r="L419" s="22" t="str">
        <f t="shared" si="26"/>
        <v>yes</v>
      </c>
    </row>
    <row r="420" spans="1:12">
      <c r="A420" t="s">
        <v>1950</v>
      </c>
      <c r="B420">
        <v>29.64</v>
      </c>
      <c r="C420" s="22" t="str">
        <f t="shared" si="27"/>
        <v>Overweight</v>
      </c>
      <c r="D420">
        <v>4.28</v>
      </c>
      <c r="E420" t="str">
        <f t="shared" si="24"/>
        <v>Normal</v>
      </c>
      <c r="F420" t="s">
        <v>2379</v>
      </c>
      <c r="G420" t="s">
        <v>2377</v>
      </c>
      <c r="H420" t="s">
        <v>2377</v>
      </c>
      <c r="I420" t="s">
        <v>2378</v>
      </c>
      <c r="J420" s="21">
        <f t="shared" si="25"/>
        <v>0</v>
      </c>
      <c r="K420" t="s">
        <v>2377</v>
      </c>
      <c r="L420" s="22" t="str">
        <f t="shared" si="26"/>
        <v>No</v>
      </c>
    </row>
    <row r="421" spans="1:12">
      <c r="A421" t="s">
        <v>1949</v>
      </c>
      <c r="B421">
        <v>25.3</v>
      </c>
      <c r="C421" s="22" t="str">
        <f t="shared" si="27"/>
        <v>Overweight</v>
      </c>
      <c r="D421">
        <v>9.4700000000000006</v>
      </c>
      <c r="E421" t="str">
        <f t="shared" si="24"/>
        <v>Diabetes</v>
      </c>
      <c r="F421" t="s">
        <v>2379</v>
      </c>
      <c r="G421" t="s">
        <v>2377</v>
      </c>
      <c r="H421" t="s">
        <v>2377</v>
      </c>
      <c r="I421">
        <v>2</v>
      </c>
      <c r="J421" s="21">
        <f t="shared" si="25"/>
        <v>2</v>
      </c>
      <c r="K421" t="s">
        <v>2379</v>
      </c>
      <c r="L421" s="22" t="str">
        <f t="shared" si="26"/>
        <v>yes</v>
      </c>
    </row>
    <row r="422" spans="1:12">
      <c r="A422" t="s">
        <v>1948</v>
      </c>
      <c r="B422">
        <v>27.6</v>
      </c>
      <c r="C422" s="22" t="str">
        <f t="shared" si="27"/>
        <v>Overweight</v>
      </c>
      <c r="D422">
        <v>4.8499999999999996</v>
      </c>
      <c r="E422" t="str">
        <f t="shared" si="24"/>
        <v>Normal</v>
      </c>
      <c r="F422" t="s">
        <v>2379</v>
      </c>
      <c r="G422" t="s">
        <v>2377</v>
      </c>
      <c r="H422" t="s">
        <v>2377</v>
      </c>
      <c r="I422" t="s">
        <v>2378</v>
      </c>
      <c r="J422" s="21">
        <f t="shared" si="25"/>
        <v>0</v>
      </c>
      <c r="K422" t="s">
        <v>2377</v>
      </c>
      <c r="L422" s="22" t="str">
        <f t="shared" si="26"/>
        <v>No</v>
      </c>
    </row>
    <row r="423" spans="1:12">
      <c r="A423" t="s">
        <v>1947</v>
      </c>
      <c r="B423">
        <v>27.645</v>
      </c>
      <c r="C423" s="22" t="str">
        <f t="shared" si="27"/>
        <v>Overweight</v>
      </c>
      <c r="D423">
        <v>11.03</v>
      </c>
      <c r="E423" t="str">
        <f t="shared" si="24"/>
        <v>Diabetes</v>
      </c>
      <c r="F423" t="s">
        <v>2379</v>
      </c>
      <c r="G423" t="s">
        <v>2377</v>
      </c>
      <c r="H423" t="s">
        <v>2377</v>
      </c>
      <c r="I423">
        <v>1</v>
      </c>
      <c r="J423" s="21">
        <f t="shared" si="25"/>
        <v>1</v>
      </c>
      <c r="K423" t="s">
        <v>2379</v>
      </c>
      <c r="L423" s="22" t="str">
        <f t="shared" si="26"/>
        <v>yes</v>
      </c>
    </row>
    <row r="424" spans="1:12">
      <c r="A424" t="s">
        <v>1946</v>
      </c>
      <c r="B424">
        <v>27.6</v>
      </c>
      <c r="C424" s="22" t="str">
        <f t="shared" si="27"/>
        <v>Overweight</v>
      </c>
      <c r="D424">
        <v>5.22</v>
      </c>
      <c r="E424" t="str">
        <f t="shared" si="24"/>
        <v>Normal</v>
      </c>
      <c r="F424" t="s">
        <v>2377</v>
      </c>
      <c r="G424" t="s">
        <v>2377</v>
      </c>
      <c r="H424" t="s">
        <v>2377</v>
      </c>
      <c r="I424">
        <v>2</v>
      </c>
      <c r="J424" s="21">
        <f t="shared" si="25"/>
        <v>2</v>
      </c>
      <c r="K424" t="s">
        <v>2379</v>
      </c>
      <c r="L424" s="22" t="str">
        <f t="shared" si="26"/>
        <v>yes</v>
      </c>
    </row>
    <row r="425" spans="1:12">
      <c r="A425" t="s">
        <v>1945</v>
      </c>
      <c r="B425">
        <v>25.08</v>
      </c>
      <c r="C425" s="22" t="str">
        <f t="shared" si="27"/>
        <v>Overweight</v>
      </c>
      <c r="D425">
        <v>9.52</v>
      </c>
      <c r="E425" t="str">
        <f t="shared" si="24"/>
        <v>Diabetes</v>
      </c>
      <c r="F425" t="s">
        <v>2379</v>
      </c>
      <c r="G425" t="s">
        <v>2377</v>
      </c>
      <c r="H425" t="s">
        <v>2377</v>
      </c>
      <c r="I425">
        <v>2</v>
      </c>
      <c r="J425" s="21">
        <f t="shared" si="25"/>
        <v>2</v>
      </c>
      <c r="K425" t="s">
        <v>2377</v>
      </c>
      <c r="L425" s="22" t="str">
        <f t="shared" si="26"/>
        <v>No</v>
      </c>
    </row>
    <row r="426" spans="1:12">
      <c r="A426" t="s">
        <v>1944</v>
      </c>
      <c r="B426">
        <v>30.02</v>
      </c>
      <c r="C426" s="22" t="str">
        <f t="shared" si="27"/>
        <v>Obesity</v>
      </c>
      <c r="D426">
        <v>11.09</v>
      </c>
      <c r="E426" t="str">
        <f t="shared" si="24"/>
        <v>Diabetes</v>
      </c>
      <c r="F426" t="s">
        <v>2377</v>
      </c>
      <c r="G426" t="s">
        <v>2377</v>
      </c>
      <c r="H426" t="s">
        <v>2377</v>
      </c>
      <c r="I426" t="s">
        <v>2378</v>
      </c>
      <c r="J426" s="21">
        <f t="shared" si="25"/>
        <v>0</v>
      </c>
      <c r="K426" t="s">
        <v>2377</v>
      </c>
      <c r="L426" s="22" t="str">
        <f t="shared" si="26"/>
        <v>No</v>
      </c>
    </row>
    <row r="427" spans="1:12">
      <c r="A427" t="s">
        <v>1943</v>
      </c>
      <c r="B427">
        <v>27.36</v>
      </c>
      <c r="C427" s="22" t="str">
        <f t="shared" si="27"/>
        <v>Overweight</v>
      </c>
      <c r="D427">
        <v>9.4499999999999993</v>
      </c>
      <c r="E427" t="str">
        <f t="shared" si="24"/>
        <v>Diabetes</v>
      </c>
      <c r="F427" t="s">
        <v>2379</v>
      </c>
      <c r="G427" t="s">
        <v>2377</v>
      </c>
      <c r="H427" t="s">
        <v>2377</v>
      </c>
      <c r="I427">
        <v>2</v>
      </c>
      <c r="J427" s="21">
        <f t="shared" si="25"/>
        <v>2</v>
      </c>
      <c r="K427" t="s">
        <v>2379</v>
      </c>
      <c r="L427" s="22" t="str">
        <f t="shared" si="26"/>
        <v>yes</v>
      </c>
    </row>
    <row r="428" spans="1:12">
      <c r="A428" t="s">
        <v>1942</v>
      </c>
      <c r="B428">
        <v>22.2</v>
      </c>
      <c r="C428" s="22" t="str">
        <f t="shared" si="27"/>
        <v>Normal weight</v>
      </c>
      <c r="D428">
        <v>5.51</v>
      </c>
      <c r="E428" t="str">
        <f t="shared" si="24"/>
        <v>Normal</v>
      </c>
      <c r="F428" t="s">
        <v>2377</v>
      </c>
      <c r="G428" t="s">
        <v>2377</v>
      </c>
      <c r="H428" t="s">
        <v>2377</v>
      </c>
      <c r="I428" t="s">
        <v>2378</v>
      </c>
      <c r="J428" s="21">
        <f t="shared" si="25"/>
        <v>0</v>
      </c>
      <c r="K428" t="s">
        <v>2379</v>
      </c>
      <c r="L428" s="22" t="str">
        <f t="shared" si="26"/>
        <v>yes</v>
      </c>
    </row>
    <row r="429" spans="1:12">
      <c r="A429" t="s">
        <v>1941</v>
      </c>
      <c r="B429">
        <v>25.71</v>
      </c>
      <c r="C429" s="22" t="str">
        <f t="shared" si="27"/>
        <v>Overweight</v>
      </c>
      <c r="D429">
        <v>4.18</v>
      </c>
      <c r="E429" t="str">
        <f t="shared" si="24"/>
        <v>Normal</v>
      </c>
      <c r="F429" t="s">
        <v>2377</v>
      </c>
      <c r="G429" t="s">
        <v>2379</v>
      </c>
      <c r="H429" t="s">
        <v>2377</v>
      </c>
      <c r="I429">
        <v>1</v>
      </c>
      <c r="J429" s="21">
        <f t="shared" si="25"/>
        <v>1</v>
      </c>
      <c r="K429" t="s">
        <v>2379</v>
      </c>
      <c r="L429" s="22" t="str">
        <f t="shared" si="26"/>
        <v>yes</v>
      </c>
    </row>
    <row r="430" spans="1:12">
      <c r="A430" t="s">
        <v>1940</v>
      </c>
      <c r="B430">
        <v>41.91</v>
      </c>
      <c r="C430" s="22" t="str">
        <f t="shared" si="27"/>
        <v>Obesity</v>
      </c>
      <c r="D430">
        <v>5.98</v>
      </c>
      <c r="E430" t="str">
        <f t="shared" si="24"/>
        <v>Pre-diabetes</v>
      </c>
      <c r="F430" t="s">
        <v>2379</v>
      </c>
      <c r="G430" t="s">
        <v>2377</v>
      </c>
      <c r="H430" t="s">
        <v>2377</v>
      </c>
      <c r="I430">
        <v>1</v>
      </c>
      <c r="J430" s="21">
        <f t="shared" si="25"/>
        <v>1</v>
      </c>
      <c r="K430" t="s">
        <v>2377</v>
      </c>
      <c r="L430" s="22" t="str">
        <f t="shared" si="26"/>
        <v>No</v>
      </c>
    </row>
    <row r="431" spans="1:12">
      <c r="A431" t="s">
        <v>1939</v>
      </c>
      <c r="B431">
        <v>25.85</v>
      </c>
      <c r="C431" s="22" t="str">
        <f t="shared" si="27"/>
        <v>Overweight</v>
      </c>
      <c r="D431">
        <v>10.16</v>
      </c>
      <c r="E431" t="str">
        <f t="shared" si="24"/>
        <v>Diabetes</v>
      </c>
      <c r="F431" t="s">
        <v>2377</v>
      </c>
      <c r="G431" t="s">
        <v>2377</v>
      </c>
      <c r="H431" t="s">
        <v>2377</v>
      </c>
      <c r="I431" t="s">
        <v>2378</v>
      </c>
      <c r="J431" s="21">
        <f t="shared" si="25"/>
        <v>0</v>
      </c>
      <c r="K431" t="s">
        <v>2379</v>
      </c>
      <c r="L431" s="22" t="str">
        <f t="shared" si="26"/>
        <v>yes</v>
      </c>
    </row>
    <row r="432" spans="1:12">
      <c r="A432" t="s">
        <v>1938</v>
      </c>
      <c r="B432">
        <v>23.844999999999999</v>
      </c>
      <c r="C432" s="22" t="str">
        <f t="shared" si="27"/>
        <v>Normal weight</v>
      </c>
      <c r="D432">
        <v>11.71</v>
      </c>
      <c r="E432" t="str">
        <f t="shared" si="24"/>
        <v>Diabetes</v>
      </c>
      <c r="F432" t="s">
        <v>2377</v>
      </c>
      <c r="G432" t="s">
        <v>2377</v>
      </c>
      <c r="H432" t="s">
        <v>2377</v>
      </c>
      <c r="I432">
        <v>2</v>
      </c>
      <c r="J432" s="21">
        <f t="shared" si="25"/>
        <v>2</v>
      </c>
      <c r="K432" t="s">
        <v>2379</v>
      </c>
      <c r="L432" s="22" t="str">
        <f t="shared" si="26"/>
        <v>yes</v>
      </c>
    </row>
    <row r="433" spans="1:12">
      <c r="A433" t="s">
        <v>1937</v>
      </c>
      <c r="B433">
        <v>30.59</v>
      </c>
      <c r="C433" s="22" t="str">
        <f t="shared" si="27"/>
        <v>Obesity</v>
      </c>
      <c r="D433">
        <v>5.23</v>
      </c>
      <c r="E433" t="str">
        <f t="shared" si="24"/>
        <v>Normal</v>
      </c>
      <c r="F433" t="s">
        <v>2377</v>
      </c>
      <c r="G433" t="s">
        <v>2377</v>
      </c>
      <c r="H433" t="s">
        <v>2380</v>
      </c>
      <c r="I433">
        <v>1</v>
      </c>
      <c r="J433" s="21">
        <f t="shared" si="25"/>
        <v>1</v>
      </c>
      <c r="K433" t="s">
        <v>2377</v>
      </c>
      <c r="L433" s="22" t="str">
        <f t="shared" si="26"/>
        <v>No</v>
      </c>
    </row>
    <row r="434" spans="1:12">
      <c r="A434" t="s">
        <v>1936</v>
      </c>
      <c r="B434">
        <v>24.795000000000002</v>
      </c>
      <c r="C434" s="22" t="str">
        <f t="shared" si="27"/>
        <v>Normal weight</v>
      </c>
      <c r="D434">
        <v>6.85</v>
      </c>
      <c r="E434" t="str">
        <f t="shared" si="24"/>
        <v>Diabetes</v>
      </c>
      <c r="F434" t="s">
        <v>2377</v>
      </c>
      <c r="G434" t="s">
        <v>2377</v>
      </c>
      <c r="H434" t="s">
        <v>2377</v>
      </c>
      <c r="I434" t="s">
        <v>2378</v>
      </c>
      <c r="J434" s="21">
        <f t="shared" si="25"/>
        <v>0</v>
      </c>
      <c r="K434" t="s">
        <v>2379</v>
      </c>
      <c r="L434" s="22" t="str">
        <f t="shared" si="26"/>
        <v>yes</v>
      </c>
    </row>
    <row r="435" spans="1:12">
      <c r="A435" t="s">
        <v>1935</v>
      </c>
      <c r="B435">
        <v>24.13</v>
      </c>
      <c r="C435" s="22" t="str">
        <f t="shared" si="27"/>
        <v>Normal weight</v>
      </c>
      <c r="D435">
        <v>7.05</v>
      </c>
      <c r="E435" t="str">
        <f t="shared" si="24"/>
        <v>Diabetes</v>
      </c>
      <c r="F435" t="s">
        <v>2379</v>
      </c>
      <c r="G435" t="s">
        <v>2377</v>
      </c>
      <c r="H435" t="s">
        <v>2377</v>
      </c>
      <c r="I435">
        <v>2</v>
      </c>
      <c r="J435" s="21">
        <f t="shared" si="25"/>
        <v>2</v>
      </c>
      <c r="K435" t="s">
        <v>2379</v>
      </c>
      <c r="L435" s="22" t="str">
        <f t="shared" si="26"/>
        <v>yes</v>
      </c>
    </row>
    <row r="436" spans="1:12">
      <c r="A436" t="s">
        <v>1934</v>
      </c>
      <c r="B436">
        <v>25.84</v>
      </c>
      <c r="C436" s="22" t="str">
        <f t="shared" si="27"/>
        <v>Overweight</v>
      </c>
      <c r="D436">
        <v>11.64</v>
      </c>
      <c r="E436" t="str">
        <f t="shared" si="24"/>
        <v>Diabetes</v>
      </c>
      <c r="F436" t="s">
        <v>2377</v>
      </c>
      <c r="G436" t="s">
        <v>2377</v>
      </c>
      <c r="H436" t="s">
        <v>2377</v>
      </c>
      <c r="I436">
        <v>2</v>
      </c>
      <c r="J436" s="21">
        <f t="shared" si="25"/>
        <v>2</v>
      </c>
      <c r="K436" t="s">
        <v>2379</v>
      </c>
      <c r="L436" s="22" t="str">
        <f t="shared" si="26"/>
        <v>yes</v>
      </c>
    </row>
    <row r="437" spans="1:12">
      <c r="A437" t="s">
        <v>1933</v>
      </c>
      <c r="B437">
        <v>28</v>
      </c>
      <c r="C437" s="22" t="str">
        <f t="shared" si="27"/>
        <v>Overweight</v>
      </c>
      <c r="D437">
        <v>10.52</v>
      </c>
      <c r="E437" t="str">
        <f t="shared" si="24"/>
        <v>Diabetes</v>
      </c>
      <c r="F437" t="s">
        <v>2377</v>
      </c>
      <c r="G437" t="s">
        <v>2377</v>
      </c>
      <c r="H437" t="s">
        <v>2377</v>
      </c>
      <c r="I437" t="s">
        <v>2378</v>
      </c>
      <c r="J437" s="21">
        <f t="shared" si="25"/>
        <v>0</v>
      </c>
      <c r="K437" t="s">
        <v>2379</v>
      </c>
      <c r="L437" s="22" t="str">
        <f t="shared" si="26"/>
        <v>yes</v>
      </c>
    </row>
    <row r="438" spans="1:12">
      <c r="A438" t="s">
        <v>1932</v>
      </c>
      <c r="B438">
        <v>34.1</v>
      </c>
      <c r="C438" s="22" t="str">
        <f t="shared" si="27"/>
        <v>Obesity</v>
      </c>
      <c r="D438">
        <v>4.01</v>
      </c>
      <c r="E438" t="str">
        <f t="shared" si="24"/>
        <v>Normal</v>
      </c>
      <c r="F438" t="s">
        <v>2379</v>
      </c>
      <c r="G438" t="s">
        <v>2377</v>
      </c>
      <c r="H438" t="s">
        <v>2380</v>
      </c>
      <c r="I438">
        <v>1</v>
      </c>
      <c r="J438" s="21">
        <f t="shared" si="25"/>
        <v>1</v>
      </c>
      <c r="K438" t="s">
        <v>2377</v>
      </c>
      <c r="L438" s="22" t="str">
        <f t="shared" si="26"/>
        <v>No</v>
      </c>
    </row>
    <row r="439" spans="1:12">
      <c r="A439" t="s">
        <v>1931</v>
      </c>
      <c r="B439">
        <v>26.125</v>
      </c>
      <c r="C439" s="22" t="str">
        <f t="shared" si="27"/>
        <v>Overweight</v>
      </c>
      <c r="D439">
        <v>8.56</v>
      </c>
      <c r="E439" t="str">
        <f t="shared" si="24"/>
        <v>Diabetes</v>
      </c>
      <c r="F439" t="s">
        <v>2379</v>
      </c>
      <c r="G439" t="s">
        <v>2377</v>
      </c>
      <c r="H439" t="s">
        <v>2377</v>
      </c>
      <c r="I439">
        <v>1</v>
      </c>
      <c r="J439" s="21">
        <f t="shared" si="25"/>
        <v>1</v>
      </c>
      <c r="K439" t="s">
        <v>2379</v>
      </c>
      <c r="L439" s="22" t="str">
        <f t="shared" si="26"/>
        <v>yes</v>
      </c>
    </row>
    <row r="440" spans="1:12">
      <c r="A440" t="s">
        <v>1930</v>
      </c>
      <c r="B440">
        <v>25.6</v>
      </c>
      <c r="C440" s="22" t="str">
        <f t="shared" si="27"/>
        <v>Overweight</v>
      </c>
      <c r="D440">
        <v>10.5</v>
      </c>
      <c r="E440" t="str">
        <f t="shared" si="24"/>
        <v>Diabetes</v>
      </c>
      <c r="F440" t="s">
        <v>2377</v>
      </c>
      <c r="G440" t="s">
        <v>2377</v>
      </c>
      <c r="H440" t="s">
        <v>2377</v>
      </c>
      <c r="I440">
        <v>2</v>
      </c>
      <c r="J440" s="21">
        <f t="shared" si="25"/>
        <v>2</v>
      </c>
      <c r="K440" t="s">
        <v>2379</v>
      </c>
      <c r="L440" s="22" t="str">
        <f t="shared" si="26"/>
        <v>yes</v>
      </c>
    </row>
    <row r="441" spans="1:12">
      <c r="A441" t="s">
        <v>1929</v>
      </c>
      <c r="B441">
        <v>24.32</v>
      </c>
      <c r="C441" s="22" t="str">
        <f t="shared" si="27"/>
        <v>Normal weight</v>
      </c>
      <c r="D441">
        <v>6.39</v>
      </c>
      <c r="E441" t="str">
        <f t="shared" si="24"/>
        <v>Pre-diabetes</v>
      </c>
      <c r="F441" t="s">
        <v>2377</v>
      </c>
      <c r="G441" t="s">
        <v>2377</v>
      </c>
      <c r="H441" t="s">
        <v>2377</v>
      </c>
      <c r="I441" t="s">
        <v>2378</v>
      </c>
      <c r="J441" s="21">
        <f t="shared" si="25"/>
        <v>0</v>
      </c>
      <c r="K441" t="s">
        <v>2377</v>
      </c>
      <c r="L441" s="22" t="str">
        <f t="shared" si="26"/>
        <v>No</v>
      </c>
    </row>
    <row r="442" spans="1:12">
      <c r="A442" t="s">
        <v>1928</v>
      </c>
      <c r="B442">
        <v>22.88</v>
      </c>
      <c r="C442" s="22" t="str">
        <f t="shared" si="27"/>
        <v>Normal weight</v>
      </c>
      <c r="D442">
        <v>5.71</v>
      </c>
      <c r="E442" t="str">
        <f t="shared" si="24"/>
        <v>Pre-diabetes</v>
      </c>
      <c r="F442" t="s">
        <v>2379</v>
      </c>
      <c r="G442" t="s">
        <v>2377</v>
      </c>
      <c r="H442" t="s">
        <v>2380</v>
      </c>
      <c r="I442">
        <v>1</v>
      </c>
      <c r="J442" s="21">
        <f t="shared" si="25"/>
        <v>1</v>
      </c>
      <c r="K442" t="s">
        <v>2379</v>
      </c>
      <c r="L442" s="22" t="str">
        <f t="shared" si="26"/>
        <v>yes</v>
      </c>
    </row>
    <row r="443" spans="1:12">
      <c r="A443" t="s">
        <v>1927</v>
      </c>
      <c r="B443">
        <v>24.984999999999999</v>
      </c>
      <c r="C443" s="22" t="str">
        <f t="shared" si="27"/>
        <v>Normal weight</v>
      </c>
      <c r="D443">
        <v>4.43</v>
      </c>
      <c r="E443" t="str">
        <f t="shared" si="24"/>
        <v>Normal</v>
      </c>
      <c r="F443" t="s">
        <v>2379</v>
      </c>
      <c r="G443" t="s">
        <v>2377</v>
      </c>
      <c r="H443" t="s">
        <v>2380</v>
      </c>
      <c r="I443">
        <v>1</v>
      </c>
      <c r="J443" s="21">
        <f t="shared" si="25"/>
        <v>1</v>
      </c>
      <c r="K443" t="s">
        <v>2377</v>
      </c>
      <c r="L443" s="22" t="str">
        <f t="shared" si="26"/>
        <v>No</v>
      </c>
    </row>
    <row r="444" spans="1:12">
      <c r="A444" t="s">
        <v>1926</v>
      </c>
      <c r="B444">
        <v>33.1</v>
      </c>
      <c r="C444" s="22" t="str">
        <f t="shared" si="27"/>
        <v>Obesity</v>
      </c>
      <c r="D444">
        <v>5.52</v>
      </c>
      <c r="E444" t="str">
        <f t="shared" si="24"/>
        <v>Normal</v>
      </c>
      <c r="F444" t="s">
        <v>2377</v>
      </c>
      <c r="G444" t="s">
        <v>2377</v>
      </c>
      <c r="H444" t="s">
        <v>2380</v>
      </c>
      <c r="I444">
        <v>1</v>
      </c>
      <c r="J444" s="21">
        <f t="shared" si="25"/>
        <v>1</v>
      </c>
      <c r="K444" t="s">
        <v>2377</v>
      </c>
      <c r="L444" s="22" t="str">
        <f t="shared" si="26"/>
        <v>No</v>
      </c>
    </row>
    <row r="445" spans="1:12">
      <c r="A445" t="s">
        <v>1925</v>
      </c>
      <c r="B445">
        <v>27.83</v>
      </c>
      <c r="C445" s="22" t="str">
        <f t="shared" si="27"/>
        <v>Overweight</v>
      </c>
      <c r="D445">
        <v>9.1999999999999993</v>
      </c>
      <c r="E445" t="str">
        <f t="shared" si="24"/>
        <v>Diabetes</v>
      </c>
      <c r="F445" t="s">
        <v>2379</v>
      </c>
      <c r="G445" t="s">
        <v>2377</v>
      </c>
      <c r="H445" t="s">
        <v>2377</v>
      </c>
      <c r="I445">
        <v>1</v>
      </c>
      <c r="J445" s="21">
        <f t="shared" si="25"/>
        <v>1</v>
      </c>
      <c r="K445" t="s">
        <v>2379</v>
      </c>
      <c r="L445" s="22" t="str">
        <f t="shared" si="26"/>
        <v>yes</v>
      </c>
    </row>
    <row r="446" spans="1:12">
      <c r="A446" t="s">
        <v>1924</v>
      </c>
      <c r="B446">
        <v>30.875</v>
      </c>
      <c r="C446" s="22" t="str">
        <f t="shared" si="27"/>
        <v>Obesity</v>
      </c>
      <c r="D446">
        <v>10.97</v>
      </c>
      <c r="E446" t="str">
        <f t="shared" si="24"/>
        <v>Diabetes</v>
      </c>
      <c r="F446" t="s">
        <v>2379</v>
      </c>
      <c r="G446" t="s">
        <v>2377</v>
      </c>
      <c r="H446" t="s">
        <v>2377</v>
      </c>
      <c r="I446">
        <v>2</v>
      </c>
      <c r="J446" s="21">
        <f t="shared" si="25"/>
        <v>2</v>
      </c>
      <c r="K446" t="s">
        <v>2377</v>
      </c>
      <c r="L446" s="22" t="str">
        <f t="shared" si="26"/>
        <v>No</v>
      </c>
    </row>
    <row r="447" spans="1:12">
      <c r="A447" t="s">
        <v>1923</v>
      </c>
      <c r="B447">
        <v>27.265000000000001</v>
      </c>
      <c r="C447" s="22" t="str">
        <f t="shared" si="27"/>
        <v>Overweight</v>
      </c>
      <c r="D447">
        <v>4.25</v>
      </c>
      <c r="E447" t="str">
        <f t="shared" si="24"/>
        <v>Normal</v>
      </c>
      <c r="F447" t="s">
        <v>2377</v>
      </c>
      <c r="G447" t="s">
        <v>2377</v>
      </c>
      <c r="H447" t="s">
        <v>2380</v>
      </c>
      <c r="I447">
        <v>1</v>
      </c>
      <c r="J447" s="21">
        <f t="shared" si="25"/>
        <v>1</v>
      </c>
      <c r="K447" t="s">
        <v>2377</v>
      </c>
      <c r="L447" s="22" t="str">
        <f t="shared" si="26"/>
        <v>No</v>
      </c>
    </row>
    <row r="448" spans="1:12">
      <c r="A448" t="s">
        <v>1922</v>
      </c>
      <c r="B448">
        <v>26.7</v>
      </c>
      <c r="C448" s="22" t="str">
        <f t="shared" si="27"/>
        <v>Overweight</v>
      </c>
      <c r="D448">
        <v>5.23</v>
      </c>
      <c r="E448" t="str">
        <f t="shared" si="24"/>
        <v>Normal</v>
      </c>
      <c r="F448" t="s">
        <v>2377</v>
      </c>
      <c r="G448" t="s">
        <v>2377</v>
      </c>
      <c r="H448" t="s">
        <v>2380</v>
      </c>
      <c r="I448">
        <v>1</v>
      </c>
      <c r="J448" s="21">
        <f t="shared" si="25"/>
        <v>1</v>
      </c>
      <c r="K448" t="s">
        <v>2379</v>
      </c>
      <c r="L448" s="22" t="str">
        <f t="shared" si="26"/>
        <v>yes</v>
      </c>
    </row>
    <row r="449" spans="1:12">
      <c r="A449" t="s">
        <v>1921</v>
      </c>
      <c r="B449">
        <v>29.925000000000001</v>
      </c>
      <c r="C449" s="22" t="str">
        <f t="shared" si="27"/>
        <v>Overweight</v>
      </c>
      <c r="D449">
        <v>5.96</v>
      </c>
      <c r="E449" t="str">
        <f t="shared" si="24"/>
        <v>Pre-diabetes</v>
      </c>
      <c r="F449" t="s">
        <v>2379</v>
      </c>
      <c r="G449" t="s">
        <v>2377</v>
      </c>
      <c r="H449" t="s">
        <v>2380</v>
      </c>
      <c r="I449">
        <v>1</v>
      </c>
      <c r="J449" s="21">
        <f t="shared" si="25"/>
        <v>1</v>
      </c>
      <c r="K449" t="s">
        <v>2379</v>
      </c>
      <c r="L449" s="22" t="str">
        <f t="shared" si="26"/>
        <v>yes</v>
      </c>
    </row>
    <row r="450" spans="1:12">
      <c r="A450" t="s">
        <v>1920</v>
      </c>
      <c r="B450">
        <v>19.95</v>
      </c>
      <c r="C450" s="22" t="str">
        <f t="shared" si="27"/>
        <v>Normal weight</v>
      </c>
      <c r="D450">
        <v>4.29</v>
      </c>
      <c r="E450" t="str">
        <f t="shared" si="24"/>
        <v>Normal</v>
      </c>
      <c r="F450" t="s">
        <v>2379</v>
      </c>
      <c r="G450" t="s">
        <v>2377</v>
      </c>
      <c r="H450" t="s">
        <v>2377</v>
      </c>
      <c r="I450">
        <v>2</v>
      </c>
      <c r="J450" s="21">
        <f t="shared" si="25"/>
        <v>2</v>
      </c>
      <c r="K450" t="s">
        <v>2379</v>
      </c>
      <c r="L450" s="22" t="str">
        <f t="shared" si="26"/>
        <v>yes</v>
      </c>
    </row>
    <row r="451" spans="1:12">
      <c r="A451" t="s">
        <v>1919</v>
      </c>
      <c r="B451">
        <v>24.225000000000001</v>
      </c>
      <c r="C451" s="22" t="str">
        <f t="shared" si="27"/>
        <v>Normal weight</v>
      </c>
      <c r="D451">
        <v>4.09</v>
      </c>
      <c r="E451" t="str">
        <f t="shared" ref="E451:E514" si="28">IF(D451&lt;5.7,"Normal",IF(D451&lt;6.5,"Pre-diabetes","Diabetes"))</f>
        <v>Normal</v>
      </c>
      <c r="F451" t="s">
        <v>2377</v>
      </c>
      <c r="G451" t="s">
        <v>2377</v>
      </c>
      <c r="H451" t="s">
        <v>2377</v>
      </c>
      <c r="I451" t="s">
        <v>2378</v>
      </c>
      <c r="J451" s="21">
        <f t="shared" ref="J451:J514" si="29">IF(I451="No major surgery",0,I451)</f>
        <v>0</v>
      </c>
      <c r="K451" t="s">
        <v>2377</v>
      </c>
      <c r="L451" s="22" t="str">
        <f t="shared" ref="L451:L514" si="30">IF(K451="?","No",K451)</f>
        <v>No</v>
      </c>
    </row>
    <row r="452" spans="1:12">
      <c r="A452" t="s">
        <v>1918</v>
      </c>
      <c r="B452">
        <v>28.12</v>
      </c>
      <c r="C452" s="22" t="str">
        <f t="shared" ref="C452:C515" si="31">IF(B452&lt;18.5,"Underweight",IF(B452&lt;25,"Normal weight", IF(B452&lt;30,"Overweight","Obesity")))</f>
        <v>Overweight</v>
      </c>
      <c r="D452">
        <v>4.88</v>
      </c>
      <c r="E452" t="str">
        <f t="shared" si="28"/>
        <v>Normal</v>
      </c>
      <c r="F452" t="s">
        <v>2377</v>
      </c>
      <c r="G452" t="s">
        <v>2377</v>
      </c>
      <c r="H452" t="s">
        <v>2377</v>
      </c>
      <c r="I452" t="s">
        <v>2378</v>
      </c>
      <c r="J452" s="21">
        <f t="shared" si="29"/>
        <v>0</v>
      </c>
      <c r="K452" t="s">
        <v>2379</v>
      </c>
      <c r="L452" s="22" t="str">
        <f t="shared" si="30"/>
        <v>yes</v>
      </c>
    </row>
    <row r="453" spans="1:12">
      <c r="A453" t="s">
        <v>1917</v>
      </c>
      <c r="B453">
        <v>23.21</v>
      </c>
      <c r="C453" s="22" t="str">
        <f t="shared" si="31"/>
        <v>Normal weight</v>
      </c>
      <c r="D453">
        <v>6.76</v>
      </c>
      <c r="E453" t="str">
        <f t="shared" si="28"/>
        <v>Diabetes</v>
      </c>
      <c r="F453" t="s">
        <v>2377</v>
      </c>
      <c r="G453" t="s">
        <v>2377</v>
      </c>
      <c r="H453" t="s">
        <v>2377</v>
      </c>
      <c r="I453" t="s">
        <v>2378</v>
      </c>
      <c r="J453" s="21">
        <f t="shared" si="29"/>
        <v>0</v>
      </c>
      <c r="K453" t="s">
        <v>2379</v>
      </c>
      <c r="L453" s="22" t="str">
        <f t="shared" si="30"/>
        <v>yes</v>
      </c>
    </row>
    <row r="454" spans="1:12">
      <c r="A454" t="s">
        <v>1916</v>
      </c>
      <c r="B454">
        <v>23.98</v>
      </c>
      <c r="C454" s="22" t="str">
        <f t="shared" si="31"/>
        <v>Normal weight</v>
      </c>
      <c r="D454">
        <v>10.67</v>
      </c>
      <c r="E454" t="str">
        <f t="shared" si="28"/>
        <v>Diabetes</v>
      </c>
      <c r="F454" t="s">
        <v>2377</v>
      </c>
      <c r="G454" t="s">
        <v>2377</v>
      </c>
      <c r="H454" t="s">
        <v>2377</v>
      </c>
      <c r="I454" t="s">
        <v>2378</v>
      </c>
      <c r="J454" s="21">
        <f t="shared" si="29"/>
        <v>0</v>
      </c>
      <c r="K454" t="s">
        <v>2377</v>
      </c>
      <c r="L454" s="22" t="str">
        <f t="shared" si="30"/>
        <v>No</v>
      </c>
    </row>
    <row r="455" spans="1:12">
      <c r="A455" t="s">
        <v>1915</v>
      </c>
      <c r="B455">
        <v>30</v>
      </c>
      <c r="C455" s="22" t="str">
        <f t="shared" si="31"/>
        <v>Obesity</v>
      </c>
      <c r="D455">
        <v>6.21</v>
      </c>
      <c r="E455" t="str">
        <f t="shared" si="28"/>
        <v>Pre-diabetes</v>
      </c>
      <c r="F455" t="s">
        <v>2377</v>
      </c>
      <c r="G455" t="s">
        <v>2377</v>
      </c>
      <c r="H455" t="s">
        <v>2377</v>
      </c>
      <c r="I455" t="s">
        <v>2378</v>
      </c>
      <c r="J455" s="21">
        <f t="shared" si="29"/>
        <v>0</v>
      </c>
      <c r="K455" t="s">
        <v>2379</v>
      </c>
      <c r="L455" s="22" t="str">
        <f t="shared" si="30"/>
        <v>yes</v>
      </c>
    </row>
    <row r="456" spans="1:12">
      <c r="A456" t="s">
        <v>1914</v>
      </c>
      <c r="B456">
        <v>17.350000000000001</v>
      </c>
      <c r="C456" s="22" t="str">
        <f t="shared" si="31"/>
        <v>Underweight</v>
      </c>
      <c r="D456">
        <v>5.03</v>
      </c>
      <c r="E456" t="str">
        <f t="shared" si="28"/>
        <v>Normal</v>
      </c>
      <c r="F456" t="s">
        <v>2379</v>
      </c>
      <c r="G456" t="s">
        <v>2377</v>
      </c>
      <c r="H456" t="s">
        <v>2377</v>
      </c>
      <c r="I456" t="s">
        <v>2378</v>
      </c>
      <c r="J456" s="21">
        <f t="shared" si="29"/>
        <v>0</v>
      </c>
      <c r="K456" t="s">
        <v>2379</v>
      </c>
      <c r="L456" s="22" t="str">
        <f t="shared" si="30"/>
        <v>yes</v>
      </c>
    </row>
    <row r="457" spans="1:12">
      <c r="A457" t="s">
        <v>1913</v>
      </c>
      <c r="B457">
        <v>22.704999999999998</v>
      </c>
      <c r="C457" s="22" t="str">
        <f t="shared" si="31"/>
        <v>Normal weight</v>
      </c>
      <c r="D457">
        <v>5.27</v>
      </c>
      <c r="E457" t="str">
        <f t="shared" si="28"/>
        <v>Normal</v>
      </c>
      <c r="F457" t="s">
        <v>2377</v>
      </c>
      <c r="G457" t="s">
        <v>2377</v>
      </c>
      <c r="H457" t="s">
        <v>2377</v>
      </c>
      <c r="I457" t="s">
        <v>2378</v>
      </c>
      <c r="J457" s="21">
        <f t="shared" si="29"/>
        <v>0</v>
      </c>
      <c r="K457" t="s">
        <v>2377</v>
      </c>
      <c r="L457" s="22" t="str">
        <f t="shared" si="30"/>
        <v>No</v>
      </c>
    </row>
    <row r="458" spans="1:12">
      <c r="A458" t="s">
        <v>1912</v>
      </c>
      <c r="B458">
        <v>25.41</v>
      </c>
      <c r="C458" s="22" t="str">
        <f t="shared" si="31"/>
        <v>Overweight</v>
      </c>
      <c r="D458">
        <v>10.53</v>
      </c>
      <c r="E458" t="str">
        <f t="shared" si="28"/>
        <v>Diabetes</v>
      </c>
      <c r="F458" t="s">
        <v>2379</v>
      </c>
      <c r="G458" t="s">
        <v>2377</v>
      </c>
      <c r="H458" t="s">
        <v>2377</v>
      </c>
      <c r="I458">
        <v>1</v>
      </c>
      <c r="J458" s="21">
        <f t="shared" si="29"/>
        <v>1</v>
      </c>
      <c r="K458" t="s">
        <v>2379</v>
      </c>
      <c r="L458" s="22" t="str">
        <f t="shared" si="30"/>
        <v>yes</v>
      </c>
    </row>
    <row r="459" spans="1:12">
      <c r="A459" t="s">
        <v>1911</v>
      </c>
      <c r="B459">
        <v>18.23</v>
      </c>
      <c r="C459" s="22" t="str">
        <f t="shared" si="31"/>
        <v>Underweight</v>
      </c>
      <c r="D459">
        <v>5.78</v>
      </c>
      <c r="E459" t="str">
        <f t="shared" si="28"/>
        <v>Pre-diabetes</v>
      </c>
      <c r="F459" t="s">
        <v>2377</v>
      </c>
      <c r="G459" t="s">
        <v>2377</v>
      </c>
      <c r="H459" t="s">
        <v>2380</v>
      </c>
      <c r="I459">
        <v>1</v>
      </c>
      <c r="J459" s="21">
        <f t="shared" si="29"/>
        <v>1</v>
      </c>
      <c r="K459" t="s">
        <v>2379</v>
      </c>
      <c r="L459" s="22" t="str">
        <f t="shared" si="30"/>
        <v>yes</v>
      </c>
    </row>
    <row r="460" spans="1:12">
      <c r="A460" t="s">
        <v>1910</v>
      </c>
      <c r="B460">
        <v>24.7</v>
      </c>
      <c r="C460" s="22" t="str">
        <f t="shared" si="31"/>
        <v>Normal weight</v>
      </c>
      <c r="D460">
        <v>4.3600000000000003</v>
      </c>
      <c r="E460" t="str">
        <f t="shared" si="28"/>
        <v>Normal</v>
      </c>
      <c r="F460" t="s">
        <v>2377</v>
      </c>
      <c r="G460" t="s">
        <v>2377</v>
      </c>
      <c r="H460" t="s">
        <v>2380</v>
      </c>
      <c r="I460">
        <v>1</v>
      </c>
      <c r="J460" s="21">
        <f t="shared" si="29"/>
        <v>1</v>
      </c>
      <c r="K460" t="s">
        <v>2379</v>
      </c>
      <c r="L460" s="22" t="str">
        <f t="shared" si="30"/>
        <v>yes</v>
      </c>
    </row>
    <row r="461" spans="1:12">
      <c r="A461" t="s">
        <v>1909</v>
      </c>
      <c r="B461">
        <v>37.4</v>
      </c>
      <c r="C461" s="22" t="str">
        <f t="shared" si="31"/>
        <v>Obesity</v>
      </c>
      <c r="D461">
        <v>9.7200000000000006</v>
      </c>
      <c r="E461" t="str">
        <f t="shared" si="28"/>
        <v>Diabetes</v>
      </c>
      <c r="F461" t="s">
        <v>2379</v>
      </c>
      <c r="G461" t="s">
        <v>2377</v>
      </c>
      <c r="H461" t="s">
        <v>2380</v>
      </c>
      <c r="I461">
        <v>1</v>
      </c>
      <c r="J461" s="21">
        <f t="shared" si="29"/>
        <v>1</v>
      </c>
      <c r="K461" t="s">
        <v>2377</v>
      </c>
      <c r="L461" s="22" t="str">
        <f t="shared" si="30"/>
        <v>No</v>
      </c>
    </row>
    <row r="462" spans="1:12">
      <c r="A462" t="s">
        <v>1908</v>
      </c>
      <c r="B462">
        <v>26.885000000000002</v>
      </c>
      <c r="C462" s="22" t="str">
        <f t="shared" si="31"/>
        <v>Overweight</v>
      </c>
      <c r="D462">
        <v>5.18</v>
      </c>
      <c r="E462" t="str">
        <f t="shared" si="28"/>
        <v>Normal</v>
      </c>
      <c r="F462" t="s">
        <v>2377</v>
      </c>
      <c r="G462" t="s">
        <v>2377</v>
      </c>
      <c r="H462" t="s">
        <v>2380</v>
      </c>
      <c r="I462">
        <v>1</v>
      </c>
      <c r="J462" s="21">
        <f t="shared" si="29"/>
        <v>1</v>
      </c>
      <c r="K462" t="s">
        <v>2379</v>
      </c>
      <c r="L462" s="22" t="str">
        <f t="shared" si="30"/>
        <v>yes</v>
      </c>
    </row>
    <row r="463" spans="1:12">
      <c r="A463" t="s">
        <v>1907</v>
      </c>
      <c r="B463">
        <v>25.27</v>
      </c>
      <c r="C463" s="22" t="str">
        <f t="shared" si="31"/>
        <v>Overweight</v>
      </c>
      <c r="D463">
        <v>5.29</v>
      </c>
      <c r="E463" t="str">
        <f t="shared" si="28"/>
        <v>Normal</v>
      </c>
      <c r="F463" t="s">
        <v>2377</v>
      </c>
      <c r="G463" t="s">
        <v>2377</v>
      </c>
      <c r="H463" t="s">
        <v>2380</v>
      </c>
      <c r="I463">
        <v>1</v>
      </c>
      <c r="J463" s="21">
        <f t="shared" si="29"/>
        <v>1</v>
      </c>
      <c r="K463" t="s">
        <v>2379</v>
      </c>
      <c r="L463" s="22" t="str">
        <f t="shared" si="30"/>
        <v>yes</v>
      </c>
    </row>
    <row r="464" spans="1:12">
      <c r="A464" t="s">
        <v>1906</v>
      </c>
      <c r="B464">
        <v>23.655000000000001</v>
      </c>
      <c r="C464" s="22" t="str">
        <f t="shared" si="31"/>
        <v>Normal weight</v>
      </c>
      <c r="D464">
        <v>4.8600000000000003</v>
      </c>
      <c r="E464" t="str">
        <f t="shared" si="28"/>
        <v>Normal</v>
      </c>
      <c r="F464" t="s">
        <v>2379</v>
      </c>
      <c r="G464" t="s">
        <v>2377</v>
      </c>
      <c r="H464" t="s">
        <v>2377</v>
      </c>
      <c r="I464" t="s">
        <v>2378</v>
      </c>
      <c r="J464" s="21">
        <f t="shared" si="29"/>
        <v>0</v>
      </c>
      <c r="K464" t="s">
        <v>2379</v>
      </c>
      <c r="L464" s="22" t="str">
        <f t="shared" si="30"/>
        <v>yes</v>
      </c>
    </row>
    <row r="465" spans="1:12">
      <c r="A465" t="s">
        <v>1905</v>
      </c>
      <c r="B465">
        <v>55.05</v>
      </c>
      <c r="C465" s="22" t="str">
        <f t="shared" si="31"/>
        <v>Obesity</v>
      </c>
      <c r="D465">
        <v>7.66</v>
      </c>
      <c r="E465" t="str">
        <f t="shared" si="28"/>
        <v>Diabetes</v>
      </c>
      <c r="F465" t="s">
        <v>2377</v>
      </c>
      <c r="G465" t="s">
        <v>2377</v>
      </c>
      <c r="H465" t="s">
        <v>2377</v>
      </c>
      <c r="I465" t="s">
        <v>2378</v>
      </c>
      <c r="J465" s="21">
        <f t="shared" si="29"/>
        <v>0</v>
      </c>
      <c r="K465" t="s">
        <v>2377</v>
      </c>
      <c r="L465" s="22" t="str">
        <f t="shared" si="30"/>
        <v>No</v>
      </c>
    </row>
    <row r="466" spans="1:12">
      <c r="A466" t="s">
        <v>1904</v>
      </c>
      <c r="B466">
        <v>24.89</v>
      </c>
      <c r="C466" s="22" t="str">
        <f t="shared" si="31"/>
        <v>Normal weight</v>
      </c>
      <c r="D466">
        <v>6.1</v>
      </c>
      <c r="E466" t="str">
        <f t="shared" si="28"/>
        <v>Pre-diabetes</v>
      </c>
      <c r="F466" t="s">
        <v>2379</v>
      </c>
      <c r="G466" t="s">
        <v>2377</v>
      </c>
      <c r="H466" t="s">
        <v>2380</v>
      </c>
      <c r="I466">
        <v>1</v>
      </c>
      <c r="J466" s="21">
        <f t="shared" si="29"/>
        <v>1</v>
      </c>
      <c r="K466" t="s">
        <v>2379</v>
      </c>
      <c r="L466" s="22" t="str">
        <f t="shared" si="30"/>
        <v>yes</v>
      </c>
    </row>
    <row r="467" spans="1:12">
      <c r="A467" t="s">
        <v>1903</v>
      </c>
      <c r="B467">
        <v>18.715</v>
      </c>
      <c r="C467" s="22" t="str">
        <f t="shared" si="31"/>
        <v>Normal weight</v>
      </c>
      <c r="D467">
        <v>4.4400000000000004</v>
      </c>
      <c r="E467" t="str">
        <f t="shared" si="28"/>
        <v>Normal</v>
      </c>
      <c r="F467" t="s">
        <v>2377</v>
      </c>
      <c r="G467" t="s">
        <v>2377</v>
      </c>
      <c r="H467" t="s">
        <v>2377</v>
      </c>
      <c r="I467" t="s">
        <v>2378</v>
      </c>
      <c r="J467" s="21">
        <f t="shared" si="29"/>
        <v>0</v>
      </c>
      <c r="K467" t="s">
        <v>2377</v>
      </c>
      <c r="L467" s="22" t="str">
        <f t="shared" si="30"/>
        <v>No</v>
      </c>
    </row>
    <row r="468" spans="1:12">
      <c r="A468" t="s">
        <v>1902</v>
      </c>
      <c r="B468">
        <v>28.12</v>
      </c>
      <c r="C468" s="22" t="str">
        <f t="shared" si="31"/>
        <v>Overweight</v>
      </c>
      <c r="D468">
        <v>6.15</v>
      </c>
      <c r="E468" t="str">
        <f t="shared" si="28"/>
        <v>Pre-diabetes</v>
      </c>
      <c r="F468" t="s">
        <v>2377</v>
      </c>
      <c r="G468" t="s">
        <v>2377</v>
      </c>
      <c r="H468" t="s">
        <v>2377</v>
      </c>
      <c r="I468" t="s">
        <v>2378</v>
      </c>
      <c r="J468" s="21">
        <f t="shared" si="29"/>
        <v>0</v>
      </c>
      <c r="K468" t="s">
        <v>2379</v>
      </c>
      <c r="L468" s="22" t="str">
        <f t="shared" si="30"/>
        <v>yes</v>
      </c>
    </row>
    <row r="469" spans="1:12">
      <c r="A469" t="s">
        <v>1901</v>
      </c>
      <c r="B469">
        <v>26.6</v>
      </c>
      <c r="C469" s="22" t="str">
        <f t="shared" si="31"/>
        <v>Overweight</v>
      </c>
      <c r="D469">
        <v>4.53</v>
      </c>
      <c r="E469" t="str">
        <f t="shared" si="28"/>
        <v>Normal</v>
      </c>
      <c r="F469" t="s">
        <v>2377</v>
      </c>
      <c r="G469" t="s">
        <v>2377</v>
      </c>
      <c r="H469" t="s">
        <v>2377</v>
      </c>
      <c r="I469" t="s">
        <v>2378</v>
      </c>
      <c r="J469" s="21">
        <f t="shared" si="29"/>
        <v>0</v>
      </c>
      <c r="K469" t="s">
        <v>2379</v>
      </c>
      <c r="L469" s="22" t="str">
        <f t="shared" si="30"/>
        <v>yes</v>
      </c>
    </row>
    <row r="470" spans="1:12">
      <c r="A470" t="s">
        <v>1900</v>
      </c>
      <c r="B470">
        <v>30.114999999999998</v>
      </c>
      <c r="C470" s="22" t="str">
        <f t="shared" si="31"/>
        <v>Obesity</v>
      </c>
      <c r="D470">
        <v>5.48</v>
      </c>
      <c r="E470" t="str">
        <f t="shared" si="28"/>
        <v>Normal</v>
      </c>
      <c r="F470" t="s">
        <v>2377</v>
      </c>
      <c r="G470" t="s">
        <v>2379</v>
      </c>
      <c r="H470" t="s">
        <v>2377</v>
      </c>
      <c r="I470">
        <v>1</v>
      </c>
      <c r="J470" s="21">
        <f t="shared" si="29"/>
        <v>1</v>
      </c>
      <c r="K470" t="s">
        <v>2377</v>
      </c>
      <c r="L470" s="22" t="str">
        <f t="shared" si="30"/>
        <v>No</v>
      </c>
    </row>
    <row r="471" spans="1:12">
      <c r="A471" t="s">
        <v>1899</v>
      </c>
      <c r="B471">
        <v>24.605</v>
      </c>
      <c r="C471" s="22" t="str">
        <f t="shared" si="31"/>
        <v>Normal weight</v>
      </c>
      <c r="D471">
        <v>5.48</v>
      </c>
      <c r="E471" t="str">
        <f t="shared" si="28"/>
        <v>Normal</v>
      </c>
      <c r="F471" t="s">
        <v>2377</v>
      </c>
      <c r="G471" t="s">
        <v>2377</v>
      </c>
      <c r="H471" t="s">
        <v>2377</v>
      </c>
      <c r="I471" t="s">
        <v>2378</v>
      </c>
      <c r="J471" s="21">
        <f t="shared" si="29"/>
        <v>0</v>
      </c>
      <c r="K471" t="s">
        <v>2379</v>
      </c>
      <c r="L471" s="22" t="str">
        <f t="shared" si="30"/>
        <v>yes</v>
      </c>
    </row>
    <row r="472" spans="1:12">
      <c r="A472" t="s">
        <v>1898</v>
      </c>
      <c r="B472">
        <v>29.6</v>
      </c>
      <c r="C472" s="22" t="str">
        <f t="shared" si="31"/>
        <v>Overweight</v>
      </c>
      <c r="D472">
        <v>8.1</v>
      </c>
      <c r="E472" t="str">
        <f t="shared" si="28"/>
        <v>Diabetes</v>
      </c>
      <c r="F472" t="s">
        <v>2377</v>
      </c>
      <c r="G472" t="s">
        <v>2377</v>
      </c>
      <c r="H472" t="s">
        <v>2377</v>
      </c>
      <c r="I472" t="s">
        <v>2378</v>
      </c>
      <c r="J472" s="21">
        <f t="shared" si="29"/>
        <v>0</v>
      </c>
      <c r="K472" t="s">
        <v>2377</v>
      </c>
      <c r="L472" s="22" t="str">
        <f t="shared" si="30"/>
        <v>No</v>
      </c>
    </row>
    <row r="473" spans="1:12">
      <c r="A473" t="s">
        <v>1897</v>
      </c>
      <c r="B473">
        <v>24.42</v>
      </c>
      <c r="C473" s="22" t="str">
        <f t="shared" si="31"/>
        <v>Normal weight</v>
      </c>
      <c r="D473">
        <v>7.16</v>
      </c>
      <c r="E473" t="str">
        <f t="shared" si="28"/>
        <v>Diabetes</v>
      </c>
      <c r="F473" t="s">
        <v>2377</v>
      </c>
      <c r="G473" t="s">
        <v>2377</v>
      </c>
      <c r="H473" t="s">
        <v>2377</v>
      </c>
      <c r="I473" t="s">
        <v>2378</v>
      </c>
      <c r="J473" s="21">
        <f t="shared" si="29"/>
        <v>0</v>
      </c>
      <c r="K473" t="s">
        <v>2379</v>
      </c>
      <c r="L473" s="22" t="str">
        <f t="shared" si="30"/>
        <v>yes</v>
      </c>
    </row>
    <row r="474" spans="1:12">
      <c r="A474" t="s">
        <v>1896</v>
      </c>
      <c r="B474">
        <v>20.9</v>
      </c>
      <c r="C474" s="22" t="str">
        <f t="shared" si="31"/>
        <v>Normal weight</v>
      </c>
      <c r="D474">
        <v>4.55</v>
      </c>
      <c r="E474" t="str">
        <f t="shared" si="28"/>
        <v>Normal</v>
      </c>
      <c r="F474" t="s">
        <v>2379</v>
      </c>
      <c r="G474" t="s">
        <v>2377</v>
      </c>
      <c r="H474" t="s">
        <v>2380</v>
      </c>
      <c r="I474">
        <v>1</v>
      </c>
      <c r="J474" s="21">
        <f t="shared" si="29"/>
        <v>1</v>
      </c>
      <c r="K474" t="s">
        <v>2379</v>
      </c>
      <c r="L474" s="22" t="str">
        <f t="shared" si="30"/>
        <v>yes</v>
      </c>
    </row>
    <row r="475" spans="1:12">
      <c r="A475" t="s">
        <v>1895</v>
      </c>
      <c r="B475">
        <v>22.895</v>
      </c>
      <c r="C475" s="22" t="str">
        <f t="shared" si="31"/>
        <v>Normal weight</v>
      </c>
      <c r="D475">
        <v>6.03</v>
      </c>
      <c r="E475" t="str">
        <f t="shared" si="28"/>
        <v>Pre-diabetes</v>
      </c>
      <c r="F475" t="s">
        <v>2377</v>
      </c>
      <c r="G475" t="s">
        <v>2377</v>
      </c>
      <c r="H475" t="s">
        <v>2377</v>
      </c>
      <c r="I475" t="s">
        <v>2378</v>
      </c>
      <c r="J475" s="21">
        <f t="shared" si="29"/>
        <v>0</v>
      </c>
      <c r="K475" t="s">
        <v>2379</v>
      </c>
      <c r="L475" s="22" t="str">
        <f t="shared" si="30"/>
        <v>yes</v>
      </c>
    </row>
    <row r="476" spans="1:12">
      <c r="A476" t="s">
        <v>1894</v>
      </c>
      <c r="B476">
        <v>28.3</v>
      </c>
      <c r="C476" s="22" t="str">
        <f t="shared" si="31"/>
        <v>Overweight</v>
      </c>
      <c r="D476">
        <v>5.47</v>
      </c>
      <c r="E476" t="str">
        <f t="shared" si="28"/>
        <v>Normal</v>
      </c>
      <c r="F476" t="s">
        <v>2379</v>
      </c>
      <c r="G476" t="s">
        <v>2377</v>
      </c>
      <c r="H476" t="s">
        <v>2380</v>
      </c>
      <c r="I476">
        <v>1</v>
      </c>
      <c r="J476" s="21">
        <f t="shared" si="29"/>
        <v>1</v>
      </c>
      <c r="K476" t="s">
        <v>2379</v>
      </c>
      <c r="L476" s="22" t="str">
        <f t="shared" si="30"/>
        <v>yes</v>
      </c>
    </row>
    <row r="477" spans="1:12">
      <c r="A477" t="s">
        <v>1892</v>
      </c>
      <c r="B477">
        <v>54.3</v>
      </c>
      <c r="C477" s="22" t="str">
        <f t="shared" si="31"/>
        <v>Obesity</v>
      </c>
      <c r="D477">
        <v>4.1500000000000004</v>
      </c>
      <c r="E477" t="str">
        <f t="shared" si="28"/>
        <v>Normal</v>
      </c>
      <c r="F477" t="s">
        <v>2379</v>
      </c>
      <c r="G477" t="s">
        <v>2377</v>
      </c>
      <c r="H477" t="s">
        <v>2377</v>
      </c>
      <c r="I477">
        <v>1</v>
      </c>
      <c r="J477" s="21">
        <f t="shared" si="29"/>
        <v>1</v>
      </c>
      <c r="K477" t="s">
        <v>2377</v>
      </c>
      <c r="L477" s="22" t="str">
        <f t="shared" si="30"/>
        <v>No</v>
      </c>
    </row>
    <row r="478" spans="1:12">
      <c r="A478" t="s">
        <v>1891</v>
      </c>
      <c r="B478">
        <v>33.344999999999999</v>
      </c>
      <c r="C478" s="22" t="str">
        <f t="shared" si="31"/>
        <v>Obesity</v>
      </c>
      <c r="D478">
        <v>11.32</v>
      </c>
      <c r="E478" t="str">
        <f t="shared" si="28"/>
        <v>Diabetes</v>
      </c>
      <c r="F478" t="s">
        <v>2379</v>
      </c>
      <c r="G478" t="s">
        <v>2377</v>
      </c>
      <c r="H478" t="s">
        <v>2377</v>
      </c>
      <c r="I478">
        <v>1</v>
      </c>
      <c r="J478" s="21">
        <f t="shared" si="29"/>
        <v>1</v>
      </c>
      <c r="K478" t="s">
        <v>2377</v>
      </c>
      <c r="L478" s="22" t="str">
        <f t="shared" si="30"/>
        <v>No</v>
      </c>
    </row>
    <row r="479" spans="1:12">
      <c r="A479" t="s">
        <v>1890</v>
      </c>
      <c r="B479">
        <v>33</v>
      </c>
      <c r="C479" s="22" t="str">
        <f t="shared" si="31"/>
        <v>Obesity</v>
      </c>
      <c r="D479">
        <v>9.51</v>
      </c>
      <c r="E479" t="str">
        <f t="shared" si="28"/>
        <v>Diabetes</v>
      </c>
      <c r="F479" t="s">
        <v>2379</v>
      </c>
      <c r="G479" t="s">
        <v>2377</v>
      </c>
      <c r="H479" t="s">
        <v>2377</v>
      </c>
      <c r="I479" t="s">
        <v>2378</v>
      </c>
      <c r="J479" s="21">
        <f t="shared" si="29"/>
        <v>0</v>
      </c>
      <c r="K479" t="s">
        <v>2377</v>
      </c>
      <c r="L479" s="22" t="str">
        <f t="shared" si="30"/>
        <v>No</v>
      </c>
    </row>
    <row r="480" spans="1:12">
      <c r="A480" t="s">
        <v>1889</v>
      </c>
      <c r="B480">
        <v>28.024999999999999</v>
      </c>
      <c r="C480" s="22" t="str">
        <f t="shared" si="31"/>
        <v>Overweight</v>
      </c>
      <c r="D480">
        <v>7.67</v>
      </c>
      <c r="E480" t="str">
        <f t="shared" si="28"/>
        <v>Diabetes</v>
      </c>
      <c r="F480" t="s">
        <v>2379</v>
      </c>
      <c r="G480" t="s">
        <v>2377</v>
      </c>
      <c r="H480" t="s">
        <v>2377</v>
      </c>
      <c r="I480">
        <v>1</v>
      </c>
      <c r="J480" s="21">
        <f t="shared" si="29"/>
        <v>1</v>
      </c>
      <c r="K480" t="s">
        <v>2379</v>
      </c>
      <c r="L480" s="22" t="str">
        <f t="shared" si="30"/>
        <v>yes</v>
      </c>
    </row>
    <row r="481" spans="1:12">
      <c r="A481" t="s">
        <v>1888</v>
      </c>
      <c r="B481">
        <v>28.69</v>
      </c>
      <c r="C481" s="22" t="str">
        <f t="shared" si="31"/>
        <v>Overweight</v>
      </c>
      <c r="D481">
        <v>6.23</v>
      </c>
      <c r="E481" t="str">
        <f t="shared" si="28"/>
        <v>Pre-diabetes</v>
      </c>
      <c r="F481" t="s">
        <v>2377</v>
      </c>
      <c r="G481" t="s">
        <v>2377</v>
      </c>
      <c r="H481" t="s">
        <v>2377</v>
      </c>
      <c r="I481">
        <v>1</v>
      </c>
      <c r="J481" s="21">
        <f t="shared" si="29"/>
        <v>1</v>
      </c>
      <c r="K481" t="s">
        <v>2379</v>
      </c>
      <c r="L481" s="22" t="str">
        <f t="shared" si="30"/>
        <v>yes</v>
      </c>
    </row>
    <row r="482" spans="1:12">
      <c r="A482" t="s">
        <v>1887</v>
      </c>
      <c r="B482">
        <v>40.28</v>
      </c>
      <c r="C482" s="22" t="str">
        <f t="shared" si="31"/>
        <v>Obesity</v>
      </c>
      <c r="D482">
        <v>8.9</v>
      </c>
      <c r="E482" t="str">
        <f t="shared" si="28"/>
        <v>Diabetes</v>
      </c>
      <c r="F482" t="s">
        <v>2377</v>
      </c>
      <c r="G482" t="s">
        <v>2377</v>
      </c>
      <c r="H482" t="s">
        <v>2377</v>
      </c>
      <c r="I482" t="s">
        <v>2378</v>
      </c>
      <c r="J482" s="21">
        <f t="shared" si="29"/>
        <v>0</v>
      </c>
      <c r="K482" t="s">
        <v>2377</v>
      </c>
      <c r="L482" s="22" t="str">
        <f t="shared" si="30"/>
        <v>No</v>
      </c>
    </row>
    <row r="483" spans="1:12">
      <c r="A483" t="s">
        <v>1886</v>
      </c>
      <c r="B483">
        <v>37.299999999999997</v>
      </c>
      <c r="C483" s="22" t="str">
        <f t="shared" si="31"/>
        <v>Obesity</v>
      </c>
      <c r="D483">
        <v>7.79</v>
      </c>
      <c r="E483" t="str">
        <f t="shared" si="28"/>
        <v>Diabetes</v>
      </c>
      <c r="F483" t="s">
        <v>2379</v>
      </c>
      <c r="G483" t="s">
        <v>2377</v>
      </c>
      <c r="H483" t="s">
        <v>2377</v>
      </c>
      <c r="I483" t="s">
        <v>2378</v>
      </c>
      <c r="J483" s="21">
        <f t="shared" si="29"/>
        <v>0</v>
      </c>
      <c r="K483" t="s">
        <v>2377</v>
      </c>
      <c r="L483" s="22" t="str">
        <f t="shared" si="30"/>
        <v>No</v>
      </c>
    </row>
    <row r="484" spans="1:12">
      <c r="A484" t="s">
        <v>1885</v>
      </c>
      <c r="B484">
        <v>54.47</v>
      </c>
      <c r="C484" s="22" t="str">
        <f t="shared" si="31"/>
        <v>Obesity</v>
      </c>
      <c r="D484">
        <v>4.49</v>
      </c>
      <c r="E484" t="str">
        <f t="shared" si="28"/>
        <v>Normal</v>
      </c>
      <c r="F484" t="s">
        <v>2379</v>
      </c>
      <c r="G484" t="s">
        <v>2377</v>
      </c>
      <c r="H484" t="s">
        <v>2377</v>
      </c>
      <c r="I484">
        <v>2</v>
      </c>
      <c r="J484" s="21">
        <f t="shared" si="29"/>
        <v>2</v>
      </c>
      <c r="K484" t="s">
        <v>2377</v>
      </c>
      <c r="L484" s="22" t="str">
        <f t="shared" si="30"/>
        <v>No</v>
      </c>
    </row>
    <row r="485" spans="1:12">
      <c r="A485" t="s">
        <v>1884</v>
      </c>
      <c r="B485">
        <v>38.06</v>
      </c>
      <c r="C485" s="22" t="str">
        <f t="shared" si="31"/>
        <v>Obesity</v>
      </c>
      <c r="D485">
        <v>5.24</v>
      </c>
      <c r="E485" t="str">
        <f t="shared" si="28"/>
        <v>Normal</v>
      </c>
      <c r="F485" t="s">
        <v>2379</v>
      </c>
      <c r="G485" t="s">
        <v>2377</v>
      </c>
      <c r="H485" t="s">
        <v>2380</v>
      </c>
      <c r="I485">
        <v>1</v>
      </c>
      <c r="J485" s="21">
        <f t="shared" si="29"/>
        <v>1</v>
      </c>
      <c r="K485" t="s">
        <v>2377</v>
      </c>
      <c r="L485" s="22" t="str">
        <f t="shared" si="30"/>
        <v>No</v>
      </c>
    </row>
    <row r="486" spans="1:12">
      <c r="A486" t="s">
        <v>1883</v>
      </c>
      <c r="B486">
        <v>51.47</v>
      </c>
      <c r="C486" s="22" t="str">
        <f t="shared" si="31"/>
        <v>Obesity</v>
      </c>
      <c r="D486">
        <v>9.6</v>
      </c>
      <c r="E486" t="str">
        <f t="shared" si="28"/>
        <v>Diabetes</v>
      </c>
      <c r="F486" t="s">
        <v>2377</v>
      </c>
      <c r="G486" t="s">
        <v>2377</v>
      </c>
      <c r="H486" t="s">
        <v>2377</v>
      </c>
      <c r="I486" t="s">
        <v>2378</v>
      </c>
      <c r="J486" s="21">
        <f t="shared" si="29"/>
        <v>0</v>
      </c>
      <c r="K486" t="s">
        <v>2377</v>
      </c>
      <c r="L486" s="22" t="str">
        <f t="shared" si="30"/>
        <v>No</v>
      </c>
    </row>
    <row r="487" spans="1:12">
      <c r="A487" t="s">
        <v>1882</v>
      </c>
      <c r="B487">
        <v>29.8</v>
      </c>
      <c r="C487" s="22" t="str">
        <f t="shared" si="31"/>
        <v>Overweight</v>
      </c>
      <c r="D487">
        <v>5.78</v>
      </c>
      <c r="E487" t="str">
        <f t="shared" si="28"/>
        <v>Pre-diabetes</v>
      </c>
      <c r="F487" t="s">
        <v>2379</v>
      </c>
      <c r="G487" t="s">
        <v>2377</v>
      </c>
      <c r="H487" t="s">
        <v>2377</v>
      </c>
      <c r="I487" t="s">
        <v>2378</v>
      </c>
      <c r="J487" s="21">
        <f t="shared" si="29"/>
        <v>0</v>
      </c>
      <c r="K487" t="s">
        <v>2377</v>
      </c>
      <c r="L487" s="22" t="str">
        <f t="shared" si="30"/>
        <v>No</v>
      </c>
    </row>
    <row r="488" spans="1:12">
      <c r="A488" t="s">
        <v>1881</v>
      </c>
      <c r="B488">
        <v>49.77</v>
      </c>
      <c r="C488" s="22" t="str">
        <f t="shared" si="31"/>
        <v>Obesity</v>
      </c>
      <c r="D488">
        <v>7.02</v>
      </c>
      <c r="E488" t="str">
        <f t="shared" si="28"/>
        <v>Diabetes</v>
      </c>
      <c r="F488" t="s">
        <v>2377</v>
      </c>
      <c r="G488" t="s">
        <v>2377</v>
      </c>
      <c r="H488" t="s">
        <v>2377</v>
      </c>
      <c r="I488" t="s">
        <v>2378</v>
      </c>
      <c r="J488" s="21">
        <f t="shared" si="29"/>
        <v>0</v>
      </c>
      <c r="K488" t="s">
        <v>2377</v>
      </c>
      <c r="L488" s="22" t="str">
        <f t="shared" si="30"/>
        <v>No</v>
      </c>
    </row>
    <row r="489" spans="1:12">
      <c r="A489" t="s">
        <v>1880</v>
      </c>
      <c r="B489">
        <v>25.555</v>
      </c>
      <c r="C489" s="22" t="str">
        <f t="shared" si="31"/>
        <v>Overweight</v>
      </c>
      <c r="D489">
        <v>4.09</v>
      </c>
      <c r="E489" t="str">
        <f t="shared" si="28"/>
        <v>Normal</v>
      </c>
      <c r="F489" t="s">
        <v>2379</v>
      </c>
      <c r="G489" t="s">
        <v>2377</v>
      </c>
      <c r="H489" t="s">
        <v>2377</v>
      </c>
      <c r="I489" t="s">
        <v>2378</v>
      </c>
      <c r="J489" s="21">
        <f t="shared" si="29"/>
        <v>0</v>
      </c>
      <c r="K489" t="s">
        <v>2379</v>
      </c>
      <c r="L489" s="22" t="str">
        <f t="shared" si="30"/>
        <v>yes</v>
      </c>
    </row>
    <row r="490" spans="1:12">
      <c r="A490" t="s">
        <v>1879</v>
      </c>
      <c r="B490">
        <v>29.64</v>
      </c>
      <c r="C490" s="22" t="str">
        <f t="shared" si="31"/>
        <v>Overweight</v>
      </c>
      <c r="D490">
        <v>4.93</v>
      </c>
      <c r="E490" t="str">
        <f t="shared" si="28"/>
        <v>Normal</v>
      </c>
      <c r="F490" t="s">
        <v>2377</v>
      </c>
      <c r="G490" t="s">
        <v>2377</v>
      </c>
      <c r="H490" t="s">
        <v>2380</v>
      </c>
      <c r="I490">
        <v>1</v>
      </c>
      <c r="J490" s="21">
        <f t="shared" si="29"/>
        <v>1</v>
      </c>
      <c r="K490" t="s">
        <v>2377</v>
      </c>
      <c r="L490" s="22" t="str">
        <f t="shared" si="30"/>
        <v>No</v>
      </c>
    </row>
    <row r="491" spans="1:12">
      <c r="A491" t="s">
        <v>1878</v>
      </c>
      <c r="B491">
        <v>53.93</v>
      </c>
      <c r="C491" s="22" t="str">
        <f t="shared" si="31"/>
        <v>Obesity</v>
      </c>
      <c r="D491">
        <v>5.34</v>
      </c>
      <c r="E491" t="str">
        <f t="shared" si="28"/>
        <v>Normal</v>
      </c>
      <c r="F491" t="s">
        <v>2379</v>
      </c>
      <c r="G491" t="s">
        <v>2377</v>
      </c>
      <c r="H491" t="s">
        <v>2377</v>
      </c>
      <c r="I491">
        <v>2</v>
      </c>
      <c r="J491" s="21">
        <f t="shared" si="29"/>
        <v>2</v>
      </c>
      <c r="K491" t="s">
        <v>2377</v>
      </c>
      <c r="L491" s="22" t="str">
        <f t="shared" si="30"/>
        <v>No</v>
      </c>
    </row>
    <row r="492" spans="1:12">
      <c r="A492" t="s">
        <v>1877</v>
      </c>
      <c r="B492">
        <v>28.024999999999999</v>
      </c>
      <c r="C492" s="22" t="str">
        <f t="shared" si="31"/>
        <v>Overweight</v>
      </c>
      <c r="D492">
        <v>5.65</v>
      </c>
      <c r="E492" t="str">
        <f t="shared" si="28"/>
        <v>Normal</v>
      </c>
      <c r="F492" t="s">
        <v>2377</v>
      </c>
      <c r="G492" t="s">
        <v>2377</v>
      </c>
      <c r="H492" t="s">
        <v>2377</v>
      </c>
      <c r="I492">
        <v>1</v>
      </c>
      <c r="J492" s="21">
        <f t="shared" si="29"/>
        <v>1</v>
      </c>
      <c r="K492" t="s">
        <v>2379</v>
      </c>
      <c r="L492" s="22" t="str">
        <f t="shared" si="30"/>
        <v>yes</v>
      </c>
    </row>
    <row r="493" spans="1:12">
      <c r="A493" t="s">
        <v>1876</v>
      </c>
      <c r="B493">
        <v>27.5</v>
      </c>
      <c r="C493" s="22" t="str">
        <f t="shared" si="31"/>
        <v>Overweight</v>
      </c>
      <c r="D493">
        <v>4.49</v>
      </c>
      <c r="E493" t="str">
        <f t="shared" si="28"/>
        <v>Normal</v>
      </c>
      <c r="F493" t="s">
        <v>2377</v>
      </c>
      <c r="G493" t="s">
        <v>2377</v>
      </c>
      <c r="H493" t="s">
        <v>2377</v>
      </c>
      <c r="I493" t="s">
        <v>2378</v>
      </c>
      <c r="J493" s="21">
        <f t="shared" si="29"/>
        <v>0</v>
      </c>
      <c r="K493" t="s">
        <v>2377</v>
      </c>
      <c r="L493" s="22" t="str">
        <f t="shared" si="30"/>
        <v>No</v>
      </c>
    </row>
    <row r="494" spans="1:12">
      <c r="A494" t="s">
        <v>1875</v>
      </c>
      <c r="B494">
        <v>21.8</v>
      </c>
      <c r="C494" s="22" t="str">
        <f t="shared" si="31"/>
        <v>Normal weight</v>
      </c>
      <c r="D494">
        <v>10.55</v>
      </c>
      <c r="E494" t="str">
        <f t="shared" si="28"/>
        <v>Diabetes</v>
      </c>
      <c r="F494" t="s">
        <v>2377</v>
      </c>
      <c r="G494" t="s">
        <v>2377</v>
      </c>
      <c r="H494" t="s">
        <v>2377</v>
      </c>
      <c r="I494" t="s">
        <v>2378</v>
      </c>
      <c r="J494" s="21">
        <f t="shared" si="29"/>
        <v>0</v>
      </c>
      <c r="K494" t="s">
        <v>2379</v>
      </c>
      <c r="L494" s="22" t="str">
        <f t="shared" si="30"/>
        <v>yes</v>
      </c>
    </row>
    <row r="495" spans="1:12">
      <c r="A495" t="s">
        <v>1874</v>
      </c>
      <c r="B495">
        <v>26.41</v>
      </c>
      <c r="C495" s="22" t="str">
        <f t="shared" si="31"/>
        <v>Overweight</v>
      </c>
      <c r="D495">
        <v>4.92</v>
      </c>
      <c r="E495" t="str">
        <f t="shared" si="28"/>
        <v>Normal</v>
      </c>
      <c r="F495" t="s">
        <v>2379</v>
      </c>
      <c r="G495" t="s">
        <v>2377</v>
      </c>
      <c r="H495" t="s">
        <v>2380</v>
      </c>
      <c r="I495">
        <v>1</v>
      </c>
      <c r="J495" s="21">
        <f t="shared" si="29"/>
        <v>1</v>
      </c>
      <c r="K495" t="s">
        <v>2379</v>
      </c>
      <c r="L495" s="22" t="str">
        <f t="shared" si="30"/>
        <v>yes</v>
      </c>
    </row>
    <row r="496" spans="1:12">
      <c r="A496" t="s">
        <v>1873</v>
      </c>
      <c r="B496">
        <v>27.835000000000001</v>
      </c>
      <c r="C496" s="22" t="str">
        <f t="shared" si="31"/>
        <v>Overweight</v>
      </c>
      <c r="D496">
        <v>5.9</v>
      </c>
      <c r="E496" t="str">
        <f t="shared" si="28"/>
        <v>Pre-diabetes</v>
      </c>
      <c r="F496" t="s">
        <v>2379</v>
      </c>
      <c r="G496" t="s">
        <v>2377</v>
      </c>
      <c r="H496" t="s">
        <v>2377</v>
      </c>
      <c r="I496">
        <v>1</v>
      </c>
      <c r="J496" s="21">
        <f t="shared" si="29"/>
        <v>1</v>
      </c>
      <c r="K496" t="s">
        <v>2379</v>
      </c>
      <c r="L496" s="22" t="str">
        <f t="shared" si="30"/>
        <v>yes</v>
      </c>
    </row>
    <row r="497" spans="1:12">
      <c r="A497" t="s">
        <v>1872</v>
      </c>
      <c r="B497">
        <v>51.74</v>
      </c>
      <c r="C497" s="22" t="str">
        <f t="shared" si="31"/>
        <v>Obesity</v>
      </c>
      <c r="D497">
        <v>4.9800000000000004</v>
      </c>
      <c r="E497" t="str">
        <f t="shared" si="28"/>
        <v>Normal</v>
      </c>
      <c r="F497" t="s">
        <v>2379</v>
      </c>
      <c r="G497" t="s">
        <v>2377</v>
      </c>
      <c r="H497" t="s">
        <v>2377</v>
      </c>
      <c r="I497">
        <v>2</v>
      </c>
      <c r="J497" s="21">
        <f t="shared" si="29"/>
        <v>2</v>
      </c>
      <c r="K497" t="s">
        <v>2377</v>
      </c>
      <c r="L497" s="22" t="str">
        <f t="shared" si="30"/>
        <v>No</v>
      </c>
    </row>
    <row r="498" spans="1:12">
      <c r="A498" t="s">
        <v>1871</v>
      </c>
      <c r="B498">
        <v>23.37</v>
      </c>
      <c r="C498" s="22" t="str">
        <f t="shared" si="31"/>
        <v>Normal weight</v>
      </c>
      <c r="D498">
        <v>5.8</v>
      </c>
      <c r="E498" t="str">
        <f t="shared" si="28"/>
        <v>Pre-diabetes</v>
      </c>
      <c r="F498" t="s">
        <v>2377</v>
      </c>
      <c r="G498" t="s">
        <v>2377</v>
      </c>
      <c r="H498" t="s">
        <v>2377</v>
      </c>
      <c r="I498" t="s">
        <v>2378</v>
      </c>
      <c r="J498" s="21">
        <f t="shared" si="29"/>
        <v>0</v>
      </c>
      <c r="K498" t="s">
        <v>2379</v>
      </c>
      <c r="L498" s="22" t="str">
        <f t="shared" si="30"/>
        <v>yes</v>
      </c>
    </row>
    <row r="499" spans="1:12">
      <c r="A499" t="s">
        <v>1870</v>
      </c>
      <c r="B499">
        <v>29.7</v>
      </c>
      <c r="C499" s="22" t="str">
        <f t="shared" si="31"/>
        <v>Overweight</v>
      </c>
      <c r="D499">
        <v>6.21</v>
      </c>
      <c r="E499" t="str">
        <f t="shared" si="28"/>
        <v>Pre-diabetes</v>
      </c>
      <c r="F499" t="s">
        <v>2379</v>
      </c>
      <c r="G499" t="s">
        <v>2377</v>
      </c>
      <c r="H499" t="s">
        <v>2380</v>
      </c>
      <c r="I499">
        <v>1</v>
      </c>
      <c r="J499" s="21">
        <f t="shared" si="29"/>
        <v>1</v>
      </c>
      <c r="K499" t="s">
        <v>2379</v>
      </c>
      <c r="L499" s="22" t="str">
        <f t="shared" si="30"/>
        <v>yes</v>
      </c>
    </row>
    <row r="500" spans="1:12">
      <c r="A500" t="s">
        <v>1869</v>
      </c>
      <c r="B500">
        <v>20.045000000000002</v>
      </c>
      <c r="C500" s="22" t="str">
        <f t="shared" si="31"/>
        <v>Normal weight</v>
      </c>
      <c r="D500">
        <v>6.17</v>
      </c>
      <c r="E500" t="str">
        <f t="shared" si="28"/>
        <v>Pre-diabetes</v>
      </c>
      <c r="F500" t="s">
        <v>2377</v>
      </c>
      <c r="G500" t="s">
        <v>2377</v>
      </c>
      <c r="H500" t="s">
        <v>2380</v>
      </c>
      <c r="I500">
        <v>1</v>
      </c>
      <c r="J500" s="21">
        <f t="shared" si="29"/>
        <v>1</v>
      </c>
      <c r="K500" t="s">
        <v>2379</v>
      </c>
      <c r="L500" s="22" t="str">
        <f t="shared" si="30"/>
        <v>yes</v>
      </c>
    </row>
    <row r="501" spans="1:12">
      <c r="A501" t="s">
        <v>1868</v>
      </c>
      <c r="B501">
        <v>27.83</v>
      </c>
      <c r="C501" s="22" t="str">
        <f t="shared" si="31"/>
        <v>Overweight</v>
      </c>
      <c r="D501">
        <v>5.36</v>
      </c>
      <c r="E501" t="str">
        <f t="shared" si="28"/>
        <v>Normal</v>
      </c>
      <c r="F501" t="s">
        <v>2377</v>
      </c>
      <c r="G501" t="s">
        <v>2377</v>
      </c>
      <c r="H501" t="s">
        <v>2377</v>
      </c>
      <c r="I501">
        <v>2</v>
      </c>
      <c r="J501" s="21">
        <f t="shared" si="29"/>
        <v>2</v>
      </c>
      <c r="K501" t="s">
        <v>2377</v>
      </c>
      <c r="L501" s="22" t="str">
        <f t="shared" si="30"/>
        <v>No</v>
      </c>
    </row>
    <row r="502" spans="1:12">
      <c r="A502" t="s">
        <v>1867</v>
      </c>
      <c r="B502">
        <v>28.93</v>
      </c>
      <c r="C502" s="22" t="str">
        <f t="shared" si="31"/>
        <v>Overweight</v>
      </c>
      <c r="D502">
        <v>5.2</v>
      </c>
      <c r="E502" t="str">
        <f t="shared" si="28"/>
        <v>Normal</v>
      </c>
      <c r="F502" t="s">
        <v>2377</v>
      </c>
      <c r="G502" t="s">
        <v>2377</v>
      </c>
      <c r="H502" t="s">
        <v>2377</v>
      </c>
      <c r="I502" t="s">
        <v>2378</v>
      </c>
      <c r="J502" s="21">
        <f t="shared" si="29"/>
        <v>0</v>
      </c>
      <c r="K502" t="s">
        <v>2379</v>
      </c>
      <c r="L502" s="22" t="str">
        <f t="shared" si="30"/>
        <v>yes</v>
      </c>
    </row>
    <row r="503" spans="1:12">
      <c r="A503" t="s">
        <v>1866</v>
      </c>
      <c r="B503">
        <v>33.82</v>
      </c>
      <c r="C503" s="22" t="str">
        <f t="shared" si="31"/>
        <v>Obesity</v>
      </c>
      <c r="D503">
        <v>5.42</v>
      </c>
      <c r="E503" t="str">
        <f t="shared" si="28"/>
        <v>Normal</v>
      </c>
      <c r="F503" t="s">
        <v>2377</v>
      </c>
      <c r="G503" t="s">
        <v>2377</v>
      </c>
      <c r="H503" t="s">
        <v>2377</v>
      </c>
      <c r="I503" t="s">
        <v>2378</v>
      </c>
      <c r="J503" s="21">
        <f t="shared" si="29"/>
        <v>0</v>
      </c>
      <c r="K503" t="s">
        <v>2377</v>
      </c>
      <c r="L503" s="22" t="str">
        <f t="shared" si="30"/>
        <v>No</v>
      </c>
    </row>
    <row r="504" spans="1:12">
      <c r="A504" t="s">
        <v>1865</v>
      </c>
      <c r="B504">
        <v>20.234999999999999</v>
      </c>
      <c r="C504" s="22" t="str">
        <f t="shared" si="31"/>
        <v>Normal weight</v>
      </c>
      <c r="D504">
        <v>6.84</v>
      </c>
      <c r="E504" t="str">
        <f t="shared" si="28"/>
        <v>Diabetes</v>
      </c>
      <c r="F504" t="s">
        <v>2377</v>
      </c>
      <c r="G504" t="s">
        <v>2377</v>
      </c>
      <c r="H504" t="s">
        <v>2377</v>
      </c>
      <c r="I504" t="s">
        <v>2378</v>
      </c>
      <c r="J504" s="21">
        <f t="shared" si="29"/>
        <v>0</v>
      </c>
      <c r="K504" t="s">
        <v>2379</v>
      </c>
      <c r="L504" s="22" t="str">
        <f t="shared" si="30"/>
        <v>yes</v>
      </c>
    </row>
    <row r="505" spans="1:12">
      <c r="A505" t="s">
        <v>1864</v>
      </c>
      <c r="B505">
        <v>49.2</v>
      </c>
      <c r="C505" s="22" t="str">
        <f t="shared" si="31"/>
        <v>Obesity</v>
      </c>
      <c r="D505">
        <v>10.9</v>
      </c>
      <c r="E505" t="str">
        <f t="shared" si="28"/>
        <v>Diabetes</v>
      </c>
      <c r="F505" t="s">
        <v>2379</v>
      </c>
      <c r="G505" t="s">
        <v>2377</v>
      </c>
      <c r="H505" t="s">
        <v>2380</v>
      </c>
      <c r="I505">
        <v>1</v>
      </c>
      <c r="J505" s="21">
        <f t="shared" si="29"/>
        <v>1</v>
      </c>
      <c r="K505" t="s">
        <v>2377</v>
      </c>
      <c r="L505" s="22" t="str">
        <f t="shared" si="30"/>
        <v>No</v>
      </c>
    </row>
    <row r="506" spans="1:12">
      <c r="A506" t="s">
        <v>1863</v>
      </c>
      <c r="B506">
        <v>26.4</v>
      </c>
      <c r="C506" s="22" t="str">
        <f t="shared" si="31"/>
        <v>Overweight</v>
      </c>
      <c r="D506">
        <v>4.87</v>
      </c>
      <c r="E506" t="str">
        <f t="shared" si="28"/>
        <v>Normal</v>
      </c>
      <c r="F506" t="s">
        <v>2379</v>
      </c>
      <c r="G506" t="s">
        <v>2377</v>
      </c>
      <c r="H506" t="s">
        <v>2377</v>
      </c>
      <c r="I506" t="s">
        <v>2378</v>
      </c>
      <c r="J506" s="21">
        <f t="shared" si="29"/>
        <v>0</v>
      </c>
      <c r="K506" t="s">
        <v>2379</v>
      </c>
      <c r="L506" s="22" t="str">
        <f t="shared" si="30"/>
        <v>yes</v>
      </c>
    </row>
    <row r="507" spans="1:12">
      <c r="A507" t="s">
        <v>1862</v>
      </c>
      <c r="B507">
        <v>28.38</v>
      </c>
      <c r="C507" s="22" t="str">
        <f t="shared" si="31"/>
        <v>Overweight</v>
      </c>
      <c r="D507">
        <v>6.07</v>
      </c>
      <c r="E507" t="str">
        <f t="shared" si="28"/>
        <v>Pre-diabetes</v>
      </c>
      <c r="F507" t="s">
        <v>2377</v>
      </c>
      <c r="G507" t="s">
        <v>2377</v>
      </c>
      <c r="H507" t="s">
        <v>2377</v>
      </c>
      <c r="I507">
        <v>1</v>
      </c>
      <c r="J507" s="21">
        <f t="shared" si="29"/>
        <v>1</v>
      </c>
      <c r="K507" t="s">
        <v>2379</v>
      </c>
      <c r="L507" s="22" t="str">
        <f t="shared" si="30"/>
        <v>yes</v>
      </c>
    </row>
    <row r="508" spans="1:12">
      <c r="A508" t="s">
        <v>1861</v>
      </c>
      <c r="B508">
        <v>24.64</v>
      </c>
      <c r="C508" s="22" t="str">
        <f t="shared" si="31"/>
        <v>Normal weight</v>
      </c>
      <c r="D508">
        <v>4.33</v>
      </c>
      <c r="E508" t="str">
        <f t="shared" si="28"/>
        <v>Normal</v>
      </c>
      <c r="F508" t="s">
        <v>2377</v>
      </c>
      <c r="G508" t="s">
        <v>2377</v>
      </c>
      <c r="H508" t="s">
        <v>2377</v>
      </c>
      <c r="I508" t="s">
        <v>2378</v>
      </c>
      <c r="J508" s="21">
        <f t="shared" si="29"/>
        <v>0</v>
      </c>
      <c r="K508" t="s">
        <v>2379</v>
      </c>
      <c r="L508" s="22" t="str">
        <f t="shared" si="30"/>
        <v>yes</v>
      </c>
    </row>
    <row r="509" spans="1:12">
      <c r="A509" t="s">
        <v>1860</v>
      </c>
      <c r="B509">
        <v>39.71</v>
      </c>
      <c r="C509" s="22" t="str">
        <f t="shared" si="31"/>
        <v>Obesity</v>
      </c>
      <c r="D509">
        <v>5.83</v>
      </c>
      <c r="E509" t="str">
        <f t="shared" si="28"/>
        <v>Pre-diabetes</v>
      </c>
      <c r="F509" t="s">
        <v>2377</v>
      </c>
      <c r="G509" t="s">
        <v>2377</v>
      </c>
      <c r="H509" t="s">
        <v>2377</v>
      </c>
      <c r="I509">
        <v>1</v>
      </c>
      <c r="J509" s="21">
        <f t="shared" si="29"/>
        <v>1</v>
      </c>
      <c r="K509" t="s">
        <v>2377</v>
      </c>
      <c r="L509" s="22" t="str">
        <f t="shared" si="30"/>
        <v>No</v>
      </c>
    </row>
    <row r="510" spans="1:12">
      <c r="A510" t="s">
        <v>1859</v>
      </c>
      <c r="B510">
        <v>22.22</v>
      </c>
      <c r="C510" s="22" t="str">
        <f t="shared" si="31"/>
        <v>Normal weight</v>
      </c>
      <c r="D510">
        <v>5.5</v>
      </c>
      <c r="E510" t="str">
        <f t="shared" si="28"/>
        <v>Normal</v>
      </c>
      <c r="F510" t="s">
        <v>2377</v>
      </c>
      <c r="G510" t="s">
        <v>2377</v>
      </c>
      <c r="H510" t="s">
        <v>2377</v>
      </c>
      <c r="I510" t="s">
        <v>2378</v>
      </c>
      <c r="J510" s="21">
        <f t="shared" si="29"/>
        <v>0</v>
      </c>
      <c r="K510" t="s">
        <v>2379</v>
      </c>
      <c r="L510" s="22" t="str">
        <f t="shared" si="30"/>
        <v>yes</v>
      </c>
    </row>
    <row r="511" spans="1:12">
      <c r="A511" t="s">
        <v>1858</v>
      </c>
      <c r="B511">
        <v>33.344999999999999</v>
      </c>
      <c r="C511" s="22" t="str">
        <f t="shared" si="31"/>
        <v>Obesity</v>
      </c>
      <c r="D511">
        <v>4.79</v>
      </c>
      <c r="E511" t="str">
        <f t="shared" si="28"/>
        <v>Normal</v>
      </c>
      <c r="F511" t="s">
        <v>2377</v>
      </c>
      <c r="G511" t="s">
        <v>2377</v>
      </c>
      <c r="H511" t="s">
        <v>2380</v>
      </c>
      <c r="I511">
        <v>1</v>
      </c>
      <c r="J511" s="21">
        <f t="shared" si="29"/>
        <v>1</v>
      </c>
      <c r="K511" t="s">
        <v>2377</v>
      </c>
      <c r="L511" s="22" t="str">
        <f t="shared" si="30"/>
        <v>No</v>
      </c>
    </row>
    <row r="512" spans="1:12">
      <c r="A512" t="s">
        <v>1857</v>
      </c>
      <c r="B512">
        <v>24.42</v>
      </c>
      <c r="C512" s="22" t="str">
        <f t="shared" si="31"/>
        <v>Normal weight</v>
      </c>
      <c r="D512">
        <v>5.81</v>
      </c>
      <c r="E512" t="str">
        <f t="shared" si="28"/>
        <v>Pre-diabetes</v>
      </c>
      <c r="F512" t="s">
        <v>2377</v>
      </c>
      <c r="G512" t="s">
        <v>2377</v>
      </c>
      <c r="H512" t="s">
        <v>2377</v>
      </c>
      <c r="I512">
        <v>1</v>
      </c>
      <c r="J512" s="21">
        <f t="shared" si="29"/>
        <v>1</v>
      </c>
      <c r="K512" t="s">
        <v>2379</v>
      </c>
      <c r="L512" s="22" t="str">
        <f t="shared" si="30"/>
        <v>yes</v>
      </c>
    </row>
    <row r="513" spans="1:12">
      <c r="A513" t="s">
        <v>1856</v>
      </c>
      <c r="B513">
        <v>29.81</v>
      </c>
      <c r="C513" s="22" t="str">
        <f t="shared" si="31"/>
        <v>Overweight</v>
      </c>
      <c r="D513">
        <v>5.58</v>
      </c>
      <c r="E513" t="str">
        <f t="shared" si="28"/>
        <v>Normal</v>
      </c>
      <c r="F513" t="s">
        <v>2377</v>
      </c>
      <c r="G513" t="s">
        <v>2377</v>
      </c>
      <c r="H513" t="s">
        <v>2377</v>
      </c>
      <c r="I513" t="s">
        <v>2378</v>
      </c>
      <c r="J513" s="21">
        <f t="shared" si="29"/>
        <v>0</v>
      </c>
      <c r="K513" t="s">
        <v>2379</v>
      </c>
      <c r="L513" s="22" t="str">
        <f t="shared" si="30"/>
        <v>yes</v>
      </c>
    </row>
    <row r="514" spans="1:12">
      <c r="A514" t="s">
        <v>1855</v>
      </c>
      <c r="B514">
        <v>51.18</v>
      </c>
      <c r="C514" s="22" t="str">
        <f t="shared" si="31"/>
        <v>Obesity</v>
      </c>
      <c r="D514">
        <v>4.4000000000000004</v>
      </c>
      <c r="E514" t="str">
        <f t="shared" si="28"/>
        <v>Normal</v>
      </c>
      <c r="F514" t="s">
        <v>2379</v>
      </c>
      <c r="G514" t="s">
        <v>2377</v>
      </c>
      <c r="H514" t="s">
        <v>2377</v>
      </c>
      <c r="I514">
        <v>2</v>
      </c>
      <c r="J514" s="21">
        <f t="shared" si="29"/>
        <v>2</v>
      </c>
      <c r="K514" t="s">
        <v>2377</v>
      </c>
      <c r="L514" s="22" t="str">
        <f t="shared" si="30"/>
        <v>No</v>
      </c>
    </row>
    <row r="515" spans="1:12">
      <c r="A515" t="s">
        <v>1854</v>
      </c>
      <c r="B515">
        <v>51.37</v>
      </c>
      <c r="C515" s="22" t="str">
        <f t="shared" si="31"/>
        <v>Obesity</v>
      </c>
      <c r="D515">
        <v>8.18</v>
      </c>
      <c r="E515" t="str">
        <f t="shared" ref="E515:E578" si="32">IF(D515&lt;5.7,"Normal",IF(D515&lt;6.5,"Pre-diabetes","Diabetes"))</f>
        <v>Diabetes</v>
      </c>
      <c r="F515" t="s">
        <v>2379</v>
      </c>
      <c r="G515" t="s">
        <v>2377</v>
      </c>
      <c r="H515" t="s">
        <v>2377</v>
      </c>
      <c r="I515" t="s">
        <v>2378</v>
      </c>
      <c r="J515" s="21">
        <f t="shared" ref="J515:J578" si="33">IF(I515="No major surgery",0,I515)</f>
        <v>0</v>
      </c>
      <c r="K515" t="s">
        <v>2377</v>
      </c>
      <c r="L515" s="22" t="str">
        <f t="shared" ref="L515:L578" si="34">IF(K515="?","No",K515)</f>
        <v>No</v>
      </c>
    </row>
    <row r="516" spans="1:12">
      <c r="A516" t="s">
        <v>1853</v>
      </c>
      <c r="B516">
        <v>36.19</v>
      </c>
      <c r="C516" s="22" t="str">
        <f t="shared" ref="C516:C579" si="35">IF(B516&lt;18.5,"Underweight",IF(B516&lt;25,"Normal weight", IF(B516&lt;30,"Overweight","Obesity")))</f>
        <v>Obesity</v>
      </c>
      <c r="D516">
        <v>5.52</v>
      </c>
      <c r="E516" t="str">
        <f t="shared" si="32"/>
        <v>Normal</v>
      </c>
      <c r="F516" t="s">
        <v>2379</v>
      </c>
      <c r="G516" t="s">
        <v>2377</v>
      </c>
      <c r="H516" t="s">
        <v>2377</v>
      </c>
      <c r="I516" t="s">
        <v>2378</v>
      </c>
      <c r="J516" s="21">
        <f t="shared" si="33"/>
        <v>0</v>
      </c>
      <c r="K516" t="s">
        <v>2377</v>
      </c>
      <c r="L516" s="22" t="str">
        <f t="shared" si="34"/>
        <v>No</v>
      </c>
    </row>
    <row r="517" spans="1:12">
      <c r="A517" t="s">
        <v>1852</v>
      </c>
      <c r="B517">
        <v>25.9</v>
      </c>
      <c r="C517" s="22" t="str">
        <f t="shared" si="35"/>
        <v>Overweight</v>
      </c>
      <c r="D517">
        <v>4.84</v>
      </c>
      <c r="E517" t="str">
        <f t="shared" si="32"/>
        <v>Normal</v>
      </c>
      <c r="F517" t="s">
        <v>2377</v>
      </c>
      <c r="G517" t="s">
        <v>2377</v>
      </c>
      <c r="H517" t="s">
        <v>2377</v>
      </c>
      <c r="I517" t="s">
        <v>2378</v>
      </c>
      <c r="J517" s="21">
        <f t="shared" si="33"/>
        <v>0</v>
      </c>
      <c r="K517" t="s">
        <v>2379</v>
      </c>
      <c r="L517" s="22" t="str">
        <f t="shared" si="34"/>
        <v>yes</v>
      </c>
    </row>
    <row r="518" spans="1:12">
      <c r="A518" t="s">
        <v>1851</v>
      </c>
      <c r="B518">
        <v>35.72</v>
      </c>
      <c r="C518" s="22" t="str">
        <f t="shared" si="35"/>
        <v>Obesity</v>
      </c>
      <c r="D518">
        <v>4.08</v>
      </c>
      <c r="E518" t="str">
        <f t="shared" si="32"/>
        <v>Normal</v>
      </c>
      <c r="F518" t="s">
        <v>2377</v>
      </c>
      <c r="G518" t="s">
        <v>2377</v>
      </c>
      <c r="H518" t="s">
        <v>2380</v>
      </c>
      <c r="I518">
        <v>1</v>
      </c>
      <c r="J518" s="21">
        <f t="shared" si="33"/>
        <v>1</v>
      </c>
      <c r="K518" t="s">
        <v>2377</v>
      </c>
      <c r="L518" s="22" t="str">
        <f t="shared" si="34"/>
        <v>No</v>
      </c>
    </row>
    <row r="519" spans="1:12">
      <c r="A519" t="s">
        <v>1850</v>
      </c>
      <c r="B519">
        <v>27.94</v>
      </c>
      <c r="C519" s="22" t="str">
        <f t="shared" si="35"/>
        <v>Overweight</v>
      </c>
      <c r="D519">
        <v>4.4800000000000004</v>
      </c>
      <c r="E519" t="str">
        <f t="shared" si="32"/>
        <v>Normal</v>
      </c>
      <c r="F519" t="s">
        <v>2377</v>
      </c>
      <c r="G519" t="s">
        <v>2377</v>
      </c>
      <c r="H519" t="s">
        <v>2380</v>
      </c>
      <c r="I519">
        <v>1</v>
      </c>
      <c r="J519" s="21">
        <f t="shared" si="33"/>
        <v>1</v>
      </c>
      <c r="K519" t="s">
        <v>2379</v>
      </c>
      <c r="L519" s="22" t="str">
        <f t="shared" si="34"/>
        <v>yes</v>
      </c>
    </row>
    <row r="520" spans="1:12">
      <c r="A520" t="s">
        <v>1849</v>
      </c>
      <c r="B520">
        <v>27.1</v>
      </c>
      <c r="C520" s="22" t="str">
        <f t="shared" si="35"/>
        <v>Overweight</v>
      </c>
      <c r="D520">
        <v>5.73</v>
      </c>
      <c r="E520" t="str">
        <f t="shared" si="32"/>
        <v>Pre-diabetes</v>
      </c>
      <c r="F520" t="s">
        <v>2377</v>
      </c>
      <c r="G520" t="s">
        <v>2377</v>
      </c>
      <c r="H520" t="s">
        <v>2377</v>
      </c>
      <c r="I520" t="s">
        <v>2378</v>
      </c>
      <c r="J520" s="21">
        <f t="shared" si="33"/>
        <v>0</v>
      </c>
      <c r="K520" t="s">
        <v>2379</v>
      </c>
      <c r="L520" s="22" t="str">
        <f t="shared" si="34"/>
        <v>yes</v>
      </c>
    </row>
    <row r="521" spans="1:12">
      <c r="A521" t="s">
        <v>1848</v>
      </c>
      <c r="B521">
        <v>18.3</v>
      </c>
      <c r="C521" s="22" t="str">
        <f t="shared" si="35"/>
        <v>Underweight</v>
      </c>
      <c r="D521">
        <v>5.46</v>
      </c>
      <c r="E521" t="str">
        <f t="shared" si="32"/>
        <v>Normal</v>
      </c>
      <c r="F521" t="s">
        <v>2379</v>
      </c>
      <c r="G521" t="s">
        <v>2377</v>
      </c>
      <c r="H521" t="s">
        <v>2380</v>
      </c>
      <c r="I521">
        <v>1</v>
      </c>
      <c r="J521" s="21">
        <f t="shared" si="33"/>
        <v>1</v>
      </c>
      <c r="K521" t="s">
        <v>2379</v>
      </c>
      <c r="L521" s="22" t="str">
        <f t="shared" si="34"/>
        <v>yes</v>
      </c>
    </row>
    <row r="522" spans="1:12">
      <c r="A522" t="s">
        <v>1847</v>
      </c>
      <c r="B522">
        <v>25.3</v>
      </c>
      <c r="C522" s="22" t="str">
        <f t="shared" si="35"/>
        <v>Overweight</v>
      </c>
      <c r="D522">
        <v>5.0199999999999996</v>
      </c>
      <c r="E522" t="str">
        <f t="shared" si="32"/>
        <v>Normal</v>
      </c>
      <c r="F522" t="s">
        <v>2379</v>
      </c>
      <c r="G522" t="s">
        <v>2377</v>
      </c>
      <c r="H522" t="s">
        <v>2377</v>
      </c>
      <c r="I522">
        <v>1</v>
      </c>
      <c r="J522" s="21">
        <f t="shared" si="33"/>
        <v>1</v>
      </c>
      <c r="K522" t="s">
        <v>2379</v>
      </c>
      <c r="L522" s="22" t="str">
        <f t="shared" si="34"/>
        <v>yes</v>
      </c>
    </row>
    <row r="523" spans="1:12">
      <c r="A523" t="s">
        <v>1846</v>
      </c>
      <c r="B523">
        <v>38.83</v>
      </c>
      <c r="C523" s="22" t="str">
        <f t="shared" si="35"/>
        <v>Obesity</v>
      </c>
      <c r="D523">
        <v>6.36</v>
      </c>
      <c r="E523" t="str">
        <f t="shared" si="32"/>
        <v>Pre-diabetes</v>
      </c>
      <c r="F523" t="s">
        <v>2377</v>
      </c>
      <c r="G523" t="s">
        <v>2377</v>
      </c>
      <c r="H523" t="s">
        <v>2377</v>
      </c>
      <c r="I523">
        <v>1</v>
      </c>
      <c r="J523" s="21">
        <f t="shared" si="33"/>
        <v>1</v>
      </c>
      <c r="K523" t="s">
        <v>2377</v>
      </c>
      <c r="L523" s="22" t="str">
        <f t="shared" si="34"/>
        <v>No</v>
      </c>
    </row>
    <row r="524" spans="1:12">
      <c r="A524" t="s">
        <v>1845</v>
      </c>
      <c r="B524">
        <v>27.6</v>
      </c>
      <c r="C524" s="22" t="str">
        <f t="shared" si="35"/>
        <v>Overweight</v>
      </c>
      <c r="D524">
        <v>5.36</v>
      </c>
      <c r="E524" t="str">
        <f t="shared" si="32"/>
        <v>Normal</v>
      </c>
      <c r="F524" t="s">
        <v>2377</v>
      </c>
      <c r="G524" t="s">
        <v>2377</v>
      </c>
      <c r="H524" t="s">
        <v>2377</v>
      </c>
      <c r="I524">
        <v>1</v>
      </c>
      <c r="J524" s="21">
        <f t="shared" si="33"/>
        <v>1</v>
      </c>
      <c r="K524" t="s">
        <v>2377</v>
      </c>
      <c r="L524" s="22" t="str">
        <f t="shared" si="34"/>
        <v>No</v>
      </c>
    </row>
    <row r="525" spans="1:12">
      <c r="A525" t="s">
        <v>1844</v>
      </c>
      <c r="B525">
        <v>46.4</v>
      </c>
      <c r="C525" s="22" t="str">
        <f t="shared" si="35"/>
        <v>Obesity</v>
      </c>
      <c r="D525">
        <v>8.3699999999999992</v>
      </c>
      <c r="E525" t="str">
        <f t="shared" si="32"/>
        <v>Diabetes</v>
      </c>
      <c r="F525" t="s">
        <v>2379</v>
      </c>
      <c r="G525" t="s">
        <v>2377</v>
      </c>
      <c r="H525" t="s">
        <v>2380</v>
      </c>
      <c r="I525">
        <v>1</v>
      </c>
      <c r="J525" s="21">
        <f t="shared" si="33"/>
        <v>1</v>
      </c>
      <c r="K525" t="s">
        <v>2377</v>
      </c>
      <c r="L525" s="22" t="str">
        <f t="shared" si="34"/>
        <v>No</v>
      </c>
    </row>
    <row r="526" spans="1:12">
      <c r="A526" t="s">
        <v>1843</v>
      </c>
      <c r="B526">
        <v>51.92</v>
      </c>
      <c r="C526" s="22" t="str">
        <f t="shared" si="35"/>
        <v>Obesity</v>
      </c>
      <c r="D526">
        <v>5.18</v>
      </c>
      <c r="E526" t="str">
        <f t="shared" si="32"/>
        <v>Normal</v>
      </c>
      <c r="F526" t="s">
        <v>2379</v>
      </c>
      <c r="G526" t="s">
        <v>2377</v>
      </c>
      <c r="H526" t="s">
        <v>2380</v>
      </c>
      <c r="I526">
        <v>1</v>
      </c>
      <c r="J526" s="21">
        <f t="shared" si="33"/>
        <v>1</v>
      </c>
      <c r="K526" t="s">
        <v>2377</v>
      </c>
      <c r="L526" s="22" t="str">
        <f t="shared" si="34"/>
        <v>No</v>
      </c>
    </row>
    <row r="527" spans="1:12">
      <c r="A527" t="s">
        <v>1842</v>
      </c>
      <c r="B527">
        <v>32.395000000000003</v>
      </c>
      <c r="C527" s="22" t="str">
        <f t="shared" si="35"/>
        <v>Obesity</v>
      </c>
      <c r="D527">
        <v>5.68</v>
      </c>
      <c r="E527" t="str">
        <f t="shared" si="32"/>
        <v>Normal</v>
      </c>
      <c r="F527" t="s">
        <v>2379</v>
      </c>
      <c r="G527" t="s">
        <v>2377</v>
      </c>
      <c r="H527" t="s">
        <v>2377</v>
      </c>
      <c r="I527">
        <v>1</v>
      </c>
      <c r="J527" s="21">
        <f t="shared" si="33"/>
        <v>1</v>
      </c>
      <c r="K527" t="s">
        <v>2377</v>
      </c>
      <c r="L527" s="22" t="str">
        <f t="shared" si="34"/>
        <v>No</v>
      </c>
    </row>
    <row r="528" spans="1:12">
      <c r="A528" t="s">
        <v>1841</v>
      </c>
      <c r="B528">
        <v>46.19</v>
      </c>
      <c r="C528" s="22" t="str">
        <f t="shared" si="35"/>
        <v>Obesity</v>
      </c>
      <c r="D528">
        <v>7.31</v>
      </c>
      <c r="E528" t="str">
        <f t="shared" si="32"/>
        <v>Diabetes</v>
      </c>
      <c r="F528" t="s">
        <v>2379</v>
      </c>
      <c r="G528" t="s">
        <v>2377</v>
      </c>
      <c r="H528" t="s">
        <v>2380</v>
      </c>
      <c r="I528">
        <v>1</v>
      </c>
      <c r="J528" s="21">
        <f t="shared" si="33"/>
        <v>1</v>
      </c>
      <c r="K528" t="s">
        <v>2377</v>
      </c>
      <c r="L528" s="22" t="str">
        <f t="shared" si="34"/>
        <v>No</v>
      </c>
    </row>
    <row r="529" spans="1:12">
      <c r="A529" t="s">
        <v>1840</v>
      </c>
      <c r="B529">
        <v>27.93</v>
      </c>
      <c r="C529" s="22" t="str">
        <f t="shared" si="35"/>
        <v>Overweight</v>
      </c>
      <c r="D529">
        <v>4.67</v>
      </c>
      <c r="E529" t="str">
        <f t="shared" si="32"/>
        <v>Normal</v>
      </c>
      <c r="F529" t="s">
        <v>2377</v>
      </c>
      <c r="G529" t="s">
        <v>2377</v>
      </c>
      <c r="H529" t="s">
        <v>2380</v>
      </c>
      <c r="I529">
        <v>1</v>
      </c>
      <c r="J529" s="21">
        <f t="shared" si="33"/>
        <v>1</v>
      </c>
      <c r="K529" t="s">
        <v>2377</v>
      </c>
      <c r="L529" s="22" t="str">
        <f t="shared" si="34"/>
        <v>No</v>
      </c>
    </row>
    <row r="530" spans="1:12">
      <c r="A530" t="s">
        <v>1839</v>
      </c>
      <c r="B530">
        <v>45.62</v>
      </c>
      <c r="C530" s="22" t="str">
        <f t="shared" si="35"/>
        <v>Obesity</v>
      </c>
      <c r="D530">
        <v>6.87</v>
      </c>
      <c r="E530" t="str">
        <f t="shared" si="32"/>
        <v>Diabetes</v>
      </c>
      <c r="F530" t="s">
        <v>2377</v>
      </c>
      <c r="G530" t="s">
        <v>2377</v>
      </c>
      <c r="H530" t="s">
        <v>2377</v>
      </c>
      <c r="I530" t="s">
        <v>2378</v>
      </c>
      <c r="J530" s="21">
        <f t="shared" si="33"/>
        <v>0</v>
      </c>
      <c r="K530" t="s">
        <v>2377</v>
      </c>
      <c r="L530" s="22" t="str">
        <f t="shared" si="34"/>
        <v>No</v>
      </c>
    </row>
    <row r="531" spans="1:12">
      <c r="A531" t="s">
        <v>1838</v>
      </c>
      <c r="B531">
        <v>35.31</v>
      </c>
      <c r="C531" s="22" t="str">
        <f t="shared" si="35"/>
        <v>Obesity</v>
      </c>
      <c r="D531">
        <v>5.87</v>
      </c>
      <c r="E531" t="str">
        <f t="shared" si="32"/>
        <v>Pre-diabetes</v>
      </c>
      <c r="F531" t="s">
        <v>2377</v>
      </c>
      <c r="G531" t="s">
        <v>2377</v>
      </c>
      <c r="H531" t="s">
        <v>2380</v>
      </c>
      <c r="I531">
        <v>1</v>
      </c>
      <c r="J531" s="21">
        <f t="shared" si="33"/>
        <v>1</v>
      </c>
      <c r="K531" t="s">
        <v>2377</v>
      </c>
      <c r="L531" s="22" t="str">
        <f t="shared" si="34"/>
        <v>No</v>
      </c>
    </row>
    <row r="532" spans="1:12">
      <c r="A532" t="s">
        <v>1837</v>
      </c>
      <c r="B532">
        <v>30.4</v>
      </c>
      <c r="C532" s="22" t="str">
        <f t="shared" si="35"/>
        <v>Obesity</v>
      </c>
      <c r="D532">
        <v>4.07</v>
      </c>
      <c r="E532" t="str">
        <f t="shared" si="32"/>
        <v>Normal</v>
      </c>
      <c r="F532" t="s">
        <v>2379</v>
      </c>
      <c r="G532" t="s">
        <v>2377</v>
      </c>
      <c r="H532" t="s">
        <v>2377</v>
      </c>
      <c r="I532">
        <v>1</v>
      </c>
      <c r="J532" s="21">
        <f t="shared" si="33"/>
        <v>1</v>
      </c>
      <c r="K532" t="s">
        <v>2377</v>
      </c>
      <c r="L532" s="22" t="str">
        <f t="shared" si="34"/>
        <v>No</v>
      </c>
    </row>
    <row r="533" spans="1:12">
      <c r="A533" t="s">
        <v>1836</v>
      </c>
      <c r="B533">
        <v>20.13</v>
      </c>
      <c r="C533" s="22" t="str">
        <f t="shared" si="35"/>
        <v>Normal weight</v>
      </c>
      <c r="D533">
        <v>6.47</v>
      </c>
      <c r="E533" t="str">
        <f t="shared" si="32"/>
        <v>Pre-diabetes</v>
      </c>
      <c r="F533" t="s">
        <v>2377</v>
      </c>
      <c r="G533" t="s">
        <v>2377</v>
      </c>
      <c r="H533" t="s">
        <v>2380</v>
      </c>
      <c r="I533">
        <v>1</v>
      </c>
      <c r="J533" s="21">
        <f t="shared" si="33"/>
        <v>1</v>
      </c>
      <c r="K533" t="s">
        <v>2379</v>
      </c>
      <c r="L533" s="22" t="str">
        <f t="shared" si="34"/>
        <v>yes</v>
      </c>
    </row>
    <row r="534" spans="1:12">
      <c r="A534" t="s">
        <v>1835</v>
      </c>
      <c r="B534">
        <v>23.655000000000001</v>
      </c>
      <c r="C534" s="22" t="str">
        <f t="shared" si="35"/>
        <v>Normal weight</v>
      </c>
      <c r="D534">
        <v>5.14</v>
      </c>
      <c r="E534" t="str">
        <f t="shared" si="32"/>
        <v>Normal</v>
      </c>
      <c r="F534" t="s">
        <v>2377</v>
      </c>
      <c r="G534" t="s">
        <v>2377</v>
      </c>
      <c r="H534" t="s">
        <v>2377</v>
      </c>
      <c r="I534">
        <v>1</v>
      </c>
      <c r="J534" s="21">
        <f t="shared" si="33"/>
        <v>1</v>
      </c>
      <c r="K534" t="s">
        <v>2379</v>
      </c>
      <c r="L534" s="22" t="str">
        <f t="shared" si="34"/>
        <v>yes</v>
      </c>
    </row>
    <row r="535" spans="1:12">
      <c r="A535" t="s">
        <v>1834</v>
      </c>
      <c r="B535">
        <v>49.05</v>
      </c>
      <c r="C535" s="22" t="str">
        <f t="shared" si="35"/>
        <v>Obesity</v>
      </c>
      <c r="D535">
        <v>9.77</v>
      </c>
      <c r="E535" t="str">
        <f t="shared" si="32"/>
        <v>Diabetes</v>
      </c>
      <c r="F535" t="s">
        <v>2379</v>
      </c>
      <c r="G535" t="s">
        <v>2377</v>
      </c>
      <c r="H535" t="s">
        <v>2377</v>
      </c>
      <c r="I535" t="s">
        <v>2378</v>
      </c>
      <c r="J535" s="21">
        <f t="shared" si="33"/>
        <v>0</v>
      </c>
      <c r="K535" t="s">
        <v>2377</v>
      </c>
      <c r="L535" s="22" t="str">
        <f t="shared" si="34"/>
        <v>No</v>
      </c>
    </row>
    <row r="536" spans="1:12">
      <c r="A536" t="s">
        <v>1833</v>
      </c>
      <c r="B536">
        <v>51.94</v>
      </c>
      <c r="C536" s="22" t="str">
        <f t="shared" si="35"/>
        <v>Obesity</v>
      </c>
      <c r="D536">
        <v>8.8000000000000007</v>
      </c>
      <c r="E536" t="str">
        <f t="shared" si="32"/>
        <v>Diabetes</v>
      </c>
      <c r="F536" t="s">
        <v>2379</v>
      </c>
      <c r="G536" t="s">
        <v>2377</v>
      </c>
      <c r="H536" t="s">
        <v>2377</v>
      </c>
      <c r="I536">
        <v>2</v>
      </c>
      <c r="J536" s="21">
        <f t="shared" si="33"/>
        <v>2</v>
      </c>
      <c r="K536" t="s">
        <v>2377</v>
      </c>
      <c r="L536" s="22" t="str">
        <f t="shared" si="34"/>
        <v>No</v>
      </c>
    </row>
    <row r="537" spans="1:12">
      <c r="A537" t="s">
        <v>1832</v>
      </c>
      <c r="B537">
        <v>29.83</v>
      </c>
      <c r="C537" s="22" t="str">
        <f t="shared" si="35"/>
        <v>Overweight</v>
      </c>
      <c r="D537">
        <v>5.84</v>
      </c>
      <c r="E537" t="str">
        <f t="shared" si="32"/>
        <v>Pre-diabetes</v>
      </c>
      <c r="F537" t="s">
        <v>2377</v>
      </c>
      <c r="G537" t="s">
        <v>2377</v>
      </c>
      <c r="H537" t="s">
        <v>2377</v>
      </c>
      <c r="I537">
        <v>1</v>
      </c>
      <c r="J537" s="21">
        <f t="shared" si="33"/>
        <v>1</v>
      </c>
      <c r="K537" t="s">
        <v>2379</v>
      </c>
      <c r="L537" s="22" t="str">
        <f t="shared" si="34"/>
        <v>yes</v>
      </c>
    </row>
    <row r="538" spans="1:12">
      <c r="A538" t="s">
        <v>1831</v>
      </c>
      <c r="B538">
        <v>22.6</v>
      </c>
      <c r="C538" s="22" t="str">
        <f t="shared" si="35"/>
        <v>Normal weight</v>
      </c>
      <c r="D538">
        <v>10.43</v>
      </c>
      <c r="E538" t="str">
        <f t="shared" si="32"/>
        <v>Diabetes</v>
      </c>
      <c r="F538" t="s">
        <v>2379</v>
      </c>
      <c r="G538" t="s">
        <v>2377</v>
      </c>
      <c r="H538" t="s">
        <v>2377</v>
      </c>
      <c r="I538">
        <v>1</v>
      </c>
      <c r="J538" s="21">
        <f t="shared" si="33"/>
        <v>1</v>
      </c>
      <c r="K538" t="s">
        <v>2379</v>
      </c>
      <c r="L538" s="22" t="str">
        <f t="shared" si="34"/>
        <v>yes</v>
      </c>
    </row>
    <row r="539" spans="1:12">
      <c r="A539" t="s">
        <v>1830</v>
      </c>
      <c r="B539">
        <v>46.69</v>
      </c>
      <c r="C539" s="22" t="str">
        <f t="shared" si="35"/>
        <v>Obesity</v>
      </c>
      <c r="D539">
        <v>4.25</v>
      </c>
      <c r="E539" t="str">
        <f t="shared" si="32"/>
        <v>Normal</v>
      </c>
      <c r="F539" t="s">
        <v>2379</v>
      </c>
      <c r="G539" t="s">
        <v>2377</v>
      </c>
      <c r="H539" t="s">
        <v>2377</v>
      </c>
      <c r="I539">
        <v>1</v>
      </c>
      <c r="J539" s="21">
        <f t="shared" si="33"/>
        <v>1</v>
      </c>
      <c r="K539" t="s">
        <v>2377</v>
      </c>
      <c r="L539" s="22" t="str">
        <f t="shared" si="34"/>
        <v>No</v>
      </c>
    </row>
    <row r="540" spans="1:12">
      <c r="A540" t="s">
        <v>1829</v>
      </c>
      <c r="B540">
        <v>28.49</v>
      </c>
      <c r="C540" s="22" t="str">
        <f t="shared" si="35"/>
        <v>Overweight</v>
      </c>
      <c r="D540">
        <v>4.8899999999999997</v>
      </c>
      <c r="E540" t="str">
        <f t="shared" si="32"/>
        <v>Normal</v>
      </c>
      <c r="F540" t="s">
        <v>2377</v>
      </c>
      <c r="G540" t="s">
        <v>2377</v>
      </c>
      <c r="H540" t="s">
        <v>2377</v>
      </c>
      <c r="I540" t="s">
        <v>2378</v>
      </c>
      <c r="J540" s="21">
        <f t="shared" si="33"/>
        <v>0</v>
      </c>
      <c r="K540" t="s">
        <v>2379</v>
      </c>
      <c r="L540" s="22" t="str">
        <f t="shared" si="34"/>
        <v>yes</v>
      </c>
    </row>
    <row r="541" spans="1:12">
      <c r="A541" t="s">
        <v>1828</v>
      </c>
      <c r="B541">
        <v>28.5</v>
      </c>
      <c r="C541" s="22" t="str">
        <f t="shared" si="35"/>
        <v>Overweight</v>
      </c>
      <c r="D541">
        <v>5.55</v>
      </c>
      <c r="E541" t="str">
        <f t="shared" si="32"/>
        <v>Normal</v>
      </c>
      <c r="F541" t="s">
        <v>2379</v>
      </c>
      <c r="G541" t="s">
        <v>2377</v>
      </c>
      <c r="H541" t="s">
        <v>2377</v>
      </c>
      <c r="I541">
        <v>1</v>
      </c>
      <c r="J541" s="21">
        <f t="shared" si="33"/>
        <v>1</v>
      </c>
      <c r="K541" t="s">
        <v>2379</v>
      </c>
      <c r="L541" s="22" t="str">
        <f t="shared" si="34"/>
        <v>yes</v>
      </c>
    </row>
    <row r="542" spans="1:12">
      <c r="A542" t="s">
        <v>1827</v>
      </c>
      <c r="B542">
        <v>24.4</v>
      </c>
      <c r="C542" s="22" t="str">
        <f t="shared" si="35"/>
        <v>Normal weight</v>
      </c>
      <c r="D542">
        <v>4.5199999999999996</v>
      </c>
      <c r="E542" t="str">
        <f t="shared" si="32"/>
        <v>Normal</v>
      </c>
      <c r="F542" t="s">
        <v>2377</v>
      </c>
      <c r="G542" t="s">
        <v>2377</v>
      </c>
      <c r="H542" t="s">
        <v>2377</v>
      </c>
      <c r="I542">
        <v>1</v>
      </c>
      <c r="J542" s="21">
        <f t="shared" si="33"/>
        <v>1</v>
      </c>
      <c r="K542" t="s">
        <v>2379</v>
      </c>
      <c r="L542" s="22" t="str">
        <f t="shared" si="34"/>
        <v>yes</v>
      </c>
    </row>
    <row r="543" spans="1:12">
      <c r="A543" t="s">
        <v>1826</v>
      </c>
      <c r="B543">
        <v>29.15</v>
      </c>
      <c r="C543" s="22" t="str">
        <f t="shared" si="35"/>
        <v>Overweight</v>
      </c>
      <c r="D543">
        <v>4.45</v>
      </c>
      <c r="E543" t="str">
        <f t="shared" si="32"/>
        <v>Normal</v>
      </c>
      <c r="F543" t="s">
        <v>2379</v>
      </c>
      <c r="G543" t="s">
        <v>2377</v>
      </c>
      <c r="H543" t="s">
        <v>2377</v>
      </c>
      <c r="I543">
        <v>1</v>
      </c>
      <c r="J543" s="21">
        <f t="shared" si="33"/>
        <v>1</v>
      </c>
      <c r="K543" t="s">
        <v>2379</v>
      </c>
      <c r="L543" s="22" t="str">
        <f t="shared" si="34"/>
        <v>yes</v>
      </c>
    </row>
    <row r="544" spans="1:12">
      <c r="A544" t="s">
        <v>1825</v>
      </c>
      <c r="B544">
        <v>27.28</v>
      </c>
      <c r="C544" s="22" t="str">
        <f t="shared" si="35"/>
        <v>Overweight</v>
      </c>
      <c r="D544">
        <v>4.72</v>
      </c>
      <c r="E544" t="str">
        <f t="shared" si="32"/>
        <v>Normal</v>
      </c>
      <c r="F544" t="s">
        <v>2377</v>
      </c>
      <c r="G544" t="s">
        <v>2379</v>
      </c>
      <c r="H544" t="s">
        <v>2377</v>
      </c>
      <c r="I544">
        <v>1</v>
      </c>
      <c r="J544" s="21">
        <f t="shared" si="33"/>
        <v>1</v>
      </c>
      <c r="K544" t="s">
        <v>2379</v>
      </c>
      <c r="L544" s="22" t="str">
        <f t="shared" si="34"/>
        <v>yes</v>
      </c>
    </row>
    <row r="545" spans="1:12">
      <c r="A545" t="s">
        <v>1824</v>
      </c>
      <c r="B545">
        <v>32.229999999999997</v>
      </c>
      <c r="C545" s="22" t="str">
        <f t="shared" si="35"/>
        <v>Obesity</v>
      </c>
      <c r="D545">
        <v>4.6500000000000004</v>
      </c>
      <c r="E545" t="str">
        <f t="shared" si="32"/>
        <v>Normal</v>
      </c>
      <c r="F545" t="s">
        <v>2379</v>
      </c>
      <c r="G545" t="s">
        <v>2377</v>
      </c>
      <c r="H545" t="s">
        <v>2380</v>
      </c>
      <c r="I545">
        <v>1</v>
      </c>
      <c r="J545" s="21">
        <f t="shared" si="33"/>
        <v>1</v>
      </c>
      <c r="K545" t="s">
        <v>2377</v>
      </c>
      <c r="L545" s="22" t="str">
        <f t="shared" si="34"/>
        <v>No</v>
      </c>
    </row>
    <row r="546" spans="1:12">
      <c r="A546" t="s">
        <v>1823</v>
      </c>
      <c r="B546">
        <v>44.2</v>
      </c>
      <c r="C546" s="22" t="str">
        <f t="shared" si="35"/>
        <v>Obesity</v>
      </c>
      <c r="D546">
        <v>11.34</v>
      </c>
      <c r="E546" t="str">
        <f t="shared" si="32"/>
        <v>Diabetes</v>
      </c>
      <c r="F546" t="s">
        <v>2379</v>
      </c>
      <c r="G546" t="s">
        <v>2377</v>
      </c>
      <c r="H546" t="s">
        <v>2380</v>
      </c>
      <c r="I546">
        <v>1</v>
      </c>
      <c r="J546" s="21">
        <f t="shared" si="33"/>
        <v>1</v>
      </c>
      <c r="K546" t="s">
        <v>2377</v>
      </c>
      <c r="L546" s="22" t="str">
        <f t="shared" si="34"/>
        <v>No</v>
      </c>
    </row>
    <row r="547" spans="1:12">
      <c r="A547" t="s">
        <v>1822</v>
      </c>
      <c r="B547">
        <v>29.734999999999999</v>
      </c>
      <c r="C547" s="22" t="str">
        <f t="shared" si="35"/>
        <v>Overweight</v>
      </c>
      <c r="D547">
        <v>4.53</v>
      </c>
      <c r="E547" t="str">
        <f t="shared" si="32"/>
        <v>Normal</v>
      </c>
      <c r="F547" t="s">
        <v>2377</v>
      </c>
      <c r="G547" t="s">
        <v>2377</v>
      </c>
      <c r="H547" t="s">
        <v>2380</v>
      </c>
      <c r="I547">
        <v>1</v>
      </c>
      <c r="J547" s="21">
        <f t="shared" si="33"/>
        <v>1</v>
      </c>
      <c r="K547" t="s">
        <v>2377</v>
      </c>
      <c r="L547" s="22" t="str">
        <f t="shared" si="34"/>
        <v>No</v>
      </c>
    </row>
    <row r="548" spans="1:12">
      <c r="A548" t="s">
        <v>1821</v>
      </c>
      <c r="B548">
        <v>28.31</v>
      </c>
      <c r="C548" s="22" t="str">
        <f t="shared" si="35"/>
        <v>Overweight</v>
      </c>
      <c r="D548">
        <v>6.35</v>
      </c>
      <c r="E548" t="str">
        <f t="shared" si="32"/>
        <v>Pre-diabetes</v>
      </c>
      <c r="F548" t="s">
        <v>2377</v>
      </c>
      <c r="G548" t="s">
        <v>2377</v>
      </c>
      <c r="H548" t="s">
        <v>2377</v>
      </c>
      <c r="I548" t="s">
        <v>2378</v>
      </c>
      <c r="J548" s="21">
        <f t="shared" si="33"/>
        <v>0</v>
      </c>
      <c r="K548" t="s">
        <v>2379</v>
      </c>
      <c r="L548" s="22" t="str">
        <f t="shared" si="34"/>
        <v>yes</v>
      </c>
    </row>
    <row r="549" spans="1:12">
      <c r="A549" t="s">
        <v>1820</v>
      </c>
      <c r="B549">
        <v>46.62</v>
      </c>
      <c r="C549" s="22" t="str">
        <f t="shared" si="35"/>
        <v>Obesity</v>
      </c>
      <c r="D549">
        <v>8.51</v>
      </c>
      <c r="E549" t="str">
        <f t="shared" si="32"/>
        <v>Diabetes</v>
      </c>
      <c r="F549" t="s">
        <v>2377</v>
      </c>
      <c r="G549" t="s">
        <v>2377</v>
      </c>
      <c r="H549" t="s">
        <v>2377</v>
      </c>
      <c r="I549" t="s">
        <v>2378</v>
      </c>
      <c r="J549" s="21">
        <f t="shared" si="33"/>
        <v>0</v>
      </c>
      <c r="K549" t="s">
        <v>2377</v>
      </c>
      <c r="L549" s="22" t="str">
        <f t="shared" si="34"/>
        <v>No</v>
      </c>
    </row>
    <row r="550" spans="1:12">
      <c r="A550" t="s">
        <v>1819</v>
      </c>
      <c r="B550">
        <v>51.75</v>
      </c>
      <c r="C550" s="22" t="str">
        <f t="shared" si="35"/>
        <v>Obesity</v>
      </c>
      <c r="D550">
        <v>8.59</v>
      </c>
      <c r="E550" t="str">
        <f t="shared" si="32"/>
        <v>Diabetes</v>
      </c>
      <c r="F550" t="s">
        <v>2379</v>
      </c>
      <c r="G550" t="s">
        <v>2377</v>
      </c>
      <c r="H550" t="s">
        <v>2377</v>
      </c>
      <c r="I550">
        <v>1</v>
      </c>
      <c r="J550" s="21">
        <f t="shared" si="33"/>
        <v>1</v>
      </c>
      <c r="K550" t="s">
        <v>2377</v>
      </c>
      <c r="L550" s="22" t="str">
        <f t="shared" si="34"/>
        <v>No</v>
      </c>
    </row>
    <row r="551" spans="1:12">
      <c r="A551" t="s">
        <v>1818</v>
      </c>
      <c r="B551">
        <v>25.7</v>
      </c>
      <c r="C551" s="22" t="str">
        <f t="shared" si="35"/>
        <v>Overweight</v>
      </c>
      <c r="D551">
        <v>4.13</v>
      </c>
      <c r="E551" t="str">
        <f t="shared" si="32"/>
        <v>Normal</v>
      </c>
      <c r="F551" t="s">
        <v>2379</v>
      </c>
      <c r="G551" t="s">
        <v>2377</v>
      </c>
      <c r="H551" t="s">
        <v>2377</v>
      </c>
      <c r="I551" t="s">
        <v>2378</v>
      </c>
      <c r="J551" s="21">
        <f t="shared" si="33"/>
        <v>0</v>
      </c>
      <c r="K551" t="s">
        <v>2379</v>
      </c>
      <c r="L551" s="22" t="str">
        <f t="shared" si="34"/>
        <v>yes</v>
      </c>
    </row>
    <row r="552" spans="1:12">
      <c r="A552" t="s">
        <v>1817</v>
      </c>
      <c r="B552">
        <v>31.79</v>
      </c>
      <c r="C552" s="22" t="str">
        <f t="shared" si="35"/>
        <v>Obesity</v>
      </c>
      <c r="D552">
        <v>4.55</v>
      </c>
      <c r="E552" t="str">
        <f t="shared" si="32"/>
        <v>Normal</v>
      </c>
      <c r="F552" t="s">
        <v>2377</v>
      </c>
      <c r="G552" t="s">
        <v>2377</v>
      </c>
      <c r="H552" t="s">
        <v>2377</v>
      </c>
      <c r="I552" t="s">
        <v>2378</v>
      </c>
      <c r="J552" s="21">
        <f t="shared" si="33"/>
        <v>0</v>
      </c>
      <c r="K552" t="s">
        <v>2377</v>
      </c>
      <c r="L552" s="22" t="str">
        <f t="shared" si="34"/>
        <v>No</v>
      </c>
    </row>
    <row r="553" spans="1:12">
      <c r="A553" t="s">
        <v>1816</v>
      </c>
      <c r="B553">
        <v>24.795000000000002</v>
      </c>
      <c r="C553" s="22" t="str">
        <f t="shared" si="35"/>
        <v>Normal weight</v>
      </c>
      <c r="D553">
        <v>4.5199999999999996</v>
      </c>
      <c r="E553" t="str">
        <f t="shared" si="32"/>
        <v>Normal</v>
      </c>
      <c r="F553" t="s">
        <v>2377</v>
      </c>
      <c r="G553" t="s">
        <v>2377</v>
      </c>
      <c r="H553" t="s">
        <v>2377</v>
      </c>
      <c r="I553" t="s">
        <v>2378</v>
      </c>
      <c r="J553" s="21">
        <f t="shared" si="33"/>
        <v>0</v>
      </c>
      <c r="K553" t="s">
        <v>2379</v>
      </c>
      <c r="L553" s="22" t="str">
        <f t="shared" si="34"/>
        <v>yes</v>
      </c>
    </row>
    <row r="554" spans="1:12">
      <c r="A554" t="s">
        <v>1815</v>
      </c>
      <c r="B554">
        <v>53.98</v>
      </c>
      <c r="C554" s="22" t="str">
        <f t="shared" si="35"/>
        <v>Obesity</v>
      </c>
      <c r="D554">
        <v>5.07</v>
      </c>
      <c r="E554" t="str">
        <f t="shared" si="32"/>
        <v>Normal</v>
      </c>
      <c r="F554" t="s">
        <v>2377</v>
      </c>
      <c r="G554" t="s">
        <v>2377</v>
      </c>
      <c r="H554" t="s">
        <v>2380</v>
      </c>
      <c r="I554">
        <v>1</v>
      </c>
      <c r="J554" s="21">
        <f t="shared" si="33"/>
        <v>1</v>
      </c>
      <c r="K554" t="s">
        <v>2377</v>
      </c>
      <c r="L554" s="22" t="str">
        <f t="shared" si="34"/>
        <v>No</v>
      </c>
    </row>
    <row r="555" spans="1:12">
      <c r="A555" t="s">
        <v>1814</v>
      </c>
      <c r="B555">
        <v>41.325000000000003</v>
      </c>
      <c r="C555" s="22" t="str">
        <f t="shared" si="35"/>
        <v>Obesity</v>
      </c>
      <c r="D555">
        <v>4.04</v>
      </c>
      <c r="E555" t="str">
        <f t="shared" si="32"/>
        <v>Normal</v>
      </c>
      <c r="F555" t="s">
        <v>2379</v>
      </c>
      <c r="G555" t="s">
        <v>2377</v>
      </c>
      <c r="H555" t="s">
        <v>2380</v>
      </c>
      <c r="I555">
        <v>1</v>
      </c>
      <c r="J555" s="21">
        <f t="shared" si="33"/>
        <v>1</v>
      </c>
      <c r="K555" t="s">
        <v>2377</v>
      </c>
      <c r="L555" s="22" t="str">
        <f t="shared" si="34"/>
        <v>No</v>
      </c>
    </row>
    <row r="556" spans="1:12">
      <c r="A556" t="s">
        <v>1813</v>
      </c>
      <c r="B556">
        <v>51.65</v>
      </c>
      <c r="C556" s="22" t="str">
        <f t="shared" si="35"/>
        <v>Obesity</v>
      </c>
      <c r="D556">
        <v>5.3</v>
      </c>
      <c r="E556" t="str">
        <f t="shared" si="32"/>
        <v>Normal</v>
      </c>
      <c r="F556" t="s">
        <v>2379</v>
      </c>
      <c r="G556" t="s">
        <v>2377</v>
      </c>
      <c r="H556" t="s">
        <v>2377</v>
      </c>
      <c r="I556" t="s">
        <v>2378</v>
      </c>
      <c r="J556" s="21">
        <f t="shared" si="33"/>
        <v>0</v>
      </c>
      <c r="K556" t="s">
        <v>2377</v>
      </c>
      <c r="L556" s="22" t="str">
        <f t="shared" si="34"/>
        <v>No</v>
      </c>
    </row>
    <row r="557" spans="1:12">
      <c r="A557" t="s">
        <v>1812</v>
      </c>
      <c r="B557">
        <v>44.52</v>
      </c>
      <c r="C557" s="22" t="str">
        <f t="shared" si="35"/>
        <v>Obesity</v>
      </c>
      <c r="D557">
        <v>8.64</v>
      </c>
      <c r="E557" t="str">
        <f t="shared" si="32"/>
        <v>Diabetes</v>
      </c>
      <c r="F557" t="s">
        <v>2379</v>
      </c>
      <c r="G557" t="s">
        <v>2377</v>
      </c>
      <c r="H557" t="s">
        <v>2380</v>
      </c>
      <c r="I557">
        <v>1</v>
      </c>
      <c r="J557" s="21">
        <f t="shared" si="33"/>
        <v>1</v>
      </c>
      <c r="K557" t="s">
        <v>2377</v>
      </c>
      <c r="L557" s="22" t="str">
        <f t="shared" si="34"/>
        <v>No</v>
      </c>
    </row>
    <row r="558" spans="1:12">
      <c r="A558" t="s">
        <v>1811</v>
      </c>
      <c r="B558">
        <v>53.29</v>
      </c>
      <c r="C558" s="22" t="str">
        <f t="shared" si="35"/>
        <v>Obesity</v>
      </c>
      <c r="D558">
        <v>4.03</v>
      </c>
      <c r="E558" t="str">
        <f t="shared" si="32"/>
        <v>Normal</v>
      </c>
      <c r="F558" t="s">
        <v>2377</v>
      </c>
      <c r="G558" t="s">
        <v>2377</v>
      </c>
      <c r="H558" t="s">
        <v>2380</v>
      </c>
      <c r="I558">
        <v>1</v>
      </c>
      <c r="J558" s="21">
        <f t="shared" si="33"/>
        <v>1</v>
      </c>
      <c r="K558" t="s">
        <v>2377</v>
      </c>
      <c r="L558" s="22" t="str">
        <f t="shared" si="34"/>
        <v>No</v>
      </c>
    </row>
    <row r="559" spans="1:12">
      <c r="A559" t="s">
        <v>1810</v>
      </c>
      <c r="B559">
        <v>46.63</v>
      </c>
      <c r="C559" s="22" t="str">
        <f t="shared" si="35"/>
        <v>Obesity</v>
      </c>
      <c r="D559">
        <v>4.26</v>
      </c>
      <c r="E559" t="str">
        <f t="shared" si="32"/>
        <v>Normal</v>
      </c>
      <c r="F559" t="s">
        <v>2379</v>
      </c>
      <c r="G559" t="s">
        <v>2377</v>
      </c>
      <c r="H559" t="s">
        <v>2377</v>
      </c>
      <c r="I559">
        <v>2</v>
      </c>
      <c r="J559" s="21">
        <f t="shared" si="33"/>
        <v>2</v>
      </c>
      <c r="K559" t="s">
        <v>2377</v>
      </c>
      <c r="L559" s="22" t="str">
        <f t="shared" si="34"/>
        <v>No</v>
      </c>
    </row>
    <row r="560" spans="1:12">
      <c r="A560" t="s">
        <v>1809</v>
      </c>
      <c r="B560">
        <v>28.88</v>
      </c>
      <c r="C560" s="22" t="str">
        <f t="shared" si="35"/>
        <v>Overweight</v>
      </c>
      <c r="D560">
        <v>5.35</v>
      </c>
      <c r="E560" t="str">
        <f t="shared" si="32"/>
        <v>Normal</v>
      </c>
      <c r="F560" t="s">
        <v>2377</v>
      </c>
      <c r="G560" t="s">
        <v>2377</v>
      </c>
      <c r="H560" t="s">
        <v>2380</v>
      </c>
      <c r="I560">
        <v>1</v>
      </c>
      <c r="J560" s="21">
        <f t="shared" si="33"/>
        <v>1</v>
      </c>
      <c r="K560" t="s">
        <v>2379</v>
      </c>
      <c r="L560" s="22" t="str">
        <f t="shared" si="34"/>
        <v>yes</v>
      </c>
    </row>
    <row r="561" spans="1:12">
      <c r="A561" t="s">
        <v>1808</v>
      </c>
      <c r="B561">
        <v>23.98</v>
      </c>
      <c r="C561" s="22" t="str">
        <f t="shared" si="35"/>
        <v>Normal weight</v>
      </c>
      <c r="D561">
        <v>4.9000000000000004</v>
      </c>
      <c r="E561" t="str">
        <f t="shared" si="32"/>
        <v>Normal</v>
      </c>
      <c r="F561" t="s">
        <v>2377</v>
      </c>
      <c r="G561" t="s">
        <v>2377</v>
      </c>
      <c r="H561" t="s">
        <v>2377</v>
      </c>
      <c r="I561" t="s">
        <v>2378</v>
      </c>
      <c r="J561" s="21">
        <f t="shared" si="33"/>
        <v>0</v>
      </c>
      <c r="K561" t="s">
        <v>28</v>
      </c>
      <c r="L561" s="22" t="str">
        <f t="shared" si="34"/>
        <v>No</v>
      </c>
    </row>
    <row r="562" spans="1:12">
      <c r="A562" t="s">
        <v>1807</v>
      </c>
      <c r="B562">
        <v>23.65</v>
      </c>
      <c r="C562" s="22" t="str">
        <f t="shared" si="35"/>
        <v>Normal weight</v>
      </c>
      <c r="D562">
        <v>4.5</v>
      </c>
      <c r="E562" t="str">
        <f t="shared" si="32"/>
        <v>Normal</v>
      </c>
      <c r="F562" t="s">
        <v>2377</v>
      </c>
      <c r="G562" t="s">
        <v>2377</v>
      </c>
      <c r="H562" t="s">
        <v>2377</v>
      </c>
      <c r="I562" t="s">
        <v>2378</v>
      </c>
      <c r="J562" s="21">
        <f t="shared" si="33"/>
        <v>0</v>
      </c>
      <c r="K562" t="s">
        <v>2377</v>
      </c>
      <c r="L562" s="22" t="str">
        <f t="shared" si="34"/>
        <v>No</v>
      </c>
    </row>
    <row r="563" spans="1:12">
      <c r="A563" t="s">
        <v>1806</v>
      </c>
      <c r="B563">
        <v>49.09</v>
      </c>
      <c r="C563" s="22" t="str">
        <f t="shared" si="35"/>
        <v>Obesity</v>
      </c>
      <c r="D563">
        <v>8.3800000000000008</v>
      </c>
      <c r="E563" t="str">
        <f t="shared" si="32"/>
        <v>Diabetes</v>
      </c>
      <c r="F563" t="s">
        <v>2379</v>
      </c>
      <c r="G563" t="s">
        <v>2377</v>
      </c>
      <c r="H563" t="s">
        <v>2377</v>
      </c>
      <c r="I563">
        <v>2</v>
      </c>
      <c r="J563" s="21">
        <f t="shared" si="33"/>
        <v>2</v>
      </c>
      <c r="K563" t="s">
        <v>2377</v>
      </c>
      <c r="L563" s="22" t="str">
        <f t="shared" si="34"/>
        <v>No</v>
      </c>
    </row>
    <row r="564" spans="1:12">
      <c r="A564" t="s">
        <v>1805</v>
      </c>
      <c r="B564">
        <v>28.024999999999999</v>
      </c>
      <c r="C564" s="22" t="str">
        <f t="shared" si="35"/>
        <v>Overweight</v>
      </c>
      <c r="D564">
        <v>7.03</v>
      </c>
      <c r="E564" t="str">
        <f t="shared" si="32"/>
        <v>Diabetes</v>
      </c>
      <c r="F564" t="s">
        <v>2377</v>
      </c>
      <c r="G564" t="s">
        <v>2377</v>
      </c>
      <c r="H564" t="s">
        <v>2377</v>
      </c>
      <c r="I564" t="s">
        <v>2378</v>
      </c>
      <c r="J564" s="21">
        <f t="shared" si="33"/>
        <v>0</v>
      </c>
      <c r="K564" t="s">
        <v>2379</v>
      </c>
      <c r="L564" s="22" t="str">
        <f t="shared" si="34"/>
        <v>yes</v>
      </c>
    </row>
    <row r="565" spans="1:12">
      <c r="A565" t="s">
        <v>1804</v>
      </c>
      <c r="B565">
        <v>43.32</v>
      </c>
      <c r="C565" s="22" t="str">
        <f t="shared" si="35"/>
        <v>Obesity</v>
      </c>
      <c r="D565">
        <v>8.75</v>
      </c>
      <c r="E565" t="str">
        <f t="shared" si="32"/>
        <v>Diabetes</v>
      </c>
      <c r="F565" t="s">
        <v>2379</v>
      </c>
      <c r="G565" t="s">
        <v>2377</v>
      </c>
      <c r="H565" t="s">
        <v>2380</v>
      </c>
      <c r="I565">
        <v>1</v>
      </c>
      <c r="J565" s="21">
        <f t="shared" si="33"/>
        <v>1</v>
      </c>
      <c r="K565" t="s">
        <v>2377</v>
      </c>
      <c r="L565" s="22" t="str">
        <f t="shared" si="34"/>
        <v>No</v>
      </c>
    </row>
    <row r="566" spans="1:12">
      <c r="A566" t="s">
        <v>1803</v>
      </c>
      <c r="B566">
        <v>45.92</v>
      </c>
      <c r="C566" s="22" t="str">
        <f t="shared" si="35"/>
        <v>Obesity</v>
      </c>
      <c r="D566">
        <v>9.51</v>
      </c>
      <c r="E566" t="str">
        <f t="shared" si="32"/>
        <v>Diabetes</v>
      </c>
      <c r="F566" t="s">
        <v>2377</v>
      </c>
      <c r="G566" t="s">
        <v>2377</v>
      </c>
      <c r="H566" t="s">
        <v>2377</v>
      </c>
      <c r="I566" t="s">
        <v>2378</v>
      </c>
      <c r="J566" s="21">
        <f t="shared" si="33"/>
        <v>0</v>
      </c>
      <c r="K566" t="s">
        <v>2377</v>
      </c>
      <c r="L566" s="22" t="str">
        <f t="shared" si="34"/>
        <v>No</v>
      </c>
    </row>
    <row r="567" spans="1:12">
      <c r="A567" t="s">
        <v>1802</v>
      </c>
      <c r="B567">
        <v>44.03</v>
      </c>
      <c r="C567" s="22" t="str">
        <f t="shared" si="35"/>
        <v>Obesity</v>
      </c>
      <c r="D567">
        <v>9.36</v>
      </c>
      <c r="E567" t="str">
        <f t="shared" si="32"/>
        <v>Diabetes</v>
      </c>
      <c r="F567" t="s">
        <v>2377</v>
      </c>
      <c r="G567" t="s">
        <v>2377</v>
      </c>
      <c r="H567" t="s">
        <v>2377</v>
      </c>
      <c r="I567" t="s">
        <v>2378</v>
      </c>
      <c r="J567" s="21">
        <f t="shared" si="33"/>
        <v>0</v>
      </c>
      <c r="K567" t="s">
        <v>2377</v>
      </c>
      <c r="L567" s="22" t="str">
        <f t="shared" si="34"/>
        <v>No</v>
      </c>
    </row>
    <row r="568" spans="1:12">
      <c r="A568" t="s">
        <v>1801</v>
      </c>
      <c r="B568">
        <v>24.6</v>
      </c>
      <c r="C568" s="22" t="str">
        <f t="shared" si="35"/>
        <v>Normal weight</v>
      </c>
      <c r="D568">
        <v>4.8099999999999996</v>
      </c>
      <c r="E568" t="str">
        <f t="shared" si="32"/>
        <v>Normal</v>
      </c>
      <c r="F568" t="s">
        <v>2377</v>
      </c>
      <c r="G568" t="s">
        <v>2377</v>
      </c>
      <c r="H568" t="s">
        <v>2377</v>
      </c>
      <c r="I568" t="s">
        <v>2378</v>
      </c>
      <c r="J568" s="21">
        <f t="shared" si="33"/>
        <v>0</v>
      </c>
      <c r="K568" t="s">
        <v>2379</v>
      </c>
      <c r="L568" s="22" t="str">
        <f t="shared" si="34"/>
        <v>yes</v>
      </c>
    </row>
    <row r="569" spans="1:12">
      <c r="A569" t="s">
        <v>1800</v>
      </c>
      <c r="B569">
        <v>49.15</v>
      </c>
      <c r="C569" s="22" t="str">
        <f t="shared" si="35"/>
        <v>Obesity</v>
      </c>
      <c r="D569">
        <v>8.08</v>
      </c>
      <c r="E569" t="str">
        <f t="shared" si="32"/>
        <v>Diabetes</v>
      </c>
      <c r="F569" t="s">
        <v>2377</v>
      </c>
      <c r="G569" t="s">
        <v>2377</v>
      </c>
      <c r="H569" t="s">
        <v>2377</v>
      </c>
      <c r="I569" t="s">
        <v>2378</v>
      </c>
      <c r="J569" s="21">
        <f t="shared" si="33"/>
        <v>0</v>
      </c>
      <c r="K569" t="s">
        <v>2377</v>
      </c>
      <c r="L569" s="22" t="str">
        <f t="shared" si="34"/>
        <v>No</v>
      </c>
    </row>
    <row r="570" spans="1:12">
      <c r="A570" t="s">
        <v>1799</v>
      </c>
      <c r="B570">
        <v>28.31</v>
      </c>
      <c r="C570" s="22" t="str">
        <f t="shared" si="35"/>
        <v>Overweight</v>
      </c>
      <c r="D570">
        <v>6.29</v>
      </c>
      <c r="E570" t="str">
        <f t="shared" si="32"/>
        <v>Pre-diabetes</v>
      </c>
      <c r="F570" t="s">
        <v>2377</v>
      </c>
      <c r="G570" t="s">
        <v>2377</v>
      </c>
      <c r="H570" t="s">
        <v>2380</v>
      </c>
      <c r="I570">
        <v>1</v>
      </c>
      <c r="J570" s="21">
        <f t="shared" si="33"/>
        <v>1</v>
      </c>
      <c r="K570" t="s">
        <v>2379</v>
      </c>
      <c r="L570" s="22" t="str">
        <f t="shared" si="34"/>
        <v>yes</v>
      </c>
    </row>
    <row r="571" spans="1:12">
      <c r="A571" t="s">
        <v>1798</v>
      </c>
      <c r="B571">
        <v>22.99</v>
      </c>
      <c r="C571" s="22" t="str">
        <f t="shared" si="35"/>
        <v>Normal weight</v>
      </c>
      <c r="D571">
        <v>6.29</v>
      </c>
      <c r="E571" t="str">
        <f t="shared" si="32"/>
        <v>Pre-diabetes</v>
      </c>
      <c r="F571" t="s">
        <v>2377</v>
      </c>
      <c r="G571" t="s">
        <v>2377</v>
      </c>
      <c r="H571" t="s">
        <v>2377</v>
      </c>
      <c r="I571">
        <v>1</v>
      </c>
      <c r="J571" s="21">
        <f t="shared" si="33"/>
        <v>1</v>
      </c>
      <c r="K571" t="s">
        <v>2379</v>
      </c>
      <c r="L571" s="22" t="str">
        <f t="shared" si="34"/>
        <v>yes</v>
      </c>
    </row>
    <row r="572" spans="1:12">
      <c r="A572" t="s">
        <v>1797</v>
      </c>
      <c r="B572">
        <v>29.07</v>
      </c>
      <c r="C572" s="22" t="str">
        <f t="shared" si="35"/>
        <v>Overweight</v>
      </c>
      <c r="D572">
        <v>5.12</v>
      </c>
      <c r="E572" t="str">
        <f t="shared" si="32"/>
        <v>Normal</v>
      </c>
      <c r="F572" t="s">
        <v>2377</v>
      </c>
      <c r="G572" t="s">
        <v>2377</v>
      </c>
      <c r="H572" t="s">
        <v>2380</v>
      </c>
      <c r="I572">
        <v>1</v>
      </c>
      <c r="J572" s="21">
        <f t="shared" si="33"/>
        <v>1</v>
      </c>
      <c r="K572" t="s">
        <v>2379</v>
      </c>
      <c r="L572" s="22" t="str">
        <f t="shared" si="34"/>
        <v>yes</v>
      </c>
    </row>
    <row r="573" spans="1:12">
      <c r="A573" t="s">
        <v>1796</v>
      </c>
      <c r="B573">
        <v>42.02</v>
      </c>
      <c r="C573" s="22" t="str">
        <f t="shared" si="35"/>
        <v>Obesity</v>
      </c>
      <c r="D573">
        <v>9.9499999999999993</v>
      </c>
      <c r="E573" t="str">
        <f t="shared" si="32"/>
        <v>Diabetes</v>
      </c>
      <c r="F573" t="s">
        <v>2379</v>
      </c>
      <c r="G573" t="s">
        <v>2377</v>
      </c>
      <c r="H573" t="s">
        <v>2380</v>
      </c>
      <c r="I573">
        <v>1</v>
      </c>
      <c r="J573" s="21">
        <f t="shared" si="33"/>
        <v>1</v>
      </c>
      <c r="K573" t="s">
        <v>2377</v>
      </c>
      <c r="L573" s="22" t="str">
        <f t="shared" si="34"/>
        <v>No</v>
      </c>
    </row>
    <row r="574" spans="1:12">
      <c r="A574" t="s">
        <v>1795</v>
      </c>
      <c r="B574">
        <v>49.07</v>
      </c>
      <c r="C574" s="22" t="str">
        <f t="shared" si="35"/>
        <v>Obesity</v>
      </c>
      <c r="D574">
        <v>9.08</v>
      </c>
      <c r="E574" t="str">
        <f t="shared" si="32"/>
        <v>Diabetes</v>
      </c>
      <c r="F574" t="s">
        <v>2379</v>
      </c>
      <c r="G574" t="s">
        <v>2377</v>
      </c>
      <c r="H574" t="s">
        <v>2377</v>
      </c>
      <c r="I574">
        <v>1</v>
      </c>
      <c r="J574" s="21">
        <f t="shared" si="33"/>
        <v>1</v>
      </c>
      <c r="K574" t="s">
        <v>2377</v>
      </c>
      <c r="L574" s="22" t="str">
        <f t="shared" si="34"/>
        <v>No</v>
      </c>
    </row>
    <row r="575" spans="1:12">
      <c r="A575" t="s">
        <v>1794</v>
      </c>
      <c r="B575">
        <v>19.8</v>
      </c>
      <c r="C575" s="22" t="str">
        <f t="shared" si="35"/>
        <v>Normal weight</v>
      </c>
      <c r="D575">
        <v>4.82</v>
      </c>
      <c r="E575" t="str">
        <f t="shared" si="32"/>
        <v>Normal</v>
      </c>
      <c r="F575" t="s">
        <v>2377</v>
      </c>
      <c r="G575" t="s">
        <v>2377</v>
      </c>
      <c r="H575" t="s">
        <v>2377</v>
      </c>
      <c r="I575" t="s">
        <v>2378</v>
      </c>
      <c r="J575" s="21">
        <f t="shared" si="33"/>
        <v>0</v>
      </c>
      <c r="K575" t="s">
        <v>2379</v>
      </c>
      <c r="L575" s="22" t="str">
        <f t="shared" si="34"/>
        <v>yes</v>
      </c>
    </row>
    <row r="576" spans="1:12">
      <c r="A576" t="s">
        <v>1793</v>
      </c>
      <c r="B576">
        <v>27.36</v>
      </c>
      <c r="C576" s="22" t="str">
        <f t="shared" si="35"/>
        <v>Overweight</v>
      </c>
      <c r="D576">
        <v>4.6500000000000004</v>
      </c>
      <c r="E576" t="str">
        <f t="shared" si="32"/>
        <v>Normal</v>
      </c>
      <c r="F576" t="s">
        <v>2377</v>
      </c>
      <c r="G576" t="s">
        <v>2379</v>
      </c>
      <c r="H576" t="s">
        <v>2377</v>
      </c>
      <c r="I576">
        <v>1</v>
      </c>
      <c r="J576" s="21">
        <f t="shared" si="33"/>
        <v>1</v>
      </c>
      <c r="K576" t="s">
        <v>2379</v>
      </c>
      <c r="L576" s="22" t="str">
        <f t="shared" si="34"/>
        <v>yes</v>
      </c>
    </row>
    <row r="577" spans="1:12">
      <c r="A577" t="s">
        <v>1792</v>
      </c>
      <c r="B577">
        <v>42.95</v>
      </c>
      <c r="C577" s="22" t="str">
        <f t="shared" si="35"/>
        <v>Obesity</v>
      </c>
      <c r="D577">
        <v>5.16</v>
      </c>
      <c r="E577" t="str">
        <f t="shared" si="32"/>
        <v>Normal</v>
      </c>
      <c r="F577" t="s">
        <v>2379</v>
      </c>
      <c r="G577" t="s">
        <v>2377</v>
      </c>
      <c r="H577" t="s">
        <v>2377</v>
      </c>
      <c r="I577">
        <v>1</v>
      </c>
      <c r="J577" s="21">
        <f t="shared" si="33"/>
        <v>1</v>
      </c>
      <c r="K577" t="s">
        <v>2377</v>
      </c>
      <c r="L577" s="22" t="str">
        <f t="shared" si="34"/>
        <v>No</v>
      </c>
    </row>
    <row r="578" spans="1:12">
      <c r="A578" t="s">
        <v>1791</v>
      </c>
      <c r="B578">
        <v>42.66</v>
      </c>
      <c r="C578" s="22" t="str">
        <f t="shared" si="35"/>
        <v>Obesity</v>
      </c>
      <c r="D578">
        <v>10.44</v>
      </c>
      <c r="E578" t="str">
        <f t="shared" si="32"/>
        <v>Diabetes</v>
      </c>
      <c r="F578" t="s">
        <v>2377</v>
      </c>
      <c r="G578" t="s">
        <v>2377</v>
      </c>
      <c r="H578" t="s">
        <v>2377</v>
      </c>
      <c r="I578" t="s">
        <v>2378</v>
      </c>
      <c r="J578" s="21">
        <f t="shared" si="33"/>
        <v>0</v>
      </c>
      <c r="K578" t="s">
        <v>2377</v>
      </c>
      <c r="L578" s="22" t="str">
        <f t="shared" si="34"/>
        <v>No</v>
      </c>
    </row>
    <row r="579" spans="1:12">
      <c r="A579" t="s">
        <v>1790</v>
      </c>
      <c r="B579">
        <v>33.630000000000003</v>
      </c>
      <c r="C579" s="22" t="str">
        <f t="shared" si="35"/>
        <v>Obesity</v>
      </c>
      <c r="D579">
        <v>5.69</v>
      </c>
      <c r="E579" t="str">
        <f t="shared" ref="E579:E642" si="36">IF(D579&lt;5.7,"Normal",IF(D579&lt;6.5,"Pre-diabetes","Diabetes"))</f>
        <v>Normal</v>
      </c>
      <c r="F579" t="s">
        <v>2377</v>
      </c>
      <c r="G579" t="s">
        <v>2377</v>
      </c>
      <c r="H579" t="s">
        <v>2377</v>
      </c>
      <c r="I579">
        <v>1</v>
      </c>
      <c r="J579" s="21">
        <f t="shared" ref="J579:J642" si="37">IF(I579="No major surgery",0,I579)</f>
        <v>1</v>
      </c>
      <c r="K579" t="s">
        <v>2377</v>
      </c>
      <c r="L579" s="22" t="str">
        <f t="shared" ref="L579:L642" si="38">IF(K579="?","No",K579)</f>
        <v>No</v>
      </c>
    </row>
    <row r="580" spans="1:12">
      <c r="A580" t="s">
        <v>1789</v>
      </c>
      <c r="B580">
        <v>26.84</v>
      </c>
      <c r="C580" s="22" t="str">
        <f t="shared" ref="C580:C643" si="39">IF(B580&lt;18.5,"Underweight",IF(B580&lt;25,"Normal weight", IF(B580&lt;30,"Overweight","Obesity")))</f>
        <v>Overweight</v>
      </c>
      <c r="D580">
        <v>6.5</v>
      </c>
      <c r="E580" t="str">
        <f t="shared" si="36"/>
        <v>Diabetes</v>
      </c>
      <c r="F580" t="s">
        <v>2377</v>
      </c>
      <c r="G580" t="s">
        <v>2377</v>
      </c>
      <c r="H580" t="s">
        <v>2377</v>
      </c>
      <c r="I580" t="s">
        <v>2378</v>
      </c>
      <c r="J580" s="21">
        <f t="shared" si="37"/>
        <v>0</v>
      </c>
      <c r="K580" t="s">
        <v>2379</v>
      </c>
      <c r="L580" s="22" t="str">
        <f t="shared" si="38"/>
        <v>yes</v>
      </c>
    </row>
    <row r="581" spans="1:12">
      <c r="A581" t="s">
        <v>1788</v>
      </c>
      <c r="B581">
        <v>28.3</v>
      </c>
      <c r="C581" s="22" t="str">
        <f t="shared" si="39"/>
        <v>Overweight</v>
      </c>
      <c r="D581">
        <v>5.73</v>
      </c>
      <c r="E581" t="str">
        <f t="shared" si="36"/>
        <v>Pre-diabetes</v>
      </c>
      <c r="F581" t="s">
        <v>2377</v>
      </c>
      <c r="G581" t="s">
        <v>2377</v>
      </c>
      <c r="H581" t="s">
        <v>2380</v>
      </c>
      <c r="I581">
        <v>1</v>
      </c>
      <c r="J581" s="21">
        <f t="shared" si="37"/>
        <v>1</v>
      </c>
      <c r="K581" t="s">
        <v>2379</v>
      </c>
      <c r="L581" s="22" t="str">
        <f t="shared" si="38"/>
        <v>yes</v>
      </c>
    </row>
    <row r="582" spans="1:12">
      <c r="A582" t="s">
        <v>1787</v>
      </c>
      <c r="B582">
        <v>27.06</v>
      </c>
      <c r="C582" s="22" t="str">
        <f t="shared" si="39"/>
        <v>Overweight</v>
      </c>
      <c r="D582">
        <v>5.74</v>
      </c>
      <c r="E582" t="str">
        <f t="shared" si="36"/>
        <v>Pre-diabetes</v>
      </c>
      <c r="F582" t="s">
        <v>2379</v>
      </c>
      <c r="G582" t="s">
        <v>2377</v>
      </c>
      <c r="H582" t="s">
        <v>2377</v>
      </c>
      <c r="I582" t="s">
        <v>2378</v>
      </c>
      <c r="J582" s="21">
        <f t="shared" si="37"/>
        <v>0</v>
      </c>
      <c r="K582" t="s">
        <v>2379</v>
      </c>
      <c r="L582" s="22" t="str">
        <f t="shared" si="38"/>
        <v>yes</v>
      </c>
    </row>
    <row r="583" spans="1:12">
      <c r="A583" t="s">
        <v>1786</v>
      </c>
      <c r="B583">
        <v>47.13</v>
      </c>
      <c r="C583" s="22" t="str">
        <f t="shared" si="39"/>
        <v>Obesity</v>
      </c>
      <c r="D583">
        <v>8.6999999999999993</v>
      </c>
      <c r="E583" t="str">
        <f t="shared" si="36"/>
        <v>Diabetes</v>
      </c>
      <c r="F583" t="s">
        <v>2377</v>
      </c>
      <c r="G583" t="s">
        <v>2377</v>
      </c>
      <c r="H583" t="s">
        <v>2377</v>
      </c>
      <c r="I583" t="s">
        <v>2378</v>
      </c>
      <c r="J583" s="21">
        <f t="shared" si="37"/>
        <v>0</v>
      </c>
      <c r="K583" t="s">
        <v>2377</v>
      </c>
      <c r="L583" s="22" t="str">
        <f t="shared" si="38"/>
        <v>No</v>
      </c>
    </row>
    <row r="584" spans="1:12">
      <c r="A584" t="s">
        <v>1785</v>
      </c>
      <c r="B584">
        <v>51.72</v>
      </c>
      <c r="C584" s="22" t="str">
        <f t="shared" si="39"/>
        <v>Obesity</v>
      </c>
      <c r="D584">
        <v>5.09</v>
      </c>
      <c r="E584" t="str">
        <f t="shared" si="36"/>
        <v>Normal</v>
      </c>
      <c r="F584" t="s">
        <v>2377</v>
      </c>
      <c r="G584" t="s">
        <v>2377</v>
      </c>
      <c r="H584" t="s">
        <v>2377</v>
      </c>
      <c r="I584" t="s">
        <v>2378</v>
      </c>
      <c r="J584" s="21">
        <f t="shared" si="37"/>
        <v>0</v>
      </c>
      <c r="K584" t="s">
        <v>2377</v>
      </c>
      <c r="L584" s="22" t="str">
        <f t="shared" si="38"/>
        <v>No</v>
      </c>
    </row>
    <row r="585" spans="1:12">
      <c r="A585" t="s">
        <v>1784</v>
      </c>
      <c r="B585">
        <v>48.59</v>
      </c>
      <c r="C585" s="22" t="str">
        <f t="shared" si="39"/>
        <v>Obesity</v>
      </c>
      <c r="D585">
        <v>5.57</v>
      </c>
      <c r="E585" t="str">
        <f t="shared" si="36"/>
        <v>Normal</v>
      </c>
      <c r="F585" t="s">
        <v>2377</v>
      </c>
      <c r="G585" t="s">
        <v>2377</v>
      </c>
      <c r="H585" t="s">
        <v>2377</v>
      </c>
      <c r="I585" t="s">
        <v>2378</v>
      </c>
      <c r="J585" s="21">
        <f t="shared" si="37"/>
        <v>0</v>
      </c>
      <c r="K585" t="s">
        <v>2377</v>
      </c>
      <c r="L585" s="22" t="str">
        <f t="shared" si="38"/>
        <v>No</v>
      </c>
    </row>
    <row r="586" spans="1:12">
      <c r="A586" t="s">
        <v>1783</v>
      </c>
      <c r="B586">
        <v>45.18</v>
      </c>
      <c r="C586" s="22" t="str">
        <f t="shared" si="39"/>
        <v>Obesity</v>
      </c>
      <c r="D586">
        <v>10.87</v>
      </c>
      <c r="E586" t="str">
        <f t="shared" si="36"/>
        <v>Diabetes</v>
      </c>
      <c r="F586" t="s">
        <v>2377</v>
      </c>
      <c r="G586" t="s">
        <v>2377</v>
      </c>
      <c r="H586" t="s">
        <v>2377</v>
      </c>
      <c r="I586" t="s">
        <v>2378</v>
      </c>
      <c r="J586" s="21">
        <f t="shared" si="37"/>
        <v>0</v>
      </c>
      <c r="K586" t="s">
        <v>2377</v>
      </c>
      <c r="L586" s="22" t="str">
        <f t="shared" si="38"/>
        <v>No</v>
      </c>
    </row>
    <row r="587" spans="1:12">
      <c r="A587" t="s">
        <v>1782</v>
      </c>
      <c r="B587">
        <v>27.9</v>
      </c>
      <c r="C587" s="22" t="str">
        <f t="shared" si="39"/>
        <v>Overweight</v>
      </c>
      <c r="D587">
        <v>6.02</v>
      </c>
      <c r="E587" t="str">
        <f t="shared" si="36"/>
        <v>Pre-diabetes</v>
      </c>
      <c r="F587" t="s">
        <v>2377</v>
      </c>
      <c r="G587" t="s">
        <v>2377</v>
      </c>
      <c r="H587" t="s">
        <v>2380</v>
      </c>
      <c r="I587">
        <v>1</v>
      </c>
      <c r="J587" s="21">
        <f t="shared" si="37"/>
        <v>1</v>
      </c>
      <c r="K587" t="s">
        <v>2379</v>
      </c>
      <c r="L587" s="22" t="str">
        <f t="shared" si="38"/>
        <v>yes</v>
      </c>
    </row>
    <row r="588" spans="1:12">
      <c r="A588" t="s">
        <v>1781</v>
      </c>
      <c r="B588">
        <v>51.33</v>
      </c>
      <c r="C588" s="22" t="str">
        <f t="shared" si="39"/>
        <v>Obesity</v>
      </c>
      <c r="D588">
        <v>7</v>
      </c>
      <c r="E588" t="str">
        <f t="shared" si="36"/>
        <v>Diabetes</v>
      </c>
      <c r="F588" t="s">
        <v>2377</v>
      </c>
      <c r="G588" t="s">
        <v>2377</v>
      </c>
      <c r="H588" t="s">
        <v>2377</v>
      </c>
      <c r="I588" t="s">
        <v>2378</v>
      </c>
      <c r="J588" s="21">
        <f t="shared" si="37"/>
        <v>0</v>
      </c>
      <c r="K588" t="s">
        <v>2377</v>
      </c>
      <c r="L588" s="22" t="str">
        <f t="shared" si="38"/>
        <v>No</v>
      </c>
    </row>
    <row r="589" spans="1:12">
      <c r="A589" t="s">
        <v>1780</v>
      </c>
      <c r="B589">
        <v>30.59</v>
      </c>
      <c r="C589" s="22" t="str">
        <f t="shared" si="39"/>
        <v>Obesity</v>
      </c>
      <c r="D589">
        <v>5.56</v>
      </c>
      <c r="E589" t="str">
        <f t="shared" si="36"/>
        <v>Normal</v>
      </c>
      <c r="F589" t="s">
        <v>2379</v>
      </c>
      <c r="G589" t="s">
        <v>2377</v>
      </c>
      <c r="H589" t="s">
        <v>2377</v>
      </c>
      <c r="I589">
        <v>1</v>
      </c>
      <c r="J589" s="21">
        <f t="shared" si="37"/>
        <v>1</v>
      </c>
      <c r="K589" t="s">
        <v>2377</v>
      </c>
      <c r="L589" s="22" t="str">
        <f t="shared" si="38"/>
        <v>No</v>
      </c>
    </row>
    <row r="590" spans="1:12">
      <c r="A590" t="s">
        <v>1779</v>
      </c>
      <c r="B590">
        <v>39.229999999999997</v>
      </c>
      <c r="C590" s="22" t="str">
        <f t="shared" si="39"/>
        <v>Obesity</v>
      </c>
      <c r="D590">
        <v>8.4499999999999993</v>
      </c>
      <c r="E590" t="str">
        <f t="shared" si="36"/>
        <v>Diabetes</v>
      </c>
      <c r="F590" t="s">
        <v>2377</v>
      </c>
      <c r="G590" t="s">
        <v>2377</v>
      </c>
      <c r="H590" t="s">
        <v>2377</v>
      </c>
      <c r="I590" t="s">
        <v>2378</v>
      </c>
      <c r="J590" s="21">
        <f t="shared" si="37"/>
        <v>0</v>
      </c>
      <c r="K590" t="s">
        <v>2377</v>
      </c>
      <c r="L590" s="22" t="str">
        <f t="shared" si="38"/>
        <v>No</v>
      </c>
    </row>
    <row r="591" spans="1:12">
      <c r="A591" t="s">
        <v>1778</v>
      </c>
      <c r="B591">
        <v>19.094999999999999</v>
      </c>
      <c r="C591" s="22" t="str">
        <f t="shared" si="39"/>
        <v>Normal weight</v>
      </c>
      <c r="D591">
        <v>6.19</v>
      </c>
      <c r="E591" t="str">
        <f t="shared" si="36"/>
        <v>Pre-diabetes</v>
      </c>
      <c r="F591" t="s">
        <v>2377</v>
      </c>
      <c r="G591" t="s">
        <v>2377</v>
      </c>
      <c r="H591" t="s">
        <v>2377</v>
      </c>
      <c r="I591" t="s">
        <v>2378</v>
      </c>
      <c r="J591" s="21">
        <f t="shared" si="37"/>
        <v>0</v>
      </c>
      <c r="K591" t="s">
        <v>2379</v>
      </c>
      <c r="L591" s="22" t="str">
        <f t="shared" si="38"/>
        <v>yes</v>
      </c>
    </row>
    <row r="592" spans="1:12">
      <c r="A592" t="s">
        <v>1777</v>
      </c>
      <c r="B592">
        <v>49.72</v>
      </c>
      <c r="C592" s="22" t="str">
        <f t="shared" si="39"/>
        <v>Obesity</v>
      </c>
      <c r="D592">
        <v>7.71</v>
      </c>
      <c r="E592" t="str">
        <f t="shared" si="36"/>
        <v>Diabetes</v>
      </c>
      <c r="F592" t="s">
        <v>2377</v>
      </c>
      <c r="G592" t="s">
        <v>2377</v>
      </c>
      <c r="H592" t="s">
        <v>2377</v>
      </c>
      <c r="I592" t="s">
        <v>2378</v>
      </c>
      <c r="J592" s="21">
        <f t="shared" si="37"/>
        <v>0</v>
      </c>
      <c r="K592" t="s">
        <v>2377</v>
      </c>
      <c r="L592" s="22" t="str">
        <f t="shared" si="38"/>
        <v>No</v>
      </c>
    </row>
    <row r="593" spans="1:12">
      <c r="A593" t="s">
        <v>1776</v>
      </c>
      <c r="B593">
        <v>21.754999999999999</v>
      </c>
      <c r="C593" s="22" t="str">
        <f t="shared" si="39"/>
        <v>Normal weight</v>
      </c>
      <c r="D593">
        <v>4.63</v>
      </c>
      <c r="E593" t="str">
        <f t="shared" si="36"/>
        <v>Normal</v>
      </c>
      <c r="F593" t="s">
        <v>2377</v>
      </c>
      <c r="G593" t="s">
        <v>2377</v>
      </c>
      <c r="H593" t="s">
        <v>2380</v>
      </c>
      <c r="I593">
        <v>1</v>
      </c>
      <c r="J593" s="21">
        <f t="shared" si="37"/>
        <v>1</v>
      </c>
      <c r="K593" t="s">
        <v>2379</v>
      </c>
      <c r="L593" s="22" t="str">
        <f t="shared" si="38"/>
        <v>yes</v>
      </c>
    </row>
    <row r="594" spans="1:12">
      <c r="A594" t="s">
        <v>1775</v>
      </c>
      <c r="B594">
        <v>48.39</v>
      </c>
      <c r="C594" s="22" t="str">
        <f t="shared" si="39"/>
        <v>Obesity</v>
      </c>
      <c r="D594">
        <v>4.6100000000000003</v>
      </c>
      <c r="E594" t="str">
        <f t="shared" si="36"/>
        <v>Normal</v>
      </c>
      <c r="F594" t="s">
        <v>2377</v>
      </c>
      <c r="G594" t="s">
        <v>2377</v>
      </c>
      <c r="H594" t="s">
        <v>2377</v>
      </c>
      <c r="I594" t="s">
        <v>2378</v>
      </c>
      <c r="J594" s="21">
        <f t="shared" si="37"/>
        <v>0</v>
      </c>
      <c r="K594" t="s">
        <v>2377</v>
      </c>
      <c r="L594" s="22" t="str">
        <f t="shared" si="38"/>
        <v>No</v>
      </c>
    </row>
    <row r="595" spans="1:12">
      <c r="A595" t="s">
        <v>1774</v>
      </c>
      <c r="B595">
        <v>47.15</v>
      </c>
      <c r="C595" s="22" t="str">
        <f t="shared" si="39"/>
        <v>Obesity</v>
      </c>
      <c r="D595">
        <v>9.5299999999999994</v>
      </c>
      <c r="E595" t="str">
        <f t="shared" si="36"/>
        <v>Diabetes</v>
      </c>
      <c r="F595" t="s">
        <v>2379</v>
      </c>
      <c r="G595" t="s">
        <v>2377</v>
      </c>
      <c r="H595" t="s">
        <v>2377</v>
      </c>
      <c r="I595">
        <v>1</v>
      </c>
      <c r="J595" s="21">
        <f t="shared" si="37"/>
        <v>1</v>
      </c>
      <c r="K595" t="s">
        <v>2377</v>
      </c>
      <c r="L595" s="22" t="str">
        <f t="shared" si="38"/>
        <v>No</v>
      </c>
    </row>
    <row r="596" spans="1:12">
      <c r="A596" t="s">
        <v>1773</v>
      </c>
      <c r="B596">
        <v>47.59</v>
      </c>
      <c r="C596" s="22" t="str">
        <f t="shared" si="39"/>
        <v>Obesity</v>
      </c>
      <c r="D596">
        <v>11.43</v>
      </c>
      <c r="E596" t="str">
        <f t="shared" si="36"/>
        <v>Diabetes</v>
      </c>
      <c r="F596" t="s">
        <v>2379</v>
      </c>
      <c r="G596" t="s">
        <v>2377</v>
      </c>
      <c r="H596" t="s">
        <v>2377</v>
      </c>
      <c r="I596">
        <v>2</v>
      </c>
      <c r="J596" s="21">
        <f t="shared" si="37"/>
        <v>2</v>
      </c>
      <c r="K596" t="s">
        <v>2377</v>
      </c>
      <c r="L596" s="22" t="str">
        <f t="shared" si="38"/>
        <v>No</v>
      </c>
    </row>
    <row r="597" spans="1:12">
      <c r="A597" t="s">
        <v>1772</v>
      </c>
      <c r="B597">
        <v>39.81</v>
      </c>
      <c r="C597" s="22" t="str">
        <f t="shared" si="39"/>
        <v>Obesity</v>
      </c>
      <c r="D597">
        <v>7.65</v>
      </c>
      <c r="E597" t="str">
        <f t="shared" si="36"/>
        <v>Diabetes</v>
      </c>
      <c r="F597" t="s">
        <v>2379</v>
      </c>
      <c r="G597" t="s">
        <v>2377</v>
      </c>
      <c r="H597" t="s">
        <v>2380</v>
      </c>
      <c r="I597">
        <v>1</v>
      </c>
      <c r="J597" s="21">
        <f t="shared" si="37"/>
        <v>1</v>
      </c>
      <c r="K597" t="s">
        <v>2377</v>
      </c>
      <c r="L597" s="22" t="str">
        <f t="shared" si="38"/>
        <v>No</v>
      </c>
    </row>
    <row r="598" spans="1:12">
      <c r="A598" t="s">
        <v>1771</v>
      </c>
      <c r="B598">
        <v>31.02</v>
      </c>
      <c r="C598" s="22" t="str">
        <f t="shared" si="39"/>
        <v>Obesity</v>
      </c>
      <c r="D598">
        <v>5.87</v>
      </c>
      <c r="E598" t="str">
        <f t="shared" si="36"/>
        <v>Pre-diabetes</v>
      </c>
      <c r="F598" t="s">
        <v>2379</v>
      </c>
      <c r="G598" t="s">
        <v>2377</v>
      </c>
      <c r="H598" t="s">
        <v>2377</v>
      </c>
      <c r="I598" t="s">
        <v>2378</v>
      </c>
      <c r="J598" s="21">
        <f t="shared" si="37"/>
        <v>0</v>
      </c>
      <c r="K598" t="s">
        <v>2377</v>
      </c>
      <c r="L598" s="22" t="str">
        <f t="shared" si="38"/>
        <v>No</v>
      </c>
    </row>
    <row r="599" spans="1:12">
      <c r="A599" t="s">
        <v>1770</v>
      </c>
      <c r="B599">
        <v>24.75</v>
      </c>
      <c r="C599" s="22" t="str">
        <f t="shared" si="39"/>
        <v>Normal weight</v>
      </c>
      <c r="D599">
        <v>4.3600000000000003</v>
      </c>
      <c r="E599" t="str">
        <f t="shared" si="36"/>
        <v>Normal</v>
      </c>
      <c r="F599" t="s">
        <v>2379</v>
      </c>
      <c r="G599" t="s">
        <v>2377</v>
      </c>
      <c r="H599" t="s">
        <v>2377</v>
      </c>
      <c r="I599">
        <v>1</v>
      </c>
      <c r="J599" s="21">
        <f t="shared" si="37"/>
        <v>1</v>
      </c>
      <c r="K599" t="s">
        <v>2379</v>
      </c>
      <c r="L599" s="22" t="str">
        <f t="shared" si="38"/>
        <v>yes</v>
      </c>
    </row>
    <row r="600" spans="1:12">
      <c r="A600" t="s">
        <v>1769</v>
      </c>
      <c r="B600">
        <v>30.114999999999998</v>
      </c>
      <c r="C600" s="22" t="str">
        <f t="shared" si="39"/>
        <v>Obesity</v>
      </c>
      <c r="D600">
        <v>10.119999999999999</v>
      </c>
      <c r="E600" t="str">
        <f t="shared" si="36"/>
        <v>Diabetes</v>
      </c>
      <c r="F600" t="s">
        <v>2377</v>
      </c>
      <c r="G600" t="s">
        <v>2377</v>
      </c>
      <c r="H600" t="s">
        <v>2377</v>
      </c>
      <c r="I600">
        <v>3</v>
      </c>
      <c r="J600" s="21">
        <f t="shared" si="37"/>
        <v>3</v>
      </c>
      <c r="K600" t="s">
        <v>2377</v>
      </c>
      <c r="L600" s="22" t="str">
        <f t="shared" si="38"/>
        <v>No</v>
      </c>
    </row>
    <row r="601" spans="1:12">
      <c r="A601" t="s">
        <v>1768</v>
      </c>
      <c r="B601">
        <v>26.03</v>
      </c>
      <c r="C601" s="22" t="str">
        <f t="shared" si="39"/>
        <v>Overweight</v>
      </c>
      <c r="D601">
        <v>4.01</v>
      </c>
      <c r="E601" t="str">
        <f t="shared" si="36"/>
        <v>Normal</v>
      </c>
      <c r="F601" t="s">
        <v>2377</v>
      </c>
      <c r="G601" t="s">
        <v>2377</v>
      </c>
      <c r="H601" t="s">
        <v>2380</v>
      </c>
      <c r="I601">
        <v>1</v>
      </c>
      <c r="J601" s="21">
        <f t="shared" si="37"/>
        <v>1</v>
      </c>
      <c r="K601" t="s">
        <v>2379</v>
      </c>
      <c r="L601" s="22" t="str">
        <f t="shared" si="38"/>
        <v>yes</v>
      </c>
    </row>
    <row r="602" spans="1:12">
      <c r="A602" t="s">
        <v>1767</v>
      </c>
      <c r="B602">
        <v>20.045000000000002</v>
      </c>
      <c r="C602" s="22" t="str">
        <f t="shared" si="39"/>
        <v>Normal weight</v>
      </c>
      <c r="D602">
        <v>4.7699999999999996</v>
      </c>
      <c r="E602" t="str">
        <f t="shared" si="36"/>
        <v>Normal</v>
      </c>
      <c r="F602" t="s">
        <v>2379</v>
      </c>
      <c r="G602" t="s">
        <v>2377</v>
      </c>
      <c r="H602" t="s">
        <v>2377</v>
      </c>
      <c r="I602">
        <v>1</v>
      </c>
      <c r="J602" s="21">
        <f t="shared" si="37"/>
        <v>1</v>
      </c>
      <c r="K602" t="s">
        <v>2379</v>
      </c>
      <c r="L602" s="22" t="str">
        <f t="shared" si="38"/>
        <v>yes</v>
      </c>
    </row>
    <row r="603" spans="1:12">
      <c r="A603" t="s">
        <v>1766</v>
      </c>
      <c r="B603">
        <v>40.24</v>
      </c>
      <c r="C603" s="22" t="str">
        <f t="shared" si="39"/>
        <v>Obesity</v>
      </c>
      <c r="D603">
        <v>6.83</v>
      </c>
      <c r="E603" t="str">
        <f t="shared" si="36"/>
        <v>Diabetes</v>
      </c>
      <c r="F603" t="s">
        <v>2377</v>
      </c>
      <c r="G603" t="s">
        <v>2377</v>
      </c>
      <c r="H603" t="s">
        <v>2377</v>
      </c>
      <c r="I603" t="s">
        <v>2378</v>
      </c>
      <c r="J603" s="21">
        <f t="shared" si="37"/>
        <v>0</v>
      </c>
      <c r="K603" t="s">
        <v>2377</v>
      </c>
      <c r="L603" s="22" t="str">
        <f t="shared" si="38"/>
        <v>No</v>
      </c>
    </row>
    <row r="604" spans="1:12">
      <c r="A604" t="s">
        <v>1765</v>
      </c>
      <c r="B604">
        <v>43.15</v>
      </c>
      <c r="C604" s="22" t="str">
        <f t="shared" si="39"/>
        <v>Obesity</v>
      </c>
      <c r="D604">
        <v>6.14</v>
      </c>
      <c r="E604" t="str">
        <f t="shared" si="36"/>
        <v>Pre-diabetes</v>
      </c>
      <c r="F604" t="s">
        <v>2379</v>
      </c>
      <c r="G604" t="s">
        <v>2377</v>
      </c>
      <c r="H604" t="s">
        <v>2380</v>
      </c>
      <c r="I604">
        <v>1</v>
      </c>
      <c r="J604" s="21">
        <f t="shared" si="37"/>
        <v>1</v>
      </c>
      <c r="K604" t="s">
        <v>2377</v>
      </c>
      <c r="L604" s="22" t="str">
        <f t="shared" si="38"/>
        <v>No</v>
      </c>
    </row>
    <row r="605" spans="1:12">
      <c r="A605" t="s">
        <v>1764</v>
      </c>
      <c r="B605">
        <v>27.7</v>
      </c>
      <c r="C605" s="22" t="str">
        <f t="shared" si="39"/>
        <v>Overweight</v>
      </c>
      <c r="D605">
        <v>5.6</v>
      </c>
      <c r="E605" t="str">
        <f t="shared" si="36"/>
        <v>Normal</v>
      </c>
      <c r="F605" t="s">
        <v>2377</v>
      </c>
      <c r="G605" t="s">
        <v>2377</v>
      </c>
      <c r="H605" t="s">
        <v>2380</v>
      </c>
      <c r="I605">
        <v>1</v>
      </c>
      <c r="J605" s="21">
        <f t="shared" si="37"/>
        <v>1</v>
      </c>
      <c r="K605" t="s">
        <v>2379</v>
      </c>
      <c r="L605" s="22" t="str">
        <f t="shared" si="38"/>
        <v>yes</v>
      </c>
    </row>
    <row r="606" spans="1:12">
      <c r="A606" t="s">
        <v>1763</v>
      </c>
      <c r="B606">
        <v>45.68</v>
      </c>
      <c r="C606" s="22" t="str">
        <f t="shared" si="39"/>
        <v>Obesity</v>
      </c>
      <c r="D606">
        <v>4.8</v>
      </c>
      <c r="E606" t="str">
        <f t="shared" si="36"/>
        <v>Normal</v>
      </c>
      <c r="F606" t="s">
        <v>2377</v>
      </c>
      <c r="G606" t="s">
        <v>2377</v>
      </c>
      <c r="H606" t="s">
        <v>2377</v>
      </c>
      <c r="I606">
        <v>2</v>
      </c>
      <c r="J606" s="21">
        <f t="shared" si="37"/>
        <v>2</v>
      </c>
      <c r="K606" t="s">
        <v>2377</v>
      </c>
      <c r="L606" s="22" t="str">
        <f t="shared" si="38"/>
        <v>No</v>
      </c>
    </row>
    <row r="607" spans="1:12">
      <c r="A607" t="s">
        <v>1762</v>
      </c>
      <c r="B607">
        <v>27.3</v>
      </c>
      <c r="C607" s="22" t="str">
        <f t="shared" si="39"/>
        <v>Overweight</v>
      </c>
      <c r="D607">
        <v>11.89</v>
      </c>
      <c r="E607" t="str">
        <f t="shared" si="36"/>
        <v>Diabetes</v>
      </c>
      <c r="F607" t="s">
        <v>2377</v>
      </c>
      <c r="G607" t="s">
        <v>2377</v>
      </c>
      <c r="H607" t="s">
        <v>2377</v>
      </c>
      <c r="I607" t="s">
        <v>2378</v>
      </c>
      <c r="J607" s="21">
        <f t="shared" si="37"/>
        <v>0</v>
      </c>
      <c r="K607" t="s">
        <v>2379</v>
      </c>
      <c r="L607" s="22" t="str">
        <f t="shared" si="38"/>
        <v>yes</v>
      </c>
    </row>
    <row r="608" spans="1:12">
      <c r="A608" t="s">
        <v>1761</v>
      </c>
      <c r="B608">
        <v>54.45</v>
      </c>
      <c r="C608" s="22" t="str">
        <f t="shared" si="39"/>
        <v>Obesity</v>
      </c>
      <c r="D608">
        <v>4.7300000000000004</v>
      </c>
      <c r="E608" t="str">
        <f t="shared" si="36"/>
        <v>Normal</v>
      </c>
      <c r="F608" t="s">
        <v>2379</v>
      </c>
      <c r="G608" t="s">
        <v>2377</v>
      </c>
      <c r="H608" t="s">
        <v>2377</v>
      </c>
      <c r="I608">
        <v>1</v>
      </c>
      <c r="J608" s="21">
        <f t="shared" si="37"/>
        <v>1</v>
      </c>
      <c r="K608" t="s">
        <v>2377</v>
      </c>
      <c r="L608" s="22" t="str">
        <f t="shared" si="38"/>
        <v>No</v>
      </c>
    </row>
    <row r="609" spans="1:12">
      <c r="A609" t="s">
        <v>1760</v>
      </c>
      <c r="B609">
        <v>54.43</v>
      </c>
      <c r="C609" s="22" t="str">
        <f t="shared" si="39"/>
        <v>Obesity</v>
      </c>
      <c r="D609">
        <v>4.6100000000000003</v>
      </c>
      <c r="E609" t="str">
        <f t="shared" si="36"/>
        <v>Normal</v>
      </c>
      <c r="F609" t="s">
        <v>2379</v>
      </c>
      <c r="G609" t="s">
        <v>2377</v>
      </c>
      <c r="H609" t="s">
        <v>2377</v>
      </c>
      <c r="I609">
        <v>1</v>
      </c>
      <c r="J609" s="21">
        <f t="shared" si="37"/>
        <v>1</v>
      </c>
      <c r="K609" t="s">
        <v>2377</v>
      </c>
      <c r="L609" s="22" t="str">
        <f t="shared" si="38"/>
        <v>No</v>
      </c>
    </row>
    <row r="610" spans="1:12">
      <c r="A610" t="s">
        <v>1759</v>
      </c>
      <c r="B610">
        <v>48.01</v>
      </c>
      <c r="C610" s="22" t="str">
        <f t="shared" si="39"/>
        <v>Obesity</v>
      </c>
      <c r="D610">
        <v>7.3</v>
      </c>
      <c r="E610" t="str">
        <f t="shared" si="36"/>
        <v>Diabetes</v>
      </c>
      <c r="F610" t="s">
        <v>2377</v>
      </c>
      <c r="G610" t="s">
        <v>2377</v>
      </c>
      <c r="H610" t="s">
        <v>2377</v>
      </c>
      <c r="I610" t="s">
        <v>2378</v>
      </c>
      <c r="J610" s="21">
        <f t="shared" si="37"/>
        <v>0</v>
      </c>
      <c r="K610" t="s">
        <v>2377</v>
      </c>
      <c r="L610" s="22" t="str">
        <f t="shared" si="38"/>
        <v>No</v>
      </c>
    </row>
    <row r="611" spans="1:12">
      <c r="A611" t="s">
        <v>1758</v>
      </c>
      <c r="B611">
        <v>48.32</v>
      </c>
      <c r="C611" s="22" t="str">
        <f t="shared" si="39"/>
        <v>Obesity</v>
      </c>
      <c r="D611">
        <v>5.88</v>
      </c>
      <c r="E611" t="str">
        <f t="shared" si="36"/>
        <v>Pre-diabetes</v>
      </c>
      <c r="F611" t="s">
        <v>2377</v>
      </c>
      <c r="G611" t="s">
        <v>2377</v>
      </c>
      <c r="H611" t="s">
        <v>2377</v>
      </c>
      <c r="I611" t="s">
        <v>2378</v>
      </c>
      <c r="J611" s="21">
        <f t="shared" si="37"/>
        <v>0</v>
      </c>
      <c r="K611" t="s">
        <v>2377</v>
      </c>
      <c r="L611" s="22" t="str">
        <f t="shared" si="38"/>
        <v>No</v>
      </c>
    </row>
    <row r="612" spans="1:12">
      <c r="A612" t="s">
        <v>1757</v>
      </c>
      <c r="B612">
        <v>22.895</v>
      </c>
      <c r="C612" s="22" t="str">
        <f t="shared" si="39"/>
        <v>Normal weight</v>
      </c>
      <c r="D612">
        <v>4.0599999999999996</v>
      </c>
      <c r="E612" t="str">
        <f t="shared" si="36"/>
        <v>Normal</v>
      </c>
      <c r="F612" t="s">
        <v>2377</v>
      </c>
      <c r="G612" t="s">
        <v>2377</v>
      </c>
      <c r="H612" t="s">
        <v>2380</v>
      </c>
      <c r="I612">
        <v>1</v>
      </c>
      <c r="J612" s="21">
        <f t="shared" si="37"/>
        <v>1</v>
      </c>
      <c r="K612" t="s">
        <v>2379</v>
      </c>
      <c r="L612" s="22" t="str">
        <f t="shared" si="38"/>
        <v>yes</v>
      </c>
    </row>
    <row r="613" spans="1:12">
      <c r="A613" t="s">
        <v>1756</v>
      </c>
      <c r="B613">
        <v>54.85</v>
      </c>
      <c r="C613" s="22" t="str">
        <f t="shared" si="39"/>
        <v>Obesity</v>
      </c>
      <c r="D613">
        <v>4.9000000000000004</v>
      </c>
      <c r="E613" t="str">
        <f t="shared" si="36"/>
        <v>Normal</v>
      </c>
      <c r="F613" t="s">
        <v>2377</v>
      </c>
      <c r="G613" t="s">
        <v>2377</v>
      </c>
      <c r="H613" t="s">
        <v>2377</v>
      </c>
      <c r="I613">
        <v>1</v>
      </c>
      <c r="J613" s="21">
        <f t="shared" si="37"/>
        <v>1</v>
      </c>
      <c r="K613" t="s">
        <v>2377</v>
      </c>
      <c r="L613" s="22" t="str">
        <f t="shared" si="38"/>
        <v>No</v>
      </c>
    </row>
    <row r="614" spans="1:12">
      <c r="A614" t="s">
        <v>1755</v>
      </c>
      <c r="B614">
        <v>21.85</v>
      </c>
      <c r="C614" s="22" t="str">
        <f t="shared" si="39"/>
        <v>Normal weight</v>
      </c>
      <c r="D614">
        <v>5.52</v>
      </c>
      <c r="E614" t="str">
        <f t="shared" si="36"/>
        <v>Normal</v>
      </c>
      <c r="F614" t="s">
        <v>2377</v>
      </c>
      <c r="G614" t="s">
        <v>2377</v>
      </c>
      <c r="H614" t="s">
        <v>2380</v>
      </c>
      <c r="I614">
        <v>1</v>
      </c>
      <c r="J614" s="21">
        <f t="shared" si="37"/>
        <v>1</v>
      </c>
      <c r="K614" t="s">
        <v>2379</v>
      </c>
      <c r="L614" s="22" t="str">
        <f t="shared" si="38"/>
        <v>yes</v>
      </c>
    </row>
    <row r="615" spans="1:12">
      <c r="A615" t="s">
        <v>1754</v>
      </c>
      <c r="B615">
        <v>51.86</v>
      </c>
      <c r="C615" s="22" t="str">
        <f t="shared" si="39"/>
        <v>Obesity</v>
      </c>
      <c r="D615">
        <v>5.2</v>
      </c>
      <c r="E615" t="str">
        <f t="shared" si="36"/>
        <v>Normal</v>
      </c>
      <c r="F615" t="s">
        <v>2379</v>
      </c>
      <c r="G615" t="s">
        <v>2377</v>
      </c>
      <c r="H615" t="s">
        <v>2377</v>
      </c>
      <c r="I615" t="s">
        <v>2378</v>
      </c>
      <c r="J615" s="21">
        <f t="shared" si="37"/>
        <v>0</v>
      </c>
      <c r="K615" t="s">
        <v>2377</v>
      </c>
      <c r="L615" s="22" t="str">
        <f t="shared" si="38"/>
        <v>No</v>
      </c>
    </row>
    <row r="616" spans="1:12">
      <c r="A616" t="s">
        <v>1753</v>
      </c>
      <c r="B616">
        <v>39.049999999999997</v>
      </c>
      <c r="C616" s="22" t="str">
        <f t="shared" si="39"/>
        <v>Obesity</v>
      </c>
      <c r="D616">
        <v>7.59</v>
      </c>
      <c r="E616" t="str">
        <f t="shared" si="36"/>
        <v>Diabetes</v>
      </c>
      <c r="F616" t="s">
        <v>2377</v>
      </c>
      <c r="G616" t="s">
        <v>2377</v>
      </c>
      <c r="H616" t="s">
        <v>2377</v>
      </c>
      <c r="I616">
        <v>3</v>
      </c>
      <c r="J616" s="21">
        <f t="shared" si="37"/>
        <v>3</v>
      </c>
      <c r="K616" t="s">
        <v>2377</v>
      </c>
      <c r="L616" s="22" t="str">
        <f t="shared" si="38"/>
        <v>No</v>
      </c>
    </row>
    <row r="617" spans="1:12">
      <c r="A617" t="s">
        <v>1752</v>
      </c>
      <c r="B617">
        <v>31.824999999999999</v>
      </c>
      <c r="C617" s="22" t="str">
        <f t="shared" si="39"/>
        <v>Obesity</v>
      </c>
      <c r="D617">
        <v>8.2799999999999994</v>
      </c>
      <c r="E617" t="str">
        <f t="shared" si="36"/>
        <v>Diabetes</v>
      </c>
      <c r="F617" t="s">
        <v>2377</v>
      </c>
      <c r="G617" t="s">
        <v>2377</v>
      </c>
      <c r="H617" t="s">
        <v>2377</v>
      </c>
      <c r="I617">
        <v>3</v>
      </c>
      <c r="J617" s="21">
        <f t="shared" si="37"/>
        <v>3</v>
      </c>
      <c r="K617" t="s">
        <v>2377</v>
      </c>
      <c r="L617" s="22" t="str">
        <f t="shared" si="38"/>
        <v>No</v>
      </c>
    </row>
    <row r="618" spans="1:12">
      <c r="A618" t="s">
        <v>1751</v>
      </c>
      <c r="B618">
        <v>46.43</v>
      </c>
      <c r="C618" s="22" t="str">
        <f t="shared" si="39"/>
        <v>Obesity</v>
      </c>
      <c r="D618">
        <v>6.72</v>
      </c>
      <c r="E618" t="str">
        <f t="shared" si="36"/>
        <v>Diabetes</v>
      </c>
      <c r="F618" t="s">
        <v>2377</v>
      </c>
      <c r="G618" t="s">
        <v>2377</v>
      </c>
      <c r="H618" t="s">
        <v>2377</v>
      </c>
      <c r="I618" t="s">
        <v>2378</v>
      </c>
      <c r="J618" s="21">
        <f t="shared" si="37"/>
        <v>0</v>
      </c>
      <c r="K618" t="s">
        <v>2377</v>
      </c>
      <c r="L618" s="22" t="str">
        <f t="shared" si="38"/>
        <v>No</v>
      </c>
    </row>
    <row r="619" spans="1:12">
      <c r="A619" t="s">
        <v>1750</v>
      </c>
      <c r="B619">
        <v>53.63</v>
      </c>
      <c r="C619" s="22" t="str">
        <f t="shared" si="39"/>
        <v>Obesity</v>
      </c>
      <c r="D619">
        <v>5.47</v>
      </c>
      <c r="E619" t="str">
        <f t="shared" si="36"/>
        <v>Normal</v>
      </c>
      <c r="F619" t="s">
        <v>2379</v>
      </c>
      <c r="G619" t="s">
        <v>2377</v>
      </c>
      <c r="H619" t="s">
        <v>2377</v>
      </c>
      <c r="I619">
        <v>1</v>
      </c>
      <c r="J619" s="21">
        <f t="shared" si="37"/>
        <v>1</v>
      </c>
      <c r="K619" t="s">
        <v>2377</v>
      </c>
      <c r="L619" s="22" t="str">
        <f t="shared" si="38"/>
        <v>No</v>
      </c>
    </row>
    <row r="620" spans="1:12">
      <c r="A620" t="s">
        <v>1749</v>
      </c>
      <c r="B620">
        <v>48.7</v>
      </c>
      <c r="C620" s="22" t="str">
        <f t="shared" si="39"/>
        <v>Obesity</v>
      </c>
      <c r="D620">
        <v>4.71</v>
      </c>
      <c r="E620" t="str">
        <f t="shared" si="36"/>
        <v>Normal</v>
      </c>
      <c r="F620" t="s">
        <v>2377</v>
      </c>
      <c r="G620" t="s">
        <v>2377</v>
      </c>
      <c r="H620" t="s">
        <v>2377</v>
      </c>
      <c r="I620" t="s">
        <v>2378</v>
      </c>
      <c r="J620" s="21">
        <f t="shared" si="37"/>
        <v>0</v>
      </c>
      <c r="K620" t="s">
        <v>2377</v>
      </c>
      <c r="L620" s="22" t="str">
        <f t="shared" si="38"/>
        <v>No</v>
      </c>
    </row>
    <row r="621" spans="1:12">
      <c r="A621" t="s">
        <v>1748</v>
      </c>
      <c r="B621">
        <v>48.81</v>
      </c>
      <c r="C621" s="22" t="str">
        <f t="shared" si="39"/>
        <v>Obesity</v>
      </c>
      <c r="D621">
        <v>5.49</v>
      </c>
      <c r="E621" t="str">
        <f t="shared" si="36"/>
        <v>Normal</v>
      </c>
      <c r="F621" t="s">
        <v>2377</v>
      </c>
      <c r="G621" t="s">
        <v>2377</v>
      </c>
      <c r="H621" t="s">
        <v>2377</v>
      </c>
      <c r="I621" t="s">
        <v>2378</v>
      </c>
      <c r="J621" s="21">
        <f t="shared" si="37"/>
        <v>0</v>
      </c>
      <c r="K621" t="s">
        <v>2377</v>
      </c>
      <c r="L621" s="22" t="str">
        <f t="shared" si="38"/>
        <v>No</v>
      </c>
    </row>
    <row r="622" spans="1:12">
      <c r="A622" t="s">
        <v>1747</v>
      </c>
      <c r="B622">
        <v>47.53</v>
      </c>
      <c r="C622" s="22" t="str">
        <f t="shared" si="39"/>
        <v>Obesity</v>
      </c>
      <c r="D622">
        <v>4.72</v>
      </c>
      <c r="E622" t="str">
        <f t="shared" si="36"/>
        <v>Normal</v>
      </c>
      <c r="F622" t="s">
        <v>2377</v>
      </c>
      <c r="G622" t="s">
        <v>2377</v>
      </c>
      <c r="H622" t="s">
        <v>2377</v>
      </c>
      <c r="I622" t="s">
        <v>2378</v>
      </c>
      <c r="J622" s="21">
        <f t="shared" si="37"/>
        <v>0</v>
      </c>
      <c r="K622" t="s">
        <v>2377</v>
      </c>
      <c r="L622" s="22" t="str">
        <f t="shared" si="38"/>
        <v>No</v>
      </c>
    </row>
    <row r="623" spans="1:12">
      <c r="A623" t="s">
        <v>1746</v>
      </c>
      <c r="B623">
        <v>36.85</v>
      </c>
      <c r="C623" s="22" t="str">
        <f t="shared" si="39"/>
        <v>Obesity</v>
      </c>
      <c r="D623">
        <v>6.7</v>
      </c>
      <c r="E623" t="str">
        <f t="shared" si="36"/>
        <v>Diabetes</v>
      </c>
      <c r="F623" t="s">
        <v>2377</v>
      </c>
      <c r="G623" t="s">
        <v>2377</v>
      </c>
      <c r="H623" t="s">
        <v>2377</v>
      </c>
      <c r="I623" t="s">
        <v>2378</v>
      </c>
      <c r="J623" s="21">
        <f t="shared" si="37"/>
        <v>0</v>
      </c>
      <c r="K623" t="s">
        <v>2377</v>
      </c>
      <c r="L623" s="22" t="str">
        <f t="shared" si="38"/>
        <v>No</v>
      </c>
    </row>
    <row r="624" spans="1:12">
      <c r="A624" t="s">
        <v>1745</v>
      </c>
      <c r="B624">
        <v>29.3</v>
      </c>
      <c r="C624" s="22" t="str">
        <f t="shared" si="39"/>
        <v>Overweight</v>
      </c>
      <c r="D624">
        <v>5.5</v>
      </c>
      <c r="E624" t="str">
        <f t="shared" si="36"/>
        <v>Normal</v>
      </c>
      <c r="F624" t="s">
        <v>2377</v>
      </c>
      <c r="G624" t="s">
        <v>2377</v>
      </c>
      <c r="H624" t="s">
        <v>2377</v>
      </c>
      <c r="I624" t="s">
        <v>2378</v>
      </c>
      <c r="J624" s="21">
        <f t="shared" si="37"/>
        <v>0</v>
      </c>
      <c r="K624" t="s">
        <v>2377</v>
      </c>
      <c r="L624" s="22" t="str">
        <f t="shared" si="38"/>
        <v>No</v>
      </c>
    </row>
    <row r="625" spans="1:12">
      <c r="A625" t="s">
        <v>1744</v>
      </c>
      <c r="B625">
        <v>19.3</v>
      </c>
      <c r="C625" s="22" t="str">
        <f t="shared" si="39"/>
        <v>Normal weight</v>
      </c>
      <c r="D625">
        <v>4.46</v>
      </c>
      <c r="E625" t="str">
        <f t="shared" si="36"/>
        <v>Normal</v>
      </c>
      <c r="F625" t="s">
        <v>2377</v>
      </c>
      <c r="G625" t="s">
        <v>2377</v>
      </c>
      <c r="H625" t="s">
        <v>2377</v>
      </c>
      <c r="I625">
        <v>1</v>
      </c>
      <c r="J625" s="21">
        <f t="shared" si="37"/>
        <v>1</v>
      </c>
      <c r="K625" t="s">
        <v>2379</v>
      </c>
      <c r="L625" s="22" t="str">
        <f t="shared" si="38"/>
        <v>yes</v>
      </c>
    </row>
    <row r="626" spans="1:12">
      <c r="A626" t="s">
        <v>1743</v>
      </c>
      <c r="B626">
        <v>24.13</v>
      </c>
      <c r="C626" s="22" t="str">
        <f t="shared" si="39"/>
        <v>Normal weight</v>
      </c>
      <c r="D626">
        <v>5.29</v>
      </c>
      <c r="E626" t="str">
        <f t="shared" si="36"/>
        <v>Normal</v>
      </c>
      <c r="F626" t="s">
        <v>2379</v>
      </c>
      <c r="G626" t="s">
        <v>2377</v>
      </c>
      <c r="H626" t="s">
        <v>2380</v>
      </c>
      <c r="I626">
        <v>1</v>
      </c>
      <c r="J626" s="21">
        <f t="shared" si="37"/>
        <v>1</v>
      </c>
      <c r="K626" t="s">
        <v>2379</v>
      </c>
      <c r="L626" s="22" t="str">
        <f t="shared" si="38"/>
        <v>yes</v>
      </c>
    </row>
    <row r="627" spans="1:12">
      <c r="A627" t="s">
        <v>1742</v>
      </c>
      <c r="B627">
        <v>46.7</v>
      </c>
      <c r="C627" s="22" t="str">
        <f t="shared" si="39"/>
        <v>Obesity</v>
      </c>
      <c r="D627">
        <v>10.99</v>
      </c>
      <c r="E627" t="str">
        <f t="shared" si="36"/>
        <v>Diabetes</v>
      </c>
      <c r="F627" t="s">
        <v>2377</v>
      </c>
      <c r="G627" t="s">
        <v>2377</v>
      </c>
      <c r="H627" t="s">
        <v>2377</v>
      </c>
      <c r="I627" t="s">
        <v>2378</v>
      </c>
      <c r="J627" s="21">
        <f t="shared" si="37"/>
        <v>0</v>
      </c>
      <c r="K627" t="s">
        <v>2377</v>
      </c>
      <c r="L627" s="22" t="str">
        <f t="shared" si="38"/>
        <v>No</v>
      </c>
    </row>
    <row r="628" spans="1:12">
      <c r="A628" t="s">
        <v>1741</v>
      </c>
      <c r="B628">
        <v>45.27</v>
      </c>
      <c r="C628" s="22" t="str">
        <f t="shared" si="39"/>
        <v>Obesity</v>
      </c>
      <c r="D628">
        <v>5.2</v>
      </c>
      <c r="E628" t="str">
        <f t="shared" si="36"/>
        <v>Normal</v>
      </c>
      <c r="F628" t="s">
        <v>2379</v>
      </c>
      <c r="G628" t="s">
        <v>2377</v>
      </c>
      <c r="H628" t="s">
        <v>2377</v>
      </c>
      <c r="I628" t="s">
        <v>2378</v>
      </c>
      <c r="J628" s="21">
        <f t="shared" si="37"/>
        <v>0</v>
      </c>
      <c r="K628" t="s">
        <v>2377</v>
      </c>
      <c r="L628" s="22" t="str">
        <f t="shared" si="38"/>
        <v>No</v>
      </c>
    </row>
    <row r="629" spans="1:12">
      <c r="A629" t="s">
        <v>1740</v>
      </c>
      <c r="B629">
        <v>44.29</v>
      </c>
      <c r="C629" s="22" t="str">
        <f t="shared" si="39"/>
        <v>Obesity</v>
      </c>
      <c r="D629">
        <v>9.66</v>
      </c>
      <c r="E629" t="str">
        <f t="shared" si="36"/>
        <v>Diabetes</v>
      </c>
      <c r="F629" t="s">
        <v>2377</v>
      </c>
      <c r="G629" t="s">
        <v>2377</v>
      </c>
      <c r="H629" t="s">
        <v>2377</v>
      </c>
      <c r="I629">
        <v>2</v>
      </c>
      <c r="J629" s="21">
        <f t="shared" si="37"/>
        <v>2</v>
      </c>
      <c r="K629" t="s">
        <v>2377</v>
      </c>
      <c r="L629" s="22" t="str">
        <f t="shared" si="38"/>
        <v>No</v>
      </c>
    </row>
    <row r="630" spans="1:12">
      <c r="A630" t="s">
        <v>1739</v>
      </c>
      <c r="B630">
        <v>54.59</v>
      </c>
      <c r="C630" s="22" t="str">
        <f t="shared" si="39"/>
        <v>Obesity</v>
      </c>
      <c r="D630">
        <v>4.22</v>
      </c>
      <c r="E630" t="str">
        <f t="shared" si="36"/>
        <v>Normal</v>
      </c>
      <c r="F630" t="s">
        <v>2379</v>
      </c>
      <c r="G630" t="s">
        <v>2377</v>
      </c>
      <c r="H630" t="s">
        <v>2377</v>
      </c>
      <c r="I630">
        <v>1</v>
      </c>
      <c r="J630" s="21">
        <f t="shared" si="37"/>
        <v>1</v>
      </c>
      <c r="K630" t="s">
        <v>2377</v>
      </c>
      <c r="L630" s="22" t="str">
        <f t="shared" si="38"/>
        <v>No</v>
      </c>
    </row>
    <row r="631" spans="1:12">
      <c r="A631" t="s">
        <v>1738</v>
      </c>
      <c r="B631">
        <v>32.965000000000003</v>
      </c>
      <c r="C631" s="22" t="str">
        <f t="shared" si="39"/>
        <v>Obesity</v>
      </c>
      <c r="D631">
        <v>11.78</v>
      </c>
      <c r="E631" t="str">
        <f t="shared" si="36"/>
        <v>Diabetes</v>
      </c>
      <c r="F631" t="s">
        <v>2377</v>
      </c>
      <c r="G631" t="s">
        <v>2377</v>
      </c>
      <c r="H631" t="s">
        <v>2377</v>
      </c>
      <c r="I631" t="s">
        <v>2378</v>
      </c>
      <c r="J631" s="21">
        <f t="shared" si="37"/>
        <v>0</v>
      </c>
      <c r="K631" t="s">
        <v>2377</v>
      </c>
      <c r="L631" s="22" t="str">
        <f t="shared" si="38"/>
        <v>No</v>
      </c>
    </row>
    <row r="632" spans="1:12">
      <c r="A632" t="s">
        <v>1737</v>
      </c>
      <c r="B632">
        <v>38.049999999999997</v>
      </c>
      <c r="C632" s="22" t="str">
        <f t="shared" si="39"/>
        <v>Obesity</v>
      </c>
      <c r="D632">
        <v>9.6199999999999992</v>
      </c>
      <c r="E632" t="str">
        <f t="shared" si="36"/>
        <v>Diabetes</v>
      </c>
      <c r="F632" t="s">
        <v>2377</v>
      </c>
      <c r="G632" t="s">
        <v>2377</v>
      </c>
      <c r="H632" t="s">
        <v>2377</v>
      </c>
      <c r="I632" t="s">
        <v>2378</v>
      </c>
      <c r="J632" s="21">
        <f t="shared" si="37"/>
        <v>0</v>
      </c>
      <c r="K632" t="s">
        <v>2377</v>
      </c>
      <c r="L632" s="22" t="str">
        <f t="shared" si="38"/>
        <v>No</v>
      </c>
    </row>
    <row r="633" spans="1:12">
      <c r="A633" t="s">
        <v>1736</v>
      </c>
      <c r="B633">
        <v>46.14</v>
      </c>
      <c r="C633" s="22" t="str">
        <f t="shared" si="39"/>
        <v>Obesity</v>
      </c>
      <c r="D633">
        <v>10.78</v>
      </c>
      <c r="E633" t="str">
        <f t="shared" si="36"/>
        <v>Diabetes</v>
      </c>
      <c r="F633" t="s">
        <v>2377</v>
      </c>
      <c r="G633" t="s">
        <v>2377</v>
      </c>
      <c r="H633" t="s">
        <v>2377</v>
      </c>
      <c r="I633" t="s">
        <v>2378</v>
      </c>
      <c r="J633" s="21">
        <f t="shared" si="37"/>
        <v>0</v>
      </c>
      <c r="K633" t="s">
        <v>2377</v>
      </c>
      <c r="L633" s="22" t="str">
        <f t="shared" si="38"/>
        <v>No</v>
      </c>
    </row>
    <row r="634" spans="1:12">
      <c r="A634" t="s">
        <v>1735</v>
      </c>
      <c r="B634">
        <v>41.325000000000003</v>
      </c>
      <c r="C634" s="22" t="str">
        <f t="shared" si="39"/>
        <v>Obesity</v>
      </c>
      <c r="D634">
        <v>5.1100000000000003</v>
      </c>
      <c r="E634" t="str">
        <f t="shared" si="36"/>
        <v>Normal</v>
      </c>
      <c r="F634" t="s">
        <v>2379</v>
      </c>
      <c r="G634" t="s">
        <v>2377</v>
      </c>
      <c r="H634" t="s">
        <v>2377</v>
      </c>
      <c r="I634">
        <v>2</v>
      </c>
      <c r="J634" s="21">
        <f t="shared" si="37"/>
        <v>2</v>
      </c>
      <c r="K634" t="s">
        <v>2377</v>
      </c>
      <c r="L634" s="22" t="str">
        <f t="shared" si="38"/>
        <v>No</v>
      </c>
    </row>
    <row r="635" spans="1:12">
      <c r="A635" t="s">
        <v>1734</v>
      </c>
      <c r="B635">
        <v>44.64</v>
      </c>
      <c r="C635" s="22" t="str">
        <f t="shared" si="39"/>
        <v>Obesity</v>
      </c>
      <c r="D635">
        <v>7.18</v>
      </c>
      <c r="E635" t="str">
        <f t="shared" si="36"/>
        <v>Diabetes</v>
      </c>
      <c r="F635" t="s">
        <v>2377</v>
      </c>
      <c r="G635" t="s">
        <v>2377</v>
      </c>
      <c r="H635" t="s">
        <v>2377</v>
      </c>
      <c r="I635" t="s">
        <v>2378</v>
      </c>
      <c r="J635" s="21">
        <f t="shared" si="37"/>
        <v>0</v>
      </c>
      <c r="K635" t="s">
        <v>2377</v>
      </c>
      <c r="L635" s="22" t="str">
        <f t="shared" si="38"/>
        <v>No</v>
      </c>
    </row>
    <row r="636" spans="1:12">
      <c r="A636" t="s">
        <v>1733</v>
      </c>
      <c r="B636">
        <v>25.175000000000001</v>
      </c>
      <c r="C636" s="22" t="str">
        <f t="shared" si="39"/>
        <v>Overweight</v>
      </c>
      <c r="D636">
        <v>4.96</v>
      </c>
      <c r="E636" t="str">
        <f t="shared" si="36"/>
        <v>Normal</v>
      </c>
      <c r="F636" t="s">
        <v>2377</v>
      </c>
      <c r="G636" t="s">
        <v>2379</v>
      </c>
      <c r="H636" t="s">
        <v>2377</v>
      </c>
      <c r="I636">
        <v>1</v>
      </c>
      <c r="J636" s="21">
        <f t="shared" si="37"/>
        <v>1</v>
      </c>
      <c r="K636" t="s">
        <v>28</v>
      </c>
      <c r="L636" s="22" t="str">
        <f t="shared" si="38"/>
        <v>No</v>
      </c>
    </row>
    <row r="637" spans="1:12">
      <c r="A637" t="s">
        <v>1732</v>
      </c>
      <c r="B637">
        <v>43.11</v>
      </c>
      <c r="C637" s="22" t="str">
        <f t="shared" si="39"/>
        <v>Obesity</v>
      </c>
      <c r="D637">
        <v>4.67</v>
      </c>
      <c r="E637" t="str">
        <f t="shared" si="36"/>
        <v>Normal</v>
      </c>
      <c r="F637" t="s">
        <v>2379</v>
      </c>
      <c r="G637" t="s">
        <v>2377</v>
      </c>
      <c r="H637" t="s">
        <v>2377</v>
      </c>
      <c r="I637" t="s">
        <v>2378</v>
      </c>
      <c r="J637" s="21">
        <f t="shared" si="37"/>
        <v>0</v>
      </c>
      <c r="K637" t="s">
        <v>2377</v>
      </c>
      <c r="L637" s="22" t="str">
        <f t="shared" si="38"/>
        <v>No</v>
      </c>
    </row>
    <row r="638" spans="1:12">
      <c r="A638" t="s">
        <v>1731</v>
      </c>
      <c r="B638">
        <v>53.32</v>
      </c>
      <c r="C638" s="22" t="str">
        <f t="shared" si="39"/>
        <v>Obesity</v>
      </c>
      <c r="D638">
        <v>5.0599999999999996</v>
      </c>
      <c r="E638" t="str">
        <f t="shared" si="36"/>
        <v>Normal</v>
      </c>
      <c r="F638" t="s">
        <v>2377</v>
      </c>
      <c r="G638" t="s">
        <v>2377</v>
      </c>
      <c r="H638" t="s">
        <v>2377</v>
      </c>
      <c r="I638" t="s">
        <v>2378</v>
      </c>
      <c r="J638" s="21">
        <f t="shared" si="37"/>
        <v>0</v>
      </c>
      <c r="K638" t="s">
        <v>2377</v>
      </c>
      <c r="L638" s="22" t="str">
        <f t="shared" si="38"/>
        <v>No</v>
      </c>
    </row>
    <row r="639" spans="1:12">
      <c r="A639" t="s">
        <v>1730</v>
      </c>
      <c r="B639">
        <v>38.04</v>
      </c>
      <c r="C639" s="22" t="str">
        <f t="shared" si="39"/>
        <v>Obesity</v>
      </c>
      <c r="D639">
        <v>5.0199999999999996</v>
      </c>
      <c r="E639" t="str">
        <f t="shared" si="36"/>
        <v>Normal</v>
      </c>
      <c r="F639" t="s">
        <v>2379</v>
      </c>
      <c r="G639" t="s">
        <v>2377</v>
      </c>
      <c r="H639" t="s">
        <v>2377</v>
      </c>
      <c r="I639">
        <v>1</v>
      </c>
      <c r="J639" s="21">
        <f t="shared" si="37"/>
        <v>1</v>
      </c>
      <c r="K639" t="s">
        <v>2377</v>
      </c>
      <c r="L639" s="22" t="str">
        <f t="shared" si="38"/>
        <v>No</v>
      </c>
    </row>
    <row r="640" spans="1:12">
      <c r="A640" t="s">
        <v>1729</v>
      </c>
      <c r="B640">
        <v>37.9</v>
      </c>
      <c r="C640" s="22" t="str">
        <f t="shared" si="39"/>
        <v>Obesity</v>
      </c>
      <c r="D640">
        <v>7.76</v>
      </c>
      <c r="E640" t="str">
        <f t="shared" si="36"/>
        <v>Diabetes</v>
      </c>
      <c r="F640" t="s">
        <v>2377</v>
      </c>
      <c r="G640" t="s">
        <v>2377</v>
      </c>
      <c r="H640" t="s">
        <v>2377</v>
      </c>
      <c r="I640" t="s">
        <v>2378</v>
      </c>
      <c r="J640" s="21">
        <f t="shared" si="37"/>
        <v>0</v>
      </c>
      <c r="K640" t="s">
        <v>2377</v>
      </c>
      <c r="L640" s="22" t="str">
        <f t="shared" si="38"/>
        <v>No</v>
      </c>
    </row>
    <row r="641" spans="1:12">
      <c r="A641" t="s">
        <v>1728</v>
      </c>
      <c r="B641">
        <v>39.6</v>
      </c>
      <c r="C641" s="22" t="str">
        <f t="shared" si="39"/>
        <v>Obesity</v>
      </c>
      <c r="D641">
        <v>9.32</v>
      </c>
      <c r="E641" t="str">
        <f t="shared" si="36"/>
        <v>Diabetes</v>
      </c>
      <c r="F641" t="s">
        <v>2377</v>
      </c>
      <c r="G641" t="s">
        <v>2377</v>
      </c>
      <c r="H641" t="s">
        <v>2377</v>
      </c>
      <c r="I641" t="s">
        <v>2378</v>
      </c>
      <c r="J641" s="21">
        <f t="shared" si="37"/>
        <v>0</v>
      </c>
      <c r="K641" t="s">
        <v>2377</v>
      </c>
      <c r="L641" s="22" t="str">
        <f t="shared" si="38"/>
        <v>No</v>
      </c>
    </row>
    <row r="642" spans="1:12">
      <c r="A642" t="s">
        <v>1727</v>
      </c>
      <c r="B642">
        <v>50.92</v>
      </c>
      <c r="C642" s="22" t="str">
        <f t="shared" si="39"/>
        <v>Obesity</v>
      </c>
      <c r="D642">
        <v>5.31</v>
      </c>
      <c r="E642" t="str">
        <f t="shared" si="36"/>
        <v>Normal</v>
      </c>
      <c r="F642" t="s">
        <v>2379</v>
      </c>
      <c r="G642" t="s">
        <v>2377</v>
      </c>
      <c r="H642" t="s">
        <v>2377</v>
      </c>
      <c r="I642">
        <v>1</v>
      </c>
      <c r="J642" s="21">
        <f t="shared" si="37"/>
        <v>1</v>
      </c>
      <c r="K642" t="s">
        <v>2377</v>
      </c>
      <c r="L642" s="22" t="str">
        <f t="shared" si="38"/>
        <v>No</v>
      </c>
    </row>
    <row r="643" spans="1:12">
      <c r="A643" t="s">
        <v>1726</v>
      </c>
      <c r="B643">
        <v>21.85</v>
      </c>
      <c r="C643" s="22" t="str">
        <f t="shared" si="39"/>
        <v>Normal weight</v>
      </c>
      <c r="D643">
        <v>5.56</v>
      </c>
      <c r="E643" t="str">
        <f t="shared" ref="E643:E706" si="40">IF(D643&lt;5.7,"Normal",IF(D643&lt;6.5,"Pre-diabetes","Diabetes"))</f>
        <v>Normal</v>
      </c>
      <c r="F643" t="s">
        <v>2379</v>
      </c>
      <c r="G643" t="s">
        <v>2377</v>
      </c>
      <c r="H643" t="s">
        <v>2377</v>
      </c>
      <c r="I643" t="s">
        <v>2378</v>
      </c>
      <c r="J643" s="21">
        <f t="shared" ref="J643:J706" si="41">IF(I643="No major surgery",0,I643)</f>
        <v>0</v>
      </c>
      <c r="K643" t="s">
        <v>2379</v>
      </c>
      <c r="L643" s="22" t="str">
        <f t="shared" ref="L643:L706" si="42">IF(K643="?","No",K643)</f>
        <v>yes</v>
      </c>
    </row>
    <row r="644" spans="1:12">
      <c r="A644" t="s">
        <v>1725</v>
      </c>
      <c r="B644">
        <v>36.08</v>
      </c>
      <c r="C644" s="22" t="str">
        <f t="shared" ref="C644:C707" si="43">IF(B644&lt;18.5,"Underweight",IF(B644&lt;25,"Normal weight", IF(B644&lt;30,"Overweight","Obesity")))</f>
        <v>Obesity</v>
      </c>
      <c r="D644">
        <v>7.11</v>
      </c>
      <c r="E644" t="str">
        <f t="shared" si="40"/>
        <v>Diabetes</v>
      </c>
      <c r="F644" t="s">
        <v>2379</v>
      </c>
      <c r="G644" t="s">
        <v>2377</v>
      </c>
      <c r="H644" t="s">
        <v>2380</v>
      </c>
      <c r="I644">
        <v>1</v>
      </c>
      <c r="J644" s="21">
        <f t="shared" si="41"/>
        <v>1</v>
      </c>
      <c r="K644" t="s">
        <v>2377</v>
      </c>
      <c r="L644" s="22" t="str">
        <f t="shared" si="42"/>
        <v>No</v>
      </c>
    </row>
    <row r="645" spans="1:12">
      <c r="A645" t="s">
        <v>1724</v>
      </c>
      <c r="B645">
        <v>40.44</v>
      </c>
      <c r="C645" s="22" t="str">
        <f t="shared" si="43"/>
        <v>Obesity</v>
      </c>
      <c r="D645">
        <v>5.13</v>
      </c>
      <c r="E645" t="str">
        <f t="shared" si="40"/>
        <v>Normal</v>
      </c>
      <c r="F645" t="s">
        <v>2379</v>
      </c>
      <c r="G645" t="s">
        <v>2377</v>
      </c>
      <c r="H645" t="s">
        <v>2380</v>
      </c>
      <c r="I645">
        <v>1</v>
      </c>
      <c r="J645" s="21">
        <f t="shared" si="41"/>
        <v>1</v>
      </c>
      <c r="K645" t="s">
        <v>2377</v>
      </c>
      <c r="L645" s="22" t="str">
        <f t="shared" si="42"/>
        <v>No</v>
      </c>
    </row>
    <row r="646" spans="1:12">
      <c r="A646" t="s">
        <v>1723</v>
      </c>
      <c r="B646">
        <v>38.094999999999999</v>
      </c>
      <c r="C646" s="22" t="str">
        <f t="shared" si="43"/>
        <v>Obesity</v>
      </c>
      <c r="D646">
        <v>10.199999999999999</v>
      </c>
      <c r="E646" t="str">
        <f t="shared" si="40"/>
        <v>Diabetes</v>
      </c>
      <c r="F646" t="s">
        <v>2377</v>
      </c>
      <c r="G646" t="s">
        <v>2377</v>
      </c>
      <c r="H646" t="s">
        <v>2377</v>
      </c>
      <c r="I646" t="s">
        <v>2378</v>
      </c>
      <c r="J646" s="21">
        <f t="shared" si="41"/>
        <v>0</v>
      </c>
      <c r="K646" t="s">
        <v>2377</v>
      </c>
      <c r="L646" s="22" t="str">
        <f t="shared" si="42"/>
        <v>No</v>
      </c>
    </row>
    <row r="647" spans="1:12">
      <c r="A647" t="s">
        <v>1722</v>
      </c>
      <c r="B647">
        <v>44.95</v>
      </c>
      <c r="C647" s="22" t="str">
        <f t="shared" si="43"/>
        <v>Obesity</v>
      </c>
      <c r="D647">
        <v>10.4</v>
      </c>
      <c r="E647" t="str">
        <f t="shared" si="40"/>
        <v>Diabetes</v>
      </c>
      <c r="F647" t="s">
        <v>2377</v>
      </c>
      <c r="G647" t="s">
        <v>2377</v>
      </c>
      <c r="H647" t="s">
        <v>2377</v>
      </c>
      <c r="I647" t="s">
        <v>2378</v>
      </c>
      <c r="J647" s="21">
        <f t="shared" si="41"/>
        <v>0</v>
      </c>
      <c r="K647" t="s">
        <v>2377</v>
      </c>
      <c r="L647" s="22" t="str">
        <f t="shared" si="42"/>
        <v>No</v>
      </c>
    </row>
    <row r="648" spans="1:12">
      <c r="A648" t="s">
        <v>1721</v>
      </c>
      <c r="B648">
        <v>35.54</v>
      </c>
      <c r="C648" s="22" t="str">
        <f t="shared" si="43"/>
        <v>Obesity</v>
      </c>
      <c r="D648">
        <v>10.67</v>
      </c>
      <c r="E648" t="str">
        <f t="shared" si="40"/>
        <v>Diabetes</v>
      </c>
      <c r="F648" t="s">
        <v>2377</v>
      </c>
      <c r="G648" t="s">
        <v>2377</v>
      </c>
      <c r="H648" t="s">
        <v>2377</v>
      </c>
      <c r="I648" t="s">
        <v>2378</v>
      </c>
      <c r="J648" s="21">
        <f t="shared" si="41"/>
        <v>0</v>
      </c>
      <c r="K648" t="s">
        <v>2377</v>
      </c>
      <c r="L648" s="22" t="str">
        <f t="shared" si="42"/>
        <v>No</v>
      </c>
    </row>
    <row r="649" spans="1:12">
      <c r="A649" t="s">
        <v>1720</v>
      </c>
      <c r="B649">
        <v>39.799999999999997</v>
      </c>
      <c r="C649" s="22" t="str">
        <f t="shared" si="43"/>
        <v>Obesity</v>
      </c>
      <c r="D649">
        <v>4.6500000000000004</v>
      </c>
      <c r="E649" t="str">
        <f t="shared" si="40"/>
        <v>Normal</v>
      </c>
      <c r="F649" t="s">
        <v>2379</v>
      </c>
      <c r="G649" t="s">
        <v>2377</v>
      </c>
      <c r="H649" t="s">
        <v>2377</v>
      </c>
      <c r="I649">
        <v>2</v>
      </c>
      <c r="J649" s="21">
        <f t="shared" si="41"/>
        <v>2</v>
      </c>
      <c r="K649" t="s">
        <v>2377</v>
      </c>
      <c r="L649" s="22" t="str">
        <f t="shared" si="42"/>
        <v>No</v>
      </c>
    </row>
    <row r="650" spans="1:12">
      <c r="A650" t="s">
        <v>1719</v>
      </c>
      <c r="B650">
        <v>33.659999999999997</v>
      </c>
      <c r="C650" s="22" t="str">
        <f t="shared" si="43"/>
        <v>Obesity</v>
      </c>
      <c r="D650">
        <v>5.65</v>
      </c>
      <c r="E650" t="str">
        <f t="shared" si="40"/>
        <v>Normal</v>
      </c>
      <c r="F650" t="s">
        <v>2379</v>
      </c>
      <c r="G650" t="s">
        <v>2377</v>
      </c>
      <c r="H650" t="s">
        <v>2377</v>
      </c>
      <c r="I650">
        <v>2</v>
      </c>
      <c r="J650" s="21">
        <f t="shared" si="41"/>
        <v>2</v>
      </c>
      <c r="K650" t="s">
        <v>2377</v>
      </c>
      <c r="L650" s="22" t="str">
        <f t="shared" si="42"/>
        <v>No</v>
      </c>
    </row>
    <row r="651" spans="1:12">
      <c r="A651" t="s">
        <v>1718</v>
      </c>
      <c r="B651">
        <v>35.5</v>
      </c>
      <c r="C651" s="22" t="str">
        <f t="shared" si="43"/>
        <v>Obesity</v>
      </c>
      <c r="D651">
        <v>11.97</v>
      </c>
      <c r="E651" t="str">
        <f t="shared" si="40"/>
        <v>Diabetes</v>
      </c>
      <c r="F651" t="s">
        <v>2377</v>
      </c>
      <c r="G651" t="s">
        <v>2377</v>
      </c>
      <c r="H651" t="s">
        <v>2377</v>
      </c>
      <c r="I651" t="s">
        <v>2378</v>
      </c>
      <c r="J651" s="21">
        <f t="shared" si="41"/>
        <v>0</v>
      </c>
      <c r="K651" t="s">
        <v>2377</v>
      </c>
      <c r="L651" s="22" t="str">
        <f t="shared" si="42"/>
        <v>No</v>
      </c>
    </row>
    <row r="652" spans="1:12">
      <c r="A652" t="s">
        <v>1717</v>
      </c>
      <c r="B652">
        <v>41.63</v>
      </c>
      <c r="C652" s="22" t="str">
        <f t="shared" si="43"/>
        <v>Obesity</v>
      </c>
      <c r="D652">
        <v>6.71</v>
      </c>
      <c r="E652" t="str">
        <f t="shared" si="40"/>
        <v>Diabetes</v>
      </c>
      <c r="F652" t="s">
        <v>2377</v>
      </c>
      <c r="G652" t="s">
        <v>2377</v>
      </c>
      <c r="H652" t="s">
        <v>2377</v>
      </c>
      <c r="I652" t="s">
        <v>2378</v>
      </c>
      <c r="J652" s="21">
        <f t="shared" si="41"/>
        <v>0</v>
      </c>
      <c r="K652" t="s">
        <v>2377</v>
      </c>
      <c r="L652" s="22" t="str">
        <f t="shared" si="42"/>
        <v>No</v>
      </c>
    </row>
    <row r="653" spans="1:12">
      <c r="A653" t="s">
        <v>1716</v>
      </c>
      <c r="B653">
        <v>46.49</v>
      </c>
      <c r="C653" s="22" t="str">
        <f t="shared" si="43"/>
        <v>Obesity</v>
      </c>
      <c r="D653">
        <v>11.92</v>
      </c>
      <c r="E653" t="str">
        <f t="shared" si="40"/>
        <v>Diabetes</v>
      </c>
      <c r="F653" t="s">
        <v>2377</v>
      </c>
      <c r="G653" t="s">
        <v>2377</v>
      </c>
      <c r="H653" t="s">
        <v>2377</v>
      </c>
      <c r="I653" t="s">
        <v>2378</v>
      </c>
      <c r="J653" s="21">
        <f t="shared" si="41"/>
        <v>0</v>
      </c>
      <c r="K653" t="s">
        <v>2377</v>
      </c>
      <c r="L653" s="22" t="str">
        <f t="shared" si="42"/>
        <v>No</v>
      </c>
    </row>
    <row r="654" spans="1:12">
      <c r="A654" t="s">
        <v>1715</v>
      </c>
      <c r="B654">
        <v>43.29</v>
      </c>
      <c r="C654" s="22" t="str">
        <f t="shared" si="43"/>
        <v>Obesity</v>
      </c>
      <c r="D654">
        <v>5.35</v>
      </c>
      <c r="E654" t="str">
        <f t="shared" si="40"/>
        <v>Normal</v>
      </c>
      <c r="F654" t="s">
        <v>2377</v>
      </c>
      <c r="G654" t="s">
        <v>2377</v>
      </c>
      <c r="H654" t="s">
        <v>2377</v>
      </c>
      <c r="I654">
        <v>2</v>
      </c>
      <c r="J654" s="21">
        <f t="shared" si="41"/>
        <v>2</v>
      </c>
      <c r="K654" t="s">
        <v>2377</v>
      </c>
      <c r="L654" s="22" t="str">
        <f t="shared" si="42"/>
        <v>No</v>
      </c>
    </row>
    <row r="655" spans="1:12">
      <c r="A655" t="s">
        <v>1714</v>
      </c>
      <c r="B655">
        <v>43.08</v>
      </c>
      <c r="C655" s="22" t="str">
        <f t="shared" si="43"/>
        <v>Obesity</v>
      </c>
      <c r="D655">
        <v>8.9600000000000009</v>
      </c>
      <c r="E655" t="str">
        <f t="shared" si="40"/>
        <v>Diabetes</v>
      </c>
      <c r="F655" t="s">
        <v>2379</v>
      </c>
      <c r="G655" t="s">
        <v>2377</v>
      </c>
      <c r="H655" t="s">
        <v>2377</v>
      </c>
      <c r="I655">
        <v>1</v>
      </c>
      <c r="J655" s="21">
        <f t="shared" si="41"/>
        <v>1</v>
      </c>
      <c r="K655" t="s">
        <v>2377</v>
      </c>
      <c r="L655" s="22" t="str">
        <f t="shared" si="42"/>
        <v>No</v>
      </c>
    </row>
    <row r="656" spans="1:12">
      <c r="A656" t="s">
        <v>1713</v>
      </c>
      <c r="B656">
        <v>39.07</v>
      </c>
      <c r="C656" s="22" t="str">
        <f t="shared" si="43"/>
        <v>Obesity</v>
      </c>
      <c r="D656">
        <v>11.93</v>
      </c>
      <c r="E656" t="str">
        <f t="shared" si="40"/>
        <v>Diabetes</v>
      </c>
      <c r="F656" t="s">
        <v>2377</v>
      </c>
      <c r="G656" t="s">
        <v>2377</v>
      </c>
      <c r="H656" t="s">
        <v>2377</v>
      </c>
      <c r="I656" t="s">
        <v>2378</v>
      </c>
      <c r="J656" s="21">
        <f t="shared" si="41"/>
        <v>0</v>
      </c>
      <c r="K656" t="s">
        <v>2377</v>
      </c>
      <c r="L656" s="22" t="str">
        <f t="shared" si="42"/>
        <v>No</v>
      </c>
    </row>
    <row r="657" spans="1:12">
      <c r="A657" t="s">
        <v>1712</v>
      </c>
      <c r="B657">
        <v>41.3</v>
      </c>
      <c r="C657" s="22" t="str">
        <f t="shared" si="43"/>
        <v>Obesity</v>
      </c>
      <c r="D657">
        <v>9.59</v>
      </c>
      <c r="E657" t="str">
        <f t="shared" si="40"/>
        <v>Diabetes</v>
      </c>
      <c r="F657" t="s">
        <v>2377</v>
      </c>
      <c r="G657" t="s">
        <v>2377</v>
      </c>
      <c r="H657" t="s">
        <v>2377</v>
      </c>
      <c r="I657" t="s">
        <v>2378</v>
      </c>
      <c r="J657" s="21">
        <f t="shared" si="41"/>
        <v>0</v>
      </c>
      <c r="K657" t="s">
        <v>2377</v>
      </c>
      <c r="L657" s="22" t="str">
        <f t="shared" si="42"/>
        <v>No</v>
      </c>
    </row>
    <row r="658" spans="1:12">
      <c r="A658" t="s">
        <v>1711</v>
      </c>
      <c r="B658">
        <v>42.95</v>
      </c>
      <c r="C658" s="22" t="str">
        <f t="shared" si="43"/>
        <v>Obesity</v>
      </c>
      <c r="D658">
        <v>11.88</v>
      </c>
      <c r="E658" t="str">
        <f t="shared" si="40"/>
        <v>Diabetes</v>
      </c>
      <c r="F658" t="s">
        <v>2379</v>
      </c>
      <c r="G658" t="s">
        <v>2377</v>
      </c>
      <c r="H658" t="s">
        <v>2377</v>
      </c>
      <c r="I658">
        <v>2</v>
      </c>
      <c r="J658" s="21">
        <f t="shared" si="41"/>
        <v>2</v>
      </c>
      <c r="K658" t="s">
        <v>2377</v>
      </c>
      <c r="L658" s="22" t="str">
        <f t="shared" si="42"/>
        <v>No</v>
      </c>
    </row>
    <row r="659" spans="1:12">
      <c r="A659" t="s">
        <v>1710</v>
      </c>
      <c r="B659">
        <v>46.96</v>
      </c>
      <c r="C659" s="22" t="str">
        <f t="shared" si="43"/>
        <v>Obesity</v>
      </c>
      <c r="D659">
        <v>4.6399999999999997</v>
      </c>
      <c r="E659" t="str">
        <f t="shared" si="40"/>
        <v>Normal</v>
      </c>
      <c r="F659" t="s">
        <v>2377</v>
      </c>
      <c r="G659" t="s">
        <v>2377</v>
      </c>
      <c r="H659" t="s">
        <v>2380</v>
      </c>
      <c r="I659">
        <v>1</v>
      </c>
      <c r="J659" s="21">
        <f t="shared" si="41"/>
        <v>1</v>
      </c>
      <c r="K659" t="s">
        <v>2377</v>
      </c>
      <c r="L659" s="22" t="str">
        <f t="shared" si="42"/>
        <v>No</v>
      </c>
    </row>
    <row r="660" spans="1:12">
      <c r="A660" t="s">
        <v>1709</v>
      </c>
      <c r="B660">
        <v>30.495000000000001</v>
      </c>
      <c r="C660" s="22" t="str">
        <f t="shared" si="43"/>
        <v>Obesity</v>
      </c>
      <c r="D660">
        <v>9.5299999999999994</v>
      </c>
      <c r="E660" t="str">
        <f t="shared" si="40"/>
        <v>Diabetes</v>
      </c>
      <c r="F660" t="s">
        <v>2377</v>
      </c>
      <c r="G660" t="s">
        <v>2377</v>
      </c>
      <c r="H660" t="s">
        <v>2377</v>
      </c>
      <c r="I660" t="s">
        <v>2378</v>
      </c>
      <c r="J660" s="21">
        <f t="shared" si="41"/>
        <v>0</v>
      </c>
      <c r="K660" t="s">
        <v>2377</v>
      </c>
      <c r="L660" s="22" t="str">
        <f t="shared" si="42"/>
        <v>No</v>
      </c>
    </row>
    <row r="661" spans="1:12">
      <c r="A661" t="s">
        <v>1708</v>
      </c>
      <c r="B661">
        <v>17.954999999999998</v>
      </c>
      <c r="C661" s="22" t="str">
        <f t="shared" si="43"/>
        <v>Underweight</v>
      </c>
      <c r="D661">
        <v>5.29</v>
      </c>
      <c r="E661" t="str">
        <f t="shared" si="40"/>
        <v>Normal</v>
      </c>
      <c r="F661" t="s">
        <v>2379</v>
      </c>
      <c r="G661" t="s">
        <v>2377</v>
      </c>
      <c r="H661" t="s">
        <v>2377</v>
      </c>
      <c r="I661">
        <v>1</v>
      </c>
      <c r="J661" s="21">
        <f t="shared" si="41"/>
        <v>1</v>
      </c>
      <c r="K661" t="s">
        <v>2379</v>
      </c>
      <c r="L661" s="22" t="str">
        <f t="shared" si="42"/>
        <v>yes</v>
      </c>
    </row>
    <row r="662" spans="1:12">
      <c r="A662" t="s">
        <v>1707</v>
      </c>
      <c r="B662">
        <v>25.6</v>
      </c>
      <c r="C662" s="22" t="str">
        <f t="shared" si="43"/>
        <v>Overweight</v>
      </c>
      <c r="D662">
        <v>10.95</v>
      </c>
      <c r="E662" t="str">
        <f t="shared" si="40"/>
        <v>Diabetes</v>
      </c>
      <c r="F662" t="s">
        <v>2377</v>
      </c>
      <c r="G662" t="s">
        <v>2377</v>
      </c>
      <c r="H662" t="s">
        <v>2377</v>
      </c>
      <c r="I662">
        <v>3</v>
      </c>
      <c r="J662" s="21">
        <f t="shared" si="41"/>
        <v>3</v>
      </c>
      <c r="K662" t="s">
        <v>2377</v>
      </c>
      <c r="L662" s="22" t="str">
        <f t="shared" si="42"/>
        <v>No</v>
      </c>
    </row>
    <row r="663" spans="1:12">
      <c r="A663" t="s">
        <v>1706</v>
      </c>
      <c r="B663">
        <v>34.21</v>
      </c>
      <c r="C663" s="22" t="str">
        <f t="shared" si="43"/>
        <v>Obesity</v>
      </c>
      <c r="D663">
        <v>9.17</v>
      </c>
      <c r="E663" t="str">
        <f t="shared" si="40"/>
        <v>Diabetes</v>
      </c>
      <c r="F663" t="s">
        <v>2377</v>
      </c>
      <c r="G663" t="s">
        <v>2377</v>
      </c>
      <c r="H663" t="s">
        <v>2377</v>
      </c>
      <c r="I663" t="s">
        <v>2378</v>
      </c>
      <c r="J663" s="21">
        <f t="shared" si="41"/>
        <v>0</v>
      </c>
      <c r="K663" t="s">
        <v>2377</v>
      </c>
      <c r="L663" s="22" t="str">
        <f t="shared" si="42"/>
        <v>No</v>
      </c>
    </row>
    <row r="664" spans="1:12">
      <c r="A664" t="s">
        <v>1705</v>
      </c>
      <c r="B664">
        <v>39.74</v>
      </c>
      <c r="C664" s="22" t="str">
        <f t="shared" si="43"/>
        <v>Obesity</v>
      </c>
      <c r="D664">
        <v>7.39</v>
      </c>
      <c r="E664" t="str">
        <f t="shared" si="40"/>
        <v>Diabetes</v>
      </c>
      <c r="F664" t="s">
        <v>2377</v>
      </c>
      <c r="G664" t="s">
        <v>2377</v>
      </c>
      <c r="H664" t="s">
        <v>2377</v>
      </c>
      <c r="I664" t="s">
        <v>2378</v>
      </c>
      <c r="J664" s="21">
        <f t="shared" si="41"/>
        <v>0</v>
      </c>
      <c r="K664" t="s">
        <v>2377</v>
      </c>
      <c r="L664" s="22" t="str">
        <f t="shared" si="42"/>
        <v>No</v>
      </c>
    </row>
    <row r="665" spans="1:12">
      <c r="A665" t="s">
        <v>1704</v>
      </c>
      <c r="B665">
        <v>49.53</v>
      </c>
      <c r="C665" s="22" t="str">
        <f t="shared" si="43"/>
        <v>Obesity</v>
      </c>
      <c r="D665">
        <v>9.1300000000000008</v>
      </c>
      <c r="E665" t="str">
        <f t="shared" si="40"/>
        <v>Diabetes</v>
      </c>
      <c r="F665" t="s">
        <v>2379</v>
      </c>
      <c r="G665" t="s">
        <v>2377</v>
      </c>
      <c r="H665" t="s">
        <v>2377</v>
      </c>
      <c r="I665" t="s">
        <v>2378</v>
      </c>
      <c r="J665" s="21">
        <f t="shared" si="41"/>
        <v>0</v>
      </c>
      <c r="K665" t="s">
        <v>2377</v>
      </c>
      <c r="L665" s="22" t="str">
        <f t="shared" si="42"/>
        <v>No</v>
      </c>
    </row>
    <row r="666" spans="1:12">
      <c r="A666" t="s">
        <v>1703</v>
      </c>
      <c r="B666">
        <v>39.33</v>
      </c>
      <c r="C666" s="22" t="str">
        <f t="shared" si="43"/>
        <v>Obesity</v>
      </c>
      <c r="D666">
        <v>10.4</v>
      </c>
      <c r="E666" t="str">
        <f t="shared" si="40"/>
        <v>Diabetes</v>
      </c>
      <c r="F666" t="s">
        <v>2377</v>
      </c>
      <c r="G666" t="s">
        <v>2377</v>
      </c>
      <c r="H666" t="s">
        <v>2377</v>
      </c>
      <c r="I666">
        <v>3</v>
      </c>
      <c r="J666" s="21">
        <f t="shared" si="41"/>
        <v>3</v>
      </c>
      <c r="K666" t="s">
        <v>2377</v>
      </c>
      <c r="L666" s="22" t="str">
        <f t="shared" si="42"/>
        <v>No</v>
      </c>
    </row>
    <row r="667" spans="1:12">
      <c r="A667" t="s">
        <v>1702</v>
      </c>
      <c r="B667">
        <v>39.979999999999997</v>
      </c>
      <c r="C667" s="22" t="str">
        <f t="shared" si="43"/>
        <v>Obesity</v>
      </c>
      <c r="D667">
        <v>9.4600000000000009</v>
      </c>
      <c r="E667" t="str">
        <f t="shared" si="40"/>
        <v>Diabetes</v>
      </c>
      <c r="F667" t="s">
        <v>2379</v>
      </c>
      <c r="G667" t="s">
        <v>2377</v>
      </c>
      <c r="H667" t="s">
        <v>2377</v>
      </c>
      <c r="I667">
        <v>2</v>
      </c>
      <c r="J667" s="21">
        <f t="shared" si="41"/>
        <v>2</v>
      </c>
      <c r="K667" t="s">
        <v>2377</v>
      </c>
      <c r="L667" s="22" t="str">
        <f t="shared" si="42"/>
        <v>No</v>
      </c>
    </row>
    <row r="668" spans="1:12">
      <c r="A668" t="s">
        <v>1701</v>
      </c>
      <c r="B668">
        <v>46.51</v>
      </c>
      <c r="C668" s="22" t="str">
        <f t="shared" si="43"/>
        <v>Obesity</v>
      </c>
      <c r="D668">
        <v>8.69</v>
      </c>
      <c r="E668" t="str">
        <f t="shared" si="40"/>
        <v>Diabetes</v>
      </c>
      <c r="F668" t="s">
        <v>2379</v>
      </c>
      <c r="G668" t="s">
        <v>2377</v>
      </c>
      <c r="H668" t="s">
        <v>2377</v>
      </c>
      <c r="I668" t="s">
        <v>2378</v>
      </c>
      <c r="J668" s="21">
        <f t="shared" si="41"/>
        <v>0</v>
      </c>
      <c r="K668" t="s">
        <v>2377</v>
      </c>
      <c r="L668" s="22" t="str">
        <f t="shared" si="42"/>
        <v>No</v>
      </c>
    </row>
    <row r="669" spans="1:12">
      <c r="A669" t="s">
        <v>1700</v>
      </c>
      <c r="B669">
        <v>43.58</v>
      </c>
      <c r="C669" s="22" t="str">
        <f t="shared" si="43"/>
        <v>Obesity</v>
      </c>
      <c r="D669">
        <v>4.2300000000000004</v>
      </c>
      <c r="E669" t="str">
        <f t="shared" si="40"/>
        <v>Normal</v>
      </c>
      <c r="F669" t="s">
        <v>2377</v>
      </c>
      <c r="G669" t="s">
        <v>2377</v>
      </c>
      <c r="H669" t="s">
        <v>2380</v>
      </c>
      <c r="I669">
        <v>1</v>
      </c>
      <c r="J669" s="21">
        <f t="shared" si="41"/>
        <v>1</v>
      </c>
      <c r="K669" t="s">
        <v>2377</v>
      </c>
      <c r="L669" s="22" t="str">
        <f t="shared" si="42"/>
        <v>No</v>
      </c>
    </row>
    <row r="670" spans="1:12">
      <c r="A670" t="s">
        <v>1699</v>
      </c>
      <c r="B670">
        <v>42.28</v>
      </c>
      <c r="C670" s="22" t="str">
        <f t="shared" si="43"/>
        <v>Obesity</v>
      </c>
      <c r="D670">
        <v>9.16</v>
      </c>
      <c r="E670" t="str">
        <f t="shared" si="40"/>
        <v>Diabetes</v>
      </c>
      <c r="F670" t="s">
        <v>2379</v>
      </c>
      <c r="G670" t="s">
        <v>2377</v>
      </c>
      <c r="H670" t="s">
        <v>2377</v>
      </c>
      <c r="I670">
        <v>1</v>
      </c>
      <c r="J670" s="21">
        <f t="shared" si="41"/>
        <v>1</v>
      </c>
      <c r="K670" t="s">
        <v>2377</v>
      </c>
      <c r="L670" s="22" t="str">
        <f t="shared" si="42"/>
        <v>No</v>
      </c>
    </row>
    <row r="671" spans="1:12">
      <c r="A671" t="s">
        <v>1698</v>
      </c>
      <c r="B671">
        <v>35.520000000000003</v>
      </c>
      <c r="C671" s="22" t="str">
        <f t="shared" si="43"/>
        <v>Obesity</v>
      </c>
      <c r="D671">
        <v>8.26</v>
      </c>
      <c r="E671" t="str">
        <f t="shared" si="40"/>
        <v>Diabetes</v>
      </c>
      <c r="F671" t="s">
        <v>2377</v>
      </c>
      <c r="G671" t="s">
        <v>2377</v>
      </c>
      <c r="H671" t="s">
        <v>2377</v>
      </c>
      <c r="I671" t="s">
        <v>2378</v>
      </c>
      <c r="J671" s="21">
        <f t="shared" si="41"/>
        <v>0</v>
      </c>
      <c r="K671" t="s">
        <v>2377</v>
      </c>
      <c r="L671" s="22" t="str">
        <f t="shared" si="42"/>
        <v>No</v>
      </c>
    </row>
    <row r="672" spans="1:12">
      <c r="A672" t="s">
        <v>1697</v>
      </c>
      <c r="B672">
        <v>33.6</v>
      </c>
      <c r="C672" s="22" t="str">
        <f t="shared" si="43"/>
        <v>Obesity</v>
      </c>
      <c r="D672">
        <v>11.25</v>
      </c>
      <c r="E672" t="str">
        <f t="shared" si="40"/>
        <v>Diabetes</v>
      </c>
      <c r="F672" t="s">
        <v>2377</v>
      </c>
      <c r="G672" t="s">
        <v>2377</v>
      </c>
      <c r="H672" t="s">
        <v>2377</v>
      </c>
      <c r="I672" t="s">
        <v>2378</v>
      </c>
      <c r="J672" s="21">
        <f t="shared" si="41"/>
        <v>0</v>
      </c>
      <c r="K672" t="s">
        <v>2377</v>
      </c>
      <c r="L672" s="22" t="str">
        <f t="shared" si="42"/>
        <v>No</v>
      </c>
    </row>
    <row r="673" spans="1:12">
      <c r="A673" t="s">
        <v>1696</v>
      </c>
      <c r="B673">
        <v>22.42</v>
      </c>
      <c r="C673" s="22" t="str">
        <f t="shared" si="43"/>
        <v>Normal weight</v>
      </c>
      <c r="D673">
        <v>6.74</v>
      </c>
      <c r="E673" t="str">
        <f t="shared" si="40"/>
        <v>Diabetes</v>
      </c>
      <c r="F673" t="s">
        <v>2377</v>
      </c>
      <c r="G673" t="s">
        <v>2377</v>
      </c>
      <c r="H673" t="s">
        <v>2377</v>
      </c>
      <c r="I673" t="s">
        <v>2378</v>
      </c>
      <c r="J673" s="21">
        <f t="shared" si="41"/>
        <v>0</v>
      </c>
      <c r="K673" t="s">
        <v>2379</v>
      </c>
      <c r="L673" s="22" t="str">
        <f t="shared" si="42"/>
        <v>yes</v>
      </c>
    </row>
    <row r="674" spans="1:12">
      <c r="A674" t="s">
        <v>1695</v>
      </c>
      <c r="B674">
        <v>46.86</v>
      </c>
      <c r="C674" s="22" t="str">
        <f t="shared" si="43"/>
        <v>Obesity</v>
      </c>
      <c r="D674">
        <v>4.87</v>
      </c>
      <c r="E674" t="str">
        <f t="shared" si="40"/>
        <v>Normal</v>
      </c>
      <c r="F674" t="s">
        <v>2377</v>
      </c>
      <c r="G674" t="s">
        <v>2377</v>
      </c>
      <c r="H674" t="s">
        <v>2377</v>
      </c>
      <c r="I674" t="s">
        <v>2378</v>
      </c>
      <c r="J674" s="21">
        <f t="shared" si="41"/>
        <v>0</v>
      </c>
      <c r="K674" t="s">
        <v>2377</v>
      </c>
      <c r="L674" s="22" t="str">
        <f t="shared" si="42"/>
        <v>No</v>
      </c>
    </row>
    <row r="675" spans="1:12">
      <c r="A675" t="s">
        <v>1694</v>
      </c>
      <c r="B675">
        <v>32.965000000000003</v>
      </c>
      <c r="C675" s="22" t="str">
        <f t="shared" si="43"/>
        <v>Obesity</v>
      </c>
      <c r="D675">
        <v>6.68</v>
      </c>
      <c r="E675" t="str">
        <f t="shared" si="40"/>
        <v>Diabetes</v>
      </c>
      <c r="F675" t="s">
        <v>2377</v>
      </c>
      <c r="G675" t="s">
        <v>2377</v>
      </c>
      <c r="H675" t="s">
        <v>2377</v>
      </c>
      <c r="I675">
        <v>3</v>
      </c>
      <c r="J675" s="21">
        <f t="shared" si="41"/>
        <v>3</v>
      </c>
      <c r="K675" t="s">
        <v>2377</v>
      </c>
      <c r="L675" s="22" t="str">
        <f t="shared" si="42"/>
        <v>No</v>
      </c>
    </row>
    <row r="676" spans="1:12">
      <c r="A676" t="s">
        <v>1693</v>
      </c>
      <c r="B676">
        <v>39.340000000000003</v>
      </c>
      <c r="C676" s="22" t="str">
        <f t="shared" si="43"/>
        <v>Obesity</v>
      </c>
      <c r="D676">
        <v>5.0199999999999996</v>
      </c>
      <c r="E676" t="str">
        <f t="shared" si="40"/>
        <v>Normal</v>
      </c>
      <c r="F676" t="s">
        <v>2379</v>
      </c>
      <c r="G676" t="s">
        <v>2377</v>
      </c>
      <c r="H676" t="s">
        <v>2380</v>
      </c>
      <c r="I676">
        <v>1</v>
      </c>
      <c r="J676" s="21">
        <f t="shared" si="41"/>
        <v>1</v>
      </c>
      <c r="K676" t="s">
        <v>2377</v>
      </c>
      <c r="L676" s="22" t="str">
        <f t="shared" si="42"/>
        <v>No</v>
      </c>
    </row>
    <row r="677" spans="1:12">
      <c r="A677" t="s">
        <v>1692</v>
      </c>
      <c r="B677">
        <v>47</v>
      </c>
      <c r="C677" s="22" t="str">
        <f t="shared" si="43"/>
        <v>Obesity</v>
      </c>
      <c r="D677">
        <v>10.64</v>
      </c>
      <c r="E677" t="str">
        <f t="shared" si="40"/>
        <v>Diabetes</v>
      </c>
      <c r="F677" t="s">
        <v>2379</v>
      </c>
      <c r="G677" t="s">
        <v>2377</v>
      </c>
      <c r="H677" t="s">
        <v>2377</v>
      </c>
      <c r="I677" t="s">
        <v>2378</v>
      </c>
      <c r="J677" s="21">
        <f t="shared" si="41"/>
        <v>0</v>
      </c>
      <c r="K677" t="s">
        <v>2377</v>
      </c>
      <c r="L677" s="22" t="str">
        <f t="shared" si="42"/>
        <v>No</v>
      </c>
    </row>
    <row r="678" spans="1:12">
      <c r="A678" t="s">
        <v>1691</v>
      </c>
      <c r="B678">
        <v>36.71</v>
      </c>
      <c r="C678" s="22" t="str">
        <f t="shared" si="43"/>
        <v>Obesity</v>
      </c>
      <c r="D678">
        <v>8.74</v>
      </c>
      <c r="E678" t="str">
        <f t="shared" si="40"/>
        <v>Diabetes</v>
      </c>
      <c r="F678" t="s">
        <v>2379</v>
      </c>
      <c r="G678" t="s">
        <v>2377</v>
      </c>
      <c r="H678" t="s">
        <v>2377</v>
      </c>
      <c r="I678" t="s">
        <v>2378</v>
      </c>
      <c r="J678" s="21">
        <f t="shared" si="41"/>
        <v>0</v>
      </c>
      <c r="K678" t="s">
        <v>2377</v>
      </c>
      <c r="L678" s="22" t="str">
        <f t="shared" si="42"/>
        <v>No</v>
      </c>
    </row>
    <row r="679" spans="1:12">
      <c r="A679" t="s">
        <v>1690</v>
      </c>
      <c r="B679">
        <v>53.48</v>
      </c>
      <c r="C679" s="22" t="str">
        <f t="shared" si="43"/>
        <v>Obesity</v>
      </c>
      <c r="D679">
        <v>5.64</v>
      </c>
      <c r="E679" t="str">
        <f t="shared" si="40"/>
        <v>Normal</v>
      </c>
      <c r="F679" t="s">
        <v>2377</v>
      </c>
      <c r="G679" t="s">
        <v>2377</v>
      </c>
      <c r="H679" t="s">
        <v>2377</v>
      </c>
      <c r="I679" t="s">
        <v>2378</v>
      </c>
      <c r="J679" s="21">
        <f t="shared" si="41"/>
        <v>0</v>
      </c>
      <c r="K679" t="s">
        <v>2377</v>
      </c>
      <c r="L679" s="22" t="str">
        <f t="shared" si="42"/>
        <v>No</v>
      </c>
    </row>
    <row r="680" spans="1:12">
      <c r="A680" t="s">
        <v>1689</v>
      </c>
      <c r="B680">
        <v>35.5</v>
      </c>
      <c r="C680" s="22" t="str">
        <f t="shared" si="43"/>
        <v>Obesity</v>
      </c>
      <c r="D680">
        <v>10.37</v>
      </c>
      <c r="E680" t="str">
        <f t="shared" si="40"/>
        <v>Diabetes</v>
      </c>
      <c r="F680" t="s">
        <v>2377</v>
      </c>
      <c r="G680" t="s">
        <v>2377</v>
      </c>
      <c r="H680" t="s">
        <v>2377</v>
      </c>
      <c r="I680" t="s">
        <v>2378</v>
      </c>
      <c r="J680" s="21">
        <f t="shared" si="41"/>
        <v>0</v>
      </c>
      <c r="K680" t="s">
        <v>2377</v>
      </c>
      <c r="L680" s="22" t="str">
        <f t="shared" si="42"/>
        <v>No</v>
      </c>
    </row>
    <row r="681" spans="1:12">
      <c r="A681" t="s">
        <v>1688</v>
      </c>
      <c r="B681">
        <v>36.979999999999997</v>
      </c>
      <c r="C681" s="22" t="str">
        <f t="shared" si="43"/>
        <v>Obesity</v>
      </c>
      <c r="D681">
        <v>9.56</v>
      </c>
      <c r="E681" t="str">
        <f t="shared" si="40"/>
        <v>Diabetes</v>
      </c>
      <c r="F681" t="s">
        <v>2379</v>
      </c>
      <c r="G681" t="s">
        <v>2377</v>
      </c>
      <c r="H681" t="s">
        <v>2377</v>
      </c>
      <c r="I681" t="s">
        <v>2378</v>
      </c>
      <c r="J681" s="21">
        <f t="shared" si="41"/>
        <v>0</v>
      </c>
      <c r="K681" t="s">
        <v>2377</v>
      </c>
      <c r="L681" s="22" t="str">
        <f t="shared" si="42"/>
        <v>No</v>
      </c>
    </row>
    <row r="682" spans="1:12">
      <c r="A682" t="s">
        <v>1687</v>
      </c>
      <c r="B682">
        <v>32.395000000000003</v>
      </c>
      <c r="C682" s="22" t="str">
        <f t="shared" si="43"/>
        <v>Obesity</v>
      </c>
      <c r="D682">
        <v>8.23</v>
      </c>
      <c r="E682" t="str">
        <f t="shared" si="40"/>
        <v>Diabetes</v>
      </c>
      <c r="F682" t="s">
        <v>2379</v>
      </c>
      <c r="G682" t="s">
        <v>2377</v>
      </c>
      <c r="H682" t="s">
        <v>2380</v>
      </c>
      <c r="I682">
        <v>1</v>
      </c>
      <c r="J682" s="21">
        <f t="shared" si="41"/>
        <v>1</v>
      </c>
      <c r="K682" t="s">
        <v>2377</v>
      </c>
      <c r="L682" s="22" t="str">
        <f t="shared" si="42"/>
        <v>No</v>
      </c>
    </row>
    <row r="683" spans="1:12">
      <c r="A683" t="s">
        <v>1686</v>
      </c>
      <c r="B683">
        <v>32.729999999999997</v>
      </c>
      <c r="C683" s="22" t="str">
        <f t="shared" si="43"/>
        <v>Obesity</v>
      </c>
      <c r="D683">
        <v>7.03</v>
      </c>
      <c r="E683" t="str">
        <f t="shared" si="40"/>
        <v>Diabetes</v>
      </c>
      <c r="F683" t="s">
        <v>2377</v>
      </c>
      <c r="G683" t="s">
        <v>2377</v>
      </c>
      <c r="H683" t="s">
        <v>2377</v>
      </c>
      <c r="I683" t="s">
        <v>2378</v>
      </c>
      <c r="J683" s="21">
        <f t="shared" si="41"/>
        <v>0</v>
      </c>
      <c r="K683" t="s">
        <v>2377</v>
      </c>
      <c r="L683" s="22" t="str">
        <f t="shared" si="42"/>
        <v>No</v>
      </c>
    </row>
    <row r="684" spans="1:12">
      <c r="A684" t="s">
        <v>1685</v>
      </c>
      <c r="B684">
        <v>20.52</v>
      </c>
      <c r="C684" s="22" t="str">
        <f t="shared" si="43"/>
        <v>Normal weight</v>
      </c>
      <c r="D684">
        <v>5.45</v>
      </c>
      <c r="E684" t="str">
        <f t="shared" si="40"/>
        <v>Normal</v>
      </c>
      <c r="F684" t="s">
        <v>2377</v>
      </c>
      <c r="G684" t="s">
        <v>2377</v>
      </c>
      <c r="H684" t="s">
        <v>2377</v>
      </c>
      <c r="I684">
        <v>1</v>
      </c>
      <c r="J684" s="21">
        <f t="shared" si="41"/>
        <v>1</v>
      </c>
      <c r="K684" t="s">
        <v>2379</v>
      </c>
      <c r="L684" s="22" t="str">
        <f t="shared" si="42"/>
        <v>yes</v>
      </c>
    </row>
    <row r="685" spans="1:12">
      <c r="A685" t="s">
        <v>1684</v>
      </c>
      <c r="B685">
        <v>51.72</v>
      </c>
      <c r="C685" s="22" t="str">
        <f t="shared" si="43"/>
        <v>Obesity</v>
      </c>
      <c r="D685">
        <v>5.76</v>
      </c>
      <c r="E685" t="str">
        <f t="shared" si="40"/>
        <v>Pre-diabetes</v>
      </c>
      <c r="F685" t="s">
        <v>2377</v>
      </c>
      <c r="G685" t="s">
        <v>2377</v>
      </c>
      <c r="H685" t="s">
        <v>2377</v>
      </c>
      <c r="I685" t="s">
        <v>2378</v>
      </c>
      <c r="J685" s="21">
        <f t="shared" si="41"/>
        <v>0</v>
      </c>
      <c r="K685" t="s">
        <v>2377</v>
      </c>
      <c r="L685" s="22" t="str">
        <f t="shared" si="42"/>
        <v>No</v>
      </c>
    </row>
    <row r="686" spans="1:12">
      <c r="A686" t="s">
        <v>1683</v>
      </c>
      <c r="B686">
        <v>50.2</v>
      </c>
      <c r="C686" s="22" t="str">
        <f t="shared" si="43"/>
        <v>Obesity</v>
      </c>
      <c r="D686">
        <v>5.4</v>
      </c>
      <c r="E686" t="str">
        <f t="shared" si="40"/>
        <v>Normal</v>
      </c>
      <c r="F686" t="s">
        <v>2377</v>
      </c>
      <c r="G686" t="s">
        <v>2377</v>
      </c>
      <c r="H686" t="s">
        <v>2377</v>
      </c>
      <c r="I686" t="s">
        <v>2378</v>
      </c>
      <c r="J686" s="21">
        <f t="shared" si="41"/>
        <v>0</v>
      </c>
      <c r="K686" t="s">
        <v>2377</v>
      </c>
      <c r="L686" s="22" t="str">
        <f t="shared" si="42"/>
        <v>No</v>
      </c>
    </row>
    <row r="687" spans="1:12">
      <c r="A687" t="s">
        <v>1682</v>
      </c>
      <c r="B687">
        <v>25.52</v>
      </c>
      <c r="C687" s="22" t="str">
        <f t="shared" si="43"/>
        <v>Overweight</v>
      </c>
      <c r="D687">
        <v>6.35</v>
      </c>
      <c r="E687" t="str">
        <f t="shared" si="40"/>
        <v>Pre-diabetes</v>
      </c>
      <c r="F687" t="s">
        <v>2377</v>
      </c>
      <c r="G687" t="s">
        <v>2377</v>
      </c>
      <c r="H687" t="s">
        <v>2380</v>
      </c>
      <c r="I687">
        <v>1</v>
      </c>
      <c r="J687" s="21">
        <f t="shared" si="41"/>
        <v>1</v>
      </c>
      <c r="K687" t="s">
        <v>2377</v>
      </c>
      <c r="L687" s="22" t="str">
        <f t="shared" si="42"/>
        <v>No</v>
      </c>
    </row>
    <row r="688" spans="1:12">
      <c r="A688" t="s">
        <v>1681</v>
      </c>
      <c r="B688">
        <v>35.200000000000003</v>
      </c>
      <c r="C688" s="22" t="str">
        <f t="shared" si="43"/>
        <v>Obesity</v>
      </c>
      <c r="D688">
        <v>6.26</v>
      </c>
      <c r="E688" t="str">
        <f t="shared" si="40"/>
        <v>Pre-diabetes</v>
      </c>
      <c r="F688" t="s">
        <v>2379</v>
      </c>
      <c r="G688" t="s">
        <v>2377</v>
      </c>
      <c r="H688" t="s">
        <v>2377</v>
      </c>
      <c r="I688">
        <v>2</v>
      </c>
      <c r="J688" s="21">
        <f t="shared" si="41"/>
        <v>2</v>
      </c>
      <c r="K688" t="s">
        <v>2377</v>
      </c>
      <c r="L688" s="22" t="str">
        <f t="shared" si="42"/>
        <v>No</v>
      </c>
    </row>
    <row r="689" spans="1:12">
      <c r="A689" t="s">
        <v>1680</v>
      </c>
      <c r="B689">
        <v>41.26</v>
      </c>
      <c r="C689" s="22" t="str">
        <f t="shared" si="43"/>
        <v>Obesity</v>
      </c>
      <c r="D689">
        <v>5.97</v>
      </c>
      <c r="E689" t="str">
        <f t="shared" si="40"/>
        <v>Pre-diabetes</v>
      </c>
      <c r="F689" t="s">
        <v>2379</v>
      </c>
      <c r="G689" t="s">
        <v>2377</v>
      </c>
      <c r="H689" t="s">
        <v>2377</v>
      </c>
      <c r="I689" t="s">
        <v>2378</v>
      </c>
      <c r="J689" s="21">
        <f t="shared" si="41"/>
        <v>0</v>
      </c>
      <c r="K689" t="s">
        <v>2377</v>
      </c>
      <c r="L689" s="22" t="str">
        <f t="shared" si="42"/>
        <v>No</v>
      </c>
    </row>
    <row r="690" spans="1:12">
      <c r="A690" t="s">
        <v>1679</v>
      </c>
      <c r="B690">
        <v>17.195</v>
      </c>
      <c r="C690" s="22" t="str">
        <f t="shared" si="43"/>
        <v>Underweight</v>
      </c>
      <c r="D690">
        <v>5.29</v>
      </c>
      <c r="E690" t="str">
        <f t="shared" si="40"/>
        <v>Normal</v>
      </c>
      <c r="F690" t="s">
        <v>2379</v>
      </c>
      <c r="G690" t="s">
        <v>2377</v>
      </c>
      <c r="H690" t="s">
        <v>2377</v>
      </c>
      <c r="I690" t="s">
        <v>2378</v>
      </c>
      <c r="J690" s="21">
        <f t="shared" si="41"/>
        <v>0</v>
      </c>
      <c r="K690" t="s">
        <v>2379</v>
      </c>
      <c r="L690" s="22" t="str">
        <f t="shared" si="42"/>
        <v>yes</v>
      </c>
    </row>
    <row r="691" spans="1:12">
      <c r="A691" t="s">
        <v>1678</v>
      </c>
      <c r="B691">
        <v>23.085000000000001</v>
      </c>
      <c r="C691" s="22" t="str">
        <f t="shared" si="43"/>
        <v>Normal weight</v>
      </c>
      <c r="D691">
        <v>4.2699999999999996</v>
      </c>
      <c r="E691" t="str">
        <f t="shared" si="40"/>
        <v>Normal</v>
      </c>
      <c r="F691" t="s">
        <v>2379</v>
      </c>
      <c r="G691" t="s">
        <v>2377</v>
      </c>
      <c r="H691" t="s">
        <v>2377</v>
      </c>
      <c r="I691">
        <v>2</v>
      </c>
      <c r="J691" s="21">
        <f t="shared" si="41"/>
        <v>2</v>
      </c>
      <c r="K691" t="s">
        <v>2377</v>
      </c>
      <c r="L691" s="22" t="str">
        <f t="shared" si="42"/>
        <v>No</v>
      </c>
    </row>
    <row r="692" spans="1:12">
      <c r="A692" t="s">
        <v>1677</v>
      </c>
      <c r="B692">
        <v>21.66</v>
      </c>
      <c r="C692" s="22" t="str">
        <f t="shared" si="43"/>
        <v>Normal weight</v>
      </c>
      <c r="D692">
        <v>5.2</v>
      </c>
      <c r="E692" t="str">
        <f t="shared" si="40"/>
        <v>Normal</v>
      </c>
      <c r="F692" t="s">
        <v>2379</v>
      </c>
      <c r="G692" t="s">
        <v>2377</v>
      </c>
      <c r="H692" t="s">
        <v>2377</v>
      </c>
      <c r="I692">
        <v>2</v>
      </c>
      <c r="J692" s="21">
        <f t="shared" si="41"/>
        <v>2</v>
      </c>
      <c r="K692" t="s">
        <v>2377</v>
      </c>
      <c r="L692" s="22" t="str">
        <f t="shared" si="42"/>
        <v>No</v>
      </c>
    </row>
    <row r="693" spans="1:12">
      <c r="A693" t="s">
        <v>1676</v>
      </c>
      <c r="B693">
        <v>36.47</v>
      </c>
      <c r="C693" s="22" t="str">
        <f t="shared" si="43"/>
        <v>Obesity</v>
      </c>
      <c r="D693">
        <v>8.23</v>
      </c>
      <c r="E693" t="str">
        <f t="shared" si="40"/>
        <v>Diabetes</v>
      </c>
      <c r="F693" t="s">
        <v>2379</v>
      </c>
      <c r="G693" t="s">
        <v>2377</v>
      </c>
      <c r="H693" t="s">
        <v>2377</v>
      </c>
      <c r="I693" t="s">
        <v>2378</v>
      </c>
      <c r="J693" s="21">
        <f t="shared" si="41"/>
        <v>0</v>
      </c>
      <c r="K693" t="s">
        <v>2377</v>
      </c>
      <c r="L693" s="22" t="str">
        <f t="shared" si="42"/>
        <v>No</v>
      </c>
    </row>
    <row r="694" spans="1:12">
      <c r="A694" t="s">
        <v>1675</v>
      </c>
      <c r="B694">
        <v>36.08</v>
      </c>
      <c r="C694" s="22" t="str">
        <f t="shared" si="43"/>
        <v>Obesity</v>
      </c>
      <c r="D694">
        <v>10.33</v>
      </c>
      <c r="E694" t="str">
        <f t="shared" si="40"/>
        <v>Diabetes</v>
      </c>
      <c r="F694" t="s">
        <v>2379</v>
      </c>
      <c r="G694" t="s">
        <v>2377</v>
      </c>
      <c r="H694" t="s">
        <v>2377</v>
      </c>
      <c r="I694" t="s">
        <v>2378</v>
      </c>
      <c r="J694" s="21">
        <f t="shared" si="41"/>
        <v>0</v>
      </c>
      <c r="K694" t="s">
        <v>2377</v>
      </c>
      <c r="L694" s="22" t="str">
        <f t="shared" si="42"/>
        <v>No</v>
      </c>
    </row>
    <row r="695" spans="1:12">
      <c r="A695" t="s">
        <v>1674</v>
      </c>
      <c r="B695">
        <v>23.18</v>
      </c>
      <c r="C695" s="22" t="str">
        <f t="shared" si="43"/>
        <v>Normal weight</v>
      </c>
      <c r="D695">
        <v>6.13</v>
      </c>
      <c r="E695" t="str">
        <f t="shared" si="40"/>
        <v>Pre-diabetes</v>
      </c>
      <c r="F695" t="s">
        <v>2377</v>
      </c>
      <c r="G695" t="s">
        <v>2377</v>
      </c>
      <c r="H695" t="s">
        <v>2377</v>
      </c>
      <c r="I695" t="s">
        <v>2378</v>
      </c>
      <c r="J695" s="21">
        <f t="shared" si="41"/>
        <v>0</v>
      </c>
      <c r="K695" t="s">
        <v>2377</v>
      </c>
      <c r="L695" s="22" t="str">
        <f t="shared" si="42"/>
        <v>No</v>
      </c>
    </row>
    <row r="696" spans="1:12">
      <c r="A696" t="s">
        <v>1673</v>
      </c>
      <c r="B696">
        <v>39.159999999999997</v>
      </c>
      <c r="C696" s="22" t="str">
        <f t="shared" si="43"/>
        <v>Obesity</v>
      </c>
      <c r="D696">
        <v>8.08</v>
      </c>
      <c r="E696" t="str">
        <f t="shared" si="40"/>
        <v>Diabetes</v>
      </c>
      <c r="F696" t="s">
        <v>2377</v>
      </c>
      <c r="G696" t="s">
        <v>2377</v>
      </c>
      <c r="H696" t="s">
        <v>2377</v>
      </c>
      <c r="I696">
        <v>3</v>
      </c>
      <c r="J696" s="21">
        <f t="shared" si="41"/>
        <v>3</v>
      </c>
      <c r="K696" t="s">
        <v>2377</v>
      </c>
      <c r="L696" s="22" t="str">
        <f t="shared" si="42"/>
        <v>No</v>
      </c>
    </row>
    <row r="697" spans="1:12">
      <c r="A697" t="s">
        <v>1672</v>
      </c>
      <c r="B697">
        <v>38.19</v>
      </c>
      <c r="C697" s="22" t="str">
        <f t="shared" si="43"/>
        <v>Obesity</v>
      </c>
      <c r="D697">
        <v>10.49</v>
      </c>
      <c r="E697" t="str">
        <f t="shared" si="40"/>
        <v>Diabetes</v>
      </c>
      <c r="F697" t="s">
        <v>2377</v>
      </c>
      <c r="G697" t="s">
        <v>2377</v>
      </c>
      <c r="H697" t="s">
        <v>2377</v>
      </c>
      <c r="I697">
        <v>3</v>
      </c>
      <c r="J697" s="21">
        <f t="shared" si="41"/>
        <v>3</v>
      </c>
      <c r="K697" t="s">
        <v>2377</v>
      </c>
      <c r="L697" s="22" t="str">
        <f t="shared" si="42"/>
        <v>No</v>
      </c>
    </row>
    <row r="698" spans="1:12">
      <c r="A698" t="s">
        <v>1671</v>
      </c>
      <c r="B698">
        <v>26.41</v>
      </c>
      <c r="C698" s="22" t="str">
        <f t="shared" si="43"/>
        <v>Overweight</v>
      </c>
      <c r="D698">
        <v>8.11</v>
      </c>
      <c r="E698" t="str">
        <f t="shared" si="40"/>
        <v>Diabetes</v>
      </c>
      <c r="F698" t="s">
        <v>2377</v>
      </c>
      <c r="G698" t="s">
        <v>2377</v>
      </c>
      <c r="H698" t="s">
        <v>2377</v>
      </c>
      <c r="I698">
        <v>3</v>
      </c>
      <c r="J698" s="21">
        <f t="shared" si="41"/>
        <v>3</v>
      </c>
      <c r="K698" t="s">
        <v>2377</v>
      </c>
      <c r="L698" s="22" t="str">
        <f t="shared" si="42"/>
        <v>No</v>
      </c>
    </row>
    <row r="699" spans="1:12">
      <c r="A699" t="s">
        <v>1670</v>
      </c>
      <c r="B699">
        <v>28.785</v>
      </c>
      <c r="C699" s="22" t="str">
        <f t="shared" si="43"/>
        <v>Overweight</v>
      </c>
      <c r="D699">
        <v>6.6</v>
      </c>
      <c r="E699" t="str">
        <f t="shared" si="40"/>
        <v>Diabetes</v>
      </c>
      <c r="F699" t="s">
        <v>2377</v>
      </c>
      <c r="G699" t="s">
        <v>2377</v>
      </c>
      <c r="H699" t="s">
        <v>2377</v>
      </c>
      <c r="I699" t="s">
        <v>2378</v>
      </c>
      <c r="J699" s="21">
        <f t="shared" si="41"/>
        <v>0</v>
      </c>
      <c r="K699" t="s">
        <v>2377</v>
      </c>
      <c r="L699" s="22" t="str">
        <f t="shared" si="42"/>
        <v>No</v>
      </c>
    </row>
    <row r="700" spans="1:12">
      <c r="A700" t="s">
        <v>1669</v>
      </c>
      <c r="B700">
        <v>26.695</v>
      </c>
      <c r="C700" s="22" t="str">
        <f t="shared" si="43"/>
        <v>Overweight</v>
      </c>
      <c r="D700">
        <v>10.14</v>
      </c>
      <c r="E700" t="str">
        <f t="shared" si="40"/>
        <v>Diabetes</v>
      </c>
      <c r="F700" t="s">
        <v>2379</v>
      </c>
      <c r="G700" t="s">
        <v>2377</v>
      </c>
      <c r="H700" t="s">
        <v>2380</v>
      </c>
      <c r="I700">
        <v>1</v>
      </c>
      <c r="J700" s="21">
        <f t="shared" si="41"/>
        <v>1</v>
      </c>
      <c r="K700" t="s">
        <v>2377</v>
      </c>
      <c r="L700" s="22" t="str">
        <f t="shared" si="42"/>
        <v>No</v>
      </c>
    </row>
    <row r="701" spans="1:12">
      <c r="A701" t="s">
        <v>1668</v>
      </c>
      <c r="B701">
        <v>32.799999999999997</v>
      </c>
      <c r="C701" s="22" t="str">
        <f t="shared" si="43"/>
        <v>Obesity</v>
      </c>
      <c r="D701">
        <v>6.06</v>
      </c>
      <c r="E701" t="str">
        <f t="shared" si="40"/>
        <v>Pre-diabetes</v>
      </c>
      <c r="F701" t="s">
        <v>2379</v>
      </c>
      <c r="G701" t="s">
        <v>2377</v>
      </c>
      <c r="H701" t="s">
        <v>2377</v>
      </c>
      <c r="I701">
        <v>1</v>
      </c>
      <c r="J701" s="21">
        <f t="shared" si="41"/>
        <v>1</v>
      </c>
      <c r="K701" t="s">
        <v>2377</v>
      </c>
      <c r="L701" s="22" t="str">
        <f t="shared" si="42"/>
        <v>No</v>
      </c>
    </row>
    <row r="702" spans="1:12">
      <c r="A702" t="s">
        <v>1667</v>
      </c>
      <c r="B702">
        <v>35.869999999999997</v>
      </c>
      <c r="C702" s="22" t="str">
        <f t="shared" si="43"/>
        <v>Obesity</v>
      </c>
      <c r="D702">
        <v>9.91</v>
      </c>
      <c r="E702" t="str">
        <f t="shared" si="40"/>
        <v>Diabetes</v>
      </c>
      <c r="F702" t="s">
        <v>2379</v>
      </c>
      <c r="G702" t="s">
        <v>2377</v>
      </c>
      <c r="H702" t="s">
        <v>2377</v>
      </c>
      <c r="I702" t="s">
        <v>2378</v>
      </c>
      <c r="J702" s="21">
        <f t="shared" si="41"/>
        <v>0</v>
      </c>
      <c r="K702" t="s">
        <v>2377</v>
      </c>
      <c r="L702" s="22" t="str">
        <f t="shared" si="42"/>
        <v>No</v>
      </c>
    </row>
    <row r="703" spans="1:12">
      <c r="A703" t="s">
        <v>1666</v>
      </c>
      <c r="B703">
        <v>21.66</v>
      </c>
      <c r="C703" s="22" t="str">
        <f t="shared" si="43"/>
        <v>Normal weight</v>
      </c>
      <c r="D703">
        <v>4.1399999999999997</v>
      </c>
      <c r="E703" t="str">
        <f t="shared" si="40"/>
        <v>Normal</v>
      </c>
      <c r="F703" t="s">
        <v>2379</v>
      </c>
      <c r="G703" t="s">
        <v>2377</v>
      </c>
      <c r="H703" t="s">
        <v>2377</v>
      </c>
      <c r="I703">
        <v>2</v>
      </c>
      <c r="J703" s="21">
        <f t="shared" si="41"/>
        <v>2</v>
      </c>
      <c r="K703" t="s">
        <v>2377</v>
      </c>
      <c r="L703" s="22" t="str">
        <f t="shared" si="42"/>
        <v>No</v>
      </c>
    </row>
    <row r="704" spans="1:12">
      <c r="A704" t="s">
        <v>1665</v>
      </c>
      <c r="B704">
        <v>37.72</v>
      </c>
      <c r="C704" s="22" t="str">
        <f t="shared" si="43"/>
        <v>Obesity</v>
      </c>
      <c r="D704">
        <v>4.38</v>
      </c>
      <c r="E704" t="str">
        <f t="shared" si="40"/>
        <v>Normal</v>
      </c>
      <c r="F704" t="s">
        <v>2379</v>
      </c>
      <c r="G704" t="s">
        <v>2377</v>
      </c>
      <c r="H704" t="s">
        <v>2380</v>
      </c>
      <c r="I704">
        <v>1</v>
      </c>
      <c r="J704" s="21">
        <f t="shared" si="41"/>
        <v>1</v>
      </c>
      <c r="K704" t="s">
        <v>2377</v>
      </c>
      <c r="L704" s="22" t="str">
        <f t="shared" si="42"/>
        <v>No</v>
      </c>
    </row>
    <row r="705" spans="1:12">
      <c r="A705" t="s">
        <v>1664</v>
      </c>
      <c r="B705">
        <v>39.700000000000003</v>
      </c>
      <c r="C705" s="22" t="str">
        <f t="shared" si="43"/>
        <v>Obesity</v>
      </c>
      <c r="D705">
        <v>9.83</v>
      </c>
      <c r="E705" t="str">
        <f t="shared" si="40"/>
        <v>Diabetes</v>
      </c>
      <c r="F705" t="s">
        <v>2377</v>
      </c>
      <c r="G705" t="s">
        <v>2377</v>
      </c>
      <c r="H705" t="s">
        <v>2377</v>
      </c>
      <c r="I705">
        <v>3</v>
      </c>
      <c r="J705" s="21">
        <f t="shared" si="41"/>
        <v>3</v>
      </c>
      <c r="K705" t="s">
        <v>2377</v>
      </c>
      <c r="L705" s="22" t="str">
        <f t="shared" si="42"/>
        <v>No</v>
      </c>
    </row>
    <row r="706" spans="1:12">
      <c r="A706" t="s">
        <v>1663</v>
      </c>
      <c r="B706">
        <v>35.97</v>
      </c>
      <c r="C706" s="22" t="str">
        <f t="shared" si="43"/>
        <v>Obesity</v>
      </c>
      <c r="D706">
        <v>11.08</v>
      </c>
      <c r="E706" t="str">
        <f t="shared" si="40"/>
        <v>Diabetes</v>
      </c>
      <c r="F706" t="s">
        <v>2377</v>
      </c>
      <c r="G706" t="s">
        <v>2377</v>
      </c>
      <c r="H706" t="s">
        <v>2377</v>
      </c>
      <c r="I706">
        <v>3</v>
      </c>
      <c r="J706" s="21">
        <f t="shared" si="41"/>
        <v>3</v>
      </c>
      <c r="K706" t="s">
        <v>2377</v>
      </c>
      <c r="L706" s="22" t="str">
        <f t="shared" si="42"/>
        <v>No</v>
      </c>
    </row>
    <row r="707" spans="1:12">
      <c r="A707" t="s">
        <v>1662</v>
      </c>
      <c r="B707">
        <v>37.85</v>
      </c>
      <c r="C707" s="22" t="str">
        <f t="shared" si="43"/>
        <v>Obesity</v>
      </c>
      <c r="D707">
        <v>11.01</v>
      </c>
      <c r="E707" t="str">
        <f t="shared" ref="E707:E770" si="44">IF(D707&lt;5.7,"Normal",IF(D707&lt;6.5,"Pre-diabetes","Diabetes"))</f>
        <v>Diabetes</v>
      </c>
      <c r="F707" t="s">
        <v>2377</v>
      </c>
      <c r="G707" t="s">
        <v>2377</v>
      </c>
      <c r="H707" t="s">
        <v>2377</v>
      </c>
      <c r="I707" t="s">
        <v>2378</v>
      </c>
      <c r="J707" s="21">
        <f t="shared" ref="J707:J770" si="45">IF(I707="No major surgery",0,I707)</f>
        <v>0</v>
      </c>
      <c r="K707" t="s">
        <v>2377</v>
      </c>
      <c r="L707" s="22" t="str">
        <f t="shared" ref="L707:L770" si="46">IF(K707="?","No",K707)</f>
        <v>No</v>
      </c>
    </row>
    <row r="708" spans="1:12">
      <c r="A708" t="s">
        <v>1661</v>
      </c>
      <c r="B708">
        <v>21.66</v>
      </c>
      <c r="C708" s="22" t="str">
        <f t="shared" ref="C708:C771" si="47">IF(B708&lt;18.5,"Underweight",IF(B708&lt;25,"Normal weight", IF(B708&lt;30,"Overweight","Obesity")))</f>
        <v>Normal weight</v>
      </c>
      <c r="D708">
        <v>4.37</v>
      </c>
      <c r="E708" t="str">
        <f t="shared" si="44"/>
        <v>Normal</v>
      </c>
      <c r="F708" t="s">
        <v>2377</v>
      </c>
      <c r="G708" t="s">
        <v>2379</v>
      </c>
      <c r="H708" t="s">
        <v>2377</v>
      </c>
      <c r="I708">
        <v>1</v>
      </c>
      <c r="J708" s="21">
        <f t="shared" si="45"/>
        <v>1</v>
      </c>
      <c r="K708" t="s">
        <v>2379</v>
      </c>
      <c r="L708" s="22" t="str">
        <f t="shared" si="46"/>
        <v>yes</v>
      </c>
    </row>
    <row r="709" spans="1:12">
      <c r="A709" t="s">
        <v>1660</v>
      </c>
      <c r="B709">
        <v>39.369999999999997</v>
      </c>
      <c r="C709" s="22" t="str">
        <f t="shared" si="47"/>
        <v>Obesity</v>
      </c>
      <c r="D709">
        <v>5.91</v>
      </c>
      <c r="E709" t="str">
        <f t="shared" si="44"/>
        <v>Pre-diabetes</v>
      </c>
      <c r="F709" t="s">
        <v>2377</v>
      </c>
      <c r="G709" t="s">
        <v>2377</v>
      </c>
      <c r="H709" t="s">
        <v>2377</v>
      </c>
      <c r="I709">
        <v>2</v>
      </c>
      <c r="J709" s="21">
        <f t="shared" si="45"/>
        <v>2</v>
      </c>
      <c r="K709" t="s">
        <v>2377</v>
      </c>
      <c r="L709" s="22" t="str">
        <f t="shared" si="46"/>
        <v>No</v>
      </c>
    </row>
    <row r="710" spans="1:12">
      <c r="A710" t="s">
        <v>1659</v>
      </c>
      <c r="B710">
        <v>40.880000000000003</v>
      </c>
      <c r="C710" s="22" t="str">
        <f t="shared" si="47"/>
        <v>Obesity</v>
      </c>
      <c r="D710">
        <v>7.65</v>
      </c>
      <c r="E710" t="str">
        <f t="shared" si="44"/>
        <v>Diabetes</v>
      </c>
      <c r="F710" t="s">
        <v>2377</v>
      </c>
      <c r="G710" t="s">
        <v>2377</v>
      </c>
      <c r="H710" t="s">
        <v>2377</v>
      </c>
      <c r="I710" t="s">
        <v>2378</v>
      </c>
      <c r="J710" s="21">
        <f t="shared" si="45"/>
        <v>0</v>
      </c>
      <c r="K710" t="s">
        <v>2377</v>
      </c>
      <c r="L710" s="22" t="str">
        <f t="shared" si="46"/>
        <v>No</v>
      </c>
    </row>
    <row r="711" spans="1:12">
      <c r="A711" t="s">
        <v>1658</v>
      </c>
      <c r="B711">
        <v>26.22</v>
      </c>
      <c r="C711" s="22" t="str">
        <f t="shared" si="47"/>
        <v>Overweight</v>
      </c>
      <c r="D711">
        <v>5.37</v>
      </c>
      <c r="E711" t="str">
        <f t="shared" si="44"/>
        <v>Normal</v>
      </c>
      <c r="F711" t="s">
        <v>2379</v>
      </c>
      <c r="G711" t="s">
        <v>2377</v>
      </c>
      <c r="H711" t="s">
        <v>2377</v>
      </c>
      <c r="I711">
        <v>2</v>
      </c>
      <c r="J711" s="21">
        <f t="shared" si="45"/>
        <v>2</v>
      </c>
      <c r="K711" t="s">
        <v>2377</v>
      </c>
      <c r="L711" s="22" t="str">
        <f t="shared" si="46"/>
        <v>No</v>
      </c>
    </row>
    <row r="712" spans="1:12">
      <c r="A712" t="s">
        <v>1657</v>
      </c>
      <c r="B712">
        <v>25.08</v>
      </c>
      <c r="C712" s="22" t="str">
        <f t="shared" si="47"/>
        <v>Overweight</v>
      </c>
      <c r="D712">
        <v>5.75</v>
      </c>
      <c r="E712" t="str">
        <f t="shared" si="44"/>
        <v>Pre-diabetes</v>
      </c>
      <c r="F712" t="s">
        <v>2379</v>
      </c>
      <c r="G712" t="s">
        <v>2377</v>
      </c>
      <c r="H712" t="s">
        <v>2377</v>
      </c>
      <c r="I712">
        <v>2</v>
      </c>
      <c r="J712" s="21">
        <f t="shared" si="45"/>
        <v>2</v>
      </c>
      <c r="K712" t="s">
        <v>2377</v>
      </c>
      <c r="L712" s="22" t="str">
        <f t="shared" si="46"/>
        <v>No</v>
      </c>
    </row>
    <row r="713" spans="1:12">
      <c r="A713" t="s">
        <v>1656</v>
      </c>
      <c r="B713">
        <v>39.1</v>
      </c>
      <c r="C713" s="22" t="str">
        <f t="shared" si="47"/>
        <v>Obesity</v>
      </c>
      <c r="D713">
        <v>6.79</v>
      </c>
      <c r="E713" t="str">
        <f t="shared" si="44"/>
        <v>Diabetes</v>
      </c>
      <c r="F713" t="s">
        <v>2379</v>
      </c>
      <c r="G713" t="s">
        <v>2377</v>
      </c>
      <c r="H713" t="s">
        <v>2377</v>
      </c>
      <c r="I713">
        <v>2</v>
      </c>
      <c r="J713" s="21">
        <f t="shared" si="45"/>
        <v>2</v>
      </c>
      <c r="K713" t="s">
        <v>2377</v>
      </c>
      <c r="L713" s="22" t="str">
        <f t="shared" si="46"/>
        <v>No</v>
      </c>
    </row>
    <row r="714" spans="1:12">
      <c r="A714" t="s">
        <v>1655</v>
      </c>
      <c r="B714">
        <v>37.905000000000001</v>
      </c>
      <c r="C714" s="22" t="str">
        <f t="shared" si="47"/>
        <v>Obesity</v>
      </c>
      <c r="D714">
        <v>7.03</v>
      </c>
      <c r="E714" t="str">
        <f t="shared" si="44"/>
        <v>Diabetes</v>
      </c>
      <c r="F714" t="s">
        <v>2377</v>
      </c>
      <c r="G714" t="s">
        <v>2377</v>
      </c>
      <c r="H714" t="s">
        <v>2377</v>
      </c>
      <c r="I714">
        <v>3</v>
      </c>
      <c r="J714" s="21">
        <f t="shared" si="45"/>
        <v>3</v>
      </c>
      <c r="K714" t="s">
        <v>2377</v>
      </c>
      <c r="L714" s="22" t="str">
        <f t="shared" si="46"/>
        <v>No</v>
      </c>
    </row>
    <row r="715" spans="1:12">
      <c r="A715" t="s">
        <v>1654</v>
      </c>
      <c r="B715">
        <v>43.35</v>
      </c>
      <c r="C715" s="22" t="str">
        <f t="shared" si="47"/>
        <v>Obesity</v>
      </c>
      <c r="D715">
        <v>5.41</v>
      </c>
      <c r="E715" t="str">
        <f t="shared" si="44"/>
        <v>Normal</v>
      </c>
      <c r="F715" t="s">
        <v>2379</v>
      </c>
      <c r="G715" t="s">
        <v>2377</v>
      </c>
      <c r="H715" t="s">
        <v>2380</v>
      </c>
      <c r="I715">
        <v>1</v>
      </c>
      <c r="J715" s="21">
        <f t="shared" si="45"/>
        <v>1</v>
      </c>
      <c r="K715" t="s">
        <v>2377</v>
      </c>
      <c r="L715" s="22" t="str">
        <f t="shared" si="46"/>
        <v>No</v>
      </c>
    </row>
    <row r="716" spans="1:12">
      <c r="A716" t="s">
        <v>1653</v>
      </c>
      <c r="B716">
        <v>36.15</v>
      </c>
      <c r="C716" s="22" t="str">
        <f t="shared" si="47"/>
        <v>Obesity</v>
      </c>
      <c r="D716">
        <v>8.0500000000000007</v>
      </c>
      <c r="E716" t="str">
        <f t="shared" si="44"/>
        <v>Diabetes</v>
      </c>
      <c r="F716" t="s">
        <v>2377</v>
      </c>
      <c r="G716" t="s">
        <v>2377</v>
      </c>
      <c r="H716" t="s">
        <v>2377</v>
      </c>
      <c r="I716" t="s">
        <v>2378</v>
      </c>
      <c r="J716" s="21">
        <f t="shared" si="45"/>
        <v>0</v>
      </c>
      <c r="K716" t="s">
        <v>2377</v>
      </c>
      <c r="L716" s="22" t="str">
        <f t="shared" si="46"/>
        <v>No</v>
      </c>
    </row>
    <row r="717" spans="1:12">
      <c r="A717" t="s">
        <v>1652</v>
      </c>
      <c r="B717">
        <v>44.98</v>
      </c>
      <c r="C717" s="22" t="str">
        <f t="shared" si="47"/>
        <v>Obesity</v>
      </c>
      <c r="D717">
        <v>5.94</v>
      </c>
      <c r="E717" t="str">
        <f t="shared" si="44"/>
        <v>Pre-diabetes</v>
      </c>
      <c r="F717" t="s">
        <v>2377</v>
      </c>
      <c r="G717" t="s">
        <v>2377</v>
      </c>
      <c r="H717" t="s">
        <v>2377</v>
      </c>
      <c r="I717">
        <v>1</v>
      </c>
      <c r="J717" s="21">
        <f t="shared" si="45"/>
        <v>1</v>
      </c>
      <c r="K717" t="s">
        <v>2377</v>
      </c>
      <c r="L717" s="22" t="str">
        <f t="shared" si="46"/>
        <v>No</v>
      </c>
    </row>
    <row r="718" spans="1:12">
      <c r="A718" t="s">
        <v>1651</v>
      </c>
      <c r="B718">
        <v>38.28</v>
      </c>
      <c r="C718" s="22" t="str">
        <f t="shared" si="47"/>
        <v>Obesity</v>
      </c>
      <c r="D718">
        <v>5.51</v>
      </c>
      <c r="E718" t="str">
        <f t="shared" si="44"/>
        <v>Normal</v>
      </c>
      <c r="F718" t="s">
        <v>2377</v>
      </c>
      <c r="G718" t="s">
        <v>2379</v>
      </c>
      <c r="H718" t="s">
        <v>2377</v>
      </c>
      <c r="I718">
        <v>1</v>
      </c>
      <c r="J718" s="21">
        <f t="shared" si="45"/>
        <v>1</v>
      </c>
      <c r="K718" t="s">
        <v>2377</v>
      </c>
      <c r="L718" s="22" t="str">
        <f t="shared" si="46"/>
        <v>No</v>
      </c>
    </row>
    <row r="719" spans="1:12">
      <c r="A719" t="s">
        <v>1650</v>
      </c>
      <c r="B719">
        <v>32.299999999999997</v>
      </c>
      <c r="C719" s="22" t="str">
        <f t="shared" si="47"/>
        <v>Obesity</v>
      </c>
      <c r="D719">
        <v>6.55</v>
      </c>
      <c r="E719" t="str">
        <f t="shared" si="44"/>
        <v>Diabetes</v>
      </c>
      <c r="F719" t="s">
        <v>2379</v>
      </c>
      <c r="G719" t="s">
        <v>2377</v>
      </c>
      <c r="H719" t="s">
        <v>2377</v>
      </c>
      <c r="I719">
        <v>2</v>
      </c>
      <c r="J719" s="21">
        <f t="shared" si="45"/>
        <v>2</v>
      </c>
      <c r="K719" t="s">
        <v>2377</v>
      </c>
      <c r="L719" s="22" t="str">
        <f t="shared" si="46"/>
        <v>No</v>
      </c>
    </row>
    <row r="720" spans="1:12">
      <c r="A720" t="s">
        <v>1649</v>
      </c>
      <c r="B720">
        <v>39.51</v>
      </c>
      <c r="C720" s="22" t="str">
        <f t="shared" si="47"/>
        <v>Obesity</v>
      </c>
      <c r="D720">
        <v>5.79</v>
      </c>
      <c r="E720" t="str">
        <f t="shared" si="44"/>
        <v>Pre-diabetes</v>
      </c>
      <c r="F720" t="s">
        <v>2379</v>
      </c>
      <c r="G720" t="s">
        <v>2377</v>
      </c>
      <c r="H720" t="s">
        <v>2377</v>
      </c>
      <c r="I720" t="s">
        <v>2378</v>
      </c>
      <c r="J720" s="21">
        <f t="shared" si="45"/>
        <v>0</v>
      </c>
      <c r="K720" t="s">
        <v>2377</v>
      </c>
      <c r="L720" s="22" t="str">
        <f t="shared" si="46"/>
        <v>No</v>
      </c>
    </row>
    <row r="721" spans="1:12">
      <c r="A721" t="s">
        <v>1648</v>
      </c>
      <c r="B721">
        <v>50.46</v>
      </c>
      <c r="C721" s="22" t="str">
        <f t="shared" si="47"/>
        <v>Obesity</v>
      </c>
      <c r="D721">
        <v>4.5599999999999996</v>
      </c>
      <c r="E721" t="str">
        <f t="shared" si="44"/>
        <v>Normal</v>
      </c>
      <c r="F721" t="s">
        <v>2377</v>
      </c>
      <c r="G721" t="s">
        <v>2377</v>
      </c>
      <c r="H721" t="s">
        <v>2377</v>
      </c>
      <c r="I721" t="s">
        <v>2378</v>
      </c>
      <c r="J721" s="21">
        <f t="shared" si="45"/>
        <v>0</v>
      </c>
      <c r="K721" t="s">
        <v>2377</v>
      </c>
      <c r="L721" s="22" t="str">
        <f t="shared" si="46"/>
        <v>No</v>
      </c>
    </row>
    <row r="722" spans="1:12">
      <c r="A722" t="s">
        <v>1647</v>
      </c>
      <c r="B722">
        <v>31.73</v>
      </c>
      <c r="C722" s="22" t="str">
        <f t="shared" si="47"/>
        <v>Obesity</v>
      </c>
      <c r="D722">
        <v>7</v>
      </c>
      <c r="E722" t="str">
        <f t="shared" si="44"/>
        <v>Diabetes</v>
      </c>
      <c r="F722" t="s">
        <v>2377</v>
      </c>
      <c r="G722" t="s">
        <v>2377</v>
      </c>
      <c r="H722" t="s">
        <v>2377</v>
      </c>
      <c r="I722" t="s">
        <v>2378</v>
      </c>
      <c r="J722" s="21">
        <f t="shared" si="45"/>
        <v>0</v>
      </c>
      <c r="K722" t="s">
        <v>2377</v>
      </c>
      <c r="L722" s="22" t="str">
        <f t="shared" si="46"/>
        <v>No</v>
      </c>
    </row>
    <row r="723" spans="1:12">
      <c r="A723" t="s">
        <v>1646</v>
      </c>
      <c r="B723">
        <v>32.1</v>
      </c>
      <c r="C723" s="22" t="str">
        <f t="shared" si="47"/>
        <v>Obesity</v>
      </c>
      <c r="D723">
        <v>6.57</v>
      </c>
      <c r="E723" t="str">
        <f t="shared" si="44"/>
        <v>Diabetes</v>
      </c>
      <c r="F723" t="s">
        <v>2379</v>
      </c>
      <c r="G723" t="s">
        <v>2377</v>
      </c>
      <c r="H723" t="s">
        <v>2380</v>
      </c>
      <c r="I723">
        <v>1</v>
      </c>
      <c r="J723" s="21">
        <f t="shared" si="45"/>
        <v>1</v>
      </c>
      <c r="K723" t="s">
        <v>2377</v>
      </c>
      <c r="L723" s="22" t="str">
        <f t="shared" si="46"/>
        <v>No</v>
      </c>
    </row>
    <row r="724" spans="1:12">
      <c r="A724" t="s">
        <v>1645</v>
      </c>
      <c r="B724">
        <v>27.83</v>
      </c>
      <c r="C724" s="22" t="str">
        <f t="shared" si="47"/>
        <v>Overweight</v>
      </c>
      <c r="D724">
        <v>11.61</v>
      </c>
      <c r="E724" t="str">
        <f t="shared" si="44"/>
        <v>Diabetes</v>
      </c>
      <c r="F724" t="s">
        <v>2379</v>
      </c>
      <c r="G724" t="s">
        <v>2377</v>
      </c>
      <c r="H724" t="s">
        <v>2380</v>
      </c>
      <c r="I724">
        <v>1</v>
      </c>
      <c r="J724" s="21">
        <f t="shared" si="45"/>
        <v>1</v>
      </c>
      <c r="K724" t="s">
        <v>2377</v>
      </c>
      <c r="L724" s="22" t="str">
        <f t="shared" si="46"/>
        <v>No</v>
      </c>
    </row>
    <row r="725" spans="1:12">
      <c r="A725" t="s">
        <v>1644</v>
      </c>
      <c r="B725">
        <v>27.72</v>
      </c>
      <c r="C725" s="22" t="str">
        <f t="shared" si="47"/>
        <v>Overweight</v>
      </c>
      <c r="D725">
        <v>8.16</v>
      </c>
      <c r="E725" t="str">
        <f t="shared" si="44"/>
        <v>Diabetes</v>
      </c>
      <c r="F725" t="s">
        <v>2379</v>
      </c>
      <c r="G725" t="s">
        <v>2377</v>
      </c>
      <c r="H725" t="s">
        <v>2380</v>
      </c>
      <c r="I725">
        <v>1</v>
      </c>
      <c r="J725" s="21">
        <f t="shared" si="45"/>
        <v>1</v>
      </c>
      <c r="K725" t="s">
        <v>2377</v>
      </c>
      <c r="L725" s="22" t="str">
        <f t="shared" si="46"/>
        <v>No</v>
      </c>
    </row>
    <row r="726" spans="1:12">
      <c r="A726" t="s">
        <v>1643</v>
      </c>
      <c r="B726">
        <v>36.765000000000001</v>
      </c>
      <c r="C726" s="22" t="str">
        <f t="shared" si="47"/>
        <v>Obesity</v>
      </c>
      <c r="D726">
        <v>4.4800000000000004</v>
      </c>
      <c r="E726" t="str">
        <f t="shared" si="44"/>
        <v>Normal</v>
      </c>
      <c r="F726" t="s">
        <v>2379</v>
      </c>
      <c r="G726" t="s">
        <v>2377</v>
      </c>
      <c r="H726" t="s">
        <v>2377</v>
      </c>
      <c r="I726">
        <v>2</v>
      </c>
      <c r="J726" s="21">
        <f t="shared" si="45"/>
        <v>2</v>
      </c>
      <c r="K726" t="s">
        <v>2377</v>
      </c>
      <c r="L726" s="22" t="str">
        <f t="shared" si="46"/>
        <v>No</v>
      </c>
    </row>
    <row r="727" spans="1:12">
      <c r="A727" t="s">
        <v>1642</v>
      </c>
      <c r="B727">
        <v>48.36</v>
      </c>
      <c r="C727" s="22" t="str">
        <f t="shared" si="47"/>
        <v>Obesity</v>
      </c>
      <c r="D727">
        <v>4.08</v>
      </c>
      <c r="E727" t="str">
        <f t="shared" si="44"/>
        <v>Normal</v>
      </c>
      <c r="F727" t="s">
        <v>2377</v>
      </c>
      <c r="G727" t="s">
        <v>2377</v>
      </c>
      <c r="H727" t="s">
        <v>2377</v>
      </c>
      <c r="I727" t="s">
        <v>2378</v>
      </c>
      <c r="J727" s="21">
        <f t="shared" si="45"/>
        <v>0</v>
      </c>
      <c r="K727" t="s">
        <v>2377</v>
      </c>
      <c r="L727" s="22" t="str">
        <f t="shared" si="46"/>
        <v>No</v>
      </c>
    </row>
    <row r="728" spans="1:12">
      <c r="A728" t="s">
        <v>1641</v>
      </c>
      <c r="B728">
        <v>31.445</v>
      </c>
      <c r="C728" s="22" t="str">
        <f t="shared" si="47"/>
        <v>Obesity</v>
      </c>
      <c r="D728">
        <v>4.4000000000000004</v>
      </c>
      <c r="E728" t="str">
        <f t="shared" si="44"/>
        <v>Normal</v>
      </c>
      <c r="F728" t="s">
        <v>2379</v>
      </c>
      <c r="G728" t="s">
        <v>2377</v>
      </c>
      <c r="H728" t="s">
        <v>2377</v>
      </c>
      <c r="I728">
        <v>2</v>
      </c>
      <c r="J728" s="21">
        <f t="shared" si="45"/>
        <v>2</v>
      </c>
      <c r="K728" t="s">
        <v>2377</v>
      </c>
      <c r="L728" s="22" t="str">
        <f t="shared" si="46"/>
        <v>No</v>
      </c>
    </row>
    <row r="729" spans="1:12">
      <c r="A729" t="s">
        <v>1640</v>
      </c>
      <c r="B729">
        <v>27.55</v>
      </c>
      <c r="C729" s="22" t="str">
        <f t="shared" si="47"/>
        <v>Overweight</v>
      </c>
      <c r="D729">
        <v>9.02</v>
      </c>
      <c r="E729" t="str">
        <f t="shared" si="44"/>
        <v>Diabetes</v>
      </c>
      <c r="F729" t="s">
        <v>2377</v>
      </c>
      <c r="G729" t="s">
        <v>2377</v>
      </c>
      <c r="H729" t="s">
        <v>2377</v>
      </c>
      <c r="I729" t="s">
        <v>2378</v>
      </c>
      <c r="J729" s="21">
        <f t="shared" si="45"/>
        <v>0</v>
      </c>
      <c r="K729" t="s">
        <v>2377</v>
      </c>
      <c r="L729" s="22" t="str">
        <f t="shared" si="46"/>
        <v>No</v>
      </c>
    </row>
    <row r="730" spans="1:12">
      <c r="A730" t="s">
        <v>1639</v>
      </c>
      <c r="B730">
        <v>33.11</v>
      </c>
      <c r="C730" s="22" t="str">
        <f t="shared" si="47"/>
        <v>Obesity</v>
      </c>
      <c r="D730">
        <v>8.06</v>
      </c>
      <c r="E730" t="str">
        <f t="shared" si="44"/>
        <v>Diabetes</v>
      </c>
      <c r="F730" t="s">
        <v>2377</v>
      </c>
      <c r="G730" t="s">
        <v>2377</v>
      </c>
      <c r="H730" t="s">
        <v>2377</v>
      </c>
      <c r="I730" t="s">
        <v>2378</v>
      </c>
      <c r="J730" s="21">
        <f t="shared" si="45"/>
        <v>0</v>
      </c>
      <c r="K730" t="s">
        <v>2377</v>
      </c>
      <c r="L730" s="22" t="str">
        <f t="shared" si="46"/>
        <v>No</v>
      </c>
    </row>
    <row r="731" spans="1:12">
      <c r="A731" t="s">
        <v>1638</v>
      </c>
      <c r="B731">
        <v>36.85</v>
      </c>
      <c r="C731" s="22" t="str">
        <f t="shared" si="47"/>
        <v>Obesity</v>
      </c>
      <c r="D731">
        <v>6.21</v>
      </c>
      <c r="E731" t="str">
        <f t="shared" si="44"/>
        <v>Pre-diabetes</v>
      </c>
      <c r="F731" t="s">
        <v>2379</v>
      </c>
      <c r="G731" t="s">
        <v>2377</v>
      </c>
      <c r="H731" t="s">
        <v>2377</v>
      </c>
      <c r="I731">
        <v>2</v>
      </c>
      <c r="J731" s="21">
        <f t="shared" si="45"/>
        <v>2</v>
      </c>
      <c r="K731" t="s">
        <v>2377</v>
      </c>
      <c r="L731" s="22" t="str">
        <f t="shared" si="46"/>
        <v>No</v>
      </c>
    </row>
    <row r="732" spans="1:12">
      <c r="A732" t="s">
        <v>1637</v>
      </c>
      <c r="B732">
        <v>36.299999999999997</v>
      </c>
      <c r="C732" s="22" t="str">
        <f t="shared" si="47"/>
        <v>Obesity</v>
      </c>
      <c r="D732">
        <v>5.79</v>
      </c>
      <c r="E732" t="str">
        <f t="shared" si="44"/>
        <v>Pre-diabetes</v>
      </c>
      <c r="F732" t="s">
        <v>2379</v>
      </c>
      <c r="G732" t="s">
        <v>2377</v>
      </c>
      <c r="H732" t="s">
        <v>2377</v>
      </c>
      <c r="I732">
        <v>2</v>
      </c>
      <c r="J732" s="21">
        <f t="shared" si="45"/>
        <v>2</v>
      </c>
      <c r="K732" t="s">
        <v>2377</v>
      </c>
      <c r="L732" s="22" t="str">
        <f t="shared" si="46"/>
        <v>No</v>
      </c>
    </row>
    <row r="733" spans="1:12">
      <c r="A733" t="s">
        <v>1636</v>
      </c>
      <c r="B733">
        <v>45.34</v>
      </c>
      <c r="C733" s="22" t="str">
        <f t="shared" si="47"/>
        <v>Obesity</v>
      </c>
      <c r="D733">
        <v>5.69</v>
      </c>
      <c r="E733" t="str">
        <f t="shared" si="44"/>
        <v>Normal</v>
      </c>
      <c r="F733" t="s">
        <v>2379</v>
      </c>
      <c r="G733" t="s">
        <v>2377</v>
      </c>
      <c r="H733" t="s">
        <v>2377</v>
      </c>
      <c r="I733" t="s">
        <v>2378</v>
      </c>
      <c r="J733" s="21">
        <f t="shared" si="45"/>
        <v>0</v>
      </c>
      <c r="K733" t="s">
        <v>2377</v>
      </c>
      <c r="L733" s="22" t="str">
        <f t="shared" si="46"/>
        <v>No</v>
      </c>
    </row>
    <row r="734" spans="1:12">
      <c r="A734" t="s">
        <v>1635</v>
      </c>
      <c r="B734">
        <v>31.8</v>
      </c>
      <c r="C734" s="22" t="str">
        <f t="shared" si="47"/>
        <v>Obesity</v>
      </c>
      <c r="D734">
        <v>5.36</v>
      </c>
      <c r="E734" t="str">
        <f t="shared" si="44"/>
        <v>Normal</v>
      </c>
      <c r="F734" t="s">
        <v>2379</v>
      </c>
      <c r="G734" t="s">
        <v>2377</v>
      </c>
      <c r="H734" t="s">
        <v>2377</v>
      </c>
      <c r="I734">
        <v>2</v>
      </c>
      <c r="J734" s="21">
        <f t="shared" si="45"/>
        <v>2</v>
      </c>
      <c r="K734" t="s">
        <v>2377</v>
      </c>
      <c r="L734" s="22" t="str">
        <f t="shared" si="46"/>
        <v>No</v>
      </c>
    </row>
    <row r="735" spans="1:12">
      <c r="A735" t="s">
        <v>1634</v>
      </c>
      <c r="B735">
        <v>41.02</v>
      </c>
      <c r="C735" s="22" t="str">
        <f t="shared" si="47"/>
        <v>Obesity</v>
      </c>
      <c r="D735">
        <v>11.37</v>
      </c>
      <c r="E735" t="str">
        <f t="shared" si="44"/>
        <v>Diabetes</v>
      </c>
      <c r="F735" t="s">
        <v>2377</v>
      </c>
      <c r="G735" t="s">
        <v>2377</v>
      </c>
      <c r="H735" t="s">
        <v>2377</v>
      </c>
      <c r="I735" t="s">
        <v>2378</v>
      </c>
      <c r="J735" s="21">
        <f t="shared" si="45"/>
        <v>0</v>
      </c>
      <c r="K735" t="s">
        <v>2377</v>
      </c>
      <c r="L735" s="22" t="str">
        <f t="shared" si="46"/>
        <v>No</v>
      </c>
    </row>
    <row r="736" spans="1:12">
      <c r="A736" t="s">
        <v>1633</v>
      </c>
      <c r="B736">
        <v>32.68</v>
      </c>
      <c r="C736" s="22" t="str">
        <f t="shared" si="47"/>
        <v>Obesity</v>
      </c>
      <c r="D736">
        <v>11.87</v>
      </c>
      <c r="E736" t="str">
        <f t="shared" si="44"/>
        <v>Diabetes</v>
      </c>
      <c r="F736" t="s">
        <v>2377</v>
      </c>
      <c r="G736" t="s">
        <v>2377</v>
      </c>
      <c r="H736" t="s">
        <v>2377</v>
      </c>
      <c r="I736" t="s">
        <v>2378</v>
      </c>
      <c r="J736" s="21">
        <f t="shared" si="45"/>
        <v>0</v>
      </c>
      <c r="K736" t="s">
        <v>2377</v>
      </c>
      <c r="L736" s="22" t="str">
        <f t="shared" si="46"/>
        <v>No</v>
      </c>
    </row>
    <row r="737" spans="1:12">
      <c r="A737" t="s">
        <v>1632</v>
      </c>
      <c r="B737">
        <v>21.7</v>
      </c>
      <c r="C737" s="22" t="str">
        <f t="shared" si="47"/>
        <v>Normal weight</v>
      </c>
      <c r="D737">
        <v>4.9000000000000004</v>
      </c>
      <c r="E737" t="str">
        <f t="shared" si="44"/>
        <v>Normal</v>
      </c>
      <c r="F737" t="s">
        <v>2377</v>
      </c>
      <c r="G737" t="s">
        <v>2377</v>
      </c>
      <c r="H737" t="s">
        <v>2380</v>
      </c>
      <c r="I737">
        <v>1</v>
      </c>
      <c r="J737" s="21">
        <f t="shared" si="45"/>
        <v>1</v>
      </c>
      <c r="K737" t="s">
        <v>2379</v>
      </c>
      <c r="L737" s="22" t="str">
        <f t="shared" si="46"/>
        <v>yes</v>
      </c>
    </row>
    <row r="738" spans="1:12">
      <c r="A738" t="s">
        <v>1631</v>
      </c>
      <c r="B738">
        <v>40.479999999999997</v>
      </c>
      <c r="C738" s="22" t="str">
        <f t="shared" si="47"/>
        <v>Obesity</v>
      </c>
      <c r="D738">
        <v>6.7</v>
      </c>
      <c r="E738" t="str">
        <f t="shared" si="44"/>
        <v>Diabetes</v>
      </c>
      <c r="F738" t="s">
        <v>2377</v>
      </c>
      <c r="G738" t="s">
        <v>2377</v>
      </c>
      <c r="H738" t="s">
        <v>2377</v>
      </c>
      <c r="I738">
        <v>3</v>
      </c>
      <c r="J738" s="21">
        <f t="shared" si="45"/>
        <v>3</v>
      </c>
      <c r="K738" t="s">
        <v>2377</v>
      </c>
      <c r="L738" s="22" t="str">
        <f t="shared" si="46"/>
        <v>No</v>
      </c>
    </row>
    <row r="739" spans="1:12">
      <c r="A739" t="s">
        <v>1630</v>
      </c>
      <c r="B739">
        <v>34.5</v>
      </c>
      <c r="C739" s="22" t="str">
        <f t="shared" si="47"/>
        <v>Obesity</v>
      </c>
      <c r="D739">
        <v>10.3</v>
      </c>
      <c r="E739" t="str">
        <f t="shared" si="44"/>
        <v>Diabetes</v>
      </c>
      <c r="F739" t="s">
        <v>2377</v>
      </c>
      <c r="G739" t="s">
        <v>2377</v>
      </c>
      <c r="H739" t="s">
        <v>2377</v>
      </c>
      <c r="I739">
        <v>3</v>
      </c>
      <c r="J739" s="21">
        <f t="shared" si="45"/>
        <v>3</v>
      </c>
      <c r="K739" t="s">
        <v>2377</v>
      </c>
      <c r="L739" s="22" t="str">
        <f t="shared" si="46"/>
        <v>No</v>
      </c>
    </row>
    <row r="740" spans="1:12">
      <c r="A740" t="s">
        <v>1629</v>
      </c>
      <c r="B740">
        <v>45.9</v>
      </c>
      <c r="C740" s="22" t="str">
        <f t="shared" si="47"/>
        <v>Obesity</v>
      </c>
      <c r="D740">
        <v>11.14</v>
      </c>
      <c r="E740" t="str">
        <f t="shared" si="44"/>
        <v>Diabetes</v>
      </c>
      <c r="F740" t="s">
        <v>2379</v>
      </c>
      <c r="G740" t="s">
        <v>2377</v>
      </c>
      <c r="H740" t="s">
        <v>2377</v>
      </c>
      <c r="I740">
        <v>1</v>
      </c>
      <c r="J740" s="21">
        <f t="shared" si="45"/>
        <v>1</v>
      </c>
      <c r="K740" t="s">
        <v>2377</v>
      </c>
      <c r="L740" s="22" t="str">
        <f t="shared" si="46"/>
        <v>No</v>
      </c>
    </row>
    <row r="741" spans="1:12">
      <c r="A741" t="s">
        <v>1628</v>
      </c>
      <c r="B741">
        <v>33.479999999999997</v>
      </c>
      <c r="C741" s="22" t="str">
        <f t="shared" si="47"/>
        <v>Obesity</v>
      </c>
      <c r="D741">
        <v>4.74</v>
      </c>
      <c r="E741" t="str">
        <f t="shared" si="44"/>
        <v>Normal</v>
      </c>
      <c r="F741" t="s">
        <v>2379</v>
      </c>
      <c r="G741" t="s">
        <v>2377</v>
      </c>
      <c r="H741" t="s">
        <v>2377</v>
      </c>
      <c r="I741">
        <v>2</v>
      </c>
      <c r="J741" s="21">
        <f t="shared" si="45"/>
        <v>2</v>
      </c>
      <c r="K741" t="s">
        <v>2377</v>
      </c>
      <c r="L741" s="22" t="str">
        <f t="shared" si="46"/>
        <v>No</v>
      </c>
    </row>
    <row r="742" spans="1:12">
      <c r="A742" t="s">
        <v>1627</v>
      </c>
      <c r="B742">
        <v>28.31</v>
      </c>
      <c r="C742" s="22" t="str">
        <f t="shared" si="47"/>
        <v>Overweight</v>
      </c>
      <c r="D742">
        <v>5.96</v>
      </c>
      <c r="E742" t="str">
        <f t="shared" si="44"/>
        <v>Pre-diabetes</v>
      </c>
      <c r="F742" t="s">
        <v>2379</v>
      </c>
      <c r="G742" t="s">
        <v>2377</v>
      </c>
      <c r="H742" t="s">
        <v>2377</v>
      </c>
      <c r="I742">
        <v>2</v>
      </c>
      <c r="J742" s="21">
        <f t="shared" si="45"/>
        <v>2</v>
      </c>
      <c r="K742" t="s">
        <v>2377</v>
      </c>
      <c r="L742" s="22" t="str">
        <f t="shared" si="46"/>
        <v>No</v>
      </c>
    </row>
    <row r="743" spans="1:12">
      <c r="A743" t="s">
        <v>1626</v>
      </c>
      <c r="B743">
        <v>21.565000000000001</v>
      </c>
      <c r="C743" s="22" t="str">
        <f t="shared" si="47"/>
        <v>Normal weight</v>
      </c>
      <c r="D743">
        <v>4.95</v>
      </c>
      <c r="E743" t="str">
        <f t="shared" si="44"/>
        <v>Normal</v>
      </c>
      <c r="F743" t="s">
        <v>2377</v>
      </c>
      <c r="G743" t="s">
        <v>2379</v>
      </c>
      <c r="H743" t="s">
        <v>2377</v>
      </c>
      <c r="I743">
        <v>1</v>
      </c>
      <c r="J743" s="21">
        <f t="shared" si="45"/>
        <v>1</v>
      </c>
      <c r="K743" t="s">
        <v>2379</v>
      </c>
      <c r="L743" s="22" t="str">
        <f t="shared" si="46"/>
        <v>yes</v>
      </c>
    </row>
    <row r="744" spans="1:12">
      <c r="A744" t="s">
        <v>1625</v>
      </c>
      <c r="B744">
        <v>35.590000000000003</v>
      </c>
      <c r="C744" s="22" t="str">
        <f t="shared" si="47"/>
        <v>Obesity</v>
      </c>
      <c r="D744">
        <v>5.21</v>
      </c>
      <c r="E744" t="str">
        <f t="shared" si="44"/>
        <v>Normal</v>
      </c>
      <c r="F744" t="s">
        <v>2379</v>
      </c>
      <c r="G744" t="s">
        <v>2377</v>
      </c>
      <c r="H744" t="s">
        <v>2380</v>
      </c>
      <c r="I744">
        <v>1</v>
      </c>
      <c r="J744" s="21">
        <f t="shared" si="45"/>
        <v>1</v>
      </c>
      <c r="K744" t="s">
        <v>2377</v>
      </c>
      <c r="L744" s="22" t="str">
        <f t="shared" si="46"/>
        <v>No</v>
      </c>
    </row>
    <row r="745" spans="1:12">
      <c r="A745" t="s">
        <v>1624</v>
      </c>
      <c r="B745">
        <v>43.44</v>
      </c>
      <c r="C745" s="22" t="str">
        <f t="shared" si="47"/>
        <v>Obesity</v>
      </c>
      <c r="D745">
        <v>4.8600000000000003</v>
      </c>
      <c r="E745" t="str">
        <f t="shared" si="44"/>
        <v>Normal</v>
      </c>
      <c r="F745" t="s">
        <v>2379</v>
      </c>
      <c r="G745" t="s">
        <v>2377</v>
      </c>
      <c r="H745" t="s">
        <v>2377</v>
      </c>
      <c r="I745" t="s">
        <v>2378</v>
      </c>
      <c r="J745" s="21">
        <f t="shared" si="45"/>
        <v>0</v>
      </c>
      <c r="K745" t="s">
        <v>2377</v>
      </c>
      <c r="L745" s="22" t="str">
        <f t="shared" si="46"/>
        <v>No</v>
      </c>
    </row>
    <row r="746" spans="1:12">
      <c r="A746" t="s">
        <v>1623</v>
      </c>
      <c r="B746">
        <v>21.754999999999999</v>
      </c>
      <c r="C746" s="22" t="str">
        <f t="shared" si="47"/>
        <v>Normal weight</v>
      </c>
      <c r="D746">
        <v>7.79</v>
      </c>
      <c r="E746" t="str">
        <f t="shared" si="44"/>
        <v>Diabetes</v>
      </c>
      <c r="F746" t="s">
        <v>2379</v>
      </c>
      <c r="G746" t="s">
        <v>2377</v>
      </c>
      <c r="H746" t="s">
        <v>2377</v>
      </c>
      <c r="I746" t="s">
        <v>2378</v>
      </c>
      <c r="J746" s="21">
        <f t="shared" si="45"/>
        <v>0</v>
      </c>
      <c r="K746" t="s">
        <v>2377</v>
      </c>
      <c r="L746" s="22" t="str">
        <f t="shared" si="46"/>
        <v>No</v>
      </c>
    </row>
    <row r="747" spans="1:12">
      <c r="A747" t="s">
        <v>1622</v>
      </c>
      <c r="B747">
        <v>44.55</v>
      </c>
      <c r="C747" s="22" t="str">
        <f t="shared" si="47"/>
        <v>Obesity</v>
      </c>
      <c r="D747">
        <v>7.12</v>
      </c>
      <c r="E747" t="str">
        <f t="shared" si="44"/>
        <v>Diabetes</v>
      </c>
      <c r="F747" t="s">
        <v>2379</v>
      </c>
      <c r="G747" t="s">
        <v>2377</v>
      </c>
      <c r="H747" t="s">
        <v>2377</v>
      </c>
      <c r="I747">
        <v>1</v>
      </c>
      <c r="J747" s="21">
        <f t="shared" si="45"/>
        <v>1</v>
      </c>
      <c r="K747" t="s">
        <v>2377</v>
      </c>
      <c r="L747" s="22" t="str">
        <f t="shared" si="46"/>
        <v>No</v>
      </c>
    </row>
    <row r="748" spans="1:12">
      <c r="A748" t="s">
        <v>1621</v>
      </c>
      <c r="B748">
        <v>43.32</v>
      </c>
      <c r="C748" s="22" t="str">
        <f t="shared" si="47"/>
        <v>Obesity</v>
      </c>
      <c r="D748">
        <v>4.67</v>
      </c>
      <c r="E748" t="str">
        <f t="shared" si="44"/>
        <v>Normal</v>
      </c>
      <c r="F748" t="s">
        <v>2379</v>
      </c>
      <c r="G748" t="s">
        <v>2377</v>
      </c>
      <c r="H748" t="s">
        <v>2377</v>
      </c>
      <c r="I748" t="s">
        <v>2378</v>
      </c>
      <c r="J748" s="21">
        <f t="shared" si="45"/>
        <v>0</v>
      </c>
      <c r="K748" t="s">
        <v>2377</v>
      </c>
      <c r="L748" s="22" t="str">
        <f t="shared" si="46"/>
        <v>No</v>
      </c>
    </row>
    <row r="749" spans="1:12">
      <c r="A749" t="s">
        <v>1620</v>
      </c>
      <c r="B749">
        <v>31.23</v>
      </c>
      <c r="C749" s="22" t="str">
        <f t="shared" si="47"/>
        <v>Obesity</v>
      </c>
      <c r="D749">
        <v>9.1199999999999992</v>
      </c>
      <c r="E749" t="str">
        <f t="shared" si="44"/>
        <v>Diabetes</v>
      </c>
      <c r="F749" t="s">
        <v>2379</v>
      </c>
      <c r="G749" t="s">
        <v>2377</v>
      </c>
      <c r="H749" t="s">
        <v>2380</v>
      </c>
      <c r="I749">
        <v>1</v>
      </c>
      <c r="J749" s="21">
        <f t="shared" si="45"/>
        <v>1</v>
      </c>
      <c r="K749" t="s">
        <v>2377</v>
      </c>
      <c r="L749" s="22" t="str">
        <f t="shared" si="46"/>
        <v>No</v>
      </c>
    </row>
    <row r="750" spans="1:12">
      <c r="A750" t="s">
        <v>1619</v>
      </c>
      <c r="B750">
        <v>42.81</v>
      </c>
      <c r="C750" s="22" t="str">
        <f t="shared" si="47"/>
        <v>Obesity</v>
      </c>
      <c r="D750">
        <v>4.1500000000000004</v>
      </c>
      <c r="E750" t="str">
        <f t="shared" si="44"/>
        <v>Normal</v>
      </c>
      <c r="F750" t="s">
        <v>2377</v>
      </c>
      <c r="G750" t="s">
        <v>2377</v>
      </c>
      <c r="H750" t="s">
        <v>2377</v>
      </c>
      <c r="I750">
        <v>1</v>
      </c>
      <c r="J750" s="21">
        <f t="shared" si="45"/>
        <v>1</v>
      </c>
      <c r="K750" t="s">
        <v>2377</v>
      </c>
      <c r="L750" s="22" t="str">
        <f t="shared" si="46"/>
        <v>No</v>
      </c>
    </row>
    <row r="751" spans="1:12">
      <c r="A751" t="s">
        <v>1618</v>
      </c>
      <c r="B751">
        <v>35.909999999999997</v>
      </c>
      <c r="C751" s="22" t="str">
        <f t="shared" si="47"/>
        <v>Obesity</v>
      </c>
      <c r="D751">
        <v>6.72</v>
      </c>
      <c r="E751" t="str">
        <f t="shared" si="44"/>
        <v>Diabetes</v>
      </c>
      <c r="F751" t="s">
        <v>2379</v>
      </c>
      <c r="G751" t="s">
        <v>2377</v>
      </c>
      <c r="H751" t="s">
        <v>2377</v>
      </c>
      <c r="I751">
        <v>2</v>
      </c>
      <c r="J751" s="21">
        <f t="shared" si="45"/>
        <v>2</v>
      </c>
      <c r="K751" t="s">
        <v>2377</v>
      </c>
      <c r="L751" s="22" t="str">
        <f t="shared" si="46"/>
        <v>No</v>
      </c>
    </row>
    <row r="752" spans="1:12">
      <c r="A752" t="s">
        <v>1617</v>
      </c>
      <c r="B752">
        <v>36.65</v>
      </c>
      <c r="C752" s="22" t="str">
        <f t="shared" si="47"/>
        <v>Obesity</v>
      </c>
      <c r="D752">
        <v>5.01</v>
      </c>
      <c r="E752" t="str">
        <f t="shared" si="44"/>
        <v>Normal</v>
      </c>
      <c r="F752" t="s">
        <v>2379</v>
      </c>
      <c r="G752" t="s">
        <v>2377</v>
      </c>
      <c r="H752" t="s">
        <v>2380</v>
      </c>
      <c r="I752">
        <v>1</v>
      </c>
      <c r="J752" s="21">
        <f t="shared" si="45"/>
        <v>1</v>
      </c>
      <c r="K752" t="s">
        <v>2377</v>
      </c>
      <c r="L752" s="22" t="str">
        <f t="shared" si="46"/>
        <v>No</v>
      </c>
    </row>
    <row r="753" spans="1:12">
      <c r="A753" t="s">
        <v>1616</v>
      </c>
      <c r="B753">
        <v>22.04</v>
      </c>
      <c r="C753" s="22" t="str">
        <f t="shared" si="47"/>
        <v>Normal weight</v>
      </c>
      <c r="D753">
        <v>10.9</v>
      </c>
      <c r="E753" t="str">
        <f t="shared" si="44"/>
        <v>Diabetes</v>
      </c>
      <c r="F753" t="s">
        <v>2379</v>
      </c>
      <c r="G753" t="s">
        <v>2377</v>
      </c>
      <c r="H753" t="s">
        <v>2377</v>
      </c>
      <c r="I753">
        <v>2</v>
      </c>
      <c r="J753" s="21">
        <f t="shared" si="45"/>
        <v>2</v>
      </c>
      <c r="K753" t="s">
        <v>2377</v>
      </c>
      <c r="L753" s="22" t="str">
        <f t="shared" si="46"/>
        <v>No</v>
      </c>
    </row>
    <row r="754" spans="1:12">
      <c r="A754" t="s">
        <v>1615</v>
      </c>
      <c r="B754">
        <v>31.824999999999999</v>
      </c>
      <c r="C754" s="22" t="str">
        <f t="shared" si="47"/>
        <v>Obesity</v>
      </c>
      <c r="D754">
        <v>5.52</v>
      </c>
      <c r="E754" t="str">
        <f t="shared" si="44"/>
        <v>Normal</v>
      </c>
      <c r="F754" t="s">
        <v>2379</v>
      </c>
      <c r="G754" t="s">
        <v>2377</v>
      </c>
      <c r="H754" t="s">
        <v>2377</v>
      </c>
      <c r="I754">
        <v>1</v>
      </c>
      <c r="J754" s="21">
        <f t="shared" si="45"/>
        <v>1</v>
      </c>
      <c r="K754" t="s">
        <v>2377</v>
      </c>
      <c r="L754" s="22" t="str">
        <f t="shared" si="46"/>
        <v>No</v>
      </c>
    </row>
    <row r="755" spans="1:12">
      <c r="A755" t="s">
        <v>1614</v>
      </c>
      <c r="B755">
        <v>53.58</v>
      </c>
      <c r="C755" s="22" t="str">
        <f t="shared" si="47"/>
        <v>Obesity</v>
      </c>
      <c r="D755">
        <v>4.55</v>
      </c>
      <c r="E755" t="str">
        <f t="shared" si="44"/>
        <v>Normal</v>
      </c>
      <c r="F755" t="s">
        <v>2377</v>
      </c>
      <c r="G755" t="s">
        <v>2377</v>
      </c>
      <c r="H755" t="s">
        <v>2377</v>
      </c>
      <c r="I755">
        <v>1</v>
      </c>
      <c r="J755" s="21">
        <f t="shared" si="45"/>
        <v>1</v>
      </c>
      <c r="K755" t="s">
        <v>2377</v>
      </c>
      <c r="L755" s="22" t="str">
        <f t="shared" si="46"/>
        <v>No</v>
      </c>
    </row>
    <row r="756" spans="1:12">
      <c r="A756" t="s">
        <v>1613</v>
      </c>
      <c r="B756">
        <v>34.299999999999997</v>
      </c>
      <c r="C756" s="22" t="str">
        <f t="shared" si="47"/>
        <v>Obesity</v>
      </c>
      <c r="D756">
        <v>11.76</v>
      </c>
      <c r="E756" t="str">
        <f t="shared" si="44"/>
        <v>Diabetes</v>
      </c>
      <c r="F756" t="s">
        <v>2377</v>
      </c>
      <c r="G756" t="s">
        <v>2377</v>
      </c>
      <c r="H756" t="s">
        <v>2377</v>
      </c>
      <c r="I756" t="s">
        <v>2378</v>
      </c>
      <c r="J756" s="21">
        <f t="shared" si="45"/>
        <v>0</v>
      </c>
      <c r="K756" t="s">
        <v>2377</v>
      </c>
      <c r="L756" s="22" t="str">
        <f t="shared" si="46"/>
        <v>No</v>
      </c>
    </row>
    <row r="757" spans="1:12">
      <c r="A757" t="s">
        <v>1612</v>
      </c>
      <c r="B757">
        <v>32.11</v>
      </c>
      <c r="C757" s="22" t="str">
        <f t="shared" si="47"/>
        <v>Obesity</v>
      </c>
      <c r="D757">
        <v>7.06</v>
      </c>
      <c r="E757" t="str">
        <f t="shared" si="44"/>
        <v>Diabetes</v>
      </c>
      <c r="F757" t="s">
        <v>2377</v>
      </c>
      <c r="G757" t="s">
        <v>2377</v>
      </c>
      <c r="H757" t="s">
        <v>2377</v>
      </c>
      <c r="I757" t="s">
        <v>2378</v>
      </c>
      <c r="J757" s="21">
        <f t="shared" si="45"/>
        <v>0</v>
      </c>
      <c r="K757" t="s">
        <v>2377</v>
      </c>
      <c r="L757" s="22" t="str">
        <f t="shared" si="46"/>
        <v>No</v>
      </c>
    </row>
    <row r="758" spans="1:12">
      <c r="A758" t="s">
        <v>1611</v>
      </c>
      <c r="B758">
        <v>31.78</v>
      </c>
      <c r="C758" s="22" t="str">
        <f t="shared" si="47"/>
        <v>Obesity</v>
      </c>
      <c r="D758">
        <v>11.35</v>
      </c>
      <c r="E758" t="str">
        <f t="shared" si="44"/>
        <v>Diabetes</v>
      </c>
      <c r="F758" t="s">
        <v>2379</v>
      </c>
      <c r="G758" t="s">
        <v>2377</v>
      </c>
      <c r="H758" t="s">
        <v>2380</v>
      </c>
      <c r="I758">
        <v>1</v>
      </c>
      <c r="J758" s="21">
        <f t="shared" si="45"/>
        <v>1</v>
      </c>
      <c r="K758" t="s">
        <v>2377</v>
      </c>
      <c r="L758" s="22" t="str">
        <f t="shared" si="46"/>
        <v>No</v>
      </c>
    </row>
    <row r="759" spans="1:12">
      <c r="A759" t="s">
        <v>1610</v>
      </c>
      <c r="B759">
        <v>46.89</v>
      </c>
      <c r="C759" s="22" t="str">
        <f t="shared" si="47"/>
        <v>Obesity</v>
      </c>
      <c r="D759">
        <v>5.52</v>
      </c>
      <c r="E759" t="str">
        <f t="shared" si="44"/>
        <v>Normal</v>
      </c>
      <c r="F759" t="s">
        <v>2377</v>
      </c>
      <c r="G759" t="s">
        <v>2377</v>
      </c>
      <c r="H759" t="s">
        <v>2377</v>
      </c>
      <c r="I759" t="s">
        <v>2378</v>
      </c>
      <c r="J759" s="21">
        <f t="shared" si="45"/>
        <v>0</v>
      </c>
      <c r="K759" t="s">
        <v>2377</v>
      </c>
      <c r="L759" s="22" t="str">
        <f t="shared" si="46"/>
        <v>No</v>
      </c>
    </row>
    <row r="760" spans="1:12">
      <c r="A760" t="s">
        <v>1609</v>
      </c>
      <c r="B760">
        <v>39.35</v>
      </c>
      <c r="C760" s="22" t="str">
        <f t="shared" si="47"/>
        <v>Obesity</v>
      </c>
      <c r="D760">
        <v>7.86</v>
      </c>
      <c r="E760" t="str">
        <f t="shared" si="44"/>
        <v>Diabetes</v>
      </c>
      <c r="F760" t="s">
        <v>2379</v>
      </c>
      <c r="G760" t="s">
        <v>2377</v>
      </c>
      <c r="H760" t="s">
        <v>2377</v>
      </c>
      <c r="I760">
        <v>1</v>
      </c>
      <c r="J760" s="21">
        <f t="shared" si="45"/>
        <v>1</v>
      </c>
      <c r="K760" t="s">
        <v>2377</v>
      </c>
      <c r="L760" s="22" t="str">
        <f t="shared" si="46"/>
        <v>No</v>
      </c>
    </row>
    <row r="761" spans="1:12">
      <c r="A761" t="s">
        <v>1608</v>
      </c>
      <c r="B761">
        <v>39.200000000000003</v>
      </c>
      <c r="C761" s="22" t="str">
        <f t="shared" si="47"/>
        <v>Obesity</v>
      </c>
      <c r="D761">
        <v>11.38</v>
      </c>
      <c r="E761" t="str">
        <f t="shared" si="44"/>
        <v>Diabetes</v>
      </c>
      <c r="F761" t="s">
        <v>2377</v>
      </c>
      <c r="G761" t="s">
        <v>2377</v>
      </c>
      <c r="H761" t="s">
        <v>2377</v>
      </c>
      <c r="I761" t="s">
        <v>2378</v>
      </c>
      <c r="J761" s="21">
        <f t="shared" si="45"/>
        <v>0</v>
      </c>
      <c r="K761" t="s">
        <v>2377</v>
      </c>
      <c r="L761" s="22" t="str">
        <f t="shared" si="46"/>
        <v>No</v>
      </c>
    </row>
    <row r="762" spans="1:12">
      <c r="A762" t="s">
        <v>1607</v>
      </c>
      <c r="B762">
        <v>39.159999999999997</v>
      </c>
      <c r="C762" s="22" t="str">
        <f t="shared" si="47"/>
        <v>Obesity</v>
      </c>
      <c r="D762">
        <v>10.48</v>
      </c>
      <c r="E762" t="str">
        <f t="shared" si="44"/>
        <v>Diabetes</v>
      </c>
      <c r="F762" t="s">
        <v>2377</v>
      </c>
      <c r="G762" t="s">
        <v>2377</v>
      </c>
      <c r="H762" t="s">
        <v>2377</v>
      </c>
      <c r="I762" t="s">
        <v>2378</v>
      </c>
      <c r="J762" s="21">
        <f t="shared" si="45"/>
        <v>0</v>
      </c>
      <c r="K762" t="s">
        <v>2377</v>
      </c>
      <c r="L762" s="22" t="str">
        <f t="shared" si="46"/>
        <v>No</v>
      </c>
    </row>
    <row r="763" spans="1:12">
      <c r="A763" t="s">
        <v>1606</v>
      </c>
      <c r="B763">
        <v>44.1</v>
      </c>
      <c r="C763" s="22" t="str">
        <f t="shared" si="47"/>
        <v>Obesity</v>
      </c>
      <c r="D763">
        <v>5.04</v>
      </c>
      <c r="E763" t="str">
        <f t="shared" si="44"/>
        <v>Normal</v>
      </c>
      <c r="F763" t="s">
        <v>2379</v>
      </c>
      <c r="G763" t="s">
        <v>2377</v>
      </c>
      <c r="H763" t="s">
        <v>2377</v>
      </c>
      <c r="I763" t="s">
        <v>2378</v>
      </c>
      <c r="J763" s="21">
        <f t="shared" si="45"/>
        <v>0</v>
      </c>
      <c r="K763" t="s">
        <v>2377</v>
      </c>
      <c r="L763" s="22" t="str">
        <f t="shared" si="46"/>
        <v>No</v>
      </c>
    </row>
    <row r="764" spans="1:12">
      <c r="A764" t="s">
        <v>1605</v>
      </c>
      <c r="B764">
        <v>33.200000000000003</v>
      </c>
      <c r="C764" s="22" t="str">
        <f t="shared" si="47"/>
        <v>Obesity</v>
      </c>
      <c r="D764">
        <v>9.06</v>
      </c>
      <c r="E764" t="str">
        <f t="shared" si="44"/>
        <v>Diabetes</v>
      </c>
      <c r="F764" t="s">
        <v>2377</v>
      </c>
      <c r="G764" t="s">
        <v>2377</v>
      </c>
      <c r="H764" t="s">
        <v>2377</v>
      </c>
      <c r="I764" t="s">
        <v>2378</v>
      </c>
      <c r="J764" s="21">
        <f t="shared" si="45"/>
        <v>0</v>
      </c>
      <c r="K764" t="s">
        <v>2377</v>
      </c>
      <c r="L764" s="22" t="str">
        <f t="shared" si="46"/>
        <v>No</v>
      </c>
    </row>
    <row r="765" spans="1:12">
      <c r="A765" t="s">
        <v>1604</v>
      </c>
      <c r="B765">
        <v>29.92</v>
      </c>
      <c r="C765" s="22" t="str">
        <f t="shared" si="47"/>
        <v>Overweight</v>
      </c>
      <c r="D765">
        <v>11.07</v>
      </c>
      <c r="E765" t="str">
        <f t="shared" si="44"/>
        <v>Diabetes</v>
      </c>
      <c r="F765" t="s">
        <v>2377</v>
      </c>
      <c r="G765" t="s">
        <v>2377</v>
      </c>
      <c r="H765" t="s">
        <v>2377</v>
      </c>
      <c r="I765" t="s">
        <v>2378</v>
      </c>
      <c r="J765" s="21">
        <f t="shared" si="45"/>
        <v>0</v>
      </c>
      <c r="K765" t="s">
        <v>2377</v>
      </c>
      <c r="L765" s="22" t="str">
        <f t="shared" si="46"/>
        <v>No</v>
      </c>
    </row>
    <row r="766" spans="1:12">
      <c r="A766" t="s">
        <v>1603</v>
      </c>
      <c r="B766">
        <v>25</v>
      </c>
      <c r="C766" s="22" t="str">
        <f t="shared" si="47"/>
        <v>Overweight</v>
      </c>
      <c r="D766">
        <v>10.45</v>
      </c>
      <c r="E766" t="str">
        <f t="shared" si="44"/>
        <v>Diabetes</v>
      </c>
      <c r="F766" t="s">
        <v>2377</v>
      </c>
      <c r="G766" t="s">
        <v>2377</v>
      </c>
      <c r="H766" t="s">
        <v>2377</v>
      </c>
      <c r="I766" t="s">
        <v>2378</v>
      </c>
      <c r="J766" s="21">
        <f t="shared" si="45"/>
        <v>0</v>
      </c>
      <c r="K766" t="s">
        <v>2377</v>
      </c>
      <c r="L766" s="22" t="str">
        <f t="shared" si="46"/>
        <v>No</v>
      </c>
    </row>
    <row r="767" spans="1:12">
      <c r="A767" t="s">
        <v>1602</v>
      </c>
      <c r="B767">
        <v>38.869999999999997</v>
      </c>
      <c r="C767" s="22" t="str">
        <f t="shared" si="47"/>
        <v>Obesity</v>
      </c>
      <c r="D767">
        <v>8.6300000000000008</v>
      </c>
      <c r="E767" t="str">
        <f t="shared" si="44"/>
        <v>Diabetes</v>
      </c>
      <c r="F767" t="s">
        <v>2379</v>
      </c>
      <c r="G767" t="s">
        <v>2377</v>
      </c>
      <c r="H767" t="s">
        <v>2377</v>
      </c>
      <c r="I767">
        <v>1</v>
      </c>
      <c r="J767" s="21">
        <f t="shared" si="45"/>
        <v>1</v>
      </c>
      <c r="K767" t="s">
        <v>2377</v>
      </c>
      <c r="L767" s="22" t="str">
        <f t="shared" si="46"/>
        <v>No</v>
      </c>
    </row>
    <row r="768" spans="1:12">
      <c r="A768" t="s">
        <v>1601</v>
      </c>
      <c r="B768">
        <v>32.299999999999997</v>
      </c>
      <c r="C768" s="22" t="str">
        <f t="shared" si="47"/>
        <v>Obesity</v>
      </c>
      <c r="D768">
        <v>5.28</v>
      </c>
      <c r="E768" t="str">
        <f t="shared" si="44"/>
        <v>Normal</v>
      </c>
      <c r="F768" t="s">
        <v>2379</v>
      </c>
      <c r="G768" t="s">
        <v>2377</v>
      </c>
      <c r="H768" t="s">
        <v>2377</v>
      </c>
      <c r="I768">
        <v>2</v>
      </c>
      <c r="J768" s="21">
        <f t="shared" si="45"/>
        <v>2</v>
      </c>
      <c r="K768" t="s">
        <v>2377</v>
      </c>
      <c r="L768" s="22" t="str">
        <f t="shared" si="46"/>
        <v>No</v>
      </c>
    </row>
    <row r="769" spans="1:12">
      <c r="A769" t="s">
        <v>1600</v>
      </c>
      <c r="B769">
        <v>31.16</v>
      </c>
      <c r="C769" s="22" t="str">
        <f t="shared" si="47"/>
        <v>Obesity</v>
      </c>
      <c r="D769">
        <v>7.49</v>
      </c>
      <c r="E769" t="str">
        <f t="shared" si="44"/>
        <v>Diabetes</v>
      </c>
      <c r="F769" t="s">
        <v>2379</v>
      </c>
      <c r="G769" t="s">
        <v>2377</v>
      </c>
      <c r="H769" t="s">
        <v>2377</v>
      </c>
      <c r="I769">
        <v>2</v>
      </c>
      <c r="J769" s="21">
        <f t="shared" si="45"/>
        <v>2</v>
      </c>
      <c r="K769" t="s">
        <v>2377</v>
      </c>
      <c r="L769" s="22" t="str">
        <f t="shared" si="46"/>
        <v>No</v>
      </c>
    </row>
    <row r="770" spans="1:12">
      <c r="A770" t="s">
        <v>1599</v>
      </c>
      <c r="B770">
        <v>54.59</v>
      </c>
      <c r="C770" s="22" t="str">
        <f t="shared" si="47"/>
        <v>Obesity</v>
      </c>
      <c r="D770">
        <v>4.2699999999999996</v>
      </c>
      <c r="E770" t="str">
        <f t="shared" si="44"/>
        <v>Normal</v>
      </c>
      <c r="F770" t="s">
        <v>2377</v>
      </c>
      <c r="G770" t="s">
        <v>2377</v>
      </c>
      <c r="H770" t="s">
        <v>2377</v>
      </c>
      <c r="I770" t="s">
        <v>2378</v>
      </c>
      <c r="J770" s="21">
        <f t="shared" si="45"/>
        <v>0</v>
      </c>
      <c r="K770" t="s">
        <v>2377</v>
      </c>
      <c r="L770" s="22" t="str">
        <f t="shared" si="46"/>
        <v>No</v>
      </c>
    </row>
    <row r="771" spans="1:12">
      <c r="A771" t="s">
        <v>1598</v>
      </c>
      <c r="B771">
        <v>21.09</v>
      </c>
      <c r="C771" s="22" t="str">
        <f t="shared" si="47"/>
        <v>Normal weight</v>
      </c>
      <c r="D771">
        <v>9.2200000000000006</v>
      </c>
      <c r="E771" t="str">
        <f t="shared" ref="E771:E834" si="48">IF(D771&lt;5.7,"Normal",IF(D771&lt;6.5,"Pre-diabetes","Diabetes"))</f>
        <v>Diabetes</v>
      </c>
      <c r="F771" t="s">
        <v>2379</v>
      </c>
      <c r="G771" t="s">
        <v>2377</v>
      </c>
      <c r="H771" t="s">
        <v>2377</v>
      </c>
      <c r="I771">
        <v>2</v>
      </c>
      <c r="J771" s="21">
        <f t="shared" ref="J771:J834" si="49">IF(I771="No major surgery",0,I771)</f>
        <v>2</v>
      </c>
      <c r="K771" t="s">
        <v>2377</v>
      </c>
      <c r="L771" s="22" t="str">
        <f t="shared" ref="L771:L834" si="50">IF(K771="?","No",K771)</f>
        <v>No</v>
      </c>
    </row>
    <row r="772" spans="1:12">
      <c r="A772" t="s">
        <v>1597</v>
      </c>
      <c r="B772">
        <v>52.41</v>
      </c>
      <c r="C772" s="22" t="str">
        <f t="shared" ref="C772:C835" si="51">IF(B772&lt;18.5,"Underweight",IF(B772&lt;25,"Normal weight", IF(B772&lt;30,"Overweight","Obesity")))</f>
        <v>Obesity</v>
      </c>
      <c r="D772">
        <v>5.99</v>
      </c>
      <c r="E772" t="str">
        <f t="shared" si="48"/>
        <v>Pre-diabetes</v>
      </c>
      <c r="F772" t="s">
        <v>2377</v>
      </c>
      <c r="G772" t="s">
        <v>2377</v>
      </c>
      <c r="H772" t="s">
        <v>2377</v>
      </c>
      <c r="I772">
        <v>1</v>
      </c>
      <c r="J772" s="21">
        <f t="shared" si="49"/>
        <v>1</v>
      </c>
      <c r="K772" t="s">
        <v>2377</v>
      </c>
      <c r="L772" s="22" t="str">
        <f t="shared" si="50"/>
        <v>No</v>
      </c>
    </row>
    <row r="773" spans="1:12">
      <c r="A773" t="s">
        <v>1596</v>
      </c>
      <c r="B773">
        <v>41.47</v>
      </c>
      <c r="C773" s="22" t="str">
        <f t="shared" si="51"/>
        <v>Obesity</v>
      </c>
      <c r="D773">
        <v>5.86</v>
      </c>
      <c r="E773" t="str">
        <f t="shared" si="48"/>
        <v>Pre-diabetes</v>
      </c>
      <c r="F773" t="s">
        <v>2379</v>
      </c>
      <c r="G773" t="s">
        <v>2377</v>
      </c>
      <c r="H773" t="s">
        <v>2377</v>
      </c>
      <c r="I773">
        <v>2</v>
      </c>
      <c r="J773" s="21">
        <f t="shared" si="49"/>
        <v>2</v>
      </c>
      <c r="K773" t="s">
        <v>2377</v>
      </c>
      <c r="L773" s="22" t="str">
        <f t="shared" si="50"/>
        <v>No</v>
      </c>
    </row>
    <row r="774" spans="1:12">
      <c r="A774" t="s">
        <v>1595</v>
      </c>
      <c r="B774">
        <v>33.1</v>
      </c>
      <c r="C774" s="22" t="str">
        <f t="shared" si="51"/>
        <v>Obesity</v>
      </c>
      <c r="D774">
        <v>5.19</v>
      </c>
      <c r="E774" t="str">
        <f t="shared" si="48"/>
        <v>Normal</v>
      </c>
      <c r="F774" t="s">
        <v>2379</v>
      </c>
      <c r="G774" t="s">
        <v>2377</v>
      </c>
      <c r="H774" t="s">
        <v>2377</v>
      </c>
      <c r="I774">
        <v>2</v>
      </c>
      <c r="J774" s="21">
        <f t="shared" si="49"/>
        <v>2</v>
      </c>
      <c r="K774" t="s">
        <v>2377</v>
      </c>
      <c r="L774" s="22" t="str">
        <f t="shared" si="50"/>
        <v>No</v>
      </c>
    </row>
    <row r="775" spans="1:12">
      <c r="A775" t="s">
        <v>1594</v>
      </c>
      <c r="B775">
        <v>30.8</v>
      </c>
      <c r="C775" s="22" t="str">
        <f t="shared" si="51"/>
        <v>Obesity</v>
      </c>
      <c r="D775">
        <v>4.37</v>
      </c>
      <c r="E775" t="str">
        <f t="shared" si="48"/>
        <v>Normal</v>
      </c>
      <c r="F775" t="s">
        <v>2379</v>
      </c>
      <c r="G775" t="s">
        <v>2377</v>
      </c>
      <c r="H775" t="s">
        <v>2377</v>
      </c>
      <c r="I775">
        <v>2</v>
      </c>
      <c r="J775" s="21">
        <f t="shared" si="49"/>
        <v>2</v>
      </c>
      <c r="K775" t="s">
        <v>2377</v>
      </c>
      <c r="L775" s="22" t="str">
        <f t="shared" si="50"/>
        <v>No</v>
      </c>
    </row>
    <row r="776" spans="1:12">
      <c r="A776" t="s">
        <v>1593</v>
      </c>
      <c r="B776">
        <v>42.06</v>
      </c>
      <c r="C776" s="22" t="str">
        <f t="shared" si="51"/>
        <v>Obesity</v>
      </c>
      <c r="D776">
        <v>5.32</v>
      </c>
      <c r="E776" t="str">
        <f t="shared" si="48"/>
        <v>Normal</v>
      </c>
      <c r="F776" t="s">
        <v>2377</v>
      </c>
      <c r="G776" t="s">
        <v>2377</v>
      </c>
      <c r="H776" t="s">
        <v>2377</v>
      </c>
      <c r="I776">
        <v>1</v>
      </c>
      <c r="J776" s="21">
        <f t="shared" si="49"/>
        <v>1</v>
      </c>
      <c r="K776" t="s">
        <v>2377</v>
      </c>
      <c r="L776" s="22" t="str">
        <f t="shared" si="50"/>
        <v>No</v>
      </c>
    </row>
    <row r="777" spans="1:12">
      <c r="A777" t="s">
        <v>1592</v>
      </c>
      <c r="B777">
        <v>39.270000000000003</v>
      </c>
      <c r="C777" s="22" t="str">
        <f t="shared" si="51"/>
        <v>Obesity</v>
      </c>
      <c r="D777">
        <v>5.64</v>
      </c>
      <c r="E777" t="str">
        <f t="shared" si="48"/>
        <v>Normal</v>
      </c>
      <c r="F777" t="s">
        <v>2377</v>
      </c>
      <c r="G777" t="s">
        <v>2377</v>
      </c>
      <c r="H777" t="s">
        <v>2380</v>
      </c>
      <c r="I777">
        <v>1</v>
      </c>
      <c r="J777" s="21">
        <f t="shared" si="49"/>
        <v>1</v>
      </c>
      <c r="K777" t="s">
        <v>2377</v>
      </c>
      <c r="L777" s="22" t="str">
        <f t="shared" si="50"/>
        <v>No</v>
      </c>
    </row>
    <row r="778" spans="1:12">
      <c r="A778" t="s">
        <v>1591</v>
      </c>
      <c r="B778">
        <v>30.71</v>
      </c>
      <c r="C778" s="22" t="str">
        <f t="shared" si="51"/>
        <v>Obesity</v>
      </c>
      <c r="D778">
        <v>5.59</v>
      </c>
      <c r="E778" t="str">
        <f t="shared" si="48"/>
        <v>Normal</v>
      </c>
      <c r="F778" t="s">
        <v>2379</v>
      </c>
      <c r="G778" t="s">
        <v>2377</v>
      </c>
      <c r="H778" t="s">
        <v>2377</v>
      </c>
      <c r="I778">
        <v>1</v>
      </c>
      <c r="J778" s="21">
        <f t="shared" si="49"/>
        <v>1</v>
      </c>
      <c r="K778" t="s">
        <v>2377</v>
      </c>
      <c r="L778" s="22" t="str">
        <f t="shared" si="50"/>
        <v>No</v>
      </c>
    </row>
    <row r="779" spans="1:12">
      <c r="A779" t="s">
        <v>1590</v>
      </c>
      <c r="B779">
        <v>47.19</v>
      </c>
      <c r="C779" s="22" t="str">
        <f t="shared" si="51"/>
        <v>Obesity</v>
      </c>
      <c r="D779">
        <v>5.29</v>
      </c>
      <c r="E779" t="str">
        <f t="shared" si="48"/>
        <v>Normal</v>
      </c>
      <c r="F779" t="s">
        <v>2377</v>
      </c>
      <c r="G779" t="s">
        <v>2377</v>
      </c>
      <c r="H779" t="s">
        <v>2377</v>
      </c>
      <c r="I779" t="s">
        <v>2378</v>
      </c>
      <c r="J779" s="21">
        <f t="shared" si="49"/>
        <v>0</v>
      </c>
      <c r="K779" t="s">
        <v>2377</v>
      </c>
      <c r="L779" s="22" t="str">
        <f t="shared" si="50"/>
        <v>No</v>
      </c>
    </row>
    <row r="780" spans="1:12">
      <c r="A780" t="s">
        <v>1589</v>
      </c>
      <c r="B780">
        <v>30.02</v>
      </c>
      <c r="C780" s="22" t="str">
        <f t="shared" si="51"/>
        <v>Obesity</v>
      </c>
      <c r="D780">
        <v>6.65</v>
      </c>
      <c r="E780" t="str">
        <f t="shared" si="48"/>
        <v>Diabetes</v>
      </c>
      <c r="F780" t="s">
        <v>2377</v>
      </c>
      <c r="G780" t="s">
        <v>2377</v>
      </c>
      <c r="H780" t="s">
        <v>2377</v>
      </c>
      <c r="I780" t="s">
        <v>2378</v>
      </c>
      <c r="J780" s="21">
        <f t="shared" si="49"/>
        <v>0</v>
      </c>
      <c r="K780" t="s">
        <v>2377</v>
      </c>
      <c r="L780" s="22" t="str">
        <f t="shared" si="50"/>
        <v>No</v>
      </c>
    </row>
    <row r="781" spans="1:12">
      <c r="A781" t="s">
        <v>1588</v>
      </c>
      <c r="B781">
        <v>37.909999999999997</v>
      </c>
      <c r="C781" s="22" t="str">
        <f t="shared" si="51"/>
        <v>Obesity</v>
      </c>
      <c r="D781">
        <v>5.68</v>
      </c>
      <c r="E781" t="str">
        <f t="shared" si="48"/>
        <v>Normal</v>
      </c>
      <c r="F781" t="s">
        <v>2379</v>
      </c>
      <c r="G781" t="s">
        <v>2377</v>
      </c>
      <c r="H781" t="s">
        <v>2377</v>
      </c>
      <c r="I781" t="s">
        <v>2378</v>
      </c>
      <c r="J781" s="21">
        <f t="shared" si="49"/>
        <v>0</v>
      </c>
      <c r="K781" t="s">
        <v>2377</v>
      </c>
      <c r="L781" s="22" t="str">
        <f t="shared" si="50"/>
        <v>No</v>
      </c>
    </row>
    <row r="782" spans="1:12">
      <c r="A782" t="s">
        <v>1587</v>
      </c>
      <c r="B782">
        <v>54.61</v>
      </c>
      <c r="C782" s="22" t="str">
        <f t="shared" si="51"/>
        <v>Obesity</v>
      </c>
      <c r="D782">
        <v>4.49</v>
      </c>
      <c r="E782" t="str">
        <f t="shared" si="48"/>
        <v>Normal</v>
      </c>
      <c r="F782" t="s">
        <v>2377</v>
      </c>
      <c r="G782" t="s">
        <v>2377</v>
      </c>
      <c r="H782" t="s">
        <v>2377</v>
      </c>
      <c r="I782" t="s">
        <v>2378</v>
      </c>
      <c r="J782" s="21">
        <f t="shared" si="49"/>
        <v>0</v>
      </c>
      <c r="K782" t="s">
        <v>2377</v>
      </c>
      <c r="L782" s="22" t="str">
        <f t="shared" si="50"/>
        <v>No</v>
      </c>
    </row>
    <row r="783" spans="1:12">
      <c r="A783" t="s">
        <v>1586</v>
      </c>
      <c r="B783">
        <v>36.005000000000003</v>
      </c>
      <c r="C783" s="22" t="str">
        <f t="shared" si="51"/>
        <v>Obesity</v>
      </c>
      <c r="D783">
        <v>6.9</v>
      </c>
      <c r="E783" t="str">
        <f t="shared" si="48"/>
        <v>Diabetes</v>
      </c>
      <c r="F783" t="s">
        <v>2377</v>
      </c>
      <c r="G783" t="s">
        <v>2377</v>
      </c>
      <c r="H783" t="s">
        <v>2377</v>
      </c>
      <c r="I783" t="s">
        <v>2378</v>
      </c>
      <c r="J783" s="21">
        <f t="shared" si="49"/>
        <v>0</v>
      </c>
      <c r="K783" t="s">
        <v>2377</v>
      </c>
      <c r="L783" s="22" t="str">
        <f t="shared" si="50"/>
        <v>No</v>
      </c>
    </row>
    <row r="784" spans="1:12">
      <c r="A784" t="s">
        <v>1585</v>
      </c>
      <c r="B784">
        <v>28.7</v>
      </c>
      <c r="C784" s="22" t="str">
        <f t="shared" si="51"/>
        <v>Overweight</v>
      </c>
      <c r="D784">
        <v>11.52</v>
      </c>
      <c r="E784" t="str">
        <f t="shared" si="48"/>
        <v>Diabetes</v>
      </c>
      <c r="F784" t="s">
        <v>2377</v>
      </c>
      <c r="G784" t="s">
        <v>2377</v>
      </c>
      <c r="H784" t="s">
        <v>2377</v>
      </c>
      <c r="I784" t="s">
        <v>2378</v>
      </c>
      <c r="J784" s="21">
        <f t="shared" si="49"/>
        <v>0</v>
      </c>
      <c r="K784" t="s">
        <v>2377</v>
      </c>
      <c r="L784" s="22" t="str">
        <f t="shared" si="50"/>
        <v>No</v>
      </c>
    </row>
    <row r="785" spans="1:12">
      <c r="A785" t="s">
        <v>1584</v>
      </c>
      <c r="B785">
        <v>34.295000000000002</v>
      </c>
      <c r="C785" s="22" t="str">
        <f t="shared" si="51"/>
        <v>Obesity</v>
      </c>
      <c r="D785">
        <v>11.24</v>
      </c>
      <c r="E785" t="str">
        <f t="shared" si="48"/>
        <v>Diabetes</v>
      </c>
      <c r="F785" t="s">
        <v>2377</v>
      </c>
      <c r="G785" t="s">
        <v>2377</v>
      </c>
      <c r="H785" t="s">
        <v>2377</v>
      </c>
      <c r="I785" t="s">
        <v>2378</v>
      </c>
      <c r="J785" s="21">
        <f t="shared" si="49"/>
        <v>0</v>
      </c>
      <c r="K785" t="s">
        <v>2377</v>
      </c>
      <c r="L785" s="22" t="str">
        <f t="shared" si="50"/>
        <v>No</v>
      </c>
    </row>
    <row r="786" spans="1:12">
      <c r="A786" t="s">
        <v>1583</v>
      </c>
      <c r="B786">
        <v>27.55</v>
      </c>
      <c r="C786" s="22" t="str">
        <f t="shared" si="51"/>
        <v>Overweight</v>
      </c>
      <c r="D786">
        <v>10.98</v>
      </c>
      <c r="E786" t="str">
        <f t="shared" si="48"/>
        <v>Diabetes</v>
      </c>
      <c r="F786" t="s">
        <v>2377</v>
      </c>
      <c r="G786" t="s">
        <v>2377</v>
      </c>
      <c r="H786" t="s">
        <v>2377</v>
      </c>
      <c r="I786" t="s">
        <v>2378</v>
      </c>
      <c r="J786" s="21">
        <f t="shared" si="49"/>
        <v>0</v>
      </c>
      <c r="K786" t="s">
        <v>2377</v>
      </c>
      <c r="L786" s="22" t="str">
        <f t="shared" si="50"/>
        <v>No</v>
      </c>
    </row>
    <row r="787" spans="1:12">
      <c r="A787" t="s">
        <v>1582</v>
      </c>
      <c r="B787">
        <v>40.700000000000003</v>
      </c>
      <c r="C787" s="22" t="str">
        <f t="shared" si="51"/>
        <v>Obesity</v>
      </c>
      <c r="D787">
        <v>5.42</v>
      </c>
      <c r="E787" t="str">
        <f t="shared" si="48"/>
        <v>Normal</v>
      </c>
      <c r="F787" t="s">
        <v>2377</v>
      </c>
      <c r="G787" t="s">
        <v>2377</v>
      </c>
      <c r="H787" t="s">
        <v>2377</v>
      </c>
      <c r="I787" t="s">
        <v>2378</v>
      </c>
      <c r="J787" s="21">
        <f t="shared" si="49"/>
        <v>0</v>
      </c>
      <c r="K787" t="s">
        <v>2377</v>
      </c>
      <c r="L787" s="22" t="str">
        <f t="shared" si="50"/>
        <v>No</v>
      </c>
    </row>
    <row r="788" spans="1:12">
      <c r="A788" t="s">
        <v>1581</v>
      </c>
      <c r="B788">
        <v>18.335000000000001</v>
      </c>
      <c r="C788" s="22" t="str">
        <f t="shared" si="51"/>
        <v>Underweight</v>
      </c>
      <c r="D788">
        <v>10.97</v>
      </c>
      <c r="E788" t="str">
        <f t="shared" si="48"/>
        <v>Diabetes</v>
      </c>
      <c r="F788" t="s">
        <v>2377</v>
      </c>
      <c r="G788" t="s">
        <v>2377</v>
      </c>
      <c r="H788" t="s">
        <v>2377</v>
      </c>
      <c r="I788" t="s">
        <v>2378</v>
      </c>
      <c r="J788" s="21">
        <f t="shared" si="49"/>
        <v>0</v>
      </c>
      <c r="K788" t="s">
        <v>2377</v>
      </c>
      <c r="L788" s="22" t="str">
        <f t="shared" si="50"/>
        <v>No</v>
      </c>
    </row>
    <row r="789" spans="1:12">
      <c r="A789" t="s">
        <v>1580</v>
      </c>
      <c r="B789">
        <v>33.914999999999999</v>
      </c>
      <c r="C789" s="22" t="str">
        <f t="shared" si="51"/>
        <v>Obesity</v>
      </c>
      <c r="D789">
        <v>9.56</v>
      </c>
      <c r="E789" t="str">
        <f t="shared" si="48"/>
        <v>Diabetes</v>
      </c>
      <c r="F789" t="s">
        <v>2379</v>
      </c>
      <c r="G789" t="s">
        <v>2377</v>
      </c>
      <c r="H789" t="s">
        <v>2377</v>
      </c>
      <c r="I789">
        <v>2</v>
      </c>
      <c r="J789" s="21">
        <f t="shared" si="49"/>
        <v>2</v>
      </c>
      <c r="K789" t="s">
        <v>2377</v>
      </c>
      <c r="L789" s="22" t="str">
        <f t="shared" si="50"/>
        <v>No</v>
      </c>
    </row>
    <row r="790" spans="1:12">
      <c r="A790" t="s">
        <v>1579</v>
      </c>
      <c r="B790">
        <v>33.534999999999997</v>
      </c>
      <c r="C790" s="22" t="str">
        <f t="shared" si="51"/>
        <v>Obesity</v>
      </c>
      <c r="D790">
        <v>9.4</v>
      </c>
      <c r="E790" t="str">
        <f t="shared" si="48"/>
        <v>Diabetes</v>
      </c>
      <c r="F790" t="s">
        <v>2379</v>
      </c>
      <c r="G790" t="s">
        <v>2377</v>
      </c>
      <c r="H790" t="s">
        <v>2377</v>
      </c>
      <c r="I790">
        <v>2</v>
      </c>
      <c r="J790" s="21">
        <f t="shared" si="49"/>
        <v>2</v>
      </c>
      <c r="K790" t="s">
        <v>2377</v>
      </c>
      <c r="L790" s="22" t="str">
        <f t="shared" si="50"/>
        <v>No</v>
      </c>
    </row>
    <row r="791" spans="1:12">
      <c r="A791" t="s">
        <v>1578</v>
      </c>
      <c r="B791">
        <v>23.655000000000001</v>
      </c>
      <c r="C791" s="22" t="str">
        <f t="shared" si="51"/>
        <v>Normal weight</v>
      </c>
      <c r="D791">
        <v>8.48</v>
      </c>
      <c r="E791" t="str">
        <f t="shared" si="48"/>
        <v>Diabetes</v>
      </c>
      <c r="F791" t="s">
        <v>2379</v>
      </c>
      <c r="G791" t="s">
        <v>2377</v>
      </c>
      <c r="H791" t="s">
        <v>2377</v>
      </c>
      <c r="I791">
        <v>2</v>
      </c>
      <c r="J791" s="21">
        <f t="shared" si="49"/>
        <v>2</v>
      </c>
      <c r="K791" t="s">
        <v>2377</v>
      </c>
      <c r="L791" s="22" t="str">
        <f t="shared" si="50"/>
        <v>No</v>
      </c>
    </row>
    <row r="792" spans="1:12">
      <c r="A792" t="s">
        <v>1577</v>
      </c>
      <c r="B792">
        <v>28</v>
      </c>
      <c r="C792" s="22" t="str">
        <f t="shared" si="51"/>
        <v>Overweight</v>
      </c>
      <c r="D792">
        <v>5.57</v>
      </c>
      <c r="E792" t="str">
        <f t="shared" si="48"/>
        <v>Normal</v>
      </c>
      <c r="F792" t="s">
        <v>2377</v>
      </c>
      <c r="G792" t="s">
        <v>2377</v>
      </c>
      <c r="H792" t="s">
        <v>2377</v>
      </c>
      <c r="I792" t="s">
        <v>2378</v>
      </c>
      <c r="J792" s="21">
        <f t="shared" si="49"/>
        <v>0</v>
      </c>
      <c r="K792" t="s">
        <v>2377</v>
      </c>
      <c r="L792" s="22" t="str">
        <f t="shared" si="50"/>
        <v>No</v>
      </c>
    </row>
    <row r="793" spans="1:12">
      <c r="A793" t="s">
        <v>1576</v>
      </c>
      <c r="B793">
        <v>30.23</v>
      </c>
      <c r="C793" s="22" t="str">
        <f t="shared" si="51"/>
        <v>Obesity</v>
      </c>
      <c r="D793">
        <v>6.94</v>
      </c>
      <c r="E793" t="str">
        <f t="shared" si="48"/>
        <v>Diabetes</v>
      </c>
      <c r="F793" t="s">
        <v>2379</v>
      </c>
      <c r="G793" t="s">
        <v>2377</v>
      </c>
      <c r="H793" t="s">
        <v>2380</v>
      </c>
      <c r="I793">
        <v>1</v>
      </c>
      <c r="J793" s="21">
        <f t="shared" si="49"/>
        <v>1</v>
      </c>
      <c r="K793" t="s">
        <v>2377</v>
      </c>
      <c r="L793" s="22" t="str">
        <f t="shared" si="50"/>
        <v>No</v>
      </c>
    </row>
    <row r="794" spans="1:12">
      <c r="A794" t="s">
        <v>1575</v>
      </c>
      <c r="B794">
        <v>51.14</v>
      </c>
      <c r="C794" s="22" t="str">
        <f t="shared" si="51"/>
        <v>Obesity</v>
      </c>
      <c r="D794">
        <v>4.05</v>
      </c>
      <c r="E794" t="str">
        <f t="shared" si="48"/>
        <v>Normal</v>
      </c>
      <c r="F794" t="s">
        <v>2377</v>
      </c>
      <c r="G794" t="s">
        <v>2377</v>
      </c>
      <c r="H794" t="s">
        <v>2377</v>
      </c>
      <c r="I794">
        <v>1</v>
      </c>
      <c r="J794" s="21">
        <f t="shared" si="49"/>
        <v>1</v>
      </c>
      <c r="K794" t="s">
        <v>2377</v>
      </c>
      <c r="L794" s="22" t="str">
        <f t="shared" si="50"/>
        <v>No</v>
      </c>
    </row>
    <row r="795" spans="1:12">
      <c r="A795" t="s">
        <v>1574</v>
      </c>
      <c r="B795">
        <v>24.32</v>
      </c>
      <c r="C795" s="22" t="str">
        <f t="shared" si="51"/>
        <v>Normal weight</v>
      </c>
      <c r="D795">
        <v>10.220000000000001</v>
      </c>
      <c r="E795" t="str">
        <f t="shared" si="48"/>
        <v>Diabetes</v>
      </c>
      <c r="F795" t="s">
        <v>2377</v>
      </c>
      <c r="G795" t="s">
        <v>2377</v>
      </c>
      <c r="H795" t="s">
        <v>2377</v>
      </c>
      <c r="I795" t="s">
        <v>2378</v>
      </c>
      <c r="J795" s="21">
        <f t="shared" si="49"/>
        <v>0</v>
      </c>
      <c r="K795" t="s">
        <v>2377</v>
      </c>
      <c r="L795" s="22" t="str">
        <f t="shared" si="50"/>
        <v>No</v>
      </c>
    </row>
    <row r="796" spans="1:12">
      <c r="A796" t="s">
        <v>1573</v>
      </c>
      <c r="B796">
        <v>38.06</v>
      </c>
      <c r="C796" s="22" t="str">
        <f t="shared" si="51"/>
        <v>Obesity</v>
      </c>
      <c r="D796">
        <v>9.24</v>
      </c>
      <c r="E796" t="str">
        <f t="shared" si="48"/>
        <v>Diabetes</v>
      </c>
      <c r="F796" t="s">
        <v>2377</v>
      </c>
      <c r="G796" t="s">
        <v>2377</v>
      </c>
      <c r="H796" t="s">
        <v>2377</v>
      </c>
      <c r="I796" t="s">
        <v>2378</v>
      </c>
      <c r="J796" s="21">
        <f t="shared" si="49"/>
        <v>0</v>
      </c>
      <c r="K796" t="s">
        <v>2377</v>
      </c>
      <c r="L796" s="22" t="str">
        <f t="shared" si="50"/>
        <v>No</v>
      </c>
    </row>
    <row r="797" spans="1:12">
      <c r="A797" t="s">
        <v>1572</v>
      </c>
      <c r="B797">
        <v>37.700000000000003</v>
      </c>
      <c r="C797" s="22" t="str">
        <f t="shared" si="51"/>
        <v>Obesity</v>
      </c>
      <c r="D797">
        <v>8.6</v>
      </c>
      <c r="E797" t="str">
        <f t="shared" si="48"/>
        <v>Diabetes</v>
      </c>
      <c r="F797" t="s">
        <v>2377</v>
      </c>
      <c r="G797" t="s">
        <v>2377</v>
      </c>
      <c r="H797" t="s">
        <v>2377</v>
      </c>
      <c r="I797" t="s">
        <v>2378</v>
      </c>
      <c r="J797" s="21">
        <f t="shared" si="49"/>
        <v>0</v>
      </c>
      <c r="K797" t="s">
        <v>2377</v>
      </c>
      <c r="L797" s="22" t="str">
        <f t="shared" si="50"/>
        <v>No</v>
      </c>
    </row>
    <row r="798" spans="1:12">
      <c r="A798" t="s">
        <v>1571</v>
      </c>
      <c r="B798">
        <v>44</v>
      </c>
      <c r="C798" s="22" t="str">
        <f t="shared" si="51"/>
        <v>Obesity</v>
      </c>
      <c r="D798">
        <v>9.32</v>
      </c>
      <c r="E798" t="str">
        <f t="shared" si="48"/>
        <v>Diabetes</v>
      </c>
      <c r="F798" t="s">
        <v>2379</v>
      </c>
      <c r="G798" t="s">
        <v>2377</v>
      </c>
      <c r="H798" t="s">
        <v>2377</v>
      </c>
      <c r="I798">
        <v>2</v>
      </c>
      <c r="J798" s="21">
        <f t="shared" si="49"/>
        <v>2</v>
      </c>
      <c r="K798" t="s">
        <v>2377</v>
      </c>
      <c r="L798" s="22" t="str">
        <f t="shared" si="50"/>
        <v>No</v>
      </c>
    </row>
    <row r="799" spans="1:12">
      <c r="A799" t="s">
        <v>1570</v>
      </c>
      <c r="B799">
        <v>41.45</v>
      </c>
      <c r="C799" s="22" t="str">
        <f t="shared" si="51"/>
        <v>Obesity</v>
      </c>
      <c r="D799">
        <v>6.12</v>
      </c>
      <c r="E799" t="str">
        <f t="shared" si="48"/>
        <v>Pre-diabetes</v>
      </c>
      <c r="F799" t="s">
        <v>2379</v>
      </c>
      <c r="G799" t="s">
        <v>2377</v>
      </c>
      <c r="H799" t="s">
        <v>2377</v>
      </c>
      <c r="I799" t="s">
        <v>2378</v>
      </c>
      <c r="J799" s="21">
        <f t="shared" si="49"/>
        <v>0</v>
      </c>
      <c r="K799" t="s">
        <v>2377</v>
      </c>
      <c r="L799" s="22" t="str">
        <f t="shared" si="50"/>
        <v>No</v>
      </c>
    </row>
    <row r="800" spans="1:12">
      <c r="A800" t="s">
        <v>1569</v>
      </c>
      <c r="B800">
        <v>25.364999999999998</v>
      </c>
      <c r="C800" s="22" t="str">
        <f t="shared" si="51"/>
        <v>Overweight</v>
      </c>
      <c r="D800">
        <v>9.19</v>
      </c>
      <c r="E800" t="str">
        <f t="shared" si="48"/>
        <v>Diabetes</v>
      </c>
      <c r="F800" t="s">
        <v>2379</v>
      </c>
      <c r="G800" t="s">
        <v>2377</v>
      </c>
      <c r="H800" t="s">
        <v>2377</v>
      </c>
      <c r="I800" t="s">
        <v>2378</v>
      </c>
      <c r="J800" s="21">
        <f t="shared" si="49"/>
        <v>0</v>
      </c>
      <c r="K800" t="s">
        <v>2377</v>
      </c>
      <c r="L800" s="22" t="str">
        <f t="shared" si="50"/>
        <v>No</v>
      </c>
    </row>
    <row r="801" spans="1:12">
      <c r="A801" t="s">
        <v>1568</v>
      </c>
      <c r="B801">
        <v>34.56</v>
      </c>
      <c r="C801" s="22" t="str">
        <f t="shared" si="51"/>
        <v>Obesity</v>
      </c>
      <c r="D801">
        <v>5.84</v>
      </c>
      <c r="E801" t="str">
        <f t="shared" si="48"/>
        <v>Pre-diabetes</v>
      </c>
      <c r="F801" t="s">
        <v>2379</v>
      </c>
      <c r="G801" t="s">
        <v>2377</v>
      </c>
      <c r="H801" t="s">
        <v>2380</v>
      </c>
      <c r="I801">
        <v>1</v>
      </c>
      <c r="J801" s="21">
        <f t="shared" si="49"/>
        <v>1</v>
      </c>
      <c r="K801" t="s">
        <v>2377</v>
      </c>
      <c r="L801" s="22" t="str">
        <f t="shared" si="50"/>
        <v>No</v>
      </c>
    </row>
    <row r="802" spans="1:12">
      <c r="A802" t="s">
        <v>1567</v>
      </c>
      <c r="B802">
        <v>28.2</v>
      </c>
      <c r="C802" s="22" t="str">
        <f t="shared" si="51"/>
        <v>Overweight</v>
      </c>
      <c r="D802">
        <v>7.19</v>
      </c>
      <c r="E802" t="str">
        <f t="shared" si="48"/>
        <v>Diabetes</v>
      </c>
      <c r="F802" t="s">
        <v>2379</v>
      </c>
      <c r="G802" t="s">
        <v>2377</v>
      </c>
      <c r="H802" t="s">
        <v>2377</v>
      </c>
      <c r="I802">
        <v>2</v>
      </c>
      <c r="J802" s="21">
        <f t="shared" si="49"/>
        <v>2</v>
      </c>
      <c r="K802" t="s">
        <v>2377</v>
      </c>
      <c r="L802" s="22" t="str">
        <f t="shared" si="50"/>
        <v>No</v>
      </c>
    </row>
    <row r="803" spans="1:12">
      <c r="A803" t="s">
        <v>1566</v>
      </c>
      <c r="B803">
        <v>30.43</v>
      </c>
      <c r="C803" s="22" t="str">
        <f t="shared" si="51"/>
        <v>Obesity</v>
      </c>
      <c r="D803">
        <v>9.39</v>
      </c>
      <c r="E803" t="str">
        <f t="shared" si="48"/>
        <v>Diabetes</v>
      </c>
      <c r="F803" t="s">
        <v>2377</v>
      </c>
      <c r="G803" t="s">
        <v>2377</v>
      </c>
      <c r="H803" t="s">
        <v>2377</v>
      </c>
      <c r="I803" t="s">
        <v>2378</v>
      </c>
      <c r="J803" s="21">
        <f t="shared" si="49"/>
        <v>0</v>
      </c>
      <c r="K803" t="s">
        <v>2377</v>
      </c>
      <c r="L803" s="22" t="str">
        <f t="shared" si="50"/>
        <v>No</v>
      </c>
    </row>
    <row r="804" spans="1:12">
      <c r="A804" t="s">
        <v>1565</v>
      </c>
      <c r="B804">
        <v>32.395000000000003</v>
      </c>
      <c r="C804" s="22" t="str">
        <f t="shared" si="51"/>
        <v>Obesity</v>
      </c>
      <c r="D804">
        <v>4.2699999999999996</v>
      </c>
      <c r="E804" t="str">
        <f t="shared" si="48"/>
        <v>Normal</v>
      </c>
      <c r="F804" t="s">
        <v>2379</v>
      </c>
      <c r="G804" t="s">
        <v>2377</v>
      </c>
      <c r="H804" t="s">
        <v>2377</v>
      </c>
      <c r="I804">
        <v>1</v>
      </c>
      <c r="J804" s="21">
        <f t="shared" si="49"/>
        <v>1</v>
      </c>
      <c r="K804" t="s">
        <v>2377</v>
      </c>
      <c r="L804" s="22" t="str">
        <f t="shared" si="50"/>
        <v>No</v>
      </c>
    </row>
    <row r="805" spans="1:12">
      <c r="A805" t="s">
        <v>1564</v>
      </c>
      <c r="B805">
        <v>24.035</v>
      </c>
      <c r="C805" s="22" t="str">
        <f t="shared" si="51"/>
        <v>Normal weight</v>
      </c>
      <c r="D805">
        <v>11.71</v>
      </c>
      <c r="E805" t="str">
        <f t="shared" si="48"/>
        <v>Diabetes</v>
      </c>
      <c r="F805" t="s">
        <v>2377</v>
      </c>
      <c r="G805" t="s">
        <v>2377</v>
      </c>
      <c r="H805" t="s">
        <v>2377</v>
      </c>
      <c r="I805" t="s">
        <v>2378</v>
      </c>
      <c r="J805" s="21">
        <f t="shared" si="49"/>
        <v>0</v>
      </c>
      <c r="K805" t="s">
        <v>2377</v>
      </c>
      <c r="L805" s="22" t="str">
        <f t="shared" si="50"/>
        <v>No</v>
      </c>
    </row>
    <row r="806" spans="1:12">
      <c r="A806" t="s">
        <v>1563</v>
      </c>
      <c r="B806">
        <v>37.119999999999997</v>
      </c>
      <c r="C806" s="22" t="str">
        <f t="shared" si="51"/>
        <v>Obesity</v>
      </c>
      <c r="D806">
        <v>5.29</v>
      </c>
      <c r="E806" t="str">
        <f t="shared" si="48"/>
        <v>Normal</v>
      </c>
      <c r="F806" t="s">
        <v>2377</v>
      </c>
      <c r="G806" t="s">
        <v>2377</v>
      </c>
      <c r="H806" t="s">
        <v>2377</v>
      </c>
      <c r="I806">
        <v>2</v>
      </c>
      <c r="J806" s="21">
        <f t="shared" si="49"/>
        <v>2</v>
      </c>
      <c r="K806" t="s">
        <v>2377</v>
      </c>
      <c r="L806" s="22" t="str">
        <f t="shared" si="50"/>
        <v>No</v>
      </c>
    </row>
    <row r="807" spans="1:12">
      <c r="A807" t="s">
        <v>1562</v>
      </c>
      <c r="B807">
        <v>34.840000000000003</v>
      </c>
      <c r="C807" s="22" t="str">
        <f t="shared" si="51"/>
        <v>Obesity</v>
      </c>
      <c r="D807">
        <v>6</v>
      </c>
      <c r="E807" t="str">
        <f t="shared" si="48"/>
        <v>Pre-diabetes</v>
      </c>
      <c r="F807" t="s">
        <v>2379</v>
      </c>
      <c r="G807" t="s">
        <v>2377</v>
      </c>
      <c r="H807" t="s">
        <v>2380</v>
      </c>
      <c r="I807">
        <v>1</v>
      </c>
      <c r="J807" s="21">
        <f t="shared" si="49"/>
        <v>1</v>
      </c>
      <c r="K807" t="s">
        <v>2377</v>
      </c>
      <c r="L807" s="22" t="str">
        <f t="shared" si="50"/>
        <v>No</v>
      </c>
    </row>
    <row r="808" spans="1:12">
      <c r="A808" t="s">
        <v>1561</v>
      </c>
      <c r="B808">
        <v>29.53</v>
      </c>
      <c r="C808" s="22" t="str">
        <f t="shared" si="51"/>
        <v>Overweight</v>
      </c>
      <c r="D808">
        <v>10.64</v>
      </c>
      <c r="E808" t="str">
        <f t="shared" si="48"/>
        <v>Diabetes</v>
      </c>
      <c r="F808" t="s">
        <v>2377</v>
      </c>
      <c r="G808" t="s">
        <v>2377</v>
      </c>
      <c r="H808" t="s">
        <v>2377</v>
      </c>
      <c r="I808" t="s">
        <v>2378</v>
      </c>
      <c r="J808" s="21">
        <f t="shared" si="49"/>
        <v>0</v>
      </c>
      <c r="K808" t="s">
        <v>2377</v>
      </c>
      <c r="L808" s="22" t="str">
        <f t="shared" si="50"/>
        <v>No</v>
      </c>
    </row>
    <row r="809" spans="1:12">
      <c r="A809" t="s">
        <v>1560</v>
      </c>
      <c r="B809">
        <v>42.51</v>
      </c>
      <c r="C809" s="22" t="str">
        <f t="shared" si="51"/>
        <v>Obesity</v>
      </c>
      <c r="D809">
        <v>8.2100000000000009</v>
      </c>
      <c r="E809" t="str">
        <f t="shared" si="48"/>
        <v>Diabetes</v>
      </c>
      <c r="F809" t="s">
        <v>2379</v>
      </c>
      <c r="G809" t="s">
        <v>2377</v>
      </c>
      <c r="H809" t="s">
        <v>2377</v>
      </c>
      <c r="I809" t="s">
        <v>2378</v>
      </c>
      <c r="J809" s="21">
        <f t="shared" si="49"/>
        <v>0</v>
      </c>
      <c r="K809" t="s">
        <v>2377</v>
      </c>
      <c r="L809" s="22" t="str">
        <f t="shared" si="50"/>
        <v>No</v>
      </c>
    </row>
    <row r="810" spans="1:12">
      <c r="A810" t="s">
        <v>1559</v>
      </c>
      <c r="B810">
        <v>38.14</v>
      </c>
      <c r="C810" s="22" t="str">
        <f t="shared" si="51"/>
        <v>Obesity</v>
      </c>
      <c r="D810">
        <v>5.58</v>
      </c>
      <c r="E810" t="str">
        <f t="shared" si="48"/>
        <v>Normal</v>
      </c>
      <c r="F810" t="s">
        <v>2377</v>
      </c>
      <c r="G810" t="s">
        <v>2377</v>
      </c>
      <c r="H810" t="s">
        <v>2380</v>
      </c>
      <c r="I810">
        <v>1</v>
      </c>
      <c r="J810" s="21">
        <f t="shared" si="49"/>
        <v>1</v>
      </c>
      <c r="K810" t="s">
        <v>2377</v>
      </c>
      <c r="L810" s="22" t="str">
        <f t="shared" si="50"/>
        <v>No</v>
      </c>
    </row>
    <row r="811" spans="1:12">
      <c r="A811" t="s">
        <v>1558</v>
      </c>
      <c r="B811">
        <v>39.93</v>
      </c>
      <c r="C811" s="22" t="str">
        <f t="shared" si="51"/>
        <v>Obesity</v>
      </c>
      <c r="D811">
        <v>8.75</v>
      </c>
      <c r="E811" t="str">
        <f t="shared" si="48"/>
        <v>Diabetes</v>
      </c>
      <c r="F811" t="s">
        <v>2377</v>
      </c>
      <c r="G811" t="s">
        <v>2377</v>
      </c>
      <c r="H811" t="s">
        <v>2377</v>
      </c>
      <c r="I811" t="s">
        <v>2378</v>
      </c>
      <c r="J811" s="21">
        <f t="shared" si="49"/>
        <v>0</v>
      </c>
      <c r="K811" t="s">
        <v>2377</v>
      </c>
      <c r="L811" s="22" t="str">
        <f t="shared" si="50"/>
        <v>No</v>
      </c>
    </row>
    <row r="812" spans="1:12">
      <c r="A812" t="s">
        <v>1557</v>
      </c>
      <c r="B812">
        <v>38.83</v>
      </c>
      <c r="C812" s="22" t="str">
        <f t="shared" si="51"/>
        <v>Obesity</v>
      </c>
      <c r="D812">
        <v>11.86</v>
      </c>
      <c r="E812" t="str">
        <f t="shared" si="48"/>
        <v>Diabetes</v>
      </c>
      <c r="F812" t="s">
        <v>2377</v>
      </c>
      <c r="G812" t="s">
        <v>2377</v>
      </c>
      <c r="H812" t="s">
        <v>2377</v>
      </c>
      <c r="I812" t="s">
        <v>2378</v>
      </c>
      <c r="J812" s="21">
        <f t="shared" si="49"/>
        <v>0</v>
      </c>
      <c r="K812" t="s">
        <v>2377</v>
      </c>
      <c r="L812" s="22" t="str">
        <f t="shared" si="50"/>
        <v>No</v>
      </c>
    </row>
    <row r="813" spans="1:12">
      <c r="A813" t="s">
        <v>1556</v>
      </c>
      <c r="B813">
        <v>37.4</v>
      </c>
      <c r="C813" s="22" t="str">
        <f t="shared" si="51"/>
        <v>Obesity</v>
      </c>
      <c r="D813">
        <v>11.46</v>
      </c>
      <c r="E813" t="str">
        <f t="shared" si="48"/>
        <v>Diabetes</v>
      </c>
      <c r="F813" t="s">
        <v>2377</v>
      </c>
      <c r="G813" t="s">
        <v>2377</v>
      </c>
      <c r="H813" t="s">
        <v>2377</v>
      </c>
      <c r="I813" t="s">
        <v>2378</v>
      </c>
      <c r="J813" s="21">
        <f t="shared" si="49"/>
        <v>0</v>
      </c>
      <c r="K813" t="s">
        <v>2377</v>
      </c>
      <c r="L813" s="22" t="str">
        <f t="shared" si="50"/>
        <v>No</v>
      </c>
    </row>
    <row r="814" spans="1:12">
      <c r="A814" t="s">
        <v>1555</v>
      </c>
      <c r="B814">
        <v>21.4</v>
      </c>
      <c r="C814" s="22" t="str">
        <f t="shared" si="51"/>
        <v>Normal weight</v>
      </c>
      <c r="D814">
        <v>9.0299999999999994</v>
      </c>
      <c r="E814" t="str">
        <f t="shared" si="48"/>
        <v>Diabetes</v>
      </c>
      <c r="F814" t="s">
        <v>2377</v>
      </c>
      <c r="G814" t="s">
        <v>2377</v>
      </c>
      <c r="H814" t="s">
        <v>2377</v>
      </c>
      <c r="I814" t="s">
        <v>2378</v>
      </c>
      <c r="J814" s="21">
        <f t="shared" si="49"/>
        <v>0</v>
      </c>
      <c r="K814" t="s">
        <v>2377</v>
      </c>
      <c r="L814" s="22" t="str">
        <f t="shared" si="50"/>
        <v>No</v>
      </c>
    </row>
    <row r="815" spans="1:12">
      <c r="A815" t="s">
        <v>1554</v>
      </c>
      <c r="B815">
        <v>38.380000000000003</v>
      </c>
      <c r="C815" s="22" t="str">
        <f t="shared" si="51"/>
        <v>Obesity</v>
      </c>
      <c r="D815">
        <v>8.26</v>
      </c>
      <c r="E815" t="str">
        <f t="shared" si="48"/>
        <v>Diabetes</v>
      </c>
      <c r="F815" t="s">
        <v>2379</v>
      </c>
      <c r="G815" t="s">
        <v>2377</v>
      </c>
      <c r="H815" t="s">
        <v>2377</v>
      </c>
      <c r="I815">
        <v>2</v>
      </c>
      <c r="J815" s="21">
        <f t="shared" si="49"/>
        <v>2</v>
      </c>
      <c r="K815" t="s">
        <v>2377</v>
      </c>
      <c r="L815" s="22" t="str">
        <f t="shared" si="50"/>
        <v>No</v>
      </c>
    </row>
    <row r="816" spans="1:12">
      <c r="A816" t="s">
        <v>1553</v>
      </c>
      <c r="B816">
        <v>33.659999999999997</v>
      </c>
      <c r="C816" s="22" t="str">
        <f t="shared" si="51"/>
        <v>Obesity</v>
      </c>
      <c r="D816">
        <v>5.42</v>
      </c>
      <c r="E816" t="str">
        <f t="shared" si="48"/>
        <v>Normal</v>
      </c>
      <c r="F816" t="s">
        <v>2379</v>
      </c>
      <c r="G816" t="s">
        <v>2377</v>
      </c>
      <c r="H816" t="s">
        <v>2377</v>
      </c>
      <c r="I816">
        <v>2</v>
      </c>
      <c r="J816" s="21">
        <f t="shared" si="49"/>
        <v>2</v>
      </c>
      <c r="K816" t="s">
        <v>2377</v>
      </c>
      <c r="L816" s="22" t="str">
        <f t="shared" si="50"/>
        <v>No</v>
      </c>
    </row>
    <row r="817" spans="1:12">
      <c r="A817" t="s">
        <v>1552</v>
      </c>
      <c r="B817">
        <v>31.79</v>
      </c>
      <c r="C817" s="22" t="str">
        <f t="shared" si="51"/>
        <v>Obesity</v>
      </c>
      <c r="D817">
        <v>11.33</v>
      </c>
      <c r="E817" t="str">
        <f t="shared" si="48"/>
        <v>Diabetes</v>
      </c>
      <c r="F817" t="s">
        <v>2379</v>
      </c>
      <c r="G817" t="s">
        <v>2377</v>
      </c>
      <c r="H817" t="s">
        <v>2380</v>
      </c>
      <c r="I817">
        <v>1</v>
      </c>
      <c r="J817" s="21">
        <f t="shared" si="49"/>
        <v>1</v>
      </c>
      <c r="K817" t="s">
        <v>2377</v>
      </c>
      <c r="L817" s="22" t="str">
        <f t="shared" si="50"/>
        <v>No</v>
      </c>
    </row>
    <row r="818" spans="1:12">
      <c r="A818" t="s">
        <v>1551</v>
      </c>
      <c r="B818">
        <v>29.7</v>
      </c>
      <c r="C818" s="22" t="str">
        <f t="shared" si="51"/>
        <v>Overweight</v>
      </c>
      <c r="D818">
        <v>7.69</v>
      </c>
      <c r="E818" t="str">
        <f t="shared" si="48"/>
        <v>Diabetes</v>
      </c>
      <c r="F818" t="s">
        <v>2379</v>
      </c>
      <c r="G818" t="s">
        <v>2377</v>
      </c>
      <c r="H818" t="s">
        <v>2380</v>
      </c>
      <c r="I818">
        <v>1</v>
      </c>
      <c r="J818" s="21">
        <f t="shared" si="49"/>
        <v>1</v>
      </c>
      <c r="K818" t="s">
        <v>2377</v>
      </c>
      <c r="L818" s="22" t="str">
        <f t="shared" si="50"/>
        <v>No</v>
      </c>
    </row>
    <row r="819" spans="1:12">
      <c r="A819" t="s">
        <v>1550</v>
      </c>
      <c r="B819">
        <v>25.46</v>
      </c>
      <c r="C819" s="22" t="str">
        <f t="shared" si="51"/>
        <v>Overweight</v>
      </c>
      <c r="D819">
        <v>8.77</v>
      </c>
      <c r="E819" t="str">
        <f t="shared" si="48"/>
        <v>Diabetes</v>
      </c>
      <c r="F819" t="s">
        <v>2379</v>
      </c>
      <c r="G819" t="s">
        <v>2377</v>
      </c>
      <c r="H819" t="s">
        <v>2380</v>
      </c>
      <c r="I819">
        <v>1</v>
      </c>
      <c r="J819" s="21">
        <f t="shared" si="49"/>
        <v>1</v>
      </c>
      <c r="K819" t="s">
        <v>2377</v>
      </c>
      <c r="L819" s="22" t="str">
        <f t="shared" si="50"/>
        <v>No</v>
      </c>
    </row>
    <row r="820" spans="1:12">
      <c r="A820" t="s">
        <v>1549</v>
      </c>
      <c r="B820">
        <v>39.14</v>
      </c>
      <c r="C820" s="22" t="str">
        <f t="shared" si="51"/>
        <v>Obesity</v>
      </c>
      <c r="D820">
        <v>4.91</v>
      </c>
      <c r="E820" t="str">
        <f t="shared" si="48"/>
        <v>Normal</v>
      </c>
      <c r="F820" t="s">
        <v>2377</v>
      </c>
      <c r="G820" t="s">
        <v>2379</v>
      </c>
      <c r="H820" t="s">
        <v>2377</v>
      </c>
      <c r="I820">
        <v>1</v>
      </c>
      <c r="J820" s="21">
        <f t="shared" si="49"/>
        <v>1</v>
      </c>
      <c r="K820" t="s">
        <v>2377</v>
      </c>
      <c r="L820" s="22" t="str">
        <f t="shared" si="50"/>
        <v>No</v>
      </c>
    </row>
    <row r="821" spans="1:12">
      <c r="A821" t="s">
        <v>1548</v>
      </c>
      <c r="B821">
        <v>41.2</v>
      </c>
      <c r="C821" s="22" t="str">
        <f t="shared" si="51"/>
        <v>Obesity</v>
      </c>
      <c r="D821">
        <v>4.95</v>
      </c>
      <c r="E821" t="str">
        <f t="shared" si="48"/>
        <v>Normal</v>
      </c>
      <c r="F821" t="s">
        <v>2377</v>
      </c>
      <c r="G821" t="s">
        <v>2377</v>
      </c>
      <c r="H821" t="s">
        <v>2377</v>
      </c>
      <c r="I821">
        <v>1</v>
      </c>
      <c r="J821" s="21">
        <f t="shared" si="49"/>
        <v>1</v>
      </c>
      <c r="K821" t="s">
        <v>2377</v>
      </c>
      <c r="L821" s="22" t="str">
        <f t="shared" si="50"/>
        <v>No</v>
      </c>
    </row>
    <row r="822" spans="1:12">
      <c r="A822" t="s">
        <v>1547</v>
      </c>
      <c r="B822">
        <v>28.81</v>
      </c>
      <c r="C822" s="22" t="str">
        <f t="shared" si="51"/>
        <v>Overweight</v>
      </c>
      <c r="D822">
        <v>10.8</v>
      </c>
      <c r="E822" t="str">
        <f t="shared" si="48"/>
        <v>Diabetes</v>
      </c>
      <c r="F822" t="s">
        <v>2379</v>
      </c>
      <c r="G822" t="s">
        <v>2377</v>
      </c>
      <c r="H822" t="s">
        <v>2380</v>
      </c>
      <c r="I822">
        <v>1</v>
      </c>
      <c r="J822" s="21">
        <f t="shared" si="49"/>
        <v>1</v>
      </c>
      <c r="K822" t="s">
        <v>2377</v>
      </c>
      <c r="L822" s="22" t="str">
        <f t="shared" si="50"/>
        <v>No</v>
      </c>
    </row>
    <row r="823" spans="1:12">
      <c r="A823" t="s">
        <v>1546</v>
      </c>
      <c r="B823">
        <v>37.409999999999997</v>
      </c>
      <c r="C823" s="22" t="str">
        <f t="shared" si="51"/>
        <v>Obesity</v>
      </c>
      <c r="D823">
        <v>7.21</v>
      </c>
      <c r="E823" t="str">
        <f t="shared" si="48"/>
        <v>Diabetes</v>
      </c>
      <c r="F823" t="s">
        <v>2377</v>
      </c>
      <c r="G823" t="s">
        <v>2377</v>
      </c>
      <c r="H823" t="s">
        <v>2377</v>
      </c>
      <c r="I823">
        <v>2</v>
      </c>
      <c r="J823" s="21">
        <f t="shared" si="49"/>
        <v>2</v>
      </c>
      <c r="K823" t="s">
        <v>2377</v>
      </c>
      <c r="L823" s="22" t="str">
        <f t="shared" si="50"/>
        <v>No</v>
      </c>
    </row>
    <row r="824" spans="1:12">
      <c r="A824" t="s">
        <v>1545</v>
      </c>
      <c r="B824">
        <v>52.54</v>
      </c>
      <c r="C824" s="22" t="str">
        <f t="shared" si="51"/>
        <v>Obesity</v>
      </c>
      <c r="D824">
        <v>5.12</v>
      </c>
      <c r="E824" t="str">
        <f t="shared" si="48"/>
        <v>Normal</v>
      </c>
      <c r="F824" t="s">
        <v>2377</v>
      </c>
      <c r="G824" t="s">
        <v>2377</v>
      </c>
      <c r="H824" t="s">
        <v>2380</v>
      </c>
      <c r="I824">
        <v>1</v>
      </c>
      <c r="J824" s="21">
        <f t="shared" si="49"/>
        <v>1</v>
      </c>
      <c r="K824" t="s">
        <v>2377</v>
      </c>
      <c r="L824" s="22" t="str">
        <f t="shared" si="50"/>
        <v>No</v>
      </c>
    </row>
    <row r="825" spans="1:12">
      <c r="A825" t="s">
        <v>1544</v>
      </c>
      <c r="B825">
        <v>17.29</v>
      </c>
      <c r="C825" s="22" t="str">
        <f t="shared" si="51"/>
        <v>Underweight</v>
      </c>
      <c r="D825">
        <v>4.62</v>
      </c>
      <c r="E825" t="str">
        <f t="shared" si="48"/>
        <v>Normal</v>
      </c>
      <c r="F825" t="s">
        <v>2377</v>
      </c>
      <c r="G825" t="s">
        <v>2379</v>
      </c>
      <c r="H825" t="s">
        <v>2377</v>
      </c>
      <c r="I825">
        <v>1</v>
      </c>
      <c r="J825" s="21">
        <f t="shared" si="49"/>
        <v>1</v>
      </c>
      <c r="K825" t="s">
        <v>2379</v>
      </c>
      <c r="L825" s="22" t="str">
        <f t="shared" si="50"/>
        <v>yes</v>
      </c>
    </row>
    <row r="826" spans="1:12">
      <c r="A826" t="s">
        <v>1543</v>
      </c>
      <c r="B826">
        <v>31.74</v>
      </c>
      <c r="C826" s="22" t="str">
        <f t="shared" si="51"/>
        <v>Obesity</v>
      </c>
      <c r="D826">
        <v>7.68</v>
      </c>
      <c r="E826" t="str">
        <f t="shared" si="48"/>
        <v>Diabetes</v>
      </c>
      <c r="F826" t="s">
        <v>2379</v>
      </c>
      <c r="G826" t="s">
        <v>2377</v>
      </c>
      <c r="H826" t="s">
        <v>2377</v>
      </c>
      <c r="I826" t="s">
        <v>2378</v>
      </c>
      <c r="J826" s="21">
        <f t="shared" si="49"/>
        <v>0</v>
      </c>
      <c r="K826" t="s">
        <v>2377</v>
      </c>
      <c r="L826" s="22" t="str">
        <f t="shared" si="50"/>
        <v>No</v>
      </c>
    </row>
    <row r="827" spans="1:12">
      <c r="A827" t="s">
        <v>1542</v>
      </c>
      <c r="B827">
        <v>26.504999999999999</v>
      </c>
      <c r="C827" s="22" t="str">
        <f t="shared" si="51"/>
        <v>Overweight</v>
      </c>
      <c r="D827">
        <v>6.79</v>
      </c>
      <c r="E827" t="str">
        <f t="shared" si="48"/>
        <v>Diabetes</v>
      </c>
      <c r="F827" t="s">
        <v>2379</v>
      </c>
      <c r="G827" t="s">
        <v>2377</v>
      </c>
      <c r="H827" t="s">
        <v>2380</v>
      </c>
      <c r="I827">
        <v>1</v>
      </c>
      <c r="J827" s="21">
        <f t="shared" si="49"/>
        <v>1</v>
      </c>
      <c r="K827" t="s">
        <v>2377</v>
      </c>
      <c r="L827" s="22" t="str">
        <f t="shared" si="50"/>
        <v>No</v>
      </c>
    </row>
    <row r="828" spans="1:12">
      <c r="A828" t="s">
        <v>1541</v>
      </c>
      <c r="B828">
        <v>36.479999999999997</v>
      </c>
      <c r="C828" s="22" t="str">
        <f t="shared" si="51"/>
        <v>Obesity</v>
      </c>
      <c r="D828">
        <v>11.09</v>
      </c>
      <c r="E828" t="str">
        <f t="shared" si="48"/>
        <v>Diabetes</v>
      </c>
      <c r="F828" t="s">
        <v>2377</v>
      </c>
      <c r="G828" t="s">
        <v>2377</v>
      </c>
      <c r="H828" t="s">
        <v>2377</v>
      </c>
      <c r="I828" t="s">
        <v>2378</v>
      </c>
      <c r="J828" s="21">
        <f t="shared" si="49"/>
        <v>0</v>
      </c>
      <c r="K828" t="s">
        <v>2377</v>
      </c>
      <c r="L828" s="22" t="str">
        <f t="shared" si="50"/>
        <v>No</v>
      </c>
    </row>
    <row r="829" spans="1:12">
      <c r="A829" t="s">
        <v>1540</v>
      </c>
      <c r="B829">
        <v>39.159999999999997</v>
      </c>
      <c r="C829" s="22" t="str">
        <f t="shared" si="51"/>
        <v>Obesity</v>
      </c>
      <c r="D829">
        <v>5.24</v>
      </c>
      <c r="E829" t="str">
        <f t="shared" si="48"/>
        <v>Normal</v>
      </c>
      <c r="F829" t="s">
        <v>2379</v>
      </c>
      <c r="G829" t="s">
        <v>2377</v>
      </c>
      <c r="H829" t="s">
        <v>2380</v>
      </c>
      <c r="I829">
        <v>1</v>
      </c>
      <c r="J829" s="21">
        <f t="shared" si="49"/>
        <v>1</v>
      </c>
      <c r="K829" t="s">
        <v>2377</v>
      </c>
      <c r="L829" s="22" t="str">
        <f t="shared" si="50"/>
        <v>No</v>
      </c>
    </row>
    <row r="830" spans="1:12">
      <c r="A830" t="s">
        <v>1539</v>
      </c>
      <c r="B830">
        <v>28.22</v>
      </c>
      <c r="C830" s="22" t="str">
        <f t="shared" si="51"/>
        <v>Overweight</v>
      </c>
      <c r="D830">
        <v>7.51</v>
      </c>
      <c r="E830" t="str">
        <f t="shared" si="48"/>
        <v>Diabetes</v>
      </c>
      <c r="F830" t="s">
        <v>2379</v>
      </c>
      <c r="G830" t="s">
        <v>2377</v>
      </c>
      <c r="H830" t="s">
        <v>2380</v>
      </c>
      <c r="I830">
        <v>1</v>
      </c>
      <c r="J830" s="21">
        <f t="shared" si="49"/>
        <v>1</v>
      </c>
      <c r="K830" t="s">
        <v>2377</v>
      </c>
      <c r="L830" s="22" t="str">
        <f t="shared" si="50"/>
        <v>No</v>
      </c>
    </row>
    <row r="831" spans="1:12">
      <c r="A831" t="s">
        <v>1538</v>
      </c>
      <c r="B831">
        <v>35</v>
      </c>
      <c r="C831" s="22" t="str">
        <f t="shared" si="51"/>
        <v>Obesity</v>
      </c>
      <c r="D831">
        <v>4.13</v>
      </c>
      <c r="E831" t="str">
        <f t="shared" si="48"/>
        <v>Normal</v>
      </c>
      <c r="F831" t="s">
        <v>2377</v>
      </c>
      <c r="G831" t="s">
        <v>2377</v>
      </c>
      <c r="H831" t="s">
        <v>2377</v>
      </c>
      <c r="I831">
        <v>2</v>
      </c>
      <c r="J831" s="21">
        <f t="shared" si="49"/>
        <v>2</v>
      </c>
      <c r="K831" t="s">
        <v>2377</v>
      </c>
      <c r="L831" s="22" t="str">
        <f t="shared" si="50"/>
        <v>No</v>
      </c>
    </row>
    <row r="832" spans="1:12">
      <c r="A832" t="s">
        <v>1537</v>
      </c>
      <c r="B832">
        <v>36.24</v>
      </c>
      <c r="C832" s="22" t="str">
        <f t="shared" si="51"/>
        <v>Obesity</v>
      </c>
      <c r="D832">
        <v>8.3800000000000008</v>
      </c>
      <c r="E832" t="str">
        <f t="shared" si="48"/>
        <v>Diabetes</v>
      </c>
      <c r="F832" t="s">
        <v>2379</v>
      </c>
      <c r="G832" t="s">
        <v>2377</v>
      </c>
      <c r="H832" t="s">
        <v>2377</v>
      </c>
      <c r="I832">
        <v>1</v>
      </c>
      <c r="J832" s="21">
        <f t="shared" si="49"/>
        <v>1</v>
      </c>
      <c r="K832" t="s">
        <v>2377</v>
      </c>
      <c r="L832" s="22" t="str">
        <f t="shared" si="50"/>
        <v>No</v>
      </c>
    </row>
    <row r="833" spans="1:12">
      <c r="A833" t="s">
        <v>1536</v>
      </c>
      <c r="B833">
        <v>36.954999999999998</v>
      </c>
      <c r="C833" s="22" t="str">
        <f t="shared" si="51"/>
        <v>Obesity</v>
      </c>
      <c r="D833">
        <v>8.07</v>
      </c>
      <c r="E833" t="str">
        <f t="shared" si="48"/>
        <v>Diabetes</v>
      </c>
      <c r="F833" t="s">
        <v>2377</v>
      </c>
      <c r="G833" t="s">
        <v>2377</v>
      </c>
      <c r="H833" t="s">
        <v>2377</v>
      </c>
      <c r="I833" t="s">
        <v>2378</v>
      </c>
      <c r="J833" s="21">
        <f t="shared" si="49"/>
        <v>0</v>
      </c>
      <c r="K833" t="s">
        <v>2377</v>
      </c>
      <c r="L833" s="22" t="str">
        <f t="shared" si="50"/>
        <v>No</v>
      </c>
    </row>
    <row r="834" spans="1:12">
      <c r="A834" t="s">
        <v>1535</v>
      </c>
      <c r="B834">
        <v>29.64</v>
      </c>
      <c r="C834" s="22" t="str">
        <f t="shared" si="51"/>
        <v>Overweight</v>
      </c>
      <c r="D834">
        <v>8.9499999999999993</v>
      </c>
      <c r="E834" t="str">
        <f t="shared" si="48"/>
        <v>Diabetes</v>
      </c>
      <c r="F834" t="s">
        <v>2377</v>
      </c>
      <c r="G834" t="s">
        <v>2377</v>
      </c>
      <c r="H834" t="s">
        <v>2377</v>
      </c>
      <c r="I834" t="s">
        <v>2378</v>
      </c>
      <c r="J834" s="21">
        <f t="shared" si="49"/>
        <v>0</v>
      </c>
      <c r="K834" t="s">
        <v>2377</v>
      </c>
      <c r="L834" s="22" t="str">
        <f t="shared" si="50"/>
        <v>No</v>
      </c>
    </row>
    <row r="835" spans="1:12">
      <c r="A835" t="s">
        <v>1534</v>
      </c>
      <c r="B835">
        <v>42.74</v>
      </c>
      <c r="C835" s="22" t="str">
        <f t="shared" si="51"/>
        <v>Obesity</v>
      </c>
      <c r="D835">
        <v>6.31</v>
      </c>
      <c r="E835" t="str">
        <f t="shared" ref="E835:E898" si="52">IF(D835&lt;5.7,"Normal",IF(D835&lt;6.5,"Pre-diabetes","Diabetes"))</f>
        <v>Pre-diabetes</v>
      </c>
      <c r="F835" t="s">
        <v>2379</v>
      </c>
      <c r="G835" t="s">
        <v>2377</v>
      </c>
      <c r="H835" t="s">
        <v>2377</v>
      </c>
      <c r="I835">
        <v>1</v>
      </c>
      <c r="J835" s="21">
        <f t="shared" ref="J835:J898" si="53">IF(I835="No major surgery",0,I835)</f>
        <v>1</v>
      </c>
      <c r="K835" t="s">
        <v>2377</v>
      </c>
      <c r="L835" s="22" t="str">
        <f t="shared" ref="L835:L898" si="54">IF(K835="?","No",K835)</f>
        <v>No</v>
      </c>
    </row>
    <row r="836" spans="1:12">
      <c r="A836" t="s">
        <v>1533</v>
      </c>
      <c r="B836">
        <v>36.130000000000003</v>
      </c>
      <c r="C836" s="22" t="str">
        <f t="shared" ref="C836:C899" si="55">IF(B836&lt;18.5,"Underweight",IF(B836&lt;25,"Normal weight", IF(B836&lt;30,"Overweight","Obesity")))</f>
        <v>Obesity</v>
      </c>
      <c r="D836">
        <v>7.19</v>
      </c>
      <c r="E836" t="str">
        <f t="shared" si="52"/>
        <v>Diabetes</v>
      </c>
      <c r="F836" t="s">
        <v>2379</v>
      </c>
      <c r="G836" t="s">
        <v>2377</v>
      </c>
      <c r="H836" t="s">
        <v>2377</v>
      </c>
      <c r="I836">
        <v>2</v>
      </c>
      <c r="J836" s="21">
        <f t="shared" si="53"/>
        <v>2</v>
      </c>
      <c r="K836" t="s">
        <v>2377</v>
      </c>
      <c r="L836" s="22" t="str">
        <f t="shared" si="54"/>
        <v>No</v>
      </c>
    </row>
    <row r="837" spans="1:12">
      <c r="A837" t="s">
        <v>1532</v>
      </c>
      <c r="B837">
        <v>31.55</v>
      </c>
      <c r="C837" s="22" t="str">
        <f t="shared" si="55"/>
        <v>Obesity</v>
      </c>
      <c r="D837">
        <v>6.11</v>
      </c>
      <c r="E837" t="str">
        <f t="shared" si="52"/>
        <v>Pre-diabetes</v>
      </c>
      <c r="F837" t="s">
        <v>2379</v>
      </c>
      <c r="G837" t="s">
        <v>2377</v>
      </c>
      <c r="H837" t="s">
        <v>2377</v>
      </c>
      <c r="I837">
        <v>1</v>
      </c>
      <c r="J837" s="21">
        <f t="shared" si="53"/>
        <v>1</v>
      </c>
      <c r="K837" t="s">
        <v>2377</v>
      </c>
      <c r="L837" s="22" t="str">
        <f t="shared" si="54"/>
        <v>No</v>
      </c>
    </row>
    <row r="838" spans="1:12">
      <c r="A838" t="s">
        <v>1531</v>
      </c>
      <c r="B838">
        <v>52.75</v>
      </c>
      <c r="C838" s="22" t="str">
        <f t="shared" si="55"/>
        <v>Obesity</v>
      </c>
      <c r="D838">
        <v>6.02</v>
      </c>
      <c r="E838" t="str">
        <f t="shared" si="52"/>
        <v>Pre-diabetes</v>
      </c>
      <c r="F838" t="s">
        <v>2377</v>
      </c>
      <c r="G838" t="s">
        <v>2377</v>
      </c>
      <c r="H838" t="s">
        <v>2377</v>
      </c>
      <c r="I838">
        <v>1</v>
      </c>
      <c r="J838" s="21">
        <f t="shared" si="53"/>
        <v>1</v>
      </c>
      <c r="K838" t="s">
        <v>2377</v>
      </c>
      <c r="L838" s="22" t="str">
        <f t="shared" si="54"/>
        <v>No</v>
      </c>
    </row>
    <row r="839" spans="1:12">
      <c r="A839" t="s">
        <v>1530</v>
      </c>
      <c r="B839">
        <v>36.67</v>
      </c>
      <c r="C839" s="22" t="str">
        <f t="shared" si="55"/>
        <v>Obesity</v>
      </c>
      <c r="D839">
        <v>11.86</v>
      </c>
      <c r="E839" t="str">
        <f t="shared" si="52"/>
        <v>Diabetes</v>
      </c>
      <c r="F839" t="s">
        <v>2377</v>
      </c>
      <c r="G839" t="s">
        <v>2377</v>
      </c>
      <c r="H839" t="s">
        <v>2377</v>
      </c>
      <c r="I839" t="s">
        <v>2378</v>
      </c>
      <c r="J839" s="21">
        <f t="shared" si="53"/>
        <v>0</v>
      </c>
      <c r="K839" t="s">
        <v>2377</v>
      </c>
      <c r="L839" s="22" t="str">
        <f t="shared" si="54"/>
        <v>No</v>
      </c>
    </row>
    <row r="840" spans="1:12">
      <c r="A840" t="s">
        <v>1529</v>
      </c>
      <c r="B840">
        <v>38.06</v>
      </c>
      <c r="C840" s="22" t="str">
        <f t="shared" si="55"/>
        <v>Obesity</v>
      </c>
      <c r="D840">
        <v>8.25</v>
      </c>
      <c r="E840" t="str">
        <f t="shared" si="52"/>
        <v>Diabetes</v>
      </c>
      <c r="F840" t="s">
        <v>2377</v>
      </c>
      <c r="G840" t="s">
        <v>2377</v>
      </c>
      <c r="H840" t="s">
        <v>2377</v>
      </c>
      <c r="I840" t="s">
        <v>2378</v>
      </c>
      <c r="J840" s="21">
        <f t="shared" si="53"/>
        <v>0</v>
      </c>
      <c r="K840" t="s">
        <v>2377</v>
      </c>
      <c r="L840" s="22" t="str">
        <f t="shared" si="54"/>
        <v>No</v>
      </c>
    </row>
    <row r="841" spans="1:12">
      <c r="A841" t="s">
        <v>1528</v>
      </c>
      <c r="B841">
        <v>38</v>
      </c>
      <c r="C841" s="22" t="str">
        <f t="shared" si="55"/>
        <v>Obesity</v>
      </c>
      <c r="D841">
        <v>8.1300000000000008</v>
      </c>
      <c r="E841" t="str">
        <f t="shared" si="52"/>
        <v>Diabetes</v>
      </c>
      <c r="F841" t="s">
        <v>2377</v>
      </c>
      <c r="G841" t="s">
        <v>2377</v>
      </c>
      <c r="H841" t="s">
        <v>2377</v>
      </c>
      <c r="I841" t="s">
        <v>2378</v>
      </c>
      <c r="J841" s="21">
        <f t="shared" si="53"/>
        <v>0</v>
      </c>
      <c r="K841" t="s">
        <v>2377</v>
      </c>
      <c r="L841" s="22" t="str">
        <f t="shared" si="54"/>
        <v>No</v>
      </c>
    </row>
    <row r="842" spans="1:12">
      <c r="A842" t="s">
        <v>1527</v>
      </c>
      <c r="B842">
        <v>35.1</v>
      </c>
      <c r="C842" s="22" t="str">
        <f t="shared" si="55"/>
        <v>Obesity</v>
      </c>
      <c r="D842">
        <v>10.1</v>
      </c>
      <c r="E842" t="str">
        <f t="shared" si="52"/>
        <v>Diabetes</v>
      </c>
      <c r="F842" t="s">
        <v>2377</v>
      </c>
      <c r="G842" t="s">
        <v>2377</v>
      </c>
      <c r="H842" t="s">
        <v>2377</v>
      </c>
      <c r="I842" t="s">
        <v>2378</v>
      </c>
      <c r="J842" s="21">
        <f t="shared" si="53"/>
        <v>0</v>
      </c>
      <c r="K842" t="s">
        <v>2377</v>
      </c>
      <c r="L842" s="22" t="str">
        <f t="shared" si="54"/>
        <v>No</v>
      </c>
    </row>
    <row r="843" spans="1:12">
      <c r="A843" t="s">
        <v>1526</v>
      </c>
      <c r="B843">
        <v>33.82</v>
      </c>
      <c r="C843" s="22" t="str">
        <f t="shared" si="55"/>
        <v>Obesity</v>
      </c>
      <c r="D843">
        <v>5.89</v>
      </c>
      <c r="E843" t="str">
        <f t="shared" si="52"/>
        <v>Pre-diabetes</v>
      </c>
      <c r="F843" t="s">
        <v>2379</v>
      </c>
      <c r="G843" t="s">
        <v>2377</v>
      </c>
      <c r="H843" t="s">
        <v>2377</v>
      </c>
      <c r="I843">
        <v>2</v>
      </c>
      <c r="J843" s="21">
        <f t="shared" si="53"/>
        <v>2</v>
      </c>
      <c r="K843" t="s">
        <v>2377</v>
      </c>
      <c r="L843" s="22" t="str">
        <f t="shared" si="54"/>
        <v>No</v>
      </c>
    </row>
    <row r="844" spans="1:12">
      <c r="A844" t="s">
        <v>1525</v>
      </c>
      <c r="B844">
        <v>37.43</v>
      </c>
      <c r="C844" s="22" t="str">
        <f t="shared" si="55"/>
        <v>Obesity</v>
      </c>
      <c r="D844">
        <v>4.97</v>
      </c>
      <c r="E844" t="str">
        <f t="shared" si="52"/>
        <v>Normal</v>
      </c>
      <c r="F844" t="s">
        <v>2377</v>
      </c>
      <c r="G844" t="s">
        <v>2377</v>
      </c>
      <c r="H844" t="s">
        <v>2377</v>
      </c>
      <c r="I844">
        <v>2</v>
      </c>
      <c r="J844" s="21">
        <f t="shared" si="53"/>
        <v>2</v>
      </c>
      <c r="K844" t="s">
        <v>2377</v>
      </c>
      <c r="L844" s="22" t="str">
        <f t="shared" si="54"/>
        <v>No</v>
      </c>
    </row>
    <row r="845" spans="1:12">
      <c r="A845" t="s">
        <v>1524</v>
      </c>
      <c r="B845">
        <v>30.5</v>
      </c>
      <c r="C845" s="22" t="str">
        <f t="shared" si="55"/>
        <v>Obesity</v>
      </c>
      <c r="D845">
        <v>9.9</v>
      </c>
      <c r="E845" t="str">
        <f t="shared" si="52"/>
        <v>Diabetes</v>
      </c>
      <c r="F845" t="s">
        <v>2377</v>
      </c>
      <c r="G845" t="s">
        <v>2377</v>
      </c>
      <c r="H845" t="s">
        <v>2377</v>
      </c>
      <c r="I845" t="s">
        <v>2378</v>
      </c>
      <c r="J845" s="21">
        <f t="shared" si="53"/>
        <v>0</v>
      </c>
      <c r="K845" t="s">
        <v>2377</v>
      </c>
      <c r="L845" s="22" t="str">
        <f t="shared" si="54"/>
        <v>No</v>
      </c>
    </row>
    <row r="846" spans="1:12">
      <c r="A846" t="s">
        <v>1523</v>
      </c>
      <c r="B846">
        <v>24.53</v>
      </c>
      <c r="C846" s="22" t="str">
        <f t="shared" si="55"/>
        <v>Normal weight</v>
      </c>
      <c r="D846">
        <v>9.0500000000000007</v>
      </c>
      <c r="E846" t="str">
        <f t="shared" si="52"/>
        <v>Diabetes</v>
      </c>
      <c r="F846" t="s">
        <v>2377</v>
      </c>
      <c r="G846" t="s">
        <v>2377</v>
      </c>
      <c r="H846" t="s">
        <v>2377</v>
      </c>
      <c r="I846" t="s">
        <v>2378</v>
      </c>
      <c r="J846" s="21">
        <f t="shared" si="53"/>
        <v>0</v>
      </c>
      <c r="K846" t="s">
        <v>2377</v>
      </c>
      <c r="L846" s="22" t="str">
        <f t="shared" si="54"/>
        <v>No</v>
      </c>
    </row>
    <row r="847" spans="1:12">
      <c r="A847" t="s">
        <v>1522</v>
      </c>
      <c r="B847">
        <v>25.74</v>
      </c>
      <c r="C847" s="22" t="str">
        <f t="shared" si="55"/>
        <v>Overweight</v>
      </c>
      <c r="D847">
        <v>10.93</v>
      </c>
      <c r="E847" t="str">
        <f t="shared" si="52"/>
        <v>Diabetes</v>
      </c>
      <c r="F847" t="s">
        <v>2377</v>
      </c>
      <c r="G847" t="s">
        <v>2377</v>
      </c>
      <c r="H847" t="s">
        <v>2377</v>
      </c>
      <c r="I847" t="s">
        <v>2378</v>
      </c>
      <c r="J847" s="21">
        <f t="shared" si="53"/>
        <v>0</v>
      </c>
      <c r="K847" t="s">
        <v>2377</v>
      </c>
      <c r="L847" s="22" t="str">
        <f t="shared" si="54"/>
        <v>No</v>
      </c>
    </row>
    <row r="848" spans="1:12">
      <c r="A848" t="s">
        <v>1521</v>
      </c>
      <c r="B848">
        <v>34.08</v>
      </c>
      <c r="C848" s="22" t="str">
        <f t="shared" si="55"/>
        <v>Obesity</v>
      </c>
      <c r="D848">
        <v>7.58</v>
      </c>
      <c r="E848" t="str">
        <f t="shared" si="52"/>
        <v>Diabetes</v>
      </c>
      <c r="F848" t="s">
        <v>2379</v>
      </c>
      <c r="G848" t="s">
        <v>2377</v>
      </c>
      <c r="H848" t="s">
        <v>2377</v>
      </c>
      <c r="I848">
        <v>2</v>
      </c>
      <c r="J848" s="21">
        <f t="shared" si="53"/>
        <v>2</v>
      </c>
      <c r="K848" t="s">
        <v>2377</v>
      </c>
      <c r="L848" s="22" t="str">
        <f t="shared" si="54"/>
        <v>No</v>
      </c>
    </row>
    <row r="849" spans="1:12">
      <c r="A849" t="s">
        <v>1520</v>
      </c>
      <c r="B849">
        <v>31.35</v>
      </c>
      <c r="C849" s="22" t="str">
        <f t="shared" si="55"/>
        <v>Obesity</v>
      </c>
      <c r="D849">
        <v>11</v>
      </c>
      <c r="E849" t="str">
        <f t="shared" si="52"/>
        <v>Diabetes</v>
      </c>
      <c r="F849" t="s">
        <v>2379</v>
      </c>
      <c r="G849" t="s">
        <v>2377</v>
      </c>
      <c r="H849" t="s">
        <v>2380</v>
      </c>
      <c r="I849">
        <v>1</v>
      </c>
      <c r="J849" s="21">
        <f t="shared" si="53"/>
        <v>1</v>
      </c>
      <c r="K849" t="s">
        <v>2377</v>
      </c>
      <c r="L849" s="22" t="str">
        <f t="shared" si="54"/>
        <v>No</v>
      </c>
    </row>
    <row r="850" spans="1:12">
      <c r="A850" t="s">
        <v>1519</v>
      </c>
      <c r="B850">
        <v>26.79</v>
      </c>
      <c r="C850" s="22" t="str">
        <f t="shared" si="55"/>
        <v>Overweight</v>
      </c>
      <c r="D850">
        <v>5.0599999999999996</v>
      </c>
      <c r="E850" t="str">
        <f t="shared" si="52"/>
        <v>Normal</v>
      </c>
      <c r="F850" t="s">
        <v>2377</v>
      </c>
      <c r="G850" t="s">
        <v>2377</v>
      </c>
      <c r="H850" t="s">
        <v>2377</v>
      </c>
      <c r="I850">
        <v>1</v>
      </c>
      <c r="J850" s="21">
        <f t="shared" si="53"/>
        <v>1</v>
      </c>
      <c r="K850" t="s">
        <v>2377</v>
      </c>
      <c r="L850" s="22" t="str">
        <f t="shared" si="54"/>
        <v>No</v>
      </c>
    </row>
    <row r="851" spans="1:12">
      <c r="A851" t="s">
        <v>1518</v>
      </c>
      <c r="B851">
        <v>42.78</v>
      </c>
      <c r="C851" s="22" t="str">
        <f t="shared" si="55"/>
        <v>Obesity</v>
      </c>
      <c r="D851">
        <v>6.11</v>
      </c>
      <c r="E851" t="str">
        <f t="shared" si="52"/>
        <v>Pre-diabetes</v>
      </c>
      <c r="F851" t="s">
        <v>2379</v>
      </c>
      <c r="G851" t="s">
        <v>2377</v>
      </c>
      <c r="H851" t="s">
        <v>2377</v>
      </c>
      <c r="I851">
        <v>1</v>
      </c>
      <c r="J851" s="21">
        <f t="shared" si="53"/>
        <v>1</v>
      </c>
      <c r="K851" t="s">
        <v>2377</v>
      </c>
      <c r="L851" s="22" t="str">
        <f t="shared" si="54"/>
        <v>No</v>
      </c>
    </row>
    <row r="852" spans="1:12">
      <c r="A852" t="s">
        <v>1517</v>
      </c>
      <c r="B852">
        <v>46.75</v>
      </c>
      <c r="C852" s="22" t="str">
        <f t="shared" si="55"/>
        <v>Obesity</v>
      </c>
      <c r="D852">
        <v>6.66</v>
      </c>
      <c r="E852" t="str">
        <f t="shared" si="52"/>
        <v>Diabetes</v>
      </c>
      <c r="F852" t="s">
        <v>2379</v>
      </c>
      <c r="G852" t="s">
        <v>2377</v>
      </c>
      <c r="H852" t="s">
        <v>2377</v>
      </c>
      <c r="I852">
        <v>2</v>
      </c>
      <c r="J852" s="21">
        <f t="shared" si="53"/>
        <v>2</v>
      </c>
      <c r="K852" t="s">
        <v>2377</v>
      </c>
      <c r="L852" s="22" t="str">
        <f t="shared" si="54"/>
        <v>No</v>
      </c>
    </row>
    <row r="853" spans="1:12">
      <c r="A853" t="s">
        <v>1516</v>
      </c>
      <c r="B853">
        <v>32.15</v>
      </c>
      <c r="C853" s="22" t="str">
        <f t="shared" si="55"/>
        <v>Obesity</v>
      </c>
      <c r="D853">
        <v>4.0199999999999996</v>
      </c>
      <c r="E853" t="str">
        <f t="shared" si="52"/>
        <v>Normal</v>
      </c>
      <c r="F853" t="s">
        <v>2379</v>
      </c>
      <c r="G853" t="s">
        <v>2377</v>
      </c>
      <c r="H853" t="s">
        <v>2380</v>
      </c>
      <c r="I853">
        <v>1</v>
      </c>
      <c r="J853" s="21">
        <f t="shared" si="53"/>
        <v>1</v>
      </c>
      <c r="K853" t="s">
        <v>2377</v>
      </c>
      <c r="L853" s="22" t="str">
        <f t="shared" si="54"/>
        <v>No</v>
      </c>
    </row>
    <row r="854" spans="1:12">
      <c r="A854" t="s">
        <v>1515</v>
      </c>
      <c r="B854">
        <v>43.4</v>
      </c>
      <c r="C854" s="22" t="str">
        <f t="shared" si="55"/>
        <v>Obesity</v>
      </c>
      <c r="D854">
        <v>8.81</v>
      </c>
      <c r="E854" t="str">
        <f t="shared" si="52"/>
        <v>Diabetes</v>
      </c>
      <c r="F854" t="s">
        <v>2379</v>
      </c>
      <c r="G854" t="s">
        <v>2377</v>
      </c>
      <c r="H854" t="s">
        <v>2377</v>
      </c>
      <c r="I854">
        <v>2</v>
      </c>
      <c r="J854" s="21">
        <f t="shared" si="53"/>
        <v>2</v>
      </c>
      <c r="K854" t="s">
        <v>2377</v>
      </c>
      <c r="L854" s="22" t="str">
        <f t="shared" si="54"/>
        <v>No</v>
      </c>
    </row>
    <row r="855" spans="1:12">
      <c r="A855" t="s">
        <v>1514</v>
      </c>
      <c r="B855">
        <v>31.57</v>
      </c>
      <c r="C855" s="22" t="str">
        <f t="shared" si="55"/>
        <v>Obesity</v>
      </c>
      <c r="D855">
        <v>7.92</v>
      </c>
      <c r="E855" t="str">
        <f t="shared" si="52"/>
        <v>Diabetes</v>
      </c>
      <c r="F855" t="s">
        <v>2379</v>
      </c>
      <c r="G855" t="s">
        <v>2377</v>
      </c>
      <c r="H855" t="s">
        <v>2377</v>
      </c>
      <c r="I855">
        <v>2</v>
      </c>
      <c r="J855" s="21">
        <f t="shared" si="53"/>
        <v>2</v>
      </c>
      <c r="K855" t="s">
        <v>2377</v>
      </c>
      <c r="L855" s="22" t="str">
        <f t="shared" si="54"/>
        <v>No</v>
      </c>
    </row>
    <row r="856" spans="1:12">
      <c r="A856" t="s">
        <v>1513</v>
      </c>
      <c r="B856">
        <v>24.32</v>
      </c>
      <c r="C856" s="22" t="str">
        <f t="shared" si="55"/>
        <v>Normal weight</v>
      </c>
      <c r="D856">
        <v>7.48</v>
      </c>
      <c r="E856" t="str">
        <f t="shared" si="52"/>
        <v>Diabetes</v>
      </c>
      <c r="F856" t="s">
        <v>2377</v>
      </c>
      <c r="G856" t="s">
        <v>2377</v>
      </c>
      <c r="H856" t="s">
        <v>2377</v>
      </c>
      <c r="I856" t="s">
        <v>2378</v>
      </c>
      <c r="J856" s="21">
        <f t="shared" si="53"/>
        <v>0</v>
      </c>
      <c r="K856" t="s">
        <v>2377</v>
      </c>
      <c r="L856" s="22" t="str">
        <f t="shared" si="54"/>
        <v>No</v>
      </c>
    </row>
    <row r="857" spans="1:12">
      <c r="A857" t="s">
        <v>1512</v>
      </c>
      <c r="B857">
        <v>31.07</v>
      </c>
      <c r="C857" s="22" t="str">
        <f t="shared" si="55"/>
        <v>Obesity</v>
      </c>
      <c r="D857">
        <v>4.62</v>
      </c>
      <c r="E857" t="str">
        <f t="shared" si="52"/>
        <v>Normal</v>
      </c>
      <c r="F857" t="s">
        <v>2379</v>
      </c>
      <c r="G857" t="s">
        <v>2377</v>
      </c>
      <c r="H857" t="s">
        <v>2377</v>
      </c>
      <c r="I857">
        <v>2</v>
      </c>
      <c r="J857" s="21">
        <f t="shared" si="53"/>
        <v>2</v>
      </c>
      <c r="K857" t="s">
        <v>2377</v>
      </c>
      <c r="L857" s="22" t="str">
        <f t="shared" si="54"/>
        <v>No</v>
      </c>
    </row>
    <row r="858" spans="1:12">
      <c r="A858" t="s">
        <v>1511</v>
      </c>
      <c r="B858">
        <v>35.814999999999998</v>
      </c>
      <c r="C858" s="22" t="str">
        <f t="shared" si="55"/>
        <v>Obesity</v>
      </c>
      <c r="D858">
        <v>8.4700000000000006</v>
      </c>
      <c r="E858" t="str">
        <f t="shared" si="52"/>
        <v>Diabetes</v>
      </c>
      <c r="F858" t="s">
        <v>2377</v>
      </c>
      <c r="G858" t="s">
        <v>2377</v>
      </c>
      <c r="H858" t="s">
        <v>2377</v>
      </c>
      <c r="I858" t="s">
        <v>2378</v>
      </c>
      <c r="J858" s="21">
        <f t="shared" si="53"/>
        <v>0</v>
      </c>
      <c r="K858" t="s">
        <v>2377</v>
      </c>
      <c r="L858" s="22" t="str">
        <f t="shared" si="54"/>
        <v>No</v>
      </c>
    </row>
    <row r="859" spans="1:12">
      <c r="A859" t="s">
        <v>1510</v>
      </c>
      <c r="B859">
        <v>40.81</v>
      </c>
      <c r="C859" s="22" t="str">
        <f t="shared" si="55"/>
        <v>Obesity</v>
      </c>
      <c r="D859">
        <v>10.58</v>
      </c>
      <c r="E859" t="str">
        <f t="shared" si="52"/>
        <v>Diabetes</v>
      </c>
      <c r="F859" t="s">
        <v>2379</v>
      </c>
      <c r="G859" t="s">
        <v>2377</v>
      </c>
      <c r="H859" t="s">
        <v>2377</v>
      </c>
      <c r="I859" t="s">
        <v>2378</v>
      </c>
      <c r="J859" s="21">
        <f t="shared" si="53"/>
        <v>0</v>
      </c>
      <c r="K859" t="s">
        <v>2377</v>
      </c>
      <c r="L859" s="22" t="str">
        <f t="shared" si="54"/>
        <v>No</v>
      </c>
    </row>
    <row r="860" spans="1:12">
      <c r="A860" t="s">
        <v>1509</v>
      </c>
      <c r="B860">
        <v>24.605</v>
      </c>
      <c r="C860" s="22" t="str">
        <f t="shared" si="55"/>
        <v>Normal weight</v>
      </c>
      <c r="D860">
        <v>7.48</v>
      </c>
      <c r="E860" t="str">
        <f t="shared" si="52"/>
        <v>Diabetes</v>
      </c>
      <c r="F860" t="s">
        <v>2377</v>
      </c>
      <c r="G860" t="s">
        <v>2377</v>
      </c>
      <c r="H860" t="s">
        <v>2377</v>
      </c>
      <c r="I860" t="s">
        <v>2378</v>
      </c>
      <c r="J860" s="21">
        <f t="shared" si="53"/>
        <v>0</v>
      </c>
      <c r="K860" t="s">
        <v>2377</v>
      </c>
      <c r="L860" s="22" t="str">
        <f t="shared" si="54"/>
        <v>No</v>
      </c>
    </row>
    <row r="861" spans="1:12">
      <c r="A861" t="s">
        <v>1508</v>
      </c>
      <c r="B861">
        <v>21.47</v>
      </c>
      <c r="C861" s="22" t="str">
        <f t="shared" si="55"/>
        <v>Normal weight</v>
      </c>
      <c r="D861">
        <v>7.82</v>
      </c>
      <c r="E861" t="str">
        <f t="shared" si="52"/>
        <v>Diabetes</v>
      </c>
      <c r="F861" t="s">
        <v>2377</v>
      </c>
      <c r="G861" t="s">
        <v>2377</v>
      </c>
      <c r="H861" t="s">
        <v>2377</v>
      </c>
      <c r="I861" t="s">
        <v>2378</v>
      </c>
      <c r="J861" s="21">
        <f t="shared" si="53"/>
        <v>0</v>
      </c>
      <c r="K861" t="s">
        <v>2377</v>
      </c>
      <c r="L861" s="22" t="str">
        <f t="shared" si="54"/>
        <v>No</v>
      </c>
    </row>
    <row r="862" spans="1:12">
      <c r="A862" t="s">
        <v>1507</v>
      </c>
      <c r="B862">
        <v>52.89</v>
      </c>
      <c r="C862" s="22" t="str">
        <f t="shared" si="55"/>
        <v>Obesity</v>
      </c>
      <c r="D862">
        <v>4.96</v>
      </c>
      <c r="E862" t="str">
        <f t="shared" si="52"/>
        <v>Normal</v>
      </c>
      <c r="F862" t="s">
        <v>2379</v>
      </c>
      <c r="G862" t="s">
        <v>2377</v>
      </c>
      <c r="H862" t="s">
        <v>2377</v>
      </c>
      <c r="I862">
        <v>1</v>
      </c>
      <c r="J862" s="21">
        <f t="shared" si="53"/>
        <v>1</v>
      </c>
      <c r="K862" t="s">
        <v>2377</v>
      </c>
      <c r="L862" s="22" t="str">
        <f t="shared" si="54"/>
        <v>No</v>
      </c>
    </row>
    <row r="863" spans="1:12">
      <c r="A863" t="s">
        <v>1506</v>
      </c>
      <c r="B863">
        <v>32.965000000000003</v>
      </c>
      <c r="C863" s="22" t="str">
        <f t="shared" si="55"/>
        <v>Obesity</v>
      </c>
      <c r="D863">
        <v>6.15</v>
      </c>
      <c r="E863" t="str">
        <f t="shared" si="52"/>
        <v>Pre-diabetes</v>
      </c>
      <c r="F863" t="s">
        <v>2379</v>
      </c>
      <c r="G863" t="s">
        <v>2377</v>
      </c>
      <c r="H863" t="s">
        <v>2377</v>
      </c>
      <c r="I863">
        <v>1</v>
      </c>
      <c r="J863" s="21">
        <f t="shared" si="53"/>
        <v>1</v>
      </c>
      <c r="K863" t="s">
        <v>2377</v>
      </c>
      <c r="L863" s="22" t="str">
        <f t="shared" si="54"/>
        <v>No</v>
      </c>
    </row>
    <row r="864" spans="1:12">
      <c r="A864" t="s">
        <v>1505</v>
      </c>
      <c r="B864">
        <v>36.799999999999997</v>
      </c>
      <c r="C864" s="22" t="str">
        <f t="shared" si="55"/>
        <v>Obesity</v>
      </c>
      <c r="D864">
        <v>4.62</v>
      </c>
      <c r="E864" t="str">
        <f t="shared" si="52"/>
        <v>Normal</v>
      </c>
      <c r="F864" t="s">
        <v>2377</v>
      </c>
      <c r="G864" t="s">
        <v>2377</v>
      </c>
      <c r="H864" t="s">
        <v>2380</v>
      </c>
      <c r="I864">
        <v>1</v>
      </c>
      <c r="J864" s="21">
        <f t="shared" si="53"/>
        <v>1</v>
      </c>
      <c r="K864" t="s">
        <v>2377</v>
      </c>
      <c r="L864" s="22" t="str">
        <f t="shared" si="54"/>
        <v>No</v>
      </c>
    </row>
    <row r="865" spans="1:12">
      <c r="A865" t="s">
        <v>1504</v>
      </c>
      <c r="B865">
        <v>34.299999999999997</v>
      </c>
      <c r="C865" s="22" t="str">
        <f t="shared" si="55"/>
        <v>Obesity</v>
      </c>
      <c r="D865">
        <v>4.87</v>
      </c>
      <c r="E865" t="str">
        <f t="shared" si="52"/>
        <v>Normal</v>
      </c>
      <c r="F865" t="s">
        <v>2377</v>
      </c>
      <c r="G865" t="s">
        <v>2377</v>
      </c>
      <c r="H865" t="s">
        <v>2377</v>
      </c>
      <c r="I865">
        <v>2</v>
      </c>
      <c r="J865" s="21">
        <f t="shared" si="53"/>
        <v>2</v>
      </c>
      <c r="K865" t="s">
        <v>2377</v>
      </c>
      <c r="L865" s="22" t="str">
        <f t="shared" si="54"/>
        <v>No</v>
      </c>
    </row>
    <row r="866" spans="1:12">
      <c r="A866" t="s">
        <v>1503</v>
      </c>
      <c r="B866">
        <v>35.244999999999997</v>
      </c>
      <c r="C866" s="22" t="str">
        <f t="shared" si="55"/>
        <v>Obesity</v>
      </c>
      <c r="D866">
        <v>4.63</v>
      </c>
      <c r="E866" t="str">
        <f t="shared" si="52"/>
        <v>Normal</v>
      </c>
      <c r="F866" t="s">
        <v>2377</v>
      </c>
      <c r="G866" t="s">
        <v>2377</v>
      </c>
      <c r="H866" t="s">
        <v>2377</v>
      </c>
      <c r="I866" t="s">
        <v>2378</v>
      </c>
      <c r="J866" s="21">
        <f t="shared" si="53"/>
        <v>0</v>
      </c>
      <c r="K866" t="s">
        <v>2377</v>
      </c>
      <c r="L866" s="22" t="str">
        <f t="shared" si="54"/>
        <v>No</v>
      </c>
    </row>
    <row r="867" spans="1:12">
      <c r="A867" t="s">
        <v>1502</v>
      </c>
      <c r="B867">
        <v>26.23</v>
      </c>
      <c r="C867" s="22" t="str">
        <f t="shared" si="55"/>
        <v>Overweight</v>
      </c>
      <c r="D867">
        <v>11.93</v>
      </c>
      <c r="E867" t="str">
        <f t="shared" si="52"/>
        <v>Diabetes</v>
      </c>
      <c r="F867" t="s">
        <v>2377</v>
      </c>
      <c r="G867" t="s">
        <v>2377</v>
      </c>
      <c r="H867" t="s">
        <v>2377</v>
      </c>
      <c r="I867" t="s">
        <v>2378</v>
      </c>
      <c r="J867" s="21">
        <f t="shared" si="53"/>
        <v>0</v>
      </c>
      <c r="K867" t="s">
        <v>2377</v>
      </c>
      <c r="L867" s="22" t="str">
        <f t="shared" si="54"/>
        <v>No</v>
      </c>
    </row>
    <row r="868" spans="1:12">
      <c r="A868" t="s">
        <v>1501</v>
      </c>
      <c r="B868">
        <v>36.1</v>
      </c>
      <c r="C868" s="22" t="str">
        <f t="shared" si="55"/>
        <v>Obesity</v>
      </c>
      <c r="D868">
        <v>5.65</v>
      </c>
      <c r="E868" t="str">
        <f t="shared" si="52"/>
        <v>Normal</v>
      </c>
      <c r="F868" t="s">
        <v>2379</v>
      </c>
      <c r="G868" t="s">
        <v>2377</v>
      </c>
      <c r="H868" t="s">
        <v>2377</v>
      </c>
      <c r="I868">
        <v>2</v>
      </c>
      <c r="J868" s="21">
        <f t="shared" si="53"/>
        <v>2</v>
      </c>
      <c r="K868" t="s">
        <v>2377</v>
      </c>
      <c r="L868" s="22" t="str">
        <f t="shared" si="54"/>
        <v>No</v>
      </c>
    </row>
    <row r="869" spans="1:12">
      <c r="A869" t="s">
        <v>1500</v>
      </c>
      <c r="B869">
        <v>37.1</v>
      </c>
      <c r="C869" s="22" t="str">
        <f t="shared" si="55"/>
        <v>Obesity</v>
      </c>
      <c r="D869">
        <v>11.21</v>
      </c>
      <c r="E869" t="str">
        <f t="shared" si="52"/>
        <v>Diabetes</v>
      </c>
      <c r="F869" t="s">
        <v>2379</v>
      </c>
      <c r="G869" t="s">
        <v>2377</v>
      </c>
      <c r="H869" t="s">
        <v>2380</v>
      </c>
      <c r="I869">
        <v>1</v>
      </c>
      <c r="J869" s="21">
        <f t="shared" si="53"/>
        <v>1</v>
      </c>
      <c r="K869" t="s">
        <v>2377</v>
      </c>
      <c r="L869" s="22" t="str">
        <f t="shared" si="54"/>
        <v>No</v>
      </c>
    </row>
    <row r="870" spans="1:12">
      <c r="A870" t="s">
        <v>1499</v>
      </c>
      <c r="B870">
        <v>27.5</v>
      </c>
      <c r="C870" s="22" t="str">
        <f t="shared" si="55"/>
        <v>Overweight</v>
      </c>
      <c r="D870">
        <v>10.62</v>
      </c>
      <c r="E870" t="str">
        <f t="shared" si="52"/>
        <v>Diabetes</v>
      </c>
      <c r="F870" t="s">
        <v>2379</v>
      </c>
      <c r="G870" t="s">
        <v>2377</v>
      </c>
      <c r="H870" t="s">
        <v>2380</v>
      </c>
      <c r="I870">
        <v>1</v>
      </c>
      <c r="J870" s="21">
        <f t="shared" si="53"/>
        <v>1</v>
      </c>
      <c r="K870" t="s">
        <v>2377</v>
      </c>
      <c r="L870" s="22" t="str">
        <f t="shared" si="54"/>
        <v>No</v>
      </c>
    </row>
    <row r="871" spans="1:12">
      <c r="A871" t="s">
        <v>1498</v>
      </c>
      <c r="B871">
        <v>24.7</v>
      </c>
      <c r="C871" s="22" t="str">
        <f t="shared" si="55"/>
        <v>Normal weight</v>
      </c>
      <c r="D871">
        <v>10.7</v>
      </c>
      <c r="E871" t="str">
        <f t="shared" si="52"/>
        <v>Diabetes</v>
      </c>
      <c r="F871" t="s">
        <v>2379</v>
      </c>
      <c r="G871" t="s">
        <v>2377</v>
      </c>
      <c r="H871" t="s">
        <v>2380</v>
      </c>
      <c r="I871">
        <v>1</v>
      </c>
      <c r="J871" s="21">
        <f t="shared" si="53"/>
        <v>1</v>
      </c>
      <c r="K871" t="s">
        <v>2377</v>
      </c>
      <c r="L871" s="22" t="str">
        <f t="shared" si="54"/>
        <v>No</v>
      </c>
    </row>
    <row r="872" spans="1:12">
      <c r="A872" t="s">
        <v>1497</v>
      </c>
      <c r="B872">
        <v>26.78</v>
      </c>
      <c r="C872" s="22" t="str">
        <f t="shared" si="55"/>
        <v>Overweight</v>
      </c>
      <c r="D872">
        <v>10.02</v>
      </c>
      <c r="E872" t="str">
        <f t="shared" si="52"/>
        <v>Diabetes</v>
      </c>
      <c r="F872" t="s">
        <v>2379</v>
      </c>
      <c r="G872" t="s">
        <v>2377</v>
      </c>
      <c r="H872" t="s">
        <v>2380</v>
      </c>
      <c r="I872">
        <v>1</v>
      </c>
      <c r="J872" s="21">
        <f t="shared" si="53"/>
        <v>1</v>
      </c>
      <c r="K872" t="s">
        <v>2377</v>
      </c>
      <c r="L872" s="22" t="str">
        <f t="shared" si="54"/>
        <v>No</v>
      </c>
    </row>
    <row r="873" spans="1:12">
      <c r="A873" t="s">
        <v>1496</v>
      </c>
      <c r="B873">
        <v>45.8</v>
      </c>
      <c r="C873" s="22" t="str">
        <f t="shared" si="55"/>
        <v>Obesity</v>
      </c>
      <c r="D873">
        <v>4.8499999999999996</v>
      </c>
      <c r="E873" t="str">
        <f t="shared" si="52"/>
        <v>Normal</v>
      </c>
      <c r="F873" t="s">
        <v>2377</v>
      </c>
      <c r="G873" t="s">
        <v>2377</v>
      </c>
      <c r="H873" t="s">
        <v>2377</v>
      </c>
      <c r="I873" t="s">
        <v>2378</v>
      </c>
      <c r="J873" s="21">
        <f t="shared" si="53"/>
        <v>0</v>
      </c>
      <c r="K873" t="s">
        <v>2377</v>
      </c>
      <c r="L873" s="22" t="str">
        <f t="shared" si="54"/>
        <v>No</v>
      </c>
    </row>
    <row r="874" spans="1:12">
      <c r="A874" t="s">
        <v>1495</v>
      </c>
      <c r="B874">
        <v>29</v>
      </c>
      <c r="C874" s="22" t="str">
        <f t="shared" si="55"/>
        <v>Overweight</v>
      </c>
      <c r="D874">
        <v>4.3899999999999997</v>
      </c>
      <c r="E874" t="str">
        <f t="shared" si="52"/>
        <v>Normal</v>
      </c>
      <c r="F874" t="s">
        <v>2379</v>
      </c>
      <c r="G874" t="s">
        <v>2377</v>
      </c>
      <c r="H874" t="s">
        <v>2377</v>
      </c>
      <c r="I874">
        <v>2</v>
      </c>
      <c r="J874" s="21">
        <f t="shared" si="53"/>
        <v>2</v>
      </c>
      <c r="K874" t="s">
        <v>2377</v>
      </c>
      <c r="L874" s="22" t="str">
        <f t="shared" si="54"/>
        <v>No</v>
      </c>
    </row>
    <row r="875" spans="1:12">
      <c r="A875" t="s">
        <v>1494</v>
      </c>
      <c r="B875">
        <v>33.534999999999997</v>
      </c>
      <c r="C875" s="22" t="str">
        <f t="shared" si="55"/>
        <v>Obesity</v>
      </c>
      <c r="D875">
        <v>8.24</v>
      </c>
      <c r="E875" t="str">
        <f t="shared" si="52"/>
        <v>Diabetes</v>
      </c>
      <c r="F875" t="s">
        <v>2379</v>
      </c>
      <c r="G875" t="s">
        <v>2377</v>
      </c>
      <c r="H875" t="s">
        <v>2377</v>
      </c>
      <c r="I875" t="s">
        <v>2378</v>
      </c>
      <c r="J875" s="21">
        <f t="shared" si="53"/>
        <v>0</v>
      </c>
      <c r="K875" t="s">
        <v>2377</v>
      </c>
      <c r="L875" s="22" t="str">
        <f t="shared" si="54"/>
        <v>No</v>
      </c>
    </row>
    <row r="876" spans="1:12">
      <c r="A876" t="s">
        <v>1493</v>
      </c>
      <c r="B876">
        <v>32.774999999999999</v>
      </c>
      <c r="C876" s="22" t="str">
        <f t="shared" si="55"/>
        <v>Obesity</v>
      </c>
      <c r="D876">
        <v>9.77</v>
      </c>
      <c r="E876" t="str">
        <f t="shared" si="52"/>
        <v>Diabetes</v>
      </c>
      <c r="F876" t="s">
        <v>2379</v>
      </c>
      <c r="G876" t="s">
        <v>2377</v>
      </c>
      <c r="H876" t="s">
        <v>2377</v>
      </c>
      <c r="I876" t="s">
        <v>2378</v>
      </c>
      <c r="J876" s="21">
        <f t="shared" si="53"/>
        <v>0</v>
      </c>
      <c r="K876" t="s">
        <v>2377</v>
      </c>
      <c r="L876" s="22" t="str">
        <f t="shared" si="54"/>
        <v>No</v>
      </c>
    </row>
    <row r="877" spans="1:12">
      <c r="A877" t="s">
        <v>1492</v>
      </c>
      <c r="B877">
        <v>37.51</v>
      </c>
      <c r="C877" s="22" t="str">
        <f t="shared" si="55"/>
        <v>Obesity</v>
      </c>
      <c r="D877">
        <v>5.5</v>
      </c>
      <c r="E877" t="str">
        <f t="shared" si="52"/>
        <v>Normal</v>
      </c>
      <c r="F877" t="s">
        <v>2379</v>
      </c>
      <c r="G877" t="s">
        <v>2377</v>
      </c>
      <c r="H877" t="s">
        <v>2377</v>
      </c>
      <c r="I877">
        <v>2</v>
      </c>
      <c r="J877" s="21">
        <f t="shared" si="53"/>
        <v>2</v>
      </c>
      <c r="K877" t="s">
        <v>2377</v>
      </c>
      <c r="L877" s="22" t="str">
        <f t="shared" si="54"/>
        <v>No</v>
      </c>
    </row>
    <row r="878" spans="1:12">
      <c r="A878" t="s">
        <v>1491</v>
      </c>
      <c r="B878">
        <v>39.86</v>
      </c>
      <c r="C878" s="22" t="str">
        <f t="shared" si="55"/>
        <v>Obesity</v>
      </c>
      <c r="D878">
        <v>11.84</v>
      </c>
      <c r="E878" t="str">
        <f t="shared" si="52"/>
        <v>Diabetes</v>
      </c>
      <c r="F878" t="s">
        <v>2379</v>
      </c>
      <c r="G878" t="s">
        <v>2377</v>
      </c>
      <c r="H878" t="s">
        <v>2377</v>
      </c>
      <c r="I878">
        <v>1</v>
      </c>
      <c r="J878" s="21">
        <f t="shared" si="53"/>
        <v>1</v>
      </c>
      <c r="K878" t="s">
        <v>2377</v>
      </c>
      <c r="L878" s="22" t="str">
        <f t="shared" si="54"/>
        <v>No</v>
      </c>
    </row>
    <row r="879" spans="1:12">
      <c r="A879" t="s">
        <v>1490</v>
      </c>
      <c r="B879">
        <v>42.13</v>
      </c>
      <c r="C879" s="22" t="str">
        <f t="shared" si="55"/>
        <v>Obesity</v>
      </c>
      <c r="D879">
        <v>4.66</v>
      </c>
      <c r="E879" t="str">
        <f t="shared" si="52"/>
        <v>Normal</v>
      </c>
      <c r="F879" t="s">
        <v>2377</v>
      </c>
      <c r="G879" t="s">
        <v>2377</v>
      </c>
      <c r="H879" t="s">
        <v>2377</v>
      </c>
      <c r="I879" t="s">
        <v>2378</v>
      </c>
      <c r="J879" s="21">
        <f t="shared" si="53"/>
        <v>0</v>
      </c>
      <c r="K879" t="s">
        <v>2377</v>
      </c>
      <c r="L879" s="22" t="str">
        <f t="shared" si="54"/>
        <v>No</v>
      </c>
    </row>
    <row r="880" spans="1:12">
      <c r="A880" t="s">
        <v>1489</v>
      </c>
      <c r="B880">
        <v>35.99</v>
      </c>
      <c r="C880" s="22" t="str">
        <f t="shared" si="55"/>
        <v>Obesity</v>
      </c>
      <c r="D880">
        <v>11.11</v>
      </c>
      <c r="E880" t="str">
        <f t="shared" si="52"/>
        <v>Diabetes</v>
      </c>
      <c r="F880" t="s">
        <v>2377</v>
      </c>
      <c r="G880" t="s">
        <v>2377</v>
      </c>
      <c r="H880" t="s">
        <v>2377</v>
      </c>
      <c r="I880" t="s">
        <v>2378</v>
      </c>
      <c r="J880" s="21">
        <f t="shared" si="53"/>
        <v>0</v>
      </c>
      <c r="K880" t="s">
        <v>2377</v>
      </c>
      <c r="L880" s="22" t="str">
        <f t="shared" si="54"/>
        <v>No</v>
      </c>
    </row>
    <row r="881" spans="1:12">
      <c r="A881" t="s">
        <v>1488</v>
      </c>
      <c r="B881">
        <v>35.200000000000003</v>
      </c>
      <c r="C881" s="22" t="str">
        <f t="shared" si="55"/>
        <v>Obesity</v>
      </c>
      <c r="D881">
        <v>7.72</v>
      </c>
      <c r="E881" t="str">
        <f t="shared" si="52"/>
        <v>Diabetes</v>
      </c>
      <c r="F881" t="s">
        <v>2379</v>
      </c>
      <c r="G881" t="s">
        <v>2377</v>
      </c>
      <c r="H881" t="s">
        <v>2380</v>
      </c>
      <c r="I881">
        <v>1</v>
      </c>
      <c r="J881" s="21">
        <f t="shared" si="53"/>
        <v>1</v>
      </c>
      <c r="K881" t="s">
        <v>2377</v>
      </c>
      <c r="L881" s="22" t="str">
        <f t="shared" si="54"/>
        <v>No</v>
      </c>
    </row>
    <row r="882" spans="1:12">
      <c r="A882" t="s">
        <v>1487</v>
      </c>
      <c r="B882">
        <v>29.91</v>
      </c>
      <c r="C882" s="22" t="str">
        <f t="shared" si="55"/>
        <v>Overweight</v>
      </c>
      <c r="D882">
        <v>5.55</v>
      </c>
      <c r="E882" t="str">
        <f t="shared" si="52"/>
        <v>Normal</v>
      </c>
      <c r="F882" t="s">
        <v>2379</v>
      </c>
      <c r="G882" t="s">
        <v>2377</v>
      </c>
      <c r="H882" t="s">
        <v>2377</v>
      </c>
      <c r="I882">
        <v>2</v>
      </c>
      <c r="J882" s="21">
        <f t="shared" si="53"/>
        <v>2</v>
      </c>
      <c r="K882" t="s">
        <v>2377</v>
      </c>
      <c r="L882" s="22" t="str">
        <f t="shared" si="54"/>
        <v>No</v>
      </c>
    </row>
    <row r="883" spans="1:12">
      <c r="A883" t="s">
        <v>1486</v>
      </c>
      <c r="B883">
        <v>36.479999999999997</v>
      </c>
      <c r="C883" s="22" t="str">
        <f t="shared" si="55"/>
        <v>Obesity</v>
      </c>
      <c r="D883">
        <v>5.05</v>
      </c>
      <c r="E883" t="str">
        <f t="shared" si="52"/>
        <v>Normal</v>
      </c>
      <c r="F883" t="s">
        <v>2379</v>
      </c>
      <c r="G883" t="s">
        <v>2377</v>
      </c>
      <c r="H883" t="s">
        <v>2377</v>
      </c>
      <c r="I883">
        <v>1</v>
      </c>
      <c r="J883" s="21">
        <f t="shared" si="53"/>
        <v>1</v>
      </c>
      <c r="K883" t="s">
        <v>2377</v>
      </c>
      <c r="L883" s="22" t="str">
        <f t="shared" si="54"/>
        <v>No</v>
      </c>
    </row>
    <row r="884" spans="1:12">
      <c r="A884" t="s">
        <v>1485</v>
      </c>
      <c r="B884">
        <v>27.5</v>
      </c>
      <c r="C884" s="22" t="str">
        <f t="shared" si="55"/>
        <v>Overweight</v>
      </c>
      <c r="D884">
        <v>8.69</v>
      </c>
      <c r="E884" t="str">
        <f t="shared" si="52"/>
        <v>Diabetes</v>
      </c>
      <c r="F884" t="s">
        <v>2379</v>
      </c>
      <c r="G884" t="s">
        <v>2377</v>
      </c>
      <c r="H884" t="s">
        <v>2380</v>
      </c>
      <c r="I884">
        <v>1</v>
      </c>
      <c r="J884" s="21">
        <f t="shared" si="53"/>
        <v>1</v>
      </c>
      <c r="K884" t="s">
        <v>2377</v>
      </c>
      <c r="L884" s="22" t="str">
        <f t="shared" si="54"/>
        <v>No</v>
      </c>
    </row>
    <row r="885" spans="1:12">
      <c r="A885" t="s">
        <v>1484</v>
      </c>
      <c r="B885">
        <v>33.44</v>
      </c>
      <c r="C885" s="22" t="str">
        <f t="shared" si="55"/>
        <v>Obesity</v>
      </c>
      <c r="D885">
        <v>5.9</v>
      </c>
      <c r="E885" t="str">
        <f t="shared" si="52"/>
        <v>Pre-diabetes</v>
      </c>
      <c r="F885" t="s">
        <v>2379</v>
      </c>
      <c r="G885" t="s">
        <v>2377</v>
      </c>
      <c r="H885" t="s">
        <v>2377</v>
      </c>
      <c r="I885">
        <v>1</v>
      </c>
      <c r="J885" s="21">
        <f t="shared" si="53"/>
        <v>1</v>
      </c>
      <c r="K885" t="s">
        <v>2377</v>
      </c>
      <c r="L885" s="22" t="str">
        <f t="shared" si="54"/>
        <v>No</v>
      </c>
    </row>
    <row r="886" spans="1:12">
      <c r="A886" t="s">
        <v>1483</v>
      </c>
      <c r="B886">
        <v>28.215</v>
      </c>
      <c r="C886" s="22" t="str">
        <f t="shared" si="55"/>
        <v>Overweight</v>
      </c>
      <c r="D886">
        <v>6.29</v>
      </c>
      <c r="E886" t="str">
        <f t="shared" si="52"/>
        <v>Pre-diabetes</v>
      </c>
      <c r="F886" t="s">
        <v>2379</v>
      </c>
      <c r="G886" t="s">
        <v>2377</v>
      </c>
      <c r="H886" t="s">
        <v>2377</v>
      </c>
      <c r="I886">
        <v>1</v>
      </c>
      <c r="J886" s="21">
        <f t="shared" si="53"/>
        <v>1</v>
      </c>
      <c r="K886" t="s">
        <v>2377</v>
      </c>
      <c r="L886" s="22" t="str">
        <f t="shared" si="54"/>
        <v>No</v>
      </c>
    </row>
    <row r="887" spans="1:12">
      <c r="A887" t="s">
        <v>1482</v>
      </c>
      <c r="B887">
        <v>27.17</v>
      </c>
      <c r="C887" s="22" t="str">
        <f t="shared" si="55"/>
        <v>Overweight</v>
      </c>
      <c r="D887">
        <v>5.84</v>
      </c>
      <c r="E887" t="str">
        <f t="shared" si="52"/>
        <v>Pre-diabetes</v>
      </c>
      <c r="F887" t="s">
        <v>2379</v>
      </c>
      <c r="G887" t="s">
        <v>2377</v>
      </c>
      <c r="H887" t="s">
        <v>2377</v>
      </c>
      <c r="I887">
        <v>1</v>
      </c>
      <c r="J887" s="21">
        <f t="shared" si="53"/>
        <v>1</v>
      </c>
      <c r="K887" t="s">
        <v>2377</v>
      </c>
      <c r="L887" s="22" t="str">
        <f t="shared" si="54"/>
        <v>No</v>
      </c>
    </row>
    <row r="888" spans="1:12">
      <c r="A888" t="s">
        <v>1481</v>
      </c>
      <c r="B888">
        <v>35.380000000000003</v>
      </c>
      <c r="C888" s="22" t="str">
        <f t="shared" si="55"/>
        <v>Obesity</v>
      </c>
      <c r="D888">
        <v>6.12</v>
      </c>
      <c r="E888" t="str">
        <f t="shared" si="52"/>
        <v>Pre-diabetes</v>
      </c>
      <c r="F888" t="s">
        <v>2377</v>
      </c>
      <c r="G888" t="s">
        <v>2377</v>
      </c>
      <c r="H888" t="s">
        <v>2377</v>
      </c>
      <c r="I888" t="s">
        <v>2378</v>
      </c>
      <c r="J888" s="21">
        <f t="shared" si="53"/>
        <v>0</v>
      </c>
      <c r="K888" t="s">
        <v>2377</v>
      </c>
      <c r="L888" s="22" t="str">
        <f t="shared" si="54"/>
        <v>No</v>
      </c>
    </row>
    <row r="889" spans="1:12">
      <c r="A889" t="s">
        <v>1480</v>
      </c>
      <c r="B889">
        <v>43.48</v>
      </c>
      <c r="C889" s="22" t="str">
        <f t="shared" si="55"/>
        <v>Obesity</v>
      </c>
      <c r="D889">
        <v>6.24</v>
      </c>
      <c r="E889" t="str">
        <f t="shared" si="52"/>
        <v>Pre-diabetes</v>
      </c>
      <c r="F889" t="s">
        <v>2377</v>
      </c>
      <c r="G889" t="s">
        <v>2377</v>
      </c>
      <c r="H889" t="s">
        <v>2377</v>
      </c>
      <c r="I889" t="s">
        <v>2378</v>
      </c>
      <c r="J889" s="21">
        <f t="shared" si="53"/>
        <v>0</v>
      </c>
      <c r="K889" t="s">
        <v>2377</v>
      </c>
      <c r="L889" s="22" t="str">
        <f t="shared" si="54"/>
        <v>No</v>
      </c>
    </row>
    <row r="890" spans="1:12">
      <c r="A890" t="s">
        <v>1479</v>
      </c>
      <c r="B890">
        <v>41.73</v>
      </c>
      <c r="C890" s="22" t="str">
        <f t="shared" si="55"/>
        <v>Obesity</v>
      </c>
      <c r="D890">
        <v>6.25</v>
      </c>
      <c r="E890" t="str">
        <f t="shared" si="52"/>
        <v>Pre-diabetes</v>
      </c>
      <c r="F890" t="s">
        <v>2377</v>
      </c>
      <c r="G890" t="s">
        <v>2377</v>
      </c>
      <c r="H890" t="s">
        <v>2377</v>
      </c>
      <c r="I890">
        <v>1</v>
      </c>
      <c r="J890" s="21">
        <f t="shared" si="53"/>
        <v>1</v>
      </c>
      <c r="K890" t="s">
        <v>2377</v>
      </c>
      <c r="L890" s="22" t="str">
        <f t="shared" si="54"/>
        <v>No</v>
      </c>
    </row>
    <row r="891" spans="1:12">
      <c r="A891" t="s">
        <v>1478</v>
      </c>
      <c r="B891">
        <v>28.9</v>
      </c>
      <c r="C891" s="22" t="str">
        <f t="shared" si="55"/>
        <v>Overweight</v>
      </c>
      <c r="D891">
        <v>11.96</v>
      </c>
      <c r="E891" t="str">
        <f t="shared" si="52"/>
        <v>Diabetes</v>
      </c>
      <c r="F891" t="s">
        <v>2377</v>
      </c>
      <c r="G891" t="s">
        <v>2377</v>
      </c>
      <c r="H891" t="s">
        <v>2377</v>
      </c>
      <c r="I891" t="s">
        <v>2378</v>
      </c>
      <c r="J891" s="21">
        <f t="shared" si="53"/>
        <v>0</v>
      </c>
      <c r="K891" t="s">
        <v>2377</v>
      </c>
      <c r="L891" s="22" t="str">
        <f t="shared" si="54"/>
        <v>No</v>
      </c>
    </row>
    <row r="892" spans="1:12">
      <c r="A892" t="s">
        <v>1477</v>
      </c>
      <c r="B892">
        <v>25.74</v>
      </c>
      <c r="C892" s="22" t="str">
        <f t="shared" si="55"/>
        <v>Overweight</v>
      </c>
      <c r="D892">
        <v>7.69</v>
      </c>
      <c r="E892" t="str">
        <f t="shared" si="52"/>
        <v>Diabetes</v>
      </c>
      <c r="F892" t="s">
        <v>2377</v>
      </c>
      <c r="G892" t="s">
        <v>2377</v>
      </c>
      <c r="H892" t="s">
        <v>2377</v>
      </c>
      <c r="I892" t="s">
        <v>2378</v>
      </c>
      <c r="J892" s="21">
        <f t="shared" si="53"/>
        <v>0</v>
      </c>
      <c r="K892" t="s">
        <v>2377</v>
      </c>
      <c r="L892" s="22" t="str">
        <f t="shared" si="54"/>
        <v>No</v>
      </c>
    </row>
    <row r="893" spans="1:12">
      <c r="A893" t="s">
        <v>1476</v>
      </c>
      <c r="B893">
        <v>36.06</v>
      </c>
      <c r="C893" s="22" t="str">
        <f t="shared" si="55"/>
        <v>Obesity</v>
      </c>
      <c r="D893">
        <v>8.83</v>
      </c>
      <c r="E893" t="str">
        <f t="shared" si="52"/>
        <v>Diabetes</v>
      </c>
      <c r="F893" t="s">
        <v>2377</v>
      </c>
      <c r="G893" t="s">
        <v>2377</v>
      </c>
      <c r="H893" t="s">
        <v>2377</v>
      </c>
      <c r="I893" t="s">
        <v>2378</v>
      </c>
      <c r="J893" s="21">
        <f t="shared" si="53"/>
        <v>0</v>
      </c>
      <c r="K893" t="s">
        <v>2377</v>
      </c>
      <c r="L893" s="22" t="str">
        <f t="shared" si="54"/>
        <v>No</v>
      </c>
    </row>
    <row r="894" spans="1:12">
      <c r="A894" t="s">
        <v>1475</v>
      </c>
      <c r="B894">
        <v>43.28</v>
      </c>
      <c r="C894" s="22" t="str">
        <f t="shared" si="55"/>
        <v>Obesity</v>
      </c>
      <c r="D894">
        <v>4.41</v>
      </c>
      <c r="E894" t="str">
        <f t="shared" si="52"/>
        <v>Normal</v>
      </c>
      <c r="F894" t="s">
        <v>2377</v>
      </c>
      <c r="G894" t="s">
        <v>2377</v>
      </c>
      <c r="H894" t="s">
        <v>2377</v>
      </c>
      <c r="I894" t="s">
        <v>2378</v>
      </c>
      <c r="J894" s="21">
        <f t="shared" si="53"/>
        <v>0</v>
      </c>
      <c r="K894" t="s">
        <v>2377</v>
      </c>
      <c r="L894" s="22" t="str">
        <f t="shared" si="54"/>
        <v>No</v>
      </c>
    </row>
    <row r="895" spans="1:12">
      <c r="A895" t="s">
        <v>1474</v>
      </c>
      <c r="B895">
        <v>28.785</v>
      </c>
      <c r="C895" s="22" t="str">
        <f t="shared" si="55"/>
        <v>Overweight</v>
      </c>
      <c r="D895">
        <v>9.1</v>
      </c>
      <c r="E895" t="str">
        <f t="shared" si="52"/>
        <v>Diabetes</v>
      </c>
      <c r="F895" t="s">
        <v>2379</v>
      </c>
      <c r="G895" t="s">
        <v>2377</v>
      </c>
      <c r="H895" t="s">
        <v>2380</v>
      </c>
      <c r="I895">
        <v>1</v>
      </c>
      <c r="J895" s="21">
        <f t="shared" si="53"/>
        <v>1</v>
      </c>
      <c r="K895" t="s">
        <v>2377</v>
      </c>
      <c r="L895" s="22" t="str">
        <f t="shared" si="54"/>
        <v>No</v>
      </c>
    </row>
    <row r="896" spans="1:12">
      <c r="A896" t="s">
        <v>1473</v>
      </c>
      <c r="B896">
        <v>25.46</v>
      </c>
      <c r="C896" s="22" t="str">
        <f t="shared" si="55"/>
        <v>Overweight</v>
      </c>
      <c r="D896">
        <v>11.52</v>
      </c>
      <c r="E896" t="str">
        <f t="shared" si="52"/>
        <v>Diabetes</v>
      </c>
      <c r="F896" t="s">
        <v>2379</v>
      </c>
      <c r="G896" t="s">
        <v>2377</v>
      </c>
      <c r="H896" t="s">
        <v>2380</v>
      </c>
      <c r="I896">
        <v>1</v>
      </c>
      <c r="J896" s="21">
        <f t="shared" si="53"/>
        <v>1</v>
      </c>
      <c r="K896" t="s">
        <v>2377</v>
      </c>
      <c r="L896" s="22" t="str">
        <f t="shared" si="54"/>
        <v>No</v>
      </c>
    </row>
    <row r="897" spans="1:12">
      <c r="A897" t="s">
        <v>1472</v>
      </c>
      <c r="B897">
        <v>30.8</v>
      </c>
      <c r="C897" s="22" t="str">
        <f t="shared" si="55"/>
        <v>Obesity</v>
      </c>
      <c r="D897">
        <v>10.95</v>
      </c>
      <c r="E897" t="str">
        <f t="shared" si="52"/>
        <v>Diabetes</v>
      </c>
      <c r="F897" t="s">
        <v>2377</v>
      </c>
      <c r="G897" t="s">
        <v>2377</v>
      </c>
      <c r="H897" t="s">
        <v>2377</v>
      </c>
      <c r="I897" t="s">
        <v>2378</v>
      </c>
      <c r="J897" s="21">
        <f t="shared" si="53"/>
        <v>0</v>
      </c>
      <c r="K897" t="s">
        <v>2377</v>
      </c>
      <c r="L897" s="22" t="str">
        <f t="shared" si="54"/>
        <v>No</v>
      </c>
    </row>
    <row r="898" spans="1:12">
      <c r="A898" t="s">
        <v>1471</v>
      </c>
      <c r="B898">
        <v>28.88</v>
      </c>
      <c r="C898" s="22" t="str">
        <f t="shared" si="55"/>
        <v>Overweight</v>
      </c>
      <c r="D898">
        <v>11.5</v>
      </c>
      <c r="E898" t="str">
        <f t="shared" si="52"/>
        <v>Diabetes</v>
      </c>
      <c r="F898" t="s">
        <v>2377</v>
      </c>
      <c r="G898" t="s">
        <v>2377</v>
      </c>
      <c r="H898" t="s">
        <v>2377</v>
      </c>
      <c r="I898" t="s">
        <v>2378</v>
      </c>
      <c r="J898" s="21">
        <f t="shared" si="53"/>
        <v>0</v>
      </c>
      <c r="K898" t="s">
        <v>2377</v>
      </c>
      <c r="L898" s="22" t="str">
        <f t="shared" si="54"/>
        <v>No</v>
      </c>
    </row>
    <row r="899" spans="1:12">
      <c r="A899" t="s">
        <v>1470</v>
      </c>
      <c r="B899">
        <v>23</v>
      </c>
      <c r="C899" s="22" t="str">
        <f t="shared" si="55"/>
        <v>Normal weight</v>
      </c>
      <c r="D899">
        <v>9.8800000000000008</v>
      </c>
      <c r="E899" t="str">
        <f t="shared" ref="E899:E962" si="56">IF(D899&lt;5.7,"Normal",IF(D899&lt;6.5,"Pre-diabetes","Diabetes"))</f>
        <v>Diabetes</v>
      </c>
      <c r="F899" t="s">
        <v>2377</v>
      </c>
      <c r="G899" t="s">
        <v>2377</v>
      </c>
      <c r="H899" t="s">
        <v>2377</v>
      </c>
      <c r="I899" t="s">
        <v>2378</v>
      </c>
      <c r="J899" s="21">
        <f t="shared" ref="J899:J962" si="57">IF(I899="No major surgery",0,I899)</f>
        <v>0</v>
      </c>
      <c r="K899" t="s">
        <v>2377</v>
      </c>
      <c r="L899" s="22" t="str">
        <f t="shared" ref="L899:L962" si="58">IF(K899="?","No",K899)</f>
        <v>No</v>
      </c>
    </row>
    <row r="900" spans="1:12">
      <c r="A900" t="s">
        <v>1469</v>
      </c>
      <c r="B900">
        <v>38.25</v>
      </c>
      <c r="C900" s="22" t="str">
        <f t="shared" ref="C900:C963" si="59">IF(B900&lt;18.5,"Underweight",IF(B900&lt;25,"Normal weight", IF(B900&lt;30,"Overweight","Obesity")))</f>
        <v>Obesity</v>
      </c>
      <c r="D900">
        <v>6.2</v>
      </c>
      <c r="E900" t="str">
        <f t="shared" si="56"/>
        <v>Pre-diabetes</v>
      </c>
      <c r="F900" t="s">
        <v>2377</v>
      </c>
      <c r="G900" t="s">
        <v>2377</v>
      </c>
      <c r="H900" t="s">
        <v>2377</v>
      </c>
      <c r="I900">
        <v>1</v>
      </c>
      <c r="J900" s="21">
        <f t="shared" si="57"/>
        <v>1</v>
      </c>
      <c r="K900" t="s">
        <v>2377</v>
      </c>
      <c r="L900" s="22" t="str">
        <f t="shared" si="58"/>
        <v>No</v>
      </c>
    </row>
    <row r="901" spans="1:12">
      <c r="A901" t="s">
        <v>1468</v>
      </c>
      <c r="B901">
        <v>39.25</v>
      </c>
      <c r="C901" s="22" t="str">
        <f t="shared" si="59"/>
        <v>Obesity</v>
      </c>
      <c r="D901">
        <v>8.41</v>
      </c>
      <c r="E901" t="str">
        <f t="shared" si="56"/>
        <v>Diabetes</v>
      </c>
      <c r="F901" t="s">
        <v>2379</v>
      </c>
      <c r="G901" t="s">
        <v>2377</v>
      </c>
      <c r="H901" t="s">
        <v>2377</v>
      </c>
      <c r="I901">
        <v>1</v>
      </c>
      <c r="J901" s="21">
        <f t="shared" si="57"/>
        <v>1</v>
      </c>
      <c r="K901" t="s">
        <v>2377</v>
      </c>
      <c r="L901" s="22" t="str">
        <f t="shared" si="58"/>
        <v>No</v>
      </c>
    </row>
    <row r="902" spans="1:12">
      <c r="A902" t="s">
        <v>1467</v>
      </c>
      <c r="B902">
        <v>26.6</v>
      </c>
      <c r="C902" s="22" t="str">
        <f t="shared" si="59"/>
        <v>Overweight</v>
      </c>
      <c r="D902">
        <v>5.07</v>
      </c>
      <c r="E902" t="str">
        <f t="shared" si="56"/>
        <v>Normal</v>
      </c>
      <c r="F902" t="s">
        <v>2379</v>
      </c>
      <c r="G902" t="s">
        <v>2377</v>
      </c>
      <c r="H902" t="s">
        <v>2377</v>
      </c>
      <c r="I902">
        <v>2</v>
      </c>
      <c r="J902" s="21">
        <f t="shared" si="57"/>
        <v>2</v>
      </c>
      <c r="K902" t="s">
        <v>2377</v>
      </c>
      <c r="L902" s="22" t="str">
        <f t="shared" si="58"/>
        <v>No</v>
      </c>
    </row>
    <row r="903" spans="1:12">
      <c r="A903" t="s">
        <v>1466</v>
      </c>
      <c r="B903">
        <v>35.700000000000003</v>
      </c>
      <c r="C903" s="22" t="str">
        <f t="shared" si="59"/>
        <v>Obesity</v>
      </c>
      <c r="D903">
        <v>4.0599999999999996</v>
      </c>
      <c r="E903" t="str">
        <f t="shared" si="56"/>
        <v>Normal</v>
      </c>
      <c r="F903" t="s">
        <v>2377</v>
      </c>
      <c r="G903" t="s">
        <v>2377</v>
      </c>
      <c r="H903" t="s">
        <v>2380</v>
      </c>
      <c r="I903">
        <v>1</v>
      </c>
      <c r="J903" s="21">
        <f t="shared" si="57"/>
        <v>1</v>
      </c>
      <c r="K903" t="s">
        <v>2377</v>
      </c>
      <c r="L903" s="22" t="str">
        <f t="shared" si="58"/>
        <v>No</v>
      </c>
    </row>
    <row r="904" spans="1:12">
      <c r="A904" t="s">
        <v>1465</v>
      </c>
      <c r="B904">
        <v>20.100000000000001</v>
      </c>
      <c r="C904" s="22" t="str">
        <f t="shared" si="59"/>
        <v>Normal weight</v>
      </c>
      <c r="D904">
        <v>10.52</v>
      </c>
      <c r="E904" t="str">
        <f t="shared" si="56"/>
        <v>Diabetes</v>
      </c>
      <c r="F904" t="s">
        <v>2377</v>
      </c>
      <c r="G904" t="s">
        <v>2377</v>
      </c>
      <c r="H904" t="s">
        <v>2377</v>
      </c>
      <c r="I904" t="s">
        <v>2378</v>
      </c>
      <c r="J904" s="21">
        <f t="shared" si="57"/>
        <v>0</v>
      </c>
      <c r="K904" t="s">
        <v>2377</v>
      </c>
      <c r="L904" s="22" t="str">
        <f t="shared" si="58"/>
        <v>No</v>
      </c>
    </row>
    <row r="905" spans="1:12">
      <c r="A905" t="s">
        <v>1464</v>
      </c>
      <c r="B905">
        <v>22.23</v>
      </c>
      <c r="C905" s="22" t="str">
        <f t="shared" si="59"/>
        <v>Normal weight</v>
      </c>
      <c r="D905">
        <v>9.65</v>
      </c>
      <c r="E905" t="str">
        <f t="shared" si="56"/>
        <v>Diabetes</v>
      </c>
      <c r="F905" t="s">
        <v>2377</v>
      </c>
      <c r="G905" t="s">
        <v>2377</v>
      </c>
      <c r="H905" t="s">
        <v>2377</v>
      </c>
      <c r="I905" t="s">
        <v>2378</v>
      </c>
      <c r="J905" s="21">
        <f t="shared" si="57"/>
        <v>0</v>
      </c>
      <c r="K905" t="s">
        <v>2377</v>
      </c>
      <c r="L905" s="22" t="str">
        <f t="shared" si="58"/>
        <v>No</v>
      </c>
    </row>
    <row r="906" spans="1:12">
      <c r="A906" t="s">
        <v>1463</v>
      </c>
      <c r="B906">
        <v>36.47</v>
      </c>
      <c r="C906" s="22" t="str">
        <f t="shared" si="59"/>
        <v>Obesity</v>
      </c>
      <c r="D906">
        <v>6.21</v>
      </c>
      <c r="E906" t="str">
        <f t="shared" si="56"/>
        <v>Pre-diabetes</v>
      </c>
      <c r="F906" t="s">
        <v>2377</v>
      </c>
      <c r="G906" t="s">
        <v>2377</v>
      </c>
      <c r="H906" t="s">
        <v>2377</v>
      </c>
      <c r="I906" t="s">
        <v>2378</v>
      </c>
      <c r="J906" s="21">
        <f t="shared" si="57"/>
        <v>0</v>
      </c>
      <c r="K906" t="s">
        <v>2377</v>
      </c>
      <c r="L906" s="22" t="str">
        <f t="shared" si="58"/>
        <v>No</v>
      </c>
    </row>
    <row r="907" spans="1:12">
      <c r="A907" t="s">
        <v>1462</v>
      </c>
      <c r="B907">
        <v>49.64</v>
      </c>
      <c r="C907" s="22" t="str">
        <f t="shared" si="59"/>
        <v>Obesity</v>
      </c>
      <c r="D907">
        <v>4.76</v>
      </c>
      <c r="E907" t="str">
        <f t="shared" si="56"/>
        <v>Normal</v>
      </c>
      <c r="F907" t="s">
        <v>2377</v>
      </c>
      <c r="G907" t="s">
        <v>2377</v>
      </c>
      <c r="H907" t="s">
        <v>2380</v>
      </c>
      <c r="I907">
        <v>1</v>
      </c>
      <c r="J907" s="21">
        <f t="shared" si="57"/>
        <v>1</v>
      </c>
      <c r="K907" t="s">
        <v>2377</v>
      </c>
      <c r="L907" s="22" t="str">
        <f t="shared" si="58"/>
        <v>No</v>
      </c>
    </row>
    <row r="908" spans="1:12">
      <c r="A908" t="s">
        <v>1461</v>
      </c>
      <c r="B908">
        <v>36.799999999999997</v>
      </c>
      <c r="C908" s="22" t="str">
        <f t="shared" si="59"/>
        <v>Obesity</v>
      </c>
      <c r="D908">
        <v>5.73</v>
      </c>
      <c r="E908" t="str">
        <f t="shared" si="56"/>
        <v>Pre-diabetes</v>
      </c>
      <c r="F908" t="s">
        <v>2379</v>
      </c>
      <c r="G908" t="s">
        <v>2377</v>
      </c>
      <c r="H908" t="s">
        <v>2380</v>
      </c>
      <c r="I908">
        <v>1</v>
      </c>
      <c r="J908" s="21">
        <f t="shared" si="57"/>
        <v>1</v>
      </c>
      <c r="K908" t="s">
        <v>2377</v>
      </c>
      <c r="L908" s="22" t="str">
        <f t="shared" si="58"/>
        <v>No</v>
      </c>
    </row>
    <row r="909" spans="1:12">
      <c r="A909" t="s">
        <v>1460</v>
      </c>
      <c r="B909">
        <v>33.880000000000003</v>
      </c>
      <c r="C909" s="22" t="str">
        <f t="shared" si="59"/>
        <v>Obesity</v>
      </c>
      <c r="D909">
        <v>10.78</v>
      </c>
      <c r="E909" t="str">
        <f t="shared" si="56"/>
        <v>Diabetes</v>
      </c>
      <c r="F909" t="s">
        <v>2379</v>
      </c>
      <c r="G909" t="s">
        <v>2377</v>
      </c>
      <c r="H909" t="s">
        <v>2377</v>
      </c>
      <c r="I909" t="s">
        <v>2378</v>
      </c>
      <c r="J909" s="21">
        <f t="shared" si="57"/>
        <v>0</v>
      </c>
      <c r="K909" t="s">
        <v>2377</v>
      </c>
      <c r="L909" s="22" t="str">
        <f t="shared" si="58"/>
        <v>No</v>
      </c>
    </row>
    <row r="910" spans="1:12">
      <c r="A910" t="s">
        <v>1459</v>
      </c>
      <c r="B910">
        <v>32.01</v>
      </c>
      <c r="C910" s="22" t="str">
        <f t="shared" si="59"/>
        <v>Obesity</v>
      </c>
      <c r="D910">
        <v>5.08</v>
      </c>
      <c r="E910" t="str">
        <f t="shared" si="56"/>
        <v>Normal</v>
      </c>
      <c r="F910" t="s">
        <v>2379</v>
      </c>
      <c r="G910" t="s">
        <v>2377</v>
      </c>
      <c r="H910" t="s">
        <v>2377</v>
      </c>
      <c r="I910">
        <v>1</v>
      </c>
      <c r="J910" s="21">
        <f t="shared" si="57"/>
        <v>1</v>
      </c>
      <c r="K910" t="s">
        <v>2377</v>
      </c>
      <c r="L910" s="22" t="str">
        <f t="shared" si="58"/>
        <v>No</v>
      </c>
    </row>
    <row r="911" spans="1:12">
      <c r="A911" t="s">
        <v>1458</v>
      </c>
      <c r="B911">
        <v>33.630000000000003</v>
      </c>
      <c r="C911" s="22" t="str">
        <f t="shared" si="59"/>
        <v>Obesity</v>
      </c>
      <c r="D911">
        <v>11.39</v>
      </c>
      <c r="E911" t="str">
        <f t="shared" si="56"/>
        <v>Diabetes</v>
      </c>
      <c r="F911" t="s">
        <v>2377</v>
      </c>
      <c r="G911" t="s">
        <v>2377</v>
      </c>
      <c r="H911" t="s">
        <v>2377</v>
      </c>
      <c r="I911" t="s">
        <v>2378</v>
      </c>
      <c r="J911" s="21">
        <f t="shared" si="57"/>
        <v>0</v>
      </c>
      <c r="K911" t="s">
        <v>2377</v>
      </c>
      <c r="L911" s="22" t="str">
        <f t="shared" si="58"/>
        <v>No</v>
      </c>
    </row>
    <row r="912" spans="1:12">
      <c r="A912" t="s">
        <v>1457</v>
      </c>
      <c r="B912">
        <v>34.865000000000002</v>
      </c>
      <c r="C912" s="22" t="str">
        <f t="shared" si="59"/>
        <v>Obesity</v>
      </c>
      <c r="D912">
        <v>5.35</v>
      </c>
      <c r="E912" t="str">
        <f t="shared" si="56"/>
        <v>Normal</v>
      </c>
      <c r="F912" t="s">
        <v>2379</v>
      </c>
      <c r="G912" t="s">
        <v>2377</v>
      </c>
      <c r="H912" t="s">
        <v>2377</v>
      </c>
      <c r="I912">
        <v>1</v>
      </c>
      <c r="J912" s="21">
        <f t="shared" si="57"/>
        <v>1</v>
      </c>
      <c r="K912" t="s">
        <v>2377</v>
      </c>
      <c r="L912" s="22" t="str">
        <f t="shared" si="58"/>
        <v>No</v>
      </c>
    </row>
    <row r="913" spans="1:12">
      <c r="A913" t="s">
        <v>1456</v>
      </c>
      <c r="B913">
        <v>43.11</v>
      </c>
      <c r="C913" s="22" t="str">
        <f t="shared" si="59"/>
        <v>Obesity</v>
      </c>
      <c r="D913">
        <v>5.6</v>
      </c>
      <c r="E913" t="str">
        <f t="shared" si="56"/>
        <v>Normal</v>
      </c>
      <c r="F913" t="s">
        <v>2377</v>
      </c>
      <c r="G913" t="s">
        <v>2377</v>
      </c>
      <c r="H913" t="s">
        <v>2377</v>
      </c>
      <c r="I913" t="s">
        <v>2378</v>
      </c>
      <c r="J913" s="21">
        <f t="shared" si="57"/>
        <v>0</v>
      </c>
      <c r="K913" t="s">
        <v>2377</v>
      </c>
      <c r="L913" s="22" t="str">
        <f t="shared" si="58"/>
        <v>No</v>
      </c>
    </row>
    <row r="914" spans="1:12">
      <c r="A914" t="s">
        <v>1455</v>
      </c>
      <c r="B914">
        <v>30.305</v>
      </c>
      <c r="C914" s="22" t="str">
        <f t="shared" si="59"/>
        <v>Obesity</v>
      </c>
      <c r="D914">
        <v>4.2699999999999996</v>
      </c>
      <c r="E914" t="str">
        <f t="shared" si="56"/>
        <v>Normal</v>
      </c>
      <c r="F914" t="s">
        <v>2379</v>
      </c>
      <c r="G914" t="s">
        <v>2377</v>
      </c>
      <c r="H914" t="s">
        <v>2377</v>
      </c>
      <c r="I914">
        <v>1</v>
      </c>
      <c r="J914" s="21">
        <f t="shared" si="57"/>
        <v>1</v>
      </c>
      <c r="K914" t="s">
        <v>2377</v>
      </c>
      <c r="L914" s="22" t="str">
        <f t="shared" si="58"/>
        <v>No</v>
      </c>
    </row>
    <row r="915" spans="1:12">
      <c r="A915" t="s">
        <v>1454</v>
      </c>
      <c r="B915">
        <v>25.175000000000001</v>
      </c>
      <c r="C915" s="22" t="str">
        <f t="shared" si="59"/>
        <v>Overweight</v>
      </c>
      <c r="D915">
        <v>5.57</v>
      </c>
      <c r="E915" t="str">
        <f t="shared" si="56"/>
        <v>Normal</v>
      </c>
      <c r="F915" t="s">
        <v>2379</v>
      </c>
      <c r="G915" t="s">
        <v>2377</v>
      </c>
      <c r="H915" t="s">
        <v>2377</v>
      </c>
      <c r="I915">
        <v>1</v>
      </c>
      <c r="J915" s="21">
        <f t="shared" si="57"/>
        <v>1</v>
      </c>
      <c r="K915" t="s">
        <v>2377</v>
      </c>
      <c r="L915" s="22" t="str">
        <f t="shared" si="58"/>
        <v>No</v>
      </c>
    </row>
    <row r="916" spans="1:12">
      <c r="A916" t="s">
        <v>1453</v>
      </c>
      <c r="B916">
        <v>26.8</v>
      </c>
      <c r="C916" s="22" t="str">
        <f t="shared" si="59"/>
        <v>Overweight</v>
      </c>
      <c r="D916">
        <v>5.68</v>
      </c>
      <c r="E916" t="str">
        <f t="shared" si="56"/>
        <v>Normal</v>
      </c>
      <c r="F916" t="s">
        <v>2379</v>
      </c>
      <c r="G916" t="s">
        <v>2377</v>
      </c>
      <c r="H916" t="s">
        <v>2377</v>
      </c>
      <c r="I916">
        <v>1</v>
      </c>
      <c r="J916" s="21">
        <f t="shared" si="57"/>
        <v>1</v>
      </c>
      <c r="K916" t="s">
        <v>2377</v>
      </c>
      <c r="L916" s="22" t="str">
        <f t="shared" si="58"/>
        <v>No</v>
      </c>
    </row>
    <row r="917" spans="1:12">
      <c r="A917" t="s">
        <v>1452</v>
      </c>
      <c r="B917">
        <v>21.78</v>
      </c>
      <c r="C917" s="22" t="str">
        <f t="shared" si="59"/>
        <v>Normal weight</v>
      </c>
      <c r="D917">
        <v>5.3</v>
      </c>
      <c r="E917" t="str">
        <f t="shared" si="56"/>
        <v>Normal</v>
      </c>
      <c r="F917" t="s">
        <v>2377</v>
      </c>
      <c r="G917" t="s">
        <v>2379</v>
      </c>
      <c r="H917" t="s">
        <v>2377</v>
      </c>
      <c r="I917">
        <v>1</v>
      </c>
      <c r="J917" s="21">
        <f t="shared" si="57"/>
        <v>1</v>
      </c>
      <c r="K917" t="s">
        <v>2377</v>
      </c>
      <c r="L917" s="22" t="str">
        <f t="shared" si="58"/>
        <v>No</v>
      </c>
    </row>
    <row r="918" spans="1:12">
      <c r="A918" t="s">
        <v>1451</v>
      </c>
      <c r="B918">
        <v>30.14</v>
      </c>
      <c r="C918" s="22" t="str">
        <f t="shared" si="59"/>
        <v>Obesity</v>
      </c>
      <c r="D918">
        <v>9.4499999999999993</v>
      </c>
      <c r="E918" t="str">
        <f t="shared" si="56"/>
        <v>Diabetes</v>
      </c>
      <c r="F918" t="s">
        <v>2379</v>
      </c>
      <c r="G918" t="s">
        <v>2377</v>
      </c>
      <c r="H918" t="s">
        <v>2377</v>
      </c>
      <c r="I918" t="s">
        <v>2378</v>
      </c>
      <c r="J918" s="21">
        <f t="shared" si="57"/>
        <v>0</v>
      </c>
      <c r="K918" t="s">
        <v>2377</v>
      </c>
      <c r="L918" s="22" t="str">
        <f t="shared" si="58"/>
        <v>No</v>
      </c>
    </row>
    <row r="919" spans="1:12">
      <c r="A919" t="s">
        <v>1450</v>
      </c>
      <c r="B919">
        <v>29.7</v>
      </c>
      <c r="C919" s="22" t="str">
        <f t="shared" si="59"/>
        <v>Overweight</v>
      </c>
      <c r="D919">
        <v>6.79</v>
      </c>
      <c r="E919" t="str">
        <f t="shared" si="56"/>
        <v>Diabetes</v>
      </c>
      <c r="F919" t="s">
        <v>2379</v>
      </c>
      <c r="G919" t="s">
        <v>2377</v>
      </c>
      <c r="H919" t="s">
        <v>2377</v>
      </c>
      <c r="I919" t="s">
        <v>2378</v>
      </c>
      <c r="J919" s="21">
        <f t="shared" si="57"/>
        <v>0</v>
      </c>
      <c r="K919" t="s">
        <v>2377</v>
      </c>
      <c r="L919" s="22" t="str">
        <f t="shared" si="58"/>
        <v>No</v>
      </c>
    </row>
    <row r="920" spans="1:12">
      <c r="A920" t="s">
        <v>1449</v>
      </c>
      <c r="B920">
        <v>32.395000000000003</v>
      </c>
      <c r="C920" s="22" t="str">
        <f t="shared" si="59"/>
        <v>Obesity</v>
      </c>
      <c r="D920">
        <v>11.1</v>
      </c>
      <c r="E920" t="str">
        <f t="shared" si="56"/>
        <v>Diabetes</v>
      </c>
      <c r="F920" t="s">
        <v>2379</v>
      </c>
      <c r="G920" t="s">
        <v>2377</v>
      </c>
      <c r="H920" t="s">
        <v>2377</v>
      </c>
      <c r="I920" t="s">
        <v>2378</v>
      </c>
      <c r="J920" s="21">
        <f t="shared" si="57"/>
        <v>0</v>
      </c>
      <c r="K920" t="s">
        <v>2377</v>
      </c>
      <c r="L920" s="22" t="str">
        <f t="shared" si="58"/>
        <v>No</v>
      </c>
    </row>
    <row r="921" spans="1:12">
      <c r="A921" t="s">
        <v>1448</v>
      </c>
      <c r="B921">
        <v>36.64</v>
      </c>
      <c r="C921" s="22" t="str">
        <f t="shared" si="59"/>
        <v>Obesity</v>
      </c>
      <c r="D921">
        <v>7.26</v>
      </c>
      <c r="E921" t="str">
        <f t="shared" si="56"/>
        <v>Diabetes</v>
      </c>
      <c r="F921" t="s">
        <v>2377</v>
      </c>
      <c r="G921" t="s">
        <v>2377</v>
      </c>
      <c r="H921" t="s">
        <v>2377</v>
      </c>
      <c r="I921" t="s">
        <v>2378</v>
      </c>
      <c r="J921" s="21">
        <f t="shared" si="57"/>
        <v>0</v>
      </c>
      <c r="K921" t="s">
        <v>2377</v>
      </c>
      <c r="L921" s="22" t="str">
        <f t="shared" si="58"/>
        <v>No</v>
      </c>
    </row>
    <row r="922" spans="1:12">
      <c r="A922" t="s">
        <v>1447</v>
      </c>
      <c r="B922">
        <v>39.049999999999997</v>
      </c>
      <c r="C922" s="22" t="str">
        <f t="shared" si="59"/>
        <v>Obesity</v>
      </c>
      <c r="D922">
        <v>5.27</v>
      </c>
      <c r="E922" t="str">
        <f t="shared" si="56"/>
        <v>Normal</v>
      </c>
      <c r="F922" t="s">
        <v>2379</v>
      </c>
      <c r="G922" t="s">
        <v>2377</v>
      </c>
      <c r="H922" t="s">
        <v>2377</v>
      </c>
      <c r="I922">
        <v>1</v>
      </c>
      <c r="J922" s="21">
        <f t="shared" si="57"/>
        <v>1</v>
      </c>
      <c r="K922" t="s">
        <v>2377</v>
      </c>
      <c r="L922" s="22" t="str">
        <f t="shared" si="58"/>
        <v>No</v>
      </c>
    </row>
    <row r="923" spans="1:12">
      <c r="A923" t="s">
        <v>1446</v>
      </c>
      <c r="B923">
        <v>33.1</v>
      </c>
      <c r="C923" s="22" t="str">
        <f t="shared" si="59"/>
        <v>Obesity</v>
      </c>
      <c r="D923">
        <v>5.46</v>
      </c>
      <c r="E923" t="str">
        <f t="shared" si="56"/>
        <v>Normal</v>
      </c>
      <c r="F923" t="s">
        <v>2379</v>
      </c>
      <c r="G923" t="s">
        <v>2377</v>
      </c>
      <c r="H923" t="s">
        <v>2377</v>
      </c>
      <c r="I923">
        <v>1</v>
      </c>
      <c r="J923" s="21">
        <f t="shared" si="57"/>
        <v>1</v>
      </c>
      <c r="K923" t="s">
        <v>2377</v>
      </c>
      <c r="L923" s="22" t="str">
        <f t="shared" si="58"/>
        <v>No</v>
      </c>
    </row>
    <row r="924" spans="1:12">
      <c r="A924" t="s">
        <v>1445</v>
      </c>
      <c r="B924">
        <v>31.824999999999999</v>
      </c>
      <c r="C924" s="22" t="str">
        <f t="shared" si="59"/>
        <v>Obesity</v>
      </c>
      <c r="D924">
        <v>8.1300000000000008</v>
      </c>
      <c r="E924" t="str">
        <f t="shared" si="56"/>
        <v>Diabetes</v>
      </c>
      <c r="F924" t="s">
        <v>2377</v>
      </c>
      <c r="G924" t="s">
        <v>2377</v>
      </c>
      <c r="H924" t="s">
        <v>2377</v>
      </c>
      <c r="I924" t="s">
        <v>2378</v>
      </c>
      <c r="J924" s="21">
        <f t="shared" si="57"/>
        <v>0</v>
      </c>
      <c r="K924" t="s">
        <v>2377</v>
      </c>
      <c r="L924" s="22" t="str">
        <f t="shared" si="58"/>
        <v>No</v>
      </c>
    </row>
    <row r="925" spans="1:12">
      <c r="A925" t="s">
        <v>1444</v>
      </c>
      <c r="B925">
        <v>29</v>
      </c>
      <c r="C925" s="22" t="str">
        <f t="shared" si="59"/>
        <v>Overweight</v>
      </c>
      <c r="D925">
        <v>4.25</v>
      </c>
      <c r="E925" t="str">
        <f t="shared" si="56"/>
        <v>Normal</v>
      </c>
      <c r="F925" t="s">
        <v>2379</v>
      </c>
      <c r="G925" t="s">
        <v>2377</v>
      </c>
      <c r="H925" t="s">
        <v>2377</v>
      </c>
      <c r="I925">
        <v>1</v>
      </c>
      <c r="J925" s="21">
        <f t="shared" si="57"/>
        <v>1</v>
      </c>
      <c r="K925" t="s">
        <v>2377</v>
      </c>
      <c r="L925" s="22" t="str">
        <f t="shared" si="58"/>
        <v>No</v>
      </c>
    </row>
    <row r="926" spans="1:12">
      <c r="A926" t="s">
        <v>1443</v>
      </c>
      <c r="B926">
        <v>30.495000000000001</v>
      </c>
      <c r="C926" s="22" t="str">
        <f t="shared" si="59"/>
        <v>Obesity</v>
      </c>
      <c r="D926">
        <v>8.68</v>
      </c>
      <c r="E926" t="str">
        <f t="shared" si="56"/>
        <v>Diabetes</v>
      </c>
      <c r="F926" t="s">
        <v>2377</v>
      </c>
      <c r="G926" t="s">
        <v>2377</v>
      </c>
      <c r="H926" t="s">
        <v>2377</v>
      </c>
      <c r="I926" t="s">
        <v>2378</v>
      </c>
      <c r="J926" s="21">
        <f t="shared" si="57"/>
        <v>0</v>
      </c>
      <c r="K926" t="s">
        <v>2377</v>
      </c>
      <c r="L926" s="22" t="str">
        <f t="shared" si="58"/>
        <v>No</v>
      </c>
    </row>
    <row r="927" spans="1:12">
      <c r="A927" t="s">
        <v>1442</v>
      </c>
      <c r="B927">
        <v>25.2</v>
      </c>
      <c r="C927" s="22" t="str">
        <f t="shared" si="59"/>
        <v>Overweight</v>
      </c>
      <c r="D927">
        <v>6.25</v>
      </c>
      <c r="E927" t="str">
        <f t="shared" si="56"/>
        <v>Pre-diabetes</v>
      </c>
      <c r="F927" t="s">
        <v>2379</v>
      </c>
      <c r="G927" t="s">
        <v>2377</v>
      </c>
      <c r="H927" t="s">
        <v>2377</v>
      </c>
      <c r="I927">
        <v>1</v>
      </c>
      <c r="J927" s="21">
        <f t="shared" si="57"/>
        <v>1</v>
      </c>
      <c r="K927" t="s">
        <v>2377</v>
      </c>
      <c r="L927" s="22" t="str">
        <f t="shared" si="58"/>
        <v>No</v>
      </c>
    </row>
    <row r="928" spans="1:12">
      <c r="A928" t="s">
        <v>1441</v>
      </c>
      <c r="B928">
        <v>22.77</v>
      </c>
      <c r="C928" s="22" t="str">
        <f t="shared" si="59"/>
        <v>Normal weight</v>
      </c>
      <c r="D928">
        <v>4.47</v>
      </c>
      <c r="E928" t="str">
        <f t="shared" si="56"/>
        <v>Normal</v>
      </c>
      <c r="F928" t="s">
        <v>2379</v>
      </c>
      <c r="G928" t="s">
        <v>2377</v>
      </c>
      <c r="H928" t="s">
        <v>2377</v>
      </c>
      <c r="I928">
        <v>1</v>
      </c>
      <c r="J928" s="21">
        <f t="shared" si="57"/>
        <v>1</v>
      </c>
      <c r="K928" t="s">
        <v>2377</v>
      </c>
      <c r="L928" s="22" t="str">
        <f t="shared" si="58"/>
        <v>No</v>
      </c>
    </row>
    <row r="929" spans="1:12">
      <c r="A929" t="s">
        <v>1440</v>
      </c>
      <c r="B929">
        <v>23.18</v>
      </c>
      <c r="C929" s="22" t="str">
        <f t="shared" si="59"/>
        <v>Normal weight</v>
      </c>
      <c r="D929">
        <v>8.31</v>
      </c>
      <c r="E929" t="str">
        <f t="shared" si="56"/>
        <v>Diabetes</v>
      </c>
      <c r="F929" t="s">
        <v>2377</v>
      </c>
      <c r="G929" t="s">
        <v>2377</v>
      </c>
      <c r="H929" t="s">
        <v>2377</v>
      </c>
      <c r="I929" t="s">
        <v>2378</v>
      </c>
      <c r="J929" s="21">
        <f t="shared" si="57"/>
        <v>0</v>
      </c>
      <c r="K929" t="s">
        <v>2377</v>
      </c>
      <c r="L929" s="22" t="str">
        <f t="shared" si="58"/>
        <v>No</v>
      </c>
    </row>
    <row r="930" spans="1:12">
      <c r="A930" t="s">
        <v>1439</v>
      </c>
      <c r="B930">
        <v>35.409999999999997</v>
      </c>
      <c r="C930" s="22" t="str">
        <f t="shared" si="59"/>
        <v>Obesity</v>
      </c>
      <c r="D930">
        <v>5.68</v>
      </c>
      <c r="E930" t="str">
        <f t="shared" si="56"/>
        <v>Normal</v>
      </c>
      <c r="F930" t="s">
        <v>2377</v>
      </c>
      <c r="G930" t="s">
        <v>2377</v>
      </c>
      <c r="H930" t="s">
        <v>2377</v>
      </c>
      <c r="I930" t="s">
        <v>2378</v>
      </c>
      <c r="J930" s="21">
        <f t="shared" si="57"/>
        <v>0</v>
      </c>
      <c r="K930" t="s">
        <v>2377</v>
      </c>
      <c r="L930" s="22" t="str">
        <f t="shared" si="58"/>
        <v>No</v>
      </c>
    </row>
    <row r="931" spans="1:12">
      <c r="A931" t="s">
        <v>1438</v>
      </c>
      <c r="B931">
        <v>32.11</v>
      </c>
      <c r="C931" s="22" t="str">
        <f t="shared" si="59"/>
        <v>Obesity</v>
      </c>
      <c r="D931">
        <v>4.75</v>
      </c>
      <c r="E931" t="str">
        <f t="shared" si="56"/>
        <v>Normal</v>
      </c>
      <c r="F931" t="s">
        <v>2379</v>
      </c>
      <c r="G931" t="s">
        <v>2377</v>
      </c>
      <c r="H931" t="s">
        <v>2377</v>
      </c>
      <c r="I931">
        <v>2</v>
      </c>
      <c r="J931" s="21">
        <f t="shared" si="57"/>
        <v>2</v>
      </c>
      <c r="K931" t="s">
        <v>2377</v>
      </c>
      <c r="L931" s="22" t="str">
        <f t="shared" si="58"/>
        <v>No</v>
      </c>
    </row>
    <row r="932" spans="1:12">
      <c r="A932" t="s">
        <v>1437</v>
      </c>
      <c r="B932">
        <v>34.479999999999997</v>
      </c>
      <c r="C932" s="22" t="str">
        <f t="shared" si="59"/>
        <v>Obesity</v>
      </c>
      <c r="D932">
        <v>6.31</v>
      </c>
      <c r="E932" t="str">
        <f t="shared" si="56"/>
        <v>Pre-diabetes</v>
      </c>
      <c r="F932" t="s">
        <v>2377</v>
      </c>
      <c r="G932" t="s">
        <v>2377</v>
      </c>
      <c r="H932" t="s">
        <v>2380</v>
      </c>
      <c r="I932">
        <v>1</v>
      </c>
      <c r="J932" s="21">
        <f t="shared" si="57"/>
        <v>1</v>
      </c>
      <c r="K932" t="s">
        <v>2377</v>
      </c>
      <c r="L932" s="22" t="str">
        <f t="shared" si="58"/>
        <v>No</v>
      </c>
    </row>
    <row r="933" spans="1:12">
      <c r="A933" t="s">
        <v>1436</v>
      </c>
      <c r="B933">
        <v>34.39</v>
      </c>
      <c r="C933" s="22" t="str">
        <f t="shared" si="59"/>
        <v>Obesity</v>
      </c>
      <c r="D933">
        <v>6.28</v>
      </c>
      <c r="E933" t="str">
        <f t="shared" si="56"/>
        <v>Pre-diabetes</v>
      </c>
      <c r="F933" t="s">
        <v>2379</v>
      </c>
      <c r="G933" t="s">
        <v>2377</v>
      </c>
      <c r="H933" t="s">
        <v>2377</v>
      </c>
      <c r="I933">
        <v>1</v>
      </c>
      <c r="J933" s="21">
        <f t="shared" si="57"/>
        <v>1</v>
      </c>
      <c r="K933" t="s">
        <v>2377</v>
      </c>
      <c r="L933" s="22" t="str">
        <f t="shared" si="58"/>
        <v>No</v>
      </c>
    </row>
    <row r="934" spans="1:12">
      <c r="A934" t="s">
        <v>1435</v>
      </c>
      <c r="B934">
        <v>26.4</v>
      </c>
      <c r="C934" s="22" t="str">
        <f t="shared" si="59"/>
        <v>Overweight</v>
      </c>
      <c r="D934">
        <v>9.2899999999999991</v>
      </c>
      <c r="E934" t="str">
        <f t="shared" si="56"/>
        <v>Diabetes</v>
      </c>
      <c r="F934" t="s">
        <v>2379</v>
      </c>
      <c r="G934" t="s">
        <v>2377</v>
      </c>
      <c r="H934" t="s">
        <v>2380</v>
      </c>
      <c r="I934">
        <v>1</v>
      </c>
      <c r="J934" s="21">
        <f t="shared" si="57"/>
        <v>1</v>
      </c>
      <c r="K934" t="s">
        <v>2377</v>
      </c>
      <c r="L934" s="22" t="str">
        <f t="shared" si="58"/>
        <v>No</v>
      </c>
    </row>
    <row r="935" spans="1:12">
      <c r="A935" t="s">
        <v>1434</v>
      </c>
      <c r="B935">
        <v>28.1</v>
      </c>
      <c r="C935" s="22" t="str">
        <f t="shared" si="59"/>
        <v>Overweight</v>
      </c>
      <c r="D935">
        <v>5.79</v>
      </c>
      <c r="E935" t="str">
        <f t="shared" si="56"/>
        <v>Pre-diabetes</v>
      </c>
      <c r="F935" t="s">
        <v>2379</v>
      </c>
      <c r="G935" t="s">
        <v>2377</v>
      </c>
      <c r="H935" t="s">
        <v>2380</v>
      </c>
      <c r="I935">
        <v>1</v>
      </c>
      <c r="J935" s="21">
        <f t="shared" si="57"/>
        <v>1</v>
      </c>
      <c r="K935" t="s">
        <v>2377</v>
      </c>
      <c r="L935" s="22" t="str">
        <f t="shared" si="58"/>
        <v>No</v>
      </c>
    </row>
    <row r="936" spans="1:12">
      <c r="A936" t="s">
        <v>1433</v>
      </c>
      <c r="B936">
        <v>27</v>
      </c>
      <c r="C936" s="22" t="str">
        <f t="shared" si="59"/>
        <v>Overweight</v>
      </c>
      <c r="D936">
        <v>4.54</v>
      </c>
      <c r="E936" t="str">
        <f t="shared" si="56"/>
        <v>Normal</v>
      </c>
      <c r="F936" t="s">
        <v>2379</v>
      </c>
      <c r="G936" t="s">
        <v>2377</v>
      </c>
      <c r="H936" t="s">
        <v>2377</v>
      </c>
      <c r="I936">
        <v>1</v>
      </c>
      <c r="J936" s="21">
        <f t="shared" si="57"/>
        <v>1</v>
      </c>
      <c r="K936" t="s">
        <v>2377</v>
      </c>
      <c r="L936" s="22" t="str">
        <f t="shared" si="58"/>
        <v>No</v>
      </c>
    </row>
    <row r="937" spans="1:12">
      <c r="A937" t="s">
        <v>1432</v>
      </c>
      <c r="B937">
        <v>28.594999999999999</v>
      </c>
      <c r="C937" s="22" t="str">
        <f t="shared" si="59"/>
        <v>Overweight</v>
      </c>
      <c r="D937">
        <v>4.68</v>
      </c>
      <c r="E937" t="str">
        <f t="shared" si="56"/>
        <v>Normal</v>
      </c>
      <c r="F937" t="s">
        <v>2379</v>
      </c>
      <c r="G937" t="s">
        <v>2377</v>
      </c>
      <c r="H937" t="s">
        <v>2377</v>
      </c>
      <c r="I937">
        <v>1</v>
      </c>
      <c r="J937" s="21">
        <f t="shared" si="57"/>
        <v>1</v>
      </c>
      <c r="K937" t="s">
        <v>2377</v>
      </c>
      <c r="L937" s="22" t="str">
        <f t="shared" si="58"/>
        <v>No</v>
      </c>
    </row>
    <row r="938" spans="1:12">
      <c r="A938" t="s">
        <v>1431</v>
      </c>
      <c r="B938">
        <v>36.799999999999997</v>
      </c>
      <c r="C938" s="22" t="str">
        <f t="shared" si="59"/>
        <v>Obesity</v>
      </c>
      <c r="D938">
        <v>5.88</v>
      </c>
      <c r="E938" t="str">
        <f t="shared" si="56"/>
        <v>Pre-diabetes</v>
      </c>
      <c r="F938" t="s">
        <v>2377</v>
      </c>
      <c r="G938" t="s">
        <v>2377</v>
      </c>
      <c r="H938" t="s">
        <v>2377</v>
      </c>
      <c r="I938">
        <v>1</v>
      </c>
      <c r="J938" s="21">
        <f t="shared" si="57"/>
        <v>1</v>
      </c>
      <c r="K938" t="s">
        <v>2377</v>
      </c>
      <c r="L938" s="22" t="str">
        <f t="shared" si="58"/>
        <v>No</v>
      </c>
    </row>
    <row r="939" spans="1:12">
      <c r="A939" t="s">
        <v>1430</v>
      </c>
      <c r="B939">
        <v>23.75</v>
      </c>
      <c r="C939" s="22" t="str">
        <f t="shared" si="59"/>
        <v>Normal weight</v>
      </c>
      <c r="D939">
        <v>5.42</v>
      </c>
      <c r="E939" t="str">
        <f t="shared" si="56"/>
        <v>Normal</v>
      </c>
      <c r="F939" t="s">
        <v>2379</v>
      </c>
      <c r="G939" t="s">
        <v>2377</v>
      </c>
      <c r="H939" t="s">
        <v>2380</v>
      </c>
      <c r="I939">
        <v>1</v>
      </c>
      <c r="J939" s="21">
        <f t="shared" si="57"/>
        <v>1</v>
      </c>
      <c r="K939" t="s">
        <v>2377</v>
      </c>
      <c r="L939" s="22" t="str">
        <f t="shared" si="58"/>
        <v>No</v>
      </c>
    </row>
    <row r="940" spans="1:12">
      <c r="A940" t="s">
        <v>1429</v>
      </c>
      <c r="B940">
        <v>35.619999999999997</v>
      </c>
      <c r="C940" s="22" t="str">
        <f t="shared" si="59"/>
        <v>Obesity</v>
      </c>
      <c r="D940">
        <v>4.16</v>
      </c>
      <c r="E940" t="str">
        <f t="shared" si="56"/>
        <v>Normal</v>
      </c>
      <c r="F940" t="s">
        <v>2377</v>
      </c>
      <c r="G940" t="s">
        <v>2377</v>
      </c>
      <c r="H940" t="s">
        <v>2377</v>
      </c>
      <c r="I940" t="s">
        <v>2378</v>
      </c>
      <c r="J940" s="21">
        <f t="shared" si="57"/>
        <v>0</v>
      </c>
      <c r="K940" t="s">
        <v>2377</v>
      </c>
      <c r="L940" s="22" t="str">
        <f t="shared" si="58"/>
        <v>No</v>
      </c>
    </row>
    <row r="941" spans="1:12">
      <c r="A941" t="s">
        <v>1428</v>
      </c>
      <c r="B941">
        <v>30.69</v>
      </c>
      <c r="C941" s="22" t="str">
        <f t="shared" si="59"/>
        <v>Obesity</v>
      </c>
      <c r="D941">
        <v>7.05</v>
      </c>
      <c r="E941" t="str">
        <f t="shared" si="56"/>
        <v>Diabetes</v>
      </c>
      <c r="F941" t="s">
        <v>2379</v>
      </c>
      <c r="G941" t="s">
        <v>2377</v>
      </c>
      <c r="H941" t="s">
        <v>2377</v>
      </c>
      <c r="I941">
        <v>2</v>
      </c>
      <c r="J941" s="21">
        <f t="shared" si="57"/>
        <v>2</v>
      </c>
      <c r="K941" t="s">
        <v>2377</v>
      </c>
      <c r="L941" s="22" t="str">
        <f t="shared" si="58"/>
        <v>No</v>
      </c>
    </row>
    <row r="942" spans="1:12">
      <c r="A942" t="s">
        <v>1427</v>
      </c>
      <c r="B942">
        <v>35.799999999999997</v>
      </c>
      <c r="C942" s="22" t="str">
        <f t="shared" si="59"/>
        <v>Obesity</v>
      </c>
      <c r="D942">
        <v>5.63</v>
      </c>
      <c r="E942" t="str">
        <f t="shared" si="56"/>
        <v>Normal</v>
      </c>
      <c r="F942" t="s">
        <v>2379</v>
      </c>
      <c r="G942" t="s">
        <v>2377</v>
      </c>
      <c r="H942" t="s">
        <v>2377</v>
      </c>
      <c r="I942">
        <v>2</v>
      </c>
      <c r="J942" s="21">
        <f t="shared" si="57"/>
        <v>2</v>
      </c>
      <c r="K942" t="s">
        <v>2377</v>
      </c>
      <c r="L942" s="22" t="str">
        <f t="shared" si="58"/>
        <v>No</v>
      </c>
    </row>
    <row r="943" spans="1:12">
      <c r="A943" t="s">
        <v>1426</v>
      </c>
      <c r="B943">
        <v>28.785</v>
      </c>
      <c r="C943" s="22" t="str">
        <f t="shared" si="59"/>
        <v>Overweight</v>
      </c>
      <c r="D943">
        <v>4.24</v>
      </c>
      <c r="E943" t="str">
        <f t="shared" si="56"/>
        <v>Normal</v>
      </c>
      <c r="F943" t="s">
        <v>2379</v>
      </c>
      <c r="G943" t="s">
        <v>2377</v>
      </c>
      <c r="H943" t="s">
        <v>2377</v>
      </c>
      <c r="I943">
        <v>2</v>
      </c>
      <c r="J943" s="21">
        <f t="shared" si="57"/>
        <v>2</v>
      </c>
      <c r="K943" t="s">
        <v>2377</v>
      </c>
      <c r="L943" s="22" t="str">
        <f t="shared" si="58"/>
        <v>No</v>
      </c>
    </row>
    <row r="944" spans="1:12">
      <c r="A944" t="s">
        <v>1425</v>
      </c>
      <c r="B944">
        <v>28.594999999999999</v>
      </c>
      <c r="C944" s="22" t="str">
        <f t="shared" si="59"/>
        <v>Overweight</v>
      </c>
      <c r="D944">
        <v>4.96</v>
      </c>
      <c r="E944" t="str">
        <f t="shared" si="56"/>
        <v>Normal</v>
      </c>
      <c r="F944" t="s">
        <v>2379</v>
      </c>
      <c r="G944" t="s">
        <v>2377</v>
      </c>
      <c r="H944" t="s">
        <v>2377</v>
      </c>
      <c r="I944">
        <v>2</v>
      </c>
      <c r="J944" s="21">
        <f t="shared" si="57"/>
        <v>2</v>
      </c>
      <c r="K944" t="s">
        <v>2377</v>
      </c>
      <c r="L944" s="22" t="str">
        <f t="shared" si="58"/>
        <v>No</v>
      </c>
    </row>
    <row r="945" spans="1:12">
      <c r="A945" t="s">
        <v>1424</v>
      </c>
      <c r="B945">
        <v>48.75</v>
      </c>
      <c r="C945" s="22" t="str">
        <f t="shared" si="59"/>
        <v>Obesity</v>
      </c>
      <c r="D945">
        <v>4.34</v>
      </c>
      <c r="E945" t="str">
        <f t="shared" si="56"/>
        <v>Normal</v>
      </c>
      <c r="F945" t="s">
        <v>2377</v>
      </c>
      <c r="G945" t="s">
        <v>2377</v>
      </c>
      <c r="H945" t="s">
        <v>2377</v>
      </c>
      <c r="I945" t="s">
        <v>2378</v>
      </c>
      <c r="J945" s="21">
        <f t="shared" si="57"/>
        <v>0</v>
      </c>
      <c r="K945" t="s">
        <v>2377</v>
      </c>
      <c r="L945" s="22" t="str">
        <f t="shared" si="58"/>
        <v>No</v>
      </c>
    </row>
    <row r="946" spans="1:12">
      <c r="A946" t="s">
        <v>1423</v>
      </c>
      <c r="B946">
        <v>28.31</v>
      </c>
      <c r="C946" s="22" t="str">
        <f t="shared" si="59"/>
        <v>Overweight</v>
      </c>
      <c r="D946">
        <v>5.43</v>
      </c>
      <c r="E946" t="str">
        <f t="shared" si="56"/>
        <v>Normal</v>
      </c>
      <c r="F946" t="s">
        <v>2379</v>
      </c>
      <c r="G946" t="s">
        <v>2377</v>
      </c>
      <c r="H946" t="s">
        <v>2377</v>
      </c>
      <c r="I946">
        <v>2</v>
      </c>
      <c r="J946" s="21">
        <f t="shared" si="57"/>
        <v>2</v>
      </c>
      <c r="K946" t="s">
        <v>2377</v>
      </c>
      <c r="L946" s="22" t="str">
        <f t="shared" si="58"/>
        <v>No</v>
      </c>
    </row>
    <row r="947" spans="1:12">
      <c r="A947" t="s">
        <v>1422</v>
      </c>
      <c r="B947">
        <v>38.39</v>
      </c>
      <c r="C947" s="22" t="str">
        <f t="shared" si="59"/>
        <v>Obesity</v>
      </c>
      <c r="D947">
        <v>8.33</v>
      </c>
      <c r="E947" t="str">
        <f t="shared" si="56"/>
        <v>Diabetes</v>
      </c>
      <c r="F947" t="s">
        <v>2379</v>
      </c>
      <c r="G947" t="s">
        <v>2377</v>
      </c>
      <c r="H947" t="s">
        <v>2377</v>
      </c>
      <c r="I947">
        <v>1</v>
      </c>
      <c r="J947" s="21">
        <f t="shared" si="57"/>
        <v>1</v>
      </c>
      <c r="K947" t="s">
        <v>2377</v>
      </c>
      <c r="L947" s="22" t="str">
        <f t="shared" si="58"/>
        <v>No</v>
      </c>
    </row>
    <row r="948" spans="1:12">
      <c r="A948" t="s">
        <v>1421</v>
      </c>
      <c r="B948">
        <v>25.87</v>
      </c>
      <c r="C948" s="22" t="str">
        <f t="shared" si="59"/>
        <v>Overweight</v>
      </c>
      <c r="D948">
        <v>5.63</v>
      </c>
      <c r="E948" t="str">
        <f t="shared" si="56"/>
        <v>Normal</v>
      </c>
      <c r="F948" t="s">
        <v>2379</v>
      </c>
      <c r="G948" t="s">
        <v>2377</v>
      </c>
      <c r="H948" t="s">
        <v>2377</v>
      </c>
      <c r="I948">
        <v>1</v>
      </c>
      <c r="J948" s="21">
        <f t="shared" si="57"/>
        <v>1</v>
      </c>
      <c r="K948" t="s">
        <v>2377</v>
      </c>
      <c r="L948" s="22" t="str">
        <f t="shared" si="58"/>
        <v>No</v>
      </c>
    </row>
    <row r="949" spans="1:12">
      <c r="A949" t="s">
        <v>1420</v>
      </c>
      <c r="B949">
        <v>43.7</v>
      </c>
      <c r="C949" s="22" t="str">
        <f t="shared" si="59"/>
        <v>Obesity</v>
      </c>
      <c r="D949">
        <v>7.23</v>
      </c>
      <c r="E949" t="str">
        <f t="shared" si="56"/>
        <v>Diabetes</v>
      </c>
      <c r="F949" t="s">
        <v>2377</v>
      </c>
      <c r="G949" t="s">
        <v>2377</v>
      </c>
      <c r="H949" t="s">
        <v>2377</v>
      </c>
      <c r="I949" t="s">
        <v>2378</v>
      </c>
      <c r="J949" s="21">
        <f t="shared" si="57"/>
        <v>0</v>
      </c>
      <c r="K949" t="s">
        <v>2377</v>
      </c>
      <c r="L949" s="22" t="str">
        <f t="shared" si="58"/>
        <v>No</v>
      </c>
    </row>
    <row r="950" spans="1:12">
      <c r="A950" t="s">
        <v>1419</v>
      </c>
      <c r="B950">
        <v>40.945</v>
      </c>
      <c r="C950" s="22" t="str">
        <f t="shared" si="59"/>
        <v>Obesity</v>
      </c>
      <c r="D950">
        <v>10.57</v>
      </c>
      <c r="E950" t="str">
        <f t="shared" si="56"/>
        <v>Diabetes</v>
      </c>
      <c r="F950" t="s">
        <v>2377</v>
      </c>
      <c r="G950" t="s">
        <v>2377</v>
      </c>
      <c r="H950" t="s">
        <v>2377</v>
      </c>
      <c r="I950" t="s">
        <v>2378</v>
      </c>
      <c r="J950" s="21">
        <f t="shared" si="57"/>
        <v>0</v>
      </c>
      <c r="K950" t="s">
        <v>2377</v>
      </c>
      <c r="L950" s="22" t="str">
        <f t="shared" si="58"/>
        <v>No</v>
      </c>
    </row>
    <row r="951" spans="1:12">
      <c r="A951" t="s">
        <v>1418</v>
      </c>
      <c r="B951">
        <v>27.94</v>
      </c>
      <c r="C951" s="22" t="str">
        <f t="shared" si="59"/>
        <v>Overweight</v>
      </c>
      <c r="D951">
        <v>7.92</v>
      </c>
      <c r="E951" t="str">
        <f t="shared" si="56"/>
        <v>Diabetes</v>
      </c>
      <c r="F951" t="s">
        <v>2377</v>
      </c>
      <c r="G951" t="s">
        <v>2377</v>
      </c>
      <c r="H951" t="s">
        <v>2377</v>
      </c>
      <c r="I951" t="s">
        <v>2378</v>
      </c>
      <c r="J951" s="21">
        <f t="shared" si="57"/>
        <v>0</v>
      </c>
      <c r="K951" t="s">
        <v>2377</v>
      </c>
      <c r="L951" s="22" t="str">
        <f t="shared" si="58"/>
        <v>No</v>
      </c>
    </row>
    <row r="952" spans="1:12">
      <c r="A952" t="s">
        <v>1417</v>
      </c>
      <c r="B952">
        <v>31.9</v>
      </c>
      <c r="C952" s="22" t="str">
        <f t="shared" si="59"/>
        <v>Obesity</v>
      </c>
      <c r="D952">
        <v>10.119999999999999</v>
      </c>
      <c r="E952" t="str">
        <f t="shared" si="56"/>
        <v>Diabetes</v>
      </c>
      <c r="F952" t="s">
        <v>2377</v>
      </c>
      <c r="G952" t="s">
        <v>2377</v>
      </c>
      <c r="H952" t="s">
        <v>2377</v>
      </c>
      <c r="I952">
        <v>2</v>
      </c>
      <c r="J952" s="21">
        <f t="shared" si="57"/>
        <v>2</v>
      </c>
      <c r="K952" t="s">
        <v>2377</v>
      </c>
      <c r="L952" s="22" t="str">
        <f t="shared" si="58"/>
        <v>No</v>
      </c>
    </row>
    <row r="953" spans="1:12">
      <c r="A953" t="s">
        <v>1416</v>
      </c>
      <c r="B953">
        <v>31.64</v>
      </c>
      <c r="C953" s="22" t="str">
        <f t="shared" si="59"/>
        <v>Obesity</v>
      </c>
      <c r="D953">
        <v>7.91</v>
      </c>
      <c r="E953" t="str">
        <f t="shared" si="56"/>
        <v>Diabetes</v>
      </c>
      <c r="F953" t="s">
        <v>2377</v>
      </c>
      <c r="G953" t="s">
        <v>2377</v>
      </c>
      <c r="H953" t="s">
        <v>2377</v>
      </c>
      <c r="I953" t="s">
        <v>2378</v>
      </c>
      <c r="J953" s="21">
        <f t="shared" si="57"/>
        <v>0</v>
      </c>
      <c r="K953" t="s">
        <v>2377</v>
      </c>
      <c r="L953" s="22" t="str">
        <f t="shared" si="58"/>
        <v>No</v>
      </c>
    </row>
    <row r="954" spans="1:12">
      <c r="A954" t="s">
        <v>1415</v>
      </c>
      <c r="B954">
        <v>46.7</v>
      </c>
      <c r="C954" s="22" t="str">
        <f t="shared" si="59"/>
        <v>Obesity</v>
      </c>
      <c r="D954">
        <v>10.9</v>
      </c>
      <c r="E954" t="str">
        <f t="shared" si="56"/>
        <v>Diabetes</v>
      </c>
      <c r="F954" t="s">
        <v>2377</v>
      </c>
      <c r="G954" t="s">
        <v>2377</v>
      </c>
      <c r="H954" t="s">
        <v>2377</v>
      </c>
      <c r="I954" t="s">
        <v>2378</v>
      </c>
      <c r="J954" s="21">
        <f t="shared" si="57"/>
        <v>0</v>
      </c>
      <c r="K954" t="s">
        <v>2377</v>
      </c>
      <c r="L954" s="22" t="str">
        <f t="shared" si="58"/>
        <v>No</v>
      </c>
    </row>
    <row r="955" spans="1:12">
      <c r="A955" t="s">
        <v>1414</v>
      </c>
      <c r="B955">
        <v>18.335000000000001</v>
      </c>
      <c r="C955" s="22" t="str">
        <f t="shared" si="59"/>
        <v>Underweight</v>
      </c>
      <c r="D955">
        <v>11.83</v>
      </c>
      <c r="E955" t="str">
        <f t="shared" si="56"/>
        <v>Diabetes</v>
      </c>
      <c r="F955" t="s">
        <v>2377</v>
      </c>
      <c r="G955" t="s">
        <v>2377</v>
      </c>
      <c r="H955" t="s">
        <v>2377</v>
      </c>
      <c r="I955" t="s">
        <v>2378</v>
      </c>
      <c r="J955" s="21">
        <f t="shared" si="57"/>
        <v>0</v>
      </c>
      <c r="K955" t="s">
        <v>2377</v>
      </c>
      <c r="L955" s="22" t="str">
        <f t="shared" si="58"/>
        <v>No</v>
      </c>
    </row>
    <row r="956" spans="1:12">
      <c r="A956" t="s">
        <v>1413</v>
      </c>
      <c r="B956">
        <v>31.24</v>
      </c>
      <c r="C956" s="22" t="str">
        <f t="shared" si="59"/>
        <v>Obesity</v>
      </c>
      <c r="D956">
        <v>7.42</v>
      </c>
      <c r="E956" t="str">
        <f t="shared" si="56"/>
        <v>Diabetes</v>
      </c>
      <c r="F956" t="s">
        <v>2379</v>
      </c>
      <c r="G956" t="s">
        <v>2377</v>
      </c>
      <c r="H956" t="s">
        <v>2377</v>
      </c>
      <c r="I956">
        <v>2</v>
      </c>
      <c r="J956" s="21">
        <f t="shared" si="57"/>
        <v>2</v>
      </c>
      <c r="K956" t="s">
        <v>2377</v>
      </c>
      <c r="L956" s="22" t="str">
        <f t="shared" si="58"/>
        <v>No</v>
      </c>
    </row>
    <row r="957" spans="1:12">
      <c r="A957" t="s">
        <v>1412</v>
      </c>
      <c r="B957">
        <v>39.22</v>
      </c>
      <c r="C957" s="22" t="str">
        <f t="shared" si="59"/>
        <v>Obesity</v>
      </c>
      <c r="D957">
        <v>5.62</v>
      </c>
      <c r="E957" t="str">
        <f t="shared" si="56"/>
        <v>Normal</v>
      </c>
      <c r="F957" t="s">
        <v>2379</v>
      </c>
      <c r="G957" t="s">
        <v>2377</v>
      </c>
      <c r="H957" t="s">
        <v>2377</v>
      </c>
      <c r="I957">
        <v>1</v>
      </c>
      <c r="J957" s="21">
        <f t="shared" si="57"/>
        <v>1</v>
      </c>
      <c r="K957" t="s">
        <v>2377</v>
      </c>
      <c r="L957" s="22" t="str">
        <f t="shared" si="58"/>
        <v>No</v>
      </c>
    </row>
    <row r="958" spans="1:12">
      <c r="A958" t="s">
        <v>1411</v>
      </c>
      <c r="B958">
        <v>24.414999999999999</v>
      </c>
      <c r="C958" s="22" t="str">
        <f t="shared" si="59"/>
        <v>Normal weight</v>
      </c>
      <c r="D958">
        <v>7.16</v>
      </c>
      <c r="E958" t="str">
        <f t="shared" si="56"/>
        <v>Diabetes</v>
      </c>
      <c r="F958" t="s">
        <v>2377</v>
      </c>
      <c r="G958" t="s">
        <v>2377</v>
      </c>
      <c r="H958" t="s">
        <v>2377</v>
      </c>
      <c r="I958" t="s">
        <v>2378</v>
      </c>
      <c r="J958" s="21">
        <f t="shared" si="57"/>
        <v>0</v>
      </c>
      <c r="K958" t="s">
        <v>2377</v>
      </c>
      <c r="L958" s="22" t="str">
        <f t="shared" si="58"/>
        <v>No</v>
      </c>
    </row>
    <row r="959" spans="1:12">
      <c r="A959" t="s">
        <v>1410</v>
      </c>
      <c r="B959">
        <v>32.299999999999997</v>
      </c>
      <c r="C959" s="22" t="str">
        <f t="shared" si="59"/>
        <v>Obesity</v>
      </c>
      <c r="D959">
        <v>9.89</v>
      </c>
      <c r="E959" t="str">
        <f t="shared" si="56"/>
        <v>Diabetes</v>
      </c>
      <c r="F959" t="s">
        <v>2377</v>
      </c>
      <c r="G959" t="s">
        <v>2377</v>
      </c>
      <c r="H959" t="s">
        <v>2377</v>
      </c>
      <c r="I959" t="s">
        <v>2378</v>
      </c>
      <c r="J959" s="21">
        <f t="shared" si="57"/>
        <v>0</v>
      </c>
      <c r="K959" t="s">
        <v>2377</v>
      </c>
      <c r="L959" s="22" t="str">
        <f t="shared" si="58"/>
        <v>No</v>
      </c>
    </row>
    <row r="960" spans="1:12">
      <c r="A960" t="s">
        <v>1409</v>
      </c>
      <c r="B960">
        <v>39.94</v>
      </c>
      <c r="C960" s="22" t="str">
        <f t="shared" si="59"/>
        <v>Obesity</v>
      </c>
      <c r="D960">
        <v>5.14</v>
      </c>
      <c r="E960" t="str">
        <f t="shared" si="56"/>
        <v>Normal</v>
      </c>
      <c r="F960" t="s">
        <v>2377</v>
      </c>
      <c r="G960" t="s">
        <v>2377</v>
      </c>
      <c r="H960" t="s">
        <v>2377</v>
      </c>
      <c r="I960" t="s">
        <v>2378</v>
      </c>
      <c r="J960" s="21">
        <f t="shared" si="57"/>
        <v>0</v>
      </c>
      <c r="K960" t="s">
        <v>2377</v>
      </c>
      <c r="L960" s="22" t="str">
        <f t="shared" si="58"/>
        <v>No</v>
      </c>
    </row>
    <row r="961" spans="1:12">
      <c r="A961" t="s">
        <v>1408</v>
      </c>
      <c r="B961">
        <v>30</v>
      </c>
      <c r="C961" s="22" t="str">
        <f t="shared" si="59"/>
        <v>Obesity</v>
      </c>
      <c r="D961">
        <v>5.61</v>
      </c>
      <c r="E961" t="str">
        <f t="shared" si="56"/>
        <v>Normal</v>
      </c>
      <c r="F961" t="s">
        <v>2379</v>
      </c>
      <c r="G961" t="s">
        <v>2377</v>
      </c>
      <c r="H961" t="s">
        <v>2380</v>
      </c>
      <c r="I961">
        <v>1</v>
      </c>
      <c r="J961" s="21">
        <f t="shared" si="57"/>
        <v>1</v>
      </c>
      <c r="K961" t="s">
        <v>2377</v>
      </c>
      <c r="L961" s="22" t="str">
        <f t="shared" si="58"/>
        <v>No</v>
      </c>
    </row>
    <row r="962" spans="1:12">
      <c r="A962" t="s">
        <v>1407</v>
      </c>
      <c r="B962">
        <v>35.340000000000003</v>
      </c>
      <c r="C962" s="22" t="str">
        <f t="shared" si="59"/>
        <v>Obesity</v>
      </c>
      <c r="D962">
        <v>5.51</v>
      </c>
      <c r="E962" t="str">
        <f t="shared" si="56"/>
        <v>Normal</v>
      </c>
      <c r="F962" t="s">
        <v>2379</v>
      </c>
      <c r="G962" t="s">
        <v>2377</v>
      </c>
      <c r="H962" t="s">
        <v>2380</v>
      </c>
      <c r="I962">
        <v>1</v>
      </c>
      <c r="J962" s="21">
        <f t="shared" si="57"/>
        <v>1</v>
      </c>
      <c r="K962" t="s">
        <v>2377</v>
      </c>
      <c r="L962" s="22" t="str">
        <f t="shared" si="58"/>
        <v>No</v>
      </c>
    </row>
    <row r="963" spans="1:12">
      <c r="A963" t="s">
        <v>1406</v>
      </c>
      <c r="B963">
        <v>32.204999999999998</v>
      </c>
      <c r="C963" s="22" t="str">
        <f t="shared" si="59"/>
        <v>Obesity</v>
      </c>
      <c r="D963">
        <v>8.3800000000000008</v>
      </c>
      <c r="E963" t="str">
        <f t="shared" ref="E963:E1026" si="60">IF(D963&lt;5.7,"Normal",IF(D963&lt;6.5,"Pre-diabetes","Diabetes"))</f>
        <v>Diabetes</v>
      </c>
      <c r="F963" t="s">
        <v>2379</v>
      </c>
      <c r="G963" t="s">
        <v>2377</v>
      </c>
      <c r="H963" t="s">
        <v>2377</v>
      </c>
      <c r="I963">
        <v>2</v>
      </c>
      <c r="J963" s="21">
        <f t="shared" ref="J963:J1026" si="61">IF(I963="No major surgery",0,I963)</f>
        <v>2</v>
      </c>
      <c r="K963" t="s">
        <v>2377</v>
      </c>
      <c r="L963" s="22" t="str">
        <f t="shared" ref="L963:L1026" si="62">IF(K963="?","No",K963)</f>
        <v>No</v>
      </c>
    </row>
    <row r="964" spans="1:12">
      <c r="A964" t="s">
        <v>1405</v>
      </c>
      <c r="B964">
        <v>33.880000000000003</v>
      </c>
      <c r="C964" s="22" t="str">
        <f t="shared" ref="C964:C1027" si="63">IF(B964&lt;18.5,"Underweight",IF(B964&lt;25,"Normal weight", IF(B964&lt;30,"Overweight","Obesity")))</f>
        <v>Obesity</v>
      </c>
      <c r="D964">
        <v>4.68</v>
      </c>
      <c r="E964" t="str">
        <f t="shared" si="60"/>
        <v>Normal</v>
      </c>
      <c r="F964" t="s">
        <v>2377</v>
      </c>
      <c r="G964" t="s">
        <v>2379</v>
      </c>
      <c r="H964" t="s">
        <v>2377</v>
      </c>
      <c r="I964">
        <v>1</v>
      </c>
      <c r="J964" s="21">
        <f t="shared" si="61"/>
        <v>1</v>
      </c>
      <c r="K964" t="s">
        <v>2377</v>
      </c>
      <c r="L964" s="22" t="str">
        <f t="shared" si="62"/>
        <v>No</v>
      </c>
    </row>
    <row r="965" spans="1:12">
      <c r="A965" t="s">
        <v>1404</v>
      </c>
      <c r="B965">
        <v>26.63</v>
      </c>
      <c r="C965" s="22" t="str">
        <f t="shared" si="63"/>
        <v>Overweight</v>
      </c>
      <c r="D965">
        <v>4.3600000000000003</v>
      </c>
      <c r="E965" t="str">
        <f t="shared" si="60"/>
        <v>Normal</v>
      </c>
      <c r="F965" t="s">
        <v>2379</v>
      </c>
      <c r="G965" t="s">
        <v>2377</v>
      </c>
      <c r="H965" t="s">
        <v>2377</v>
      </c>
      <c r="I965">
        <v>2</v>
      </c>
      <c r="J965" s="21">
        <f t="shared" si="61"/>
        <v>2</v>
      </c>
      <c r="K965" t="s">
        <v>2377</v>
      </c>
      <c r="L965" s="22" t="str">
        <f t="shared" si="62"/>
        <v>No</v>
      </c>
    </row>
    <row r="966" spans="1:12">
      <c r="A966" t="s">
        <v>1403</v>
      </c>
      <c r="B966">
        <v>28.7</v>
      </c>
      <c r="C966" s="22" t="str">
        <f t="shared" si="63"/>
        <v>Overweight</v>
      </c>
      <c r="D966">
        <v>7.74</v>
      </c>
      <c r="E966" t="str">
        <f t="shared" si="60"/>
        <v>Diabetes</v>
      </c>
      <c r="F966" t="s">
        <v>2377</v>
      </c>
      <c r="G966" t="s">
        <v>2377</v>
      </c>
      <c r="H966" t="s">
        <v>2377</v>
      </c>
      <c r="I966" t="s">
        <v>2378</v>
      </c>
      <c r="J966" s="21">
        <f t="shared" si="61"/>
        <v>0</v>
      </c>
      <c r="K966" t="s">
        <v>2377</v>
      </c>
      <c r="L966" s="22" t="str">
        <f t="shared" si="62"/>
        <v>No</v>
      </c>
    </row>
    <row r="967" spans="1:12">
      <c r="A967" t="s">
        <v>1402</v>
      </c>
      <c r="B967">
        <v>25.65</v>
      </c>
      <c r="C967" s="22" t="str">
        <f t="shared" si="63"/>
        <v>Overweight</v>
      </c>
      <c r="D967">
        <v>4.05</v>
      </c>
      <c r="E967" t="str">
        <f t="shared" si="60"/>
        <v>Normal</v>
      </c>
      <c r="F967" t="s">
        <v>2379</v>
      </c>
      <c r="G967" t="s">
        <v>2377</v>
      </c>
      <c r="H967" t="s">
        <v>2377</v>
      </c>
      <c r="I967">
        <v>2</v>
      </c>
      <c r="J967" s="21">
        <f t="shared" si="61"/>
        <v>2</v>
      </c>
      <c r="K967" t="s">
        <v>2377</v>
      </c>
      <c r="L967" s="22" t="str">
        <f t="shared" si="62"/>
        <v>No</v>
      </c>
    </row>
    <row r="968" spans="1:12">
      <c r="A968" t="s">
        <v>1401</v>
      </c>
      <c r="B968">
        <v>36.384999999999998</v>
      </c>
      <c r="C968" s="22" t="str">
        <f t="shared" si="63"/>
        <v>Obesity</v>
      </c>
      <c r="D968">
        <v>11.49</v>
      </c>
      <c r="E968" t="str">
        <f t="shared" si="60"/>
        <v>Diabetes</v>
      </c>
      <c r="F968" t="s">
        <v>2377</v>
      </c>
      <c r="G968" t="s">
        <v>2377</v>
      </c>
      <c r="H968" t="s">
        <v>2377</v>
      </c>
      <c r="I968" t="s">
        <v>2378</v>
      </c>
      <c r="J968" s="21">
        <f t="shared" si="61"/>
        <v>0</v>
      </c>
      <c r="K968" t="s">
        <v>2377</v>
      </c>
      <c r="L968" s="22" t="str">
        <f t="shared" si="62"/>
        <v>No</v>
      </c>
    </row>
    <row r="969" spans="1:12">
      <c r="A969" t="s">
        <v>1400</v>
      </c>
      <c r="B969">
        <v>34.69</v>
      </c>
      <c r="C969" s="22" t="str">
        <f t="shared" si="63"/>
        <v>Obesity</v>
      </c>
      <c r="D969">
        <v>5.65</v>
      </c>
      <c r="E969" t="str">
        <f t="shared" si="60"/>
        <v>Normal</v>
      </c>
      <c r="F969" t="s">
        <v>2377</v>
      </c>
      <c r="G969" t="s">
        <v>2377</v>
      </c>
      <c r="H969" t="s">
        <v>2377</v>
      </c>
      <c r="I969" t="s">
        <v>2378</v>
      </c>
      <c r="J969" s="21">
        <f t="shared" si="61"/>
        <v>0</v>
      </c>
      <c r="K969" t="s">
        <v>2377</v>
      </c>
      <c r="L969" s="22" t="str">
        <f t="shared" si="62"/>
        <v>No</v>
      </c>
    </row>
    <row r="970" spans="1:12">
      <c r="A970" t="s">
        <v>1399</v>
      </c>
      <c r="B970">
        <v>37.68</v>
      </c>
      <c r="C970" s="22" t="str">
        <f t="shared" si="63"/>
        <v>Obesity</v>
      </c>
      <c r="D970">
        <v>4.29</v>
      </c>
      <c r="E970" t="str">
        <f t="shared" si="60"/>
        <v>Normal</v>
      </c>
      <c r="F970" t="s">
        <v>2379</v>
      </c>
      <c r="G970" t="s">
        <v>2377</v>
      </c>
      <c r="H970" t="s">
        <v>2377</v>
      </c>
      <c r="I970" t="s">
        <v>2378</v>
      </c>
      <c r="J970" s="21">
        <f t="shared" si="61"/>
        <v>0</v>
      </c>
      <c r="K970" t="s">
        <v>2377</v>
      </c>
      <c r="L970" s="22" t="str">
        <f t="shared" si="62"/>
        <v>No</v>
      </c>
    </row>
    <row r="971" spans="1:12">
      <c r="A971" t="s">
        <v>1398</v>
      </c>
      <c r="B971">
        <v>35.49</v>
      </c>
      <c r="C971" s="22" t="str">
        <f t="shared" si="63"/>
        <v>Obesity</v>
      </c>
      <c r="D971">
        <v>4.74</v>
      </c>
      <c r="E971" t="str">
        <f t="shared" si="60"/>
        <v>Normal</v>
      </c>
      <c r="F971" t="s">
        <v>2379</v>
      </c>
      <c r="G971" t="s">
        <v>2377</v>
      </c>
      <c r="H971" t="s">
        <v>2380</v>
      </c>
      <c r="I971">
        <v>1</v>
      </c>
      <c r="J971" s="21">
        <f t="shared" si="61"/>
        <v>1</v>
      </c>
      <c r="K971" t="s">
        <v>2377</v>
      </c>
      <c r="L971" s="22" t="str">
        <f t="shared" si="62"/>
        <v>No</v>
      </c>
    </row>
    <row r="972" spans="1:12">
      <c r="A972" t="s">
        <v>1397</v>
      </c>
      <c r="B972">
        <v>44.7</v>
      </c>
      <c r="C972" s="22" t="str">
        <f t="shared" si="63"/>
        <v>Obesity</v>
      </c>
      <c r="D972">
        <v>7.6</v>
      </c>
      <c r="E972" t="str">
        <f t="shared" si="60"/>
        <v>Diabetes</v>
      </c>
      <c r="F972" t="s">
        <v>2379</v>
      </c>
      <c r="G972" t="s">
        <v>2377</v>
      </c>
      <c r="H972" t="s">
        <v>2377</v>
      </c>
      <c r="I972">
        <v>2</v>
      </c>
      <c r="J972" s="21">
        <f t="shared" si="61"/>
        <v>2</v>
      </c>
      <c r="K972" t="s">
        <v>2377</v>
      </c>
      <c r="L972" s="22" t="str">
        <f t="shared" si="62"/>
        <v>No</v>
      </c>
    </row>
    <row r="973" spans="1:12">
      <c r="A973" t="s">
        <v>1396</v>
      </c>
      <c r="B973">
        <v>38.380000000000003</v>
      </c>
      <c r="C973" s="22" t="str">
        <f t="shared" si="63"/>
        <v>Obesity</v>
      </c>
      <c r="D973">
        <v>8.5</v>
      </c>
      <c r="E973" t="str">
        <f t="shared" si="60"/>
        <v>Diabetes</v>
      </c>
      <c r="F973" t="s">
        <v>2379</v>
      </c>
      <c r="G973" t="s">
        <v>2377</v>
      </c>
      <c r="H973" t="s">
        <v>2377</v>
      </c>
      <c r="I973">
        <v>2</v>
      </c>
      <c r="J973" s="21">
        <f t="shared" si="61"/>
        <v>2</v>
      </c>
      <c r="K973" t="s">
        <v>2377</v>
      </c>
      <c r="L973" s="22" t="str">
        <f t="shared" si="62"/>
        <v>No</v>
      </c>
    </row>
    <row r="974" spans="1:12">
      <c r="A974" t="s">
        <v>1395</v>
      </c>
      <c r="B974">
        <v>35.244999999999997</v>
      </c>
      <c r="C974" s="22" t="str">
        <f t="shared" si="63"/>
        <v>Obesity</v>
      </c>
      <c r="D974">
        <v>11.22</v>
      </c>
      <c r="E974" t="str">
        <f t="shared" si="60"/>
        <v>Diabetes</v>
      </c>
      <c r="F974" t="s">
        <v>2379</v>
      </c>
      <c r="G974" t="s">
        <v>2377</v>
      </c>
      <c r="H974" t="s">
        <v>2377</v>
      </c>
      <c r="I974" t="s">
        <v>2378</v>
      </c>
      <c r="J974" s="21">
        <f t="shared" si="61"/>
        <v>0</v>
      </c>
      <c r="K974" t="s">
        <v>2377</v>
      </c>
      <c r="L974" s="22" t="str">
        <f t="shared" si="62"/>
        <v>No</v>
      </c>
    </row>
    <row r="975" spans="1:12">
      <c r="A975" t="s">
        <v>1394</v>
      </c>
      <c r="B975">
        <v>49.84</v>
      </c>
      <c r="C975" s="22" t="str">
        <f t="shared" si="63"/>
        <v>Obesity</v>
      </c>
      <c r="D975">
        <v>5.0999999999999996</v>
      </c>
      <c r="E975" t="str">
        <f t="shared" si="60"/>
        <v>Normal</v>
      </c>
      <c r="F975" t="s">
        <v>2379</v>
      </c>
      <c r="G975" t="s">
        <v>2377</v>
      </c>
      <c r="H975" t="s">
        <v>2380</v>
      </c>
      <c r="I975">
        <v>1</v>
      </c>
      <c r="J975" s="21">
        <f t="shared" si="61"/>
        <v>1</v>
      </c>
      <c r="K975" t="s">
        <v>2377</v>
      </c>
      <c r="L975" s="22" t="str">
        <f t="shared" si="62"/>
        <v>No</v>
      </c>
    </row>
    <row r="976" spans="1:12">
      <c r="A976" t="s">
        <v>1393</v>
      </c>
      <c r="B976">
        <v>49.06</v>
      </c>
      <c r="C976" s="22" t="str">
        <f t="shared" si="63"/>
        <v>Obesity</v>
      </c>
      <c r="D976">
        <v>5.43</v>
      </c>
      <c r="E976" t="str">
        <f t="shared" si="60"/>
        <v>Normal</v>
      </c>
      <c r="F976" t="s">
        <v>2379</v>
      </c>
      <c r="G976" t="s">
        <v>2377</v>
      </c>
      <c r="H976" t="s">
        <v>2377</v>
      </c>
      <c r="I976">
        <v>1</v>
      </c>
      <c r="J976" s="21">
        <f t="shared" si="61"/>
        <v>1</v>
      </c>
      <c r="K976" t="s">
        <v>2377</v>
      </c>
      <c r="L976" s="22" t="str">
        <f t="shared" si="62"/>
        <v>No</v>
      </c>
    </row>
    <row r="977" spans="1:12">
      <c r="A977" t="s">
        <v>1392</v>
      </c>
      <c r="B977">
        <v>30.88</v>
      </c>
      <c r="C977" s="22" t="str">
        <f t="shared" si="63"/>
        <v>Obesity</v>
      </c>
      <c r="D977">
        <v>5.82</v>
      </c>
      <c r="E977" t="str">
        <f t="shared" si="60"/>
        <v>Pre-diabetes</v>
      </c>
      <c r="F977" t="s">
        <v>2377</v>
      </c>
      <c r="G977" t="s">
        <v>2377</v>
      </c>
      <c r="H977" t="s">
        <v>2377</v>
      </c>
      <c r="I977">
        <v>2</v>
      </c>
      <c r="J977" s="21">
        <f t="shared" si="61"/>
        <v>2</v>
      </c>
      <c r="K977" t="s">
        <v>2377</v>
      </c>
      <c r="L977" s="22" t="str">
        <f t="shared" si="62"/>
        <v>No</v>
      </c>
    </row>
    <row r="978" spans="1:12">
      <c r="A978" t="s">
        <v>1391</v>
      </c>
      <c r="B978">
        <v>33.35</v>
      </c>
      <c r="C978" s="22" t="str">
        <f t="shared" si="63"/>
        <v>Obesity</v>
      </c>
      <c r="D978">
        <v>6.05</v>
      </c>
      <c r="E978" t="str">
        <f t="shared" si="60"/>
        <v>Pre-diabetes</v>
      </c>
      <c r="F978" t="s">
        <v>2377</v>
      </c>
      <c r="G978" t="s">
        <v>2377</v>
      </c>
      <c r="H978" t="s">
        <v>2380</v>
      </c>
      <c r="I978">
        <v>1</v>
      </c>
      <c r="J978" s="21">
        <f t="shared" si="61"/>
        <v>1</v>
      </c>
      <c r="K978" t="s">
        <v>2377</v>
      </c>
      <c r="L978" s="22" t="str">
        <f t="shared" si="62"/>
        <v>No</v>
      </c>
    </row>
    <row r="979" spans="1:12">
      <c r="A979" t="s">
        <v>1390</v>
      </c>
      <c r="B979">
        <v>38</v>
      </c>
      <c r="C979" s="22" t="str">
        <f t="shared" si="63"/>
        <v>Obesity</v>
      </c>
      <c r="D979">
        <v>6.38</v>
      </c>
      <c r="E979" t="str">
        <f t="shared" si="60"/>
        <v>Pre-diabetes</v>
      </c>
      <c r="F979" t="s">
        <v>2379</v>
      </c>
      <c r="G979" t="s">
        <v>2377</v>
      </c>
      <c r="H979" t="s">
        <v>2377</v>
      </c>
      <c r="I979">
        <v>1</v>
      </c>
      <c r="J979" s="21">
        <f t="shared" si="61"/>
        <v>1</v>
      </c>
      <c r="K979" t="s">
        <v>2377</v>
      </c>
      <c r="L979" s="22" t="str">
        <f t="shared" si="62"/>
        <v>No</v>
      </c>
    </row>
    <row r="980" spans="1:12">
      <c r="A980" t="s">
        <v>1389</v>
      </c>
      <c r="B980">
        <v>36.08</v>
      </c>
      <c r="C980" s="22" t="str">
        <f t="shared" si="63"/>
        <v>Obesity</v>
      </c>
      <c r="D980">
        <v>5.73</v>
      </c>
      <c r="E980" t="str">
        <f t="shared" si="60"/>
        <v>Pre-diabetes</v>
      </c>
      <c r="F980" t="s">
        <v>2379</v>
      </c>
      <c r="G980" t="s">
        <v>2377</v>
      </c>
      <c r="H980" t="s">
        <v>2377</v>
      </c>
      <c r="I980">
        <v>1</v>
      </c>
      <c r="J980" s="21">
        <f t="shared" si="61"/>
        <v>1</v>
      </c>
      <c r="K980" t="s">
        <v>2377</v>
      </c>
      <c r="L980" s="22" t="str">
        <f t="shared" si="62"/>
        <v>No</v>
      </c>
    </row>
    <row r="981" spans="1:12">
      <c r="A981" t="s">
        <v>1388</v>
      </c>
      <c r="B981">
        <v>35.700000000000003</v>
      </c>
      <c r="C981" s="22" t="str">
        <f t="shared" si="63"/>
        <v>Obesity</v>
      </c>
      <c r="D981">
        <v>5.47</v>
      </c>
      <c r="E981" t="str">
        <f t="shared" si="60"/>
        <v>Normal</v>
      </c>
      <c r="F981" t="s">
        <v>2379</v>
      </c>
      <c r="G981" t="s">
        <v>2377</v>
      </c>
      <c r="H981" t="s">
        <v>2377</v>
      </c>
      <c r="I981">
        <v>1</v>
      </c>
      <c r="J981" s="21">
        <f t="shared" si="61"/>
        <v>1</v>
      </c>
      <c r="K981" t="s">
        <v>2377</v>
      </c>
      <c r="L981" s="22" t="str">
        <f t="shared" si="62"/>
        <v>No</v>
      </c>
    </row>
    <row r="982" spans="1:12">
      <c r="A982" t="s">
        <v>1387</v>
      </c>
      <c r="B982">
        <v>34.01</v>
      </c>
      <c r="C982" s="22" t="str">
        <f t="shared" si="63"/>
        <v>Obesity</v>
      </c>
      <c r="D982">
        <v>11.3</v>
      </c>
      <c r="E982" t="str">
        <f t="shared" si="60"/>
        <v>Diabetes</v>
      </c>
      <c r="F982" t="s">
        <v>2377</v>
      </c>
      <c r="G982" t="s">
        <v>2377</v>
      </c>
      <c r="H982" t="s">
        <v>2377</v>
      </c>
      <c r="I982" t="s">
        <v>2378</v>
      </c>
      <c r="J982" s="21">
        <f t="shared" si="61"/>
        <v>0</v>
      </c>
      <c r="K982" t="s">
        <v>2377</v>
      </c>
      <c r="L982" s="22" t="str">
        <f t="shared" si="62"/>
        <v>No</v>
      </c>
    </row>
    <row r="983" spans="1:12">
      <c r="A983" t="s">
        <v>1386</v>
      </c>
      <c r="B983">
        <v>31.54</v>
      </c>
      <c r="C983" s="22" t="str">
        <f t="shared" si="63"/>
        <v>Obesity</v>
      </c>
      <c r="D983">
        <v>6.72</v>
      </c>
      <c r="E983" t="str">
        <f t="shared" si="60"/>
        <v>Diabetes</v>
      </c>
      <c r="F983" t="s">
        <v>2377</v>
      </c>
      <c r="G983" t="s">
        <v>2377</v>
      </c>
      <c r="H983" t="s">
        <v>2377</v>
      </c>
      <c r="I983" t="s">
        <v>2378</v>
      </c>
      <c r="J983" s="21">
        <f t="shared" si="61"/>
        <v>0</v>
      </c>
      <c r="K983" t="s">
        <v>2377</v>
      </c>
      <c r="L983" s="22" t="str">
        <f t="shared" si="62"/>
        <v>No</v>
      </c>
    </row>
    <row r="984" spans="1:12">
      <c r="A984" t="s">
        <v>1385</v>
      </c>
      <c r="B984">
        <v>23.3</v>
      </c>
      <c r="C984" s="22" t="str">
        <f t="shared" si="63"/>
        <v>Normal weight</v>
      </c>
      <c r="D984">
        <v>5.36</v>
      </c>
      <c r="E984" t="str">
        <f t="shared" si="60"/>
        <v>Normal</v>
      </c>
      <c r="F984" t="s">
        <v>2379</v>
      </c>
      <c r="G984" t="s">
        <v>2377</v>
      </c>
      <c r="H984" t="s">
        <v>2377</v>
      </c>
      <c r="I984">
        <v>1</v>
      </c>
      <c r="J984" s="21">
        <f t="shared" si="61"/>
        <v>1</v>
      </c>
      <c r="K984" t="s">
        <v>2377</v>
      </c>
      <c r="L984" s="22" t="str">
        <f t="shared" si="62"/>
        <v>No</v>
      </c>
    </row>
    <row r="985" spans="1:12">
      <c r="A985" t="s">
        <v>1384</v>
      </c>
      <c r="B985">
        <v>27.75</v>
      </c>
      <c r="C985" s="22" t="str">
        <f t="shared" si="63"/>
        <v>Overweight</v>
      </c>
      <c r="D985">
        <v>9.8800000000000008</v>
      </c>
      <c r="E985" t="str">
        <f t="shared" si="60"/>
        <v>Diabetes</v>
      </c>
      <c r="F985" t="s">
        <v>2377</v>
      </c>
      <c r="G985" t="s">
        <v>2377</v>
      </c>
      <c r="H985" t="s">
        <v>2377</v>
      </c>
      <c r="I985" t="s">
        <v>2378</v>
      </c>
      <c r="J985" s="21">
        <f t="shared" si="61"/>
        <v>0</v>
      </c>
      <c r="K985" t="s">
        <v>2377</v>
      </c>
      <c r="L985" s="22" t="str">
        <f t="shared" si="62"/>
        <v>No</v>
      </c>
    </row>
    <row r="986" spans="1:12">
      <c r="A986" t="s">
        <v>1383</v>
      </c>
      <c r="B986">
        <v>42.46</v>
      </c>
      <c r="C986" s="22" t="str">
        <f t="shared" si="63"/>
        <v>Obesity</v>
      </c>
      <c r="D986">
        <v>4.1100000000000003</v>
      </c>
      <c r="E986" t="str">
        <f t="shared" si="60"/>
        <v>Normal</v>
      </c>
      <c r="F986" t="s">
        <v>2377</v>
      </c>
      <c r="G986" t="s">
        <v>2377</v>
      </c>
      <c r="H986" t="s">
        <v>2377</v>
      </c>
      <c r="I986" t="s">
        <v>2378</v>
      </c>
      <c r="J986" s="21">
        <f t="shared" si="61"/>
        <v>0</v>
      </c>
      <c r="K986" t="s">
        <v>2377</v>
      </c>
      <c r="L986" s="22" t="str">
        <f t="shared" si="62"/>
        <v>No</v>
      </c>
    </row>
    <row r="987" spans="1:12">
      <c r="A987" t="s">
        <v>1382</v>
      </c>
      <c r="B987">
        <v>54.47</v>
      </c>
      <c r="C987" s="22" t="str">
        <f t="shared" si="63"/>
        <v>Obesity</v>
      </c>
      <c r="D987">
        <v>7.48</v>
      </c>
      <c r="E987" t="str">
        <f t="shared" si="60"/>
        <v>Diabetes</v>
      </c>
      <c r="F987" t="s">
        <v>2377</v>
      </c>
      <c r="G987" t="s">
        <v>2377</v>
      </c>
      <c r="H987" t="s">
        <v>2377</v>
      </c>
      <c r="I987" t="s">
        <v>2378</v>
      </c>
      <c r="J987" s="21">
        <f t="shared" si="61"/>
        <v>0</v>
      </c>
      <c r="K987" t="s">
        <v>2377</v>
      </c>
      <c r="L987" s="22" t="str">
        <f t="shared" si="62"/>
        <v>No</v>
      </c>
    </row>
    <row r="988" spans="1:12">
      <c r="A988" t="s">
        <v>1381</v>
      </c>
      <c r="B988">
        <v>24.93</v>
      </c>
      <c r="C988" s="22" t="str">
        <f t="shared" si="63"/>
        <v>Normal weight</v>
      </c>
      <c r="D988">
        <v>9.18</v>
      </c>
      <c r="E988" t="str">
        <f t="shared" si="60"/>
        <v>Diabetes</v>
      </c>
      <c r="F988" t="s">
        <v>2379</v>
      </c>
      <c r="G988" t="s">
        <v>2377</v>
      </c>
      <c r="H988" t="s">
        <v>2380</v>
      </c>
      <c r="I988">
        <v>1</v>
      </c>
      <c r="J988" s="21">
        <f t="shared" si="61"/>
        <v>1</v>
      </c>
      <c r="K988" t="s">
        <v>2377</v>
      </c>
      <c r="L988" s="22" t="str">
        <f t="shared" si="62"/>
        <v>No</v>
      </c>
    </row>
    <row r="989" spans="1:12">
      <c r="A989" t="s">
        <v>1380</v>
      </c>
      <c r="B989">
        <v>48.12</v>
      </c>
      <c r="C989" s="22" t="str">
        <f t="shared" si="63"/>
        <v>Obesity</v>
      </c>
      <c r="D989">
        <v>4.51</v>
      </c>
      <c r="E989" t="str">
        <f t="shared" si="60"/>
        <v>Normal</v>
      </c>
      <c r="F989" t="s">
        <v>2379</v>
      </c>
      <c r="G989" t="s">
        <v>2377</v>
      </c>
      <c r="H989" t="s">
        <v>2377</v>
      </c>
      <c r="I989">
        <v>1</v>
      </c>
      <c r="J989" s="21">
        <f t="shared" si="61"/>
        <v>1</v>
      </c>
      <c r="K989" t="s">
        <v>2377</v>
      </c>
      <c r="L989" s="22" t="str">
        <f t="shared" si="62"/>
        <v>No</v>
      </c>
    </row>
    <row r="990" spans="1:12">
      <c r="A990" t="s">
        <v>1379</v>
      </c>
      <c r="B990">
        <v>24.91</v>
      </c>
      <c r="C990" s="22" t="str">
        <f t="shared" si="63"/>
        <v>Normal weight</v>
      </c>
      <c r="D990">
        <v>7.33</v>
      </c>
      <c r="E990" t="str">
        <f t="shared" si="60"/>
        <v>Diabetes</v>
      </c>
      <c r="F990" t="s">
        <v>2379</v>
      </c>
      <c r="G990" t="s">
        <v>2377</v>
      </c>
      <c r="H990" t="s">
        <v>2380</v>
      </c>
      <c r="I990">
        <v>1</v>
      </c>
      <c r="J990" s="21">
        <f t="shared" si="61"/>
        <v>1</v>
      </c>
      <c r="K990" t="s">
        <v>2377</v>
      </c>
      <c r="L990" s="22" t="str">
        <f t="shared" si="62"/>
        <v>No</v>
      </c>
    </row>
    <row r="991" spans="1:12">
      <c r="A991" t="s">
        <v>1378</v>
      </c>
      <c r="B991">
        <v>27.645</v>
      </c>
      <c r="C991" s="22" t="str">
        <f t="shared" si="63"/>
        <v>Overweight</v>
      </c>
      <c r="D991">
        <v>10.56</v>
      </c>
      <c r="E991" t="str">
        <f t="shared" si="60"/>
        <v>Diabetes</v>
      </c>
      <c r="F991" t="s">
        <v>2377</v>
      </c>
      <c r="G991" t="s">
        <v>2377</v>
      </c>
      <c r="H991" t="s">
        <v>2377</v>
      </c>
      <c r="I991" t="s">
        <v>2378</v>
      </c>
      <c r="J991" s="21">
        <f t="shared" si="61"/>
        <v>0</v>
      </c>
      <c r="K991" t="s">
        <v>2377</v>
      </c>
      <c r="L991" s="22" t="str">
        <f t="shared" si="62"/>
        <v>No</v>
      </c>
    </row>
    <row r="992" spans="1:12">
      <c r="A992" t="s">
        <v>1377</v>
      </c>
      <c r="B992">
        <v>33.700000000000003</v>
      </c>
      <c r="C992" s="22" t="str">
        <f t="shared" si="63"/>
        <v>Obesity</v>
      </c>
      <c r="D992">
        <v>4.01</v>
      </c>
      <c r="E992" t="str">
        <f t="shared" si="60"/>
        <v>Normal</v>
      </c>
      <c r="F992" t="s">
        <v>2377</v>
      </c>
      <c r="G992" t="s">
        <v>2377</v>
      </c>
      <c r="H992" t="s">
        <v>2377</v>
      </c>
      <c r="I992">
        <v>2</v>
      </c>
      <c r="J992" s="21">
        <f t="shared" si="61"/>
        <v>2</v>
      </c>
      <c r="K992" t="s">
        <v>2377</v>
      </c>
      <c r="L992" s="22" t="str">
        <f t="shared" si="62"/>
        <v>No</v>
      </c>
    </row>
    <row r="993" spans="1:12">
      <c r="A993" t="s">
        <v>1376</v>
      </c>
      <c r="B993">
        <v>38.93</v>
      </c>
      <c r="C993" s="22" t="str">
        <f t="shared" si="63"/>
        <v>Obesity</v>
      </c>
      <c r="D993">
        <v>5.64</v>
      </c>
      <c r="E993" t="str">
        <f t="shared" si="60"/>
        <v>Normal</v>
      </c>
      <c r="F993" t="s">
        <v>2379</v>
      </c>
      <c r="G993" t="s">
        <v>2377</v>
      </c>
      <c r="H993" t="s">
        <v>2377</v>
      </c>
      <c r="I993">
        <v>1</v>
      </c>
      <c r="J993" s="21">
        <f t="shared" si="61"/>
        <v>1</v>
      </c>
      <c r="K993" t="s">
        <v>2377</v>
      </c>
      <c r="L993" s="22" t="str">
        <f t="shared" si="62"/>
        <v>No</v>
      </c>
    </row>
    <row r="994" spans="1:12">
      <c r="A994" t="s">
        <v>1375</v>
      </c>
      <c r="B994">
        <v>32.774999999999999</v>
      </c>
      <c r="C994" s="22" t="str">
        <f t="shared" si="63"/>
        <v>Obesity</v>
      </c>
      <c r="D994">
        <v>8.02</v>
      </c>
      <c r="E994" t="str">
        <f t="shared" si="60"/>
        <v>Diabetes</v>
      </c>
      <c r="F994" t="s">
        <v>2379</v>
      </c>
      <c r="G994" t="s">
        <v>2377</v>
      </c>
      <c r="H994" t="s">
        <v>2377</v>
      </c>
      <c r="I994">
        <v>2</v>
      </c>
      <c r="J994" s="21">
        <f t="shared" si="61"/>
        <v>2</v>
      </c>
      <c r="K994" t="s">
        <v>2377</v>
      </c>
      <c r="L994" s="22" t="str">
        <f t="shared" si="62"/>
        <v>No</v>
      </c>
    </row>
    <row r="995" spans="1:12">
      <c r="A995" t="s">
        <v>1374</v>
      </c>
      <c r="B995">
        <v>29.83</v>
      </c>
      <c r="C995" s="22" t="str">
        <f t="shared" si="63"/>
        <v>Overweight</v>
      </c>
      <c r="D995">
        <v>7.2</v>
      </c>
      <c r="E995" t="str">
        <f t="shared" si="60"/>
        <v>Diabetes</v>
      </c>
      <c r="F995" t="s">
        <v>2379</v>
      </c>
      <c r="G995" t="s">
        <v>2377</v>
      </c>
      <c r="H995" t="s">
        <v>2377</v>
      </c>
      <c r="I995" t="s">
        <v>2378</v>
      </c>
      <c r="J995" s="21">
        <f t="shared" si="61"/>
        <v>0</v>
      </c>
      <c r="K995" t="s">
        <v>2377</v>
      </c>
      <c r="L995" s="22" t="str">
        <f t="shared" si="62"/>
        <v>No</v>
      </c>
    </row>
    <row r="996" spans="1:12">
      <c r="A996" t="s">
        <v>1373</v>
      </c>
      <c r="B996">
        <v>28.31</v>
      </c>
      <c r="C996" s="22" t="str">
        <f t="shared" si="63"/>
        <v>Overweight</v>
      </c>
      <c r="D996">
        <v>4.55</v>
      </c>
      <c r="E996" t="str">
        <f t="shared" si="60"/>
        <v>Normal</v>
      </c>
      <c r="F996" t="s">
        <v>2377</v>
      </c>
      <c r="G996" t="s">
        <v>2379</v>
      </c>
      <c r="H996" t="s">
        <v>2377</v>
      </c>
      <c r="I996">
        <v>1</v>
      </c>
      <c r="J996" s="21">
        <f t="shared" si="61"/>
        <v>1</v>
      </c>
      <c r="K996" t="s">
        <v>2377</v>
      </c>
      <c r="L996" s="22" t="str">
        <f t="shared" si="62"/>
        <v>No</v>
      </c>
    </row>
    <row r="997" spans="1:12">
      <c r="A997" t="s">
        <v>1372</v>
      </c>
      <c r="B997">
        <v>29.79</v>
      </c>
      <c r="C997" s="22" t="str">
        <f t="shared" si="63"/>
        <v>Overweight</v>
      </c>
      <c r="D997">
        <v>9.0299999999999994</v>
      </c>
      <c r="E997" t="str">
        <f t="shared" si="60"/>
        <v>Diabetes</v>
      </c>
      <c r="F997" t="s">
        <v>2377</v>
      </c>
      <c r="G997" t="s">
        <v>2377</v>
      </c>
      <c r="H997" t="s">
        <v>2377</v>
      </c>
      <c r="I997" t="s">
        <v>2378</v>
      </c>
      <c r="J997" s="21">
        <f t="shared" si="61"/>
        <v>0</v>
      </c>
      <c r="K997" t="s">
        <v>2377</v>
      </c>
      <c r="L997" s="22" t="str">
        <f t="shared" si="62"/>
        <v>No</v>
      </c>
    </row>
    <row r="998" spans="1:12">
      <c r="A998" t="s">
        <v>1371</v>
      </c>
      <c r="B998">
        <v>36.6</v>
      </c>
      <c r="C998" s="22" t="str">
        <f t="shared" si="63"/>
        <v>Obesity</v>
      </c>
      <c r="D998">
        <v>5.2</v>
      </c>
      <c r="E998" t="str">
        <f t="shared" si="60"/>
        <v>Normal</v>
      </c>
      <c r="F998" t="s">
        <v>2379</v>
      </c>
      <c r="G998" t="s">
        <v>2377</v>
      </c>
      <c r="H998" t="s">
        <v>2380</v>
      </c>
      <c r="I998">
        <v>1</v>
      </c>
      <c r="J998" s="21">
        <f t="shared" si="61"/>
        <v>1</v>
      </c>
      <c r="K998" t="s">
        <v>2377</v>
      </c>
      <c r="L998" s="22" t="str">
        <f t="shared" si="62"/>
        <v>No</v>
      </c>
    </row>
    <row r="999" spans="1:12">
      <c r="A999" t="s">
        <v>1370</v>
      </c>
      <c r="B999">
        <v>35.93</v>
      </c>
      <c r="C999" s="22" t="str">
        <f t="shared" si="63"/>
        <v>Obesity</v>
      </c>
      <c r="D999">
        <v>8.3000000000000007</v>
      </c>
      <c r="E999" t="str">
        <f t="shared" si="60"/>
        <v>Diabetes</v>
      </c>
      <c r="F999" t="s">
        <v>2379</v>
      </c>
      <c r="G999" t="s">
        <v>2377</v>
      </c>
      <c r="H999" t="s">
        <v>2377</v>
      </c>
      <c r="I999" t="s">
        <v>2378</v>
      </c>
      <c r="J999" s="21">
        <f t="shared" si="61"/>
        <v>0</v>
      </c>
      <c r="K999" t="s">
        <v>2377</v>
      </c>
      <c r="L999" s="22" t="str">
        <f t="shared" si="62"/>
        <v>No</v>
      </c>
    </row>
    <row r="1000" spans="1:12">
      <c r="A1000" t="s">
        <v>1369</v>
      </c>
      <c r="B1000">
        <v>28.6</v>
      </c>
      <c r="C1000" s="22" t="str">
        <f t="shared" si="63"/>
        <v>Overweight</v>
      </c>
      <c r="D1000">
        <v>5.56</v>
      </c>
      <c r="E1000" t="str">
        <f t="shared" si="60"/>
        <v>Normal</v>
      </c>
      <c r="F1000" t="s">
        <v>2379</v>
      </c>
      <c r="G1000" t="s">
        <v>2377</v>
      </c>
      <c r="H1000" t="s">
        <v>2380</v>
      </c>
      <c r="I1000">
        <v>1</v>
      </c>
      <c r="J1000" s="21">
        <f t="shared" si="61"/>
        <v>1</v>
      </c>
      <c r="K1000" t="s">
        <v>2377</v>
      </c>
      <c r="L1000" s="22" t="str">
        <f t="shared" si="62"/>
        <v>No</v>
      </c>
    </row>
    <row r="1001" spans="1:12">
      <c r="A1001" t="s">
        <v>1368</v>
      </c>
      <c r="B1001">
        <v>39.17</v>
      </c>
      <c r="C1001" s="22" t="str">
        <f t="shared" si="63"/>
        <v>Obesity</v>
      </c>
      <c r="D1001">
        <v>4.1500000000000004</v>
      </c>
      <c r="E1001" t="str">
        <f t="shared" si="60"/>
        <v>Normal</v>
      </c>
      <c r="F1001" t="s">
        <v>2377</v>
      </c>
      <c r="G1001" t="s">
        <v>2377</v>
      </c>
      <c r="H1001" t="s">
        <v>2377</v>
      </c>
      <c r="I1001" t="s">
        <v>2378</v>
      </c>
      <c r="J1001" s="21">
        <f t="shared" si="61"/>
        <v>0</v>
      </c>
      <c r="K1001" t="s">
        <v>2377</v>
      </c>
      <c r="L1001" s="22" t="str">
        <f t="shared" si="62"/>
        <v>No</v>
      </c>
    </row>
    <row r="1002" spans="1:12">
      <c r="A1002" t="s">
        <v>1367</v>
      </c>
      <c r="B1002">
        <v>26.41</v>
      </c>
      <c r="C1002" s="22" t="str">
        <f t="shared" si="63"/>
        <v>Overweight</v>
      </c>
      <c r="D1002">
        <v>5.99</v>
      </c>
      <c r="E1002" t="str">
        <f t="shared" si="60"/>
        <v>Pre-diabetes</v>
      </c>
      <c r="F1002" t="s">
        <v>2379</v>
      </c>
      <c r="G1002" t="s">
        <v>2377</v>
      </c>
      <c r="H1002" t="s">
        <v>2380</v>
      </c>
      <c r="I1002">
        <v>1</v>
      </c>
      <c r="J1002" s="21">
        <f t="shared" si="61"/>
        <v>1</v>
      </c>
      <c r="K1002" t="s">
        <v>2377</v>
      </c>
      <c r="L1002" s="22" t="str">
        <f t="shared" si="62"/>
        <v>No</v>
      </c>
    </row>
    <row r="1003" spans="1:12">
      <c r="A1003" t="s">
        <v>1366</v>
      </c>
      <c r="B1003">
        <v>30.63</v>
      </c>
      <c r="C1003" s="22" t="str">
        <f t="shared" si="63"/>
        <v>Obesity</v>
      </c>
      <c r="D1003">
        <v>5.8</v>
      </c>
      <c r="E1003" t="str">
        <f t="shared" si="60"/>
        <v>Pre-diabetes</v>
      </c>
      <c r="F1003" t="s">
        <v>2379</v>
      </c>
      <c r="G1003" t="s">
        <v>2377</v>
      </c>
      <c r="H1003" t="s">
        <v>2377</v>
      </c>
      <c r="I1003" t="s">
        <v>2378</v>
      </c>
      <c r="J1003" s="21">
        <f t="shared" si="61"/>
        <v>0</v>
      </c>
      <c r="K1003" t="s">
        <v>2377</v>
      </c>
      <c r="L1003" s="22" t="str">
        <f t="shared" si="62"/>
        <v>No</v>
      </c>
    </row>
    <row r="1004" spans="1:12">
      <c r="A1004" t="s">
        <v>1365</v>
      </c>
      <c r="B1004">
        <v>31.73</v>
      </c>
      <c r="C1004" s="22" t="str">
        <f t="shared" si="63"/>
        <v>Obesity</v>
      </c>
      <c r="D1004">
        <v>7.32</v>
      </c>
      <c r="E1004" t="str">
        <f t="shared" si="60"/>
        <v>Diabetes</v>
      </c>
      <c r="F1004" t="s">
        <v>2379</v>
      </c>
      <c r="G1004" t="s">
        <v>2377</v>
      </c>
      <c r="H1004" t="s">
        <v>2377</v>
      </c>
      <c r="I1004">
        <v>2</v>
      </c>
      <c r="J1004" s="21">
        <f t="shared" si="61"/>
        <v>2</v>
      </c>
      <c r="K1004" t="s">
        <v>2377</v>
      </c>
      <c r="L1004" s="22" t="str">
        <f t="shared" si="62"/>
        <v>No</v>
      </c>
    </row>
    <row r="1005" spans="1:12">
      <c r="A1005" t="s">
        <v>1364</v>
      </c>
      <c r="B1005">
        <v>30.7</v>
      </c>
      <c r="C1005" s="22" t="str">
        <f t="shared" si="63"/>
        <v>Obesity</v>
      </c>
      <c r="D1005">
        <v>5.16</v>
      </c>
      <c r="E1005" t="str">
        <f t="shared" si="60"/>
        <v>Normal</v>
      </c>
      <c r="F1005" t="s">
        <v>2377</v>
      </c>
      <c r="G1005" t="s">
        <v>2377</v>
      </c>
      <c r="H1005" t="s">
        <v>2377</v>
      </c>
      <c r="I1005">
        <v>2</v>
      </c>
      <c r="J1005" s="21">
        <f t="shared" si="61"/>
        <v>2</v>
      </c>
      <c r="K1005" t="s">
        <v>2377</v>
      </c>
      <c r="L1005" s="22" t="str">
        <f t="shared" si="62"/>
        <v>No</v>
      </c>
    </row>
    <row r="1006" spans="1:12">
      <c r="A1006" t="s">
        <v>1363</v>
      </c>
      <c r="B1006">
        <v>25.934999999999999</v>
      </c>
      <c r="C1006" s="22" t="str">
        <f t="shared" si="63"/>
        <v>Overweight</v>
      </c>
      <c r="D1006">
        <v>5.96</v>
      </c>
      <c r="E1006" t="str">
        <f t="shared" si="60"/>
        <v>Pre-diabetes</v>
      </c>
      <c r="F1006" t="s">
        <v>2379</v>
      </c>
      <c r="G1006" t="s">
        <v>2377</v>
      </c>
      <c r="H1006" t="s">
        <v>2377</v>
      </c>
      <c r="I1006">
        <v>2</v>
      </c>
      <c r="J1006" s="21">
        <f t="shared" si="61"/>
        <v>2</v>
      </c>
      <c r="K1006" t="s">
        <v>2377</v>
      </c>
      <c r="L1006" s="22" t="str">
        <f t="shared" si="62"/>
        <v>No</v>
      </c>
    </row>
    <row r="1007" spans="1:12">
      <c r="A1007" t="s">
        <v>1362</v>
      </c>
      <c r="B1007">
        <v>35.9</v>
      </c>
      <c r="C1007" s="22" t="str">
        <f t="shared" si="63"/>
        <v>Obesity</v>
      </c>
      <c r="D1007">
        <v>4.8499999999999996</v>
      </c>
      <c r="E1007" t="str">
        <f t="shared" si="60"/>
        <v>Normal</v>
      </c>
      <c r="F1007" t="s">
        <v>2379</v>
      </c>
      <c r="G1007" t="s">
        <v>2377</v>
      </c>
      <c r="H1007" t="s">
        <v>2380</v>
      </c>
      <c r="I1007">
        <v>1</v>
      </c>
      <c r="J1007" s="21">
        <f t="shared" si="61"/>
        <v>1</v>
      </c>
      <c r="K1007" t="s">
        <v>2377</v>
      </c>
      <c r="L1007" s="22" t="str">
        <f t="shared" si="62"/>
        <v>No</v>
      </c>
    </row>
    <row r="1008" spans="1:12">
      <c r="A1008" t="s">
        <v>1361</v>
      </c>
      <c r="B1008">
        <v>26.7</v>
      </c>
      <c r="C1008" s="22" t="str">
        <f t="shared" si="63"/>
        <v>Overweight</v>
      </c>
      <c r="D1008">
        <v>5.09</v>
      </c>
      <c r="E1008" t="str">
        <f t="shared" si="60"/>
        <v>Normal</v>
      </c>
      <c r="F1008" t="s">
        <v>2379</v>
      </c>
      <c r="G1008" t="s">
        <v>2377</v>
      </c>
      <c r="H1008" t="s">
        <v>2380</v>
      </c>
      <c r="I1008">
        <v>1</v>
      </c>
      <c r="J1008" s="21">
        <f t="shared" si="61"/>
        <v>1</v>
      </c>
      <c r="K1008" t="s">
        <v>2377</v>
      </c>
      <c r="L1008" s="22" t="str">
        <f t="shared" si="62"/>
        <v>No</v>
      </c>
    </row>
    <row r="1009" spans="1:12">
      <c r="A1009" t="s">
        <v>1360</v>
      </c>
      <c r="B1009">
        <v>33.71</v>
      </c>
      <c r="C1009" s="22" t="str">
        <f t="shared" si="63"/>
        <v>Obesity</v>
      </c>
      <c r="D1009">
        <v>4.9400000000000004</v>
      </c>
      <c r="E1009" t="str">
        <f t="shared" si="60"/>
        <v>Normal</v>
      </c>
      <c r="F1009" t="s">
        <v>2377</v>
      </c>
      <c r="G1009" t="s">
        <v>2377</v>
      </c>
      <c r="H1009" t="s">
        <v>2377</v>
      </c>
      <c r="I1009" t="s">
        <v>2378</v>
      </c>
      <c r="J1009" s="21">
        <f t="shared" si="61"/>
        <v>0</v>
      </c>
      <c r="K1009" t="s">
        <v>2377</v>
      </c>
      <c r="L1009" s="22" t="str">
        <f t="shared" si="62"/>
        <v>No</v>
      </c>
    </row>
    <row r="1010" spans="1:12">
      <c r="A1010" t="s">
        <v>1359</v>
      </c>
      <c r="B1010">
        <v>41.91</v>
      </c>
      <c r="C1010" s="22" t="str">
        <f t="shared" si="63"/>
        <v>Obesity</v>
      </c>
      <c r="D1010">
        <v>4.92</v>
      </c>
      <c r="E1010" t="str">
        <f t="shared" si="60"/>
        <v>Normal</v>
      </c>
      <c r="F1010" t="s">
        <v>2379</v>
      </c>
      <c r="G1010" t="s">
        <v>2377</v>
      </c>
      <c r="H1010" t="s">
        <v>2377</v>
      </c>
      <c r="I1010">
        <v>2</v>
      </c>
      <c r="J1010" s="21">
        <f t="shared" si="61"/>
        <v>2</v>
      </c>
      <c r="K1010" t="s">
        <v>2377</v>
      </c>
      <c r="L1010" s="22" t="str">
        <f t="shared" si="62"/>
        <v>No</v>
      </c>
    </row>
    <row r="1011" spans="1:12">
      <c r="A1011" t="s">
        <v>1358</v>
      </c>
      <c r="B1011">
        <v>39.82</v>
      </c>
      <c r="C1011" s="22" t="str">
        <f t="shared" si="63"/>
        <v>Obesity</v>
      </c>
      <c r="D1011">
        <v>6.05</v>
      </c>
      <c r="E1011" t="str">
        <f t="shared" si="60"/>
        <v>Pre-diabetes</v>
      </c>
      <c r="F1011" t="s">
        <v>2379</v>
      </c>
      <c r="G1011" t="s">
        <v>2377</v>
      </c>
      <c r="H1011" t="s">
        <v>2377</v>
      </c>
      <c r="I1011">
        <v>2</v>
      </c>
      <c r="J1011" s="21">
        <f t="shared" si="61"/>
        <v>2</v>
      </c>
      <c r="K1011" t="s">
        <v>2377</v>
      </c>
      <c r="L1011" s="22" t="str">
        <f t="shared" si="62"/>
        <v>No</v>
      </c>
    </row>
    <row r="1012" spans="1:12">
      <c r="A1012" t="s">
        <v>1357</v>
      </c>
      <c r="B1012">
        <v>28.12</v>
      </c>
      <c r="C1012" s="22" t="str">
        <f t="shared" si="63"/>
        <v>Overweight</v>
      </c>
      <c r="D1012">
        <v>4.67</v>
      </c>
      <c r="E1012" t="str">
        <f t="shared" si="60"/>
        <v>Normal</v>
      </c>
      <c r="F1012" t="s">
        <v>2377</v>
      </c>
      <c r="G1012" t="s">
        <v>2377</v>
      </c>
      <c r="H1012" t="s">
        <v>2377</v>
      </c>
      <c r="I1012">
        <v>2</v>
      </c>
      <c r="J1012" s="21">
        <f t="shared" si="61"/>
        <v>2</v>
      </c>
      <c r="K1012" t="s">
        <v>2377</v>
      </c>
      <c r="L1012" s="22" t="str">
        <f t="shared" si="62"/>
        <v>No</v>
      </c>
    </row>
    <row r="1013" spans="1:12">
      <c r="A1013" t="s">
        <v>1356</v>
      </c>
      <c r="B1013">
        <v>26.98</v>
      </c>
      <c r="C1013" s="22" t="str">
        <f t="shared" si="63"/>
        <v>Overweight</v>
      </c>
      <c r="D1013">
        <v>9.81</v>
      </c>
      <c r="E1013" t="str">
        <f t="shared" si="60"/>
        <v>Diabetes</v>
      </c>
      <c r="F1013" t="s">
        <v>2379</v>
      </c>
      <c r="G1013" t="s">
        <v>2377</v>
      </c>
      <c r="H1013" t="s">
        <v>2377</v>
      </c>
      <c r="I1013" t="s">
        <v>2378</v>
      </c>
      <c r="J1013" s="21">
        <f t="shared" si="61"/>
        <v>0</v>
      </c>
      <c r="K1013" t="s">
        <v>2377</v>
      </c>
      <c r="L1013" s="22" t="str">
        <f t="shared" si="62"/>
        <v>No</v>
      </c>
    </row>
    <row r="1014" spans="1:12">
      <c r="A1014" t="s">
        <v>1355</v>
      </c>
      <c r="B1014">
        <v>27.2</v>
      </c>
      <c r="C1014" s="22" t="str">
        <f t="shared" si="63"/>
        <v>Overweight</v>
      </c>
      <c r="D1014">
        <v>6.06</v>
      </c>
      <c r="E1014" t="str">
        <f t="shared" si="60"/>
        <v>Pre-diabetes</v>
      </c>
      <c r="F1014" t="s">
        <v>2379</v>
      </c>
      <c r="G1014" t="s">
        <v>2377</v>
      </c>
      <c r="H1014" t="s">
        <v>2377</v>
      </c>
      <c r="I1014">
        <v>2</v>
      </c>
      <c r="J1014" s="21">
        <f t="shared" si="61"/>
        <v>2</v>
      </c>
      <c r="K1014" t="s">
        <v>2377</v>
      </c>
      <c r="L1014" s="22" t="str">
        <f t="shared" si="62"/>
        <v>No</v>
      </c>
    </row>
    <row r="1015" spans="1:12">
      <c r="A1015" t="s">
        <v>1354</v>
      </c>
      <c r="B1015">
        <v>25.3</v>
      </c>
      <c r="C1015" s="22" t="str">
        <f t="shared" si="63"/>
        <v>Overweight</v>
      </c>
      <c r="D1015">
        <v>5.19</v>
      </c>
      <c r="E1015" t="str">
        <f t="shared" si="60"/>
        <v>Normal</v>
      </c>
      <c r="F1015" t="s">
        <v>2379</v>
      </c>
      <c r="G1015" t="s">
        <v>2377</v>
      </c>
      <c r="H1015" t="s">
        <v>2377</v>
      </c>
      <c r="I1015">
        <v>2</v>
      </c>
      <c r="J1015" s="21">
        <f t="shared" si="61"/>
        <v>2</v>
      </c>
      <c r="K1015" t="s">
        <v>2377</v>
      </c>
      <c r="L1015" s="22" t="str">
        <f t="shared" si="62"/>
        <v>No</v>
      </c>
    </row>
    <row r="1016" spans="1:12">
      <c r="A1016" t="s">
        <v>1353</v>
      </c>
      <c r="B1016">
        <v>30.25</v>
      </c>
      <c r="C1016" s="22" t="str">
        <f t="shared" si="63"/>
        <v>Obesity</v>
      </c>
      <c r="D1016">
        <v>10.16</v>
      </c>
      <c r="E1016" t="str">
        <f t="shared" si="60"/>
        <v>Diabetes</v>
      </c>
      <c r="F1016" t="s">
        <v>2377</v>
      </c>
      <c r="G1016" t="s">
        <v>2377</v>
      </c>
      <c r="H1016" t="s">
        <v>2377</v>
      </c>
      <c r="I1016" t="s">
        <v>2378</v>
      </c>
      <c r="J1016" s="21">
        <f t="shared" si="61"/>
        <v>0</v>
      </c>
      <c r="K1016" t="s">
        <v>2377</v>
      </c>
      <c r="L1016" s="22" t="str">
        <f t="shared" si="62"/>
        <v>No</v>
      </c>
    </row>
    <row r="1017" spans="1:12">
      <c r="A1017" t="s">
        <v>1352</v>
      </c>
      <c r="B1017">
        <v>54</v>
      </c>
      <c r="C1017" s="22" t="str">
        <f t="shared" si="63"/>
        <v>Obesity</v>
      </c>
      <c r="D1017">
        <v>4.68</v>
      </c>
      <c r="E1017" t="str">
        <f t="shared" si="60"/>
        <v>Normal</v>
      </c>
      <c r="F1017" t="s">
        <v>2379</v>
      </c>
      <c r="G1017" t="s">
        <v>2379</v>
      </c>
      <c r="H1017" t="s">
        <v>2377</v>
      </c>
      <c r="I1017">
        <v>2</v>
      </c>
      <c r="J1017" s="21">
        <f t="shared" si="61"/>
        <v>2</v>
      </c>
      <c r="K1017" t="s">
        <v>2377</v>
      </c>
      <c r="L1017" s="22" t="str">
        <f t="shared" si="62"/>
        <v>No</v>
      </c>
    </row>
    <row r="1018" spans="1:12">
      <c r="A1018" t="s">
        <v>1351</v>
      </c>
      <c r="B1018">
        <v>51.86</v>
      </c>
      <c r="C1018" s="22" t="str">
        <f t="shared" si="63"/>
        <v>Obesity</v>
      </c>
      <c r="D1018">
        <v>5.32</v>
      </c>
      <c r="E1018" t="str">
        <f t="shared" si="60"/>
        <v>Normal</v>
      </c>
      <c r="F1018" t="s">
        <v>2379</v>
      </c>
      <c r="G1018" t="s">
        <v>2377</v>
      </c>
      <c r="H1018" t="s">
        <v>2377</v>
      </c>
      <c r="I1018" t="s">
        <v>2378</v>
      </c>
      <c r="J1018" s="21">
        <f t="shared" si="61"/>
        <v>0</v>
      </c>
      <c r="K1018" t="s">
        <v>2377</v>
      </c>
      <c r="L1018" s="22" t="str">
        <f t="shared" si="62"/>
        <v>No</v>
      </c>
    </row>
    <row r="1019" spans="1:12">
      <c r="A1019" t="s">
        <v>1350</v>
      </c>
      <c r="B1019">
        <v>31.39</v>
      </c>
      <c r="C1019" s="22" t="str">
        <f t="shared" si="63"/>
        <v>Obesity</v>
      </c>
      <c r="D1019">
        <v>6.99</v>
      </c>
      <c r="E1019" t="str">
        <f t="shared" si="60"/>
        <v>Diabetes</v>
      </c>
      <c r="F1019" t="s">
        <v>2377</v>
      </c>
      <c r="G1019" t="s">
        <v>2377</v>
      </c>
      <c r="H1019" t="s">
        <v>2377</v>
      </c>
      <c r="I1019" t="s">
        <v>2378</v>
      </c>
      <c r="J1019" s="21">
        <f t="shared" si="61"/>
        <v>0</v>
      </c>
      <c r="K1019" t="s">
        <v>2377</v>
      </c>
      <c r="L1019" s="22" t="str">
        <f t="shared" si="62"/>
        <v>No</v>
      </c>
    </row>
    <row r="1020" spans="1:12">
      <c r="A1020" t="s">
        <v>1349</v>
      </c>
      <c r="B1020">
        <v>39.97</v>
      </c>
      <c r="C1020" s="22" t="str">
        <f t="shared" si="63"/>
        <v>Obesity</v>
      </c>
      <c r="D1020">
        <v>5.55</v>
      </c>
      <c r="E1020" t="str">
        <f t="shared" si="60"/>
        <v>Normal</v>
      </c>
      <c r="F1020" t="s">
        <v>2377</v>
      </c>
      <c r="G1020" t="s">
        <v>2377</v>
      </c>
      <c r="H1020" t="s">
        <v>2377</v>
      </c>
      <c r="I1020" t="s">
        <v>2378</v>
      </c>
      <c r="J1020" s="21">
        <f t="shared" si="61"/>
        <v>0</v>
      </c>
      <c r="K1020" t="s">
        <v>2377</v>
      </c>
      <c r="L1020" s="22" t="str">
        <f t="shared" si="62"/>
        <v>No</v>
      </c>
    </row>
    <row r="1021" spans="1:12">
      <c r="A1021" t="s">
        <v>1348</v>
      </c>
      <c r="B1021">
        <v>41.23</v>
      </c>
      <c r="C1021" s="22" t="str">
        <f t="shared" si="63"/>
        <v>Obesity</v>
      </c>
      <c r="D1021">
        <v>6.94</v>
      </c>
      <c r="E1021" t="str">
        <f t="shared" si="60"/>
        <v>Diabetes</v>
      </c>
      <c r="F1021" t="s">
        <v>2377</v>
      </c>
      <c r="G1021" t="s">
        <v>2377</v>
      </c>
      <c r="H1021" t="s">
        <v>2377</v>
      </c>
      <c r="I1021" t="s">
        <v>2378</v>
      </c>
      <c r="J1021" s="21">
        <f t="shared" si="61"/>
        <v>0</v>
      </c>
      <c r="K1021" t="s">
        <v>2377</v>
      </c>
      <c r="L1021" s="22" t="str">
        <f t="shared" si="62"/>
        <v>No</v>
      </c>
    </row>
    <row r="1022" spans="1:12">
      <c r="A1022" t="s">
        <v>1347</v>
      </c>
      <c r="B1022">
        <v>49.45</v>
      </c>
      <c r="C1022" s="22" t="str">
        <f t="shared" si="63"/>
        <v>Obesity</v>
      </c>
      <c r="D1022">
        <v>4.2</v>
      </c>
      <c r="E1022" t="str">
        <f t="shared" si="60"/>
        <v>Normal</v>
      </c>
      <c r="F1022" t="s">
        <v>2379</v>
      </c>
      <c r="G1022" t="s">
        <v>2377</v>
      </c>
      <c r="H1022" t="s">
        <v>2377</v>
      </c>
      <c r="I1022" t="s">
        <v>2378</v>
      </c>
      <c r="J1022" s="21">
        <f t="shared" si="61"/>
        <v>0</v>
      </c>
      <c r="K1022" t="s">
        <v>2377</v>
      </c>
      <c r="L1022" s="22" t="str">
        <f t="shared" si="62"/>
        <v>No</v>
      </c>
    </row>
    <row r="1023" spans="1:12">
      <c r="A1023" t="s">
        <v>1346</v>
      </c>
      <c r="B1023">
        <v>41.04</v>
      </c>
      <c r="C1023" s="22" t="str">
        <f t="shared" si="63"/>
        <v>Obesity</v>
      </c>
      <c r="D1023">
        <v>5.59</v>
      </c>
      <c r="E1023" t="str">
        <f t="shared" si="60"/>
        <v>Normal</v>
      </c>
      <c r="F1023" t="s">
        <v>2377</v>
      </c>
      <c r="G1023" t="s">
        <v>2377</v>
      </c>
      <c r="H1023" t="s">
        <v>2377</v>
      </c>
      <c r="I1023" t="s">
        <v>2378</v>
      </c>
      <c r="J1023" s="21">
        <f t="shared" si="61"/>
        <v>0</v>
      </c>
      <c r="K1023" t="s">
        <v>2377</v>
      </c>
      <c r="L1023" s="22" t="str">
        <f t="shared" si="62"/>
        <v>No</v>
      </c>
    </row>
    <row r="1024" spans="1:12">
      <c r="A1024" t="s">
        <v>1345</v>
      </c>
      <c r="B1024">
        <v>27.93</v>
      </c>
      <c r="C1024" s="22" t="str">
        <f t="shared" si="63"/>
        <v>Overweight</v>
      </c>
      <c r="D1024">
        <v>9.9600000000000009</v>
      </c>
      <c r="E1024" t="str">
        <f t="shared" si="60"/>
        <v>Diabetes</v>
      </c>
      <c r="F1024" t="s">
        <v>2377</v>
      </c>
      <c r="G1024" t="s">
        <v>2377</v>
      </c>
      <c r="H1024" t="s">
        <v>2377</v>
      </c>
      <c r="I1024" t="s">
        <v>2378</v>
      </c>
      <c r="J1024" s="21">
        <f t="shared" si="61"/>
        <v>0</v>
      </c>
      <c r="K1024" t="s">
        <v>2377</v>
      </c>
      <c r="L1024" s="22" t="str">
        <f t="shared" si="62"/>
        <v>No</v>
      </c>
    </row>
    <row r="1025" spans="1:12">
      <c r="A1025" t="s">
        <v>1344</v>
      </c>
      <c r="B1025">
        <v>21.01</v>
      </c>
      <c r="C1025" s="22" t="str">
        <f t="shared" si="63"/>
        <v>Normal weight</v>
      </c>
      <c r="D1025">
        <v>7.37</v>
      </c>
      <c r="E1025" t="str">
        <f t="shared" si="60"/>
        <v>Diabetes</v>
      </c>
      <c r="F1025" t="s">
        <v>2377</v>
      </c>
      <c r="G1025" t="s">
        <v>2377</v>
      </c>
      <c r="H1025" t="s">
        <v>2377</v>
      </c>
      <c r="I1025" t="s">
        <v>2378</v>
      </c>
      <c r="J1025" s="21">
        <f t="shared" si="61"/>
        <v>0</v>
      </c>
      <c r="K1025" t="s">
        <v>2377</v>
      </c>
      <c r="L1025" s="22" t="str">
        <f t="shared" si="62"/>
        <v>No</v>
      </c>
    </row>
    <row r="1026" spans="1:12">
      <c r="A1026" t="s">
        <v>1343</v>
      </c>
      <c r="B1026">
        <v>52.37</v>
      </c>
      <c r="C1026" s="22" t="str">
        <f t="shared" si="63"/>
        <v>Obesity</v>
      </c>
      <c r="D1026">
        <v>5.0599999999999996</v>
      </c>
      <c r="E1026" t="str">
        <f t="shared" si="60"/>
        <v>Normal</v>
      </c>
      <c r="F1026" t="s">
        <v>2379</v>
      </c>
      <c r="G1026" t="s">
        <v>2379</v>
      </c>
      <c r="H1026" t="s">
        <v>2377</v>
      </c>
      <c r="I1026">
        <v>2</v>
      </c>
      <c r="J1026" s="21">
        <f t="shared" si="61"/>
        <v>2</v>
      </c>
      <c r="K1026" t="s">
        <v>2377</v>
      </c>
      <c r="L1026" s="22" t="str">
        <f t="shared" si="62"/>
        <v>No</v>
      </c>
    </row>
    <row r="1027" spans="1:12">
      <c r="A1027" t="s">
        <v>1342</v>
      </c>
      <c r="B1027">
        <v>40.369999999999997</v>
      </c>
      <c r="C1027" s="22" t="str">
        <f t="shared" si="63"/>
        <v>Obesity</v>
      </c>
      <c r="D1027">
        <v>8.2100000000000009</v>
      </c>
      <c r="E1027" t="str">
        <f t="shared" ref="E1027:E1090" si="64">IF(D1027&lt;5.7,"Normal",IF(D1027&lt;6.5,"Pre-diabetes","Diabetes"))</f>
        <v>Diabetes</v>
      </c>
      <c r="F1027" t="s">
        <v>2377</v>
      </c>
      <c r="G1027" t="s">
        <v>2377</v>
      </c>
      <c r="H1027" t="s">
        <v>2377</v>
      </c>
      <c r="I1027" t="s">
        <v>2378</v>
      </c>
      <c r="J1027" s="21">
        <f t="shared" ref="J1027:J1090" si="65">IF(I1027="No major surgery",0,I1027)</f>
        <v>0</v>
      </c>
      <c r="K1027" t="s">
        <v>2377</v>
      </c>
      <c r="L1027" s="22" t="str">
        <f t="shared" ref="L1027:L1090" si="66">IF(K1027="?","No",K1027)</f>
        <v>No</v>
      </c>
    </row>
    <row r="1028" spans="1:12">
      <c r="A1028" t="s">
        <v>1341</v>
      </c>
      <c r="B1028">
        <v>41.47</v>
      </c>
      <c r="C1028" s="22" t="str">
        <f t="shared" ref="C1028:C1091" si="67">IF(B1028&lt;18.5,"Underweight",IF(B1028&lt;25,"Normal weight", IF(B1028&lt;30,"Overweight","Obesity")))</f>
        <v>Obesity</v>
      </c>
      <c r="D1028">
        <v>10.34</v>
      </c>
      <c r="E1028" t="str">
        <f t="shared" si="64"/>
        <v>Diabetes</v>
      </c>
      <c r="F1028" t="s">
        <v>2377</v>
      </c>
      <c r="G1028" t="s">
        <v>2377</v>
      </c>
      <c r="H1028" t="s">
        <v>2377</v>
      </c>
      <c r="I1028">
        <v>2</v>
      </c>
      <c r="J1028" s="21">
        <f t="shared" si="65"/>
        <v>2</v>
      </c>
      <c r="K1028" t="s">
        <v>2377</v>
      </c>
      <c r="L1028" s="22" t="str">
        <f t="shared" si="66"/>
        <v>No</v>
      </c>
    </row>
    <row r="1029" spans="1:12">
      <c r="A1029" t="s">
        <v>1340</v>
      </c>
      <c r="B1029">
        <v>33.725000000000001</v>
      </c>
      <c r="C1029" s="22" t="str">
        <f t="shared" si="67"/>
        <v>Obesity</v>
      </c>
      <c r="D1029">
        <v>5.51</v>
      </c>
      <c r="E1029" t="str">
        <f t="shared" si="64"/>
        <v>Normal</v>
      </c>
      <c r="F1029" t="s">
        <v>2379</v>
      </c>
      <c r="G1029" t="s">
        <v>2377</v>
      </c>
      <c r="H1029" t="s">
        <v>2377</v>
      </c>
      <c r="I1029">
        <v>2</v>
      </c>
      <c r="J1029" s="21">
        <f t="shared" si="65"/>
        <v>2</v>
      </c>
      <c r="K1029" t="s">
        <v>2377</v>
      </c>
      <c r="L1029" s="22" t="str">
        <f t="shared" si="66"/>
        <v>No</v>
      </c>
    </row>
    <row r="1030" spans="1:12">
      <c r="A1030" t="s">
        <v>1339</v>
      </c>
      <c r="B1030">
        <v>28.1</v>
      </c>
      <c r="C1030" s="22" t="str">
        <f t="shared" si="67"/>
        <v>Overweight</v>
      </c>
      <c r="D1030">
        <v>11.2</v>
      </c>
      <c r="E1030" t="str">
        <f t="shared" si="64"/>
        <v>Diabetes</v>
      </c>
      <c r="F1030" t="s">
        <v>2377</v>
      </c>
      <c r="G1030" t="s">
        <v>2377</v>
      </c>
      <c r="H1030" t="s">
        <v>2377</v>
      </c>
      <c r="I1030" t="s">
        <v>2378</v>
      </c>
      <c r="J1030" s="21">
        <f t="shared" si="65"/>
        <v>0</v>
      </c>
      <c r="K1030" t="s">
        <v>2377</v>
      </c>
      <c r="L1030" s="22" t="str">
        <f t="shared" si="66"/>
        <v>No</v>
      </c>
    </row>
    <row r="1031" spans="1:12">
      <c r="A1031" t="s">
        <v>1338</v>
      </c>
      <c r="B1031">
        <v>37.43</v>
      </c>
      <c r="C1031" s="22" t="str">
        <f t="shared" si="67"/>
        <v>Obesity</v>
      </c>
      <c r="D1031">
        <v>4.3499999999999996</v>
      </c>
      <c r="E1031" t="str">
        <f t="shared" si="64"/>
        <v>Normal</v>
      </c>
      <c r="F1031" t="s">
        <v>2379</v>
      </c>
      <c r="G1031" t="s">
        <v>2377</v>
      </c>
      <c r="H1031" t="s">
        <v>2380</v>
      </c>
      <c r="I1031">
        <v>1</v>
      </c>
      <c r="J1031" s="21">
        <f t="shared" si="65"/>
        <v>1</v>
      </c>
      <c r="K1031" t="s">
        <v>2377</v>
      </c>
      <c r="L1031" s="22" t="str">
        <f t="shared" si="66"/>
        <v>No</v>
      </c>
    </row>
    <row r="1032" spans="1:12">
      <c r="A1032" t="s">
        <v>1337</v>
      </c>
      <c r="B1032">
        <v>23.7</v>
      </c>
      <c r="C1032" s="22" t="str">
        <f t="shared" si="67"/>
        <v>Normal weight</v>
      </c>
      <c r="D1032">
        <v>10.45</v>
      </c>
      <c r="E1032" t="str">
        <f t="shared" si="64"/>
        <v>Diabetes</v>
      </c>
      <c r="F1032" t="s">
        <v>2377</v>
      </c>
      <c r="G1032" t="s">
        <v>2377</v>
      </c>
      <c r="H1032" t="s">
        <v>2377</v>
      </c>
      <c r="I1032" t="s">
        <v>2378</v>
      </c>
      <c r="J1032" s="21">
        <f t="shared" si="65"/>
        <v>0</v>
      </c>
      <c r="K1032" t="s">
        <v>2377</v>
      </c>
      <c r="L1032" s="22" t="str">
        <f t="shared" si="66"/>
        <v>No</v>
      </c>
    </row>
    <row r="1033" spans="1:12">
      <c r="A1033" t="s">
        <v>1336</v>
      </c>
      <c r="B1033">
        <v>24.795000000000002</v>
      </c>
      <c r="C1033" s="22" t="str">
        <f t="shared" si="67"/>
        <v>Normal weight</v>
      </c>
      <c r="D1033">
        <v>4.07</v>
      </c>
      <c r="E1033" t="str">
        <f t="shared" si="64"/>
        <v>Normal</v>
      </c>
      <c r="F1033" t="s">
        <v>2379</v>
      </c>
      <c r="G1033" t="s">
        <v>2377</v>
      </c>
      <c r="H1033" t="s">
        <v>2380</v>
      </c>
      <c r="I1033">
        <v>1</v>
      </c>
      <c r="J1033" s="21">
        <f t="shared" si="65"/>
        <v>1</v>
      </c>
      <c r="K1033" t="s">
        <v>2377</v>
      </c>
      <c r="L1033" s="22" t="str">
        <f t="shared" si="66"/>
        <v>No</v>
      </c>
    </row>
    <row r="1034" spans="1:12">
      <c r="A1034" t="s">
        <v>1335</v>
      </c>
      <c r="B1034">
        <v>31.9</v>
      </c>
      <c r="C1034" s="22" t="str">
        <f t="shared" si="67"/>
        <v>Obesity</v>
      </c>
      <c r="D1034">
        <v>8.34</v>
      </c>
      <c r="E1034" t="str">
        <f t="shared" si="64"/>
        <v>Diabetes</v>
      </c>
      <c r="F1034" t="s">
        <v>2377</v>
      </c>
      <c r="G1034" t="s">
        <v>2377</v>
      </c>
      <c r="H1034" t="s">
        <v>2377</v>
      </c>
      <c r="I1034" t="s">
        <v>2378</v>
      </c>
      <c r="J1034" s="21">
        <f t="shared" si="65"/>
        <v>0</v>
      </c>
      <c r="K1034" t="s">
        <v>2377</v>
      </c>
      <c r="L1034" s="22" t="str">
        <f t="shared" si="66"/>
        <v>No</v>
      </c>
    </row>
    <row r="1035" spans="1:12">
      <c r="A1035" t="s">
        <v>1334</v>
      </c>
      <c r="B1035">
        <v>32.68</v>
      </c>
      <c r="C1035" s="22" t="str">
        <f t="shared" si="67"/>
        <v>Obesity</v>
      </c>
      <c r="D1035">
        <v>7.41</v>
      </c>
      <c r="E1035" t="str">
        <f t="shared" si="64"/>
        <v>Diabetes</v>
      </c>
      <c r="F1035" t="s">
        <v>2377</v>
      </c>
      <c r="G1035" t="s">
        <v>2377</v>
      </c>
      <c r="H1035" t="s">
        <v>2377</v>
      </c>
      <c r="I1035" t="s">
        <v>2378</v>
      </c>
      <c r="J1035" s="21">
        <f t="shared" si="65"/>
        <v>0</v>
      </c>
      <c r="K1035" t="s">
        <v>2377</v>
      </c>
      <c r="L1035" s="22" t="str">
        <f t="shared" si="66"/>
        <v>No</v>
      </c>
    </row>
    <row r="1036" spans="1:12">
      <c r="A1036" t="s">
        <v>1333</v>
      </c>
      <c r="B1036">
        <v>47.13</v>
      </c>
      <c r="C1036" s="22" t="str">
        <f t="shared" si="67"/>
        <v>Obesity</v>
      </c>
      <c r="D1036">
        <v>4.3099999999999996</v>
      </c>
      <c r="E1036" t="str">
        <f t="shared" si="64"/>
        <v>Normal</v>
      </c>
      <c r="F1036" t="s">
        <v>2377</v>
      </c>
      <c r="G1036" t="s">
        <v>2377</v>
      </c>
      <c r="H1036" t="s">
        <v>2377</v>
      </c>
      <c r="I1036" t="s">
        <v>2378</v>
      </c>
      <c r="J1036" s="21">
        <f t="shared" si="65"/>
        <v>0</v>
      </c>
      <c r="K1036" t="s">
        <v>2377</v>
      </c>
      <c r="L1036" s="22" t="str">
        <f t="shared" si="66"/>
        <v>No</v>
      </c>
    </row>
    <row r="1037" spans="1:12">
      <c r="A1037" t="s">
        <v>1332</v>
      </c>
      <c r="B1037">
        <v>36.67</v>
      </c>
      <c r="C1037" s="22" t="str">
        <f t="shared" si="67"/>
        <v>Obesity</v>
      </c>
      <c r="D1037">
        <v>10.83</v>
      </c>
      <c r="E1037" t="str">
        <f t="shared" si="64"/>
        <v>Diabetes</v>
      </c>
      <c r="F1037" t="s">
        <v>2377</v>
      </c>
      <c r="G1037" t="s">
        <v>2377</v>
      </c>
      <c r="H1037" t="s">
        <v>2377</v>
      </c>
      <c r="I1037" t="s">
        <v>2378</v>
      </c>
      <c r="J1037" s="21">
        <f t="shared" si="65"/>
        <v>0</v>
      </c>
      <c r="K1037" t="s">
        <v>2377</v>
      </c>
      <c r="L1037" s="22" t="str">
        <f t="shared" si="66"/>
        <v>No</v>
      </c>
    </row>
    <row r="1038" spans="1:12">
      <c r="A1038" t="s">
        <v>1331</v>
      </c>
      <c r="B1038">
        <v>33.630000000000003</v>
      </c>
      <c r="C1038" s="22" t="str">
        <f t="shared" si="67"/>
        <v>Obesity</v>
      </c>
      <c r="D1038">
        <v>11.31</v>
      </c>
      <c r="E1038" t="str">
        <f t="shared" si="64"/>
        <v>Diabetes</v>
      </c>
      <c r="F1038" t="s">
        <v>2377</v>
      </c>
      <c r="G1038" t="s">
        <v>2377</v>
      </c>
      <c r="H1038" t="s">
        <v>2377</v>
      </c>
      <c r="I1038" t="s">
        <v>2378</v>
      </c>
      <c r="J1038" s="21">
        <f t="shared" si="65"/>
        <v>0</v>
      </c>
      <c r="K1038" t="s">
        <v>2377</v>
      </c>
      <c r="L1038" s="22" t="str">
        <f t="shared" si="66"/>
        <v>No</v>
      </c>
    </row>
    <row r="1039" spans="1:12">
      <c r="A1039" t="s">
        <v>1330</v>
      </c>
      <c r="B1039">
        <v>32.67</v>
      </c>
      <c r="C1039" s="22" t="str">
        <f t="shared" si="67"/>
        <v>Obesity</v>
      </c>
      <c r="D1039">
        <v>11.81</v>
      </c>
      <c r="E1039" t="str">
        <f t="shared" si="64"/>
        <v>Diabetes</v>
      </c>
      <c r="F1039" t="s">
        <v>2379</v>
      </c>
      <c r="G1039" t="s">
        <v>2377</v>
      </c>
      <c r="H1039" t="s">
        <v>2377</v>
      </c>
      <c r="I1039" t="s">
        <v>2378</v>
      </c>
      <c r="J1039" s="21">
        <f t="shared" si="65"/>
        <v>0</v>
      </c>
      <c r="K1039" t="s">
        <v>2377</v>
      </c>
      <c r="L1039" s="22" t="str">
        <f t="shared" si="66"/>
        <v>No</v>
      </c>
    </row>
    <row r="1040" spans="1:12">
      <c r="A1040" t="s">
        <v>1329</v>
      </c>
      <c r="B1040">
        <v>33.299999999999997</v>
      </c>
      <c r="C1040" s="22" t="str">
        <f t="shared" si="67"/>
        <v>Obesity</v>
      </c>
      <c r="D1040">
        <v>8.26</v>
      </c>
      <c r="E1040" t="str">
        <f t="shared" si="64"/>
        <v>Diabetes</v>
      </c>
      <c r="F1040" t="s">
        <v>2379</v>
      </c>
      <c r="G1040" t="s">
        <v>2377</v>
      </c>
      <c r="H1040" t="s">
        <v>2377</v>
      </c>
      <c r="I1040">
        <v>2</v>
      </c>
      <c r="J1040" s="21">
        <f t="shared" si="65"/>
        <v>2</v>
      </c>
      <c r="K1040" t="s">
        <v>2377</v>
      </c>
      <c r="L1040" s="22" t="str">
        <f t="shared" si="66"/>
        <v>No</v>
      </c>
    </row>
    <row r="1041" spans="1:12">
      <c r="A1041" t="s">
        <v>1328</v>
      </c>
      <c r="B1041">
        <v>30.78</v>
      </c>
      <c r="C1041" s="22" t="str">
        <f t="shared" si="67"/>
        <v>Obesity</v>
      </c>
      <c r="D1041">
        <v>10.74</v>
      </c>
      <c r="E1041" t="str">
        <f t="shared" si="64"/>
        <v>Diabetes</v>
      </c>
      <c r="F1041" t="s">
        <v>2379</v>
      </c>
      <c r="G1041" t="s">
        <v>2377</v>
      </c>
      <c r="H1041" t="s">
        <v>2377</v>
      </c>
      <c r="I1041">
        <v>2</v>
      </c>
      <c r="J1041" s="21">
        <f t="shared" si="65"/>
        <v>2</v>
      </c>
      <c r="K1041" t="s">
        <v>2377</v>
      </c>
      <c r="L1041" s="22" t="str">
        <f t="shared" si="66"/>
        <v>No</v>
      </c>
    </row>
    <row r="1042" spans="1:12">
      <c r="A1042" t="s">
        <v>1327</v>
      </c>
      <c r="B1042">
        <v>28.975000000000001</v>
      </c>
      <c r="C1042" s="22" t="str">
        <f t="shared" si="67"/>
        <v>Overweight</v>
      </c>
      <c r="D1042">
        <v>7.69</v>
      </c>
      <c r="E1042" t="str">
        <f t="shared" si="64"/>
        <v>Diabetes</v>
      </c>
      <c r="F1042" t="s">
        <v>2379</v>
      </c>
      <c r="G1042" t="s">
        <v>2377</v>
      </c>
      <c r="H1042" t="s">
        <v>2377</v>
      </c>
      <c r="I1042" t="s">
        <v>2378</v>
      </c>
      <c r="J1042" s="21">
        <f t="shared" si="65"/>
        <v>0</v>
      </c>
      <c r="K1042" t="s">
        <v>2377</v>
      </c>
      <c r="L1042" s="22" t="str">
        <f t="shared" si="66"/>
        <v>No</v>
      </c>
    </row>
    <row r="1043" spans="1:12">
      <c r="A1043" t="s">
        <v>1326</v>
      </c>
      <c r="B1043">
        <v>33.4</v>
      </c>
      <c r="C1043" s="22" t="str">
        <f t="shared" si="67"/>
        <v>Obesity</v>
      </c>
      <c r="D1043">
        <v>4.84</v>
      </c>
      <c r="E1043" t="str">
        <f t="shared" si="64"/>
        <v>Normal</v>
      </c>
      <c r="F1043" t="s">
        <v>2377</v>
      </c>
      <c r="G1043" t="s">
        <v>2377</v>
      </c>
      <c r="H1043" t="s">
        <v>2377</v>
      </c>
      <c r="I1043" t="s">
        <v>2378</v>
      </c>
      <c r="J1043" s="21">
        <f t="shared" si="65"/>
        <v>0</v>
      </c>
      <c r="K1043" t="s">
        <v>2377</v>
      </c>
      <c r="L1043" s="22" t="str">
        <f t="shared" si="66"/>
        <v>No</v>
      </c>
    </row>
    <row r="1044" spans="1:12">
      <c r="A1044" t="s">
        <v>1325</v>
      </c>
      <c r="B1044">
        <v>21.5</v>
      </c>
      <c r="C1044" s="22" t="str">
        <f t="shared" si="67"/>
        <v>Normal weight</v>
      </c>
      <c r="D1044">
        <v>9.77</v>
      </c>
      <c r="E1044" t="str">
        <f t="shared" si="64"/>
        <v>Diabetes</v>
      </c>
      <c r="F1044" t="s">
        <v>2379</v>
      </c>
      <c r="G1044" t="s">
        <v>2377</v>
      </c>
      <c r="H1044" t="s">
        <v>2377</v>
      </c>
      <c r="I1044" t="s">
        <v>2378</v>
      </c>
      <c r="J1044" s="21">
        <f t="shared" si="65"/>
        <v>0</v>
      </c>
      <c r="K1044" t="s">
        <v>2377</v>
      </c>
      <c r="L1044" s="22" t="str">
        <f t="shared" si="66"/>
        <v>No</v>
      </c>
    </row>
    <row r="1045" spans="1:12">
      <c r="A1045" t="s">
        <v>1324</v>
      </c>
      <c r="B1045">
        <v>38.14</v>
      </c>
      <c r="C1045" s="22" t="str">
        <f t="shared" si="67"/>
        <v>Obesity</v>
      </c>
      <c r="D1045">
        <v>5.84</v>
      </c>
      <c r="E1045" t="str">
        <f t="shared" si="64"/>
        <v>Pre-diabetes</v>
      </c>
      <c r="F1045" t="s">
        <v>2377</v>
      </c>
      <c r="G1045" t="s">
        <v>2377</v>
      </c>
      <c r="H1045" t="s">
        <v>2377</v>
      </c>
      <c r="I1045" t="s">
        <v>2378</v>
      </c>
      <c r="J1045" s="21">
        <f t="shared" si="65"/>
        <v>0</v>
      </c>
      <c r="K1045" t="s">
        <v>2377</v>
      </c>
      <c r="L1045" s="22" t="str">
        <f t="shared" si="66"/>
        <v>No</v>
      </c>
    </row>
    <row r="1046" spans="1:12">
      <c r="A1046" t="s">
        <v>1323</v>
      </c>
      <c r="B1046">
        <v>35.42</v>
      </c>
      <c r="C1046" s="22" t="str">
        <f t="shared" si="67"/>
        <v>Obesity</v>
      </c>
      <c r="D1046">
        <v>8.6999999999999993</v>
      </c>
      <c r="E1046" t="str">
        <f t="shared" si="64"/>
        <v>Diabetes</v>
      </c>
      <c r="F1046" t="s">
        <v>2379</v>
      </c>
      <c r="G1046" t="s">
        <v>2377</v>
      </c>
      <c r="H1046" t="s">
        <v>2377</v>
      </c>
      <c r="I1046">
        <v>1</v>
      </c>
      <c r="J1046" s="21">
        <f t="shared" si="65"/>
        <v>1</v>
      </c>
      <c r="K1046" t="s">
        <v>2377</v>
      </c>
      <c r="L1046" s="22" t="str">
        <f t="shared" si="66"/>
        <v>No</v>
      </c>
    </row>
    <row r="1047" spans="1:12">
      <c r="A1047" t="s">
        <v>1322</v>
      </c>
      <c r="B1047">
        <v>35.625</v>
      </c>
      <c r="C1047" s="22" t="str">
        <f t="shared" si="67"/>
        <v>Obesity</v>
      </c>
      <c r="D1047">
        <v>10.79</v>
      </c>
      <c r="E1047" t="str">
        <f t="shared" si="64"/>
        <v>Diabetes</v>
      </c>
      <c r="F1047" t="s">
        <v>2377</v>
      </c>
      <c r="G1047" t="s">
        <v>2377</v>
      </c>
      <c r="H1047" t="s">
        <v>2377</v>
      </c>
      <c r="I1047" t="s">
        <v>2378</v>
      </c>
      <c r="J1047" s="21">
        <f t="shared" si="65"/>
        <v>0</v>
      </c>
      <c r="K1047" t="s">
        <v>2377</v>
      </c>
      <c r="L1047" s="22" t="str">
        <f t="shared" si="66"/>
        <v>No</v>
      </c>
    </row>
    <row r="1048" spans="1:12">
      <c r="A1048" t="s">
        <v>1321</v>
      </c>
      <c r="B1048">
        <v>45.51</v>
      </c>
      <c r="C1048" s="22" t="str">
        <f t="shared" si="67"/>
        <v>Obesity</v>
      </c>
      <c r="D1048">
        <v>4.32</v>
      </c>
      <c r="E1048" t="str">
        <f t="shared" si="64"/>
        <v>Normal</v>
      </c>
      <c r="F1048" t="s">
        <v>2377</v>
      </c>
      <c r="G1048" t="s">
        <v>2377</v>
      </c>
      <c r="H1048" t="s">
        <v>2377</v>
      </c>
      <c r="I1048">
        <v>1</v>
      </c>
      <c r="J1048" s="21">
        <f t="shared" si="65"/>
        <v>1</v>
      </c>
      <c r="K1048" t="s">
        <v>2377</v>
      </c>
      <c r="L1048" s="22" t="str">
        <f t="shared" si="66"/>
        <v>No</v>
      </c>
    </row>
    <row r="1049" spans="1:12">
      <c r="A1049" t="s">
        <v>1320</v>
      </c>
      <c r="B1049">
        <v>37.1</v>
      </c>
      <c r="C1049" s="22" t="str">
        <f t="shared" si="67"/>
        <v>Obesity</v>
      </c>
      <c r="D1049">
        <v>7.19</v>
      </c>
      <c r="E1049" t="str">
        <f t="shared" si="64"/>
        <v>Diabetes</v>
      </c>
      <c r="F1049" t="s">
        <v>2379</v>
      </c>
      <c r="G1049" t="s">
        <v>2377</v>
      </c>
      <c r="H1049" t="s">
        <v>2377</v>
      </c>
      <c r="I1049" t="s">
        <v>2378</v>
      </c>
      <c r="J1049" s="21">
        <f t="shared" si="65"/>
        <v>0</v>
      </c>
      <c r="K1049" t="s">
        <v>2377</v>
      </c>
      <c r="L1049" s="22" t="str">
        <f t="shared" si="66"/>
        <v>No</v>
      </c>
    </row>
    <row r="1050" spans="1:12">
      <c r="A1050" t="s">
        <v>1319</v>
      </c>
      <c r="B1050">
        <v>30.5</v>
      </c>
      <c r="C1050" s="22" t="str">
        <f t="shared" si="67"/>
        <v>Obesity</v>
      </c>
      <c r="D1050">
        <v>11.94</v>
      </c>
      <c r="E1050" t="str">
        <f t="shared" si="64"/>
        <v>Diabetes</v>
      </c>
      <c r="F1050" t="s">
        <v>2379</v>
      </c>
      <c r="G1050" t="s">
        <v>2377</v>
      </c>
      <c r="H1050" t="s">
        <v>2377</v>
      </c>
      <c r="I1050" t="s">
        <v>2378</v>
      </c>
      <c r="J1050" s="21">
        <f t="shared" si="65"/>
        <v>0</v>
      </c>
      <c r="K1050" t="s">
        <v>2377</v>
      </c>
      <c r="L1050" s="22" t="str">
        <f t="shared" si="66"/>
        <v>No</v>
      </c>
    </row>
    <row r="1051" spans="1:12">
      <c r="A1051" t="s">
        <v>1318</v>
      </c>
      <c r="B1051">
        <v>28.16</v>
      </c>
      <c r="C1051" s="22" t="str">
        <f t="shared" si="67"/>
        <v>Overweight</v>
      </c>
      <c r="D1051">
        <v>5.56</v>
      </c>
      <c r="E1051" t="str">
        <f t="shared" si="64"/>
        <v>Normal</v>
      </c>
      <c r="F1051" t="s">
        <v>2377</v>
      </c>
      <c r="G1051" t="s">
        <v>2377</v>
      </c>
      <c r="H1051" t="s">
        <v>2377</v>
      </c>
      <c r="I1051">
        <v>2</v>
      </c>
      <c r="J1051" s="21">
        <f t="shared" si="65"/>
        <v>2</v>
      </c>
      <c r="K1051" t="s">
        <v>2377</v>
      </c>
      <c r="L1051" s="22" t="str">
        <f t="shared" si="66"/>
        <v>No</v>
      </c>
    </row>
    <row r="1052" spans="1:12">
      <c r="A1052" t="s">
        <v>1317</v>
      </c>
      <c r="B1052">
        <v>29.1</v>
      </c>
      <c r="C1052" s="22" t="str">
        <f t="shared" si="67"/>
        <v>Overweight</v>
      </c>
      <c r="D1052">
        <v>5.64</v>
      </c>
      <c r="E1052" t="str">
        <f t="shared" si="64"/>
        <v>Normal</v>
      </c>
      <c r="F1052" t="s">
        <v>2379</v>
      </c>
      <c r="G1052" t="s">
        <v>2377</v>
      </c>
      <c r="H1052" t="s">
        <v>2377</v>
      </c>
      <c r="I1052" t="s">
        <v>2378</v>
      </c>
      <c r="J1052" s="21">
        <f t="shared" si="65"/>
        <v>0</v>
      </c>
      <c r="K1052" t="s">
        <v>2377</v>
      </c>
      <c r="L1052" s="22" t="str">
        <f t="shared" si="66"/>
        <v>No</v>
      </c>
    </row>
    <row r="1053" spans="1:12">
      <c r="A1053" t="s">
        <v>1316</v>
      </c>
      <c r="B1053">
        <v>30.22</v>
      </c>
      <c r="C1053" s="22" t="str">
        <f t="shared" si="67"/>
        <v>Obesity</v>
      </c>
      <c r="D1053">
        <v>4.6500000000000004</v>
      </c>
      <c r="E1053" t="str">
        <f t="shared" si="64"/>
        <v>Normal</v>
      </c>
      <c r="F1053" t="s">
        <v>2377</v>
      </c>
      <c r="G1053" t="s">
        <v>2377</v>
      </c>
      <c r="H1053" t="s">
        <v>2377</v>
      </c>
      <c r="I1053" t="s">
        <v>2378</v>
      </c>
      <c r="J1053" s="21">
        <f t="shared" si="65"/>
        <v>0</v>
      </c>
      <c r="K1053" t="s">
        <v>2377</v>
      </c>
      <c r="L1053" s="22" t="str">
        <f t="shared" si="66"/>
        <v>No</v>
      </c>
    </row>
    <row r="1054" spans="1:12">
      <c r="A1054" t="s">
        <v>1315</v>
      </c>
      <c r="B1054">
        <v>24.29</v>
      </c>
      <c r="C1054" s="22" t="str">
        <f t="shared" si="67"/>
        <v>Normal weight</v>
      </c>
      <c r="D1054">
        <v>9.0500000000000007</v>
      </c>
      <c r="E1054" t="str">
        <f t="shared" si="64"/>
        <v>Diabetes</v>
      </c>
      <c r="F1054" t="s">
        <v>2377</v>
      </c>
      <c r="G1054" t="s">
        <v>2377</v>
      </c>
      <c r="H1054" t="s">
        <v>2377</v>
      </c>
      <c r="I1054" t="s">
        <v>2378</v>
      </c>
      <c r="J1054" s="21">
        <f t="shared" si="65"/>
        <v>0</v>
      </c>
      <c r="K1054" t="s">
        <v>2377</v>
      </c>
      <c r="L1054" s="22" t="str">
        <f t="shared" si="66"/>
        <v>No</v>
      </c>
    </row>
    <row r="1055" spans="1:12">
      <c r="A1055" t="s">
        <v>1314</v>
      </c>
      <c r="B1055">
        <v>29.39</v>
      </c>
      <c r="C1055" s="22" t="str">
        <f t="shared" si="67"/>
        <v>Overweight</v>
      </c>
      <c r="D1055">
        <v>4.5199999999999996</v>
      </c>
      <c r="E1055" t="str">
        <f t="shared" si="64"/>
        <v>Normal</v>
      </c>
      <c r="F1055" t="s">
        <v>2379</v>
      </c>
      <c r="G1055" t="s">
        <v>2377</v>
      </c>
      <c r="H1055" t="s">
        <v>2377</v>
      </c>
      <c r="I1055" t="s">
        <v>2378</v>
      </c>
      <c r="J1055" s="21">
        <f t="shared" si="65"/>
        <v>0</v>
      </c>
      <c r="K1055" t="s">
        <v>2377</v>
      </c>
      <c r="L1055" s="22" t="str">
        <f t="shared" si="66"/>
        <v>No</v>
      </c>
    </row>
    <row r="1056" spans="1:12">
      <c r="A1056" t="s">
        <v>1313</v>
      </c>
      <c r="B1056">
        <v>25.66</v>
      </c>
      <c r="C1056" s="22" t="str">
        <f t="shared" si="67"/>
        <v>Overweight</v>
      </c>
      <c r="D1056">
        <v>4.62</v>
      </c>
      <c r="E1056" t="str">
        <f t="shared" si="64"/>
        <v>Normal</v>
      </c>
      <c r="F1056" t="s">
        <v>2379</v>
      </c>
      <c r="G1056" t="s">
        <v>2377</v>
      </c>
      <c r="H1056" t="s">
        <v>2377</v>
      </c>
      <c r="I1056">
        <v>1</v>
      </c>
      <c r="J1056" s="21">
        <f t="shared" si="65"/>
        <v>1</v>
      </c>
      <c r="K1056" t="s">
        <v>2377</v>
      </c>
      <c r="L1056" s="22" t="str">
        <f t="shared" si="66"/>
        <v>No</v>
      </c>
    </row>
    <row r="1057" spans="1:12">
      <c r="A1057" t="s">
        <v>1312</v>
      </c>
      <c r="B1057">
        <v>39.11</v>
      </c>
      <c r="C1057" s="22" t="str">
        <f t="shared" si="67"/>
        <v>Obesity</v>
      </c>
      <c r="D1057">
        <v>5.87</v>
      </c>
      <c r="E1057" t="str">
        <f t="shared" si="64"/>
        <v>Pre-diabetes</v>
      </c>
      <c r="F1057" t="s">
        <v>2377</v>
      </c>
      <c r="G1057" t="s">
        <v>2377</v>
      </c>
      <c r="H1057" t="s">
        <v>2377</v>
      </c>
      <c r="I1057" t="s">
        <v>2378</v>
      </c>
      <c r="J1057" s="21">
        <f t="shared" si="65"/>
        <v>0</v>
      </c>
      <c r="K1057" t="s">
        <v>2377</v>
      </c>
      <c r="L1057" s="22" t="str">
        <f t="shared" si="66"/>
        <v>No</v>
      </c>
    </row>
    <row r="1058" spans="1:12">
      <c r="A1058" t="s">
        <v>1311</v>
      </c>
      <c r="B1058">
        <v>43.78</v>
      </c>
      <c r="C1058" s="22" t="str">
        <f t="shared" si="67"/>
        <v>Obesity</v>
      </c>
      <c r="D1058">
        <v>5.71</v>
      </c>
      <c r="E1058" t="str">
        <f t="shared" si="64"/>
        <v>Pre-diabetes</v>
      </c>
      <c r="F1058" t="s">
        <v>2377</v>
      </c>
      <c r="G1058" t="s">
        <v>2377</v>
      </c>
      <c r="H1058" t="s">
        <v>2377</v>
      </c>
      <c r="I1058">
        <v>1</v>
      </c>
      <c r="J1058" s="21">
        <f t="shared" si="65"/>
        <v>1</v>
      </c>
      <c r="K1058" t="s">
        <v>2377</v>
      </c>
      <c r="L1058" s="22" t="str">
        <f t="shared" si="66"/>
        <v>No</v>
      </c>
    </row>
    <row r="1059" spans="1:12">
      <c r="A1059" t="s">
        <v>1310</v>
      </c>
      <c r="B1059">
        <v>24.35</v>
      </c>
      <c r="C1059" s="22" t="str">
        <f t="shared" si="67"/>
        <v>Normal weight</v>
      </c>
      <c r="D1059">
        <v>9.08</v>
      </c>
      <c r="E1059" t="str">
        <f t="shared" si="64"/>
        <v>Diabetes</v>
      </c>
      <c r="F1059" t="s">
        <v>2377</v>
      </c>
      <c r="G1059" t="s">
        <v>2377</v>
      </c>
      <c r="H1059" t="s">
        <v>2377</v>
      </c>
      <c r="I1059" t="s">
        <v>2378</v>
      </c>
      <c r="J1059" s="21">
        <f t="shared" si="65"/>
        <v>0</v>
      </c>
      <c r="K1059" t="s">
        <v>2377</v>
      </c>
      <c r="L1059" s="22" t="str">
        <f t="shared" si="66"/>
        <v>No</v>
      </c>
    </row>
    <row r="1060" spans="1:12">
      <c r="A1060" t="s">
        <v>1309</v>
      </c>
      <c r="B1060">
        <v>40.299999999999997</v>
      </c>
      <c r="C1060" s="22" t="str">
        <f t="shared" si="67"/>
        <v>Obesity</v>
      </c>
      <c r="D1060">
        <v>5.3</v>
      </c>
      <c r="E1060" t="str">
        <f t="shared" si="64"/>
        <v>Normal</v>
      </c>
      <c r="F1060" t="s">
        <v>2379</v>
      </c>
      <c r="G1060" t="s">
        <v>2377</v>
      </c>
      <c r="H1060" t="s">
        <v>2377</v>
      </c>
      <c r="I1060">
        <v>2</v>
      </c>
      <c r="J1060" s="21">
        <f t="shared" si="65"/>
        <v>2</v>
      </c>
      <c r="K1060" t="s">
        <v>2377</v>
      </c>
      <c r="L1060" s="22" t="str">
        <f t="shared" si="66"/>
        <v>No</v>
      </c>
    </row>
    <row r="1061" spans="1:12">
      <c r="A1061" t="s">
        <v>1308</v>
      </c>
      <c r="B1061">
        <v>32.774999999999999</v>
      </c>
      <c r="C1061" s="22" t="str">
        <f t="shared" si="67"/>
        <v>Obesity</v>
      </c>
      <c r="D1061">
        <v>11.76</v>
      </c>
      <c r="E1061" t="str">
        <f t="shared" si="64"/>
        <v>Diabetes</v>
      </c>
      <c r="F1061" t="s">
        <v>2379</v>
      </c>
      <c r="G1061" t="s">
        <v>2377</v>
      </c>
      <c r="H1061" t="s">
        <v>2377</v>
      </c>
      <c r="I1061" t="s">
        <v>2378</v>
      </c>
      <c r="J1061" s="21">
        <f t="shared" si="65"/>
        <v>0</v>
      </c>
      <c r="K1061" t="s">
        <v>2377</v>
      </c>
      <c r="L1061" s="22" t="str">
        <f t="shared" si="66"/>
        <v>No</v>
      </c>
    </row>
    <row r="1062" spans="1:12">
      <c r="A1062" t="s">
        <v>1307</v>
      </c>
      <c r="B1062">
        <v>39.6</v>
      </c>
      <c r="C1062" s="22" t="str">
        <f t="shared" si="67"/>
        <v>Obesity</v>
      </c>
      <c r="D1062">
        <v>5.1100000000000003</v>
      </c>
      <c r="E1062" t="str">
        <f t="shared" si="64"/>
        <v>Normal</v>
      </c>
      <c r="F1062" t="s">
        <v>2379</v>
      </c>
      <c r="G1062" t="s">
        <v>2377</v>
      </c>
      <c r="H1062" t="s">
        <v>2377</v>
      </c>
      <c r="I1062">
        <v>2</v>
      </c>
      <c r="J1062" s="21">
        <f t="shared" si="65"/>
        <v>2</v>
      </c>
      <c r="K1062" t="s">
        <v>2377</v>
      </c>
      <c r="L1062" s="22" t="str">
        <f t="shared" si="66"/>
        <v>No</v>
      </c>
    </row>
    <row r="1063" spans="1:12">
      <c r="A1063" t="s">
        <v>1306</v>
      </c>
      <c r="B1063">
        <v>30.97</v>
      </c>
      <c r="C1063" s="22" t="str">
        <f t="shared" si="67"/>
        <v>Obesity</v>
      </c>
      <c r="D1063">
        <v>5.54</v>
      </c>
      <c r="E1063" t="str">
        <f t="shared" si="64"/>
        <v>Normal</v>
      </c>
      <c r="F1063" t="s">
        <v>2377</v>
      </c>
      <c r="G1063" t="s">
        <v>2377</v>
      </c>
      <c r="H1063" t="s">
        <v>2377</v>
      </c>
      <c r="I1063">
        <v>2</v>
      </c>
      <c r="J1063" s="21">
        <f t="shared" si="65"/>
        <v>2</v>
      </c>
      <c r="K1063" t="s">
        <v>2377</v>
      </c>
      <c r="L1063" s="22" t="str">
        <f t="shared" si="66"/>
        <v>No</v>
      </c>
    </row>
    <row r="1064" spans="1:12">
      <c r="A1064" t="s">
        <v>1305</v>
      </c>
      <c r="B1064">
        <v>27.645</v>
      </c>
      <c r="C1064" s="22" t="str">
        <f t="shared" si="67"/>
        <v>Overweight</v>
      </c>
      <c r="D1064">
        <v>8.8699999999999992</v>
      </c>
      <c r="E1064" t="str">
        <f t="shared" si="64"/>
        <v>Diabetes</v>
      </c>
      <c r="F1064" t="s">
        <v>2379</v>
      </c>
      <c r="G1064" t="s">
        <v>2377</v>
      </c>
      <c r="H1064" t="s">
        <v>2377</v>
      </c>
      <c r="I1064" t="s">
        <v>2378</v>
      </c>
      <c r="J1064" s="21">
        <f t="shared" si="65"/>
        <v>0</v>
      </c>
      <c r="K1064" t="s">
        <v>2377</v>
      </c>
      <c r="L1064" s="22" t="str">
        <f t="shared" si="66"/>
        <v>No</v>
      </c>
    </row>
    <row r="1065" spans="1:12">
      <c r="A1065" t="s">
        <v>1304</v>
      </c>
      <c r="B1065">
        <v>34.43</v>
      </c>
      <c r="C1065" s="22" t="str">
        <f t="shared" si="67"/>
        <v>Obesity</v>
      </c>
      <c r="D1065">
        <v>5.96</v>
      </c>
      <c r="E1065" t="str">
        <f t="shared" si="64"/>
        <v>Pre-diabetes</v>
      </c>
      <c r="F1065" t="s">
        <v>2379</v>
      </c>
      <c r="G1065" t="s">
        <v>2377</v>
      </c>
      <c r="H1065" t="s">
        <v>2377</v>
      </c>
      <c r="I1065">
        <v>2</v>
      </c>
      <c r="J1065" s="21">
        <f t="shared" si="65"/>
        <v>2</v>
      </c>
      <c r="K1065" t="s">
        <v>2377</v>
      </c>
      <c r="L1065" s="22" t="str">
        <f t="shared" si="66"/>
        <v>No</v>
      </c>
    </row>
    <row r="1066" spans="1:12">
      <c r="A1066" t="s">
        <v>1303</v>
      </c>
      <c r="B1066">
        <v>39.6</v>
      </c>
      <c r="C1066" s="22" t="str">
        <f t="shared" si="67"/>
        <v>Obesity</v>
      </c>
      <c r="D1066">
        <v>4.4400000000000004</v>
      </c>
      <c r="E1066" t="str">
        <f t="shared" si="64"/>
        <v>Normal</v>
      </c>
      <c r="F1066" t="s">
        <v>2379</v>
      </c>
      <c r="G1066" t="s">
        <v>2377</v>
      </c>
      <c r="H1066" t="s">
        <v>2380</v>
      </c>
      <c r="I1066">
        <v>1</v>
      </c>
      <c r="J1066" s="21">
        <f t="shared" si="65"/>
        <v>1</v>
      </c>
      <c r="K1066" t="s">
        <v>2377</v>
      </c>
      <c r="L1066" s="22" t="str">
        <f t="shared" si="66"/>
        <v>No</v>
      </c>
    </row>
    <row r="1067" spans="1:12">
      <c r="A1067" t="s">
        <v>1302</v>
      </c>
      <c r="B1067">
        <v>22.1</v>
      </c>
      <c r="C1067" s="22" t="str">
        <f t="shared" si="67"/>
        <v>Normal weight</v>
      </c>
      <c r="D1067">
        <v>4.6500000000000004</v>
      </c>
      <c r="E1067" t="str">
        <f t="shared" si="64"/>
        <v>Normal</v>
      </c>
      <c r="F1067" t="s">
        <v>2379</v>
      </c>
      <c r="G1067" t="s">
        <v>2377</v>
      </c>
      <c r="H1067" t="s">
        <v>2377</v>
      </c>
      <c r="I1067">
        <v>2</v>
      </c>
      <c r="J1067" s="21">
        <f t="shared" si="65"/>
        <v>2</v>
      </c>
      <c r="K1067" t="s">
        <v>2377</v>
      </c>
      <c r="L1067" s="22" t="str">
        <f t="shared" si="66"/>
        <v>No</v>
      </c>
    </row>
    <row r="1068" spans="1:12">
      <c r="A1068" t="s">
        <v>1301</v>
      </c>
      <c r="B1068">
        <v>33.25</v>
      </c>
      <c r="C1068" s="22" t="str">
        <f t="shared" si="67"/>
        <v>Obesity</v>
      </c>
      <c r="D1068">
        <v>5.64</v>
      </c>
      <c r="E1068" t="str">
        <f t="shared" si="64"/>
        <v>Normal</v>
      </c>
      <c r="F1068" t="s">
        <v>2379</v>
      </c>
      <c r="G1068" t="s">
        <v>2377</v>
      </c>
      <c r="H1068" t="s">
        <v>2380</v>
      </c>
      <c r="I1068">
        <v>1</v>
      </c>
      <c r="J1068" s="21">
        <f t="shared" si="65"/>
        <v>1</v>
      </c>
      <c r="K1068" t="s">
        <v>2377</v>
      </c>
      <c r="L1068" s="22" t="str">
        <f t="shared" si="66"/>
        <v>No</v>
      </c>
    </row>
    <row r="1069" spans="1:12">
      <c r="A1069" t="s">
        <v>1300</v>
      </c>
      <c r="B1069">
        <v>33.33</v>
      </c>
      <c r="C1069" s="22" t="str">
        <f t="shared" si="67"/>
        <v>Obesity</v>
      </c>
      <c r="D1069">
        <v>10.19</v>
      </c>
      <c r="E1069" t="str">
        <f t="shared" si="64"/>
        <v>Diabetes</v>
      </c>
      <c r="F1069" t="s">
        <v>2377</v>
      </c>
      <c r="G1069" t="s">
        <v>2377</v>
      </c>
      <c r="H1069" t="s">
        <v>2377</v>
      </c>
      <c r="I1069" t="s">
        <v>2378</v>
      </c>
      <c r="J1069" s="21">
        <f t="shared" si="65"/>
        <v>0</v>
      </c>
      <c r="K1069" t="s">
        <v>2377</v>
      </c>
      <c r="L1069" s="22" t="str">
        <f t="shared" si="66"/>
        <v>No</v>
      </c>
    </row>
    <row r="1070" spans="1:12">
      <c r="A1070" t="s">
        <v>1299</v>
      </c>
      <c r="B1070">
        <v>30.5</v>
      </c>
      <c r="C1070" s="22" t="str">
        <f t="shared" si="67"/>
        <v>Obesity</v>
      </c>
      <c r="D1070">
        <v>10.79</v>
      </c>
      <c r="E1070" t="str">
        <f t="shared" si="64"/>
        <v>Diabetes</v>
      </c>
      <c r="F1070" t="s">
        <v>2377</v>
      </c>
      <c r="G1070" t="s">
        <v>2377</v>
      </c>
      <c r="H1070" t="s">
        <v>2377</v>
      </c>
      <c r="I1070" t="s">
        <v>2378</v>
      </c>
      <c r="J1070" s="21">
        <f t="shared" si="65"/>
        <v>0</v>
      </c>
      <c r="K1070" t="s">
        <v>2377</v>
      </c>
      <c r="L1070" s="22" t="str">
        <f t="shared" si="66"/>
        <v>No</v>
      </c>
    </row>
    <row r="1071" spans="1:12">
      <c r="A1071" t="s">
        <v>1298</v>
      </c>
      <c r="B1071">
        <v>30.3</v>
      </c>
      <c r="C1071" s="22" t="str">
        <f t="shared" si="67"/>
        <v>Obesity</v>
      </c>
      <c r="D1071">
        <v>4.24</v>
      </c>
      <c r="E1071" t="str">
        <f t="shared" si="64"/>
        <v>Normal</v>
      </c>
      <c r="F1071" t="s">
        <v>2377</v>
      </c>
      <c r="G1071" t="s">
        <v>2377</v>
      </c>
      <c r="H1071" t="s">
        <v>2377</v>
      </c>
      <c r="I1071" t="s">
        <v>2378</v>
      </c>
      <c r="J1071" s="21">
        <f t="shared" si="65"/>
        <v>0</v>
      </c>
      <c r="K1071" t="s">
        <v>2377</v>
      </c>
      <c r="L1071" s="22" t="str">
        <f t="shared" si="66"/>
        <v>No</v>
      </c>
    </row>
    <row r="1072" spans="1:12">
      <c r="A1072" t="s">
        <v>1297</v>
      </c>
      <c r="B1072">
        <v>26.22</v>
      </c>
      <c r="C1072" s="22" t="str">
        <f t="shared" si="67"/>
        <v>Overweight</v>
      </c>
      <c r="D1072">
        <v>5.83</v>
      </c>
      <c r="E1072" t="str">
        <f t="shared" si="64"/>
        <v>Pre-diabetes</v>
      </c>
      <c r="F1072" t="s">
        <v>2377</v>
      </c>
      <c r="G1072" t="s">
        <v>2377</v>
      </c>
      <c r="H1072" t="s">
        <v>2377</v>
      </c>
      <c r="I1072">
        <v>2</v>
      </c>
      <c r="J1072" s="21">
        <f t="shared" si="65"/>
        <v>2</v>
      </c>
      <c r="K1072" t="s">
        <v>2377</v>
      </c>
      <c r="L1072" s="22" t="str">
        <f t="shared" si="66"/>
        <v>No</v>
      </c>
    </row>
    <row r="1073" spans="1:12">
      <c r="A1073" t="s">
        <v>1296</v>
      </c>
      <c r="B1073">
        <v>29.99</v>
      </c>
      <c r="C1073" s="22" t="str">
        <f t="shared" si="67"/>
        <v>Overweight</v>
      </c>
      <c r="D1073">
        <v>11.85</v>
      </c>
      <c r="E1073" t="str">
        <f t="shared" si="64"/>
        <v>Diabetes</v>
      </c>
      <c r="F1073" t="s">
        <v>2377</v>
      </c>
      <c r="G1073" t="s">
        <v>2377</v>
      </c>
      <c r="H1073" t="s">
        <v>2377</v>
      </c>
      <c r="I1073" t="s">
        <v>2378</v>
      </c>
      <c r="J1073" s="21">
        <f t="shared" si="65"/>
        <v>0</v>
      </c>
      <c r="K1073" t="s">
        <v>2377</v>
      </c>
      <c r="L1073" s="22" t="str">
        <f t="shared" si="66"/>
        <v>No</v>
      </c>
    </row>
    <row r="1074" spans="1:12">
      <c r="A1074" t="s">
        <v>1295</v>
      </c>
      <c r="B1074">
        <v>36.380000000000003</v>
      </c>
      <c r="C1074" s="22" t="str">
        <f t="shared" si="67"/>
        <v>Obesity</v>
      </c>
      <c r="D1074">
        <v>5.98</v>
      </c>
      <c r="E1074" t="str">
        <f t="shared" si="64"/>
        <v>Pre-diabetes</v>
      </c>
      <c r="F1074" t="s">
        <v>2377</v>
      </c>
      <c r="G1074" t="s">
        <v>2377</v>
      </c>
      <c r="H1074" t="s">
        <v>2377</v>
      </c>
      <c r="I1074">
        <v>1</v>
      </c>
      <c r="J1074" s="21">
        <f t="shared" si="65"/>
        <v>1</v>
      </c>
      <c r="K1074" t="s">
        <v>2377</v>
      </c>
      <c r="L1074" s="22" t="str">
        <f t="shared" si="66"/>
        <v>No</v>
      </c>
    </row>
    <row r="1075" spans="1:12">
      <c r="A1075" t="s">
        <v>1294</v>
      </c>
      <c r="B1075">
        <v>31.16</v>
      </c>
      <c r="C1075" s="22" t="str">
        <f t="shared" si="67"/>
        <v>Obesity</v>
      </c>
      <c r="D1075">
        <v>4.26</v>
      </c>
      <c r="E1075" t="str">
        <f t="shared" si="64"/>
        <v>Normal</v>
      </c>
      <c r="F1075" t="s">
        <v>2379</v>
      </c>
      <c r="G1075" t="s">
        <v>2377</v>
      </c>
      <c r="H1075" t="s">
        <v>2380</v>
      </c>
      <c r="I1075">
        <v>1</v>
      </c>
      <c r="J1075" s="21">
        <f t="shared" si="65"/>
        <v>1</v>
      </c>
      <c r="K1075" t="s">
        <v>2377</v>
      </c>
      <c r="L1075" s="22" t="str">
        <f t="shared" si="66"/>
        <v>No</v>
      </c>
    </row>
    <row r="1076" spans="1:12">
      <c r="A1076" t="s">
        <v>1293</v>
      </c>
      <c r="B1076">
        <v>25.55</v>
      </c>
      <c r="C1076" s="22" t="str">
        <f t="shared" si="67"/>
        <v>Overweight</v>
      </c>
      <c r="D1076">
        <v>4.96</v>
      </c>
      <c r="E1076" t="str">
        <f t="shared" si="64"/>
        <v>Normal</v>
      </c>
      <c r="F1076" t="s">
        <v>2379</v>
      </c>
      <c r="G1076" t="s">
        <v>2377</v>
      </c>
      <c r="H1076" t="s">
        <v>2377</v>
      </c>
      <c r="I1076">
        <v>1</v>
      </c>
      <c r="J1076" s="21">
        <f t="shared" si="65"/>
        <v>1</v>
      </c>
      <c r="K1076" t="s">
        <v>2377</v>
      </c>
      <c r="L1076" s="22" t="str">
        <f t="shared" si="66"/>
        <v>No</v>
      </c>
    </row>
    <row r="1077" spans="1:12">
      <c r="A1077" t="s">
        <v>1292</v>
      </c>
      <c r="B1077">
        <v>28.77</v>
      </c>
      <c r="C1077" s="22" t="str">
        <f t="shared" si="67"/>
        <v>Overweight</v>
      </c>
      <c r="D1077">
        <v>4</v>
      </c>
      <c r="E1077" t="str">
        <f t="shared" si="64"/>
        <v>Normal</v>
      </c>
      <c r="F1077" t="s">
        <v>2379</v>
      </c>
      <c r="G1077" t="s">
        <v>2377</v>
      </c>
      <c r="H1077" t="s">
        <v>2377</v>
      </c>
      <c r="I1077" t="s">
        <v>2378</v>
      </c>
      <c r="J1077" s="21">
        <f t="shared" si="65"/>
        <v>0</v>
      </c>
      <c r="K1077" t="s">
        <v>2377</v>
      </c>
      <c r="L1077" s="22" t="str">
        <f t="shared" si="66"/>
        <v>No</v>
      </c>
    </row>
    <row r="1078" spans="1:12">
      <c r="A1078" t="s">
        <v>1291</v>
      </c>
      <c r="B1078">
        <v>23.14</v>
      </c>
      <c r="C1078" s="22" t="str">
        <f t="shared" si="67"/>
        <v>Normal weight</v>
      </c>
      <c r="D1078">
        <v>4.1500000000000004</v>
      </c>
      <c r="E1078" t="str">
        <f t="shared" si="64"/>
        <v>Normal</v>
      </c>
      <c r="F1078" t="s">
        <v>2379</v>
      </c>
      <c r="G1078" t="s">
        <v>2377</v>
      </c>
      <c r="H1078" t="s">
        <v>2377</v>
      </c>
      <c r="I1078">
        <v>1</v>
      </c>
      <c r="J1078" s="21">
        <f t="shared" si="65"/>
        <v>1</v>
      </c>
      <c r="K1078" t="s">
        <v>2377</v>
      </c>
      <c r="L1078" s="22" t="str">
        <f t="shared" si="66"/>
        <v>No</v>
      </c>
    </row>
    <row r="1079" spans="1:12">
      <c r="A1079" t="s">
        <v>1290</v>
      </c>
      <c r="B1079">
        <v>39.6</v>
      </c>
      <c r="C1079" s="22" t="str">
        <f t="shared" si="67"/>
        <v>Obesity</v>
      </c>
      <c r="D1079">
        <v>11.36</v>
      </c>
      <c r="E1079" t="str">
        <f t="shared" si="64"/>
        <v>Diabetes</v>
      </c>
      <c r="F1079" t="s">
        <v>2377</v>
      </c>
      <c r="G1079" t="s">
        <v>2377</v>
      </c>
      <c r="H1079" t="s">
        <v>2377</v>
      </c>
      <c r="I1079" t="s">
        <v>2378</v>
      </c>
      <c r="J1079" s="21">
        <f t="shared" si="65"/>
        <v>0</v>
      </c>
      <c r="K1079" t="s">
        <v>2377</v>
      </c>
      <c r="L1079" s="22" t="str">
        <f t="shared" si="66"/>
        <v>No</v>
      </c>
    </row>
    <row r="1080" spans="1:12">
      <c r="A1080" t="s">
        <v>1289</v>
      </c>
      <c r="B1080">
        <v>29.2</v>
      </c>
      <c r="C1080" s="22" t="str">
        <f t="shared" si="67"/>
        <v>Overweight</v>
      </c>
      <c r="D1080">
        <v>7.53</v>
      </c>
      <c r="E1080" t="str">
        <f t="shared" si="64"/>
        <v>Diabetes</v>
      </c>
      <c r="F1080" t="s">
        <v>2377</v>
      </c>
      <c r="G1080" t="s">
        <v>2377</v>
      </c>
      <c r="H1080" t="s">
        <v>2377</v>
      </c>
      <c r="I1080" t="s">
        <v>2378</v>
      </c>
      <c r="J1080" s="21">
        <f t="shared" si="65"/>
        <v>0</v>
      </c>
      <c r="K1080" t="s">
        <v>2377</v>
      </c>
      <c r="L1080" s="22" t="str">
        <f t="shared" si="66"/>
        <v>No</v>
      </c>
    </row>
    <row r="1081" spans="1:12">
      <c r="A1081" t="s">
        <v>1288</v>
      </c>
      <c r="B1081">
        <v>32.774999999999999</v>
      </c>
      <c r="C1081" s="22" t="str">
        <f t="shared" si="67"/>
        <v>Obesity</v>
      </c>
      <c r="D1081">
        <v>7.95</v>
      </c>
      <c r="E1081" t="str">
        <f t="shared" si="64"/>
        <v>Diabetes</v>
      </c>
      <c r="F1081" t="s">
        <v>2377</v>
      </c>
      <c r="G1081" t="s">
        <v>2377</v>
      </c>
      <c r="H1081" t="s">
        <v>2377</v>
      </c>
      <c r="I1081" t="s">
        <v>2378</v>
      </c>
      <c r="J1081" s="21">
        <f t="shared" si="65"/>
        <v>0</v>
      </c>
      <c r="K1081" t="s">
        <v>2377</v>
      </c>
      <c r="L1081" s="22" t="str">
        <f t="shared" si="66"/>
        <v>No</v>
      </c>
    </row>
    <row r="1082" spans="1:12">
      <c r="A1082" t="s">
        <v>1287</v>
      </c>
      <c r="B1082">
        <v>24.035</v>
      </c>
      <c r="C1082" s="22" t="str">
        <f t="shared" si="67"/>
        <v>Normal weight</v>
      </c>
      <c r="D1082">
        <v>8.5</v>
      </c>
      <c r="E1082" t="str">
        <f t="shared" si="64"/>
        <v>Diabetes</v>
      </c>
      <c r="F1082" t="s">
        <v>2377</v>
      </c>
      <c r="G1082" t="s">
        <v>2377</v>
      </c>
      <c r="H1082" t="s">
        <v>2377</v>
      </c>
      <c r="I1082" t="s">
        <v>2378</v>
      </c>
      <c r="J1082" s="21">
        <f t="shared" si="65"/>
        <v>0</v>
      </c>
      <c r="K1082" t="s">
        <v>2377</v>
      </c>
      <c r="L1082" s="22" t="str">
        <f t="shared" si="66"/>
        <v>No</v>
      </c>
    </row>
    <row r="1083" spans="1:12">
      <c r="A1083" t="s">
        <v>1286</v>
      </c>
      <c r="B1083">
        <v>30.55</v>
      </c>
      <c r="C1083" s="22" t="str">
        <f t="shared" si="67"/>
        <v>Obesity</v>
      </c>
      <c r="D1083">
        <v>5.89</v>
      </c>
      <c r="E1083" t="str">
        <f t="shared" si="64"/>
        <v>Pre-diabetes</v>
      </c>
      <c r="F1083" t="s">
        <v>2377</v>
      </c>
      <c r="G1083" t="s">
        <v>2377</v>
      </c>
      <c r="H1083" t="s">
        <v>2380</v>
      </c>
      <c r="I1083">
        <v>1</v>
      </c>
      <c r="J1083" s="21">
        <f t="shared" si="65"/>
        <v>1</v>
      </c>
      <c r="K1083" t="s">
        <v>2377</v>
      </c>
      <c r="L1083" s="22" t="str">
        <f t="shared" si="66"/>
        <v>No</v>
      </c>
    </row>
    <row r="1084" spans="1:12">
      <c r="A1084" t="s">
        <v>1285</v>
      </c>
      <c r="B1084">
        <v>28.81</v>
      </c>
      <c r="C1084" s="22" t="str">
        <f t="shared" si="67"/>
        <v>Overweight</v>
      </c>
      <c r="D1084">
        <v>8.76</v>
      </c>
      <c r="E1084" t="str">
        <f t="shared" si="64"/>
        <v>Diabetes</v>
      </c>
      <c r="F1084" t="s">
        <v>2377</v>
      </c>
      <c r="G1084" t="s">
        <v>2377</v>
      </c>
      <c r="H1084" t="s">
        <v>2377</v>
      </c>
      <c r="I1084">
        <v>2</v>
      </c>
      <c r="J1084" s="21">
        <f t="shared" si="65"/>
        <v>2</v>
      </c>
      <c r="K1084" t="s">
        <v>2377</v>
      </c>
      <c r="L1084" s="22" t="str">
        <f t="shared" si="66"/>
        <v>No</v>
      </c>
    </row>
    <row r="1085" spans="1:12">
      <c r="A1085" t="s">
        <v>1284</v>
      </c>
      <c r="B1085">
        <v>31.66</v>
      </c>
      <c r="C1085" s="22" t="str">
        <f t="shared" si="67"/>
        <v>Obesity</v>
      </c>
      <c r="D1085">
        <v>4.1100000000000003</v>
      </c>
      <c r="E1085" t="str">
        <f t="shared" si="64"/>
        <v>Normal</v>
      </c>
      <c r="F1085" t="s">
        <v>2377</v>
      </c>
      <c r="G1085" t="s">
        <v>2377</v>
      </c>
      <c r="H1085" t="s">
        <v>2377</v>
      </c>
      <c r="I1085" t="s">
        <v>2378</v>
      </c>
      <c r="J1085" s="21">
        <f t="shared" si="65"/>
        <v>0</v>
      </c>
      <c r="K1085" t="s">
        <v>2377</v>
      </c>
      <c r="L1085" s="22" t="str">
        <f t="shared" si="66"/>
        <v>No</v>
      </c>
    </row>
    <row r="1086" spans="1:12">
      <c r="A1086" t="s">
        <v>1283</v>
      </c>
      <c r="B1086">
        <v>28.215</v>
      </c>
      <c r="C1086" s="22" t="str">
        <f t="shared" si="67"/>
        <v>Overweight</v>
      </c>
      <c r="D1086">
        <v>7.56</v>
      </c>
      <c r="E1086" t="str">
        <f t="shared" si="64"/>
        <v>Diabetes</v>
      </c>
      <c r="F1086" t="s">
        <v>2379</v>
      </c>
      <c r="G1086" t="s">
        <v>2377</v>
      </c>
      <c r="H1086" t="s">
        <v>2377</v>
      </c>
      <c r="I1086">
        <v>1</v>
      </c>
      <c r="J1086" s="21">
        <f t="shared" si="65"/>
        <v>1</v>
      </c>
      <c r="K1086" t="s">
        <v>2377</v>
      </c>
      <c r="L1086" s="22" t="str">
        <f t="shared" si="66"/>
        <v>No</v>
      </c>
    </row>
    <row r="1087" spans="1:12">
      <c r="A1087" t="s">
        <v>1282</v>
      </c>
      <c r="B1087">
        <v>26.12</v>
      </c>
      <c r="C1087" s="22" t="str">
        <f t="shared" si="67"/>
        <v>Overweight</v>
      </c>
      <c r="D1087">
        <v>4.17</v>
      </c>
      <c r="E1087" t="str">
        <f t="shared" si="64"/>
        <v>Normal</v>
      </c>
      <c r="F1087" t="s">
        <v>2379</v>
      </c>
      <c r="G1087" t="s">
        <v>2377</v>
      </c>
      <c r="H1087" t="s">
        <v>2380</v>
      </c>
      <c r="I1087">
        <v>1</v>
      </c>
      <c r="J1087" s="21">
        <f t="shared" si="65"/>
        <v>1</v>
      </c>
      <c r="K1087" t="s">
        <v>2377</v>
      </c>
      <c r="L1087" s="22" t="str">
        <f t="shared" si="66"/>
        <v>No</v>
      </c>
    </row>
    <row r="1088" spans="1:12">
      <c r="A1088" t="s">
        <v>1281</v>
      </c>
      <c r="B1088">
        <v>36.630000000000003</v>
      </c>
      <c r="C1088" s="22" t="str">
        <f t="shared" si="67"/>
        <v>Obesity</v>
      </c>
      <c r="D1088">
        <v>11.42</v>
      </c>
      <c r="E1088" t="str">
        <f t="shared" si="64"/>
        <v>Diabetes</v>
      </c>
      <c r="F1088" t="s">
        <v>2377</v>
      </c>
      <c r="G1088" t="s">
        <v>2377</v>
      </c>
      <c r="H1088" t="s">
        <v>2377</v>
      </c>
      <c r="I1088">
        <v>2</v>
      </c>
      <c r="J1088" s="21">
        <f t="shared" si="65"/>
        <v>2</v>
      </c>
      <c r="K1088" t="s">
        <v>2377</v>
      </c>
      <c r="L1088" s="22" t="str">
        <f t="shared" si="66"/>
        <v>No</v>
      </c>
    </row>
    <row r="1089" spans="1:12">
      <c r="A1089" t="s">
        <v>1280</v>
      </c>
      <c r="B1089">
        <v>33.344999999999999</v>
      </c>
      <c r="C1089" s="22" t="str">
        <f t="shared" si="67"/>
        <v>Obesity</v>
      </c>
      <c r="D1089">
        <v>7.33</v>
      </c>
      <c r="E1089" t="str">
        <f t="shared" si="64"/>
        <v>Diabetes</v>
      </c>
      <c r="F1089" t="s">
        <v>2377</v>
      </c>
      <c r="G1089" t="s">
        <v>2377</v>
      </c>
      <c r="H1089" t="s">
        <v>2377</v>
      </c>
      <c r="I1089">
        <v>2</v>
      </c>
      <c r="J1089" s="21">
        <f t="shared" si="65"/>
        <v>2</v>
      </c>
      <c r="K1089" t="s">
        <v>2377</v>
      </c>
      <c r="L1089" s="22" t="str">
        <f t="shared" si="66"/>
        <v>No</v>
      </c>
    </row>
    <row r="1090" spans="1:12">
      <c r="A1090" t="s">
        <v>1279</v>
      </c>
      <c r="B1090">
        <v>27.11</v>
      </c>
      <c r="C1090" s="22" t="str">
        <f t="shared" si="67"/>
        <v>Overweight</v>
      </c>
      <c r="D1090">
        <v>6.7</v>
      </c>
      <c r="E1090" t="str">
        <f t="shared" si="64"/>
        <v>Diabetes</v>
      </c>
      <c r="F1090" t="s">
        <v>2377</v>
      </c>
      <c r="G1090" t="s">
        <v>2377</v>
      </c>
      <c r="H1090" t="s">
        <v>2377</v>
      </c>
      <c r="I1090" t="s">
        <v>2378</v>
      </c>
      <c r="J1090" s="21">
        <f t="shared" si="65"/>
        <v>0</v>
      </c>
      <c r="K1090" t="s">
        <v>2377</v>
      </c>
      <c r="L1090" s="22" t="str">
        <f t="shared" si="66"/>
        <v>No</v>
      </c>
    </row>
    <row r="1091" spans="1:12">
      <c r="A1091" t="s">
        <v>1278</v>
      </c>
      <c r="B1091">
        <v>26.6</v>
      </c>
      <c r="C1091" s="22" t="str">
        <f t="shared" si="67"/>
        <v>Overweight</v>
      </c>
      <c r="D1091">
        <v>5.27</v>
      </c>
      <c r="E1091" t="str">
        <f t="shared" ref="E1091:E1154" si="68">IF(D1091&lt;5.7,"Normal",IF(D1091&lt;6.5,"Pre-diabetes","Diabetes"))</f>
        <v>Normal</v>
      </c>
      <c r="F1091" t="s">
        <v>2379</v>
      </c>
      <c r="G1091" t="s">
        <v>2377</v>
      </c>
      <c r="H1091" t="s">
        <v>2380</v>
      </c>
      <c r="I1091">
        <v>1</v>
      </c>
      <c r="J1091" s="21">
        <f t="shared" ref="J1091:J1154" si="69">IF(I1091="No major surgery",0,I1091)</f>
        <v>1</v>
      </c>
      <c r="K1091" t="s">
        <v>2377</v>
      </c>
      <c r="L1091" s="22" t="str">
        <f t="shared" ref="L1091:L1154" si="70">IF(K1091="?","No",K1091)</f>
        <v>No</v>
      </c>
    </row>
    <row r="1092" spans="1:12">
      <c r="A1092" t="s">
        <v>1277</v>
      </c>
      <c r="B1092">
        <v>30.41</v>
      </c>
      <c r="C1092" s="22" t="str">
        <f t="shared" ref="C1092:C1155" si="71">IF(B1092&lt;18.5,"Underweight",IF(B1092&lt;25,"Normal weight", IF(B1092&lt;30,"Overweight","Obesity")))</f>
        <v>Obesity</v>
      </c>
      <c r="D1092">
        <v>7.72</v>
      </c>
      <c r="E1092" t="str">
        <f t="shared" si="68"/>
        <v>Diabetes</v>
      </c>
      <c r="F1092" t="s">
        <v>2377</v>
      </c>
      <c r="G1092" t="s">
        <v>2377</v>
      </c>
      <c r="H1092" t="s">
        <v>2377</v>
      </c>
      <c r="I1092" t="s">
        <v>2378</v>
      </c>
      <c r="J1092" s="21">
        <f t="shared" si="69"/>
        <v>0</v>
      </c>
      <c r="K1092" t="s">
        <v>2377</v>
      </c>
      <c r="L1092" s="22" t="str">
        <f t="shared" si="70"/>
        <v>No</v>
      </c>
    </row>
    <row r="1093" spans="1:12">
      <c r="A1093" t="s">
        <v>1276</v>
      </c>
      <c r="B1093">
        <v>28.98</v>
      </c>
      <c r="C1093" s="22" t="str">
        <f t="shared" si="71"/>
        <v>Overweight</v>
      </c>
      <c r="D1093">
        <v>8.68</v>
      </c>
      <c r="E1093" t="str">
        <f t="shared" si="68"/>
        <v>Diabetes</v>
      </c>
      <c r="F1093" t="s">
        <v>2377</v>
      </c>
      <c r="G1093" t="s">
        <v>2377</v>
      </c>
      <c r="H1093" t="s">
        <v>2377</v>
      </c>
      <c r="I1093">
        <v>2</v>
      </c>
      <c r="J1093" s="21">
        <f t="shared" si="69"/>
        <v>2</v>
      </c>
      <c r="K1093" t="s">
        <v>2377</v>
      </c>
      <c r="L1093" s="22" t="str">
        <f t="shared" si="70"/>
        <v>No</v>
      </c>
    </row>
    <row r="1094" spans="1:12">
      <c r="A1094" t="s">
        <v>1275</v>
      </c>
      <c r="B1094">
        <v>31.24</v>
      </c>
      <c r="C1094" s="22" t="str">
        <f t="shared" si="71"/>
        <v>Obesity</v>
      </c>
      <c r="D1094">
        <v>9.8000000000000007</v>
      </c>
      <c r="E1094" t="str">
        <f t="shared" si="68"/>
        <v>Diabetes</v>
      </c>
      <c r="F1094" t="s">
        <v>2377</v>
      </c>
      <c r="G1094" t="s">
        <v>2377</v>
      </c>
      <c r="H1094" t="s">
        <v>2377</v>
      </c>
      <c r="I1094" t="s">
        <v>2378</v>
      </c>
      <c r="J1094" s="21">
        <f t="shared" si="69"/>
        <v>0</v>
      </c>
      <c r="K1094" t="s">
        <v>2377</v>
      </c>
      <c r="L1094" s="22" t="str">
        <f t="shared" si="70"/>
        <v>No</v>
      </c>
    </row>
    <row r="1095" spans="1:12">
      <c r="A1095" t="s">
        <v>1274</v>
      </c>
      <c r="B1095">
        <v>31.54</v>
      </c>
      <c r="C1095" s="22" t="str">
        <f t="shared" si="71"/>
        <v>Obesity</v>
      </c>
      <c r="D1095">
        <v>4.4400000000000004</v>
      </c>
      <c r="E1095" t="str">
        <f t="shared" si="68"/>
        <v>Normal</v>
      </c>
      <c r="F1095" t="s">
        <v>2377</v>
      </c>
      <c r="G1095" t="s">
        <v>2377</v>
      </c>
      <c r="H1095" t="s">
        <v>2377</v>
      </c>
      <c r="I1095" t="s">
        <v>2378</v>
      </c>
      <c r="J1095" s="21">
        <f t="shared" si="69"/>
        <v>0</v>
      </c>
      <c r="K1095" t="s">
        <v>2377</v>
      </c>
      <c r="L1095" s="22" t="str">
        <f t="shared" si="70"/>
        <v>No</v>
      </c>
    </row>
    <row r="1096" spans="1:12">
      <c r="A1096" t="s">
        <v>1273</v>
      </c>
      <c r="B1096">
        <v>38.6</v>
      </c>
      <c r="C1096" s="22" t="str">
        <f t="shared" si="71"/>
        <v>Obesity</v>
      </c>
      <c r="D1096">
        <v>7.19</v>
      </c>
      <c r="E1096" t="str">
        <f t="shared" si="68"/>
        <v>Diabetes</v>
      </c>
      <c r="F1096" t="s">
        <v>2379</v>
      </c>
      <c r="G1096" t="s">
        <v>2377</v>
      </c>
      <c r="H1096" t="s">
        <v>2377</v>
      </c>
      <c r="I1096">
        <v>2</v>
      </c>
      <c r="J1096" s="21">
        <f t="shared" si="69"/>
        <v>2</v>
      </c>
      <c r="K1096" t="s">
        <v>2377</v>
      </c>
      <c r="L1096" s="22" t="str">
        <f t="shared" si="70"/>
        <v>No</v>
      </c>
    </row>
    <row r="1097" spans="1:12">
      <c r="A1097" t="s">
        <v>1272</v>
      </c>
      <c r="B1097">
        <v>37.950000000000003</v>
      </c>
      <c r="C1097" s="22" t="str">
        <f t="shared" si="71"/>
        <v>Obesity</v>
      </c>
      <c r="D1097">
        <v>6.06</v>
      </c>
      <c r="E1097" t="str">
        <f t="shared" si="68"/>
        <v>Pre-diabetes</v>
      </c>
      <c r="F1097" t="s">
        <v>2377</v>
      </c>
      <c r="G1097" t="s">
        <v>2377</v>
      </c>
      <c r="H1097" t="s">
        <v>2377</v>
      </c>
      <c r="I1097" t="s">
        <v>2378</v>
      </c>
      <c r="J1097" s="21">
        <f t="shared" si="69"/>
        <v>0</v>
      </c>
      <c r="K1097" t="s">
        <v>2377</v>
      </c>
      <c r="L1097" s="22" t="str">
        <f t="shared" si="70"/>
        <v>No</v>
      </c>
    </row>
    <row r="1098" spans="1:12">
      <c r="A1098" t="s">
        <v>1271</v>
      </c>
      <c r="B1098">
        <v>38.97</v>
      </c>
      <c r="C1098" s="22" t="str">
        <f t="shared" si="71"/>
        <v>Obesity</v>
      </c>
      <c r="D1098">
        <v>5.12</v>
      </c>
      <c r="E1098" t="str">
        <f t="shared" si="68"/>
        <v>Normal</v>
      </c>
      <c r="F1098" t="s">
        <v>2377</v>
      </c>
      <c r="G1098" t="s">
        <v>2377</v>
      </c>
      <c r="H1098" t="s">
        <v>2377</v>
      </c>
      <c r="I1098" t="s">
        <v>2378</v>
      </c>
      <c r="J1098" s="21">
        <f t="shared" si="69"/>
        <v>0</v>
      </c>
      <c r="K1098" t="s">
        <v>2377</v>
      </c>
      <c r="L1098" s="22" t="str">
        <f t="shared" si="70"/>
        <v>No</v>
      </c>
    </row>
    <row r="1099" spans="1:12">
      <c r="A1099" t="s">
        <v>1270</v>
      </c>
      <c r="B1099">
        <v>21.2</v>
      </c>
      <c r="C1099" s="22" t="str">
        <f t="shared" si="71"/>
        <v>Normal weight</v>
      </c>
      <c r="D1099">
        <v>10.72</v>
      </c>
      <c r="E1099" t="str">
        <f t="shared" si="68"/>
        <v>Diabetes</v>
      </c>
      <c r="F1099" t="s">
        <v>2377</v>
      </c>
      <c r="G1099" t="s">
        <v>2377</v>
      </c>
      <c r="H1099" t="s">
        <v>2377</v>
      </c>
      <c r="I1099" t="s">
        <v>2378</v>
      </c>
      <c r="J1099" s="21">
        <f t="shared" si="69"/>
        <v>0</v>
      </c>
      <c r="K1099" t="s">
        <v>2377</v>
      </c>
      <c r="L1099" s="22" t="str">
        <f t="shared" si="70"/>
        <v>No</v>
      </c>
    </row>
    <row r="1100" spans="1:12">
      <c r="A1100" t="s">
        <v>1269</v>
      </c>
      <c r="B1100">
        <v>23.96</v>
      </c>
      <c r="C1100" s="22" t="str">
        <f t="shared" si="71"/>
        <v>Normal weight</v>
      </c>
      <c r="D1100">
        <v>9.58</v>
      </c>
      <c r="E1100" t="str">
        <f t="shared" si="68"/>
        <v>Diabetes</v>
      </c>
      <c r="F1100" t="s">
        <v>2379</v>
      </c>
      <c r="G1100" t="s">
        <v>2377</v>
      </c>
      <c r="H1100" t="s">
        <v>2380</v>
      </c>
      <c r="I1100">
        <v>1</v>
      </c>
      <c r="J1100" s="21">
        <f t="shared" si="69"/>
        <v>1</v>
      </c>
      <c r="K1100" t="s">
        <v>2377</v>
      </c>
      <c r="L1100" s="22" t="str">
        <f t="shared" si="70"/>
        <v>No</v>
      </c>
    </row>
    <row r="1101" spans="1:12">
      <c r="A1101" t="s">
        <v>1268</v>
      </c>
      <c r="B1101">
        <v>35.93</v>
      </c>
      <c r="C1101" s="22" t="str">
        <f t="shared" si="71"/>
        <v>Obesity</v>
      </c>
      <c r="D1101">
        <v>6.4</v>
      </c>
      <c r="E1101" t="str">
        <f t="shared" si="68"/>
        <v>Pre-diabetes</v>
      </c>
      <c r="F1101" t="s">
        <v>2379</v>
      </c>
      <c r="G1101" t="s">
        <v>2377</v>
      </c>
      <c r="H1101" t="s">
        <v>2377</v>
      </c>
      <c r="I1101">
        <v>1</v>
      </c>
      <c r="J1101" s="21">
        <f t="shared" si="69"/>
        <v>1</v>
      </c>
      <c r="K1101" t="s">
        <v>2377</v>
      </c>
      <c r="L1101" s="22" t="str">
        <f t="shared" si="70"/>
        <v>No</v>
      </c>
    </row>
    <row r="1102" spans="1:12">
      <c r="A1102" t="s">
        <v>1267</v>
      </c>
      <c r="B1102">
        <v>26.11</v>
      </c>
      <c r="C1102" s="22" t="str">
        <f t="shared" si="71"/>
        <v>Overweight</v>
      </c>
      <c r="D1102">
        <v>6.8</v>
      </c>
      <c r="E1102" t="str">
        <f t="shared" si="68"/>
        <v>Diabetes</v>
      </c>
      <c r="F1102" t="s">
        <v>2379</v>
      </c>
      <c r="G1102" t="s">
        <v>2377</v>
      </c>
      <c r="H1102" t="s">
        <v>2377</v>
      </c>
      <c r="I1102">
        <v>2</v>
      </c>
      <c r="J1102" s="21">
        <f t="shared" si="69"/>
        <v>2</v>
      </c>
      <c r="K1102" t="s">
        <v>2377</v>
      </c>
      <c r="L1102" s="22" t="str">
        <f t="shared" si="70"/>
        <v>No</v>
      </c>
    </row>
    <row r="1103" spans="1:12">
      <c r="A1103" t="s">
        <v>1266</v>
      </c>
      <c r="B1103">
        <v>32.299999999999997</v>
      </c>
      <c r="C1103" s="22" t="str">
        <f t="shared" si="71"/>
        <v>Obesity</v>
      </c>
      <c r="D1103">
        <v>9.48</v>
      </c>
      <c r="E1103" t="str">
        <f t="shared" si="68"/>
        <v>Diabetes</v>
      </c>
      <c r="F1103" t="s">
        <v>2377</v>
      </c>
      <c r="G1103" t="s">
        <v>2377</v>
      </c>
      <c r="H1103" t="s">
        <v>2377</v>
      </c>
      <c r="I1103">
        <v>2</v>
      </c>
      <c r="J1103" s="21">
        <f t="shared" si="69"/>
        <v>2</v>
      </c>
      <c r="K1103" t="s">
        <v>2377</v>
      </c>
      <c r="L1103" s="22" t="str">
        <f t="shared" si="70"/>
        <v>No</v>
      </c>
    </row>
    <row r="1104" spans="1:12">
      <c r="A1104" t="s">
        <v>1265</v>
      </c>
      <c r="B1104">
        <v>28.69</v>
      </c>
      <c r="C1104" s="22" t="str">
        <f t="shared" si="71"/>
        <v>Overweight</v>
      </c>
      <c r="D1104">
        <v>7.45</v>
      </c>
      <c r="E1104" t="str">
        <f t="shared" si="68"/>
        <v>Diabetes</v>
      </c>
      <c r="F1104" t="s">
        <v>2377</v>
      </c>
      <c r="G1104" t="s">
        <v>2377</v>
      </c>
      <c r="H1104" t="s">
        <v>2377</v>
      </c>
      <c r="I1104">
        <v>2</v>
      </c>
      <c r="J1104" s="21">
        <f t="shared" si="69"/>
        <v>2</v>
      </c>
      <c r="K1104" t="s">
        <v>2377</v>
      </c>
      <c r="L1104" s="22" t="str">
        <f t="shared" si="70"/>
        <v>No</v>
      </c>
    </row>
    <row r="1105" spans="1:12">
      <c r="A1105" t="s">
        <v>1264</v>
      </c>
      <c r="B1105">
        <v>31.28</v>
      </c>
      <c r="C1105" s="22" t="str">
        <f t="shared" si="71"/>
        <v>Obesity</v>
      </c>
      <c r="D1105">
        <v>6.94</v>
      </c>
      <c r="E1105" t="str">
        <f t="shared" si="68"/>
        <v>Diabetes</v>
      </c>
      <c r="F1105" t="s">
        <v>2379</v>
      </c>
      <c r="G1105" t="s">
        <v>2377</v>
      </c>
      <c r="H1105" t="s">
        <v>2377</v>
      </c>
      <c r="I1105">
        <v>1</v>
      </c>
      <c r="J1105" s="21">
        <f t="shared" si="69"/>
        <v>1</v>
      </c>
      <c r="K1105" t="s">
        <v>2377</v>
      </c>
      <c r="L1105" s="22" t="str">
        <f t="shared" si="70"/>
        <v>No</v>
      </c>
    </row>
    <row r="1106" spans="1:12">
      <c r="A1106" t="s">
        <v>1263</v>
      </c>
      <c r="B1106">
        <v>30.21</v>
      </c>
      <c r="C1106" s="22" t="str">
        <f t="shared" si="71"/>
        <v>Obesity</v>
      </c>
      <c r="D1106">
        <v>7.83</v>
      </c>
      <c r="E1106" t="str">
        <f t="shared" si="68"/>
        <v>Diabetes</v>
      </c>
      <c r="F1106" t="s">
        <v>2377</v>
      </c>
      <c r="G1106" t="s">
        <v>2377</v>
      </c>
      <c r="H1106" t="s">
        <v>2377</v>
      </c>
      <c r="I1106" t="s">
        <v>2378</v>
      </c>
      <c r="J1106" s="21">
        <f t="shared" si="69"/>
        <v>0</v>
      </c>
      <c r="K1106" t="s">
        <v>2377</v>
      </c>
      <c r="L1106" s="22" t="str">
        <f t="shared" si="70"/>
        <v>No</v>
      </c>
    </row>
    <row r="1107" spans="1:12">
      <c r="A1107" t="s">
        <v>1262</v>
      </c>
      <c r="B1107">
        <v>38.28</v>
      </c>
      <c r="C1107" s="22" t="str">
        <f t="shared" si="71"/>
        <v>Obesity</v>
      </c>
      <c r="D1107">
        <v>10.17</v>
      </c>
      <c r="E1107" t="str">
        <f t="shared" si="68"/>
        <v>Diabetes</v>
      </c>
      <c r="F1107" t="s">
        <v>2379</v>
      </c>
      <c r="G1107" t="s">
        <v>2377</v>
      </c>
      <c r="H1107" t="s">
        <v>2377</v>
      </c>
      <c r="I1107" t="s">
        <v>2378</v>
      </c>
      <c r="J1107" s="21">
        <f t="shared" si="69"/>
        <v>0</v>
      </c>
      <c r="K1107" t="s">
        <v>2377</v>
      </c>
      <c r="L1107" s="22" t="str">
        <f t="shared" si="70"/>
        <v>No</v>
      </c>
    </row>
    <row r="1108" spans="1:12">
      <c r="A1108" t="s">
        <v>1261</v>
      </c>
      <c r="B1108">
        <v>29.9</v>
      </c>
      <c r="C1108" s="22" t="str">
        <f t="shared" si="71"/>
        <v>Overweight</v>
      </c>
      <c r="D1108">
        <v>8.9600000000000009</v>
      </c>
      <c r="E1108" t="str">
        <f t="shared" si="68"/>
        <v>Diabetes</v>
      </c>
      <c r="F1108" t="s">
        <v>2379</v>
      </c>
      <c r="G1108" t="s">
        <v>2377</v>
      </c>
      <c r="H1108" t="s">
        <v>2377</v>
      </c>
      <c r="I1108" t="s">
        <v>2378</v>
      </c>
      <c r="J1108" s="21">
        <f t="shared" si="69"/>
        <v>0</v>
      </c>
      <c r="K1108" t="s">
        <v>2377</v>
      </c>
      <c r="L1108" s="22" t="str">
        <f t="shared" si="70"/>
        <v>No</v>
      </c>
    </row>
    <row r="1109" spans="1:12">
      <c r="A1109" t="s">
        <v>1260</v>
      </c>
      <c r="B1109">
        <v>23.18</v>
      </c>
      <c r="C1109" s="22" t="str">
        <f t="shared" si="71"/>
        <v>Normal weight</v>
      </c>
      <c r="D1109">
        <v>6.96</v>
      </c>
      <c r="E1109" t="str">
        <f t="shared" si="68"/>
        <v>Diabetes</v>
      </c>
      <c r="F1109" t="s">
        <v>2379</v>
      </c>
      <c r="G1109" t="s">
        <v>2377</v>
      </c>
      <c r="H1109" t="s">
        <v>2377</v>
      </c>
      <c r="I1109">
        <v>2</v>
      </c>
      <c r="J1109" s="21">
        <f t="shared" si="69"/>
        <v>2</v>
      </c>
      <c r="K1109" t="s">
        <v>2377</v>
      </c>
      <c r="L1109" s="22" t="str">
        <f t="shared" si="70"/>
        <v>No</v>
      </c>
    </row>
    <row r="1110" spans="1:12">
      <c r="A1110" t="s">
        <v>1259</v>
      </c>
      <c r="B1110">
        <v>33.020000000000003</v>
      </c>
      <c r="C1110" s="22" t="str">
        <f t="shared" si="71"/>
        <v>Obesity</v>
      </c>
      <c r="D1110">
        <v>5.07</v>
      </c>
      <c r="E1110" t="str">
        <f t="shared" si="68"/>
        <v>Normal</v>
      </c>
      <c r="F1110" t="s">
        <v>2379</v>
      </c>
      <c r="G1110" t="s">
        <v>2377</v>
      </c>
      <c r="H1110" t="s">
        <v>2377</v>
      </c>
      <c r="I1110" t="s">
        <v>2378</v>
      </c>
      <c r="J1110" s="21">
        <f t="shared" si="69"/>
        <v>0</v>
      </c>
      <c r="K1110" t="s">
        <v>2377</v>
      </c>
      <c r="L1110" s="22" t="str">
        <f t="shared" si="70"/>
        <v>No</v>
      </c>
    </row>
    <row r="1111" spans="1:12">
      <c r="A1111" t="s">
        <v>1258</v>
      </c>
      <c r="B1111">
        <v>27.29</v>
      </c>
      <c r="C1111" s="22" t="str">
        <f t="shared" si="71"/>
        <v>Overweight</v>
      </c>
      <c r="D1111">
        <v>5.85</v>
      </c>
      <c r="E1111" t="str">
        <f t="shared" si="68"/>
        <v>Pre-diabetes</v>
      </c>
      <c r="F1111" t="s">
        <v>2377</v>
      </c>
      <c r="G1111" t="s">
        <v>2377</v>
      </c>
      <c r="H1111" t="s">
        <v>2377</v>
      </c>
      <c r="I1111">
        <v>2</v>
      </c>
      <c r="J1111" s="21">
        <f t="shared" si="69"/>
        <v>2</v>
      </c>
      <c r="K1111" t="s">
        <v>2377</v>
      </c>
      <c r="L1111" s="22" t="str">
        <f t="shared" si="70"/>
        <v>No</v>
      </c>
    </row>
    <row r="1112" spans="1:12">
      <c r="A1112" t="s">
        <v>1257</v>
      </c>
      <c r="B1112">
        <v>23.18</v>
      </c>
      <c r="C1112" s="22" t="str">
        <f t="shared" si="71"/>
        <v>Normal weight</v>
      </c>
      <c r="D1112">
        <v>10.56</v>
      </c>
      <c r="E1112" t="str">
        <f t="shared" si="68"/>
        <v>Diabetes</v>
      </c>
      <c r="F1112" t="s">
        <v>2377</v>
      </c>
      <c r="G1112" t="s">
        <v>2377</v>
      </c>
      <c r="H1112" t="s">
        <v>2377</v>
      </c>
      <c r="I1112">
        <v>2</v>
      </c>
      <c r="J1112" s="21">
        <f t="shared" si="69"/>
        <v>2</v>
      </c>
      <c r="K1112" t="s">
        <v>2377</v>
      </c>
      <c r="L1112" s="22" t="str">
        <f t="shared" si="70"/>
        <v>No</v>
      </c>
    </row>
    <row r="1113" spans="1:12">
      <c r="A1113" t="s">
        <v>1256</v>
      </c>
      <c r="B1113">
        <v>32.659999999999997</v>
      </c>
      <c r="C1113" s="22" t="str">
        <f t="shared" si="71"/>
        <v>Obesity</v>
      </c>
      <c r="D1113">
        <v>8.92</v>
      </c>
      <c r="E1113" t="str">
        <f t="shared" si="68"/>
        <v>Diabetes</v>
      </c>
      <c r="F1113" t="s">
        <v>2379</v>
      </c>
      <c r="G1113" t="s">
        <v>2377</v>
      </c>
      <c r="H1113" t="s">
        <v>2377</v>
      </c>
      <c r="I1113" t="s">
        <v>2378</v>
      </c>
      <c r="J1113" s="21">
        <f t="shared" si="69"/>
        <v>0</v>
      </c>
      <c r="K1113" t="s">
        <v>2377</v>
      </c>
      <c r="L1113" s="22" t="str">
        <f t="shared" si="70"/>
        <v>No</v>
      </c>
    </row>
    <row r="1114" spans="1:12">
      <c r="A1114" t="s">
        <v>1255</v>
      </c>
      <c r="B1114">
        <v>30.78</v>
      </c>
      <c r="C1114" s="22" t="str">
        <f t="shared" si="71"/>
        <v>Obesity</v>
      </c>
      <c r="D1114">
        <v>8.6300000000000008</v>
      </c>
      <c r="E1114" t="str">
        <f t="shared" si="68"/>
        <v>Diabetes</v>
      </c>
      <c r="F1114" t="s">
        <v>2377</v>
      </c>
      <c r="G1114" t="s">
        <v>2377</v>
      </c>
      <c r="H1114" t="s">
        <v>2377</v>
      </c>
      <c r="I1114" t="s">
        <v>2378</v>
      </c>
      <c r="J1114" s="21">
        <f t="shared" si="69"/>
        <v>0</v>
      </c>
      <c r="K1114" t="s">
        <v>2377</v>
      </c>
      <c r="L1114" s="22" t="str">
        <f t="shared" si="70"/>
        <v>No</v>
      </c>
    </row>
    <row r="1115" spans="1:12">
      <c r="A1115" t="s">
        <v>1254</v>
      </c>
      <c r="B1115">
        <v>47.2</v>
      </c>
      <c r="C1115" s="22" t="str">
        <f t="shared" si="71"/>
        <v>Obesity</v>
      </c>
      <c r="D1115">
        <v>6.29</v>
      </c>
      <c r="E1115" t="str">
        <f t="shared" si="68"/>
        <v>Pre-diabetes</v>
      </c>
      <c r="F1115" t="s">
        <v>2379</v>
      </c>
      <c r="G1115" t="s">
        <v>2377</v>
      </c>
      <c r="H1115" t="s">
        <v>2380</v>
      </c>
      <c r="I1115">
        <v>1</v>
      </c>
      <c r="J1115" s="21">
        <f t="shared" si="69"/>
        <v>1</v>
      </c>
      <c r="K1115" t="s">
        <v>2377</v>
      </c>
      <c r="L1115" s="22" t="str">
        <f t="shared" si="70"/>
        <v>No</v>
      </c>
    </row>
    <row r="1116" spans="1:12">
      <c r="A1116" t="s">
        <v>1253</v>
      </c>
      <c r="B1116">
        <v>31.6</v>
      </c>
      <c r="C1116" s="22" t="str">
        <f t="shared" si="71"/>
        <v>Obesity</v>
      </c>
      <c r="D1116">
        <v>5.75</v>
      </c>
      <c r="E1116" t="str">
        <f t="shared" si="68"/>
        <v>Pre-diabetes</v>
      </c>
      <c r="F1116" t="s">
        <v>2377</v>
      </c>
      <c r="G1116" t="s">
        <v>2377</v>
      </c>
      <c r="H1116" t="s">
        <v>2377</v>
      </c>
      <c r="I1116">
        <v>2</v>
      </c>
      <c r="J1116" s="21">
        <f t="shared" si="69"/>
        <v>2</v>
      </c>
      <c r="K1116" t="s">
        <v>2377</v>
      </c>
      <c r="L1116" s="22" t="str">
        <f t="shared" si="70"/>
        <v>No</v>
      </c>
    </row>
    <row r="1117" spans="1:12">
      <c r="A1117" t="s">
        <v>1252</v>
      </c>
      <c r="B1117">
        <v>33.914999999999999</v>
      </c>
      <c r="C1117" s="22" t="str">
        <f t="shared" si="71"/>
        <v>Obesity</v>
      </c>
      <c r="D1117">
        <v>6.66</v>
      </c>
      <c r="E1117" t="str">
        <f t="shared" si="68"/>
        <v>Diabetes</v>
      </c>
      <c r="F1117" t="s">
        <v>2379</v>
      </c>
      <c r="G1117" t="s">
        <v>2377</v>
      </c>
      <c r="H1117" t="s">
        <v>2377</v>
      </c>
      <c r="I1117">
        <v>1</v>
      </c>
      <c r="J1117" s="21">
        <f t="shared" si="69"/>
        <v>1</v>
      </c>
      <c r="K1117" t="s">
        <v>2377</v>
      </c>
      <c r="L1117" s="22" t="str">
        <f t="shared" si="70"/>
        <v>No</v>
      </c>
    </row>
    <row r="1118" spans="1:12">
      <c r="A1118" t="s">
        <v>1251</v>
      </c>
      <c r="B1118">
        <v>23.54</v>
      </c>
      <c r="C1118" s="22" t="str">
        <f t="shared" si="71"/>
        <v>Normal weight</v>
      </c>
      <c r="D1118">
        <v>5.0999999999999996</v>
      </c>
      <c r="E1118" t="str">
        <f t="shared" si="68"/>
        <v>Normal</v>
      </c>
      <c r="F1118" t="s">
        <v>2377</v>
      </c>
      <c r="G1118" t="s">
        <v>2377</v>
      </c>
      <c r="H1118" t="s">
        <v>2377</v>
      </c>
      <c r="I1118">
        <v>2</v>
      </c>
      <c r="J1118" s="21">
        <f t="shared" si="69"/>
        <v>2</v>
      </c>
      <c r="K1118" t="s">
        <v>2377</v>
      </c>
      <c r="L1118" s="22" t="str">
        <f t="shared" si="70"/>
        <v>No</v>
      </c>
    </row>
    <row r="1119" spans="1:12">
      <c r="A1119" t="s">
        <v>1250</v>
      </c>
      <c r="B1119">
        <v>27.074999999999999</v>
      </c>
      <c r="C1119" s="22" t="str">
        <f t="shared" si="71"/>
        <v>Overweight</v>
      </c>
      <c r="D1119">
        <v>4.41</v>
      </c>
      <c r="E1119" t="str">
        <f t="shared" si="68"/>
        <v>Normal</v>
      </c>
      <c r="F1119" t="s">
        <v>2377</v>
      </c>
      <c r="G1119" t="s">
        <v>2377</v>
      </c>
      <c r="H1119" t="s">
        <v>2377</v>
      </c>
      <c r="I1119">
        <v>2</v>
      </c>
      <c r="J1119" s="21">
        <f t="shared" si="69"/>
        <v>2</v>
      </c>
      <c r="K1119" t="s">
        <v>2377</v>
      </c>
      <c r="L1119" s="22" t="str">
        <f t="shared" si="70"/>
        <v>No</v>
      </c>
    </row>
    <row r="1120" spans="1:12">
      <c r="A1120" t="s">
        <v>1249</v>
      </c>
      <c r="B1120">
        <v>25.8</v>
      </c>
      <c r="C1120" s="22" t="str">
        <f t="shared" si="71"/>
        <v>Overweight</v>
      </c>
      <c r="D1120">
        <v>5.52</v>
      </c>
      <c r="E1120" t="str">
        <f t="shared" si="68"/>
        <v>Normal</v>
      </c>
      <c r="F1120" t="s">
        <v>2379</v>
      </c>
      <c r="G1120" t="s">
        <v>2377</v>
      </c>
      <c r="H1120" t="s">
        <v>2377</v>
      </c>
      <c r="I1120" t="s">
        <v>2378</v>
      </c>
      <c r="J1120" s="21">
        <f t="shared" si="69"/>
        <v>0</v>
      </c>
      <c r="K1120" t="s">
        <v>2377</v>
      </c>
      <c r="L1120" s="22" t="str">
        <f t="shared" si="70"/>
        <v>No</v>
      </c>
    </row>
    <row r="1121" spans="1:12">
      <c r="A1121" t="s">
        <v>1248</v>
      </c>
      <c r="B1121">
        <v>36.1</v>
      </c>
      <c r="C1121" s="22" t="str">
        <f t="shared" si="71"/>
        <v>Obesity</v>
      </c>
      <c r="D1121">
        <v>4.62</v>
      </c>
      <c r="E1121" t="str">
        <f t="shared" si="68"/>
        <v>Normal</v>
      </c>
      <c r="F1121" t="s">
        <v>2379</v>
      </c>
      <c r="G1121" t="s">
        <v>2377</v>
      </c>
      <c r="H1121" t="s">
        <v>2380</v>
      </c>
      <c r="I1121">
        <v>1</v>
      </c>
      <c r="J1121" s="21">
        <f t="shared" si="69"/>
        <v>1</v>
      </c>
      <c r="K1121" t="s">
        <v>2377</v>
      </c>
      <c r="L1121" s="22" t="str">
        <f t="shared" si="70"/>
        <v>No</v>
      </c>
    </row>
    <row r="1122" spans="1:12">
      <c r="A1122" t="s">
        <v>1247</v>
      </c>
      <c r="B1122">
        <v>30.495000000000001</v>
      </c>
      <c r="C1122" s="22" t="str">
        <f t="shared" si="71"/>
        <v>Obesity</v>
      </c>
      <c r="D1122">
        <v>5.74</v>
      </c>
      <c r="E1122" t="str">
        <f t="shared" si="68"/>
        <v>Pre-diabetes</v>
      </c>
      <c r="F1122" t="s">
        <v>2379</v>
      </c>
      <c r="G1122" t="s">
        <v>2377</v>
      </c>
      <c r="H1122" t="s">
        <v>2380</v>
      </c>
      <c r="I1122">
        <v>1</v>
      </c>
      <c r="J1122" s="21">
        <f t="shared" si="69"/>
        <v>1</v>
      </c>
      <c r="K1122" t="s">
        <v>2377</v>
      </c>
      <c r="L1122" s="22" t="str">
        <f t="shared" si="70"/>
        <v>No</v>
      </c>
    </row>
    <row r="1123" spans="1:12">
      <c r="A1123" t="s">
        <v>1246</v>
      </c>
      <c r="B1123">
        <v>21.4</v>
      </c>
      <c r="C1123" s="22" t="str">
        <f t="shared" si="71"/>
        <v>Normal weight</v>
      </c>
      <c r="D1123">
        <v>6.3</v>
      </c>
      <c r="E1123" t="str">
        <f t="shared" si="68"/>
        <v>Pre-diabetes</v>
      </c>
      <c r="F1123" t="s">
        <v>2379</v>
      </c>
      <c r="G1123" t="s">
        <v>2377</v>
      </c>
      <c r="H1123" t="s">
        <v>2380</v>
      </c>
      <c r="I1123">
        <v>1</v>
      </c>
      <c r="J1123" s="21">
        <f t="shared" si="69"/>
        <v>1</v>
      </c>
      <c r="K1123" t="s">
        <v>2377</v>
      </c>
      <c r="L1123" s="22" t="str">
        <f t="shared" si="70"/>
        <v>No</v>
      </c>
    </row>
    <row r="1124" spans="1:12">
      <c r="A1124" t="s">
        <v>1245</v>
      </c>
      <c r="B1124">
        <v>32.299999999999997</v>
      </c>
      <c r="C1124" s="22" t="str">
        <f t="shared" si="71"/>
        <v>Obesity</v>
      </c>
      <c r="D1124">
        <v>10.27</v>
      </c>
      <c r="E1124" t="str">
        <f t="shared" si="68"/>
        <v>Diabetes</v>
      </c>
      <c r="F1124" t="s">
        <v>2377</v>
      </c>
      <c r="G1124" t="s">
        <v>2377</v>
      </c>
      <c r="H1124" t="s">
        <v>2377</v>
      </c>
      <c r="I1124" t="s">
        <v>2378</v>
      </c>
      <c r="J1124" s="21">
        <f t="shared" si="69"/>
        <v>0</v>
      </c>
      <c r="K1124" t="s">
        <v>2377</v>
      </c>
      <c r="L1124" s="22" t="str">
        <f t="shared" si="70"/>
        <v>No</v>
      </c>
    </row>
    <row r="1125" spans="1:12">
      <c r="A1125" t="s">
        <v>1244</v>
      </c>
      <c r="B1125">
        <v>29.78</v>
      </c>
      <c r="C1125" s="22" t="str">
        <f t="shared" si="71"/>
        <v>Overweight</v>
      </c>
      <c r="D1125">
        <v>5.85</v>
      </c>
      <c r="E1125" t="str">
        <f t="shared" si="68"/>
        <v>Pre-diabetes</v>
      </c>
      <c r="F1125" t="s">
        <v>2377</v>
      </c>
      <c r="G1125" t="s">
        <v>2377</v>
      </c>
      <c r="H1125" t="s">
        <v>2380</v>
      </c>
      <c r="I1125">
        <v>1</v>
      </c>
      <c r="J1125" s="21">
        <f t="shared" si="69"/>
        <v>1</v>
      </c>
      <c r="K1125" t="s">
        <v>2377</v>
      </c>
      <c r="L1125" s="22" t="str">
        <f t="shared" si="70"/>
        <v>No</v>
      </c>
    </row>
    <row r="1126" spans="1:12">
      <c r="A1126" t="s">
        <v>1243</v>
      </c>
      <c r="B1126">
        <v>34.76</v>
      </c>
      <c r="C1126" s="22" t="str">
        <f t="shared" si="71"/>
        <v>Obesity</v>
      </c>
      <c r="D1126">
        <v>5.92</v>
      </c>
      <c r="E1126" t="str">
        <f t="shared" si="68"/>
        <v>Pre-diabetes</v>
      </c>
      <c r="F1126" t="s">
        <v>2379</v>
      </c>
      <c r="G1126" t="s">
        <v>2377</v>
      </c>
      <c r="H1126" t="s">
        <v>2377</v>
      </c>
      <c r="I1126">
        <v>1</v>
      </c>
      <c r="J1126" s="21">
        <f t="shared" si="69"/>
        <v>1</v>
      </c>
      <c r="K1126" t="s">
        <v>2377</v>
      </c>
      <c r="L1126" s="22" t="str">
        <f t="shared" si="70"/>
        <v>No</v>
      </c>
    </row>
    <row r="1127" spans="1:12">
      <c r="A1127" t="s">
        <v>1242</v>
      </c>
      <c r="B1127">
        <v>18.335000000000001</v>
      </c>
      <c r="C1127" s="22" t="str">
        <f t="shared" si="71"/>
        <v>Underweight</v>
      </c>
      <c r="D1127">
        <v>10.01</v>
      </c>
      <c r="E1127" t="str">
        <f t="shared" si="68"/>
        <v>Diabetes</v>
      </c>
      <c r="F1127" t="s">
        <v>2379</v>
      </c>
      <c r="G1127" t="s">
        <v>2377</v>
      </c>
      <c r="H1127" t="s">
        <v>2377</v>
      </c>
      <c r="I1127">
        <v>2</v>
      </c>
      <c r="J1127" s="21">
        <f t="shared" si="69"/>
        <v>2</v>
      </c>
      <c r="K1127" t="s">
        <v>2377</v>
      </c>
      <c r="L1127" s="22" t="str">
        <f t="shared" si="70"/>
        <v>No</v>
      </c>
    </row>
    <row r="1128" spans="1:12">
      <c r="A1128" t="s">
        <v>1241</v>
      </c>
      <c r="B1128">
        <v>32.299999999999997</v>
      </c>
      <c r="C1128" s="22" t="str">
        <f t="shared" si="71"/>
        <v>Obesity</v>
      </c>
      <c r="D1128">
        <v>9.59</v>
      </c>
      <c r="E1128" t="str">
        <f t="shared" si="68"/>
        <v>Diabetes</v>
      </c>
      <c r="F1128" t="s">
        <v>2377</v>
      </c>
      <c r="G1128" t="s">
        <v>2377</v>
      </c>
      <c r="H1128" t="s">
        <v>2377</v>
      </c>
      <c r="I1128" t="s">
        <v>2378</v>
      </c>
      <c r="J1128" s="21">
        <f t="shared" si="69"/>
        <v>0</v>
      </c>
      <c r="K1128" t="s">
        <v>2377</v>
      </c>
      <c r="L1128" s="22" t="str">
        <f t="shared" si="70"/>
        <v>No</v>
      </c>
    </row>
    <row r="1129" spans="1:12">
      <c r="A1129" t="s">
        <v>1240</v>
      </c>
      <c r="B1129">
        <v>27.74</v>
      </c>
      <c r="C1129" s="22" t="str">
        <f t="shared" si="71"/>
        <v>Overweight</v>
      </c>
      <c r="D1129">
        <v>10.37</v>
      </c>
      <c r="E1129" t="str">
        <f t="shared" si="68"/>
        <v>Diabetes</v>
      </c>
      <c r="F1129" t="s">
        <v>2377</v>
      </c>
      <c r="G1129" t="s">
        <v>2377</v>
      </c>
      <c r="H1129" t="s">
        <v>2377</v>
      </c>
      <c r="I1129" t="s">
        <v>2378</v>
      </c>
      <c r="J1129" s="21">
        <f t="shared" si="69"/>
        <v>0</v>
      </c>
      <c r="K1129" t="s">
        <v>2377</v>
      </c>
      <c r="L1129" s="22" t="str">
        <f t="shared" si="70"/>
        <v>No</v>
      </c>
    </row>
    <row r="1130" spans="1:12">
      <c r="A1130" t="s">
        <v>1239</v>
      </c>
      <c r="B1130">
        <v>24</v>
      </c>
      <c r="C1130" s="22" t="str">
        <f t="shared" si="71"/>
        <v>Normal weight</v>
      </c>
      <c r="D1130">
        <v>4.01</v>
      </c>
      <c r="E1130" t="str">
        <f t="shared" si="68"/>
        <v>Normal</v>
      </c>
      <c r="F1130" t="s">
        <v>2379</v>
      </c>
      <c r="G1130" t="s">
        <v>2377</v>
      </c>
      <c r="H1130" t="s">
        <v>2377</v>
      </c>
      <c r="I1130">
        <v>1</v>
      </c>
      <c r="J1130" s="21">
        <f t="shared" si="69"/>
        <v>1</v>
      </c>
      <c r="K1130" t="s">
        <v>2377</v>
      </c>
      <c r="L1130" s="22" t="str">
        <f t="shared" si="70"/>
        <v>No</v>
      </c>
    </row>
    <row r="1131" spans="1:12">
      <c r="A1131" t="s">
        <v>1238</v>
      </c>
      <c r="B1131">
        <v>31.78</v>
      </c>
      <c r="C1131" s="22" t="str">
        <f t="shared" si="71"/>
        <v>Obesity</v>
      </c>
      <c r="D1131">
        <v>4.24</v>
      </c>
      <c r="E1131" t="str">
        <f t="shared" si="68"/>
        <v>Normal</v>
      </c>
      <c r="F1131" t="s">
        <v>2379</v>
      </c>
      <c r="G1131" t="s">
        <v>2377</v>
      </c>
      <c r="H1131" t="s">
        <v>2380</v>
      </c>
      <c r="I1131">
        <v>1</v>
      </c>
      <c r="J1131" s="21">
        <f t="shared" si="69"/>
        <v>1</v>
      </c>
      <c r="K1131" t="s">
        <v>2377</v>
      </c>
      <c r="L1131" s="22" t="str">
        <f t="shared" si="70"/>
        <v>No</v>
      </c>
    </row>
    <row r="1132" spans="1:12">
      <c r="A1132" t="s">
        <v>1237</v>
      </c>
      <c r="B1132">
        <v>32.25</v>
      </c>
      <c r="C1132" s="22" t="str">
        <f t="shared" si="71"/>
        <v>Obesity</v>
      </c>
      <c r="D1132">
        <v>5.36</v>
      </c>
      <c r="E1132" t="str">
        <f t="shared" si="68"/>
        <v>Normal</v>
      </c>
      <c r="F1132" t="s">
        <v>2379</v>
      </c>
      <c r="G1132" t="s">
        <v>2377</v>
      </c>
      <c r="H1132" t="s">
        <v>2377</v>
      </c>
      <c r="I1132" t="s">
        <v>2378</v>
      </c>
      <c r="J1132" s="21">
        <f t="shared" si="69"/>
        <v>0</v>
      </c>
      <c r="K1132" t="s">
        <v>2377</v>
      </c>
      <c r="L1132" s="22" t="str">
        <f t="shared" si="70"/>
        <v>No</v>
      </c>
    </row>
    <row r="1133" spans="1:12">
      <c r="A1133" t="s">
        <v>1236</v>
      </c>
      <c r="B1133">
        <v>30.114999999999998</v>
      </c>
      <c r="C1133" s="22" t="str">
        <f t="shared" si="71"/>
        <v>Obesity</v>
      </c>
      <c r="D1133">
        <v>4.99</v>
      </c>
      <c r="E1133" t="str">
        <f t="shared" si="68"/>
        <v>Normal</v>
      </c>
      <c r="F1133" t="s">
        <v>2377</v>
      </c>
      <c r="G1133" t="s">
        <v>2377</v>
      </c>
      <c r="H1133" t="s">
        <v>2377</v>
      </c>
      <c r="I1133">
        <v>2</v>
      </c>
      <c r="J1133" s="21">
        <f t="shared" si="69"/>
        <v>2</v>
      </c>
      <c r="K1133" t="s">
        <v>2377</v>
      </c>
      <c r="L1133" s="22" t="str">
        <f t="shared" si="70"/>
        <v>No</v>
      </c>
    </row>
    <row r="1134" spans="1:12">
      <c r="A1134" t="s">
        <v>1235</v>
      </c>
      <c r="B1134">
        <v>22.41</v>
      </c>
      <c r="C1134" s="22" t="str">
        <f t="shared" si="71"/>
        <v>Normal weight</v>
      </c>
      <c r="D1134">
        <v>8.68</v>
      </c>
      <c r="E1134" t="str">
        <f t="shared" si="68"/>
        <v>Diabetes</v>
      </c>
      <c r="F1134" t="s">
        <v>2377</v>
      </c>
      <c r="G1134" t="s">
        <v>2377</v>
      </c>
      <c r="H1134" t="s">
        <v>2377</v>
      </c>
      <c r="I1134" t="s">
        <v>2378</v>
      </c>
      <c r="J1134" s="21">
        <f t="shared" si="69"/>
        <v>0</v>
      </c>
      <c r="K1134" t="s">
        <v>2377</v>
      </c>
      <c r="L1134" s="22" t="str">
        <f t="shared" si="70"/>
        <v>No</v>
      </c>
    </row>
    <row r="1135" spans="1:12">
      <c r="A1135" t="s">
        <v>1234</v>
      </c>
      <c r="B1135">
        <v>45.72</v>
      </c>
      <c r="C1135" s="22" t="str">
        <f t="shared" si="71"/>
        <v>Obesity</v>
      </c>
      <c r="D1135">
        <v>4.2300000000000004</v>
      </c>
      <c r="E1135" t="str">
        <f t="shared" si="68"/>
        <v>Normal</v>
      </c>
      <c r="F1135" t="s">
        <v>2379</v>
      </c>
      <c r="G1135" t="s">
        <v>2377</v>
      </c>
      <c r="H1135" t="s">
        <v>2377</v>
      </c>
      <c r="I1135" t="s">
        <v>2378</v>
      </c>
      <c r="J1135" s="21">
        <f t="shared" si="69"/>
        <v>0</v>
      </c>
      <c r="K1135" t="s">
        <v>2377</v>
      </c>
      <c r="L1135" s="22" t="str">
        <f t="shared" si="70"/>
        <v>No</v>
      </c>
    </row>
    <row r="1136" spans="1:12">
      <c r="A1136" t="s">
        <v>1233</v>
      </c>
      <c r="B1136">
        <v>25</v>
      </c>
      <c r="C1136" s="22" t="str">
        <f t="shared" si="71"/>
        <v>Overweight</v>
      </c>
      <c r="D1136">
        <v>5.32</v>
      </c>
      <c r="E1136" t="str">
        <f t="shared" si="68"/>
        <v>Normal</v>
      </c>
      <c r="F1136" t="s">
        <v>2379</v>
      </c>
      <c r="G1136" t="s">
        <v>2377</v>
      </c>
      <c r="H1136" t="s">
        <v>2377</v>
      </c>
      <c r="I1136">
        <v>2</v>
      </c>
      <c r="J1136" s="21">
        <f t="shared" si="69"/>
        <v>2</v>
      </c>
      <c r="K1136" t="s">
        <v>2377</v>
      </c>
      <c r="L1136" s="22" t="str">
        <f t="shared" si="70"/>
        <v>No</v>
      </c>
    </row>
    <row r="1137" spans="1:12">
      <c r="A1137" t="s">
        <v>1232</v>
      </c>
      <c r="B1137">
        <v>39.5</v>
      </c>
      <c r="C1137" s="22" t="str">
        <f t="shared" si="71"/>
        <v>Obesity</v>
      </c>
      <c r="D1137">
        <v>6.66</v>
      </c>
      <c r="E1137" t="str">
        <f t="shared" si="68"/>
        <v>Diabetes</v>
      </c>
      <c r="F1137" t="s">
        <v>2377</v>
      </c>
      <c r="G1137" t="s">
        <v>2377</v>
      </c>
      <c r="H1137" t="s">
        <v>2377</v>
      </c>
      <c r="I1137" t="s">
        <v>2378</v>
      </c>
      <c r="J1137" s="21">
        <f t="shared" si="69"/>
        <v>0</v>
      </c>
      <c r="K1137" t="s">
        <v>2377</v>
      </c>
      <c r="L1137" s="22" t="str">
        <f t="shared" si="70"/>
        <v>No</v>
      </c>
    </row>
    <row r="1138" spans="1:12">
      <c r="A1138" t="s">
        <v>1231</v>
      </c>
      <c r="B1138">
        <v>37.729999999999997</v>
      </c>
      <c r="C1138" s="22" t="str">
        <f t="shared" si="71"/>
        <v>Obesity</v>
      </c>
      <c r="D1138">
        <v>7.4</v>
      </c>
      <c r="E1138" t="str">
        <f t="shared" si="68"/>
        <v>Diabetes</v>
      </c>
      <c r="F1138" t="s">
        <v>2377</v>
      </c>
      <c r="G1138" t="s">
        <v>2377</v>
      </c>
      <c r="H1138" t="s">
        <v>2377</v>
      </c>
      <c r="I1138" t="s">
        <v>2378</v>
      </c>
      <c r="J1138" s="21">
        <f t="shared" si="69"/>
        <v>0</v>
      </c>
      <c r="K1138" t="s">
        <v>2377</v>
      </c>
      <c r="L1138" s="22" t="str">
        <f t="shared" si="70"/>
        <v>No</v>
      </c>
    </row>
    <row r="1139" spans="1:12">
      <c r="A1139" t="s">
        <v>1230</v>
      </c>
      <c r="B1139">
        <v>40.659999999999997</v>
      </c>
      <c r="C1139" s="22" t="str">
        <f t="shared" si="71"/>
        <v>Obesity</v>
      </c>
      <c r="D1139">
        <v>10.08</v>
      </c>
      <c r="E1139" t="str">
        <f t="shared" si="68"/>
        <v>Diabetes</v>
      </c>
      <c r="F1139" t="s">
        <v>2377</v>
      </c>
      <c r="G1139" t="s">
        <v>2377</v>
      </c>
      <c r="H1139" t="s">
        <v>2377</v>
      </c>
      <c r="I1139" t="s">
        <v>2378</v>
      </c>
      <c r="J1139" s="21">
        <f t="shared" si="69"/>
        <v>0</v>
      </c>
      <c r="K1139" t="s">
        <v>2377</v>
      </c>
      <c r="L1139" s="22" t="str">
        <f t="shared" si="70"/>
        <v>No</v>
      </c>
    </row>
    <row r="1140" spans="1:12">
      <c r="A1140" t="s">
        <v>1229</v>
      </c>
      <c r="B1140">
        <v>34.200000000000003</v>
      </c>
      <c r="C1140" s="22" t="str">
        <f t="shared" si="71"/>
        <v>Obesity</v>
      </c>
      <c r="D1140">
        <v>8.58</v>
      </c>
      <c r="E1140" t="str">
        <f t="shared" si="68"/>
        <v>Diabetes</v>
      </c>
      <c r="F1140" t="s">
        <v>2377</v>
      </c>
      <c r="G1140" t="s">
        <v>2377</v>
      </c>
      <c r="H1140" t="s">
        <v>2377</v>
      </c>
      <c r="I1140" t="s">
        <v>2378</v>
      </c>
      <c r="J1140" s="21">
        <f t="shared" si="69"/>
        <v>0</v>
      </c>
      <c r="K1140" t="s">
        <v>2377</v>
      </c>
      <c r="L1140" s="22" t="str">
        <f t="shared" si="70"/>
        <v>No</v>
      </c>
    </row>
    <row r="1141" spans="1:12">
      <c r="A1141" t="s">
        <v>1228</v>
      </c>
      <c r="B1141">
        <v>46.51</v>
      </c>
      <c r="C1141" s="22" t="str">
        <f t="shared" si="71"/>
        <v>Obesity</v>
      </c>
      <c r="D1141">
        <v>5.84</v>
      </c>
      <c r="E1141" t="str">
        <f t="shared" si="68"/>
        <v>Pre-diabetes</v>
      </c>
      <c r="F1141" t="s">
        <v>2377</v>
      </c>
      <c r="G1141" t="s">
        <v>2377</v>
      </c>
      <c r="H1141" t="s">
        <v>2377</v>
      </c>
      <c r="I1141">
        <v>1</v>
      </c>
      <c r="J1141" s="21">
        <f t="shared" si="69"/>
        <v>1</v>
      </c>
      <c r="K1141" t="s">
        <v>2377</v>
      </c>
      <c r="L1141" s="22" t="str">
        <f t="shared" si="70"/>
        <v>No</v>
      </c>
    </row>
    <row r="1142" spans="1:12">
      <c r="A1142" t="s">
        <v>1227</v>
      </c>
      <c r="B1142">
        <v>28.88</v>
      </c>
      <c r="C1142" s="22" t="str">
        <f t="shared" si="71"/>
        <v>Overweight</v>
      </c>
      <c r="D1142">
        <v>4.8600000000000003</v>
      </c>
      <c r="E1142" t="str">
        <f t="shared" si="68"/>
        <v>Normal</v>
      </c>
      <c r="F1142" t="s">
        <v>2379</v>
      </c>
      <c r="G1142" t="s">
        <v>2377</v>
      </c>
      <c r="H1142" t="s">
        <v>2380</v>
      </c>
      <c r="I1142">
        <v>1</v>
      </c>
      <c r="J1142" s="21">
        <f t="shared" si="69"/>
        <v>1</v>
      </c>
      <c r="K1142" t="s">
        <v>2377</v>
      </c>
      <c r="L1142" s="22" t="str">
        <f t="shared" si="70"/>
        <v>No</v>
      </c>
    </row>
    <row r="1143" spans="1:12">
      <c r="A1143" t="s">
        <v>1226</v>
      </c>
      <c r="B1143">
        <v>33.914999999999999</v>
      </c>
      <c r="C1143" s="22" t="str">
        <f t="shared" si="71"/>
        <v>Obesity</v>
      </c>
      <c r="D1143">
        <v>11.52</v>
      </c>
      <c r="E1143" t="str">
        <f t="shared" si="68"/>
        <v>Diabetes</v>
      </c>
      <c r="F1143" t="s">
        <v>2377</v>
      </c>
      <c r="G1143" t="s">
        <v>2377</v>
      </c>
      <c r="H1143" t="s">
        <v>2377</v>
      </c>
      <c r="I1143" t="s">
        <v>2378</v>
      </c>
      <c r="J1143" s="21">
        <f t="shared" si="69"/>
        <v>0</v>
      </c>
      <c r="K1143" t="s">
        <v>2377</v>
      </c>
      <c r="L1143" s="22" t="str">
        <f t="shared" si="70"/>
        <v>No</v>
      </c>
    </row>
    <row r="1144" spans="1:12">
      <c r="A1144" t="s">
        <v>1225</v>
      </c>
      <c r="B1144">
        <v>24.32</v>
      </c>
      <c r="C1144" s="22" t="str">
        <f t="shared" si="71"/>
        <v>Normal weight</v>
      </c>
      <c r="D1144">
        <v>6.15</v>
      </c>
      <c r="E1144" t="str">
        <f t="shared" si="68"/>
        <v>Pre-diabetes</v>
      </c>
      <c r="F1144" t="s">
        <v>2379</v>
      </c>
      <c r="G1144" t="s">
        <v>2377</v>
      </c>
      <c r="H1144" t="s">
        <v>2380</v>
      </c>
      <c r="I1144">
        <v>1</v>
      </c>
      <c r="J1144" s="21">
        <f t="shared" si="69"/>
        <v>1</v>
      </c>
      <c r="K1144" t="s">
        <v>2377</v>
      </c>
      <c r="L1144" s="22" t="str">
        <f t="shared" si="70"/>
        <v>No</v>
      </c>
    </row>
    <row r="1145" spans="1:12">
      <c r="A1145" t="s">
        <v>1224</v>
      </c>
      <c r="B1145">
        <v>25.8</v>
      </c>
      <c r="C1145" s="22" t="str">
        <f t="shared" si="71"/>
        <v>Overweight</v>
      </c>
      <c r="D1145">
        <v>9.94</v>
      </c>
      <c r="E1145" t="str">
        <f t="shared" si="68"/>
        <v>Diabetes</v>
      </c>
      <c r="F1145" t="s">
        <v>2377</v>
      </c>
      <c r="G1145" t="s">
        <v>2377</v>
      </c>
      <c r="H1145" t="s">
        <v>2377</v>
      </c>
      <c r="I1145" t="s">
        <v>2378</v>
      </c>
      <c r="J1145" s="21">
        <f t="shared" si="69"/>
        <v>0</v>
      </c>
      <c r="K1145" t="s">
        <v>2377</v>
      </c>
      <c r="L1145" s="22" t="str">
        <f t="shared" si="70"/>
        <v>No</v>
      </c>
    </row>
    <row r="1146" spans="1:12">
      <c r="A1146" t="s">
        <v>1223</v>
      </c>
      <c r="B1146">
        <v>21.56</v>
      </c>
      <c r="C1146" s="22" t="str">
        <f t="shared" si="71"/>
        <v>Normal weight</v>
      </c>
      <c r="D1146">
        <v>10.56</v>
      </c>
      <c r="E1146" t="str">
        <f t="shared" si="68"/>
        <v>Diabetes</v>
      </c>
      <c r="F1146" t="s">
        <v>2377</v>
      </c>
      <c r="G1146" t="s">
        <v>2377</v>
      </c>
      <c r="H1146" t="s">
        <v>2377</v>
      </c>
      <c r="I1146" t="s">
        <v>2378</v>
      </c>
      <c r="J1146" s="21">
        <f t="shared" si="69"/>
        <v>0</v>
      </c>
      <c r="K1146" t="s">
        <v>2377</v>
      </c>
      <c r="L1146" s="22" t="str">
        <f t="shared" si="70"/>
        <v>No</v>
      </c>
    </row>
    <row r="1147" spans="1:12">
      <c r="A1147" t="s">
        <v>1222</v>
      </c>
      <c r="B1147">
        <v>31.6</v>
      </c>
      <c r="C1147" s="22" t="str">
        <f t="shared" si="71"/>
        <v>Obesity</v>
      </c>
      <c r="D1147">
        <v>6.79</v>
      </c>
      <c r="E1147" t="str">
        <f t="shared" si="68"/>
        <v>Diabetes</v>
      </c>
      <c r="F1147" t="s">
        <v>2377</v>
      </c>
      <c r="G1147" t="s">
        <v>2377</v>
      </c>
      <c r="H1147" t="s">
        <v>2377</v>
      </c>
      <c r="I1147" t="s">
        <v>2378</v>
      </c>
      <c r="J1147" s="21">
        <f t="shared" si="69"/>
        <v>0</v>
      </c>
      <c r="K1147" t="s">
        <v>2377</v>
      </c>
      <c r="L1147" s="22" t="str">
        <f t="shared" si="70"/>
        <v>No</v>
      </c>
    </row>
    <row r="1148" spans="1:12">
      <c r="A1148" t="s">
        <v>1221</v>
      </c>
      <c r="B1148">
        <v>42.93</v>
      </c>
      <c r="C1148" s="22" t="str">
        <f t="shared" si="71"/>
        <v>Obesity</v>
      </c>
      <c r="D1148">
        <v>4.8</v>
      </c>
      <c r="E1148" t="str">
        <f t="shared" si="68"/>
        <v>Normal</v>
      </c>
      <c r="F1148" t="s">
        <v>2377</v>
      </c>
      <c r="G1148" t="s">
        <v>2377</v>
      </c>
      <c r="H1148" t="s">
        <v>2377</v>
      </c>
      <c r="I1148">
        <v>1</v>
      </c>
      <c r="J1148" s="21">
        <f t="shared" si="69"/>
        <v>1</v>
      </c>
      <c r="K1148" t="s">
        <v>2377</v>
      </c>
      <c r="L1148" s="22" t="str">
        <f t="shared" si="70"/>
        <v>No</v>
      </c>
    </row>
    <row r="1149" spans="1:12">
      <c r="A1149" t="s">
        <v>1220</v>
      </c>
      <c r="B1149">
        <v>26.72</v>
      </c>
      <c r="C1149" s="22" t="str">
        <f t="shared" si="71"/>
        <v>Overweight</v>
      </c>
      <c r="D1149">
        <v>5.75</v>
      </c>
      <c r="E1149" t="str">
        <f t="shared" si="68"/>
        <v>Pre-diabetes</v>
      </c>
      <c r="F1149" t="s">
        <v>2377</v>
      </c>
      <c r="G1149" t="s">
        <v>2377</v>
      </c>
      <c r="H1149" t="s">
        <v>2377</v>
      </c>
      <c r="I1149">
        <v>2</v>
      </c>
      <c r="J1149" s="21">
        <f t="shared" si="69"/>
        <v>2</v>
      </c>
      <c r="K1149" t="s">
        <v>2377</v>
      </c>
      <c r="L1149" s="22" t="str">
        <f t="shared" si="70"/>
        <v>No</v>
      </c>
    </row>
    <row r="1150" spans="1:12">
      <c r="A1150" t="s">
        <v>1219</v>
      </c>
      <c r="B1150">
        <v>26.67</v>
      </c>
      <c r="C1150" s="22" t="str">
        <f t="shared" si="71"/>
        <v>Overweight</v>
      </c>
      <c r="D1150">
        <v>5.81</v>
      </c>
      <c r="E1150" t="str">
        <f t="shared" si="68"/>
        <v>Pre-diabetes</v>
      </c>
      <c r="F1150" t="s">
        <v>2377</v>
      </c>
      <c r="G1150" t="s">
        <v>2377</v>
      </c>
      <c r="H1150" t="s">
        <v>2377</v>
      </c>
      <c r="I1150">
        <v>2</v>
      </c>
      <c r="J1150" s="21">
        <f t="shared" si="69"/>
        <v>2</v>
      </c>
      <c r="K1150" t="s">
        <v>2377</v>
      </c>
      <c r="L1150" s="22" t="str">
        <f t="shared" si="70"/>
        <v>No</v>
      </c>
    </row>
    <row r="1151" spans="1:12">
      <c r="A1151" t="s">
        <v>1218</v>
      </c>
      <c r="B1151">
        <v>42.68</v>
      </c>
      <c r="C1151" s="22" t="str">
        <f t="shared" si="71"/>
        <v>Obesity</v>
      </c>
      <c r="D1151">
        <v>9.2799999999999994</v>
      </c>
      <c r="E1151" t="str">
        <f t="shared" si="68"/>
        <v>Diabetes</v>
      </c>
      <c r="F1151" t="s">
        <v>2377</v>
      </c>
      <c r="G1151" t="s">
        <v>2377</v>
      </c>
      <c r="H1151" t="s">
        <v>2377</v>
      </c>
      <c r="I1151">
        <v>2</v>
      </c>
      <c r="J1151" s="21">
        <f t="shared" si="69"/>
        <v>2</v>
      </c>
      <c r="K1151" t="s">
        <v>2377</v>
      </c>
      <c r="L1151" s="22" t="str">
        <f t="shared" si="70"/>
        <v>No</v>
      </c>
    </row>
    <row r="1152" spans="1:12">
      <c r="A1152" t="s">
        <v>1217</v>
      </c>
      <c r="B1152">
        <v>24.31</v>
      </c>
      <c r="C1152" s="22" t="str">
        <f t="shared" si="71"/>
        <v>Normal weight</v>
      </c>
      <c r="D1152">
        <v>6.37</v>
      </c>
      <c r="E1152" t="str">
        <f t="shared" si="68"/>
        <v>Pre-diabetes</v>
      </c>
      <c r="F1152" t="s">
        <v>2377</v>
      </c>
      <c r="G1152" t="s">
        <v>2377</v>
      </c>
      <c r="H1152" t="s">
        <v>2377</v>
      </c>
      <c r="I1152" t="s">
        <v>2378</v>
      </c>
      <c r="J1152" s="21">
        <f t="shared" si="69"/>
        <v>0</v>
      </c>
      <c r="K1152" t="s">
        <v>2377</v>
      </c>
      <c r="L1152" s="22" t="str">
        <f t="shared" si="70"/>
        <v>No</v>
      </c>
    </row>
    <row r="1153" spans="1:12">
      <c r="A1153" t="s">
        <v>1216</v>
      </c>
      <c r="B1153">
        <v>44.75</v>
      </c>
      <c r="C1153" s="22" t="str">
        <f t="shared" si="71"/>
        <v>Obesity</v>
      </c>
      <c r="D1153">
        <v>5.09</v>
      </c>
      <c r="E1153" t="str">
        <f t="shared" si="68"/>
        <v>Normal</v>
      </c>
      <c r="F1153" t="s">
        <v>2379</v>
      </c>
      <c r="G1153" t="s">
        <v>2377</v>
      </c>
      <c r="H1153" t="s">
        <v>2377</v>
      </c>
      <c r="I1153" t="s">
        <v>2378</v>
      </c>
      <c r="J1153" s="21">
        <f t="shared" si="69"/>
        <v>0</v>
      </c>
      <c r="K1153" t="s">
        <v>2377</v>
      </c>
      <c r="L1153" s="22" t="str">
        <f t="shared" si="70"/>
        <v>No</v>
      </c>
    </row>
    <row r="1154" spans="1:12">
      <c r="A1154" t="s">
        <v>1215</v>
      </c>
      <c r="B1154">
        <v>30.78</v>
      </c>
      <c r="C1154" s="22" t="str">
        <f t="shared" si="71"/>
        <v>Obesity</v>
      </c>
      <c r="D1154">
        <v>7.94</v>
      </c>
      <c r="E1154" t="str">
        <f t="shared" si="68"/>
        <v>Diabetes</v>
      </c>
      <c r="F1154" t="s">
        <v>2377</v>
      </c>
      <c r="G1154" t="s">
        <v>2377</v>
      </c>
      <c r="H1154" t="s">
        <v>2377</v>
      </c>
      <c r="I1154">
        <v>2</v>
      </c>
      <c r="J1154" s="21">
        <f t="shared" si="69"/>
        <v>2</v>
      </c>
      <c r="K1154" t="s">
        <v>2377</v>
      </c>
      <c r="L1154" s="22" t="str">
        <f t="shared" si="70"/>
        <v>No</v>
      </c>
    </row>
    <row r="1155" spans="1:12">
      <c r="A1155" t="s">
        <v>1214</v>
      </c>
      <c r="B1155">
        <v>21.86</v>
      </c>
      <c r="C1155" s="22" t="str">
        <f t="shared" si="71"/>
        <v>Normal weight</v>
      </c>
      <c r="D1155">
        <v>10.95</v>
      </c>
      <c r="E1155" t="str">
        <f t="shared" ref="E1155:E1218" si="72">IF(D1155&lt;5.7,"Normal",IF(D1155&lt;6.5,"Pre-diabetes","Diabetes"))</f>
        <v>Diabetes</v>
      </c>
      <c r="F1155" t="s">
        <v>2377</v>
      </c>
      <c r="G1155" t="s">
        <v>2377</v>
      </c>
      <c r="H1155" t="s">
        <v>2377</v>
      </c>
      <c r="I1155" t="s">
        <v>2378</v>
      </c>
      <c r="J1155" s="21">
        <f t="shared" ref="J1155:J1218" si="73">IF(I1155="No major surgery",0,I1155)</f>
        <v>0</v>
      </c>
      <c r="K1155" t="s">
        <v>2377</v>
      </c>
      <c r="L1155" s="22" t="str">
        <f t="shared" ref="L1155:L1218" si="74">IF(K1155="?","No",K1155)</f>
        <v>No</v>
      </c>
    </row>
    <row r="1156" spans="1:12">
      <c r="A1156" t="s">
        <v>1213</v>
      </c>
      <c r="B1156">
        <v>49.09</v>
      </c>
      <c r="C1156" s="22" t="str">
        <f t="shared" ref="C1156:C1219" si="75">IF(B1156&lt;18.5,"Underweight",IF(B1156&lt;25,"Normal weight", IF(B1156&lt;30,"Overweight","Obesity")))</f>
        <v>Obesity</v>
      </c>
      <c r="D1156">
        <v>6.3</v>
      </c>
      <c r="E1156" t="str">
        <f t="shared" si="72"/>
        <v>Pre-diabetes</v>
      </c>
      <c r="F1156" t="s">
        <v>2379</v>
      </c>
      <c r="G1156" t="s">
        <v>2377</v>
      </c>
      <c r="H1156" t="s">
        <v>2377</v>
      </c>
      <c r="I1156" t="s">
        <v>2378</v>
      </c>
      <c r="J1156" s="21">
        <f t="shared" si="73"/>
        <v>0</v>
      </c>
      <c r="K1156" t="s">
        <v>2377</v>
      </c>
      <c r="L1156" s="22" t="str">
        <f t="shared" si="74"/>
        <v>No</v>
      </c>
    </row>
    <row r="1157" spans="1:12">
      <c r="A1157" t="s">
        <v>1212</v>
      </c>
      <c r="B1157">
        <v>47.74</v>
      </c>
      <c r="C1157" s="22" t="str">
        <f t="shared" si="75"/>
        <v>Obesity</v>
      </c>
      <c r="D1157">
        <v>8.0500000000000007</v>
      </c>
      <c r="E1157" t="str">
        <f t="shared" si="72"/>
        <v>Diabetes</v>
      </c>
      <c r="F1157" t="s">
        <v>2379</v>
      </c>
      <c r="G1157" t="s">
        <v>2377</v>
      </c>
      <c r="H1157" t="s">
        <v>2377</v>
      </c>
      <c r="I1157">
        <v>2</v>
      </c>
      <c r="J1157" s="21">
        <f t="shared" si="73"/>
        <v>2</v>
      </c>
      <c r="K1157" t="s">
        <v>2377</v>
      </c>
      <c r="L1157" s="22" t="str">
        <f t="shared" si="74"/>
        <v>No</v>
      </c>
    </row>
    <row r="1158" spans="1:12">
      <c r="A1158" t="s">
        <v>1211</v>
      </c>
      <c r="B1158">
        <v>30.2</v>
      </c>
      <c r="C1158" s="22" t="str">
        <f t="shared" si="75"/>
        <v>Obesity</v>
      </c>
      <c r="D1158">
        <v>9.8800000000000008</v>
      </c>
      <c r="E1158" t="str">
        <f t="shared" si="72"/>
        <v>Diabetes</v>
      </c>
      <c r="F1158" t="s">
        <v>2379</v>
      </c>
      <c r="G1158" t="s">
        <v>2377</v>
      </c>
      <c r="H1158" t="s">
        <v>2377</v>
      </c>
      <c r="I1158">
        <v>2</v>
      </c>
      <c r="J1158" s="21">
        <f t="shared" si="73"/>
        <v>2</v>
      </c>
      <c r="K1158" t="s">
        <v>2377</v>
      </c>
      <c r="L1158" s="22" t="str">
        <f t="shared" si="74"/>
        <v>No</v>
      </c>
    </row>
    <row r="1159" spans="1:12">
      <c r="A1159" t="s">
        <v>1210</v>
      </c>
      <c r="B1159">
        <v>33.25</v>
      </c>
      <c r="C1159" s="22" t="str">
        <f t="shared" si="75"/>
        <v>Obesity</v>
      </c>
      <c r="D1159">
        <v>7.42</v>
      </c>
      <c r="E1159" t="str">
        <f t="shared" si="72"/>
        <v>Diabetes</v>
      </c>
      <c r="F1159" t="s">
        <v>2379</v>
      </c>
      <c r="G1159" t="s">
        <v>2377</v>
      </c>
      <c r="H1159" t="s">
        <v>2377</v>
      </c>
      <c r="I1159">
        <v>2</v>
      </c>
      <c r="J1159" s="21">
        <f t="shared" si="73"/>
        <v>2</v>
      </c>
      <c r="K1159" t="s">
        <v>2377</v>
      </c>
      <c r="L1159" s="22" t="str">
        <f t="shared" si="74"/>
        <v>No</v>
      </c>
    </row>
    <row r="1160" spans="1:12">
      <c r="A1160" t="s">
        <v>1209</v>
      </c>
      <c r="B1160">
        <v>26.6</v>
      </c>
      <c r="C1160" s="22" t="str">
        <f t="shared" si="75"/>
        <v>Overweight</v>
      </c>
      <c r="D1160">
        <v>8.4499999999999993</v>
      </c>
      <c r="E1160" t="str">
        <f t="shared" si="72"/>
        <v>Diabetes</v>
      </c>
      <c r="F1160" t="s">
        <v>2379</v>
      </c>
      <c r="G1160" t="s">
        <v>2377</v>
      </c>
      <c r="H1160" t="s">
        <v>2377</v>
      </c>
      <c r="I1160">
        <v>1</v>
      </c>
      <c r="J1160" s="21">
        <f t="shared" si="73"/>
        <v>1</v>
      </c>
      <c r="K1160" t="s">
        <v>2377</v>
      </c>
      <c r="L1160" s="22" t="str">
        <f t="shared" si="74"/>
        <v>No</v>
      </c>
    </row>
    <row r="1161" spans="1:12">
      <c r="A1161" t="s">
        <v>1208</v>
      </c>
      <c r="B1161">
        <v>26.35</v>
      </c>
      <c r="C1161" s="22" t="str">
        <f t="shared" si="75"/>
        <v>Overweight</v>
      </c>
      <c r="D1161">
        <v>6.21</v>
      </c>
      <c r="E1161" t="str">
        <f t="shared" si="72"/>
        <v>Pre-diabetes</v>
      </c>
      <c r="F1161" t="s">
        <v>2377</v>
      </c>
      <c r="G1161" t="s">
        <v>2377</v>
      </c>
      <c r="H1161" t="s">
        <v>2377</v>
      </c>
      <c r="I1161">
        <v>2</v>
      </c>
      <c r="J1161" s="21">
        <f t="shared" si="73"/>
        <v>2</v>
      </c>
      <c r="K1161" t="s">
        <v>2377</v>
      </c>
      <c r="L1161" s="22" t="str">
        <f t="shared" si="74"/>
        <v>No</v>
      </c>
    </row>
    <row r="1162" spans="1:12">
      <c r="A1162" t="s">
        <v>1207</v>
      </c>
      <c r="B1162">
        <v>39.994999999999997</v>
      </c>
      <c r="C1162" s="22" t="str">
        <f t="shared" si="75"/>
        <v>Obesity</v>
      </c>
      <c r="D1162">
        <v>4.6500000000000004</v>
      </c>
      <c r="E1162" t="str">
        <f t="shared" si="72"/>
        <v>Normal</v>
      </c>
      <c r="F1162" t="s">
        <v>2377</v>
      </c>
      <c r="G1162" t="s">
        <v>2377</v>
      </c>
      <c r="H1162" t="s">
        <v>2377</v>
      </c>
      <c r="I1162" t="s">
        <v>2378</v>
      </c>
      <c r="J1162" s="21">
        <f t="shared" si="73"/>
        <v>0</v>
      </c>
      <c r="K1162" t="s">
        <v>2377</v>
      </c>
      <c r="L1162" s="22" t="str">
        <f t="shared" si="74"/>
        <v>No</v>
      </c>
    </row>
    <row r="1163" spans="1:12">
      <c r="A1163" t="s">
        <v>1206</v>
      </c>
      <c r="B1163">
        <v>22.92</v>
      </c>
      <c r="C1163" s="22" t="str">
        <f t="shared" si="75"/>
        <v>Normal weight</v>
      </c>
      <c r="D1163">
        <v>5.87</v>
      </c>
      <c r="E1163" t="str">
        <f t="shared" si="72"/>
        <v>Pre-diabetes</v>
      </c>
      <c r="F1163" t="s">
        <v>2379</v>
      </c>
      <c r="G1163" t="s">
        <v>2377</v>
      </c>
      <c r="H1163" t="s">
        <v>2377</v>
      </c>
      <c r="I1163">
        <v>1</v>
      </c>
      <c r="J1163" s="21">
        <f t="shared" si="73"/>
        <v>1</v>
      </c>
      <c r="K1163" t="s">
        <v>2377</v>
      </c>
      <c r="L1163" s="22" t="str">
        <f t="shared" si="74"/>
        <v>No</v>
      </c>
    </row>
    <row r="1164" spans="1:12">
      <c r="A1164" t="s">
        <v>1205</v>
      </c>
      <c r="B1164">
        <v>24.78</v>
      </c>
      <c r="C1164" s="22" t="str">
        <f t="shared" si="75"/>
        <v>Normal weight</v>
      </c>
      <c r="D1164">
        <v>4.24</v>
      </c>
      <c r="E1164" t="str">
        <f t="shared" si="72"/>
        <v>Normal</v>
      </c>
      <c r="F1164" t="s">
        <v>2379</v>
      </c>
      <c r="G1164" t="s">
        <v>2377</v>
      </c>
      <c r="H1164" t="s">
        <v>2377</v>
      </c>
      <c r="I1164">
        <v>2</v>
      </c>
      <c r="J1164" s="21">
        <f t="shared" si="73"/>
        <v>2</v>
      </c>
      <c r="K1164" t="s">
        <v>2377</v>
      </c>
      <c r="L1164" s="22" t="str">
        <f t="shared" si="74"/>
        <v>No</v>
      </c>
    </row>
    <row r="1165" spans="1:12">
      <c r="A1165" t="s">
        <v>1204</v>
      </c>
      <c r="B1165">
        <v>34.07</v>
      </c>
      <c r="C1165" s="22" t="str">
        <f t="shared" si="75"/>
        <v>Obesity</v>
      </c>
      <c r="D1165">
        <v>7.81</v>
      </c>
      <c r="E1165" t="str">
        <f t="shared" si="72"/>
        <v>Diabetes</v>
      </c>
      <c r="F1165" t="s">
        <v>2379</v>
      </c>
      <c r="G1165" t="s">
        <v>2377</v>
      </c>
      <c r="H1165" t="s">
        <v>2377</v>
      </c>
      <c r="I1165" t="s">
        <v>2378</v>
      </c>
      <c r="J1165" s="21">
        <f t="shared" si="73"/>
        <v>0</v>
      </c>
      <c r="K1165" t="s">
        <v>2377</v>
      </c>
      <c r="L1165" s="22" t="str">
        <f t="shared" si="74"/>
        <v>No</v>
      </c>
    </row>
    <row r="1166" spans="1:12">
      <c r="A1166" t="s">
        <v>1203</v>
      </c>
      <c r="B1166">
        <v>30.14</v>
      </c>
      <c r="C1166" s="22" t="str">
        <f t="shared" si="75"/>
        <v>Obesity</v>
      </c>
      <c r="D1166">
        <v>9.85</v>
      </c>
      <c r="E1166" t="str">
        <f t="shared" si="72"/>
        <v>Diabetes</v>
      </c>
      <c r="F1166" t="s">
        <v>2377</v>
      </c>
      <c r="G1166" t="s">
        <v>2377</v>
      </c>
      <c r="H1166" t="s">
        <v>2377</v>
      </c>
      <c r="I1166" t="s">
        <v>2378</v>
      </c>
      <c r="J1166" s="21">
        <f t="shared" si="73"/>
        <v>0</v>
      </c>
      <c r="K1166" t="s">
        <v>2377</v>
      </c>
      <c r="L1166" s="22" t="str">
        <f t="shared" si="74"/>
        <v>No</v>
      </c>
    </row>
    <row r="1167" spans="1:12">
      <c r="A1167" t="s">
        <v>1202</v>
      </c>
      <c r="B1167">
        <v>18.05</v>
      </c>
      <c r="C1167" s="22" t="str">
        <f t="shared" si="75"/>
        <v>Underweight</v>
      </c>
      <c r="D1167">
        <v>6.94</v>
      </c>
      <c r="E1167" t="str">
        <f t="shared" si="72"/>
        <v>Diabetes</v>
      </c>
      <c r="F1167" t="s">
        <v>2377</v>
      </c>
      <c r="G1167" t="s">
        <v>2377</v>
      </c>
      <c r="H1167" t="s">
        <v>2377</v>
      </c>
      <c r="I1167" t="s">
        <v>2378</v>
      </c>
      <c r="J1167" s="21">
        <f t="shared" si="73"/>
        <v>0</v>
      </c>
      <c r="K1167" t="s">
        <v>2377</v>
      </c>
      <c r="L1167" s="22" t="str">
        <f t="shared" si="74"/>
        <v>No</v>
      </c>
    </row>
    <row r="1168" spans="1:12">
      <c r="A1168" t="s">
        <v>1201</v>
      </c>
      <c r="B1168">
        <v>37.4</v>
      </c>
      <c r="C1168" s="22" t="str">
        <f t="shared" si="75"/>
        <v>Obesity</v>
      </c>
      <c r="D1168">
        <v>11.3</v>
      </c>
      <c r="E1168" t="str">
        <f t="shared" si="72"/>
        <v>Diabetes</v>
      </c>
      <c r="F1168" t="s">
        <v>2379</v>
      </c>
      <c r="G1168" t="s">
        <v>2377</v>
      </c>
      <c r="H1168" t="s">
        <v>2377</v>
      </c>
      <c r="I1168">
        <v>2</v>
      </c>
      <c r="J1168" s="21">
        <f t="shared" si="73"/>
        <v>2</v>
      </c>
      <c r="K1168" t="s">
        <v>2377</v>
      </c>
      <c r="L1168" s="22" t="str">
        <f t="shared" si="74"/>
        <v>No</v>
      </c>
    </row>
    <row r="1169" spans="1:12">
      <c r="A1169" t="s">
        <v>1200</v>
      </c>
      <c r="B1169">
        <v>25.75</v>
      </c>
      <c r="C1169" s="22" t="str">
        <f t="shared" si="75"/>
        <v>Overweight</v>
      </c>
      <c r="D1169">
        <v>9.23</v>
      </c>
      <c r="E1169" t="str">
        <f t="shared" si="72"/>
        <v>Diabetes</v>
      </c>
      <c r="F1169" t="s">
        <v>2377</v>
      </c>
      <c r="G1169" t="s">
        <v>2377</v>
      </c>
      <c r="H1169" t="s">
        <v>2377</v>
      </c>
      <c r="I1169" t="s">
        <v>2378</v>
      </c>
      <c r="J1169" s="21">
        <f t="shared" si="73"/>
        <v>0</v>
      </c>
      <c r="K1169" t="s">
        <v>2377</v>
      </c>
      <c r="L1169" s="22" t="str">
        <f t="shared" si="74"/>
        <v>No</v>
      </c>
    </row>
    <row r="1170" spans="1:12">
      <c r="A1170" t="s">
        <v>1199</v>
      </c>
      <c r="B1170">
        <v>32.299999999999997</v>
      </c>
      <c r="C1170" s="22" t="str">
        <f t="shared" si="75"/>
        <v>Obesity</v>
      </c>
      <c r="D1170">
        <v>4.37</v>
      </c>
      <c r="E1170" t="str">
        <f t="shared" si="72"/>
        <v>Normal</v>
      </c>
      <c r="F1170" t="s">
        <v>2377</v>
      </c>
      <c r="G1170" t="s">
        <v>2377</v>
      </c>
      <c r="H1170" t="s">
        <v>2377</v>
      </c>
      <c r="I1170">
        <v>2</v>
      </c>
      <c r="J1170" s="21">
        <f t="shared" si="73"/>
        <v>2</v>
      </c>
      <c r="K1170" t="s">
        <v>2377</v>
      </c>
      <c r="L1170" s="22" t="str">
        <f t="shared" si="74"/>
        <v>No</v>
      </c>
    </row>
    <row r="1171" spans="1:12">
      <c r="A1171" t="s">
        <v>1198</v>
      </c>
      <c r="B1171">
        <v>28.61</v>
      </c>
      <c r="C1171" s="22" t="str">
        <f t="shared" si="75"/>
        <v>Overweight</v>
      </c>
      <c r="D1171">
        <v>5.76</v>
      </c>
      <c r="E1171" t="str">
        <f t="shared" si="72"/>
        <v>Pre-diabetes</v>
      </c>
      <c r="F1171" t="s">
        <v>2377</v>
      </c>
      <c r="G1171" t="s">
        <v>2377</v>
      </c>
      <c r="H1171" t="s">
        <v>2380</v>
      </c>
      <c r="I1171">
        <v>1</v>
      </c>
      <c r="J1171" s="21">
        <f t="shared" si="73"/>
        <v>1</v>
      </c>
      <c r="K1171" t="s">
        <v>2377</v>
      </c>
      <c r="L1171" s="22" t="str">
        <f t="shared" si="74"/>
        <v>No</v>
      </c>
    </row>
    <row r="1172" spans="1:12">
      <c r="A1172" t="s">
        <v>1197</v>
      </c>
      <c r="B1172">
        <v>45.41</v>
      </c>
      <c r="C1172" s="22" t="str">
        <f t="shared" si="75"/>
        <v>Obesity</v>
      </c>
      <c r="D1172">
        <v>4.96</v>
      </c>
      <c r="E1172" t="str">
        <f t="shared" si="72"/>
        <v>Normal</v>
      </c>
      <c r="F1172" t="s">
        <v>2377</v>
      </c>
      <c r="G1172" t="s">
        <v>2377</v>
      </c>
      <c r="H1172" t="s">
        <v>2377</v>
      </c>
      <c r="I1172">
        <v>1</v>
      </c>
      <c r="J1172" s="21">
        <f t="shared" si="73"/>
        <v>1</v>
      </c>
      <c r="K1172" t="s">
        <v>2377</v>
      </c>
      <c r="L1172" s="22" t="str">
        <f t="shared" si="74"/>
        <v>No</v>
      </c>
    </row>
    <row r="1173" spans="1:12">
      <c r="A1173" t="s">
        <v>1196</v>
      </c>
      <c r="B1173">
        <v>31.2</v>
      </c>
      <c r="C1173" s="22" t="str">
        <f t="shared" si="75"/>
        <v>Obesity</v>
      </c>
      <c r="D1173">
        <v>11.04</v>
      </c>
      <c r="E1173" t="str">
        <f t="shared" si="72"/>
        <v>Diabetes</v>
      </c>
      <c r="F1173" t="s">
        <v>2379</v>
      </c>
      <c r="G1173" t="s">
        <v>2377</v>
      </c>
      <c r="H1173" t="s">
        <v>2377</v>
      </c>
      <c r="I1173">
        <v>2</v>
      </c>
      <c r="J1173" s="21">
        <f t="shared" si="73"/>
        <v>2</v>
      </c>
      <c r="K1173" t="s">
        <v>2377</v>
      </c>
      <c r="L1173" s="22" t="str">
        <f t="shared" si="74"/>
        <v>No</v>
      </c>
    </row>
    <row r="1174" spans="1:12">
      <c r="A1174" t="s">
        <v>1195</v>
      </c>
      <c r="B1174">
        <v>29.83</v>
      </c>
      <c r="C1174" s="22" t="str">
        <f t="shared" si="75"/>
        <v>Overweight</v>
      </c>
      <c r="D1174">
        <v>7.81</v>
      </c>
      <c r="E1174" t="str">
        <f t="shared" si="72"/>
        <v>Diabetes</v>
      </c>
      <c r="F1174" t="s">
        <v>2379</v>
      </c>
      <c r="G1174" t="s">
        <v>2377</v>
      </c>
      <c r="H1174" t="s">
        <v>2377</v>
      </c>
      <c r="I1174">
        <v>1</v>
      </c>
      <c r="J1174" s="21">
        <f t="shared" si="73"/>
        <v>1</v>
      </c>
      <c r="K1174" t="s">
        <v>2377</v>
      </c>
      <c r="L1174" s="22" t="str">
        <f t="shared" si="74"/>
        <v>No</v>
      </c>
    </row>
    <row r="1175" spans="1:12">
      <c r="A1175" t="s">
        <v>1194</v>
      </c>
      <c r="B1175">
        <v>29.06</v>
      </c>
      <c r="C1175" s="22" t="str">
        <f t="shared" si="75"/>
        <v>Overweight</v>
      </c>
      <c r="D1175">
        <v>4.55</v>
      </c>
      <c r="E1175" t="str">
        <f t="shared" si="72"/>
        <v>Normal</v>
      </c>
      <c r="F1175" t="s">
        <v>2377</v>
      </c>
      <c r="G1175" t="s">
        <v>2377</v>
      </c>
      <c r="H1175" t="s">
        <v>2377</v>
      </c>
      <c r="I1175" t="s">
        <v>2378</v>
      </c>
      <c r="J1175" s="21">
        <f t="shared" si="73"/>
        <v>0</v>
      </c>
      <c r="K1175" t="s">
        <v>2377</v>
      </c>
      <c r="L1175" s="22" t="str">
        <f t="shared" si="74"/>
        <v>No</v>
      </c>
    </row>
    <row r="1176" spans="1:12">
      <c r="A1176" t="s">
        <v>1193</v>
      </c>
      <c r="B1176">
        <v>27.454999999999998</v>
      </c>
      <c r="C1176" s="22" t="str">
        <f t="shared" si="75"/>
        <v>Overweight</v>
      </c>
      <c r="D1176">
        <v>6.13</v>
      </c>
      <c r="E1176" t="str">
        <f t="shared" si="72"/>
        <v>Pre-diabetes</v>
      </c>
      <c r="F1176" t="s">
        <v>2377</v>
      </c>
      <c r="G1176" t="s">
        <v>2377</v>
      </c>
      <c r="H1176" t="s">
        <v>2377</v>
      </c>
      <c r="I1176">
        <v>2</v>
      </c>
      <c r="J1176" s="21">
        <f t="shared" si="73"/>
        <v>2</v>
      </c>
      <c r="K1176" t="s">
        <v>2377</v>
      </c>
      <c r="L1176" s="22" t="str">
        <f t="shared" si="74"/>
        <v>No</v>
      </c>
    </row>
    <row r="1177" spans="1:12">
      <c r="A1177" t="s">
        <v>1192</v>
      </c>
      <c r="B1177">
        <v>23.01</v>
      </c>
      <c r="C1177" s="22" t="str">
        <f t="shared" si="75"/>
        <v>Normal weight</v>
      </c>
      <c r="D1177">
        <v>6.04</v>
      </c>
      <c r="E1177" t="str">
        <f t="shared" si="72"/>
        <v>Pre-diabetes</v>
      </c>
      <c r="F1177" t="s">
        <v>2379</v>
      </c>
      <c r="G1177" t="s">
        <v>2377</v>
      </c>
      <c r="H1177" t="s">
        <v>2377</v>
      </c>
      <c r="I1177">
        <v>1</v>
      </c>
      <c r="J1177" s="21">
        <f t="shared" si="73"/>
        <v>1</v>
      </c>
      <c r="K1177" t="s">
        <v>2377</v>
      </c>
      <c r="L1177" s="22" t="str">
        <f t="shared" si="74"/>
        <v>No</v>
      </c>
    </row>
    <row r="1178" spans="1:12">
      <c r="A1178" t="s">
        <v>1191</v>
      </c>
      <c r="B1178">
        <v>31.39</v>
      </c>
      <c r="C1178" s="22" t="str">
        <f t="shared" si="75"/>
        <v>Obesity</v>
      </c>
      <c r="D1178">
        <v>8.85</v>
      </c>
      <c r="E1178" t="str">
        <f t="shared" si="72"/>
        <v>Diabetes</v>
      </c>
      <c r="F1178" t="s">
        <v>2379</v>
      </c>
      <c r="G1178" t="s">
        <v>2377</v>
      </c>
      <c r="H1178" t="s">
        <v>2377</v>
      </c>
      <c r="I1178" t="s">
        <v>2378</v>
      </c>
      <c r="J1178" s="21">
        <f t="shared" si="73"/>
        <v>0</v>
      </c>
      <c r="K1178" t="s">
        <v>2377</v>
      </c>
      <c r="L1178" s="22" t="str">
        <f t="shared" si="74"/>
        <v>No</v>
      </c>
    </row>
    <row r="1179" spans="1:12">
      <c r="A1179" t="s">
        <v>1190</v>
      </c>
      <c r="B1179">
        <v>34.770000000000003</v>
      </c>
      <c r="C1179" s="22" t="str">
        <f t="shared" si="75"/>
        <v>Obesity</v>
      </c>
      <c r="D1179">
        <v>10.54</v>
      </c>
      <c r="E1179" t="str">
        <f t="shared" si="72"/>
        <v>Diabetes</v>
      </c>
      <c r="F1179" t="s">
        <v>2377</v>
      </c>
      <c r="G1179" t="s">
        <v>2377</v>
      </c>
      <c r="H1179" t="s">
        <v>2377</v>
      </c>
      <c r="I1179">
        <v>2</v>
      </c>
      <c r="J1179" s="21">
        <f t="shared" si="73"/>
        <v>2</v>
      </c>
      <c r="K1179" t="s">
        <v>2377</v>
      </c>
      <c r="L1179" s="22" t="str">
        <f t="shared" si="74"/>
        <v>No</v>
      </c>
    </row>
    <row r="1180" spans="1:12">
      <c r="A1180" t="s">
        <v>1189</v>
      </c>
      <c r="B1180">
        <v>24.48</v>
      </c>
      <c r="C1180" s="22" t="str">
        <f t="shared" si="75"/>
        <v>Normal weight</v>
      </c>
      <c r="D1180">
        <v>4.37</v>
      </c>
      <c r="E1180" t="str">
        <f t="shared" si="72"/>
        <v>Normal</v>
      </c>
      <c r="F1180" t="s">
        <v>2379</v>
      </c>
      <c r="G1180" t="s">
        <v>2377</v>
      </c>
      <c r="H1180" t="s">
        <v>2377</v>
      </c>
      <c r="I1180">
        <v>2</v>
      </c>
      <c r="J1180" s="21">
        <f t="shared" si="73"/>
        <v>2</v>
      </c>
      <c r="K1180" t="s">
        <v>2377</v>
      </c>
      <c r="L1180" s="22" t="str">
        <f t="shared" si="74"/>
        <v>No</v>
      </c>
    </row>
    <row r="1181" spans="1:12">
      <c r="A1181" t="s">
        <v>1188</v>
      </c>
      <c r="B1181">
        <v>22.61</v>
      </c>
      <c r="C1181" s="22" t="str">
        <f t="shared" si="75"/>
        <v>Normal weight</v>
      </c>
      <c r="D1181">
        <v>9.6300000000000008</v>
      </c>
      <c r="E1181" t="str">
        <f t="shared" si="72"/>
        <v>Diabetes</v>
      </c>
      <c r="F1181" t="s">
        <v>2377</v>
      </c>
      <c r="G1181" t="s">
        <v>2377</v>
      </c>
      <c r="H1181" t="s">
        <v>2377</v>
      </c>
      <c r="I1181">
        <v>2</v>
      </c>
      <c r="J1181" s="21">
        <f t="shared" si="73"/>
        <v>2</v>
      </c>
      <c r="K1181" t="s">
        <v>2377</v>
      </c>
      <c r="L1181" s="22" t="str">
        <f t="shared" si="74"/>
        <v>No</v>
      </c>
    </row>
    <row r="1182" spans="1:12">
      <c r="A1182" t="s">
        <v>1187</v>
      </c>
      <c r="B1182">
        <v>34.299999999999997</v>
      </c>
      <c r="C1182" s="22" t="str">
        <f t="shared" si="75"/>
        <v>Obesity</v>
      </c>
      <c r="D1182">
        <v>10.37</v>
      </c>
      <c r="E1182" t="str">
        <f t="shared" si="72"/>
        <v>Diabetes</v>
      </c>
      <c r="F1182" t="s">
        <v>2377</v>
      </c>
      <c r="G1182" t="s">
        <v>2377</v>
      </c>
      <c r="H1182" t="s">
        <v>2377</v>
      </c>
      <c r="I1182" t="s">
        <v>2378</v>
      </c>
      <c r="J1182" s="21">
        <f t="shared" si="73"/>
        <v>0</v>
      </c>
      <c r="K1182" t="s">
        <v>2377</v>
      </c>
      <c r="L1182" s="22" t="str">
        <f t="shared" si="74"/>
        <v>No</v>
      </c>
    </row>
    <row r="1183" spans="1:12">
      <c r="A1183" t="s">
        <v>1186</v>
      </c>
      <c r="B1183">
        <v>46.09</v>
      </c>
      <c r="C1183" s="22" t="str">
        <f t="shared" si="75"/>
        <v>Obesity</v>
      </c>
      <c r="D1183">
        <v>5.44</v>
      </c>
      <c r="E1183" t="str">
        <f t="shared" si="72"/>
        <v>Normal</v>
      </c>
      <c r="F1183" t="s">
        <v>2377</v>
      </c>
      <c r="G1183" t="s">
        <v>2377</v>
      </c>
      <c r="H1183" t="s">
        <v>2377</v>
      </c>
      <c r="I1183">
        <v>2</v>
      </c>
      <c r="J1183" s="21">
        <f t="shared" si="73"/>
        <v>2</v>
      </c>
      <c r="K1183" t="s">
        <v>2377</v>
      </c>
      <c r="L1183" s="22" t="str">
        <f t="shared" si="74"/>
        <v>No</v>
      </c>
    </row>
    <row r="1184" spans="1:12">
      <c r="A1184" t="s">
        <v>1185</v>
      </c>
      <c r="B1184">
        <v>44.744999999999997</v>
      </c>
      <c r="C1184" s="22" t="str">
        <f t="shared" si="75"/>
        <v>Obesity</v>
      </c>
      <c r="D1184">
        <v>5.19</v>
      </c>
      <c r="E1184" t="str">
        <f t="shared" si="72"/>
        <v>Normal</v>
      </c>
      <c r="F1184" t="s">
        <v>2377</v>
      </c>
      <c r="G1184" t="s">
        <v>2377</v>
      </c>
      <c r="H1184" t="s">
        <v>2377</v>
      </c>
      <c r="I1184">
        <v>2</v>
      </c>
      <c r="J1184" s="21">
        <f t="shared" si="73"/>
        <v>2</v>
      </c>
      <c r="K1184" t="s">
        <v>2377</v>
      </c>
      <c r="L1184" s="22" t="str">
        <f t="shared" si="74"/>
        <v>No</v>
      </c>
    </row>
    <row r="1185" spans="1:12">
      <c r="A1185" t="s">
        <v>1184</v>
      </c>
      <c r="B1185">
        <v>26.33</v>
      </c>
      <c r="C1185" s="22" t="str">
        <f t="shared" si="75"/>
        <v>Overweight</v>
      </c>
      <c r="D1185">
        <v>11.8</v>
      </c>
      <c r="E1185" t="str">
        <f t="shared" si="72"/>
        <v>Diabetes</v>
      </c>
      <c r="F1185" t="s">
        <v>2379</v>
      </c>
      <c r="G1185" t="s">
        <v>2377</v>
      </c>
      <c r="H1185" t="s">
        <v>2377</v>
      </c>
      <c r="I1185">
        <v>1</v>
      </c>
      <c r="J1185" s="21">
        <f t="shared" si="73"/>
        <v>1</v>
      </c>
      <c r="K1185" t="s">
        <v>2377</v>
      </c>
      <c r="L1185" s="22" t="str">
        <f t="shared" si="74"/>
        <v>No</v>
      </c>
    </row>
    <row r="1186" spans="1:12">
      <c r="A1186" t="s">
        <v>1183</v>
      </c>
      <c r="B1186">
        <v>26.6</v>
      </c>
      <c r="C1186" s="22" t="str">
        <f t="shared" si="75"/>
        <v>Overweight</v>
      </c>
      <c r="D1186">
        <v>8.3800000000000008</v>
      </c>
      <c r="E1186" t="str">
        <f t="shared" si="72"/>
        <v>Diabetes</v>
      </c>
      <c r="F1186" t="s">
        <v>2377</v>
      </c>
      <c r="G1186" t="s">
        <v>2377</v>
      </c>
      <c r="H1186" t="s">
        <v>2377</v>
      </c>
      <c r="I1186">
        <v>2</v>
      </c>
      <c r="J1186" s="21">
        <f t="shared" si="73"/>
        <v>2</v>
      </c>
      <c r="K1186" t="s">
        <v>2377</v>
      </c>
      <c r="L1186" s="22" t="str">
        <f t="shared" si="74"/>
        <v>No</v>
      </c>
    </row>
    <row r="1187" spans="1:12">
      <c r="A1187" t="s">
        <v>1182</v>
      </c>
      <c r="B1187">
        <v>27.5</v>
      </c>
      <c r="C1187" s="22" t="str">
        <f t="shared" si="75"/>
        <v>Overweight</v>
      </c>
      <c r="D1187">
        <v>7.58</v>
      </c>
      <c r="E1187" t="str">
        <f t="shared" si="72"/>
        <v>Diabetes</v>
      </c>
      <c r="F1187" t="s">
        <v>2377</v>
      </c>
      <c r="G1187" t="s">
        <v>2377</v>
      </c>
      <c r="H1187" t="s">
        <v>2377</v>
      </c>
      <c r="I1187" t="s">
        <v>2378</v>
      </c>
      <c r="J1187" s="21">
        <f t="shared" si="73"/>
        <v>0</v>
      </c>
      <c r="K1187" t="s">
        <v>2377</v>
      </c>
      <c r="L1187" s="22" t="str">
        <f t="shared" si="74"/>
        <v>No</v>
      </c>
    </row>
    <row r="1188" spans="1:12">
      <c r="A1188" t="s">
        <v>1181</v>
      </c>
      <c r="B1188">
        <v>41.55</v>
      </c>
      <c r="C1188" s="22" t="str">
        <f t="shared" si="75"/>
        <v>Obesity</v>
      </c>
      <c r="D1188">
        <v>4.6100000000000003</v>
      </c>
      <c r="E1188" t="str">
        <f t="shared" si="72"/>
        <v>Normal</v>
      </c>
      <c r="F1188" t="s">
        <v>2377</v>
      </c>
      <c r="G1188" t="s">
        <v>2377</v>
      </c>
      <c r="H1188" t="s">
        <v>2377</v>
      </c>
      <c r="I1188">
        <v>1</v>
      </c>
      <c r="J1188" s="21">
        <f t="shared" si="73"/>
        <v>1</v>
      </c>
      <c r="K1188" t="s">
        <v>2377</v>
      </c>
      <c r="L1188" s="22" t="str">
        <f t="shared" si="74"/>
        <v>No</v>
      </c>
    </row>
    <row r="1189" spans="1:12">
      <c r="A1189" t="s">
        <v>1180</v>
      </c>
      <c r="B1189">
        <v>41.47</v>
      </c>
      <c r="C1189" s="22" t="str">
        <f t="shared" si="75"/>
        <v>Obesity</v>
      </c>
      <c r="D1189">
        <v>4.7</v>
      </c>
      <c r="E1189" t="str">
        <f t="shared" si="72"/>
        <v>Normal</v>
      </c>
      <c r="F1189" t="s">
        <v>2379</v>
      </c>
      <c r="G1189" t="s">
        <v>2377</v>
      </c>
      <c r="H1189" t="s">
        <v>2380</v>
      </c>
      <c r="I1189">
        <v>1</v>
      </c>
      <c r="J1189" s="21">
        <f t="shared" si="73"/>
        <v>1</v>
      </c>
      <c r="K1189" t="s">
        <v>2377</v>
      </c>
      <c r="L1189" s="22" t="str">
        <f t="shared" si="74"/>
        <v>No</v>
      </c>
    </row>
    <row r="1190" spans="1:12">
      <c r="A1190" t="s">
        <v>1179</v>
      </c>
      <c r="B1190">
        <v>24.795000000000002</v>
      </c>
      <c r="C1190" s="22" t="str">
        <f t="shared" si="75"/>
        <v>Normal weight</v>
      </c>
      <c r="D1190">
        <v>6.05</v>
      </c>
      <c r="E1190" t="str">
        <f t="shared" si="72"/>
        <v>Pre-diabetes</v>
      </c>
      <c r="F1190" t="s">
        <v>2379</v>
      </c>
      <c r="G1190" t="s">
        <v>2377</v>
      </c>
      <c r="H1190" t="s">
        <v>2377</v>
      </c>
      <c r="I1190" t="s">
        <v>2378</v>
      </c>
      <c r="J1190" s="21">
        <f t="shared" si="73"/>
        <v>0</v>
      </c>
      <c r="K1190" t="s">
        <v>2377</v>
      </c>
      <c r="L1190" s="22" t="str">
        <f t="shared" si="74"/>
        <v>No</v>
      </c>
    </row>
    <row r="1191" spans="1:12">
      <c r="A1191" t="s">
        <v>1178</v>
      </c>
      <c r="B1191">
        <v>29.48</v>
      </c>
      <c r="C1191" s="22" t="str">
        <f t="shared" si="75"/>
        <v>Overweight</v>
      </c>
      <c r="D1191">
        <v>5.63</v>
      </c>
      <c r="E1191" t="str">
        <f t="shared" si="72"/>
        <v>Normal</v>
      </c>
      <c r="F1191" t="s">
        <v>2379</v>
      </c>
      <c r="G1191" t="s">
        <v>2377</v>
      </c>
      <c r="H1191" t="s">
        <v>2380</v>
      </c>
      <c r="I1191">
        <v>1</v>
      </c>
      <c r="J1191" s="21">
        <f t="shared" si="73"/>
        <v>1</v>
      </c>
      <c r="K1191" t="s">
        <v>2377</v>
      </c>
      <c r="L1191" s="22" t="str">
        <f t="shared" si="74"/>
        <v>No</v>
      </c>
    </row>
    <row r="1192" spans="1:12">
      <c r="A1192" t="s">
        <v>1177</v>
      </c>
      <c r="B1192">
        <v>28.09</v>
      </c>
      <c r="C1192" s="22" t="str">
        <f t="shared" si="75"/>
        <v>Overweight</v>
      </c>
      <c r="D1192">
        <v>6.06</v>
      </c>
      <c r="E1192" t="str">
        <f t="shared" si="72"/>
        <v>Pre-diabetes</v>
      </c>
      <c r="F1192" t="s">
        <v>2377</v>
      </c>
      <c r="G1192" t="s">
        <v>2377</v>
      </c>
      <c r="H1192" t="s">
        <v>2380</v>
      </c>
      <c r="I1192">
        <v>1</v>
      </c>
      <c r="J1192" s="21">
        <f t="shared" si="73"/>
        <v>1</v>
      </c>
      <c r="K1192" t="s">
        <v>2377</v>
      </c>
      <c r="L1192" s="22" t="str">
        <f t="shared" si="74"/>
        <v>No</v>
      </c>
    </row>
    <row r="1193" spans="1:12">
      <c r="A1193" t="s">
        <v>1176</v>
      </c>
      <c r="B1193">
        <v>32.729999999999997</v>
      </c>
      <c r="C1193" s="22" t="str">
        <f t="shared" si="75"/>
        <v>Obesity</v>
      </c>
      <c r="D1193">
        <v>5.19</v>
      </c>
      <c r="E1193" t="str">
        <f t="shared" si="72"/>
        <v>Normal</v>
      </c>
      <c r="F1193" t="s">
        <v>2377</v>
      </c>
      <c r="G1193" t="s">
        <v>2377</v>
      </c>
      <c r="H1193" t="s">
        <v>2377</v>
      </c>
      <c r="I1193">
        <v>1</v>
      </c>
      <c r="J1193" s="21">
        <f t="shared" si="73"/>
        <v>1</v>
      </c>
      <c r="K1193" t="s">
        <v>2377</v>
      </c>
      <c r="L1193" s="22" t="str">
        <f t="shared" si="74"/>
        <v>No</v>
      </c>
    </row>
    <row r="1194" spans="1:12">
      <c r="A1194" t="s">
        <v>1175</v>
      </c>
      <c r="B1194">
        <v>27.36</v>
      </c>
      <c r="C1194" s="22" t="str">
        <f t="shared" si="75"/>
        <v>Overweight</v>
      </c>
      <c r="D1194">
        <v>8.9600000000000009</v>
      </c>
      <c r="E1194" t="str">
        <f t="shared" si="72"/>
        <v>Diabetes</v>
      </c>
      <c r="F1194" t="s">
        <v>2377</v>
      </c>
      <c r="G1194" t="s">
        <v>2377</v>
      </c>
      <c r="H1194" t="s">
        <v>2377</v>
      </c>
      <c r="I1194" t="s">
        <v>2378</v>
      </c>
      <c r="J1194" s="21">
        <f t="shared" si="73"/>
        <v>0</v>
      </c>
      <c r="K1194" t="s">
        <v>2377</v>
      </c>
      <c r="L1194" s="22" t="str">
        <f t="shared" si="74"/>
        <v>No</v>
      </c>
    </row>
    <row r="1195" spans="1:12">
      <c r="A1195" t="s">
        <v>1174</v>
      </c>
      <c r="B1195">
        <v>27.265000000000001</v>
      </c>
      <c r="C1195" s="22" t="str">
        <f t="shared" si="75"/>
        <v>Overweight</v>
      </c>
      <c r="D1195">
        <v>11.39</v>
      </c>
      <c r="E1195" t="str">
        <f t="shared" si="72"/>
        <v>Diabetes</v>
      </c>
      <c r="F1195" t="s">
        <v>2377</v>
      </c>
      <c r="G1195" t="s">
        <v>2377</v>
      </c>
      <c r="H1195" t="s">
        <v>2377</v>
      </c>
      <c r="I1195" t="s">
        <v>2378</v>
      </c>
      <c r="J1195" s="21">
        <f t="shared" si="73"/>
        <v>0</v>
      </c>
      <c r="K1195" t="s">
        <v>2377</v>
      </c>
      <c r="L1195" s="22" t="str">
        <f t="shared" si="74"/>
        <v>No</v>
      </c>
    </row>
    <row r="1196" spans="1:12">
      <c r="A1196" t="s">
        <v>1173</v>
      </c>
      <c r="B1196">
        <v>48.07</v>
      </c>
      <c r="C1196" s="22" t="str">
        <f t="shared" si="75"/>
        <v>Obesity</v>
      </c>
      <c r="D1196">
        <v>4.0599999999999996</v>
      </c>
      <c r="E1196" t="str">
        <f t="shared" si="72"/>
        <v>Normal</v>
      </c>
      <c r="F1196" t="s">
        <v>2379</v>
      </c>
      <c r="G1196" t="s">
        <v>2377</v>
      </c>
      <c r="H1196" t="s">
        <v>2377</v>
      </c>
      <c r="I1196" t="s">
        <v>2378</v>
      </c>
      <c r="J1196" s="21">
        <f t="shared" si="73"/>
        <v>0</v>
      </c>
      <c r="K1196" t="s">
        <v>2377</v>
      </c>
      <c r="L1196" s="22" t="str">
        <f t="shared" si="74"/>
        <v>No</v>
      </c>
    </row>
    <row r="1197" spans="1:12">
      <c r="A1197" t="s">
        <v>1172</v>
      </c>
      <c r="B1197">
        <v>30.8</v>
      </c>
      <c r="C1197" s="22" t="str">
        <f t="shared" si="75"/>
        <v>Obesity</v>
      </c>
      <c r="D1197">
        <v>5.23</v>
      </c>
      <c r="E1197" t="str">
        <f t="shared" si="72"/>
        <v>Normal</v>
      </c>
      <c r="F1197" t="s">
        <v>2379</v>
      </c>
      <c r="G1197" t="s">
        <v>2377</v>
      </c>
      <c r="H1197" t="s">
        <v>2377</v>
      </c>
      <c r="I1197" t="s">
        <v>2378</v>
      </c>
      <c r="J1197" s="21">
        <f t="shared" si="73"/>
        <v>0</v>
      </c>
      <c r="K1197" t="s">
        <v>2377</v>
      </c>
      <c r="L1197" s="22" t="str">
        <f t="shared" si="74"/>
        <v>No</v>
      </c>
    </row>
    <row r="1198" spans="1:12">
      <c r="A1198" t="s">
        <v>1171</v>
      </c>
      <c r="B1198">
        <v>32.299999999999997</v>
      </c>
      <c r="C1198" s="22" t="str">
        <f t="shared" si="75"/>
        <v>Obesity</v>
      </c>
      <c r="D1198">
        <v>5.05</v>
      </c>
      <c r="E1198" t="str">
        <f t="shared" si="72"/>
        <v>Normal</v>
      </c>
      <c r="F1198" t="s">
        <v>2379</v>
      </c>
      <c r="G1198" t="s">
        <v>2377</v>
      </c>
      <c r="H1198" t="s">
        <v>2377</v>
      </c>
      <c r="I1198" t="s">
        <v>2378</v>
      </c>
      <c r="J1198" s="21">
        <f t="shared" si="73"/>
        <v>0</v>
      </c>
      <c r="K1198" t="s">
        <v>2377</v>
      </c>
      <c r="L1198" s="22" t="str">
        <f t="shared" si="74"/>
        <v>No</v>
      </c>
    </row>
    <row r="1199" spans="1:12">
      <c r="A1199" t="s">
        <v>1170</v>
      </c>
      <c r="B1199">
        <v>39.700000000000003</v>
      </c>
      <c r="C1199" s="22" t="str">
        <f t="shared" si="75"/>
        <v>Obesity</v>
      </c>
      <c r="D1199">
        <v>7.34</v>
      </c>
      <c r="E1199" t="str">
        <f t="shared" si="72"/>
        <v>Diabetes</v>
      </c>
      <c r="F1199" t="s">
        <v>2377</v>
      </c>
      <c r="G1199" t="s">
        <v>2377</v>
      </c>
      <c r="H1199" t="s">
        <v>2377</v>
      </c>
      <c r="I1199" t="s">
        <v>2378</v>
      </c>
      <c r="J1199" s="21">
        <f t="shared" si="73"/>
        <v>0</v>
      </c>
      <c r="K1199" t="s">
        <v>2377</v>
      </c>
      <c r="L1199" s="22" t="str">
        <f t="shared" si="74"/>
        <v>No</v>
      </c>
    </row>
    <row r="1200" spans="1:12">
      <c r="A1200" t="s">
        <v>1169</v>
      </c>
      <c r="B1200">
        <v>35.97</v>
      </c>
      <c r="C1200" s="22" t="str">
        <f t="shared" si="75"/>
        <v>Obesity</v>
      </c>
      <c r="D1200">
        <v>8.1300000000000008</v>
      </c>
      <c r="E1200" t="str">
        <f t="shared" si="72"/>
        <v>Diabetes</v>
      </c>
      <c r="F1200" t="s">
        <v>2377</v>
      </c>
      <c r="G1200" t="s">
        <v>2377</v>
      </c>
      <c r="H1200" t="s">
        <v>2377</v>
      </c>
      <c r="I1200" t="s">
        <v>2378</v>
      </c>
      <c r="J1200" s="21">
        <f t="shared" si="73"/>
        <v>0</v>
      </c>
      <c r="K1200" t="s">
        <v>2377</v>
      </c>
      <c r="L1200" s="22" t="str">
        <f t="shared" si="74"/>
        <v>No</v>
      </c>
    </row>
    <row r="1201" spans="1:12">
      <c r="A1201" t="s">
        <v>1168</v>
      </c>
      <c r="B1201">
        <v>25.86</v>
      </c>
      <c r="C1201" s="22" t="str">
        <f t="shared" si="75"/>
        <v>Overweight</v>
      </c>
      <c r="D1201">
        <v>6.68</v>
      </c>
      <c r="E1201" t="str">
        <f t="shared" si="72"/>
        <v>Diabetes</v>
      </c>
      <c r="F1201" t="s">
        <v>2379</v>
      </c>
      <c r="G1201" t="s">
        <v>2377</v>
      </c>
      <c r="H1201" t="s">
        <v>2377</v>
      </c>
      <c r="I1201">
        <v>1</v>
      </c>
      <c r="J1201" s="21">
        <f t="shared" si="73"/>
        <v>1</v>
      </c>
      <c r="K1201" t="s">
        <v>2377</v>
      </c>
      <c r="L1201" s="22" t="str">
        <f t="shared" si="74"/>
        <v>No</v>
      </c>
    </row>
    <row r="1202" spans="1:12">
      <c r="A1202" t="s">
        <v>1167</v>
      </c>
      <c r="B1202">
        <v>30.03</v>
      </c>
      <c r="C1202" s="22" t="str">
        <f t="shared" si="75"/>
        <v>Obesity</v>
      </c>
      <c r="D1202">
        <v>11.51</v>
      </c>
      <c r="E1202" t="str">
        <f t="shared" si="72"/>
        <v>Diabetes</v>
      </c>
      <c r="F1202" t="s">
        <v>2377</v>
      </c>
      <c r="G1202" t="s">
        <v>2377</v>
      </c>
      <c r="H1202" t="s">
        <v>2377</v>
      </c>
      <c r="I1202" t="s">
        <v>2378</v>
      </c>
      <c r="J1202" s="21">
        <f t="shared" si="73"/>
        <v>0</v>
      </c>
      <c r="K1202" t="s">
        <v>2377</v>
      </c>
      <c r="L1202" s="22" t="str">
        <f t="shared" si="74"/>
        <v>No</v>
      </c>
    </row>
    <row r="1203" spans="1:12">
      <c r="A1203" t="s">
        <v>1166</v>
      </c>
      <c r="B1203">
        <v>25.76</v>
      </c>
      <c r="C1203" s="22" t="str">
        <f t="shared" si="75"/>
        <v>Overweight</v>
      </c>
      <c r="D1203">
        <v>6.02</v>
      </c>
      <c r="E1203" t="str">
        <f t="shared" si="72"/>
        <v>Pre-diabetes</v>
      </c>
      <c r="F1203" t="s">
        <v>2379</v>
      </c>
      <c r="G1203" t="s">
        <v>2377</v>
      </c>
      <c r="H1203" t="s">
        <v>2380</v>
      </c>
      <c r="I1203">
        <v>1</v>
      </c>
      <c r="J1203" s="21">
        <f t="shared" si="73"/>
        <v>1</v>
      </c>
      <c r="K1203" t="s">
        <v>2377</v>
      </c>
      <c r="L1203" s="22" t="str">
        <f t="shared" si="74"/>
        <v>No</v>
      </c>
    </row>
    <row r="1204" spans="1:12">
      <c r="A1204" t="s">
        <v>1165</v>
      </c>
      <c r="B1204">
        <v>22.42</v>
      </c>
      <c r="C1204" s="22" t="str">
        <f t="shared" si="75"/>
        <v>Normal weight</v>
      </c>
      <c r="D1204">
        <v>7.96</v>
      </c>
      <c r="E1204" t="str">
        <f t="shared" si="72"/>
        <v>Diabetes</v>
      </c>
      <c r="F1204" t="s">
        <v>2377</v>
      </c>
      <c r="G1204" t="s">
        <v>2377</v>
      </c>
      <c r="H1204" t="s">
        <v>2377</v>
      </c>
      <c r="I1204" t="s">
        <v>2378</v>
      </c>
      <c r="J1204" s="21">
        <f t="shared" si="73"/>
        <v>0</v>
      </c>
      <c r="K1204" t="s">
        <v>2377</v>
      </c>
      <c r="L1204" s="22" t="str">
        <f t="shared" si="74"/>
        <v>No</v>
      </c>
    </row>
    <row r="1205" spans="1:12">
      <c r="A1205" t="s">
        <v>1164</v>
      </c>
      <c r="B1205">
        <v>33.18</v>
      </c>
      <c r="C1205" s="22" t="str">
        <f t="shared" si="75"/>
        <v>Obesity</v>
      </c>
      <c r="D1205">
        <v>6.01</v>
      </c>
      <c r="E1205" t="str">
        <f t="shared" si="72"/>
        <v>Pre-diabetes</v>
      </c>
      <c r="F1205" t="s">
        <v>2379</v>
      </c>
      <c r="G1205" t="s">
        <v>2377</v>
      </c>
      <c r="H1205" t="s">
        <v>2377</v>
      </c>
      <c r="I1205">
        <v>1</v>
      </c>
      <c r="J1205" s="21">
        <f t="shared" si="73"/>
        <v>1</v>
      </c>
      <c r="K1205" t="s">
        <v>2377</v>
      </c>
      <c r="L1205" s="22" t="str">
        <f t="shared" si="74"/>
        <v>No</v>
      </c>
    </row>
    <row r="1206" spans="1:12">
      <c r="A1206" t="s">
        <v>1163</v>
      </c>
      <c r="B1206">
        <v>43.04</v>
      </c>
      <c r="C1206" s="22" t="str">
        <f t="shared" si="75"/>
        <v>Obesity</v>
      </c>
      <c r="D1206">
        <v>5.9</v>
      </c>
      <c r="E1206" t="str">
        <f t="shared" si="72"/>
        <v>Pre-diabetes</v>
      </c>
      <c r="F1206" t="s">
        <v>2379</v>
      </c>
      <c r="G1206" t="s">
        <v>2377</v>
      </c>
      <c r="H1206" t="s">
        <v>2377</v>
      </c>
      <c r="I1206" t="s">
        <v>2378</v>
      </c>
      <c r="J1206" s="21">
        <f t="shared" si="73"/>
        <v>0</v>
      </c>
      <c r="K1206" t="s">
        <v>2377</v>
      </c>
      <c r="L1206" s="22" t="str">
        <f t="shared" si="74"/>
        <v>No</v>
      </c>
    </row>
    <row r="1207" spans="1:12">
      <c r="A1207" t="s">
        <v>1162</v>
      </c>
      <c r="B1207">
        <v>34.15</v>
      </c>
      <c r="C1207" s="22" t="str">
        <f t="shared" si="75"/>
        <v>Obesity</v>
      </c>
      <c r="D1207">
        <v>4.49</v>
      </c>
      <c r="E1207" t="str">
        <f t="shared" si="72"/>
        <v>Normal</v>
      </c>
      <c r="F1207" t="s">
        <v>2379</v>
      </c>
      <c r="G1207" t="s">
        <v>2377</v>
      </c>
      <c r="H1207" t="s">
        <v>2377</v>
      </c>
      <c r="I1207">
        <v>1</v>
      </c>
      <c r="J1207" s="21">
        <f t="shared" si="73"/>
        <v>1</v>
      </c>
      <c r="K1207" t="s">
        <v>2377</v>
      </c>
      <c r="L1207" s="22" t="str">
        <f t="shared" si="74"/>
        <v>No</v>
      </c>
    </row>
    <row r="1208" spans="1:12">
      <c r="A1208" t="s">
        <v>1161</v>
      </c>
      <c r="B1208">
        <v>25.78</v>
      </c>
      <c r="C1208" s="22" t="str">
        <f t="shared" si="75"/>
        <v>Overweight</v>
      </c>
      <c r="D1208">
        <v>6.25</v>
      </c>
      <c r="E1208" t="str">
        <f t="shared" si="72"/>
        <v>Pre-diabetes</v>
      </c>
      <c r="F1208" t="s">
        <v>2377</v>
      </c>
      <c r="G1208" t="s">
        <v>2377</v>
      </c>
      <c r="H1208" t="s">
        <v>2377</v>
      </c>
      <c r="I1208" t="s">
        <v>2378</v>
      </c>
      <c r="J1208" s="21">
        <f t="shared" si="73"/>
        <v>0</v>
      </c>
      <c r="K1208" t="s">
        <v>2377</v>
      </c>
      <c r="L1208" s="22" t="str">
        <f t="shared" si="74"/>
        <v>No</v>
      </c>
    </row>
    <row r="1209" spans="1:12">
      <c r="A1209" t="s">
        <v>1160</v>
      </c>
      <c r="B1209">
        <v>21.02</v>
      </c>
      <c r="C1209" s="22" t="str">
        <f t="shared" si="75"/>
        <v>Normal weight</v>
      </c>
      <c r="D1209">
        <v>9.6199999999999992</v>
      </c>
      <c r="E1209" t="str">
        <f t="shared" si="72"/>
        <v>Diabetes</v>
      </c>
      <c r="F1209" t="s">
        <v>2379</v>
      </c>
      <c r="G1209" t="s">
        <v>2377</v>
      </c>
      <c r="H1209" t="s">
        <v>2380</v>
      </c>
      <c r="I1209">
        <v>1</v>
      </c>
      <c r="J1209" s="21">
        <f t="shared" si="73"/>
        <v>1</v>
      </c>
      <c r="K1209" t="s">
        <v>2377</v>
      </c>
      <c r="L1209" s="22" t="str">
        <f t="shared" si="74"/>
        <v>No</v>
      </c>
    </row>
    <row r="1210" spans="1:12">
      <c r="A1210" t="s">
        <v>1159</v>
      </c>
      <c r="B1210">
        <v>37.51</v>
      </c>
      <c r="C1210" s="22" t="str">
        <f t="shared" si="75"/>
        <v>Obesity</v>
      </c>
      <c r="D1210">
        <v>11.06</v>
      </c>
      <c r="E1210" t="str">
        <f t="shared" si="72"/>
        <v>Diabetes</v>
      </c>
      <c r="F1210" t="s">
        <v>2377</v>
      </c>
      <c r="G1210" t="s">
        <v>2377</v>
      </c>
      <c r="H1210" t="s">
        <v>2377</v>
      </c>
      <c r="I1210">
        <v>2</v>
      </c>
      <c r="J1210" s="21">
        <f t="shared" si="73"/>
        <v>2</v>
      </c>
      <c r="K1210" t="s">
        <v>2377</v>
      </c>
      <c r="L1210" s="22" t="str">
        <f t="shared" si="74"/>
        <v>No</v>
      </c>
    </row>
    <row r="1211" spans="1:12">
      <c r="A1211" t="s">
        <v>1158</v>
      </c>
      <c r="B1211">
        <v>25.745000000000001</v>
      </c>
      <c r="C1211" s="22" t="str">
        <f t="shared" si="75"/>
        <v>Overweight</v>
      </c>
      <c r="D1211">
        <v>6.11</v>
      </c>
      <c r="E1211" t="str">
        <f t="shared" si="72"/>
        <v>Pre-diabetes</v>
      </c>
      <c r="F1211" t="s">
        <v>2379</v>
      </c>
      <c r="G1211" t="s">
        <v>2377</v>
      </c>
      <c r="H1211" t="s">
        <v>2377</v>
      </c>
      <c r="I1211" t="s">
        <v>2378</v>
      </c>
      <c r="J1211" s="21">
        <f t="shared" si="73"/>
        <v>0</v>
      </c>
      <c r="K1211" t="s">
        <v>2377</v>
      </c>
      <c r="L1211" s="22" t="str">
        <f t="shared" si="74"/>
        <v>No</v>
      </c>
    </row>
    <row r="1212" spans="1:12">
      <c r="A1212" t="s">
        <v>1157</v>
      </c>
      <c r="B1212">
        <v>31.35</v>
      </c>
      <c r="C1212" s="22" t="str">
        <f t="shared" si="75"/>
        <v>Obesity</v>
      </c>
      <c r="D1212">
        <v>11.49</v>
      </c>
      <c r="E1212" t="str">
        <f t="shared" si="72"/>
        <v>Diabetes</v>
      </c>
      <c r="F1212" t="s">
        <v>2377</v>
      </c>
      <c r="G1212" t="s">
        <v>2377</v>
      </c>
      <c r="H1212" t="s">
        <v>2377</v>
      </c>
      <c r="I1212">
        <v>2</v>
      </c>
      <c r="J1212" s="21">
        <f t="shared" si="73"/>
        <v>2</v>
      </c>
      <c r="K1212" t="s">
        <v>2377</v>
      </c>
      <c r="L1212" s="22" t="str">
        <f t="shared" si="74"/>
        <v>No</v>
      </c>
    </row>
    <row r="1213" spans="1:12">
      <c r="A1213" t="s">
        <v>1156</v>
      </c>
      <c r="B1213">
        <v>29.83</v>
      </c>
      <c r="C1213" s="22" t="str">
        <f t="shared" si="75"/>
        <v>Overweight</v>
      </c>
      <c r="D1213">
        <v>8.68</v>
      </c>
      <c r="E1213" t="str">
        <f t="shared" si="72"/>
        <v>Diabetes</v>
      </c>
      <c r="F1213" t="s">
        <v>2377</v>
      </c>
      <c r="G1213" t="s">
        <v>2377</v>
      </c>
      <c r="H1213" t="s">
        <v>2377</v>
      </c>
      <c r="I1213">
        <v>2</v>
      </c>
      <c r="J1213" s="21">
        <f t="shared" si="73"/>
        <v>2</v>
      </c>
      <c r="K1213" t="s">
        <v>2377</v>
      </c>
      <c r="L1213" s="22" t="str">
        <f t="shared" si="74"/>
        <v>No</v>
      </c>
    </row>
    <row r="1214" spans="1:12">
      <c r="A1214" t="s">
        <v>1155</v>
      </c>
      <c r="B1214">
        <v>25.49</v>
      </c>
      <c r="C1214" s="22" t="str">
        <f t="shared" si="75"/>
        <v>Overweight</v>
      </c>
      <c r="D1214">
        <v>5.68</v>
      </c>
      <c r="E1214" t="str">
        <f t="shared" si="72"/>
        <v>Normal</v>
      </c>
      <c r="F1214" t="s">
        <v>2379</v>
      </c>
      <c r="G1214" t="s">
        <v>2377</v>
      </c>
      <c r="H1214" t="s">
        <v>2380</v>
      </c>
      <c r="I1214">
        <v>1</v>
      </c>
      <c r="J1214" s="21">
        <f t="shared" si="73"/>
        <v>1</v>
      </c>
      <c r="K1214" t="s">
        <v>2377</v>
      </c>
      <c r="L1214" s="22" t="str">
        <f t="shared" si="74"/>
        <v>No</v>
      </c>
    </row>
    <row r="1215" spans="1:12">
      <c r="A1215" t="s">
        <v>1154</v>
      </c>
      <c r="B1215">
        <v>34.1</v>
      </c>
      <c r="C1215" s="22" t="str">
        <f t="shared" si="75"/>
        <v>Obesity</v>
      </c>
      <c r="D1215">
        <v>8.4499999999999993</v>
      </c>
      <c r="E1215" t="str">
        <f t="shared" si="72"/>
        <v>Diabetes</v>
      </c>
      <c r="F1215" t="s">
        <v>2377</v>
      </c>
      <c r="G1215" t="s">
        <v>2377</v>
      </c>
      <c r="H1215" t="s">
        <v>2377</v>
      </c>
      <c r="I1215" t="s">
        <v>2378</v>
      </c>
      <c r="J1215" s="21">
        <f t="shared" si="73"/>
        <v>0</v>
      </c>
      <c r="K1215" t="s">
        <v>2377</v>
      </c>
      <c r="L1215" s="22" t="str">
        <f t="shared" si="74"/>
        <v>No</v>
      </c>
    </row>
    <row r="1216" spans="1:12">
      <c r="A1216" t="s">
        <v>1153</v>
      </c>
      <c r="B1216">
        <v>25.84</v>
      </c>
      <c r="C1216" s="22" t="str">
        <f t="shared" si="75"/>
        <v>Overweight</v>
      </c>
      <c r="D1216">
        <v>8.51</v>
      </c>
      <c r="E1216" t="str">
        <f t="shared" si="72"/>
        <v>Diabetes</v>
      </c>
      <c r="F1216" t="s">
        <v>2377</v>
      </c>
      <c r="G1216" t="s">
        <v>2377</v>
      </c>
      <c r="H1216" t="s">
        <v>2377</v>
      </c>
      <c r="I1216">
        <v>2</v>
      </c>
      <c r="J1216" s="21">
        <f t="shared" si="73"/>
        <v>2</v>
      </c>
      <c r="K1216" t="s">
        <v>2377</v>
      </c>
      <c r="L1216" s="22" t="str">
        <f t="shared" si="74"/>
        <v>No</v>
      </c>
    </row>
    <row r="1217" spans="1:12">
      <c r="A1217" t="s">
        <v>1152</v>
      </c>
      <c r="B1217">
        <v>20.6</v>
      </c>
      <c r="C1217" s="22" t="str">
        <f t="shared" si="75"/>
        <v>Normal weight</v>
      </c>
      <c r="D1217">
        <v>7.62</v>
      </c>
      <c r="E1217" t="str">
        <f t="shared" si="72"/>
        <v>Diabetes</v>
      </c>
      <c r="F1217" t="s">
        <v>2377</v>
      </c>
      <c r="G1217" t="s">
        <v>2377</v>
      </c>
      <c r="H1217" t="s">
        <v>2377</v>
      </c>
      <c r="I1217" t="s">
        <v>2378</v>
      </c>
      <c r="J1217" s="21">
        <f t="shared" si="73"/>
        <v>0</v>
      </c>
      <c r="K1217" t="s">
        <v>2377</v>
      </c>
      <c r="L1217" s="22" t="str">
        <f t="shared" si="74"/>
        <v>No</v>
      </c>
    </row>
    <row r="1218" spans="1:12">
      <c r="A1218" t="s">
        <v>1151</v>
      </c>
      <c r="B1218">
        <v>28.88</v>
      </c>
      <c r="C1218" s="22" t="str">
        <f t="shared" si="75"/>
        <v>Overweight</v>
      </c>
      <c r="D1218">
        <v>10.18</v>
      </c>
      <c r="E1218" t="str">
        <f t="shared" si="72"/>
        <v>Diabetes</v>
      </c>
      <c r="F1218" t="s">
        <v>2377</v>
      </c>
      <c r="G1218" t="s">
        <v>2377</v>
      </c>
      <c r="H1218" t="s">
        <v>2377</v>
      </c>
      <c r="I1218" t="s">
        <v>2378</v>
      </c>
      <c r="J1218" s="21">
        <f t="shared" si="73"/>
        <v>0</v>
      </c>
      <c r="K1218" t="s">
        <v>2377</v>
      </c>
      <c r="L1218" s="22" t="str">
        <f t="shared" si="74"/>
        <v>No</v>
      </c>
    </row>
    <row r="1219" spans="1:12">
      <c r="A1219" t="s">
        <v>1150</v>
      </c>
      <c r="B1219">
        <v>28.24</v>
      </c>
      <c r="C1219" s="22" t="str">
        <f t="shared" si="75"/>
        <v>Overweight</v>
      </c>
      <c r="D1219">
        <v>5.36</v>
      </c>
      <c r="E1219" t="str">
        <f t="shared" ref="E1219:E1282" si="76">IF(D1219&lt;5.7,"Normal",IF(D1219&lt;6.5,"Pre-diabetes","Diabetes"))</f>
        <v>Normal</v>
      </c>
      <c r="F1219" t="s">
        <v>2377</v>
      </c>
      <c r="G1219" t="s">
        <v>2377</v>
      </c>
      <c r="H1219" t="s">
        <v>2377</v>
      </c>
      <c r="I1219" t="s">
        <v>2378</v>
      </c>
      <c r="J1219" s="21">
        <f t="shared" ref="J1219:J1282" si="77">IF(I1219="No major surgery",0,I1219)</f>
        <v>0</v>
      </c>
      <c r="K1219" t="s">
        <v>2377</v>
      </c>
      <c r="L1219" s="22" t="str">
        <f t="shared" ref="L1219:L1282" si="78">IF(K1219="?","No",K1219)</f>
        <v>No</v>
      </c>
    </row>
    <row r="1220" spans="1:12">
      <c r="A1220" t="s">
        <v>1149</v>
      </c>
      <c r="B1220">
        <v>25.46</v>
      </c>
      <c r="C1220" s="22" t="str">
        <f t="shared" ref="C1220:C1283" si="79">IF(B1220&lt;18.5,"Underweight",IF(B1220&lt;25,"Normal weight", IF(B1220&lt;30,"Overweight","Obesity")))</f>
        <v>Overweight</v>
      </c>
      <c r="D1220">
        <v>11.78</v>
      </c>
      <c r="E1220" t="str">
        <f t="shared" si="76"/>
        <v>Diabetes</v>
      </c>
      <c r="F1220" t="s">
        <v>2379</v>
      </c>
      <c r="G1220" t="s">
        <v>2377</v>
      </c>
      <c r="H1220" t="s">
        <v>2377</v>
      </c>
      <c r="I1220">
        <v>1</v>
      </c>
      <c r="J1220" s="21">
        <f t="shared" si="77"/>
        <v>1</v>
      </c>
      <c r="K1220" t="s">
        <v>2377</v>
      </c>
      <c r="L1220" s="22" t="str">
        <f t="shared" si="78"/>
        <v>No</v>
      </c>
    </row>
    <row r="1221" spans="1:12">
      <c r="A1221" t="s">
        <v>1148</v>
      </c>
      <c r="B1221">
        <v>29.64</v>
      </c>
      <c r="C1221" s="22" t="str">
        <f t="shared" si="79"/>
        <v>Overweight</v>
      </c>
      <c r="D1221">
        <v>10.82</v>
      </c>
      <c r="E1221" t="str">
        <f t="shared" si="76"/>
        <v>Diabetes</v>
      </c>
      <c r="F1221" t="s">
        <v>2379</v>
      </c>
      <c r="G1221" t="s">
        <v>2377</v>
      </c>
      <c r="H1221" t="s">
        <v>2377</v>
      </c>
      <c r="I1221" t="s">
        <v>2378</v>
      </c>
      <c r="J1221" s="21">
        <f t="shared" si="77"/>
        <v>0</v>
      </c>
      <c r="K1221" t="s">
        <v>2377</v>
      </c>
      <c r="L1221" s="22" t="str">
        <f t="shared" si="78"/>
        <v>No</v>
      </c>
    </row>
    <row r="1222" spans="1:12">
      <c r="A1222" t="s">
        <v>1147</v>
      </c>
      <c r="B1222">
        <v>31.27</v>
      </c>
      <c r="C1222" s="22" t="str">
        <f t="shared" si="79"/>
        <v>Obesity</v>
      </c>
      <c r="D1222">
        <v>7.73</v>
      </c>
      <c r="E1222" t="str">
        <f t="shared" si="76"/>
        <v>Diabetes</v>
      </c>
      <c r="F1222" t="s">
        <v>2379</v>
      </c>
      <c r="G1222" t="s">
        <v>2377</v>
      </c>
      <c r="H1222" t="s">
        <v>2377</v>
      </c>
      <c r="I1222">
        <v>1</v>
      </c>
      <c r="J1222" s="21">
        <f t="shared" si="77"/>
        <v>1</v>
      </c>
      <c r="K1222" t="s">
        <v>2377</v>
      </c>
      <c r="L1222" s="22" t="str">
        <f t="shared" si="78"/>
        <v>No</v>
      </c>
    </row>
    <row r="1223" spans="1:12">
      <c r="A1223" t="s">
        <v>1146</v>
      </c>
      <c r="B1223">
        <v>19.95</v>
      </c>
      <c r="C1223" s="22" t="str">
        <f t="shared" si="79"/>
        <v>Normal weight</v>
      </c>
      <c r="D1223">
        <v>6.24</v>
      </c>
      <c r="E1223" t="str">
        <f t="shared" si="76"/>
        <v>Pre-diabetes</v>
      </c>
      <c r="F1223" t="s">
        <v>2379</v>
      </c>
      <c r="G1223" t="s">
        <v>2377</v>
      </c>
      <c r="H1223" t="s">
        <v>2377</v>
      </c>
      <c r="I1223" t="s">
        <v>2378</v>
      </c>
      <c r="J1223" s="21">
        <f t="shared" si="77"/>
        <v>0</v>
      </c>
      <c r="K1223" t="s">
        <v>2377</v>
      </c>
      <c r="L1223" s="22" t="str">
        <f t="shared" si="78"/>
        <v>No</v>
      </c>
    </row>
    <row r="1224" spans="1:12">
      <c r="A1224" t="s">
        <v>1145</v>
      </c>
      <c r="B1224">
        <v>21.3</v>
      </c>
      <c r="C1224" s="22" t="str">
        <f t="shared" si="79"/>
        <v>Normal weight</v>
      </c>
      <c r="D1224">
        <v>10.42</v>
      </c>
      <c r="E1224" t="str">
        <f t="shared" si="76"/>
        <v>Diabetes</v>
      </c>
      <c r="F1224" t="s">
        <v>2377</v>
      </c>
      <c r="G1224" t="s">
        <v>2377</v>
      </c>
      <c r="H1224" t="s">
        <v>2377</v>
      </c>
      <c r="I1224">
        <v>2</v>
      </c>
      <c r="J1224" s="21">
        <f t="shared" si="77"/>
        <v>2</v>
      </c>
      <c r="K1224" t="s">
        <v>2377</v>
      </c>
      <c r="L1224" s="22" t="str">
        <f t="shared" si="78"/>
        <v>No</v>
      </c>
    </row>
    <row r="1225" spans="1:12">
      <c r="A1225" t="s">
        <v>1144</v>
      </c>
      <c r="B1225">
        <v>31.635000000000002</v>
      </c>
      <c r="C1225" s="22" t="str">
        <f t="shared" si="79"/>
        <v>Obesity</v>
      </c>
      <c r="D1225">
        <v>11.11</v>
      </c>
      <c r="E1225" t="str">
        <f t="shared" si="76"/>
        <v>Diabetes</v>
      </c>
      <c r="F1225" t="s">
        <v>2377</v>
      </c>
      <c r="G1225" t="s">
        <v>2377</v>
      </c>
      <c r="H1225" t="s">
        <v>2377</v>
      </c>
      <c r="I1225" t="s">
        <v>2378</v>
      </c>
      <c r="J1225" s="21">
        <f t="shared" si="77"/>
        <v>0</v>
      </c>
      <c r="K1225" t="s">
        <v>2377</v>
      </c>
      <c r="L1225" s="22" t="str">
        <f t="shared" si="78"/>
        <v>No</v>
      </c>
    </row>
    <row r="1226" spans="1:12">
      <c r="A1226" t="s">
        <v>1143</v>
      </c>
      <c r="B1226">
        <v>23.9</v>
      </c>
      <c r="C1226" s="22" t="str">
        <f t="shared" si="79"/>
        <v>Normal weight</v>
      </c>
      <c r="D1226">
        <v>7.67</v>
      </c>
      <c r="E1226" t="str">
        <f t="shared" si="76"/>
        <v>Diabetes</v>
      </c>
      <c r="F1226" t="s">
        <v>2379</v>
      </c>
      <c r="G1226" t="s">
        <v>2377</v>
      </c>
      <c r="H1226" t="s">
        <v>2377</v>
      </c>
      <c r="I1226">
        <v>2</v>
      </c>
      <c r="J1226" s="21">
        <f t="shared" si="77"/>
        <v>2</v>
      </c>
      <c r="K1226" t="s">
        <v>2377</v>
      </c>
      <c r="L1226" s="22" t="str">
        <f t="shared" si="78"/>
        <v>No</v>
      </c>
    </row>
    <row r="1227" spans="1:12">
      <c r="A1227" t="s">
        <v>1142</v>
      </c>
      <c r="B1227">
        <v>34.15</v>
      </c>
      <c r="C1227" s="22" t="str">
        <f t="shared" si="79"/>
        <v>Obesity</v>
      </c>
      <c r="D1227">
        <v>6.15</v>
      </c>
      <c r="E1227" t="str">
        <f t="shared" si="76"/>
        <v>Pre-diabetes</v>
      </c>
      <c r="F1227" t="s">
        <v>2377</v>
      </c>
      <c r="G1227" t="s">
        <v>2377</v>
      </c>
      <c r="H1227" t="s">
        <v>2377</v>
      </c>
      <c r="I1227" t="s">
        <v>2378</v>
      </c>
      <c r="J1227" s="21">
        <f t="shared" si="77"/>
        <v>0</v>
      </c>
      <c r="K1227" t="s">
        <v>2377</v>
      </c>
      <c r="L1227" s="22" t="str">
        <f t="shared" si="78"/>
        <v>No</v>
      </c>
    </row>
    <row r="1228" spans="1:12">
      <c r="A1228" t="s">
        <v>1141</v>
      </c>
      <c r="B1228">
        <v>28.71</v>
      </c>
      <c r="C1228" s="22" t="str">
        <f t="shared" si="79"/>
        <v>Overweight</v>
      </c>
      <c r="D1228">
        <v>5.71</v>
      </c>
      <c r="E1228" t="str">
        <f t="shared" si="76"/>
        <v>Pre-diabetes</v>
      </c>
      <c r="F1228" t="s">
        <v>2377</v>
      </c>
      <c r="G1228" t="s">
        <v>2377</v>
      </c>
      <c r="H1228" t="s">
        <v>2377</v>
      </c>
      <c r="I1228" t="s">
        <v>2378</v>
      </c>
      <c r="J1228" s="21">
        <f t="shared" si="77"/>
        <v>0</v>
      </c>
      <c r="K1228" t="s">
        <v>2377</v>
      </c>
      <c r="L1228" s="22" t="str">
        <f t="shared" si="78"/>
        <v>No</v>
      </c>
    </row>
    <row r="1229" spans="1:12">
      <c r="A1229" t="s">
        <v>1140</v>
      </c>
      <c r="B1229">
        <v>36.700000000000003</v>
      </c>
      <c r="C1229" s="22" t="str">
        <f t="shared" si="79"/>
        <v>Obesity</v>
      </c>
      <c r="D1229">
        <v>8.6999999999999993</v>
      </c>
      <c r="E1229" t="str">
        <f t="shared" si="76"/>
        <v>Diabetes</v>
      </c>
      <c r="F1229" t="s">
        <v>2379</v>
      </c>
      <c r="G1229" t="s">
        <v>2377</v>
      </c>
      <c r="H1229" t="s">
        <v>2377</v>
      </c>
      <c r="I1229">
        <v>2</v>
      </c>
      <c r="J1229" s="21">
        <f t="shared" si="77"/>
        <v>2</v>
      </c>
      <c r="K1229" t="s">
        <v>2377</v>
      </c>
      <c r="L1229" s="22" t="str">
        <f t="shared" si="78"/>
        <v>No</v>
      </c>
    </row>
    <row r="1230" spans="1:12">
      <c r="A1230" t="s">
        <v>1139</v>
      </c>
      <c r="B1230">
        <v>34.1</v>
      </c>
      <c r="C1230" s="22" t="str">
        <f t="shared" si="79"/>
        <v>Obesity</v>
      </c>
      <c r="D1230">
        <v>9.0399999999999991</v>
      </c>
      <c r="E1230" t="str">
        <f t="shared" si="76"/>
        <v>Diabetes</v>
      </c>
      <c r="F1230" t="s">
        <v>2379</v>
      </c>
      <c r="G1230" t="s">
        <v>2377</v>
      </c>
      <c r="H1230" t="s">
        <v>2377</v>
      </c>
      <c r="I1230">
        <v>2</v>
      </c>
      <c r="J1230" s="21">
        <f t="shared" si="77"/>
        <v>2</v>
      </c>
      <c r="K1230" t="s">
        <v>2377</v>
      </c>
      <c r="L1230" s="22" t="str">
        <f t="shared" si="78"/>
        <v>No</v>
      </c>
    </row>
    <row r="1231" spans="1:12">
      <c r="A1231" t="s">
        <v>1138</v>
      </c>
      <c r="B1231">
        <v>25.7</v>
      </c>
      <c r="C1231" s="22" t="str">
        <f t="shared" si="79"/>
        <v>Overweight</v>
      </c>
      <c r="D1231">
        <v>5.61</v>
      </c>
      <c r="E1231" t="str">
        <f t="shared" si="76"/>
        <v>Normal</v>
      </c>
      <c r="F1231" t="s">
        <v>2377</v>
      </c>
      <c r="G1231" t="s">
        <v>2377</v>
      </c>
      <c r="H1231" t="s">
        <v>2377</v>
      </c>
      <c r="I1231" t="s">
        <v>2378</v>
      </c>
      <c r="J1231" s="21">
        <f t="shared" si="77"/>
        <v>0</v>
      </c>
      <c r="K1231" t="s">
        <v>2377</v>
      </c>
      <c r="L1231" s="22" t="str">
        <f t="shared" si="78"/>
        <v>No</v>
      </c>
    </row>
    <row r="1232" spans="1:12">
      <c r="A1232" t="s">
        <v>1137</v>
      </c>
      <c r="B1232">
        <v>21.68</v>
      </c>
      <c r="C1232" s="22" t="str">
        <f t="shared" si="79"/>
        <v>Normal weight</v>
      </c>
      <c r="D1232">
        <v>8.1199999999999992</v>
      </c>
      <c r="E1232" t="str">
        <f t="shared" si="76"/>
        <v>Diabetes</v>
      </c>
      <c r="F1232" t="s">
        <v>2377</v>
      </c>
      <c r="G1232" t="s">
        <v>2377</v>
      </c>
      <c r="H1232" t="s">
        <v>2377</v>
      </c>
      <c r="I1232" t="s">
        <v>2378</v>
      </c>
      <c r="J1232" s="21">
        <f t="shared" si="77"/>
        <v>0</v>
      </c>
      <c r="K1232" t="s">
        <v>2377</v>
      </c>
      <c r="L1232" s="22" t="str">
        <f t="shared" si="78"/>
        <v>No</v>
      </c>
    </row>
    <row r="1233" spans="1:12">
      <c r="A1233" t="s">
        <v>1136</v>
      </c>
      <c r="B1233">
        <v>25.175000000000001</v>
      </c>
      <c r="C1233" s="22" t="str">
        <f t="shared" si="79"/>
        <v>Overweight</v>
      </c>
      <c r="D1233">
        <v>4.74</v>
      </c>
      <c r="E1233" t="str">
        <f t="shared" si="76"/>
        <v>Normal</v>
      </c>
      <c r="F1233" t="s">
        <v>2377</v>
      </c>
      <c r="G1233" t="s">
        <v>2377</v>
      </c>
      <c r="H1233" t="s">
        <v>2377</v>
      </c>
      <c r="I1233" t="s">
        <v>2378</v>
      </c>
      <c r="J1233" s="21">
        <f t="shared" si="77"/>
        <v>0</v>
      </c>
      <c r="K1233" t="s">
        <v>2377</v>
      </c>
      <c r="L1233" s="22" t="str">
        <f t="shared" si="78"/>
        <v>No</v>
      </c>
    </row>
    <row r="1234" spans="1:12">
      <c r="A1234" t="s">
        <v>1135</v>
      </c>
      <c r="B1234">
        <v>44.77</v>
      </c>
      <c r="C1234" s="22" t="str">
        <f t="shared" si="79"/>
        <v>Obesity</v>
      </c>
      <c r="D1234">
        <v>4.0599999999999996</v>
      </c>
      <c r="E1234" t="str">
        <f t="shared" si="76"/>
        <v>Normal</v>
      </c>
      <c r="F1234" t="s">
        <v>2377</v>
      </c>
      <c r="G1234" t="s">
        <v>2377</v>
      </c>
      <c r="H1234" t="s">
        <v>2377</v>
      </c>
      <c r="I1234">
        <v>2</v>
      </c>
      <c r="J1234" s="21">
        <f t="shared" si="77"/>
        <v>2</v>
      </c>
      <c r="K1234" t="s">
        <v>2377</v>
      </c>
      <c r="L1234" s="22" t="str">
        <f t="shared" si="78"/>
        <v>No</v>
      </c>
    </row>
    <row r="1235" spans="1:12">
      <c r="A1235" t="s">
        <v>1134</v>
      </c>
      <c r="B1235">
        <v>37.07</v>
      </c>
      <c r="C1235" s="22" t="str">
        <f t="shared" si="79"/>
        <v>Obesity</v>
      </c>
      <c r="D1235">
        <v>5.69</v>
      </c>
      <c r="E1235" t="str">
        <f t="shared" si="76"/>
        <v>Normal</v>
      </c>
      <c r="F1235" t="s">
        <v>2377</v>
      </c>
      <c r="G1235" t="s">
        <v>2377</v>
      </c>
      <c r="H1235" t="s">
        <v>2377</v>
      </c>
      <c r="I1235">
        <v>2</v>
      </c>
      <c r="J1235" s="21">
        <f t="shared" si="77"/>
        <v>2</v>
      </c>
      <c r="K1235" t="s">
        <v>2377</v>
      </c>
      <c r="L1235" s="22" t="str">
        <f t="shared" si="78"/>
        <v>No</v>
      </c>
    </row>
    <row r="1236" spans="1:12">
      <c r="A1236" t="s">
        <v>1133</v>
      </c>
      <c r="B1236">
        <v>39.799999999999997</v>
      </c>
      <c r="C1236" s="22" t="str">
        <f t="shared" si="79"/>
        <v>Obesity</v>
      </c>
      <c r="D1236">
        <v>5.66</v>
      </c>
      <c r="E1236" t="str">
        <f t="shared" si="76"/>
        <v>Normal</v>
      </c>
      <c r="F1236" t="s">
        <v>2377</v>
      </c>
      <c r="G1236" t="s">
        <v>2377</v>
      </c>
      <c r="H1236" t="s">
        <v>2380</v>
      </c>
      <c r="I1236">
        <v>1</v>
      </c>
      <c r="J1236" s="21">
        <f t="shared" si="77"/>
        <v>1</v>
      </c>
      <c r="K1236" t="s">
        <v>2377</v>
      </c>
      <c r="L1236" s="22" t="str">
        <f t="shared" si="78"/>
        <v>No</v>
      </c>
    </row>
    <row r="1237" spans="1:12">
      <c r="A1237" t="s">
        <v>1132</v>
      </c>
      <c r="B1237">
        <v>26.36</v>
      </c>
      <c r="C1237" s="22" t="str">
        <f t="shared" si="79"/>
        <v>Overweight</v>
      </c>
      <c r="D1237">
        <v>4.32</v>
      </c>
      <c r="E1237" t="str">
        <f t="shared" si="76"/>
        <v>Normal</v>
      </c>
      <c r="F1237" t="s">
        <v>2377</v>
      </c>
      <c r="G1237" t="s">
        <v>2377</v>
      </c>
      <c r="H1237" t="s">
        <v>2380</v>
      </c>
      <c r="I1237">
        <v>1</v>
      </c>
      <c r="J1237" s="21">
        <f t="shared" si="77"/>
        <v>1</v>
      </c>
      <c r="K1237" t="s">
        <v>2377</v>
      </c>
      <c r="L1237" s="22" t="str">
        <f t="shared" si="78"/>
        <v>No</v>
      </c>
    </row>
    <row r="1238" spans="1:12">
      <c r="A1238" t="s">
        <v>1131</v>
      </c>
      <c r="B1238">
        <v>29.925000000000001</v>
      </c>
      <c r="C1238" s="22" t="str">
        <f t="shared" si="79"/>
        <v>Overweight</v>
      </c>
      <c r="D1238">
        <v>8.2899999999999991</v>
      </c>
      <c r="E1238" t="str">
        <f t="shared" si="76"/>
        <v>Diabetes</v>
      </c>
      <c r="F1238" t="s">
        <v>2377</v>
      </c>
      <c r="G1238" t="s">
        <v>2377</v>
      </c>
      <c r="H1238" t="s">
        <v>2377</v>
      </c>
      <c r="I1238">
        <v>2</v>
      </c>
      <c r="J1238" s="21">
        <f t="shared" si="77"/>
        <v>2</v>
      </c>
      <c r="K1238" t="s">
        <v>2377</v>
      </c>
      <c r="L1238" s="22" t="str">
        <f t="shared" si="78"/>
        <v>No</v>
      </c>
    </row>
    <row r="1239" spans="1:12">
      <c r="A1239" t="s">
        <v>1130</v>
      </c>
      <c r="B1239">
        <v>37.29</v>
      </c>
      <c r="C1239" s="22" t="str">
        <f t="shared" si="79"/>
        <v>Obesity</v>
      </c>
      <c r="D1239">
        <v>10.46</v>
      </c>
      <c r="E1239" t="str">
        <f t="shared" si="76"/>
        <v>Diabetes</v>
      </c>
      <c r="F1239" t="s">
        <v>2377</v>
      </c>
      <c r="G1239" t="s">
        <v>2377</v>
      </c>
      <c r="H1239" t="s">
        <v>2377</v>
      </c>
      <c r="I1239" t="s">
        <v>2378</v>
      </c>
      <c r="J1239" s="21">
        <f t="shared" si="77"/>
        <v>0</v>
      </c>
      <c r="K1239" t="s">
        <v>2377</v>
      </c>
      <c r="L1239" s="22" t="str">
        <f t="shared" si="78"/>
        <v>No</v>
      </c>
    </row>
    <row r="1240" spans="1:12">
      <c r="A1240" t="s">
        <v>1129</v>
      </c>
      <c r="B1240">
        <v>30.2</v>
      </c>
      <c r="C1240" s="22" t="str">
        <f t="shared" si="79"/>
        <v>Obesity</v>
      </c>
      <c r="D1240">
        <v>11.96</v>
      </c>
      <c r="E1240" t="str">
        <f t="shared" si="76"/>
        <v>Diabetes</v>
      </c>
      <c r="F1240" t="s">
        <v>2377</v>
      </c>
      <c r="G1240" t="s">
        <v>2377</v>
      </c>
      <c r="H1240" t="s">
        <v>2377</v>
      </c>
      <c r="I1240" t="s">
        <v>2378</v>
      </c>
      <c r="J1240" s="21">
        <f t="shared" si="77"/>
        <v>0</v>
      </c>
      <c r="K1240" t="s">
        <v>2377</v>
      </c>
      <c r="L1240" s="22" t="str">
        <f t="shared" si="78"/>
        <v>No</v>
      </c>
    </row>
    <row r="1241" spans="1:12">
      <c r="A1241" t="s">
        <v>1128</v>
      </c>
      <c r="B1241">
        <v>24.225000000000001</v>
      </c>
      <c r="C1241" s="22" t="str">
        <f t="shared" si="79"/>
        <v>Normal weight</v>
      </c>
      <c r="D1241">
        <v>4.25</v>
      </c>
      <c r="E1241" t="str">
        <f t="shared" si="76"/>
        <v>Normal</v>
      </c>
      <c r="F1241" t="s">
        <v>2379</v>
      </c>
      <c r="G1241" t="s">
        <v>2377</v>
      </c>
      <c r="H1241" t="s">
        <v>2380</v>
      </c>
      <c r="I1241">
        <v>1</v>
      </c>
      <c r="J1241" s="21">
        <f t="shared" si="77"/>
        <v>1</v>
      </c>
      <c r="K1241" t="s">
        <v>2377</v>
      </c>
      <c r="L1241" s="22" t="str">
        <f t="shared" si="78"/>
        <v>No</v>
      </c>
    </row>
    <row r="1242" spans="1:12">
      <c r="A1242" t="s">
        <v>1127</v>
      </c>
      <c r="B1242">
        <v>31.445</v>
      </c>
      <c r="C1242" s="22" t="str">
        <f t="shared" si="79"/>
        <v>Obesity</v>
      </c>
      <c r="D1242">
        <v>8.33</v>
      </c>
      <c r="E1242" t="str">
        <f t="shared" si="76"/>
        <v>Diabetes</v>
      </c>
      <c r="F1242" t="s">
        <v>2377</v>
      </c>
      <c r="G1242" t="s">
        <v>2377</v>
      </c>
      <c r="H1242" t="s">
        <v>2377</v>
      </c>
      <c r="I1242" t="s">
        <v>2378</v>
      </c>
      <c r="J1242" s="21">
        <f t="shared" si="77"/>
        <v>0</v>
      </c>
      <c r="K1242" t="s">
        <v>2377</v>
      </c>
      <c r="L1242" s="22" t="str">
        <f t="shared" si="78"/>
        <v>No</v>
      </c>
    </row>
    <row r="1243" spans="1:12">
      <c r="A1243" t="s">
        <v>1126</v>
      </c>
      <c r="B1243">
        <v>38.880000000000003</v>
      </c>
      <c r="C1243" s="22" t="str">
        <f t="shared" si="79"/>
        <v>Obesity</v>
      </c>
      <c r="D1243">
        <v>4.29</v>
      </c>
      <c r="E1243" t="str">
        <f t="shared" si="76"/>
        <v>Normal</v>
      </c>
      <c r="F1243" t="s">
        <v>2377</v>
      </c>
      <c r="G1243" t="s">
        <v>2377</v>
      </c>
      <c r="H1243" t="s">
        <v>2377</v>
      </c>
      <c r="I1243">
        <v>1</v>
      </c>
      <c r="J1243" s="21">
        <f t="shared" si="77"/>
        <v>1</v>
      </c>
      <c r="K1243" t="s">
        <v>2377</v>
      </c>
      <c r="L1243" s="22" t="str">
        <f t="shared" si="78"/>
        <v>No</v>
      </c>
    </row>
    <row r="1244" spans="1:12">
      <c r="A1244" t="s">
        <v>1125</v>
      </c>
      <c r="B1244">
        <v>43.89</v>
      </c>
      <c r="C1244" s="22" t="str">
        <f t="shared" si="79"/>
        <v>Obesity</v>
      </c>
      <c r="D1244">
        <v>6.32</v>
      </c>
      <c r="E1244" t="str">
        <f t="shared" si="76"/>
        <v>Pre-diabetes</v>
      </c>
      <c r="F1244" t="s">
        <v>2379</v>
      </c>
      <c r="G1244" t="s">
        <v>2377</v>
      </c>
      <c r="H1244" t="s">
        <v>2377</v>
      </c>
      <c r="I1244" t="s">
        <v>2378</v>
      </c>
      <c r="J1244" s="21">
        <f t="shared" si="77"/>
        <v>0</v>
      </c>
      <c r="K1244" t="s">
        <v>2377</v>
      </c>
      <c r="L1244" s="22" t="str">
        <f t="shared" si="78"/>
        <v>No</v>
      </c>
    </row>
    <row r="1245" spans="1:12">
      <c r="A1245" t="s">
        <v>1124</v>
      </c>
      <c r="B1245">
        <v>25.6</v>
      </c>
      <c r="C1245" s="22" t="str">
        <f t="shared" si="79"/>
        <v>Overweight</v>
      </c>
      <c r="D1245">
        <v>5.65</v>
      </c>
      <c r="E1245" t="str">
        <f t="shared" si="76"/>
        <v>Normal</v>
      </c>
      <c r="F1245" t="s">
        <v>2377</v>
      </c>
      <c r="G1245" t="s">
        <v>2377</v>
      </c>
      <c r="H1245" t="s">
        <v>2377</v>
      </c>
      <c r="I1245">
        <v>2</v>
      </c>
      <c r="J1245" s="21">
        <f t="shared" si="77"/>
        <v>2</v>
      </c>
      <c r="K1245" t="s">
        <v>2377</v>
      </c>
      <c r="L1245" s="22" t="str">
        <f t="shared" si="78"/>
        <v>No</v>
      </c>
    </row>
    <row r="1246" spans="1:12">
      <c r="A1246" t="s">
        <v>1123</v>
      </c>
      <c r="B1246">
        <v>29.545000000000002</v>
      </c>
      <c r="C1246" s="22" t="str">
        <f t="shared" si="79"/>
        <v>Overweight</v>
      </c>
      <c r="D1246">
        <v>8.41</v>
      </c>
      <c r="E1246" t="str">
        <f t="shared" si="76"/>
        <v>Diabetes</v>
      </c>
      <c r="F1246" t="s">
        <v>2379</v>
      </c>
      <c r="G1246" t="s">
        <v>2377</v>
      </c>
      <c r="H1246" t="s">
        <v>2377</v>
      </c>
      <c r="I1246">
        <v>1</v>
      </c>
      <c r="J1246" s="21">
        <f t="shared" si="77"/>
        <v>1</v>
      </c>
      <c r="K1246" t="s">
        <v>2377</v>
      </c>
      <c r="L1246" s="22" t="str">
        <f t="shared" si="78"/>
        <v>No</v>
      </c>
    </row>
    <row r="1247" spans="1:12">
      <c r="A1247" t="s">
        <v>1122</v>
      </c>
      <c r="B1247">
        <v>23.25</v>
      </c>
      <c r="C1247" s="22" t="str">
        <f t="shared" si="79"/>
        <v>Normal weight</v>
      </c>
      <c r="D1247">
        <v>11.96</v>
      </c>
      <c r="E1247" t="str">
        <f t="shared" si="76"/>
        <v>Diabetes</v>
      </c>
      <c r="F1247" t="s">
        <v>2379</v>
      </c>
      <c r="G1247" t="s">
        <v>2377</v>
      </c>
      <c r="H1247" t="s">
        <v>2377</v>
      </c>
      <c r="I1247" t="s">
        <v>2378</v>
      </c>
      <c r="J1247" s="21">
        <f t="shared" si="77"/>
        <v>0</v>
      </c>
      <c r="K1247" t="s">
        <v>2377</v>
      </c>
      <c r="L1247" s="22" t="str">
        <f t="shared" si="78"/>
        <v>No</v>
      </c>
    </row>
    <row r="1248" spans="1:12">
      <c r="A1248" t="s">
        <v>1121</v>
      </c>
      <c r="B1248">
        <v>43.95</v>
      </c>
      <c r="C1248" s="22" t="str">
        <f t="shared" si="79"/>
        <v>Obesity</v>
      </c>
      <c r="D1248">
        <v>5.17</v>
      </c>
      <c r="E1248" t="str">
        <f t="shared" si="76"/>
        <v>Normal</v>
      </c>
      <c r="F1248" t="s">
        <v>2379</v>
      </c>
      <c r="G1248" t="s">
        <v>2377</v>
      </c>
      <c r="H1248" t="s">
        <v>2380</v>
      </c>
      <c r="I1248">
        <v>1</v>
      </c>
      <c r="J1248" s="21">
        <f t="shared" si="77"/>
        <v>1</v>
      </c>
      <c r="K1248" t="s">
        <v>2377</v>
      </c>
      <c r="L1248" s="22" t="str">
        <f t="shared" si="78"/>
        <v>No</v>
      </c>
    </row>
    <row r="1249" spans="1:12">
      <c r="A1249" t="s">
        <v>1120</v>
      </c>
      <c r="B1249">
        <v>21.85</v>
      </c>
      <c r="C1249" s="22" t="str">
        <f t="shared" si="79"/>
        <v>Normal weight</v>
      </c>
      <c r="D1249">
        <v>8.76</v>
      </c>
      <c r="E1249" t="str">
        <f t="shared" si="76"/>
        <v>Diabetes</v>
      </c>
      <c r="F1249" t="s">
        <v>2377</v>
      </c>
      <c r="G1249" t="s">
        <v>2377</v>
      </c>
      <c r="H1249" t="s">
        <v>2377</v>
      </c>
      <c r="I1249" t="s">
        <v>2378</v>
      </c>
      <c r="J1249" s="21">
        <f t="shared" si="77"/>
        <v>0</v>
      </c>
      <c r="K1249" t="s">
        <v>2377</v>
      </c>
      <c r="L1249" s="22" t="str">
        <f t="shared" si="78"/>
        <v>No</v>
      </c>
    </row>
    <row r="1250" spans="1:12">
      <c r="A1250" t="s">
        <v>1119</v>
      </c>
      <c r="B1250">
        <v>25.73</v>
      </c>
      <c r="C1250" s="22" t="str">
        <f t="shared" si="79"/>
        <v>Overweight</v>
      </c>
      <c r="D1250">
        <v>7.99</v>
      </c>
      <c r="E1250" t="str">
        <f t="shared" si="76"/>
        <v>Diabetes</v>
      </c>
      <c r="F1250" t="s">
        <v>2377</v>
      </c>
      <c r="G1250" t="s">
        <v>2377</v>
      </c>
      <c r="H1250" t="s">
        <v>2377</v>
      </c>
      <c r="I1250">
        <v>2</v>
      </c>
      <c r="J1250" s="21">
        <f t="shared" si="77"/>
        <v>2</v>
      </c>
      <c r="K1250" t="s">
        <v>2377</v>
      </c>
      <c r="L1250" s="22" t="str">
        <f t="shared" si="78"/>
        <v>No</v>
      </c>
    </row>
    <row r="1251" spans="1:12">
      <c r="A1251" t="s">
        <v>1118</v>
      </c>
      <c r="B1251">
        <v>32.229999999999997</v>
      </c>
      <c r="C1251" s="22" t="str">
        <f t="shared" si="79"/>
        <v>Obesity</v>
      </c>
      <c r="D1251">
        <v>8.59</v>
      </c>
      <c r="E1251" t="str">
        <f t="shared" si="76"/>
        <v>Diabetes</v>
      </c>
      <c r="F1251" t="s">
        <v>2377</v>
      </c>
      <c r="G1251" t="s">
        <v>2377</v>
      </c>
      <c r="H1251" t="s">
        <v>2377</v>
      </c>
      <c r="I1251" t="s">
        <v>2378</v>
      </c>
      <c r="J1251" s="21">
        <f t="shared" si="77"/>
        <v>0</v>
      </c>
      <c r="K1251" t="s">
        <v>2377</v>
      </c>
      <c r="L1251" s="22" t="str">
        <f t="shared" si="78"/>
        <v>No</v>
      </c>
    </row>
    <row r="1252" spans="1:12">
      <c r="A1252" t="s">
        <v>1117</v>
      </c>
      <c r="B1252">
        <v>32.204999999999998</v>
      </c>
      <c r="C1252" s="22" t="str">
        <f t="shared" si="79"/>
        <v>Obesity</v>
      </c>
      <c r="D1252">
        <v>6.14</v>
      </c>
      <c r="E1252" t="str">
        <f t="shared" si="76"/>
        <v>Pre-diabetes</v>
      </c>
      <c r="F1252" t="s">
        <v>2377</v>
      </c>
      <c r="G1252" t="s">
        <v>2377</v>
      </c>
      <c r="H1252" t="s">
        <v>2377</v>
      </c>
      <c r="I1252">
        <v>2</v>
      </c>
      <c r="J1252" s="21">
        <f t="shared" si="77"/>
        <v>2</v>
      </c>
      <c r="K1252" t="s">
        <v>2377</v>
      </c>
      <c r="L1252" s="22" t="str">
        <f t="shared" si="78"/>
        <v>No</v>
      </c>
    </row>
    <row r="1253" spans="1:12">
      <c r="A1253" t="s">
        <v>1116</v>
      </c>
      <c r="B1253">
        <v>26.41</v>
      </c>
      <c r="C1253" s="22" t="str">
        <f t="shared" si="79"/>
        <v>Overweight</v>
      </c>
      <c r="D1253">
        <v>4.08</v>
      </c>
      <c r="E1253" t="str">
        <f t="shared" si="76"/>
        <v>Normal</v>
      </c>
      <c r="F1253" t="s">
        <v>2377</v>
      </c>
      <c r="G1253" t="s">
        <v>2377</v>
      </c>
      <c r="H1253" t="s">
        <v>2377</v>
      </c>
      <c r="I1253">
        <v>2</v>
      </c>
      <c r="J1253" s="21">
        <f t="shared" si="77"/>
        <v>2</v>
      </c>
      <c r="K1253" t="s">
        <v>2377</v>
      </c>
      <c r="L1253" s="22" t="str">
        <f t="shared" si="78"/>
        <v>No</v>
      </c>
    </row>
    <row r="1254" spans="1:12">
      <c r="A1254" t="s">
        <v>1115</v>
      </c>
      <c r="B1254">
        <v>30.2</v>
      </c>
      <c r="C1254" s="22" t="str">
        <f t="shared" si="79"/>
        <v>Obesity</v>
      </c>
      <c r="D1254">
        <v>6.25</v>
      </c>
      <c r="E1254" t="str">
        <f t="shared" si="76"/>
        <v>Pre-diabetes</v>
      </c>
      <c r="F1254" t="s">
        <v>2379</v>
      </c>
      <c r="G1254" t="s">
        <v>2377</v>
      </c>
      <c r="H1254" t="s">
        <v>2377</v>
      </c>
      <c r="I1254" t="s">
        <v>2378</v>
      </c>
      <c r="J1254" s="21">
        <f t="shared" si="77"/>
        <v>0</v>
      </c>
      <c r="K1254" t="s">
        <v>2377</v>
      </c>
      <c r="L1254" s="22" t="str">
        <f t="shared" si="78"/>
        <v>No</v>
      </c>
    </row>
    <row r="1255" spans="1:12">
      <c r="A1255" t="s">
        <v>1114</v>
      </c>
      <c r="B1255">
        <v>31.26</v>
      </c>
      <c r="C1255" s="22" t="str">
        <f t="shared" si="79"/>
        <v>Obesity</v>
      </c>
      <c r="D1255">
        <v>5.94</v>
      </c>
      <c r="E1255" t="str">
        <f t="shared" si="76"/>
        <v>Pre-diabetes</v>
      </c>
      <c r="F1255" t="s">
        <v>2379</v>
      </c>
      <c r="G1255" t="s">
        <v>2377</v>
      </c>
      <c r="H1255" t="s">
        <v>2377</v>
      </c>
      <c r="I1255">
        <v>1</v>
      </c>
      <c r="J1255" s="21">
        <f t="shared" si="77"/>
        <v>1</v>
      </c>
      <c r="K1255" t="s">
        <v>2377</v>
      </c>
      <c r="L1255" s="22" t="str">
        <f t="shared" si="78"/>
        <v>No</v>
      </c>
    </row>
    <row r="1256" spans="1:12">
      <c r="A1256" t="s">
        <v>1113</v>
      </c>
      <c r="B1256">
        <v>33.725000000000001</v>
      </c>
      <c r="C1256" s="22" t="str">
        <f t="shared" si="79"/>
        <v>Obesity</v>
      </c>
      <c r="D1256">
        <v>6.45</v>
      </c>
      <c r="E1256" t="str">
        <f t="shared" si="76"/>
        <v>Pre-diabetes</v>
      </c>
      <c r="F1256" t="s">
        <v>2379</v>
      </c>
      <c r="G1256" t="s">
        <v>2377</v>
      </c>
      <c r="H1256" t="s">
        <v>2377</v>
      </c>
      <c r="I1256" t="s">
        <v>2378</v>
      </c>
      <c r="J1256" s="21">
        <f t="shared" si="77"/>
        <v>0</v>
      </c>
      <c r="K1256" t="s">
        <v>2377</v>
      </c>
      <c r="L1256" s="22" t="str">
        <f t="shared" si="78"/>
        <v>No</v>
      </c>
    </row>
    <row r="1257" spans="1:12">
      <c r="A1257" t="s">
        <v>1112</v>
      </c>
      <c r="B1257">
        <v>28.9</v>
      </c>
      <c r="C1257" s="22" t="str">
        <f t="shared" si="79"/>
        <v>Overweight</v>
      </c>
      <c r="D1257">
        <v>5.74</v>
      </c>
      <c r="E1257" t="str">
        <f t="shared" si="76"/>
        <v>Pre-diabetes</v>
      </c>
      <c r="F1257" t="s">
        <v>2379</v>
      </c>
      <c r="G1257" t="s">
        <v>2377</v>
      </c>
      <c r="H1257" t="s">
        <v>2377</v>
      </c>
      <c r="I1257" t="s">
        <v>2378</v>
      </c>
      <c r="J1257" s="21">
        <f t="shared" si="77"/>
        <v>0</v>
      </c>
      <c r="K1257" t="s">
        <v>2377</v>
      </c>
      <c r="L1257" s="22" t="str">
        <f t="shared" si="78"/>
        <v>No</v>
      </c>
    </row>
    <row r="1258" spans="1:12">
      <c r="A1258" t="s">
        <v>1111</v>
      </c>
      <c r="B1258">
        <v>45.69</v>
      </c>
      <c r="C1258" s="22" t="str">
        <f t="shared" si="79"/>
        <v>Obesity</v>
      </c>
      <c r="D1258">
        <v>4.43</v>
      </c>
      <c r="E1258" t="str">
        <f t="shared" si="76"/>
        <v>Normal</v>
      </c>
      <c r="F1258" t="s">
        <v>2379</v>
      </c>
      <c r="G1258" t="s">
        <v>2377</v>
      </c>
      <c r="H1258" t="s">
        <v>2377</v>
      </c>
      <c r="I1258" t="s">
        <v>2378</v>
      </c>
      <c r="J1258" s="21">
        <f t="shared" si="77"/>
        <v>0</v>
      </c>
      <c r="K1258" t="s">
        <v>2377</v>
      </c>
      <c r="L1258" s="22" t="str">
        <f t="shared" si="78"/>
        <v>No</v>
      </c>
    </row>
    <row r="1259" spans="1:12">
      <c r="A1259" t="s">
        <v>1110</v>
      </c>
      <c r="B1259">
        <v>21.03</v>
      </c>
      <c r="C1259" s="22" t="str">
        <f t="shared" si="79"/>
        <v>Normal weight</v>
      </c>
      <c r="D1259">
        <v>6.5</v>
      </c>
      <c r="E1259" t="str">
        <f t="shared" si="76"/>
        <v>Diabetes</v>
      </c>
      <c r="F1259" t="s">
        <v>2377</v>
      </c>
      <c r="G1259" t="s">
        <v>2377</v>
      </c>
      <c r="H1259" t="s">
        <v>2377</v>
      </c>
      <c r="I1259" t="s">
        <v>2378</v>
      </c>
      <c r="J1259" s="21">
        <f t="shared" si="77"/>
        <v>0</v>
      </c>
      <c r="K1259" t="s">
        <v>2377</v>
      </c>
      <c r="L1259" s="22" t="str">
        <f t="shared" si="78"/>
        <v>No</v>
      </c>
    </row>
    <row r="1260" spans="1:12">
      <c r="A1260" t="s">
        <v>1109</v>
      </c>
      <c r="B1260">
        <v>37</v>
      </c>
      <c r="C1260" s="22" t="str">
        <f t="shared" si="79"/>
        <v>Obesity</v>
      </c>
      <c r="D1260">
        <v>8.75</v>
      </c>
      <c r="E1260" t="str">
        <f t="shared" si="76"/>
        <v>Diabetes</v>
      </c>
      <c r="F1260" t="s">
        <v>2377</v>
      </c>
      <c r="G1260" t="s">
        <v>2377</v>
      </c>
      <c r="H1260" t="s">
        <v>2377</v>
      </c>
      <c r="I1260" t="s">
        <v>2378</v>
      </c>
      <c r="J1260" s="21">
        <f t="shared" si="77"/>
        <v>0</v>
      </c>
      <c r="K1260" t="s">
        <v>2377</v>
      </c>
      <c r="L1260" s="22" t="str">
        <f t="shared" si="78"/>
        <v>No</v>
      </c>
    </row>
    <row r="1261" spans="1:12">
      <c r="A1261" t="s">
        <v>1108</v>
      </c>
      <c r="B1261">
        <v>25.4</v>
      </c>
      <c r="C1261" s="22" t="str">
        <f t="shared" si="79"/>
        <v>Overweight</v>
      </c>
      <c r="D1261">
        <v>11.96</v>
      </c>
      <c r="E1261" t="str">
        <f t="shared" si="76"/>
        <v>Diabetes</v>
      </c>
      <c r="F1261" t="s">
        <v>2377</v>
      </c>
      <c r="G1261" t="s">
        <v>2377</v>
      </c>
      <c r="H1261" t="s">
        <v>2377</v>
      </c>
      <c r="I1261" t="s">
        <v>2378</v>
      </c>
      <c r="J1261" s="21">
        <f t="shared" si="77"/>
        <v>0</v>
      </c>
      <c r="K1261" t="s">
        <v>2377</v>
      </c>
      <c r="L1261" s="22" t="str">
        <f t="shared" si="78"/>
        <v>No</v>
      </c>
    </row>
    <row r="1262" spans="1:12">
      <c r="A1262" t="s">
        <v>1107</v>
      </c>
      <c r="B1262">
        <v>32.299999999999997</v>
      </c>
      <c r="C1262" s="22" t="str">
        <f t="shared" si="79"/>
        <v>Obesity</v>
      </c>
      <c r="D1262">
        <v>10.54</v>
      </c>
      <c r="E1262" t="str">
        <f t="shared" si="76"/>
        <v>Diabetes</v>
      </c>
      <c r="F1262" t="s">
        <v>2377</v>
      </c>
      <c r="G1262" t="s">
        <v>2377</v>
      </c>
      <c r="H1262" t="s">
        <v>2377</v>
      </c>
      <c r="I1262" t="s">
        <v>2378</v>
      </c>
      <c r="J1262" s="21">
        <f t="shared" si="77"/>
        <v>0</v>
      </c>
      <c r="K1262" t="s">
        <v>2377</v>
      </c>
      <c r="L1262" s="22" t="str">
        <f t="shared" si="78"/>
        <v>No</v>
      </c>
    </row>
    <row r="1263" spans="1:12">
      <c r="A1263" t="s">
        <v>1106</v>
      </c>
      <c r="B1263">
        <v>23.94</v>
      </c>
      <c r="C1263" s="22" t="str">
        <f t="shared" si="79"/>
        <v>Normal weight</v>
      </c>
      <c r="D1263">
        <v>4.54</v>
      </c>
      <c r="E1263" t="str">
        <f t="shared" si="76"/>
        <v>Normal</v>
      </c>
      <c r="F1263" t="s">
        <v>2379</v>
      </c>
      <c r="G1263" t="s">
        <v>2377</v>
      </c>
      <c r="H1263" t="s">
        <v>2380</v>
      </c>
      <c r="I1263">
        <v>1</v>
      </c>
      <c r="J1263" s="21">
        <f t="shared" si="77"/>
        <v>1</v>
      </c>
      <c r="K1263" t="s">
        <v>2377</v>
      </c>
      <c r="L1263" s="22" t="str">
        <f t="shared" si="78"/>
        <v>No</v>
      </c>
    </row>
    <row r="1264" spans="1:12">
      <c r="A1264" t="s">
        <v>1105</v>
      </c>
      <c r="B1264">
        <v>46.4</v>
      </c>
      <c r="C1264" s="22" t="str">
        <f t="shared" si="79"/>
        <v>Obesity</v>
      </c>
      <c r="D1264">
        <v>5.71</v>
      </c>
      <c r="E1264" t="str">
        <f t="shared" si="76"/>
        <v>Pre-diabetes</v>
      </c>
      <c r="F1264" t="s">
        <v>2377</v>
      </c>
      <c r="G1264" t="s">
        <v>2377</v>
      </c>
      <c r="H1264" t="s">
        <v>2377</v>
      </c>
      <c r="I1264" t="s">
        <v>2378</v>
      </c>
      <c r="J1264" s="21">
        <f t="shared" si="77"/>
        <v>0</v>
      </c>
      <c r="K1264" t="s">
        <v>2377</v>
      </c>
      <c r="L1264" s="22" t="str">
        <f t="shared" si="78"/>
        <v>No</v>
      </c>
    </row>
    <row r="1265" spans="1:12">
      <c r="A1265" t="s">
        <v>1104</v>
      </c>
      <c r="B1265">
        <v>40.375</v>
      </c>
      <c r="C1265" s="22" t="str">
        <f t="shared" si="79"/>
        <v>Obesity</v>
      </c>
      <c r="D1265">
        <v>6.25</v>
      </c>
      <c r="E1265" t="str">
        <f t="shared" si="76"/>
        <v>Pre-diabetes</v>
      </c>
      <c r="F1265" t="s">
        <v>2379</v>
      </c>
      <c r="G1265" t="s">
        <v>2377</v>
      </c>
      <c r="H1265" t="s">
        <v>2377</v>
      </c>
      <c r="I1265" t="s">
        <v>2378</v>
      </c>
      <c r="J1265" s="21">
        <f t="shared" si="77"/>
        <v>0</v>
      </c>
      <c r="K1265" t="s">
        <v>2377</v>
      </c>
      <c r="L1265" s="22" t="str">
        <f t="shared" si="78"/>
        <v>No</v>
      </c>
    </row>
    <row r="1266" spans="1:12">
      <c r="A1266" t="s">
        <v>1103</v>
      </c>
      <c r="B1266">
        <v>28.7</v>
      </c>
      <c r="C1266" s="22" t="str">
        <f t="shared" si="79"/>
        <v>Overweight</v>
      </c>
      <c r="D1266">
        <v>9.4700000000000006</v>
      </c>
      <c r="E1266" t="str">
        <f t="shared" si="76"/>
        <v>Diabetes</v>
      </c>
      <c r="F1266" t="s">
        <v>2377</v>
      </c>
      <c r="G1266" t="s">
        <v>2377</v>
      </c>
      <c r="H1266" t="s">
        <v>2377</v>
      </c>
      <c r="I1266">
        <v>2</v>
      </c>
      <c r="J1266" s="21">
        <f t="shared" si="77"/>
        <v>2</v>
      </c>
      <c r="K1266" t="s">
        <v>2377</v>
      </c>
      <c r="L1266" s="22" t="str">
        <f t="shared" si="78"/>
        <v>No</v>
      </c>
    </row>
    <row r="1267" spans="1:12">
      <c r="A1267" t="s">
        <v>1102</v>
      </c>
      <c r="B1267">
        <v>26.63</v>
      </c>
      <c r="C1267" s="22" t="str">
        <f t="shared" si="79"/>
        <v>Overweight</v>
      </c>
      <c r="D1267">
        <v>5.7</v>
      </c>
      <c r="E1267" t="str">
        <f t="shared" si="76"/>
        <v>Pre-diabetes</v>
      </c>
      <c r="F1267" t="s">
        <v>2377</v>
      </c>
      <c r="G1267" t="s">
        <v>2377</v>
      </c>
      <c r="H1267" t="s">
        <v>2377</v>
      </c>
      <c r="I1267" t="s">
        <v>2378</v>
      </c>
      <c r="J1267" s="21">
        <f t="shared" si="77"/>
        <v>0</v>
      </c>
      <c r="K1267" t="s">
        <v>2377</v>
      </c>
      <c r="L1267" s="22" t="str">
        <f t="shared" si="78"/>
        <v>No</v>
      </c>
    </row>
    <row r="1268" spans="1:12">
      <c r="A1268" t="s">
        <v>1101</v>
      </c>
      <c r="B1268">
        <v>22.515000000000001</v>
      </c>
      <c r="C1268" s="22" t="str">
        <f t="shared" si="79"/>
        <v>Normal weight</v>
      </c>
      <c r="D1268">
        <v>11.18</v>
      </c>
      <c r="E1268" t="str">
        <f t="shared" si="76"/>
        <v>Diabetes</v>
      </c>
      <c r="F1268" t="s">
        <v>2377</v>
      </c>
      <c r="G1268" t="s">
        <v>2377</v>
      </c>
      <c r="H1268" t="s">
        <v>2377</v>
      </c>
      <c r="I1268">
        <v>2</v>
      </c>
      <c r="J1268" s="21">
        <f t="shared" si="77"/>
        <v>2</v>
      </c>
      <c r="K1268" t="s">
        <v>2377</v>
      </c>
      <c r="L1268" s="22" t="str">
        <f t="shared" si="78"/>
        <v>No</v>
      </c>
    </row>
    <row r="1269" spans="1:12">
      <c r="A1269" t="s">
        <v>1100</v>
      </c>
      <c r="B1269">
        <v>36.575000000000003</v>
      </c>
      <c r="C1269" s="22" t="str">
        <f t="shared" si="79"/>
        <v>Obesity</v>
      </c>
      <c r="D1269">
        <v>10.98</v>
      </c>
      <c r="E1269" t="str">
        <f t="shared" si="76"/>
        <v>Diabetes</v>
      </c>
      <c r="F1269" t="s">
        <v>2377</v>
      </c>
      <c r="G1269" t="s">
        <v>2377</v>
      </c>
      <c r="H1269" t="s">
        <v>2377</v>
      </c>
      <c r="I1269" t="s">
        <v>2378</v>
      </c>
      <c r="J1269" s="21">
        <f t="shared" si="77"/>
        <v>0</v>
      </c>
      <c r="K1269" t="s">
        <v>2377</v>
      </c>
      <c r="L1269" s="22" t="str">
        <f t="shared" si="78"/>
        <v>No</v>
      </c>
    </row>
    <row r="1270" spans="1:12">
      <c r="A1270" t="s">
        <v>1099</v>
      </c>
      <c r="B1270">
        <v>23.66</v>
      </c>
      <c r="C1270" s="22" t="str">
        <f t="shared" si="79"/>
        <v>Normal weight</v>
      </c>
      <c r="D1270">
        <v>5.1100000000000003</v>
      </c>
      <c r="E1270" t="str">
        <f t="shared" si="76"/>
        <v>Normal</v>
      </c>
      <c r="F1270" t="s">
        <v>2379</v>
      </c>
      <c r="G1270" t="s">
        <v>2377</v>
      </c>
      <c r="H1270" t="s">
        <v>2380</v>
      </c>
      <c r="I1270">
        <v>1</v>
      </c>
      <c r="J1270" s="21">
        <f t="shared" si="77"/>
        <v>1</v>
      </c>
      <c r="K1270" t="s">
        <v>2377</v>
      </c>
      <c r="L1270" s="22" t="str">
        <f t="shared" si="78"/>
        <v>No</v>
      </c>
    </row>
    <row r="1271" spans="1:12">
      <c r="A1271" t="s">
        <v>1098</v>
      </c>
      <c r="B1271">
        <v>18.62</v>
      </c>
      <c r="C1271" s="22" t="str">
        <f t="shared" si="79"/>
        <v>Normal weight</v>
      </c>
      <c r="D1271">
        <v>10.24</v>
      </c>
      <c r="E1271" t="str">
        <f t="shared" si="76"/>
        <v>Diabetes</v>
      </c>
      <c r="F1271" t="s">
        <v>2377</v>
      </c>
      <c r="G1271" t="s">
        <v>2377</v>
      </c>
      <c r="H1271" t="s">
        <v>2377</v>
      </c>
      <c r="I1271" t="s">
        <v>2378</v>
      </c>
      <c r="J1271" s="21">
        <f t="shared" si="77"/>
        <v>0</v>
      </c>
      <c r="K1271" t="s">
        <v>2377</v>
      </c>
      <c r="L1271" s="22" t="str">
        <f t="shared" si="78"/>
        <v>No</v>
      </c>
    </row>
    <row r="1272" spans="1:12">
      <c r="A1272" t="s">
        <v>1097</v>
      </c>
      <c r="B1272">
        <v>19.190000000000001</v>
      </c>
      <c r="C1272" s="22" t="str">
        <f t="shared" si="79"/>
        <v>Normal weight</v>
      </c>
      <c r="D1272">
        <v>7.71</v>
      </c>
      <c r="E1272" t="str">
        <f t="shared" si="76"/>
        <v>Diabetes</v>
      </c>
      <c r="F1272" t="s">
        <v>2379</v>
      </c>
      <c r="G1272" t="s">
        <v>2377</v>
      </c>
      <c r="H1272" t="s">
        <v>2377</v>
      </c>
      <c r="I1272">
        <v>1</v>
      </c>
      <c r="J1272" s="21">
        <f t="shared" si="77"/>
        <v>1</v>
      </c>
      <c r="K1272" t="s">
        <v>2377</v>
      </c>
      <c r="L1272" s="22" t="str">
        <f t="shared" si="78"/>
        <v>No</v>
      </c>
    </row>
    <row r="1273" spans="1:12">
      <c r="A1273" t="s">
        <v>1096</v>
      </c>
      <c r="B1273">
        <v>27.5</v>
      </c>
      <c r="C1273" s="22" t="str">
        <f t="shared" si="79"/>
        <v>Overweight</v>
      </c>
      <c r="D1273">
        <v>6.03</v>
      </c>
      <c r="E1273" t="str">
        <f t="shared" si="76"/>
        <v>Pre-diabetes</v>
      </c>
      <c r="F1273" t="s">
        <v>2377</v>
      </c>
      <c r="G1273" t="s">
        <v>2377</v>
      </c>
      <c r="H1273" t="s">
        <v>2377</v>
      </c>
      <c r="I1273" t="s">
        <v>2378</v>
      </c>
      <c r="J1273" s="21">
        <f t="shared" si="77"/>
        <v>0</v>
      </c>
      <c r="K1273" t="s">
        <v>2377</v>
      </c>
      <c r="L1273" s="22" t="str">
        <f t="shared" si="78"/>
        <v>No</v>
      </c>
    </row>
    <row r="1274" spans="1:12">
      <c r="A1274" t="s">
        <v>1095</v>
      </c>
      <c r="B1274">
        <v>27.36</v>
      </c>
      <c r="C1274" s="22" t="str">
        <f t="shared" si="79"/>
        <v>Overweight</v>
      </c>
      <c r="D1274">
        <v>5.96</v>
      </c>
      <c r="E1274" t="str">
        <f t="shared" si="76"/>
        <v>Pre-diabetes</v>
      </c>
      <c r="F1274" t="s">
        <v>2377</v>
      </c>
      <c r="G1274" t="s">
        <v>2377</v>
      </c>
      <c r="H1274" t="s">
        <v>2380</v>
      </c>
      <c r="I1274">
        <v>1</v>
      </c>
      <c r="J1274" s="21">
        <f t="shared" si="77"/>
        <v>1</v>
      </c>
      <c r="K1274" t="s">
        <v>2377</v>
      </c>
      <c r="L1274" s="22" t="str">
        <f t="shared" si="78"/>
        <v>No</v>
      </c>
    </row>
    <row r="1275" spans="1:12">
      <c r="A1275" t="s">
        <v>1094</v>
      </c>
      <c r="B1275">
        <v>20.350000000000001</v>
      </c>
      <c r="C1275" s="22" t="str">
        <f t="shared" si="79"/>
        <v>Normal weight</v>
      </c>
      <c r="D1275">
        <v>4.16</v>
      </c>
      <c r="E1275" t="str">
        <f t="shared" si="76"/>
        <v>Normal</v>
      </c>
      <c r="F1275" t="s">
        <v>2377</v>
      </c>
      <c r="G1275" t="s">
        <v>2377</v>
      </c>
      <c r="H1275" t="s">
        <v>2377</v>
      </c>
      <c r="I1275" t="s">
        <v>2378</v>
      </c>
      <c r="J1275" s="21">
        <f t="shared" si="77"/>
        <v>0</v>
      </c>
      <c r="K1275" t="s">
        <v>2377</v>
      </c>
      <c r="L1275" s="22" t="str">
        <f t="shared" si="78"/>
        <v>No</v>
      </c>
    </row>
    <row r="1276" spans="1:12">
      <c r="A1276" t="s">
        <v>1093</v>
      </c>
      <c r="B1276">
        <v>24.035</v>
      </c>
      <c r="C1276" s="22" t="str">
        <f t="shared" si="79"/>
        <v>Normal weight</v>
      </c>
      <c r="D1276">
        <v>6.11</v>
      </c>
      <c r="E1276" t="str">
        <f t="shared" si="76"/>
        <v>Pre-diabetes</v>
      </c>
      <c r="F1276" t="s">
        <v>2377</v>
      </c>
      <c r="G1276" t="s">
        <v>2377</v>
      </c>
      <c r="H1276" t="s">
        <v>2377</v>
      </c>
      <c r="I1276" t="s">
        <v>2378</v>
      </c>
      <c r="J1276" s="21">
        <f t="shared" si="77"/>
        <v>0</v>
      </c>
      <c r="K1276" t="s">
        <v>2377</v>
      </c>
      <c r="L1276" s="22" t="str">
        <f t="shared" si="78"/>
        <v>No</v>
      </c>
    </row>
    <row r="1277" spans="1:12">
      <c r="A1277" t="s">
        <v>1092</v>
      </c>
      <c r="B1277">
        <v>23.56</v>
      </c>
      <c r="C1277" s="22" t="str">
        <f t="shared" si="79"/>
        <v>Normal weight</v>
      </c>
      <c r="D1277">
        <v>5.97</v>
      </c>
      <c r="E1277" t="str">
        <f t="shared" si="76"/>
        <v>Pre-diabetes</v>
      </c>
      <c r="F1277" t="s">
        <v>2377</v>
      </c>
      <c r="G1277" t="s">
        <v>2377</v>
      </c>
      <c r="H1277" t="s">
        <v>2377</v>
      </c>
      <c r="I1277" t="s">
        <v>2378</v>
      </c>
      <c r="J1277" s="21">
        <f t="shared" si="77"/>
        <v>0</v>
      </c>
      <c r="K1277" t="s">
        <v>2377</v>
      </c>
      <c r="L1277" s="22" t="str">
        <f t="shared" si="78"/>
        <v>No</v>
      </c>
    </row>
    <row r="1278" spans="1:12">
      <c r="A1278" t="s">
        <v>1091</v>
      </c>
      <c r="B1278">
        <v>27.17</v>
      </c>
      <c r="C1278" s="22" t="str">
        <f t="shared" si="79"/>
        <v>Overweight</v>
      </c>
      <c r="D1278">
        <v>10.81</v>
      </c>
      <c r="E1278" t="str">
        <f t="shared" si="76"/>
        <v>Diabetes</v>
      </c>
      <c r="F1278" t="s">
        <v>2377</v>
      </c>
      <c r="G1278" t="s">
        <v>2377</v>
      </c>
      <c r="H1278" t="s">
        <v>2377</v>
      </c>
      <c r="I1278">
        <v>2</v>
      </c>
      <c r="J1278" s="21">
        <f t="shared" si="77"/>
        <v>2</v>
      </c>
      <c r="K1278" t="s">
        <v>2377</v>
      </c>
      <c r="L1278" s="22" t="str">
        <f t="shared" si="78"/>
        <v>No</v>
      </c>
    </row>
    <row r="1279" spans="1:12">
      <c r="A1279" t="s">
        <v>1090</v>
      </c>
      <c r="B1279">
        <v>34.32</v>
      </c>
      <c r="C1279" s="22" t="str">
        <f t="shared" si="79"/>
        <v>Obesity</v>
      </c>
      <c r="D1279">
        <v>5.7</v>
      </c>
      <c r="E1279" t="str">
        <f t="shared" si="76"/>
        <v>Pre-diabetes</v>
      </c>
      <c r="F1279" t="s">
        <v>2379</v>
      </c>
      <c r="G1279" t="s">
        <v>2377</v>
      </c>
      <c r="H1279" t="s">
        <v>2380</v>
      </c>
      <c r="I1279">
        <v>1</v>
      </c>
      <c r="J1279" s="21">
        <f t="shared" si="77"/>
        <v>1</v>
      </c>
      <c r="K1279" t="s">
        <v>2377</v>
      </c>
      <c r="L1279" s="22" t="str">
        <f t="shared" si="78"/>
        <v>No</v>
      </c>
    </row>
    <row r="1280" spans="1:12">
      <c r="A1280" t="s">
        <v>1089</v>
      </c>
      <c r="B1280">
        <v>23.87</v>
      </c>
      <c r="C1280" s="22" t="str">
        <f t="shared" si="79"/>
        <v>Normal weight</v>
      </c>
      <c r="D1280">
        <v>4.7699999999999996</v>
      </c>
      <c r="E1280" t="str">
        <f t="shared" si="76"/>
        <v>Normal</v>
      </c>
      <c r="F1280" t="s">
        <v>2379</v>
      </c>
      <c r="G1280" t="s">
        <v>2377</v>
      </c>
      <c r="H1280" t="s">
        <v>2380</v>
      </c>
      <c r="I1280">
        <v>1</v>
      </c>
      <c r="J1280" s="21">
        <f t="shared" si="77"/>
        <v>1</v>
      </c>
      <c r="K1280" t="s">
        <v>2377</v>
      </c>
      <c r="L1280" s="22" t="str">
        <f t="shared" si="78"/>
        <v>No</v>
      </c>
    </row>
    <row r="1281" spans="1:12">
      <c r="A1281" t="s">
        <v>1088</v>
      </c>
      <c r="B1281">
        <v>30.15</v>
      </c>
      <c r="C1281" s="22" t="str">
        <f t="shared" si="79"/>
        <v>Obesity</v>
      </c>
      <c r="D1281">
        <v>4.25</v>
      </c>
      <c r="E1281" t="str">
        <f t="shared" si="76"/>
        <v>Normal</v>
      </c>
      <c r="F1281" t="s">
        <v>2377</v>
      </c>
      <c r="G1281" t="s">
        <v>2377</v>
      </c>
      <c r="H1281" t="s">
        <v>2377</v>
      </c>
      <c r="I1281">
        <v>1</v>
      </c>
      <c r="J1281" s="21">
        <f t="shared" si="77"/>
        <v>1</v>
      </c>
      <c r="K1281" t="s">
        <v>2377</v>
      </c>
      <c r="L1281" s="22" t="str">
        <f t="shared" si="78"/>
        <v>No</v>
      </c>
    </row>
    <row r="1282" spans="1:12">
      <c r="A1282" t="s">
        <v>1087</v>
      </c>
      <c r="B1282">
        <v>26.36</v>
      </c>
      <c r="C1282" s="22" t="str">
        <f t="shared" si="79"/>
        <v>Overweight</v>
      </c>
      <c r="D1282">
        <v>5.52</v>
      </c>
      <c r="E1282" t="str">
        <f t="shared" si="76"/>
        <v>Normal</v>
      </c>
      <c r="F1282" t="s">
        <v>2377</v>
      </c>
      <c r="G1282" t="s">
        <v>2377</v>
      </c>
      <c r="H1282" t="s">
        <v>2377</v>
      </c>
      <c r="I1282" t="s">
        <v>2378</v>
      </c>
      <c r="J1282" s="21">
        <f t="shared" si="77"/>
        <v>0</v>
      </c>
      <c r="K1282" t="s">
        <v>2377</v>
      </c>
      <c r="L1282" s="22" t="str">
        <f t="shared" si="78"/>
        <v>No</v>
      </c>
    </row>
    <row r="1283" spans="1:12">
      <c r="A1283" t="s">
        <v>1086</v>
      </c>
      <c r="B1283">
        <v>45.32</v>
      </c>
      <c r="C1283" s="22" t="str">
        <f t="shared" si="79"/>
        <v>Obesity</v>
      </c>
      <c r="D1283">
        <v>6.53</v>
      </c>
      <c r="E1283" t="str">
        <f t="shared" ref="E1283:E1346" si="80">IF(D1283&lt;5.7,"Normal",IF(D1283&lt;6.5,"Pre-diabetes","Diabetes"))</f>
        <v>Diabetes</v>
      </c>
      <c r="F1283" t="s">
        <v>2379</v>
      </c>
      <c r="G1283" t="s">
        <v>2377</v>
      </c>
      <c r="H1283" t="s">
        <v>2377</v>
      </c>
      <c r="I1283">
        <v>1</v>
      </c>
      <c r="J1283" s="21">
        <f t="shared" ref="J1283:J1346" si="81">IF(I1283="No major surgery",0,I1283)</f>
        <v>1</v>
      </c>
      <c r="K1283" t="s">
        <v>2377</v>
      </c>
      <c r="L1283" s="22" t="str">
        <f t="shared" ref="L1283:L1346" si="82">IF(K1283="?","No",K1283)</f>
        <v>No</v>
      </c>
    </row>
    <row r="1284" spans="1:12">
      <c r="A1284" t="s">
        <v>1085</v>
      </c>
      <c r="B1284">
        <v>31.93</v>
      </c>
      <c r="C1284" s="22" t="str">
        <f t="shared" ref="C1284:C1347" si="83">IF(B1284&lt;18.5,"Underweight",IF(B1284&lt;25,"Normal weight", IF(B1284&lt;30,"Overweight","Obesity")))</f>
        <v>Obesity</v>
      </c>
      <c r="D1284">
        <v>4.82</v>
      </c>
      <c r="E1284" t="str">
        <f t="shared" si="80"/>
        <v>Normal</v>
      </c>
      <c r="F1284" t="s">
        <v>2379</v>
      </c>
      <c r="G1284" t="s">
        <v>2377</v>
      </c>
      <c r="H1284" t="s">
        <v>2377</v>
      </c>
      <c r="I1284">
        <v>1</v>
      </c>
      <c r="J1284" s="21">
        <f t="shared" si="81"/>
        <v>1</v>
      </c>
      <c r="K1284" t="s">
        <v>2377</v>
      </c>
      <c r="L1284" s="22" t="str">
        <f t="shared" si="82"/>
        <v>No</v>
      </c>
    </row>
    <row r="1285" spans="1:12">
      <c r="A1285" t="s">
        <v>1084</v>
      </c>
      <c r="B1285">
        <v>36</v>
      </c>
      <c r="C1285" s="22" t="str">
        <f t="shared" si="83"/>
        <v>Obesity</v>
      </c>
      <c r="D1285">
        <v>11.94</v>
      </c>
      <c r="E1285" t="str">
        <f t="shared" si="80"/>
        <v>Diabetes</v>
      </c>
      <c r="F1285" t="s">
        <v>2379</v>
      </c>
      <c r="G1285" t="s">
        <v>2377</v>
      </c>
      <c r="H1285" t="s">
        <v>2377</v>
      </c>
      <c r="I1285">
        <v>1</v>
      </c>
      <c r="J1285" s="21">
        <f t="shared" si="81"/>
        <v>1</v>
      </c>
      <c r="K1285" t="s">
        <v>2377</v>
      </c>
      <c r="L1285" s="22" t="str">
        <f t="shared" si="82"/>
        <v>No</v>
      </c>
    </row>
    <row r="1286" spans="1:12">
      <c r="A1286" t="s">
        <v>1083</v>
      </c>
      <c r="B1286">
        <v>32</v>
      </c>
      <c r="C1286" s="22" t="str">
        <f t="shared" si="83"/>
        <v>Obesity</v>
      </c>
      <c r="D1286">
        <v>7.85</v>
      </c>
      <c r="E1286" t="str">
        <f t="shared" si="80"/>
        <v>Diabetes</v>
      </c>
      <c r="F1286" t="s">
        <v>2379</v>
      </c>
      <c r="G1286" t="s">
        <v>2377</v>
      </c>
      <c r="H1286" t="s">
        <v>2377</v>
      </c>
      <c r="I1286">
        <v>1</v>
      </c>
      <c r="J1286" s="21">
        <f t="shared" si="81"/>
        <v>1</v>
      </c>
      <c r="K1286" t="s">
        <v>2377</v>
      </c>
      <c r="L1286" s="22" t="str">
        <f t="shared" si="82"/>
        <v>No</v>
      </c>
    </row>
    <row r="1287" spans="1:12">
      <c r="A1287" t="s">
        <v>1082</v>
      </c>
      <c r="B1287">
        <v>29.37</v>
      </c>
      <c r="C1287" s="22" t="str">
        <f t="shared" si="83"/>
        <v>Overweight</v>
      </c>
      <c r="D1287">
        <v>8.01</v>
      </c>
      <c r="E1287" t="str">
        <f t="shared" si="80"/>
        <v>Diabetes</v>
      </c>
      <c r="F1287" t="s">
        <v>2379</v>
      </c>
      <c r="G1287" t="s">
        <v>2377</v>
      </c>
      <c r="H1287" t="s">
        <v>2377</v>
      </c>
      <c r="I1287">
        <v>1</v>
      </c>
      <c r="J1287" s="21">
        <f t="shared" si="81"/>
        <v>1</v>
      </c>
      <c r="K1287" t="s">
        <v>2377</v>
      </c>
      <c r="L1287" s="22" t="str">
        <f t="shared" si="82"/>
        <v>No</v>
      </c>
    </row>
    <row r="1288" spans="1:12">
      <c r="A1288" t="s">
        <v>1081</v>
      </c>
      <c r="B1288">
        <v>23.6</v>
      </c>
      <c r="C1288" s="22" t="str">
        <f t="shared" si="83"/>
        <v>Normal weight</v>
      </c>
      <c r="D1288">
        <v>7.4</v>
      </c>
      <c r="E1288" t="str">
        <f t="shared" si="80"/>
        <v>Diabetes</v>
      </c>
      <c r="F1288" t="s">
        <v>2379</v>
      </c>
      <c r="G1288" t="s">
        <v>2377</v>
      </c>
      <c r="H1288" t="s">
        <v>2377</v>
      </c>
      <c r="I1288">
        <v>1</v>
      </c>
      <c r="J1288" s="21">
        <f t="shared" si="81"/>
        <v>1</v>
      </c>
      <c r="K1288" t="s">
        <v>2377</v>
      </c>
      <c r="L1288" s="22" t="str">
        <f t="shared" si="82"/>
        <v>No</v>
      </c>
    </row>
    <row r="1289" spans="1:12">
      <c r="A1289" t="s">
        <v>1080</v>
      </c>
      <c r="B1289">
        <v>33.155000000000001</v>
      </c>
      <c r="C1289" s="22" t="str">
        <f t="shared" si="83"/>
        <v>Obesity</v>
      </c>
      <c r="D1289">
        <v>8.3800000000000008</v>
      </c>
      <c r="E1289" t="str">
        <f t="shared" si="80"/>
        <v>Diabetes</v>
      </c>
      <c r="F1289" t="s">
        <v>2379</v>
      </c>
      <c r="G1289" t="s">
        <v>2377</v>
      </c>
      <c r="H1289" t="s">
        <v>2377</v>
      </c>
      <c r="I1289" t="s">
        <v>2378</v>
      </c>
      <c r="J1289" s="21">
        <f t="shared" si="81"/>
        <v>0</v>
      </c>
      <c r="K1289" t="s">
        <v>2377</v>
      </c>
      <c r="L1289" s="22" t="str">
        <f t="shared" si="82"/>
        <v>No</v>
      </c>
    </row>
    <row r="1290" spans="1:12">
      <c r="A1290" t="s">
        <v>1079</v>
      </c>
      <c r="B1290">
        <v>24.32</v>
      </c>
      <c r="C1290" s="22" t="str">
        <f t="shared" si="83"/>
        <v>Normal weight</v>
      </c>
      <c r="D1290">
        <v>11.56</v>
      </c>
      <c r="E1290" t="str">
        <f t="shared" si="80"/>
        <v>Diabetes</v>
      </c>
      <c r="F1290" t="s">
        <v>2379</v>
      </c>
      <c r="G1290" t="s">
        <v>2377</v>
      </c>
      <c r="H1290" t="s">
        <v>2377</v>
      </c>
      <c r="I1290">
        <v>1</v>
      </c>
      <c r="J1290" s="21">
        <f t="shared" si="81"/>
        <v>1</v>
      </c>
      <c r="K1290" t="s">
        <v>2377</v>
      </c>
      <c r="L1290" s="22" t="str">
        <f t="shared" si="82"/>
        <v>No</v>
      </c>
    </row>
    <row r="1291" spans="1:12">
      <c r="A1291" t="s">
        <v>1078</v>
      </c>
      <c r="B1291">
        <v>36.299999999999997</v>
      </c>
      <c r="C1291" s="22" t="str">
        <f t="shared" si="83"/>
        <v>Obesity</v>
      </c>
      <c r="D1291">
        <v>4.6100000000000003</v>
      </c>
      <c r="E1291" t="str">
        <f t="shared" si="80"/>
        <v>Normal</v>
      </c>
      <c r="F1291" t="s">
        <v>2377</v>
      </c>
      <c r="G1291" t="s">
        <v>2377</v>
      </c>
      <c r="H1291" t="s">
        <v>2377</v>
      </c>
      <c r="I1291" t="s">
        <v>2378</v>
      </c>
      <c r="J1291" s="21">
        <f t="shared" si="81"/>
        <v>0</v>
      </c>
      <c r="K1291" t="s">
        <v>2377</v>
      </c>
      <c r="L1291" s="22" t="str">
        <f t="shared" si="82"/>
        <v>No</v>
      </c>
    </row>
    <row r="1292" spans="1:12">
      <c r="A1292" t="s">
        <v>1077</v>
      </c>
      <c r="B1292">
        <v>34.4</v>
      </c>
      <c r="C1292" s="22" t="str">
        <f t="shared" si="83"/>
        <v>Obesity</v>
      </c>
      <c r="D1292">
        <v>4.95</v>
      </c>
      <c r="E1292" t="str">
        <f t="shared" si="80"/>
        <v>Normal</v>
      </c>
      <c r="F1292" t="s">
        <v>2377</v>
      </c>
      <c r="G1292" t="s">
        <v>2377</v>
      </c>
      <c r="H1292" t="s">
        <v>2380</v>
      </c>
      <c r="I1292">
        <v>1</v>
      </c>
      <c r="J1292" s="21">
        <f t="shared" si="81"/>
        <v>1</v>
      </c>
      <c r="K1292" t="s">
        <v>2377</v>
      </c>
      <c r="L1292" s="22" t="str">
        <f t="shared" si="82"/>
        <v>No</v>
      </c>
    </row>
    <row r="1293" spans="1:12">
      <c r="A1293" t="s">
        <v>1076</v>
      </c>
      <c r="B1293">
        <v>30.9</v>
      </c>
      <c r="C1293" s="22" t="str">
        <f t="shared" si="83"/>
        <v>Obesity</v>
      </c>
      <c r="D1293">
        <v>5.04</v>
      </c>
      <c r="E1293" t="str">
        <f t="shared" si="80"/>
        <v>Normal</v>
      </c>
      <c r="F1293" t="s">
        <v>2377</v>
      </c>
      <c r="G1293" t="s">
        <v>2377</v>
      </c>
      <c r="H1293" t="s">
        <v>2377</v>
      </c>
      <c r="I1293" t="s">
        <v>2378</v>
      </c>
      <c r="J1293" s="21">
        <f t="shared" si="81"/>
        <v>0</v>
      </c>
      <c r="K1293" t="s">
        <v>2377</v>
      </c>
      <c r="L1293" s="22" t="str">
        <f t="shared" si="82"/>
        <v>No</v>
      </c>
    </row>
    <row r="1294" spans="1:12">
      <c r="A1294" t="s">
        <v>1075</v>
      </c>
      <c r="B1294">
        <v>28.6</v>
      </c>
      <c r="C1294" s="22" t="str">
        <f t="shared" si="83"/>
        <v>Overweight</v>
      </c>
      <c r="D1294">
        <v>5.42</v>
      </c>
      <c r="E1294" t="str">
        <f t="shared" si="80"/>
        <v>Normal</v>
      </c>
      <c r="F1294" t="s">
        <v>2377</v>
      </c>
      <c r="G1294" t="s">
        <v>2377</v>
      </c>
      <c r="H1294" t="s">
        <v>2377</v>
      </c>
      <c r="I1294" t="s">
        <v>2378</v>
      </c>
      <c r="J1294" s="21">
        <f t="shared" si="81"/>
        <v>0</v>
      </c>
      <c r="K1294" t="s">
        <v>2377</v>
      </c>
      <c r="L1294" s="22" t="str">
        <f t="shared" si="82"/>
        <v>No</v>
      </c>
    </row>
    <row r="1295" spans="1:12">
      <c r="A1295" t="s">
        <v>1074</v>
      </c>
      <c r="B1295">
        <v>27.83</v>
      </c>
      <c r="C1295" s="22" t="str">
        <f t="shared" si="83"/>
        <v>Overweight</v>
      </c>
      <c r="D1295">
        <v>5.39</v>
      </c>
      <c r="E1295" t="str">
        <f t="shared" si="80"/>
        <v>Normal</v>
      </c>
      <c r="F1295" t="s">
        <v>2377</v>
      </c>
      <c r="G1295" t="s">
        <v>2377</v>
      </c>
      <c r="H1295" t="s">
        <v>2377</v>
      </c>
      <c r="I1295" t="s">
        <v>2378</v>
      </c>
      <c r="J1295" s="21">
        <f t="shared" si="81"/>
        <v>0</v>
      </c>
      <c r="K1295" t="s">
        <v>2377</v>
      </c>
      <c r="L1295" s="22" t="str">
        <f t="shared" si="82"/>
        <v>No</v>
      </c>
    </row>
    <row r="1296" spans="1:12">
      <c r="A1296" t="s">
        <v>1073</v>
      </c>
      <c r="B1296">
        <v>39.64</v>
      </c>
      <c r="C1296" s="22" t="str">
        <f t="shared" si="83"/>
        <v>Obesity</v>
      </c>
      <c r="D1296">
        <v>6</v>
      </c>
      <c r="E1296" t="str">
        <f t="shared" si="80"/>
        <v>Pre-diabetes</v>
      </c>
      <c r="F1296" t="s">
        <v>2377</v>
      </c>
      <c r="G1296" t="s">
        <v>2377</v>
      </c>
      <c r="H1296" t="s">
        <v>2380</v>
      </c>
      <c r="I1296">
        <v>1</v>
      </c>
      <c r="J1296" s="21">
        <f t="shared" si="81"/>
        <v>1</v>
      </c>
      <c r="K1296" t="s">
        <v>2377</v>
      </c>
      <c r="L1296" s="22" t="str">
        <f t="shared" si="82"/>
        <v>No</v>
      </c>
    </row>
    <row r="1297" spans="1:12">
      <c r="A1297" t="s">
        <v>1072</v>
      </c>
      <c r="B1297">
        <v>38.479999999999997</v>
      </c>
      <c r="C1297" s="22" t="str">
        <f t="shared" si="83"/>
        <v>Obesity</v>
      </c>
      <c r="D1297">
        <v>6.02</v>
      </c>
      <c r="E1297" t="str">
        <f t="shared" si="80"/>
        <v>Pre-diabetes</v>
      </c>
      <c r="F1297" t="s">
        <v>2377</v>
      </c>
      <c r="G1297" t="s">
        <v>2377</v>
      </c>
      <c r="H1297" t="s">
        <v>2377</v>
      </c>
      <c r="I1297">
        <v>1</v>
      </c>
      <c r="J1297" s="21">
        <f t="shared" si="81"/>
        <v>1</v>
      </c>
      <c r="K1297" t="s">
        <v>2377</v>
      </c>
      <c r="L1297" s="22" t="str">
        <f t="shared" si="82"/>
        <v>No</v>
      </c>
    </row>
    <row r="1298" spans="1:12">
      <c r="A1298" t="s">
        <v>1071</v>
      </c>
      <c r="B1298">
        <v>36.200000000000003</v>
      </c>
      <c r="C1298" s="22" t="str">
        <f t="shared" si="83"/>
        <v>Obesity</v>
      </c>
      <c r="D1298">
        <v>4.62</v>
      </c>
      <c r="E1298" t="str">
        <f t="shared" si="80"/>
        <v>Normal</v>
      </c>
      <c r="F1298" t="s">
        <v>2377</v>
      </c>
      <c r="G1298" t="s">
        <v>2377</v>
      </c>
      <c r="H1298" t="s">
        <v>2377</v>
      </c>
      <c r="I1298">
        <v>2</v>
      </c>
      <c r="J1298" s="21">
        <f t="shared" si="81"/>
        <v>2</v>
      </c>
      <c r="K1298" t="s">
        <v>2377</v>
      </c>
      <c r="L1298" s="22" t="str">
        <f t="shared" si="82"/>
        <v>No</v>
      </c>
    </row>
    <row r="1299" spans="1:12">
      <c r="A1299" t="s">
        <v>1070</v>
      </c>
      <c r="B1299">
        <v>27.13</v>
      </c>
      <c r="C1299" s="22" t="str">
        <f t="shared" si="83"/>
        <v>Overweight</v>
      </c>
      <c r="D1299">
        <v>5.59</v>
      </c>
      <c r="E1299" t="str">
        <f t="shared" si="80"/>
        <v>Normal</v>
      </c>
      <c r="F1299" t="s">
        <v>2377</v>
      </c>
      <c r="G1299" t="s">
        <v>2377</v>
      </c>
      <c r="H1299" t="s">
        <v>2377</v>
      </c>
      <c r="I1299">
        <v>1</v>
      </c>
      <c r="J1299" s="21">
        <f t="shared" si="81"/>
        <v>1</v>
      </c>
      <c r="K1299" t="s">
        <v>2377</v>
      </c>
      <c r="L1299" s="22" t="str">
        <f t="shared" si="82"/>
        <v>No</v>
      </c>
    </row>
    <row r="1300" spans="1:12">
      <c r="A1300" t="s">
        <v>1069</v>
      </c>
      <c r="B1300">
        <v>20.75</v>
      </c>
      <c r="C1300" s="22" t="str">
        <f t="shared" si="83"/>
        <v>Normal weight</v>
      </c>
      <c r="D1300">
        <v>5.18</v>
      </c>
      <c r="E1300" t="str">
        <f t="shared" si="80"/>
        <v>Normal</v>
      </c>
      <c r="F1300" t="s">
        <v>2379</v>
      </c>
      <c r="G1300" t="s">
        <v>2377</v>
      </c>
      <c r="H1300" t="s">
        <v>2377</v>
      </c>
      <c r="I1300">
        <v>2</v>
      </c>
      <c r="J1300" s="21">
        <f t="shared" si="81"/>
        <v>2</v>
      </c>
      <c r="K1300" t="s">
        <v>2377</v>
      </c>
      <c r="L1300" s="22" t="str">
        <f t="shared" si="82"/>
        <v>No</v>
      </c>
    </row>
    <row r="1301" spans="1:12">
      <c r="A1301" t="s">
        <v>1068</v>
      </c>
      <c r="B1301">
        <v>26.6</v>
      </c>
      <c r="C1301" s="22" t="str">
        <f t="shared" si="83"/>
        <v>Overweight</v>
      </c>
      <c r="D1301">
        <v>6.29</v>
      </c>
      <c r="E1301" t="str">
        <f t="shared" si="80"/>
        <v>Pre-diabetes</v>
      </c>
      <c r="F1301" t="s">
        <v>2377</v>
      </c>
      <c r="G1301" t="s">
        <v>2377</v>
      </c>
      <c r="H1301" t="s">
        <v>2377</v>
      </c>
      <c r="I1301">
        <v>2</v>
      </c>
      <c r="J1301" s="21">
        <f t="shared" si="81"/>
        <v>2</v>
      </c>
      <c r="K1301" t="s">
        <v>2377</v>
      </c>
      <c r="L1301" s="22" t="str">
        <f t="shared" si="82"/>
        <v>No</v>
      </c>
    </row>
    <row r="1302" spans="1:12">
      <c r="A1302" t="s">
        <v>1067</v>
      </c>
      <c r="B1302">
        <v>25.3</v>
      </c>
      <c r="C1302" s="22" t="str">
        <f t="shared" si="83"/>
        <v>Overweight</v>
      </c>
      <c r="D1302">
        <v>4.49</v>
      </c>
      <c r="E1302" t="str">
        <f t="shared" si="80"/>
        <v>Normal</v>
      </c>
      <c r="F1302" t="s">
        <v>2377</v>
      </c>
      <c r="G1302" t="s">
        <v>2377</v>
      </c>
      <c r="H1302" t="s">
        <v>2377</v>
      </c>
      <c r="I1302">
        <v>2</v>
      </c>
      <c r="J1302" s="21">
        <f t="shared" si="81"/>
        <v>2</v>
      </c>
      <c r="K1302" t="s">
        <v>2377</v>
      </c>
      <c r="L1302" s="22" t="str">
        <f t="shared" si="82"/>
        <v>No</v>
      </c>
    </row>
    <row r="1303" spans="1:12">
      <c r="A1303" t="s">
        <v>1066</v>
      </c>
      <c r="B1303">
        <v>18.84</v>
      </c>
      <c r="C1303" s="22" t="str">
        <f t="shared" si="83"/>
        <v>Normal weight</v>
      </c>
      <c r="D1303">
        <v>11.82</v>
      </c>
      <c r="E1303" t="str">
        <f t="shared" si="80"/>
        <v>Diabetes</v>
      </c>
      <c r="F1303" t="s">
        <v>2379</v>
      </c>
      <c r="G1303" t="s">
        <v>2377</v>
      </c>
      <c r="H1303" t="s">
        <v>2380</v>
      </c>
      <c r="I1303">
        <v>1</v>
      </c>
      <c r="J1303" s="21">
        <f t="shared" si="81"/>
        <v>1</v>
      </c>
      <c r="K1303" t="s">
        <v>2377</v>
      </c>
      <c r="L1303" s="22" t="str">
        <f t="shared" si="82"/>
        <v>No</v>
      </c>
    </row>
    <row r="1304" spans="1:12">
      <c r="A1304" t="s">
        <v>1065</v>
      </c>
      <c r="B1304">
        <v>19.57</v>
      </c>
      <c r="C1304" s="22" t="str">
        <f t="shared" si="83"/>
        <v>Normal weight</v>
      </c>
      <c r="D1304">
        <v>7.41</v>
      </c>
      <c r="E1304" t="str">
        <f t="shared" si="80"/>
        <v>Diabetes</v>
      </c>
      <c r="F1304" t="s">
        <v>2379</v>
      </c>
      <c r="G1304" t="s">
        <v>2377</v>
      </c>
      <c r="H1304" t="s">
        <v>2377</v>
      </c>
      <c r="I1304">
        <v>1</v>
      </c>
      <c r="J1304" s="21">
        <f t="shared" si="81"/>
        <v>1</v>
      </c>
      <c r="K1304" t="s">
        <v>2377</v>
      </c>
      <c r="L1304" s="22" t="str">
        <f t="shared" si="82"/>
        <v>No</v>
      </c>
    </row>
    <row r="1305" spans="1:12">
      <c r="A1305" t="s">
        <v>1064</v>
      </c>
      <c r="B1305">
        <v>30.495000000000001</v>
      </c>
      <c r="C1305" s="22" t="str">
        <f t="shared" si="83"/>
        <v>Obesity</v>
      </c>
      <c r="D1305">
        <v>5.97</v>
      </c>
      <c r="E1305" t="str">
        <f t="shared" si="80"/>
        <v>Pre-diabetes</v>
      </c>
      <c r="F1305" t="s">
        <v>2377</v>
      </c>
      <c r="G1305" t="s">
        <v>2377</v>
      </c>
      <c r="H1305" t="s">
        <v>2377</v>
      </c>
      <c r="I1305" t="s">
        <v>2378</v>
      </c>
      <c r="J1305" s="21">
        <f t="shared" si="81"/>
        <v>0</v>
      </c>
      <c r="K1305" t="s">
        <v>2377</v>
      </c>
      <c r="L1305" s="22" t="str">
        <f t="shared" si="82"/>
        <v>No</v>
      </c>
    </row>
    <row r="1306" spans="1:12">
      <c r="A1306" t="s">
        <v>1063</v>
      </c>
      <c r="B1306">
        <v>30.114999999999998</v>
      </c>
      <c r="C1306" s="22" t="str">
        <f t="shared" si="83"/>
        <v>Obesity</v>
      </c>
      <c r="D1306">
        <v>5.74</v>
      </c>
      <c r="E1306" t="str">
        <f t="shared" si="80"/>
        <v>Pre-diabetes</v>
      </c>
      <c r="F1306" t="s">
        <v>2377</v>
      </c>
      <c r="G1306" t="s">
        <v>2377</v>
      </c>
      <c r="H1306" t="s">
        <v>2380</v>
      </c>
      <c r="I1306">
        <v>1</v>
      </c>
      <c r="J1306" s="21">
        <f t="shared" si="81"/>
        <v>1</v>
      </c>
      <c r="K1306" t="s">
        <v>2377</v>
      </c>
      <c r="L1306" s="22" t="str">
        <f t="shared" si="82"/>
        <v>No</v>
      </c>
    </row>
    <row r="1307" spans="1:12">
      <c r="A1307" t="s">
        <v>1062</v>
      </c>
      <c r="B1307">
        <v>24.78</v>
      </c>
      <c r="C1307" s="22" t="str">
        <f t="shared" si="83"/>
        <v>Normal weight</v>
      </c>
      <c r="D1307">
        <v>9.85</v>
      </c>
      <c r="E1307" t="str">
        <f t="shared" si="80"/>
        <v>Diabetes</v>
      </c>
      <c r="F1307" t="s">
        <v>2377</v>
      </c>
      <c r="G1307" t="s">
        <v>2377</v>
      </c>
      <c r="H1307" t="s">
        <v>2377</v>
      </c>
      <c r="I1307" t="s">
        <v>2378</v>
      </c>
      <c r="J1307" s="21">
        <f t="shared" si="81"/>
        <v>0</v>
      </c>
      <c r="K1307" t="s">
        <v>2377</v>
      </c>
      <c r="L1307" s="22" t="str">
        <f t="shared" si="82"/>
        <v>No</v>
      </c>
    </row>
    <row r="1308" spans="1:12">
      <c r="A1308" t="s">
        <v>1061</v>
      </c>
      <c r="B1308">
        <v>24.77</v>
      </c>
      <c r="C1308" s="22" t="str">
        <f t="shared" si="83"/>
        <v>Normal weight</v>
      </c>
      <c r="D1308">
        <v>7.59</v>
      </c>
      <c r="E1308" t="str">
        <f t="shared" si="80"/>
        <v>Diabetes</v>
      </c>
      <c r="F1308" t="s">
        <v>2377</v>
      </c>
      <c r="G1308" t="s">
        <v>2377</v>
      </c>
      <c r="H1308" t="s">
        <v>2377</v>
      </c>
      <c r="I1308" t="s">
        <v>2378</v>
      </c>
      <c r="J1308" s="21">
        <f t="shared" si="81"/>
        <v>0</v>
      </c>
      <c r="K1308" t="s">
        <v>2377</v>
      </c>
      <c r="L1308" s="22" t="str">
        <f t="shared" si="82"/>
        <v>No</v>
      </c>
    </row>
    <row r="1309" spans="1:12">
      <c r="A1309" t="s">
        <v>1060</v>
      </c>
      <c r="B1309">
        <v>16.579999999999998</v>
      </c>
      <c r="C1309" s="22" t="str">
        <f t="shared" si="83"/>
        <v>Underweight</v>
      </c>
      <c r="D1309">
        <v>6.98</v>
      </c>
      <c r="E1309" t="str">
        <f t="shared" si="80"/>
        <v>Diabetes</v>
      </c>
      <c r="F1309" t="s">
        <v>2379</v>
      </c>
      <c r="G1309" t="s">
        <v>2377</v>
      </c>
      <c r="H1309" t="s">
        <v>2380</v>
      </c>
      <c r="I1309">
        <v>1</v>
      </c>
      <c r="J1309" s="21">
        <f t="shared" si="81"/>
        <v>1</v>
      </c>
      <c r="K1309" t="s">
        <v>2377</v>
      </c>
      <c r="L1309" s="22" t="str">
        <f t="shared" si="82"/>
        <v>No</v>
      </c>
    </row>
    <row r="1310" spans="1:12">
      <c r="A1310" t="s">
        <v>1059</v>
      </c>
      <c r="B1310">
        <v>38.17</v>
      </c>
      <c r="C1310" s="22" t="str">
        <f t="shared" si="83"/>
        <v>Obesity</v>
      </c>
      <c r="D1310">
        <v>4.7300000000000004</v>
      </c>
      <c r="E1310" t="str">
        <f t="shared" si="80"/>
        <v>Normal</v>
      </c>
      <c r="F1310" t="s">
        <v>2379</v>
      </c>
      <c r="G1310" t="s">
        <v>2377</v>
      </c>
      <c r="H1310" t="s">
        <v>2377</v>
      </c>
      <c r="I1310" t="s">
        <v>2378</v>
      </c>
      <c r="J1310" s="21">
        <f t="shared" si="81"/>
        <v>0</v>
      </c>
      <c r="K1310" t="s">
        <v>2377</v>
      </c>
      <c r="L1310" s="22" t="str">
        <f t="shared" si="82"/>
        <v>No</v>
      </c>
    </row>
    <row r="1311" spans="1:12">
      <c r="A1311" t="s">
        <v>1058</v>
      </c>
      <c r="B1311">
        <v>39.424999999999997</v>
      </c>
      <c r="C1311" s="22" t="str">
        <f t="shared" si="83"/>
        <v>Obesity</v>
      </c>
      <c r="D1311">
        <v>4.76</v>
      </c>
      <c r="E1311" t="str">
        <f t="shared" si="80"/>
        <v>Normal</v>
      </c>
      <c r="F1311" t="s">
        <v>2379</v>
      </c>
      <c r="G1311" t="s">
        <v>2377</v>
      </c>
      <c r="H1311" t="s">
        <v>2377</v>
      </c>
      <c r="I1311" t="s">
        <v>2378</v>
      </c>
      <c r="J1311" s="21">
        <f t="shared" si="81"/>
        <v>0</v>
      </c>
      <c r="K1311" t="s">
        <v>2377</v>
      </c>
      <c r="L1311" s="22" t="str">
        <f t="shared" si="82"/>
        <v>No</v>
      </c>
    </row>
    <row r="1312" spans="1:12">
      <c r="A1312" t="s">
        <v>1057</v>
      </c>
      <c r="B1312">
        <v>33.44</v>
      </c>
      <c r="C1312" s="22" t="str">
        <f t="shared" si="83"/>
        <v>Obesity</v>
      </c>
      <c r="D1312">
        <v>6.24</v>
      </c>
      <c r="E1312" t="str">
        <f t="shared" si="80"/>
        <v>Pre-diabetes</v>
      </c>
      <c r="F1312" t="s">
        <v>2379</v>
      </c>
      <c r="G1312" t="s">
        <v>2377</v>
      </c>
      <c r="H1312" t="s">
        <v>2377</v>
      </c>
      <c r="I1312" t="s">
        <v>2378</v>
      </c>
      <c r="J1312" s="21">
        <f t="shared" si="81"/>
        <v>0</v>
      </c>
      <c r="K1312" t="s">
        <v>2377</v>
      </c>
      <c r="L1312" s="22" t="str">
        <f t="shared" si="82"/>
        <v>No</v>
      </c>
    </row>
    <row r="1313" spans="1:12">
      <c r="A1313" t="s">
        <v>1056</v>
      </c>
      <c r="B1313">
        <v>33.344999999999999</v>
      </c>
      <c r="C1313" s="22" t="str">
        <f t="shared" si="83"/>
        <v>Obesity</v>
      </c>
      <c r="D1313">
        <v>5.44</v>
      </c>
      <c r="E1313" t="str">
        <f t="shared" si="80"/>
        <v>Normal</v>
      </c>
      <c r="F1313" t="s">
        <v>2379</v>
      </c>
      <c r="G1313" t="s">
        <v>2377</v>
      </c>
      <c r="H1313" t="s">
        <v>2377</v>
      </c>
      <c r="I1313" t="s">
        <v>2378</v>
      </c>
      <c r="J1313" s="21">
        <f t="shared" si="81"/>
        <v>0</v>
      </c>
      <c r="K1313" t="s">
        <v>2377</v>
      </c>
      <c r="L1313" s="22" t="str">
        <f t="shared" si="82"/>
        <v>No</v>
      </c>
    </row>
    <row r="1314" spans="1:12">
      <c r="A1314" t="s">
        <v>1055</v>
      </c>
      <c r="B1314">
        <v>38.79</v>
      </c>
      <c r="C1314" s="22" t="str">
        <f t="shared" si="83"/>
        <v>Obesity</v>
      </c>
      <c r="D1314">
        <v>5.08</v>
      </c>
      <c r="E1314" t="str">
        <f t="shared" si="80"/>
        <v>Normal</v>
      </c>
      <c r="F1314" t="s">
        <v>2377</v>
      </c>
      <c r="G1314" t="s">
        <v>2377</v>
      </c>
      <c r="H1314" t="s">
        <v>2380</v>
      </c>
      <c r="I1314">
        <v>1</v>
      </c>
      <c r="J1314" s="21">
        <f t="shared" si="81"/>
        <v>1</v>
      </c>
      <c r="K1314" t="s">
        <v>2377</v>
      </c>
      <c r="L1314" s="22" t="str">
        <f t="shared" si="82"/>
        <v>No</v>
      </c>
    </row>
    <row r="1315" spans="1:12">
      <c r="A1315" t="s">
        <v>1054</v>
      </c>
      <c r="B1315">
        <v>30.684999999999999</v>
      </c>
      <c r="C1315" s="22" t="str">
        <f t="shared" si="83"/>
        <v>Obesity</v>
      </c>
      <c r="D1315">
        <v>4.87</v>
      </c>
      <c r="E1315" t="str">
        <f t="shared" si="80"/>
        <v>Normal</v>
      </c>
      <c r="F1315" t="s">
        <v>2377</v>
      </c>
      <c r="G1315" t="s">
        <v>2377</v>
      </c>
      <c r="H1315" t="s">
        <v>2380</v>
      </c>
      <c r="I1315">
        <v>1</v>
      </c>
      <c r="J1315" s="21">
        <f t="shared" si="81"/>
        <v>1</v>
      </c>
      <c r="K1315" t="s">
        <v>2377</v>
      </c>
      <c r="L1315" s="22" t="str">
        <f t="shared" si="82"/>
        <v>No</v>
      </c>
    </row>
    <row r="1316" spans="1:12">
      <c r="A1316" t="s">
        <v>1053</v>
      </c>
      <c r="B1316">
        <v>22.135000000000002</v>
      </c>
      <c r="C1316" s="22" t="str">
        <f t="shared" si="83"/>
        <v>Normal weight</v>
      </c>
      <c r="D1316">
        <v>8.17</v>
      </c>
      <c r="E1316" t="str">
        <f t="shared" si="80"/>
        <v>Diabetes</v>
      </c>
      <c r="F1316" t="s">
        <v>2377</v>
      </c>
      <c r="G1316" t="s">
        <v>2377</v>
      </c>
      <c r="H1316" t="s">
        <v>2377</v>
      </c>
      <c r="I1316" t="s">
        <v>2378</v>
      </c>
      <c r="J1316" s="21">
        <f t="shared" si="81"/>
        <v>0</v>
      </c>
      <c r="K1316" t="s">
        <v>2377</v>
      </c>
      <c r="L1316" s="22" t="str">
        <f t="shared" si="82"/>
        <v>No</v>
      </c>
    </row>
    <row r="1317" spans="1:12">
      <c r="A1317" t="s">
        <v>1052</v>
      </c>
      <c r="B1317">
        <v>33.33</v>
      </c>
      <c r="C1317" s="22" t="str">
        <f t="shared" si="83"/>
        <v>Obesity</v>
      </c>
      <c r="D1317">
        <v>7.61</v>
      </c>
      <c r="E1317" t="str">
        <f t="shared" si="80"/>
        <v>Diabetes</v>
      </c>
      <c r="F1317" t="s">
        <v>2377</v>
      </c>
      <c r="G1317" t="s">
        <v>2377</v>
      </c>
      <c r="H1317" t="s">
        <v>2377</v>
      </c>
      <c r="I1317" t="s">
        <v>2378</v>
      </c>
      <c r="J1317" s="21">
        <f t="shared" si="81"/>
        <v>0</v>
      </c>
      <c r="K1317" t="s">
        <v>2377</v>
      </c>
      <c r="L1317" s="22" t="str">
        <f t="shared" si="82"/>
        <v>No</v>
      </c>
    </row>
    <row r="1318" spans="1:12">
      <c r="A1318" t="s">
        <v>1051</v>
      </c>
      <c r="B1318">
        <v>31.13</v>
      </c>
      <c r="C1318" s="22" t="str">
        <f t="shared" si="83"/>
        <v>Obesity</v>
      </c>
      <c r="D1318">
        <v>10.1</v>
      </c>
      <c r="E1318" t="str">
        <f t="shared" si="80"/>
        <v>Diabetes</v>
      </c>
      <c r="F1318" t="s">
        <v>2377</v>
      </c>
      <c r="G1318" t="s">
        <v>2377</v>
      </c>
      <c r="H1318" t="s">
        <v>2377</v>
      </c>
      <c r="I1318" t="s">
        <v>2378</v>
      </c>
      <c r="J1318" s="21">
        <f t="shared" si="81"/>
        <v>0</v>
      </c>
      <c r="K1318" t="s">
        <v>2377</v>
      </c>
      <c r="L1318" s="22" t="str">
        <f t="shared" si="82"/>
        <v>No</v>
      </c>
    </row>
    <row r="1319" spans="1:12">
      <c r="A1319" t="s">
        <v>1050</v>
      </c>
      <c r="B1319">
        <v>28.9</v>
      </c>
      <c r="C1319" s="22" t="str">
        <f t="shared" si="83"/>
        <v>Overweight</v>
      </c>
      <c r="D1319">
        <v>11.24</v>
      </c>
      <c r="E1319" t="str">
        <f t="shared" si="80"/>
        <v>Diabetes</v>
      </c>
      <c r="F1319" t="s">
        <v>2377</v>
      </c>
      <c r="G1319" t="s">
        <v>2377</v>
      </c>
      <c r="H1319" t="s">
        <v>2377</v>
      </c>
      <c r="I1319" t="s">
        <v>2378</v>
      </c>
      <c r="J1319" s="21">
        <f t="shared" si="81"/>
        <v>0</v>
      </c>
      <c r="K1319" t="s">
        <v>2377</v>
      </c>
      <c r="L1319" s="22" t="str">
        <f t="shared" si="82"/>
        <v>No</v>
      </c>
    </row>
    <row r="1320" spans="1:12">
      <c r="A1320" t="s">
        <v>1049</v>
      </c>
      <c r="B1320">
        <v>43.31</v>
      </c>
      <c r="C1320" s="22" t="str">
        <f t="shared" si="83"/>
        <v>Obesity</v>
      </c>
      <c r="D1320">
        <v>6.1</v>
      </c>
      <c r="E1320" t="str">
        <f t="shared" si="80"/>
        <v>Pre-diabetes</v>
      </c>
      <c r="F1320" t="s">
        <v>2379</v>
      </c>
      <c r="G1320" t="s">
        <v>2379</v>
      </c>
      <c r="H1320" t="s">
        <v>2377</v>
      </c>
      <c r="I1320">
        <v>1</v>
      </c>
      <c r="J1320" s="21">
        <f t="shared" si="81"/>
        <v>1</v>
      </c>
      <c r="K1320" t="s">
        <v>2377</v>
      </c>
      <c r="L1320" s="22" t="str">
        <f t="shared" si="82"/>
        <v>No</v>
      </c>
    </row>
    <row r="1321" spans="1:12">
      <c r="A1321" t="s">
        <v>1048</v>
      </c>
      <c r="B1321">
        <v>22.8</v>
      </c>
      <c r="C1321" s="22" t="str">
        <f t="shared" si="83"/>
        <v>Normal weight</v>
      </c>
      <c r="D1321">
        <v>6.98</v>
      </c>
      <c r="E1321" t="str">
        <f t="shared" si="80"/>
        <v>Diabetes</v>
      </c>
      <c r="F1321" t="s">
        <v>2377</v>
      </c>
      <c r="G1321" t="s">
        <v>2377</v>
      </c>
      <c r="H1321" t="s">
        <v>2377</v>
      </c>
      <c r="I1321" t="s">
        <v>2378</v>
      </c>
      <c r="J1321" s="21">
        <f t="shared" si="81"/>
        <v>0</v>
      </c>
      <c r="K1321" t="s">
        <v>2377</v>
      </c>
      <c r="L1321" s="22" t="str">
        <f t="shared" si="82"/>
        <v>No</v>
      </c>
    </row>
    <row r="1322" spans="1:12">
      <c r="A1322" t="s">
        <v>1047</v>
      </c>
      <c r="B1322">
        <v>19.09</v>
      </c>
      <c r="C1322" s="22" t="str">
        <f t="shared" si="83"/>
        <v>Normal weight</v>
      </c>
      <c r="D1322">
        <v>4</v>
      </c>
      <c r="E1322" t="str">
        <f t="shared" si="80"/>
        <v>Normal</v>
      </c>
      <c r="F1322" t="s">
        <v>2379</v>
      </c>
      <c r="G1322" t="s">
        <v>2377</v>
      </c>
      <c r="H1322" t="s">
        <v>2377</v>
      </c>
      <c r="I1322">
        <v>1</v>
      </c>
      <c r="J1322" s="21">
        <f t="shared" si="81"/>
        <v>1</v>
      </c>
      <c r="K1322" t="s">
        <v>2377</v>
      </c>
      <c r="L1322" s="22" t="str">
        <f t="shared" si="82"/>
        <v>No</v>
      </c>
    </row>
    <row r="1323" spans="1:12">
      <c r="A1323" t="s">
        <v>1046</v>
      </c>
      <c r="B1323">
        <v>23.37</v>
      </c>
      <c r="C1323" s="22" t="str">
        <f t="shared" si="83"/>
        <v>Normal weight</v>
      </c>
      <c r="D1323">
        <v>4.2300000000000004</v>
      </c>
      <c r="E1323" t="str">
        <f t="shared" si="80"/>
        <v>Normal</v>
      </c>
      <c r="F1323" t="s">
        <v>2377</v>
      </c>
      <c r="G1323" t="s">
        <v>2377</v>
      </c>
      <c r="H1323" t="s">
        <v>2377</v>
      </c>
      <c r="I1323" t="s">
        <v>2378</v>
      </c>
      <c r="J1323" s="21">
        <f t="shared" si="81"/>
        <v>0</v>
      </c>
      <c r="K1323" t="s">
        <v>2377</v>
      </c>
      <c r="L1323" s="22" t="str">
        <f t="shared" si="82"/>
        <v>No</v>
      </c>
    </row>
    <row r="1324" spans="1:12">
      <c r="A1324" t="s">
        <v>1045</v>
      </c>
      <c r="B1324">
        <v>33.44</v>
      </c>
      <c r="C1324" s="22" t="str">
        <f t="shared" si="83"/>
        <v>Obesity</v>
      </c>
      <c r="D1324">
        <v>4.72</v>
      </c>
      <c r="E1324" t="str">
        <f t="shared" si="80"/>
        <v>Normal</v>
      </c>
      <c r="F1324" t="s">
        <v>2379</v>
      </c>
      <c r="G1324" t="s">
        <v>2377</v>
      </c>
      <c r="H1324" t="s">
        <v>2377</v>
      </c>
      <c r="I1324" t="s">
        <v>2378</v>
      </c>
      <c r="J1324" s="21">
        <f t="shared" si="81"/>
        <v>0</v>
      </c>
      <c r="K1324" t="s">
        <v>2377</v>
      </c>
      <c r="L1324" s="22" t="str">
        <f t="shared" si="82"/>
        <v>No</v>
      </c>
    </row>
    <row r="1325" spans="1:12">
      <c r="A1325" t="s">
        <v>1044</v>
      </c>
      <c r="B1325">
        <v>28.05</v>
      </c>
      <c r="C1325" s="22" t="str">
        <f t="shared" si="83"/>
        <v>Overweight</v>
      </c>
      <c r="D1325">
        <v>5.63</v>
      </c>
      <c r="E1325" t="str">
        <f t="shared" si="80"/>
        <v>Normal</v>
      </c>
      <c r="F1325" t="s">
        <v>2379</v>
      </c>
      <c r="G1325" t="s">
        <v>2377</v>
      </c>
      <c r="H1325" t="s">
        <v>2377</v>
      </c>
      <c r="I1325" t="s">
        <v>2378</v>
      </c>
      <c r="J1325" s="21">
        <f t="shared" si="81"/>
        <v>0</v>
      </c>
      <c r="K1325" t="s">
        <v>2377</v>
      </c>
      <c r="L1325" s="22" t="str">
        <f t="shared" si="82"/>
        <v>No</v>
      </c>
    </row>
    <row r="1326" spans="1:12">
      <c r="A1326" t="s">
        <v>1043</v>
      </c>
      <c r="B1326">
        <v>27.72</v>
      </c>
      <c r="C1326" s="22" t="str">
        <f t="shared" si="83"/>
        <v>Overweight</v>
      </c>
      <c r="D1326">
        <v>5.83</v>
      </c>
      <c r="E1326" t="str">
        <f t="shared" si="80"/>
        <v>Pre-diabetes</v>
      </c>
      <c r="F1326" t="s">
        <v>2379</v>
      </c>
      <c r="G1326" t="s">
        <v>2377</v>
      </c>
      <c r="H1326" t="s">
        <v>2377</v>
      </c>
      <c r="I1326" t="s">
        <v>2378</v>
      </c>
      <c r="J1326" s="21">
        <f t="shared" si="81"/>
        <v>0</v>
      </c>
      <c r="K1326" t="s">
        <v>2377</v>
      </c>
      <c r="L1326" s="22" t="str">
        <f t="shared" si="82"/>
        <v>No</v>
      </c>
    </row>
    <row r="1327" spans="1:12">
      <c r="A1327" t="s">
        <v>1042</v>
      </c>
      <c r="B1327">
        <v>29.81</v>
      </c>
      <c r="C1327" s="22" t="str">
        <f t="shared" si="83"/>
        <v>Overweight</v>
      </c>
      <c r="D1327">
        <v>9.23</v>
      </c>
      <c r="E1327" t="str">
        <f t="shared" si="80"/>
        <v>Diabetes</v>
      </c>
      <c r="F1327" t="s">
        <v>2377</v>
      </c>
      <c r="G1327" t="s">
        <v>2377</v>
      </c>
      <c r="H1327" t="s">
        <v>2377</v>
      </c>
      <c r="I1327" t="s">
        <v>2378</v>
      </c>
      <c r="J1327" s="21">
        <f t="shared" si="81"/>
        <v>0</v>
      </c>
      <c r="K1327" t="s">
        <v>2377</v>
      </c>
      <c r="L1327" s="22" t="str">
        <f t="shared" si="82"/>
        <v>No</v>
      </c>
    </row>
    <row r="1328" spans="1:12">
      <c r="A1328" t="s">
        <v>1041</v>
      </c>
      <c r="B1328">
        <v>23.98</v>
      </c>
      <c r="C1328" s="22" t="str">
        <f t="shared" si="83"/>
        <v>Normal weight</v>
      </c>
      <c r="D1328">
        <v>9.89</v>
      </c>
      <c r="E1328" t="str">
        <f t="shared" si="80"/>
        <v>Diabetes</v>
      </c>
      <c r="F1328" t="s">
        <v>2377</v>
      </c>
      <c r="G1328" t="s">
        <v>2377</v>
      </c>
      <c r="H1328" t="s">
        <v>2377</v>
      </c>
      <c r="I1328" t="s">
        <v>2378</v>
      </c>
      <c r="J1328" s="21">
        <f t="shared" si="81"/>
        <v>0</v>
      </c>
      <c r="K1328" t="s">
        <v>2377</v>
      </c>
      <c r="L1328" s="22" t="str">
        <f t="shared" si="82"/>
        <v>No</v>
      </c>
    </row>
    <row r="1329" spans="1:12">
      <c r="A1329" t="s">
        <v>1040</v>
      </c>
      <c r="B1329">
        <v>17.34</v>
      </c>
      <c r="C1329" s="22" t="str">
        <f t="shared" si="83"/>
        <v>Underweight</v>
      </c>
      <c r="D1329">
        <v>12</v>
      </c>
      <c r="E1329" t="str">
        <f t="shared" si="80"/>
        <v>Diabetes</v>
      </c>
      <c r="F1329" t="s">
        <v>2377</v>
      </c>
      <c r="G1329" t="s">
        <v>2377</v>
      </c>
      <c r="H1329" t="s">
        <v>2377</v>
      </c>
      <c r="I1329" t="s">
        <v>2378</v>
      </c>
      <c r="J1329" s="21">
        <f t="shared" si="81"/>
        <v>0</v>
      </c>
      <c r="K1329" t="s">
        <v>2377</v>
      </c>
      <c r="L1329" s="22" t="str">
        <f t="shared" si="82"/>
        <v>No</v>
      </c>
    </row>
    <row r="1330" spans="1:12">
      <c r="A1330" t="s">
        <v>1039</v>
      </c>
      <c r="B1330">
        <v>40.39</v>
      </c>
      <c r="C1330" s="22" t="str">
        <f t="shared" si="83"/>
        <v>Obesity</v>
      </c>
      <c r="D1330">
        <v>4.24</v>
      </c>
      <c r="E1330" t="str">
        <f t="shared" si="80"/>
        <v>Normal</v>
      </c>
      <c r="F1330" t="s">
        <v>2379</v>
      </c>
      <c r="G1330" t="s">
        <v>2377</v>
      </c>
      <c r="H1330" t="s">
        <v>2380</v>
      </c>
      <c r="I1330">
        <v>1</v>
      </c>
      <c r="J1330" s="21">
        <f t="shared" si="81"/>
        <v>1</v>
      </c>
      <c r="K1330" t="s">
        <v>2377</v>
      </c>
      <c r="L1330" s="22" t="str">
        <f t="shared" si="82"/>
        <v>No</v>
      </c>
    </row>
    <row r="1331" spans="1:12">
      <c r="A1331" t="s">
        <v>1038</v>
      </c>
      <c r="B1331">
        <v>25.96</v>
      </c>
      <c r="C1331" s="22" t="str">
        <f t="shared" si="83"/>
        <v>Overweight</v>
      </c>
      <c r="D1331">
        <v>4.68</v>
      </c>
      <c r="E1331" t="str">
        <f t="shared" si="80"/>
        <v>Normal</v>
      </c>
      <c r="F1331" t="s">
        <v>2379</v>
      </c>
      <c r="G1331" t="s">
        <v>2377</v>
      </c>
      <c r="H1331" t="s">
        <v>2380</v>
      </c>
      <c r="I1331">
        <v>1</v>
      </c>
      <c r="J1331" s="21">
        <f t="shared" si="81"/>
        <v>1</v>
      </c>
      <c r="K1331" t="s">
        <v>2377</v>
      </c>
      <c r="L1331" s="22" t="str">
        <f t="shared" si="82"/>
        <v>No</v>
      </c>
    </row>
    <row r="1332" spans="1:12">
      <c r="A1332" t="s">
        <v>1037</v>
      </c>
      <c r="B1332">
        <v>17.68</v>
      </c>
      <c r="C1332" s="22" t="str">
        <f t="shared" si="83"/>
        <v>Underweight</v>
      </c>
      <c r="D1332">
        <v>8.57</v>
      </c>
      <c r="E1332" t="str">
        <f t="shared" si="80"/>
        <v>Diabetes</v>
      </c>
      <c r="F1332" t="s">
        <v>2379</v>
      </c>
      <c r="G1332" t="s">
        <v>2377</v>
      </c>
      <c r="H1332" t="s">
        <v>2380</v>
      </c>
      <c r="I1332">
        <v>1</v>
      </c>
      <c r="J1332" s="21">
        <f t="shared" si="81"/>
        <v>1</v>
      </c>
      <c r="K1332" t="s">
        <v>2377</v>
      </c>
      <c r="L1332" s="22" t="str">
        <f t="shared" si="82"/>
        <v>No</v>
      </c>
    </row>
    <row r="1333" spans="1:12">
      <c r="A1333" t="s">
        <v>1036</v>
      </c>
      <c r="B1333">
        <v>30.875</v>
      </c>
      <c r="C1333" s="22" t="str">
        <f t="shared" si="83"/>
        <v>Obesity</v>
      </c>
      <c r="D1333">
        <v>4.0999999999999996</v>
      </c>
      <c r="E1333" t="str">
        <f t="shared" si="80"/>
        <v>Normal</v>
      </c>
      <c r="F1333" t="s">
        <v>2377</v>
      </c>
      <c r="G1333" t="s">
        <v>2377</v>
      </c>
      <c r="H1333" t="s">
        <v>2377</v>
      </c>
      <c r="I1333" t="s">
        <v>2378</v>
      </c>
      <c r="J1333" s="21">
        <f t="shared" si="81"/>
        <v>0</v>
      </c>
      <c r="K1333" t="s">
        <v>2377</v>
      </c>
      <c r="L1333" s="22" t="str">
        <f t="shared" si="82"/>
        <v>No</v>
      </c>
    </row>
    <row r="1334" spans="1:12">
      <c r="A1334" t="s">
        <v>1035</v>
      </c>
      <c r="B1334">
        <v>30.81</v>
      </c>
      <c r="C1334" s="22" t="str">
        <f t="shared" si="83"/>
        <v>Obesity</v>
      </c>
      <c r="D1334">
        <v>4.49</v>
      </c>
      <c r="E1334" t="str">
        <f t="shared" si="80"/>
        <v>Normal</v>
      </c>
      <c r="F1334" t="s">
        <v>2377</v>
      </c>
      <c r="G1334" t="s">
        <v>2377</v>
      </c>
      <c r="H1334" t="s">
        <v>2377</v>
      </c>
      <c r="I1334" t="s">
        <v>2378</v>
      </c>
      <c r="J1334" s="21">
        <f t="shared" si="81"/>
        <v>0</v>
      </c>
      <c r="K1334" t="s">
        <v>2377</v>
      </c>
      <c r="L1334" s="22" t="str">
        <f t="shared" si="82"/>
        <v>No</v>
      </c>
    </row>
    <row r="1335" spans="1:12">
      <c r="A1335" t="s">
        <v>1034</v>
      </c>
      <c r="B1335">
        <v>36.85</v>
      </c>
      <c r="C1335" s="22" t="str">
        <f t="shared" si="83"/>
        <v>Obesity</v>
      </c>
      <c r="D1335">
        <v>8.8000000000000007</v>
      </c>
      <c r="E1335" t="str">
        <f t="shared" si="80"/>
        <v>Diabetes</v>
      </c>
      <c r="F1335" t="s">
        <v>2377</v>
      </c>
      <c r="G1335" t="s">
        <v>2377</v>
      </c>
      <c r="H1335" t="s">
        <v>2377</v>
      </c>
      <c r="I1335">
        <v>2</v>
      </c>
      <c r="J1335" s="21">
        <f t="shared" si="81"/>
        <v>2</v>
      </c>
      <c r="K1335" t="s">
        <v>2377</v>
      </c>
      <c r="L1335" s="22" t="str">
        <f t="shared" si="82"/>
        <v>No</v>
      </c>
    </row>
    <row r="1336" spans="1:12">
      <c r="A1336" t="s">
        <v>1033</v>
      </c>
      <c r="B1336">
        <v>35.86</v>
      </c>
      <c r="C1336" s="22" t="str">
        <f t="shared" si="83"/>
        <v>Obesity</v>
      </c>
      <c r="D1336">
        <v>7.93</v>
      </c>
      <c r="E1336" t="str">
        <f t="shared" si="80"/>
        <v>Diabetes</v>
      </c>
      <c r="F1336" t="s">
        <v>2377</v>
      </c>
      <c r="G1336" t="s">
        <v>2377</v>
      </c>
      <c r="H1336" t="s">
        <v>2377</v>
      </c>
      <c r="I1336">
        <v>2</v>
      </c>
      <c r="J1336" s="21">
        <f t="shared" si="81"/>
        <v>2</v>
      </c>
      <c r="K1336" t="s">
        <v>2377</v>
      </c>
      <c r="L1336" s="22" t="str">
        <f t="shared" si="82"/>
        <v>No</v>
      </c>
    </row>
    <row r="1337" spans="1:12">
      <c r="A1337" t="s">
        <v>1032</v>
      </c>
      <c r="B1337">
        <v>30.3</v>
      </c>
      <c r="C1337" s="22" t="str">
        <f t="shared" si="83"/>
        <v>Obesity</v>
      </c>
      <c r="D1337">
        <v>9.4499999999999993</v>
      </c>
      <c r="E1337" t="str">
        <f t="shared" si="80"/>
        <v>Diabetes</v>
      </c>
      <c r="F1337" t="s">
        <v>2377</v>
      </c>
      <c r="G1337" t="s">
        <v>2377</v>
      </c>
      <c r="H1337" t="s">
        <v>2377</v>
      </c>
      <c r="I1337">
        <v>2</v>
      </c>
      <c r="J1337" s="21">
        <f t="shared" si="81"/>
        <v>2</v>
      </c>
      <c r="K1337" t="s">
        <v>2377</v>
      </c>
      <c r="L1337" s="22" t="str">
        <f t="shared" si="82"/>
        <v>No</v>
      </c>
    </row>
    <row r="1338" spans="1:12">
      <c r="A1338" t="s">
        <v>1031</v>
      </c>
      <c r="B1338">
        <v>32.015000000000001</v>
      </c>
      <c r="C1338" s="22" t="str">
        <f t="shared" si="83"/>
        <v>Obesity</v>
      </c>
      <c r="D1338">
        <v>7.67</v>
      </c>
      <c r="E1338" t="str">
        <f t="shared" si="80"/>
        <v>Diabetes</v>
      </c>
      <c r="F1338" t="s">
        <v>2377</v>
      </c>
      <c r="G1338" t="s">
        <v>2377</v>
      </c>
      <c r="H1338" t="s">
        <v>2377</v>
      </c>
      <c r="I1338" t="s">
        <v>2378</v>
      </c>
      <c r="J1338" s="21">
        <f t="shared" si="81"/>
        <v>0</v>
      </c>
      <c r="K1338" t="s">
        <v>2377</v>
      </c>
      <c r="L1338" s="22" t="str">
        <f t="shared" si="82"/>
        <v>No</v>
      </c>
    </row>
    <row r="1339" spans="1:12">
      <c r="A1339" t="s">
        <v>1030</v>
      </c>
      <c r="B1339">
        <v>25.06</v>
      </c>
      <c r="C1339" s="22" t="str">
        <f t="shared" si="83"/>
        <v>Overweight</v>
      </c>
      <c r="D1339">
        <v>10.53</v>
      </c>
      <c r="E1339" t="str">
        <f t="shared" si="80"/>
        <v>Diabetes</v>
      </c>
      <c r="F1339" t="s">
        <v>2377</v>
      </c>
      <c r="G1339" t="s">
        <v>2377</v>
      </c>
      <c r="H1339" t="s">
        <v>2377</v>
      </c>
      <c r="I1339">
        <v>2</v>
      </c>
      <c r="J1339" s="21">
        <f t="shared" si="81"/>
        <v>2</v>
      </c>
      <c r="K1339" t="s">
        <v>2377</v>
      </c>
      <c r="L1339" s="22" t="str">
        <f t="shared" si="82"/>
        <v>No</v>
      </c>
    </row>
    <row r="1340" spans="1:12">
      <c r="A1340" t="s">
        <v>1029</v>
      </c>
      <c r="B1340">
        <v>18.829999999999998</v>
      </c>
      <c r="C1340" s="22" t="str">
        <f t="shared" si="83"/>
        <v>Normal weight</v>
      </c>
      <c r="D1340">
        <v>10.08</v>
      </c>
      <c r="E1340" t="str">
        <f t="shared" si="80"/>
        <v>Diabetes</v>
      </c>
      <c r="F1340" t="s">
        <v>2379</v>
      </c>
      <c r="G1340" t="s">
        <v>2377</v>
      </c>
      <c r="H1340" t="s">
        <v>2377</v>
      </c>
      <c r="I1340" t="s">
        <v>2378</v>
      </c>
      <c r="J1340" s="21">
        <f t="shared" si="81"/>
        <v>0</v>
      </c>
      <c r="K1340" t="s">
        <v>2377</v>
      </c>
      <c r="L1340" s="22" t="str">
        <f t="shared" si="82"/>
        <v>No</v>
      </c>
    </row>
    <row r="1341" spans="1:12">
      <c r="A1341" t="s">
        <v>1028</v>
      </c>
      <c r="B1341">
        <v>47.52</v>
      </c>
      <c r="C1341" s="22" t="str">
        <f t="shared" si="83"/>
        <v>Obesity</v>
      </c>
      <c r="D1341">
        <v>11.39</v>
      </c>
      <c r="E1341" t="str">
        <f t="shared" si="80"/>
        <v>Diabetes</v>
      </c>
      <c r="F1341" t="s">
        <v>2379</v>
      </c>
      <c r="G1341" t="s">
        <v>2377</v>
      </c>
      <c r="H1341" t="s">
        <v>2377</v>
      </c>
      <c r="I1341">
        <v>1</v>
      </c>
      <c r="J1341" s="21">
        <f t="shared" si="81"/>
        <v>1</v>
      </c>
      <c r="K1341" t="s">
        <v>2377</v>
      </c>
      <c r="L1341" s="22" t="str">
        <f t="shared" si="82"/>
        <v>No</v>
      </c>
    </row>
    <row r="1342" spans="1:12">
      <c r="A1342" t="s">
        <v>1027</v>
      </c>
      <c r="B1342">
        <v>37.82</v>
      </c>
      <c r="C1342" s="22" t="str">
        <f t="shared" si="83"/>
        <v>Obesity</v>
      </c>
      <c r="D1342">
        <v>6.36</v>
      </c>
      <c r="E1342" t="str">
        <f t="shared" si="80"/>
        <v>Pre-diabetes</v>
      </c>
      <c r="F1342" t="s">
        <v>2377</v>
      </c>
      <c r="G1342" t="s">
        <v>2377</v>
      </c>
      <c r="H1342" t="s">
        <v>2377</v>
      </c>
      <c r="I1342" t="s">
        <v>2378</v>
      </c>
      <c r="J1342" s="21">
        <f t="shared" si="81"/>
        <v>0</v>
      </c>
      <c r="K1342" t="s">
        <v>2377</v>
      </c>
      <c r="L1342" s="22" t="str">
        <f t="shared" si="82"/>
        <v>No</v>
      </c>
    </row>
    <row r="1343" spans="1:12">
      <c r="A1343" t="s">
        <v>1026</v>
      </c>
      <c r="B1343">
        <v>44.16</v>
      </c>
      <c r="C1343" s="22" t="str">
        <f t="shared" si="83"/>
        <v>Obesity</v>
      </c>
      <c r="D1343">
        <v>5.31</v>
      </c>
      <c r="E1343" t="str">
        <f t="shared" si="80"/>
        <v>Normal</v>
      </c>
      <c r="F1343" t="s">
        <v>2379</v>
      </c>
      <c r="G1343" t="s">
        <v>2377</v>
      </c>
      <c r="H1343" t="s">
        <v>2377</v>
      </c>
      <c r="I1343" t="s">
        <v>2378</v>
      </c>
      <c r="J1343" s="21">
        <f t="shared" si="81"/>
        <v>0</v>
      </c>
      <c r="K1343" t="s">
        <v>2377</v>
      </c>
      <c r="L1343" s="22" t="str">
        <f t="shared" si="82"/>
        <v>No</v>
      </c>
    </row>
    <row r="1344" spans="1:12">
      <c r="A1344" t="s">
        <v>1025</v>
      </c>
      <c r="B1344">
        <v>37.049999999999997</v>
      </c>
      <c r="C1344" s="22" t="str">
        <f t="shared" si="83"/>
        <v>Obesity</v>
      </c>
      <c r="D1344">
        <v>4.74</v>
      </c>
      <c r="E1344" t="str">
        <f t="shared" si="80"/>
        <v>Normal</v>
      </c>
      <c r="F1344" t="s">
        <v>2377</v>
      </c>
      <c r="G1344" t="s">
        <v>2377</v>
      </c>
      <c r="H1344" t="s">
        <v>2380</v>
      </c>
      <c r="I1344">
        <v>1</v>
      </c>
      <c r="J1344" s="21">
        <f t="shared" si="81"/>
        <v>1</v>
      </c>
      <c r="K1344" t="s">
        <v>2377</v>
      </c>
      <c r="L1344" s="22" t="str">
        <f t="shared" si="82"/>
        <v>No</v>
      </c>
    </row>
    <row r="1345" spans="1:12">
      <c r="A1345" t="s">
        <v>1024</v>
      </c>
      <c r="B1345">
        <v>18.66</v>
      </c>
      <c r="C1345" s="22" t="str">
        <f t="shared" si="83"/>
        <v>Normal weight</v>
      </c>
      <c r="D1345">
        <v>11.35</v>
      </c>
      <c r="E1345" t="str">
        <f t="shared" si="80"/>
        <v>Diabetes</v>
      </c>
      <c r="F1345" t="s">
        <v>2377</v>
      </c>
      <c r="G1345" t="s">
        <v>2377</v>
      </c>
      <c r="H1345" t="s">
        <v>2377</v>
      </c>
      <c r="I1345" t="s">
        <v>2378</v>
      </c>
      <c r="J1345" s="21">
        <f t="shared" si="81"/>
        <v>0</v>
      </c>
      <c r="K1345" t="s">
        <v>2377</v>
      </c>
      <c r="L1345" s="22" t="str">
        <f t="shared" si="82"/>
        <v>No</v>
      </c>
    </row>
    <row r="1346" spans="1:12">
      <c r="A1346" t="s">
        <v>1023</v>
      </c>
      <c r="B1346">
        <v>36.200000000000003</v>
      </c>
      <c r="C1346" s="22" t="str">
        <f t="shared" si="83"/>
        <v>Obesity</v>
      </c>
      <c r="D1346">
        <v>6.81</v>
      </c>
      <c r="E1346" t="str">
        <f t="shared" si="80"/>
        <v>Diabetes</v>
      </c>
      <c r="F1346" t="s">
        <v>2379</v>
      </c>
      <c r="G1346" t="s">
        <v>2377</v>
      </c>
      <c r="H1346" t="s">
        <v>2377</v>
      </c>
      <c r="I1346">
        <v>1</v>
      </c>
      <c r="J1346" s="21">
        <f t="shared" si="81"/>
        <v>1</v>
      </c>
      <c r="K1346" t="s">
        <v>2377</v>
      </c>
      <c r="L1346" s="22" t="str">
        <f t="shared" si="82"/>
        <v>No</v>
      </c>
    </row>
    <row r="1347" spans="1:12">
      <c r="A1347" t="s">
        <v>1022</v>
      </c>
      <c r="B1347">
        <v>18.87</v>
      </c>
      <c r="C1347" s="22" t="str">
        <f t="shared" si="83"/>
        <v>Normal weight</v>
      </c>
      <c r="D1347">
        <v>8.06</v>
      </c>
      <c r="E1347" t="str">
        <f t="shared" ref="E1347:E1410" si="84">IF(D1347&lt;5.7,"Normal",IF(D1347&lt;6.5,"Pre-diabetes","Diabetes"))</f>
        <v>Diabetes</v>
      </c>
      <c r="F1347" t="s">
        <v>2377</v>
      </c>
      <c r="G1347" t="s">
        <v>2377</v>
      </c>
      <c r="H1347" t="s">
        <v>2377</v>
      </c>
      <c r="I1347" t="s">
        <v>2378</v>
      </c>
      <c r="J1347" s="21">
        <f t="shared" ref="J1347:J1410" si="85">IF(I1347="No major surgery",0,I1347)</f>
        <v>0</v>
      </c>
      <c r="K1347" t="s">
        <v>2377</v>
      </c>
      <c r="L1347" s="22" t="str">
        <f t="shared" ref="L1347:L1410" si="86">IF(K1347="?","No",K1347)</f>
        <v>No</v>
      </c>
    </row>
    <row r="1348" spans="1:12">
      <c r="A1348" t="s">
        <v>1021</v>
      </c>
      <c r="B1348">
        <v>32.299999999999997</v>
      </c>
      <c r="C1348" s="22" t="str">
        <f t="shared" ref="C1348:C1411" si="87">IF(B1348&lt;18.5,"Underweight",IF(B1348&lt;25,"Normal weight", IF(B1348&lt;30,"Overweight","Obesity")))</f>
        <v>Obesity</v>
      </c>
      <c r="D1348">
        <v>6.74</v>
      </c>
      <c r="E1348" t="str">
        <f t="shared" si="84"/>
        <v>Diabetes</v>
      </c>
      <c r="F1348" t="s">
        <v>2379</v>
      </c>
      <c r="G1348" t="s">
        <v>2377</v>
      </c>
      <c r="H1348" t="s">
        <v>2377</v>
      </c>
      <c r="I1348">
        <v>1</v>
      </c>
      <c r="J1348" s="21">
        <f t="shared" si="85"/>
        <v>1</v>
      </c>
      <c r="K1348" t="s">
        <v>2377</v>
      </c>
      <c r="L1348" s="22" t="str">
        <f t="shared" si="86"/>
        <v>No</v>
      </c>
    </row>
    <row r="1349" spans="1:12">
      <c r="A1349" t="s">
        <v>1020</v>
      </c>
      <c r="B1349">
        <v>22.64</v>
      </c>
      <c r="C1349" s="22" t="str">
        <f t="shared" si="87"/>
        <v>Normal weight</v>
      </c>
      <c r="D1349">
        <v>6.54</v>
      </c>
      <c r="E1349" t="str">
        <f t="shared" si="84"/>
        <v>Diabetes</v>
      </c>
      <c r="F1349" t="s">
        <v>2379</v>
      </c>
      <c r="G1349" t="s">
        <v>2377</v>
      </c>
      <c r="H1349" t="s">
        <v>2377</v>
      </c>
      <c r="I1349">
        <v>2</v>
      </c>
      <c r="J1349" s="21">
        <f t="shared" si="85"/>
        <v>2</v>
      </c>
      <c r="K1349" t="s">
        <v>2377</v>
      </c>
      <c r="L1349" s="22" t="str">
        <f t="shared" si="86"/>
        <v>No</v>
      </c>
    </row>
    <row r="1350" spans="1:12">
      <c r="A1350" t="s">
        <v>1019</v>
      </c>
      <c r="B1350">
        <v>28.69</v>
      </c>
      <c r="C1350" s="22" t="str">
        <f t="shared" si="87"/>
        <v>Overweight</v>
      </c>
      <c r="D1350">
        <v>5.4</v>
      </c>
      <c r="E1350" t="str">
        <f t="shared" si="84"/>
        <v>Normal</v>
      </c>
      <c r="F1350" t="s">
        <v>2377</v>
      </c>
      <c r="G1350" t="s">
        <v>2377</v>
      </c>
      <c r="H1350" t="s">
        <v>2377</v>
      </c>
      <c r="I1350" t="s">
        <v>2378</v>
      </c>
      <c r="J1350" s="21">
        <f t="shared" si="85"/>
        <v>0</v>
      </c>
      <c r="K1350" t="s">
        <v>2377</v>
      </c>
      <c r="L1350" s="22" t="str">
        <f t="shared" si="86"/>
        <v>No</v>
      </c>
    </row>
    <row r="1351" spans="1:12">
      <c r="A1351" t="s">
        <v>1018</v>
      </c>
      <c r="B1351">
        <v>28.16</v>
      </c>
      <c r="C1351" s="22" t="str">
        <f t="shared" si="87"/>
        <v>Overweight</v>
      </c>
      <c r="D1351">
        <v>5.58</v>
      </c>
      <c r="E1351" t="str">
        <f t="shared" si="84"/>
        <v>Normal</v>
      </c>
      <c r="F1351" t="s">
        <v>2379</v>
      </c>
      <c r="G1351" t="s">
        <v>2377</v>
      </c>
      <c r="H1351" t="s">
        <v>2377</v>
      </c>
      <c r="I1351" t="s">
        <v>2378</v>
      </c>
      <c r="J1351" s="21">
        <f t="shared" si="85"/>
        <v>0</v>
      </c>
      <c r="K1351" t="s">
        <v>2377</v>
      </c>
      <c r="L1351" s="22" t="str">
        <f t="shared" si="86"/>
        <v>No</v>
      </c>
    </row>
    <row r="1352" spans="1:12">
      <c r="A1352" t="s">
        <v>1017</v>
      </c>
      <c r="B1352">
        <v>45.54</v>
      </c>
      <c r="C1352" s="22" t="str">
        <f t="shared" si="87"/>
        <v>Obesity</v>
      </c>
      <c r="D1352">
        <v>5.84</v>
      </c>
      <c r="E1352" t="str">
        <f t="shared" si="84"/>
        <v>Pre-diabetes</v>
      </c>
      <c r="F1352" t="s">
        <v>2377</v>
      </c>
      <c r="G1352" t="s">
        <v>2377</v>
      </c>
      <c r="H1352" t="s">
        <v>2380</v>
      </c>
      <c r="I1352">
        <v>1</v>
      </c>
      <c r="J1352" s="21">
        <f t="shared" si="85"/>
        <v>1</v>
      </c>
      <c r="K1352" t="s">
        <v>2377</v>
      </c>
      <c r="L1352" s="22" t="str">
        <f t="shared" si="86"/>
        <v>No</v>
      </c>
    </row>
    <row r="1353" spans="1:12">
      <c r="A1353" t="s">
        <v>1016</v>
      </c>
      <c r="B1353">
        <v>28.7</v>
      </c>
      <c r="C1353" s="22" t="str">
        <f t="shared" si="87"/>
        <v>Overweight</v>
      </c>
      <c r="D1353">
        <v>4.2</v>
      </c>
      <c r="E1353" t="str">
        <f t="shared" si="84"/>
        <v>Normal</v>
      </c>
      <c r="F1353" t="s">
        <v>2377</v>
      </c>
      <c r="G1353" t="s">
        <v>2377</v>
      </c>
      <c r="H1353" t="s">
        <v>2377</v>
      </c>
      <c r="I1353" t="s">
        <v>2378</v>
      </c>
      <c r="J1353" s="21">
        <f t="shared" si="85"/>
        <v>0</v>
      </c>
      <c r="K1353" t="s">
        <v>2377</v>
      </c>
      <c r="L1353" s="22" t="str">
        <f t="shared" si="86"/>
        <v>No</v>
      </c>
    </row>
    <row r="1354" spans="1:12">
      <c r="A1354" t="s">
        <v>1015</v>
      </c>
      <c r="B1354">
        <v>27.74</v>
      </c>
      <c r="C1354" s="22" t="str">
        <f t="shared" si="87"/>
        <v>Overweight</v>
      </c>
      <c r="D1354">
        <v>6.06</v>
      </c>
      <c r="E1354" t="str">
        <f t="shared" si="84"/>
        <v>Pre-diabetes</v>
      </c>
      <c r="F1354" t="s">
        <v>2379</v>
      </c>
      <c r="G1354" t="s">
        <v>2377</v>
      </c>
      <c r="H1354" t="s">
        <v>2377</v>
      </c>
      <c r="I1354" t="s">
        <v>2378</v>
      </c>
      <c r="J1354" s="21">
        <f t="shared" si="85"/>
        <v>0</v>
      </c>
      <c r="K1354" t="s">
        <v>2377</v>
      </c>
      <c r="L1354" s="22" t="str">
        <f t="shared" si="86"/>
        <v>No</v>
      </c>
    </row>
    <row r="1355" spans="1:12">
      <c r="A1355" t="s">
        <v>1014</v>
      </c>
      <c r="B1355">
        <v>36.954999999999998</v>
      </c>
      <c r="C1355" s="22" t="str">
        <f t="shared" si="87"/>
        <v>Obesity</v>
      </c>
      <c r="D1355">
        <v>7.57</v>
      </c>
      <c r="E1355" t="str">
        <f t="shared" si="84"/>
        <v>Diabetes</v>
      </c>
      <c r="F1355" t="s">
        <v>2377</v>
      </c>
      <c r="G1355" t="s">
        <v>2377</v>
      </c>
      <c r="H1355" t="s">
        <v>2377</v>
      </c>
      <c r="I1355" t="s">
        <v>2378</v>
      </c>
      <c r="J1355" s="21">
        <f t="shared" si="85"/>
        <v>0</v>
      </c>
      <c r="K1355" t="s">
        <v>2377</v>
      </c>
      <c r="L1355" s="22" t="str">
        <f t="shared" si="86"/>
        <v>No</v>
      </c>
    </row>
    <row r="1356" spans="1:12">
      <c r="A1356" t="s">
        <v>1013</v>
      </c>
      <c r="B1356">
        <v>30.69</v>
      </c>
      <c r="C1356" s="22" t="str">
        <f t="shared" si="87"/>
        <v>Obesity</v>
      </c>
      <c r="D1356">
        <v>6.15</v>
      </c>
      <c r="E1356" t="str">
        <f t="shared" si="84"/>
        <v>Pre-diabetes</v>
      </c>
      <c r="F1356" t="s">
        <v>2377</v>
      </c>
      <c r="G1356" t="s">
        <v>2377</v>
      </c>
      <c r="H1356" t="s">
        <v>2377</v>
      </c>
      <c r="I1356" t="s">
        <v>2378</v>
      </c>
      <c r="J1356" s="21">
        <f t="shared" si="85"/>
        <v>0</v>
      </c>
      <c r="K1356" t="s">
        <v>2377</v>
      </c>
      <c r="L1356" s="22" t="str">
        <f t="shared" si="86"/>
        <v>No</v>
      </c>
    </row>
    <row r="1357" spans="1:12">
      <c r="A1357" t="s">
        <v>1012</v>
      </c>
      <c r="B1357">
        <v>24.984999999999999</v>
      </c>
      <c r="C1357" s="22" t="str">
        <f t="shared" si="87"/>
        <v>Normal weight</v>
      </c>
      <c r="D1357">
        <v>4.5599999999999996</v>
      </c>
      <c r="E1357" t="str">
        <f t="shared" si="84"/>
        <v>Normal</v>
      </c>
      <c r="F1357" t="s">
        <v>2377</v>
      </c>
      <c r="G1357" t="s">
        <v>2377</v>
      </c>
      <c r="H1357" t="s">
        <v>2377</v>
      </c>
      <c r="I1357" t="s">
        <v>2378</v>
      </c>
      <c r="J1357" s="21">
        <f t="shared" si="85"/>
        <v>0</v>
      </c>
      <c r="K1357" t="s">
        <v>2377</v>
      </c>
      <c r="L1357" s="22" t="str">
        <f t="shared" si="86"/>
        <v>No</v>
      </c>
    </row>
    <row r="1358" spans="1:12">
      <c r="A1358" t="s">
        <v>1011</v>
      </c>
      <c r="B1358">
        <v>39.42</v>
      </c>
      <c r="C1358" s="22" t="str">
        <f t="shared" si="87"/>
        <v>Obesity</v>
      </c>
      <c r="D1358">
        <v>4.72</v>
      </c>
      <c r="E1358" t="str">
        <f t="shared" si="84"/>
        <v>Normal</v>
      </c>
      <c r="F1358" t="s">
        <v>2379</v>
      </c>
      <c r="G1358" t="s">
        <v>2377</v>
      </c>
      <c r="H1358" t="s">
        <v>2377</v>
      </c>
      <c r="I1358">
        <v>1</v>
      </c>
      <c r="J1358" s="21">
        <f t="shared" si="85"/>
        <v>1</v>
      </c>
      <c r="K1358" t="s">
        <v>2377</v>
      </c>
      <c r="L1358" s="22" t="str">
        <f t="shared" si="86"/>
        <v>No</v>
      </c>
    </row>
    <row r="1359" spans="1:12">
      <c r="A1359" t="s">
        <v>1010</v>
      </c>
      <c r="B1359">
        <v>16.8</v>
      </c>
      <c r="C1359" s="22" t="str">
        <f t="shared" si="87"/>
        <v>Underweight</v>
      </c>
      <c r="D1359">
        <v>7.98</v>
      </c>
      <c r="E1359" t="str">
        <f t="shared" si="84"/>
        <v>Diabetes</v>
      </c>
      <c r="F1359" t="s">
        <v>2377</v>
      </c>
      <c r="G1359" t="s">
        <v>2377</v>
      </c>
      <c r="H1359" t="s">
        <v>2377</v>
      </c>
      <c r="I1359" t="s">
        <v>2378</v>
      </c>
      <c r="J1359" s="21">
        <f t="shared" si="85"/>
        <v>0</v>
      </c>
      <c r="K1359" t="s">
        <v>2377</v>
      </c>
      <c r="L1359" s="22" t="str">
        <f t="shared" si="86"/>
        <v>No</v>
      </c>
    </row>
    <row r="1360" spans="1:12">
      <c r="A1360" t="s">
        <v>1009</v>
      </c>
      <c r="B1360">
        <v>23.274999999999999</v>
      </c>
      <c r="C1360" s="22" t="str">
        <f t="shared" si="87"/>
        <v>Normal weight</v>
      </c>
      <c r="D1360">
        <v>6.26</v>
      </c>
      <c r="E1360" t="str">
        <f t="shared" si="84"/>
        <v>Pre-diabetes</v>
      </c>
      <c r="F1360" t="s">
        <v>2379</v>
      </c>
      <c r="G1360" t="s">
        <v>2377</v>
      </c>
      <c r="H1360" t="s">
        <v>2380</v>
      </c>
      <c r="I1360">
        <v>1</v>
      </c>
      <c r="J1360" s="21">
        <f t="shared" si="85"/>
        <v>1</v>
      </c>
      <c r="K1360" t="s">
        <v>2377</v>
      </c>
      <c r="L1360" s="22" t="str">
        <f t="shared" si="86"/>
        <v>No</v>
      </c>
    </row>
    <row r="1361" spans="1:12">
      <c r="A1361" t="s">
        <v>1008</v>
      </c>
      <c r="B1361">
        <v>22.8</v>
      </c>
      <c r="C1361" s="22" t="str">
        <f t="shared" si="87"/>
        <v>Normal weight</v>
      </c>
      <c r="D1361">
        <v>4.29</v>
      </c>
      <c r="E1361" t="str">
        <f t="shared" si="84"/>
        <v>Normal</v>
      </c>
      <c r="F1361" t="s">
        <v>2379</v>
      </c>
      <c r="G1361" t="s">
        <v>2377</v>
      </c>
      <c r="H1361" t="s">
        <v>2380</v>
      </c>
      <c r="I1361">
        <v>1</v>
      </c>
      <c r="J1361" s="21">
        <f t="shared" si="85"/>
        <v>1</v>
      </c>
      <c r="K1361" t="s">
        <v>2377</v>
      </c>
      <c r="L1361" s="22" t="str">
        <f t="shared" si="86"/>
        <v>No</v>
      </c>
    </row>
    <row r="1362" spans="1:12">
      <c r="A1362" t="s">
        <v>1007</v>
      </c>
      <c r="B1362">
        <v>24.3</v>
      </c>
      <c r="C1362" s="22" t="str">
        <f t="shared" si="87"/>
        <v>Normal weight</v>
      </c>
      <c r="D1362">
        <v>5.43</v>
      </c>
      <c r="E1362" t="str">
        <f t="shared" si="84"/>
        <v>Normal</v>
      </c>
      <c r="F1362" t="s">
        <v>2377</v>
      </c>
      <c r="G1362" t="s">
        <v>2377</v>
      </c>
      <c r="H1362" t="s">
        <v>2377</v>
      </c>
      <c r="I1362">
        <v>2</v>
      </c>
      <c r="J1362" s="21">
        <f t="shared" si="85"/>
        <v>2</v>
      </c>
      <c r="K1362" t="s">
        <v>2377</v>
      </c>
      <c r="L1362" s="22" t="str">
        <f t="shared" si="86"/>
        <v>No</v>
      </c>
    </row>
    <row r="1363" spans="1:12">
      <c r="A1363" t="s">
        <v>1006</v>
      </c>
      <c r="B1363">
        <v>25.13</v>
      </c>
      <c r="C1363" s="22" t="str">
        <f t="shared" si="87"/>
        <v>Overweight</v>
      </c>
      <c r="D1363">
        <v>8</v>
      </c>
      <c r="E1363" t="str">
        <f t="shared" si="84"/>
        <v>Diabetes</v>
      </c>
      <c r="F1363" t="s">
        <v>2379</v>
      </c>
      <c r="G1363" t="s">
        <v>2377</v>
      </c>
      <c r="H1363" t="s">
        <v>2377</v>
      </c>
      <c r="I1363">
        <v>1</v>
      </c>
      <c r="J1363" s="21">
        <f t="shared" si="85"/>
        <v>1</v>
      </c>
      <c r="K1363" t="s">
        <v>2377</v>
      </c>
      <c r="L1363" s="22" t="str">
        <f t="shared" si="86"/>
        <v>No</v>
      </c>
    </row>
    <row r="1364" spans="1:12">
      <c r="A1364" t="s">
        <v>1005</v>
      </c>
      <c r="B1364">
        <v>22.72</v>
      </c>
      <c r="C1364" s="22" t="str">
        <f t="shared" si="87"/>
        <v>Normal weight</v>
      </c>
      <c r="D1364">
        <v>9.9600000000000009</v>
      </c>
      <c r="E1364" t="str">
        <f t="shared" si="84"/>
        <v>Diabetes</v>
      </c>
      <c r="F1364" t="s">
        <v>2379</v>
      </c>
      <c r="G1364" t="s">
        <v>2377</v>
      </c>
      <c r="H1364" t="s">
        <v>2377</v>
      </c>
      <c r="I1364">
        <v>2</v>
      </c>
      <c r="J1364" s="21">
        <f t="shared" si="85"/>
        <v>2</v>
      </c>
      <c r="K1364" t="s">
        <v>2377</v>
      </c>
      <c r="L1364" s="22" t="str">
        <f t="shared" si="86"/>
        <v>No</v>
      </c>
    </row>
    <row r="1365" spans="1:12">
      <c r="A1365" t="s">
        <v>1004</v>
      </c>
      <c r="B1365">
        <v>32.6</v>
      </c>
      <c r="C1365" s="22" t="str">
        <f t="shared" si="87"/>
        <v>Obesity</v>
      </c>
      <c r="D1365">
        <v>6.8</v>
      </c>
      <c r="E1365" t="str">
        <f t="shared" si="84"/>
        <v>Diabetes</v>
      </c>
      <c r="F1365" t="s">
        <v>2379</v>
      </c>
      <c r="G1365" t="s">
        <v>2377</v>
      </c>
      <c r="H1365" t="s">
        <v>2377</v>
      </c>
      <c r="I1365" t="s">
        <v>2378</v>
      </c>
      <c r="J1365" s="21">
        <f t="shared" si="85"/>
        <v>0</v>
      </c>
      <c r="K1365" t="s">
        <v>2377</v>
      </c>
      <c r="L1365" s="22" t="str">
        <f t="shared" si="86"/>
        <v>No</v>
      </c>
    </row>
    <row r="1366" spans="1:12">
      <c r="A1366" t="s">
        <v>1003</v>
      </c>
      <c r="B1366">
        <v>17.28</v>
      </c>
      <c r="C1366" s="22" t="str">
        <f t="shared" si="87"/>
        <v>Underweight</v>
      </c>
      <c r="D1366">
        <v>6.22</v>
      </c>
      <c r="E1366" t="str">
        <f t="shared" si="84"/>
        <v>Pre-diabetes</v>
      </c>
      <c r="F1366" t="s">
        <v>2379</v>
      </c>
      <c r="G1366" t="s">
        <v>2377</v>
      </c>
      <c r="H1366" t="s">
        <v>2377</v>
      </c>
      <c r="I1366">
        <v>2</v>
      </c>
      <c r="J1366" s="21">
        <f t="shared" si="85"/>
        <v>2</v>
      </c>
      <c r="K1366" t="s">
        <v>2377</v>
      </c>
      <c r="L1366" s="22" t="str">
        <f t="shared" si="86"/>
        <v>No</v>
      </c>
    </row>
    <row r="1367" spans="1:12">
      <c r="A1367" t="s">
        <v>1002</v>
      </c>
      <c r="B1367">
        <v>27.92</v>
      </c>
      <c r="C1367" s="22" t="str">
        <f t="shared" si="87"/>
        <v>Overweight</v>
      </c>
      <c r="D1367">
        <v>5.79</v>
      </c>
      <c r="E1367" t="str">
        <f t="shared" si="84"/>
        <v>Pre-diabetes</v>
      </c>
      <c r="F1367" t="s">
        <v>2377</v>
      </c>
      <c r="G1367" t="s">
        <v>2377</v>
      </c>
      <c r="H1367" t="s">
        <v>2377</v>
      </c>
      <c r="I1367">
        <v>1</v>
      </c>
      <c r="J1367" s="21">
        <f t="shared" si="85"/>
        <v>1</v>
      </c>
      <c r="K1367" t="s">
        <v>2377</v>
      </c>
      <c r="L1367" s="22" t="str">
        <f t="shared" si="86"/>
        <v>No</v>
      </c>
    </row>
    <row r="1368" spans="1:12">
      <c r="A1368" t="s">
        <v>1001</v>
      </c>
      <c r="B1368">
        <v>38.284999999999997</v>
      </c>
      <c r="C1368" s="22" t="str">
        <f t="shared" si="87"/>
        <v>Obesity</v>
      </c>
      <c r="D1368">
        <v>5.41</v>
      </c>
      <c r="E1368" t="str">
        <f t="shared" si="84"/>
        <v>Normal</v>
      </c>
      <c r="F1368" t="s">
        <v>2377</v>
      </c>
      <c r="G1368" t="s">
        <v>2377</v>
      </c>
      <c r="H1368" t="s">
        <v>2377</v>
      </c>
      <c r="I1368" t="s">
        <v>2378</v>
      </c>
      <c r="J1368" s="21">
        <f t="shared" si="85"/>
        <v>0</v>
      </c>
      <c r="K1368" t="s">
        <v>2377</v>
      </c>
      <c r="L1368" s="22" t="str">
        <f t="shared" si="86"/>
        <v>No</v>
      </c>
    </row>
    <row r="1369" spans="1:12">
      <c r="A1369" t="s">
        <v>1000</v>
      </c>
      <c r="B1369">
        <v>16.48</v>
      </c>
      <c r="C1369" s="22" t="str">
        <f t="shared" si="87"/>
        <v>Underweight</v>
      </c>
      <c r="D1369">
        <v>11.05</v>
      </c>
      <c r="E1369" t="str">
        <f t="shared" si="84"/>
        <v>Diabetes</v>
      </c>
      <c r="F1369" t="s">
        <v>2377</v>
      </c>
      <c r="G1369" t="s">
        <v>2377</v>
      </c>
      <c r="H1369" t="s">
        <v>2377</v>
      </c>
      <c r="I1369" t="s">
        <v>2378</v>
      </c>
      <c r="J1369" s="21">
        <f t="shared" si="85"/>
        <v>0</v>
      </c>
      <c r="K1369" t="s">
        <v>2377</v>
      </c>
      <c r="L1369" s="22" t="str">
        <f t="shared" si="86"/>
        <v>No</v>
      </c>
    </row>
    <row r="1370" spans="1:12">
      <c r="A1370" t="s">
        <v>999</v>
      </c>
      <c r="B1370">
        <v>38.57</v>
      </c>
      <c r="C1370" s="22" t="str">
        <f t="shared" si="87"/>
        <v>Obesity</v>
      </c>
      <c r="D1370">
        <v>6.27</v>
      </c>
      <c r="E1370" t="str">
        <f t="shared" si="84"/>
        <v>Pre-diabetes</v>
      </c>
      <c r="F1370" t="s">
        <v>2377</v>
      </c>
      <c r="G1370" t="s">
        <v>2377</v>
      </c>
      <c r="H1370" t="s">
        <v>2377</v>
      </c>
      <c r="I1370" t="s">
        <v>2378</v>
      </c>
      <c r="J1370" s="21">
        <f t="shared" si="85"/>
        <v>0</v>
      </c>
      <c r="K1370" t="s">
        <v>2377</v>
      </c>
      <c r="L1370" s="22" t="str">
        <f t="shared" si="86"/>
        <v>No</v>
      </c>
    </row>
    <row r="1371" spans="1:12">
      <c r="A1371" t="s">
        <v>998</v>
      </c>
      <c r="B1371">
        <v>43.85</v>
      </c>
      <c r="C1371" s="22" t="str">
        <f t="shared" si="87"/>
        <v>Obesity</v>
      </c>
      <c r="D1371">
        <v>4.7699999999999996</v>
      </c>
      <c r="E1371" t="str">
        <f t="shared" si="84"/>
        <v>Normal</v>
      </c>
      <c r="F1371" t="s">
        <v>2379</v>
      </c>
      <c r="G1371" t="s">
        <v>2377</v>
      </c>
      <c r="H1371" t="s">
        <v>2377</v>
      </c>
      <c r="I1371" t="s">
        <v>2378</v>
      </c>
      <c r="J1371" s="21">
        <f t="shared" si="85"/>
        <v>0</v>
      </c>
      <c r="K1371" t="s">
        <v>2377</v>
      </c>
      <c r="L1371" s="22" t="str">
        <f t="shared" si="86"/>
        <v>No</v>
      </c>
    </row>
    <row r="1372" spans="1:12">
      <c r="A1372" t="s">
        <v>997</v>
      </c>
      <c r="B1372">
        <v>30.11</v>
      </c>
      <c r="C1372" s="22" t="str">
        <f t="shared" si="87"/>
        <v>Obesity</v>
      </c>
      <c r="D1372">
        <v>4.08</v>
      </c>
      <c r="E1372" t="str">
        <f t="shared" si="84"/>
        <v>Normal</v>
      </c>
      <c r="F1372" t="s">
        <v>2377</v>
      </c>
      <c r="G1372" t="s">
        <v>2377</v>
      </c>
      <c r="H1372" t="s">
        <v>2377</v>
      </c>
      <c r="I1372" t="s">
        <v>2378</v>
      </c>
      <c r="J1372" s="21">
        <f t="shared" si="85"/>
        <v>0</v>
      </c>
      <c r="K1372" t="s">
        <v>2377</v>
      </c>
      <c r="L1372" s="22" t="str">
        <f t="shared" si="86"/>
        <v>No</v>
      </c>
    </row>
    <row r="1373" spans="1:12">
      <c r="A1373" t="s">
        <v>996</v>
      </c>
      <c r="B1373">
        <v>31.59</v>
      </c>
      <c r="C1373" s="22" t="str">
        <f t="shared" si="87"/>
        <v>Obesity</v>
      </c>
      <c r="D1373">
        <v>6.01</v>
      </c>
      <c r="E1373" t="str">
        <f t="shared" si="84"/>
        <v>Pre-diabetes</v>
      </c>
      <c r="F1373" t="s">
        <v>2377</v>
      </c>
      <c r="G1373" t="s">
        <v>2377</v>
      </c>
      <c r="H1373" t="s">
        <v>2377</v>
      </c>
      <c r="I1373" t="s">
        <v>2378</v>
      </c>
      <c r="J1373" s="21">
        <f t="shared" si="85"/>
        <v>0</v>
      </c>
      <c r="K1373" t="s">
        <v>2377</v>
      </c>
      <c r="L1373" s="22" t="str">
        <f t="shared" si="86"/>
        <v>No</v>
      </c>
    </row>
    <row r="1374" spans="1:12">
      <c r="A1374" t="s">
        <v>995</v>
      </c>
      <c r="B1374">
        <v>40.15</v>
      </c>
      <c r="C1374" s="22" t="str">
        <f t="shared" si="87"/>
        <v>Obesity</v>
      </c>
      <c r="D1374">
        <v>11.84</v>
      </c>
      <c r="E1374" t="str">
        <f t="shared" si="84"/>
        <v>Diabetes</v>
      </c>
      <c r="F1374" t="s">
        <v>2377</v>
      </c>
      <c r="G1374" t="s">
        <v>2377</v>
      </c>
      <c r="H1374" t="s">
        <v>2377</v>
      </c>
      <c r="I1374" t="s">
        <v>2378</v>
      </c>
      <c r="J1374" s="21">
        <f t="shared" si="85"/>
        <v>0</v>
      </c>
      <c r="K1374" t="s">
        <v>2377</v>
      </c>
      <c r="L1374" s="22" t="str">
        <f t="shared" si="86"/>
        <v>No</v>
      </c>
    </row>
    <row r="1375" spans="1:12">
      <c r="A1375" t="s">
        <v>994</v>
      </c>
      <c r="B1375">
        <v>40.700000000000003</v>
      </c>
      <c r="C1375" s="22" t="str">
        <f t="shared" si="87"/>
        <v>Obesity</v>
      </c>
      <c r="D1375">
        <v>6.27</v>
      </c>
      <c r="E1375" t="str">
        <f t="shared" si="84"/>
        <v>Pre-diabetes</v>
      </c>
      <c r="F1375" t="s">
        <v>2379</v>
      </c>
      <c r="G1375" t="s">
        <v>2377</v>
      </c>
      <c r="H1375" t="s">
        <v>2380</v>
      </c>
      <c r="I1375">
        <v>1</v>
      </c>
      <c r="J1375" s="21">
        <f t="shared" si="85"/>
        <v>1</v>
      </c>
      <c r="K1375" t="s">
        <v>2377</v>
      </c>
      <c r="L1375" s="22" t="str">
        <f t="shared" si="86"/>
        <v>No</v>
      </c>
    </row>
    <row r="1376" spans="1:12">
      <c r="A1376" t="s">
        <v>993</v>
      </c>
      <c r="B1376">
        <v>40.76</v>
      </c>
      <c r="C1376" s="22" t="str">
        <f t="shared" si="87"/>
        <v>Obesity</v>
      </c>
      <c r="D1376">
        <v>5.28</v>
      </c>
      <c r="E1376" t="str">
        <f t="shared" si="84"/>
        <v>Normal</v>
      </c>
      <c r="F1376" t="s">
        <v>2377</v>
      </c>
      <c r="G1376" t="s">
        <v>2377</v>
      </c>
      <c r="H1376" t="s">
        <v>2377</v>
      </c>
      <c r="I1376" t="s">
        <v>2378</v>
      </c>
      <c r="J1376" s="21">
        <f t="shared" si="85"/>
        <v>0</v>
      </c>
      <c r="K1376" t="s">
        <v>2377</v>
      </c>
      <c r="L1376" s="22" t="str">
        <f t="shared" si="86"/>
        <v>No</v>
      </c>
    </row>
    <row r="1377" spans="1:12">
      <c r="A1377" t="s">
        <v>992</v>
      </c>
      <c r="B1377">
        <v>29.7</v>
      </c>
      <c r="C1377" s="22" t="str">
        <f t="shared" si="87"/>
        <v>Overweight</v>
      </c>
      <c r="D1377">
        <v>7.03</v>
      </c>
      <c r="E1377" t="str">
        <f t="shared" si="84"/>
        <v>Diabetes</v>
      </c>
      <c r="F1377" t="s">
        <v>2377</v>
      </c>
      <c r="G1377" t="s">
        <v>2377</v>
      </c>
      <c r="H1377" t="s">
        <v>2377</v>
      </c>
      <c r="I1377" t="s">
        <v>2378</v>
      </c>
      <c r="J1377" s="21">
        <f t="shared" si="85"/>
        <v>0</v>
      </c>
      <c r="K1377" t="s">
        <v>2377</v>
      </c>
      <c r="L1377" s="22" t="str">
        <f t="shared" si="86"/>
        <v>No</v>
      </c>
    </row>
    <row r="1378" spans="1:12">
      <c r="A1378" t="s">
        <v>991</v>
      </c>
      <c r="B1378">
        <v>40.58</v>
      </c>
      <c r="C1378" s="22" t="str">
        <f t="shared" si="87"/>
        <v>Obesity</v>
      </c>
      <c r="D1378">
        <v>5.32</v>
      </c>
      <c r="E1378" t="str">
        <f t="shared" si="84"/>
        <v>Normal</v>
      </c>
      <c r="F1378" t="s">
        <v>2379</v>
      </c>
      <c r="G1378" t="s">
        <v>2377</v>
      </c>
      <c r="H1378" t="s">
        <v>2380</v>
      </c>
      <c r="I1378">
        <v>1</v>
      </c>
      <c r="J1378" s="21">
        <f t="shared" si="85"/>
        <v>1</v>
      </c>
      <c r="K1378" t="s">
        <v>2377</v>
      </c>
      <c r="L1378" s="22" t="str">
        <f t="shared" si="86"/>
        <v>No</v>
      </c>
    </row>
    <row r="1379" spans="1:12">
      <c r="A1379" t="s">
        <v>990</v>
      </c>
      <c r="B1379">
        <v>33.06</v>
      </c>
      <c r="C1379" s="22" t="str">
        <f t="shared" si="87"/>
        <v>Obesity</v>
      </c>
      <c r="D1379">
        <v>9.59</v>
      </c>
      <c r="E1379" t="str">
        <f t="shared" si="84"/>
        <v>Diabetes</v>
      </c>
      <c r="F1379" t="s">
        <v>2379</v>
      </c>
      <c r="G1379" t="s">
        <v>2377</v>
      </c>
      <c r="H1379" t="s">
        <v>2377</v>
      </c>
      <c r="I1379" t="s">
        <v>2378</v>
      </c>
      <c r="J1379" s="21">
        <f t="shared" si="85"/>
        <v>0</v>
      </c>
      <c r="K1379" t="s">
        <v>2377</v>
      </c>
      <c r="L1379" s="22" t="str">
        <f t="shared" si="86"/>
        <v>No</v>
      </c>
    </row>
    <row r="1380" spans="1:12">
      <c r="A1380" t="s">
        <v>989</v>
      </c>
      <c r="B1380">
        <v>26.62</v>
      </c>
      <c r="C1380" s="22" t="str">
        <f t="shared" si="87"/>
        <v>Overweight</v>
      </c>
      <c r="D1380">
        <v>6.15</v>
      </c>
      <c r="E1380" t="str">
        <f t="shared" si="84"/>
        <v>Pre-diabetes</v>
      </c>
      <c r="F1380" t="s">
        <v>2379</v>
      </c>
      <c r="G1380" t="s">
        <v>2377</v>
      </c>
      <c r="H1380" t="s">
        <v>2377</v>
      </c>
      <c r="I1380" t="s">
        <v>2378</v>
      </c>
      <c r="J1380" s="21">
        <f t="shared" si="85"/>
        <v>0</v>
      </c>
      <c r="K1380" t="s">
        <v>2377</v>
      </c>
      <c r="L1380" s="22" t="str">
        <f t="shared" si="86"/>
        <v>No</v>
      </c>
    </row>
    <row r="1381" spans="1:12">
      <c r="A1381" t="s">
        <v>988</v>
      </c>
      <c r="B1381">
        <v>37.1</v>
      </c>
      <c r="C1381" s="22" t="str">
        <f t="shared" si="87"/>
        <v>Obesity</v>
      </c>
      <c r="D1381">
        <v>11.08</v>
      </c>
      <c r="E1381" t="str">
        <f t="shared" si="84"/>
        <v>Diabetes</v>
      </c>
      <c r="F1381" t="s">
        <v>2377</v>
      </c>
      <c r="G1381" t="s">
        <v>2377</v>
      </c>
      <c r="H1381" t="s">
        <v>2377</v>
      </c>
      <c r="I1381" t="s">
        <v>2378</v>
      </c>
      <c r="J1381" s="21">
        <f t="shared" si="85"/>
        <v>0</v>
      </c>
      <c r="K1381" t="s">
        <v>2377</v>
      </c>
      <c r="L1381" s="22" t="str">
        <f t="shared" si="86"/>
        <v>No</v>
      </c>
    </row>
    <row r="1382" spans="1:12">
      <c r="A1382" t="s">
        <v>987</v>
      </c>
      <c r="B1382">
        <v>18.28</v>
      </c>
      <c r="C1382" s="22" t="str">
        <f t="shared" si="87"/>
        <v>Underweight</v>
      </c>
      <c r="D1382">
        <v>7.95</v>
      </c>
      <c r="E1382" t="str">
        <f t="shared" si="84"/>
        <v>Diabetes</v>
      </c>
      <c r="F1382" t="s">
        <v>2377</v>
      </c>
      <c r="G1382" t="s">
        <v>2377</v>
      </c>
      <c r="H1382" t="s">
        <v>2377</v>
      </c>
      <c r="I1382" t="s">
        <v>2378</v>
      </c>
      <c r="J1382" s="21">
        <f t="shared" si="85"/>
        <v>0</v>
      </c>
      <c r="K1382" t="s">
        <v>2377</v>
      </c>
      <c r="L1382" s="22" t="str">
        <f t="shared" si="86"/>
        <v>No</v>
      </c>
    </row>
    <row r="1383" spans="1:12">
      <c r="A1383" t="s">
        <v>986</v>
      </c>
      <c r="B1383">
        <v>35.814999999999998</v>
      </c>
      <c r="C1383" s="22" t="str">
        <f t="shared" si="87"/>
        <v>Obesity</v>
      </c>
      <c r="D1383">
        <v>6.23</v>
      </c>
      <c r="E1383" t="str">
        <f t="shared" si="84"/>
        <v>Pre-diabetes</v>
      </c>
      <c r="F1383" t="s">
        <v>2377</v>
      </c>
      <c r="G1383" t="s">
        <v>2377</v>
      </c>
      <c r="H1383" t="s">
        <v>2377</v>
      </c>
      <c r="I1383" t="s">
        <v>2378</v>
      </c>
      <c r="J1383" s="21">
        <f t="shared" si="85"/>
        <v>0</v>
      </c>
      <c r="K1383" t="s">
        <v>2377</v>
      </c>
      <c r="L1383" s="22" t="str">
        <f t="shared" si="86"/>
        <v>No</v>
      </c>
    </row>
    <row r="1384" spans="1:12">
      <c r="A1384" t="s">
        <v>985</v>
      </c>
      <c r="B1384">
        <v>30.69</v>
      </c>
      <c r="C1384" s="22" t="str">
        <f t="shared" si="87"/>
        <v>Obesity</v>
      </c>
      <c r="D1384">
        <v>6.5</v>
      </c>
      <c r="E1384" t="str">
        <f t="shared" si="84"/>
        <v>Diabetes</v>
      </c>
      <c r="F1384" t="s">
        <v>2377</v>
      </c>
      <c r="G1384" t="s">
        <v>2377</v>
      </c>
      <c r="H1384" t="s">
        <v>2377</v>
      </c>
      <c r="I1384" t="s">
        <v>2378</v>
      </c>
      <c r="J1384" s="21">
        <f t="shared" si="85"/>
        <v>0</v>
      </c>
      <c r="K1384" t="s">
        <v>2377</v>
      </c>
      <c r="L1384" s="22" t="str">
        <f t="shared" si="86"/>
        <v>No</v>
      </c>
    </row>
    <row r="1385" spans="1:12">
      <c r="A1385" t="s">
        <v>984</v>
      </c>
      <c r="B1385">
        <v>26.125</v>
      </c>
      <c r="C1385" s="22" t="str">
        <f t="shared" si="87"/>
        <v>Overweight</v>
      </c>
      <c r="D1385">
        <v>5.22</v>
      </c>
      <c r="E1385" t="str">
        <f t="shared" si="84"/>
        <v>Normal</v>
      </c>
      <c r="F1385" t="s">
        <v>2377</v>
      </c>
      <c r="G1385" t="s">
        <v>2377</v>
      </c>
      <c r="H1385" t="s">
        <v>2377</v>
      </c>
      <c r="I1385" t="s">
        <v>2378</v>
      </c>
      <c r="J1385" s="21">
        <f t="shared" si="85"/>
        <v>0</v>
      </c>
      <c r="K1385" t="s">
        <v>2377</v>
      </c>
      <c r="L1385" s="22" t="str">
        <f t="shared" si="86"/>
        <v>No</v>
      </c>
    </row>
    <row r="1386" spans="1:12">
      <c r="A1386" t="s">
        <v>983</v>
      </c>
      <c r="B1386">
        <v>34.58</v>
      </c>
      <c r="C1386" s="22" t="str">
        <f t="shared" si="87"/>
        <v>Obesity</v>
      </c>
      <c r="D1386">
        <v>6.3</v>
      </c>
      <c r="E1386" t="str">
        <f t="shared" si="84"/>
        <v>Pre-diabetes</v>
      </c>
      <c r="F1386" t="s">
        <v>2377</v>
      </c>
      <c r="G1386" t="s">
        <v>2377</v>
      </c>
      <c r="H1386" t="s">
        <v>2380</v>
      </c>
      <c r="I1386">
        <v>1</v>
      </c>
      <c r="J1386" s="21">
        <f t="shared" si="85"/>
        <v>1</v>
      </c>
      <c r="K1386" t="s">
        <v>2377</v>
      </c>
      <c r="L1386" s="22" t="str">
        <f t="shared" si="86"/>
        <v>No</v>
      </c>
    </row>
    <row r="1387" spans="1:12">
      <c r="A1387" t="s">
        <v>982</v>
      </c>
      <c r="B1387">
        <v>27.4</v>
      </c>
      <c r="C1387" s="22" t="str">
        <f t="shared" si="87"/>
        <v>Overweight</v>
      </c>
      <c r="D1387">
        <v>8.84</v>
      </c>
      <c r="E1387" t="str">
        <f t="shared" si="84"/>
        <v>Diabetes</v>
      </c>
      <c r="F1387" t="s">
        <v>2377</v>
      </c>
      <c r="G1387" t="s">
        <v>2377</v>
      </c>
      <c r="H1387" t="s">
        <v>2377</v>
      </c>
      <c r="I1387" t="s">
        <v>2378</v>
      </c>
      <c r="J1387" s="21">
        <f t="shared" si="85"/>
        <v>0</v>
      </c>
      <c r="K1387" t="s">
        <v>2377</v>
      </c>
      <c r="L1387" s="22" t="str">
        <f t="shared" si="86"/>
        <v>No</v>
      </c>
    </row>
    <row r="1388" spans="1:12">
      <c r="A1388" t="s">
        <v>981</v>
      </c>
      <c r="B1388">
        <v>27.53</v>
      </c>
      <c r="C1388" s="22" t="str">
        <f t="shared" si="87"/>
        <v>Overweight</v>
      </c>
      <c r="D1388">
        <v>4.1100000000000003</v>
      </c>
      <c r="E1388" t="str">
        <f t="shared" si="84"/>
        <v>Normal</v>
      </c>
      <c r="F1388" t="s">
        <v>2377</v>
      </c>
      <c r="G1388" t="s">
        <v>2377</v>
      </c>
      <c r="H1388" t="s">
        <v>2377</v>
      </c>
      <c r="I1388">
        <v>1</v>
      </c>
      <c r="J1388" s="21">
        <f t="shared" si="85"/>
        <v>1</v>
      </c>
      <c r="K1388" t="s">
        <v>2377</v>
      </c>
      <c r="L1388" s="22" t="str">
        <f t="shared" si="86"/>
        <v>No</v>
      </c>
    </row>
    <row r="1389" spans="1:12">
      <c r="A1389" t="s">
        <v>980</v>
      </c>
      <c r="B1389">
        <v>33</v>
      </c>
      <c r="C1389" s="22" t="str">
        <f t="shared" si="87"/>
        <v>Obesity</v>
      </c>
      <c r="D1389">
        <v>4.57</v>
      </c>
      <c r="E1389" t="str">
        <f t="shared" si="84"/>
        <v>Normal</v>
      </c>
      <c r="F1389" t="s">
        <v>2377</v>
      </c>
      <c r="G1389" t="s">
        <v>2377</v>
      </c>
      <c r="H1389" t="s">
        <v>2377</v>
      </c>
      <c r="I1389" t="s">
        <v>2378</v>
      </c>
      <c r="J1389" s="21">
        <f t="shared" si="85"/>
        <v>0</v>
      </c>
      <c r="K1389" t="s">
        <v>2377</v>
      </c>
      <c r="L1389" s="22" t="str">
        <f t="shared" si="86"/>
        <v>No</v>
      </c>
    </row>
    <row r="1390" spans="1:12">
      <c r="A1390" t="s">
        <v>979</v>
      </c>
      <c r="B1390">
        <v>25.78</v>
      </c>
      <c r="C1390" s="22" t="str">
        <f t="shared" si="87"/>
        <v>Overweight</v>
      </c>
      <c r="D1390">
        <v>11.06</v>
      </c>
      <c r="E1390" t="str">
        <f t="shared" si="84"/>
        <v>Diabetes</v>
      </c>
      <c r="F1390" t="s">
        <v>2379</v>
      </c>
      <c r="G1390" t="s">
        <v>2377</v>
      </c>
      <c r="H1390" t="s">
        <v>2377</v>
      </c>
      <c r="I1390" t="s">
        <v>2378</v>
      </c>
      <c r="J1390" s="21">
        <f t="shared" si="85"/>
        <v>0</v>
      </c>
      <c r="K1390" t="s">
        <v>2377</v>
      </c>
      <c r="L1390" s="22" t="str">
        <f t="shared" si="86"/>
        <v>No</v>
      </c>
    </row>
    <row r="1391" spans="1:12">
      <c r="A1391" t="s">
        <v>978</v>
      </c>
      <c r="B1391">
        <v>22.66</v>
      </c>
      <c r="C1391" s="22" t="str">
        <f t="shared" si="87"/>
        <v>Normal weight</v>
      </c>
      <c r="D1391">
        <v>10.68</v>
      </c>
      <c r="E1391" t="str">
        <f t="shared" si="84"/>
        <v>Diabetes</v>
      </c>
      <c r="F1391" t="s">
        <v>2377</v>
      </c>
      <c r="G1391" t="s">
        <v>2377</v>
      </c>
      <c r="H1391" t="s">
        <v>2377</v>
      </c>
      <c r="I1391" t="s">
        <v>2378</v>
      </c>
      <c r="J1391" s="21">
        <f t="shared" si="85"/>
        <v>0</v>
      </c>
      <c r="K1391" t="s">
        <v>2377</v>
      </c>
      <c r="L1391" s="22" t="str">
        <f t="shared" si="86"/>
        <v>No</v>
      </c>
    </row>
    <row r="1392" spans="1:12">
      <c r="A1392" t="s">
        <v>977</v>
      </c>
      <c r="B1392">
        <v>38.81</v>
      </c>
      <c r="C1392" s="22" t="str">
        <f t="shared" si="87"/>
        <v>Obesity</v>
      </c>
      <c r="D1392">
        <v>6.14</v>
      </c>
      <c r="E1392" t="str">
        <f t="shared" si="84"/>
        <v>Pre-diabetes</v>
      </c>
      <c r="F1392" t="s">
        <v>2379</v>
      </c>
      <c r="G1392" t="s">
        <v>2377</v>
      </c>
      <c r="H1392" t="s">
        <v>2377</v>
      </c>
      <c r="I1392">
        <v>1</v>
      </c>
      <c r="J1392" s="21">
        <f t="shared" si="85"/>
        <v>1</v>
      </c>
      <c r="K1392" t="s">
        <v>2377</v>
      </c>
      <c r="L1392" s="22" t="str">
        <f t="shared" si="86"/>
        <v>No</v>
      </c>
    </row>
    <row r="1393" spans="1:12">
      <c r="A1393" t="s">
        <v>976</v>
      </c>
      <c r="B1393">
        <v>38.51</v>
      </c>
      <c r="C1393" s="22" t="str">
        <f t="shared" si="87"/>
        <v>Obesity</v>
      </c>
      <c r="D1393">
        <v>5.45</v>
      </c>
      <c r="E1393" t="str">
        <f t="shared" si="84"/>
        <v>Normal</v>
      </c>
      <c r="F1393" t="s">
        <v>2379</v>
      </c>
      <c r="G1393" t="s">
        <v>2377</v>
      </c>
      <c r="H1393" t="s">
        <v>2377</v>
      </c>
      <c r="I1393" t="s">
        <v>2378</v>
      </c>
      <c r="J1393" s="21">
        <f t="shared" si="85"/>
        <v>0</v>
      </c>
      <c r="K1393" t="s">
        <v>2377</v>
      </c>
      <c r="L1393" s="22" t="str">
        <f t="shared" si="86"/>
        <v>No</v>
      </c>
    </row>
    <row r="1394" spans="1:12">
      <c r="A1394" t="s">
        <v>975</v>
      </c>
      <c r="B1394">
        <v>22.98</v>
      </c>
      <c r="C1394" s="22" t="str">
        <f t="shared" si="87"/>
        <v>Normal weight</v>
      </c>
      <c r="D1394">
        <v>6.14</v>
      </c>
      <c r="E1394" t="str">
        <f t="shared" si="84"/>
        <v>Pre-diabetes</v>
      </c>
      <c r="F1394" t="s">
        <v>2379</v>
      </c>
      <c r="G1394" t="s">
        <v>2377</v>
      </c>
      <c r="H1394" t="s">
        <v>2377</v>
      </c>
      <c r="I1394" t="s">
        <v>2378</v>
      </c>
      <c r="J1394" s="21">
        <f t="shared" si="85"/>
        <v>0</v>
      </c>
      <c r="K1394" t="s">
        <v>2377</v>
      </c>
      <c r="L1394" s="22" t="str">
        <f t="shared" si="86"/>
        <v>No</v>
      </c>
    </row>
    <row r="1395" spans="1:12">
      <c r="A1395" t="s">
        <v>974</v>
      </c>
      <c r="B1395">
        <v>15.65</v>
      </c>
      <c r="C1395" s="22" t="str">
        <f t="shared" si="87"/>
        <v>Underweight</v>
      </c>
      <c r="D1395">
        <v>7.85</v>
      </c>
      <c r="E1395" t="str">
        <f t="shared" si="84"/>
        <v>Diabetes</v>
      </c>
      <c r="F1395" t="s">
        <v>2377</v>
      </c>
      <c r="G1395" t="s">
        <v>2377</v>
      </c>
      <c r="H1395" t="s">
        <v>2377</v>
      </c>
      <c r="I1395" t="s">
        <v>2378</v>
      </c>
      <c r="J1395" s="21">
        <f t="shared" si="85"/>
        <v>0</v>
      </c>
      <c r="K1395" t="s">
        <v>2377</v>
      </c>
      <c r="L1395" s="22" t="str">
        <f t="shared" si="86"/>
        <v>No</v>
      </c>
    </row>
    <row r="1396" spans="1:12">
      <c r="A1396" t="s">
        <v>973</v>
      </c>
      <c r="B1396">
        <v>39.97</v>
      </c>
      <c r="C1396" s="22" t="str">
        <f t="shared" si="87"/>
        <v>Obesity</v>
      </c>
      <c r="D1396">
        <v>4.09</v>
      </c>
      <c r="E1396" t="str">
        <f t="shared" si="84"/>
        <v>Normal</v>
      </c>
      <c r="F1396" t="s">
        <v>2377</v>
      </c>
      <c r="G1396" t="s">
        <v>2377</v>
      </c>
      <c r="H1396" t="s">
        <v>2377</v>
      </c>
      <c r="I1396">
        <v>1</v>
      </c>
      <c r="J1396" s="21">
        <f t="shared" si="85"/>
        <v>1</v>
      </c>
      <c r="K1396" t="s">
        <v>2377</v>
      </c>
      <c r="L1396" s="22" t="str">
        <f t="shared" si="86"/>
        <v>No</v>
      </c>
    </row>
    <row r="1397" spans="1:12">
      <c r="A1397" t="s">
        <v>972</v>
      </c>
      <c r="B1397">
        <v>37.22</v>
      </c>
      <c r="C1397" s="22" t="str">
        <f t="shared" si="87"/>
        <v>Obesity</v>
      </c>
      <c r="D1397">
        <v>4.62</v>
      </c>
      <c r="E1397" t="str">
        <f t="shared" si="84"/>
        <v>Normal</v>
      </c>
      <c r="F1397" t="s">
        <v>2377</v>
      </c>
      <c r="G1397" t="s">
        <v>2377</v>
      </c>
      <c r="H1397" t="s">
        <v>2380</v>
      </c>
      <c r="I1397">
        <v>1</v>
      </c>
      <c r="J1397" s="21">
        <f t="shared" si="85"/>
        <v>1</v>
      </c>
      <c r="K1397" t="s">
        <v>2377</v>
      </c>
      <c r="L1397" s="22" t="str">
        <f t="shared" si="86"/>
        <v>No</v>
      </c>
    </row>
    <row r="1398" spans="1:12">
      <c r="A1398" t="s">
        <v>971</v>
      </c>
      <c r="B1398">
        <v>41.325000000000003</v>
      </c>
      <c r="C1398" s="22" t="str">
        <f t="shared" si="87"/>
        <v>Obesity</v>
      </c>
      <c r="D1398">
        <v>5.77</v>
      </c>
      <c r="E1398" t="str">
        <f t="shared" si="84"/>
        <v>Pre-diabetes</v>
      </c>
      <c r="F1398" t="s">
        <v>2377</v>
      </c>
      <c r="G1398" t="s">
        <v>2377</v>
      </c>
      <c r="H1398" t="s">
        <v>2377</v>
      </c>
      <c r="I1398" t="s">
        <v>2378</v>
      </c>
      <c r="J1398" s="21">
        <f t="shared" si="85"/>
        <v>0</v>
      </c>
      <c r="K1398" t="s">
        <v>2377</v>
      </c>
      <c r="L1398" s="22" t="str">
        <f t="shared" si="86"/>
        <v>No</v>
      </c>
    </row>
    <row r="1399" spans="1:12">
      <c r="A1399" t="s">
        <v>970</v>
      </c>
      <c r="B1399">
        <v>40.31</v>
      </c>
      <c r="C1399" s="22" t="str">
        <f t="shared" si="87"/>
        <v>Obesity</v>
      </c>
      <c r="D1399">
        <v>5.84</v>
      </c>
      <c r="E1399" t="str">
        <f t="shared" si="84"/>
        <v>Pre-diabetes</v>
      </c>
      <c r="F1399" t="s">
        <v>2377</v>
      </c>
      <c r="G1399" t="s">
        <v>2377</v>
      </c>
      <c r="H1399" t="s">
        <v>2377</v>
      </c>
      <c r="I1399" t="s">
        <v>2378</v>
      </c>
      <c r="J1399" s="21">
        <f t="shared" si="85"/>
        <v>0</v>
      </c>
      <c r="K1399" t="s">
        <v>2377</v>
      </c>
      <c r="L1399" s="22" t="str">
        <f t="shared" si="86"/>
        <v>No</v>
      </c>
    </row>
    <row r="1400" spans="1:12">
      <c r="A1400" t="s">
        <v>969</v>
      </c>
      <c r="B1400">
        <v>29.48</v>
      </c>
      <c r="C1400" s="22" t="str">
        <f t="shared" si="87"/>
        <v>Overweight</v>
      </c>
      <c r="D1400">
        <v>4.91</v>
      </c>
      <c r="E1400" t="str">
        <f t="shared" si="84"/>
        <v>Normal</v>
      </c>
      <c r="F1400" t="s">
        <v>2377</v>
      </c>
      <c r="G1400" t="s">
        <v>2377</v>
      </c>
      <c r="H1400" t="s">
        <v>2377</v>
      </c>
      <c r="I1400" t="s">
        <v>2378</v>
      </c>
      <c r="J1400" s="21">
        <f t="shared" si="85"/>
        <v>0</v>
      </c>
      <c r="K1400" t="s">
        <v>2377</v>
      </c>
      <c r="L1400" s="22" t="str">
        <f t="shared" si="86"/>
        <v>No</v>
      </c>
    </row>
    <row r="1401" spans="1:12">
      <c r="A1401" t="s">
        <v>968</v>
      </c>
      <c r="B1401">
        <v>33.155000000000001</v>
      </c>
      <c r="C1401" s="22" t="str">
        <f t="shared" si="87"/>
        <v>Obesity</v>
      </c>
      <c r="D1401">
        <v>5.07</v>
      </c>
      <c r="E1401" t="str">
        <f t="shared" si="84"/>
        <v>Normal</v>
      </c>
      <c r="F1401" t="s">
        <v>2377</v>
      </c>
      <c r="G1401" t="s">
        <v>2377</v>
      </c>
      <c r="H1401" t="s">
        <v>2377</v>
      </c>
      <c r="I1401" t="s">
        <v>2378</v>
      </c>
      <c r="J1401" s="21">
        <f t="shared" si="85"/>
        <v>0</v>
      </c>
      <c r="K1401" t="s">
        <v>2377</v>
      </c>
      <c r="L1401" s="22" t="str">
        <f t="shared" si="86"/>
        <v>No</v>
      </c>
    </row>
    <row r="1402" spans="1:12">
      <c r="A1402" t="s">
        <v>967</v>
      </c>
      <c r="B1402">
        <v>42.85</v>
      </c>
      <c r="C1402" s="22" t="str">
        <f t="shared" si="87"/>
        <v>Obesity</v>
      </c>
      <c r="D1402">
        <v>5.81</v>
      </c>
      <c r="E1402" t="str">
        <f t="shared" si="84"/>
        <v>Pre-diabetes</v>
      </c>
      <c r="F1402" t="s">
        <v>2379</v>
      </c>
      <c r="G1402" t="s">
        <v>2377</v>
      </c>
      <c r="H1402" t="s">
        <v>2377</v>
      </c>
      <c r="I1402" t="s">
        <v>2378</v>
      </c>
      <c r="J1402" s="21">
        <f t="shared" si="85"/>
        <v>0</v>
      </c>
      <c r="K1402" t="s">
        <v>2377</v>
      </c>
      <c r="L1402" s="22" t="str">
        <f t="shared" si="86"/>
        <v>No</v>
      </c>
    </row>
    <row r="1403" spans="1:12">
      <c r="A1403" t="s">
        <v>966</v>
      </c>
      <c r="B1403">
        <v>32.340000000000003</v>
      </c>
      <c r="C1403" s="22" t="str">
        <f t="shared" si="87"/>
        <v>Obesity</v>
      </c>
      <c r="D1403">
        <v>11.2</v>
      </c>
      <c r="E1403" t="str">
        <f t="shared" si="84"/>
        <v>Diabetes</v>
      </c>
      <c r="F1403" t="s">
        <v>2377</v>
      </c>
      <c r="G1403" t="s">
        <v>2377</v>
      </c>
      <c r="H1403" t="s">
        <v>2377</v>
      </c>
      <c r="I1403" t="s">
        <v>2378</v>
      </c>
      <c r="J1403" s="21">
        <f t="shared" si="85"/>
        <v>0</v>
      </c>
      <c r="K1403" t="s">
        <v>2377</v>
      </c>
      <c r="L1403" s="22" t="str">
        <f t="shared" si="86"/>
        <v>No</v>
      </c>
    </row>
    <row r="1404" spans="1:12">
      <c r="A1404" t="s">
        <v>965</v>
      </c>
      <c r="B1404">
        <v>27.5</v>
      </c>
      <c r="C1404" s="22" t="str">
        <f t="shared" si="87"/>
        <v>Overweight</v>
      </c>
      <c r="D1404">
        <v>10.75</v>
      </c>
      <c r="E1404" t="str">
        <f t="shared" si="84"/>
        <v>Diabetes</v>
      </c>
      <c r="F1404" t="s">
        <v>2377</v>
      </c>
      <c r="G1404" t="s">
        <v>2377</v>
      </c>
      <c r="H1404" t="s">
        <v>2377</v>
      </c>
      <c r="I1404" t="s">
        <v>2378</v>
      </c>
      <c r="J1404" s="21">
        <f t="shared" si="85"/>
        <v>0</v>
      </c>
      <c r="K1404" t="s">
        <v>2377</v>
      </c>
      <c r="L1404" s="22" t="str">
        <f t="shared" si="86"/>
        <v>No</v>
      </c>
    </row>
    <row r="1405" spans="1:12">
      <c r="A1405" t="s">
        <v>964</v>
      </c>
      <c r="B1405">
        <v>25.8</v>
      </c>
      <c r="C1405" s="22" t="str">
        <f t="shared" si="87"/>
        <v>Overweight</v>
      </c>
      <c r="D1405">
        <v>7.8</v>
      </c>
      <c r="E1405" t="str">
        <f t="shared" si="84"/>
        <v>Diabetes</v>
      </c>
      <c r="F1405" t="s">
        <v>2377</v>
      </c>
      <c r="G1405" t="s">
        <v>2377</v>
      </c>
      <c r="H1405" t="s">
        <v>2377</v>
      </c>
      <c r="I1405" t="s">
        <v>2378</v>
      </c>
      <c r="J1405" s="21">
        <f t="shared" si="85"/>
        <v>0</v>
      </c>
      <c r="K1405" t="s">
        <v>2377</v>
      </c>
      <c r="L1405" s="22" t="str">
        <f t="shared" si="86"/>
        <v>No</v>
      </c>
    </row>
    <row r="1406" spans="1:12">
      <c r="A1406" t="s">
        <v>963</v>
      </c>
      <c r="B1406">
        <v>25</v>
      </c>
      <c r="C1406" s="22" t="str">
        <f t="shared" si="87"/>
        <v>Overweight</v>
      </c>
      <c r="D1406">
        <v>7.04</v>
      </c>
      <c r="E1406" t="str">
        <f t="shared" si="84"/>
        <v>Diabetes</v>
      </c>
      <c r="F1406" t="s">
        <v>2377</v>
      </c>
      <c r="G1406" t="s">
        <v>2377</v>
      </c>
      <c r="H1406" t="s">
        <v>2377</v>
      </c>
      <c r="I1406" t="s">
        <v>2378</v>
      </c>
      <c r="J1406" s="21">
        <f t="shared" si="85"/>
        <v>0</v>
      </c>
      <c r="K1406" t="s">
        <v>2377</v>
      </c>
      <c r="L1406" s="22" t="str">
        <f t="shared" si="86"/>
        <v>No</v>
      </c>
    </row>
    <row r="1407" spans="1:12">
      <c r="A1407" t="s">
        <v>962</v>
      </c>
      <c r="B1407">
        <v>41.2</v>
      </c>
      <c r="C1407" s="22" t="str">
        <f t="shared" si="87"/>
        <v>Obesity</v>
      </c>
      <c r="D1407">
        <v>4.18</v>
      </c>
      <c r="E1407" t="str">
        <f t="shared" si="84"/>
        <v>Normal</v>
      </c>
      <c r="F1407" t="s">
        <v>2379</v>
      </c>
      <c r="G1407" t="s">
        <v>2377</v>
      </c>
      <c r="H1407" t="s">
        <v>2377</v>
      </c>
      <c r="I1407" t="s">
        <v>2378</v>
      </c>
      <c r="J1407" s="21">
        <f t="shared" si="85"/>
        <v>0</v>
      </c>
      <c r="K1407" t="s">
        <v>2377</v>
      </c>
      <c r="L1407" s="22" t="str">
        <f t="shared" si="86"/>
        <v>No</v>
      </c>
    </row>
    <row r="1408" spans="1:12">
      <c r="A1408" t="s">
        <v>961</v>
      </c>
      <c r="B1408">
        <v>17.78</v>
      </c>
      <c r="C1408" s="22" t="str">
        <f t="shared" si="87"/>
        <v>Underweight</v>
      </c>
      <c r="D1408">
        <v>8.19</v>
      </c>
      <c r="E1408" t="str">
        <f t="shared" si="84"/>
        <v>Diabetes</v>
      </c>
      <c r="F1408" t="s">
        <v>2377</v>
      </c>
      <c r="G1408" t="s">
        <v>2377</v>
      </c>
      <c r="H1408" t="s">
        <v>2377</v>
      </c>
      <c r="I1408" t="s">
        <v>2378</v>
      </c>
      <c r="J1408" s="21">
        <f t="shared" si="85"/>
        <v>0</v>
      </c>
      <c r="K1408" t="s">
        <v>2377</v>
      </c>
      <c r="L1408" s="22" t="str">
        <f t="shared" si="86"/>
        <v>No</v>
      </c>
    </row>
    <row r="1409" spans="1:12">
      <c r="A1409" t="s">
        <v>960</v>
      </c>
      <c r="B1409">
        <v>40.119999999999997</v>
      </c>
      <c r="C1409" s="22" t="str">
        <f t="shared" si="87"/>
        <v>Obesity</v>
      </c>
      <c r="D1409">
        <v>6.22</v>
      </c>
      <c r="E1409" t="str">
        <f t="shared" si="84"/>
        <v>Pre-diabetes</v>
      </c>
      <c r="F1409" t="s">
        <v>2379</v>
      </c>
      <c r="G1409" t="s">
        <v>2377</v>
      </c>
      <c r="H1409" t="s">
        <v>2380</v>
      </c>
      <c r="I1409">
        <v>1</v>
      </c>
      <c r="J1409" s="21">
        <f t="shared" si="85"/>
        <v>1</v>
      </c>
      <c r="K1409" t="s">
        <v>2377</v>
      </c>
      <c r="L1409" s="22" t="str">
        <f t="shared" si="86"/>
        <v>No</v>
      </c>
    </row>
    <row r="1410" spans="1:12">
      <c r="A1410" t="s">
        <v>959</v>
      </c>
      <c r="B1410">
        <v>19.350000000000001</v>
      </c>
      <c r="C1410" s="22" t="str">
        <f t="shared" si="87"/>
        <v>Normal weight</v>
      </c>
      <c r="D1410">
        <v>8.2200000000000006</v>
      </c>
      <c r="E1410" t="str">
        <f t="shared" si="84"/>
        <v>Diabetes</v>
      </c>
      <c r="F1410" t="s">
        <v>2379</v>
      </c>
      <c r="G1410" t="s">
        <v>2377</v>
      </c>
      <c r="H1410" t="s">
        <v>2377</v>
      </c>
      <c r="I1410" t="s">
        <v>2378</v>
      </c>
      <c r="J1410" s="21">
        <f t="shared" si="85"/>
        <v>0</v>
      </c>
      <c r="K1410" t="s">
        <v>2377</v>
      </c>
      <c r="L1410" s="22" t="str">
        <f t="shared" si="86"/>
        <v>No</v>
      </c>
    </row>
    <row r="1411" spans="1:12">
      <c r="A1411" t="s">
        <v>958</v>
      </c>
      <c r="B1411">
        <v>36.69</v>
      </c>
      <c r="C1411" s="22" t="str">
        <f t="shared" si="87"/>
        <v>Obesity</v>
      </c>
      <c r="D1411">
        <v>6.15</v>
      </c>
      <c r="E1411" t="str">
        <f t="shared" ref="E1411:E1474" si="88">IF(D1411&lt;5.7,"Normal",IF(D1411&lt;6.5,"Pre-diabetes","Diabetes"))</f>
        <v>Pre-diabetes</v>
      </c>
      <c r="F1411" t="s">
        <v>2377</v>
      </c>
      <c r="G1411" t="s">
        <v>2377</v>
      </c>
      <c r="H1411" t="s">
        <v>2377</v>
      </c>
      <c r="I1411" t="s">
        <v>2378</v>
      </c>
      <c r="J1411" s="21">
        <f t="shared" ref="J1411:J1474" si="89">IF(I1411="No major surgery",0,I1411)</f>
        <v>0</v>
      </c>
      <c r="K1411" t="s">
        <v>2377</v>
      </c>
      <c r="L1411" s="22" t="str">
        <f t="shared" ref="L1411:L1474" si="90">IF(K1411="?","No",K1411)</f>
        <v>No</v>
      </c>
    </row>
    <row r="1412" spans="1:12">
      <c r="A1412" t="s">
        <v>957</v>
      </c>
      <c r="B1412">
        <v>28.51</v>
      </c>
      <c r="C1412" s="22" t="str">
        <f t="shared" ref="C1412:C1475" si="91">IF(B1412&lt;18.5,"Underweight",IF(B1412&lt;25,"Normal weight", IF(B1412&lt;30,"Overweight","Obesity")))</f>
        <v>Overweight</v>
      </c>
      <c r="D1412">
        <v>5.65</v>
      </c>
      <c r="E1412" t="str">
        <f t="shared" si="88"/>
        <v>Normal</v>
      </c>
      <c r="F1412" t="s">
        <v>2379</v>
      </c>
      <c r="G1412" t="s">
        <v>2377</v>
      </c>
      <c r="H1412" t="s">
        <v>2377</v>
      </c>
      <c r="I1412">
        <v>1</v>
      </c>
      <c r="J1412" s="21">
        <f t="shared" si="89"/>
        <v>1</v>
      </c>
      <c r="K1412" t="s">
        <v>2377</v>
      </c>
      <c r="L1412" s="22" t="str">
        <f t="shared" si="90"/>
        <v>No</v>
      </c>
    </row>
    <row r="1413" spans="1:12">
      <c r="A1413" t="s">
        <v>956</v>
      </c>
      <c r="B1413">
        <v>30.21</v>
      </c>
      <c r="C1413" s="22" t="str">
        <f t="shared" si="91"/>
        <v>Obesity</v>
      </c>
      <c r="D1413">
        <v>5.5</v>
      </c>
      <c r="E1413" t="str">
        <f t="shared" si="88"/>
        <v>Normal</v>
      </c>
      <c r="F1413" t="s">
        <v>2377</v>
      </c>
      <c r="G1413" t="s">
        <v>2377</v>
      </c>
      <c r="H1413" t="s">
        <v>2377</v>
      </c>
      <c r="I1413">
        <v>1</v>
      </c>
      <c r="J1413" s="21">
        <f t="shared" si="89"/>
        <v>1</v>
      </c>
      <c r="K1413" t="s">
        <v>2377</v>
      </c>
      <c r="L1413" s="22" t="str">
        <f t="shared" si="90"/>
        <v>No</v>
      </c>
    </row>
    <row r="1414" spans="1:12">
      <c r="A1414" t="s">
        <v>955</v>
      </c>
      <c r="B1414">
        <v>24.33</v>
      </c>
      <c r="C1414" s="22" t="str">
        <f t="shared" si="91"/>
        <v>Normal weight</v>
      </c>
      <c r="D1414">
        <v>8</v>
      </c>
      <c r="E1414" t="str">
        <f t="shared" si="88"/>
        <v>Diabetes</v>
      </c>
      <c r="F1414" t="s">
        <v>2377</v>
      </c>
      <c r="G1414" t="s">
        <v>2377</v>
      </c>
      <c r="H1414" t="s">
        <v>2377</v>
      </c>
      <c r="I1414" t="s">
        <v>2378</v>
      </c>
      <c r="J1414" s="21">
        <f t="shared" si="89"/>
        <v>0</v>
      </c>
      <c r="K1414" t="s">
        <v>2377</v>
      </c>
      <c r="L1414" s="22" t="str">
        <f t="shared" si="90"/>
        <v>No</v>
      </c>
    </row>
    <row r="1415" spans="1:12">
      <c r="A1415" t="s">
        <v>954</v>
      </c>
      <c r="B1415">
        <v>19.855</v>
      </c>
      <c r="C1415" s="22" t="str">
        <f t="shared" si="91"/>
        <v>Normal weight</v>
      </c>
      <c r="D1415">
        <v>5.71</v>
      </c>
      <c r="E1415" t="str">
        <f t="shared" si="88"/>
        <v>Pre-diabetes</v>
      </c>
      <c r="F1415" t="s">
        <v>2379</v>
      </c>
      <c r="G1415" t="s">
        <v>2377</v>
      </c>
      <c r="H1415" t="s">
        <v>2377</v>
      </c>
      <c r="I1415" t="s">
        <v>2378</v>
      </c>
      <c r="J1415" s="21">
        <f t="shared" si="89"/>
        <v>0</v>
      </c>
      <c r="K1415" t="s">
        <v>2377</v>
      </c>
      <c r="L1415" s="22" t="str">
        <f t="shared" si="90"/>
        <v>No</v>
      </c>
    </row>
    <row r="1416" spans="1:12">
      <c r="A1416" t="s">
        <v>953</v>
      </c>
      <c r="B1416">
        <v>25.364999999999998</v>
      </c>
      <c r="C1416" s="22" t="str">
        <f t="shared" si="91"/>
        <v>Overweight</v>
      </c>
      <c r="D1416">
        <v>11.71</v>
      </c>
      <c r="E1416" t="str">
        <f t="shared" si="88"/>
        <v>Diabetes</v>
      </c>
      <c r="F1416" t="s">
        <v>2377</v>
      </c>
      <c r="G1416" t="s">
        <v>2377</v>
      </c>
      <c r="H1416" t="s">
        <v>2377</v>
      </c>
      <c r="I1416" t="s">
        <v>2378</v>
      </c>
      <c r="J1416" s="21">
        <f t="shared" si="89"/>
        <v>0</v>
      </c>
      <c r="K1416" t="s">
        <v>2377</v>
      </c>
      <c r="L1416" s="22" t="str">
        <f t="shared" si="90"/>
        <v>No</v>
      </c>
    </row>
    <row r="1417" spans="1:12">
      <c r="A1417" t="s">
        <v>952</v>
      </c>
      <c r="B1417">
        <v>29.6</v>
      </c>
      <c r="C1417" s="22" t="str">
        <f t="shared" si="91"/>
        <v>Overweight</v>
      </c>
      <c r="D1417">
        <v>6.17</v>
      </c>
      <c r="E1417" t="str">
        <f t="shared" si="88"/>
        <v>Pre-diabetes</v>
      </c>
      <c r="F1417" t="s">
        <v>2379</v>
      </c>
      <c r="G1417" t="s">
        <v>2377</v>
      </c>
      <c r="H1417" t="s">
        <v>2380</v>
      </c>
      <c r="I1417">
        <v>1</v>
      </c>
      <c r="J1417" s="21">
        <f t="shared" si="89"/>
        <v>1</v>
      </c>
      <c r="K1417" t="s">
        <v>2377</v>
      </c>
      <c r="L1417" s="22" t="str">
        <f t="shared" si="90"/>
        <v>No</v>
      </c>
    </row>
    <row r="1418" spans="1:12">
      <c r="A1418" t="s">
        <v>951</v>
      </c>
      <c r="B1418">
        <v>39.43</v>
      </c>
      <c r="C1418" s="22" t="str">
        <f t="shared" si="91"/>
        <v>Obesity</v>
      </c>
      <c r="D1418">
        <v>6.1</v>
      </c>
      <c r="E1418" t="str">
        <f t="shared" si="88"/>
        <v>Pre-diabetes</v>
      </c>
      <c r="F1418" t="s">
        <v>2379</v>
      </c>
      <c r="G1418" t="s">
        <v>2377</v>
      </c>
      <c r="H1418" t="s">
        <v>2380</v>
      </c>
      <c r="I1418">
        <v>1</v>
      </c>
      <c r="J1418" s="21">
        <f t="shared" si="89"/>
        <v>1</v>
      </c>
      <c r="K1418" t="s">
        <v>2377</v>
      </c>
      <c r="L1418" s="22" t="str">
        <f t="shared" si="90"/>
        <v>No</v>
      </c>
    </row>
    <row r="1419" spans="1:12">
      <c r="A1419" t="s">
        <v>950</v>
      </c>
      <c r="B1419">
        <v>27.34</v>
      </c>
      <c r="C1419" s="22" t="str">
        <f t="shared" si="91"/>
        <v>Overweight</v>
      </c>
      <c r="D1419">
        <v>5.19</v>
      </c>
      <c r="E1419" t="str">
        <f t="shared" si="88"/>
        <v>Normal</v>
      </c>
      <c r="F1419" t="s">
        <v>2379</v>
      </c>
      <c r="G1419" t="s">
        <v>2377</v>
      </c>
      <c r="H1419" t="s">
        <v>2377</v>
      </c>
      <c r="I1419">
        <v>1</v>
      </c>
      <c r="J1419" s="21">
        <f t="shared" si="89"/>
        <v>1</v>
      </c>
      <c r="K1419" t="s">
        <v>2377</v>
      </c>
      <c r="L1419" s="22" t="str">
        <f t="shared" si="90"/>
        <v>No</v>
      </c>
    </row>
    <row r="1420" spans="1:12">
      <c r="A1420" t="s">
        <v>949</v>
      </c>
      <c r="B1420">
        <v>39.01</v>
      </c>
      <c r="C1420" s="22" t="str">
        <f t="shared" si="91"/>
        <v>Obesity</v>
      </c>
      <c r="D1420">
        <v>5.37</v>
      </c>
      <c r="E1420" t="str">
        <f t="shared" si="88"/>
        <v>Normal</v>
      </c>
      <c r="F1420" t="s">
        <v>2379</v>
      </c>
      <c r="G1420" t="s">
        <v>2377</v>
      </c>
      <c r="H1420" t="s">
        <v>2377</v>
      </c>
      <c r="I1420" t="s">
        <v>2378</v>
      </c>
      <c r="J1420" s="21">
        <f t="shared" si="89"/>
        <v>0</v>
      </c>
      <c r="K1420" t="s">
        <v>2377</v>
      </c>
      <c r="L1420" s="22" t="str">
        <f t="shared" si="90"/>
        <v>No</v>
      </c>
    </row>
    <row r="1421" spans="1:12">
      <c r="A1421" t="s">
        <v>948</v>
      </c>
      <c r="B1421">
        <v>18.989999999999998</v>
      </c>
      <c r="C1421" s="22" t="str">
        <f t="shared" si="91"/>
        <v>Normal weight</v>
      </c>
      <c r="D1421">
        <v>10.82</v>
      </c>
      <c r="E1421" t="str">
        <f t="shared" si="88"/>
        <v>Diabetes</v>
      </c>
      <c r="F1421" t="s">
        <v>2379</v>
      </c>
      <c r="G1421" t="s">
        <v>2377</v>
      </c>
      <c r="H1421" t="s">
        <v>2377</v>
      </c>
      <c r="I1421" t="s">
        <v>2378</v>
      </c>
      <c r="J1421" s="21">
        <f t="shared" si="89"/>
        <v>0</v>
      </c>
      <c r="K1421" t="s">
        <v>2377</v>
      </c>
      <c r="L1421" s="22" t="str">
        <f t="shared" si="90"/>
        <v>No</v>
      </c>
    </row>
    <row r="1422" spans="1:12">
      <c r="A1422" t="s">
        <v>947</v>
      </c>
      <c r="B1422">
        <v>42.3</v>
      </c>
      <c r="C1422" s="22" t="str">
        <f t="shared" si="91"/>
        <v>Obesity</v>
      </c>
      <c r="D1422">
        <v>6.06</v>
      </c>
      <c r="E1422" t="str">
        <f t="shared" si="88"/>
        <v>Pre-diabetes</v>
      </c>
      <c r="F1422" t="s">
        <v>2379</v>
      </c>
      <c r="G1422" t="s">
        <v>2377</v>
      </c>
      <c r="H1422" t="s">
        <v>2377</v>
      </c>
      <c r="I1422" t="s">
        <v>2378</v>
      </c>
      <c r="J1422" s="21">
        <f t="shared" si="89"/>
        <v>0</v>
      </c>
      <c r="K1422" t="s">
        <v>2377</v>
      </c>
      <c r="L1422" s="22" t="str">
        <f t="shared" si="90"/>
        <v>No</v>
      </c>
    </row>
    <row r="1423" spans="1:12">
      <c r="A1423" t="s">
        <v>946</v>
      </c>
      <c r="B1423">
        <v>39.805</v>
      </c>
      <c r="C1423" s="22" t="str">
        <f t="shared" si="91"/>
        <v>Obesity</v>
      </c>
      <c r="D1423">
        <v>5.91</v>
      </c>
      <c r="E1423" t="str">
        <f t="shared" si="88"/>
        <v>Pre-diabetes</v>
      </c>
      <c r="F1423" t="s">
        <v>2377</v>
      </c>
      <c r="G1423" t="s">
        <v>2377</v>
      </c>
      <c r="H1423" t="s">
        <v>2377</v>
      </c>
      <c r="I1423" t="s">
        <v>2378</v>
      </c>
      <c r="J1423" s="21">
        <f t="shared" si="89"/>
        <v>0</v>
      </c>
      <c r="K1423" t="s">
        <v>2377</v>
      </c>
      <c r="L1423" s="22" t="str">
        <f t="shared" si="90"/>
        <v>No</v>
      </c>
    </row>
    <row r="1424" spans="1:12">
      <c r="A1424" t="s">
        <v>945</v>
      </c>
      <c r="B1424">
        <v>33.700000000000003</v>
      </c>
      <c r="C1424" s="22" t="str">
        <f t="shared" si="91"/>
        <v>Obesity</v>
      </c>
      <c r="D1424">
        <v>5.87</v>
      </c>
      <c r="E1424" t="str">
        <f t="shared" si="88"/>
        <v>Pre-diabetes</v>
      </c>
      <c r="F1424" t="s">
        <v>2377</v>
      </c>
      <c r="G1424" t="s">
        <v>2377</v>
      </c>
      <c r="H1424" t="s">
        <v>2377</v>
      </c>
      <c r="I1424" t="s">
        <v>2378</v>
      </c>
      <c r="J1424" s="21">
        <f t="shared" si="89"/>
        <v>0</v>
      </c>
      <c r="K1424" t="s">
        <v>2377</v>
      </c>
      <c r="L1424" s="22" t="str">
        <f t="shared" si="90"/>
        <v>No</v>
      </c>
    </row>
    <row r="1425" spans="1:12">
      <c r="A1425" t="s">
        <v>944</v>
      </c>
      <c r="B1425">
        <v>36.195</v>
      </c>
      <c r="C1425" s="22" t="str">
        <f t="shared" si="91"/>
        <v>Obesity</v>
      </c>
      <c r="D1425">
        <v>6.22</v>
      </c>
      <c r="E1425" t="str">
        <f t="shared" si="88"/>
        <v>Pre-diabetes</v>
      </c>
      <c r="F1425" t="s">
        <v>2377</v>
      </c>
      <c r="G1425" t="s">
        <v>2377</v>
      </c>
      <c r="H1425" t="s">
        <v>2377</v>
      </c>
      <c r="I1425" t="s">
        <v>2378</v>
      </c>
      <c r="J1425" s="21">
        <f t="shared" si="89"/>
        <v>0</v>
      </c>
      <c r="K1425" t="s">
        <v>2377</v>
      </c>
      <c r="L1425" s="22" t="str">
        <f t="shared" si="90"/>
        <v>No</v>
      </c>
    </row>
    <row r="1426" spans="1:12">
      <c r="A1426" t="s">
        <v>943</v>
      </c>
      <c r="B1426">
        <v>32.6</v>
      </c>
      <c r="C1426" s="22" t="str">
        <f t="shared" si="91"/>
        <v>Obesity</v>
      </c>
      <c r="D1426">
        <v>5.73</v>
      </c>
      <c r="E1426" t="str">
        <f t="shared" si="88"/>
        <v>Pre-diabetes</v>
      </c>
      <c r="F1426" t="s">
        <v>2377</v>
      </c>
      <c r="G1426" t="s">
        <v>2377</v>
      </c>
      <c r="H1426" t="s">
        <v>2380</v>
      </c>
      <c r="I1426">
        <v>1</v>
      </c>
      <c r="J1426" s="21">
        <f t="shared" si="89"/>
        <v>1</v>
      </c>
      <c r="K1426" t="s">
        <v>2377</v>
      </c>
      <c r="L1426" s="22" t="str">
        <f t="shared" si="90"/>
        <v>No</v>
      </c>
    </row>
    <row r="1427" spans="1:12">
      <c r="A1427" t="s">
        <v>942</v>
      </c>
      <c r="B1427">
        <v>30.2</v>
      </c>
      <c r="C1427" s="22" t="str">
        <f t="shared" si="91"/>
        <v>Obesity</v>
      </c>
      <c r="D1427">
        <v>5.7</v>
      </c>
      <c r="E1427" t="str">
        <f t="shared" si="88"/>
        <v>Pre-diabetes</v>
      </c>
      <c r="F1427" t="s">
        <v>2377</v>
      </c>
      <c r="G1427" t="s">
        <v>2377</v>
      </c>
      <c r="H1427" t="s">
        <v>2377</v>
      </c>
      <c r="I1427" t="s">
        <v>2378</v>
      </c>
      <c r="J1427" s="21">
        <f t="shared" si="89"/>
        <v>0</v>
      </c>
      <c r="K1427" t="s">
        <v>2377</v>
      </c>
      <c r="L1427" s="22" t="str">
        <f t="shared" si="90"/>
        <v>No</v>
      </c>
    </row>
    <row r="1428" spans="1:12">
      <c r="A1428" t="s">
        <v>941</v>
      </c>
      <c r="B1428">
        <v>27.645</v>
      </c>
      <c r="C1428" s="22" t="str">
        <f t="shared" si="91"/>
        <v>Overweight</v>
      </c>
      <c r="D1428">
        <v>9.91</v>
      </c>
      <c r="E1428" t="str">
        <f t="shared" si="88"/>
        <v>Diabetes</v>
      </c>
      <c r="F1428" t="s">
        <v>2377</v>
      </c>
      <c r="G1428" t="s">
        <v>2377</v>
      </c>
      <c r="H1428" t="s">
        <v>2377</v>
      </c>
      <c r="I1428" t="s">
        <v>2378</v>
      </c>
      <c r="J1428" s="21">
        <f t="shared" si="89"/>
        <v>0</v>
      </c>
      <c r="K1428" t="s">
        <v>2377</v>
      </c>
      <c r="L1428" s="22" t="str">
        <f t="shared" si="90"/>
        <v>No</v>
      </c>
    </row>
    <row r="1429" spans="1:12">
      <c r="A1429" t="s">
        <v>940</v>
      </c>
      <c r="B1429">
        <v>26.41</v>
      </c>
      <c r="C1429" s="22" t="str">
        <f t="shared" si="91"/>
        <v>Overweight</v>
      </c>
      <c r="D1429">
        <v>11.4</v>
      </c>
      <c r="E1429" t="str">
        <f t="shared" si="88"/>
        <v>Diabetes</v>
      </c>
      <c r="F1429" t="s">
        <v>2377</v>
      </c>
      <c r="G1429" t="s">
        <v>2377</v>
      </c>
      <c r="H1429" t="s">
        <v>2377</v>
      </c>
      <c r="I1429" t="s">
        <v>2378</v>
      </c>
      <c r="J1429" s="21">
        <f t="shared" si="89"/>
        <v>0</v>
      </c>
      <c r="K1429" t="s">
        <v>2377</v>
      </c>
      <c r="L1429" s="22" t="str">
        <f t="shared" si="90"/>
        <v>No</v>
      </c>
    </row>
    <row r="1430" spans="1:12">
      <c r="A1430" t="s">
        <v>939</v>
      </c>
      <c r="B1430">
        <v>34.1</v>
      </c>
      <c r="C1430" s="22" t="str">
        <f t="shared" si="91"/>
        <v>Obesity</v>
      </c>
      <c r="D1430">
        <v>6.29</v>
      </c>
      <c r="E1430" t="str">
        <f t="shared" si="88"/>
        <v>Pre-diabetes</v>
      </c>
      <c r="F1430" t="s">
        <v>2379</v>
      </c>
      <c r="G1430" t="s">
        <v>2377</v>
      </c>
      <c r="H1430" t="s">
        <v>2380</v>
      </c>
      <c r="I1430">
        <v>1</v>
      </c>
      <c r="J1430" s="21">
        <f t="shared" si="89"/>
        <v>1</v>
      </c>
      <c r="K1430" t="s">
        <v>2377</v>
      </c>
      <c r="L1430" s="22" t="str">
        <f t="shared" si="90"/>
        <v>No</v>
      </c>
    </row>
    <row r="1431" spans="1:12">
      <c r="A1431" t="s">
        <v>938</v>
      </c>
      <c r="B1431">
        <v>17.3</v>
      </c>
      <c r="C1431" s="22" t="str">
        <f t="shared" si="91"/>
        <v>Underweight</v>
      </c>
      <c r="D1431">
        <v>9.2799999999999994</v>
      </c>
      <c r="E1431" t="str">
        <f t="shared" si="88"/>
        <v>Diabetes</v>
      </c>
      <c r="F1431" t="s">
        <v>2377</v>
      </c>
      <c r="G1431" t="s">
        <v>2377</v>
      </c>
      <c r="H1431" t="s">
        <v>2377</v>
      </c>
      <c r="I1431" t="s">
        <v>2378</v>
      </c>
      <c r="J1431" s="21">
        <f t="shared" si="89"/>
        <v>0</v>
      </c>
      <c r="K1431" t="s">
        <v>2377</v>
      </c>
      <c r="L1431" s="22" t="str">
        <f t="shared" si="90"/>
        <v>No</v>
      </c>
    </row>
    <row r="1432" spans="1:12">
      <c r="A1432" t="s">
        <v>937</v>
      </c>
      <c r="B1432">
        <v>35.020000000000003</v>
      </c>
      <c r="C1432" s="22" t="str">
        <f t="shared" si="91"/>
        <v>Obesity</v>
      </c>
      <c r="D1432">
        <v>4.78</v>
      </c>
      <c r="E1432" t="str">
        <f t="shared" si="88"/>
        <v>Normal</v>
      </c>
      <c r="F1432" t="s">
        <v>2377</v>
      </c>
      <c r="G1432" t="s">
        <v>2377</v>
      </c>
      <c r="H1432" t="s">
        <v>2380</v>
      </c>
      <c r="I1432">
        <v>1</v>
      </c>
      <c r="J1432" s="21">
        <f t="shared" si="89"/>
        <v>1</v>
      </c>
      <c r="K1432" t="s">
        <v>2377</v>
      </c>
      <c r="L1432" s="22" t="str">
        <f t="shared" si="90"/>
        <v>No</v>
      </c>
    </row>
    <row r="1433" spans="1:12">
      <c r="A1433" t="s">
        <v>936</v>
      </c>
      <c r="B1433">
        <v>37.1</v>
      </c>
      <c r="C1433" s="22" t="str">
        <f t="shared" si="91"/>
        <v>Obesity</v>
      </c>
      <c r="D1433">
        <v>8.8699999999999992</v>
      </c>
      <c r="E1433" t="str">
        <f t="shared" si="88"/>
        <v>Diabetes</v>
      </c>
      <c r="F1433" t="s">
        <v>2379</v>
      </c>
      <c r="G1433" t="s">
        <v>2377</v>
      </c>
      <c r="H1433" t="s">
        <v>2377</v>
      </c>
      <c r="I1433" t="s">
        <v>2378</v>
      </c>
      <c r="J1433" s="21">
        <f t="shared" si="89"/>
        <v>0</v>
      </c>
      <c r="K1433" t="s">
        <v>2377</v>
      </c>
      <c r="L1433" s="22" t="str">
        <f t="shared" si="90"/>
        <v>No</v>
      </c>
    </row>
    <row r="1434" spans="1:12">
      <c r="A1434" t="s">
        <v>935</v>
      </c>
      <c r="B1434">
        <v>16.79</v>
      </c>
      <c r="C1434" s="22" t="str">
        <f t="shared" si="91"/>
        <v>Underweight</v>
      </c>
      <c r="D1434">
        <v>11.4</v>
      </c>
      <c r="E1434" t="str">
        <f t="shared" si="88"/>
        <v>Diabetes</v>
      </c>
      <c r="F1434" t="s">
        <v>2377</v>
      </c>
      <c r="G1434" t="s">
        <v>2377</v>
      </c>
      <c r="H1434" t="s">
        <v>2377</v>
      </c>
      <c r="I1434" t="s">
        <v>2378</v>
      </c>
      <c r="J1434" s="21">
        <f t="shared" si="89"/>
        <v>0</v>
      </c>
      <c r="K1434" t="s">
        <v>2377</v>
      </c>
      <c r="L1434" s="22" t="str">
        <f t="shared" si="90"/>
        <v>No</v>
      </c>
    </row>
    <row r="1435" spans="1:12">
      <c r="A1435" t="s">
        <v>934</v>
      </c>
      <c r="B1435">
        <v>31.635000000000002</v>
      </c>
      <c r="C1435" s="22" t="str">
        <f t="shared" si="91"/>
        <v>Obesity</v>
      </c>
      <c r="D1435">
        <v>9.1300000000000008</v>
      </c>
      <c r="E1435" t="str">
        <f t="shared" si="88"/>
        <v>Diabetes</v>
      </c>
      <c r="F1435" t="s">
        <v>2379</v>
      </c>
      <c r="G1435" t="s">
        <v>2377</v>
      </c>
      <c r="H1435" t="s">
        <v>2377</v>
      </c>
      <c r="I1435" t="s">
        <v>2378</v>
      </c>
      <c r="J1435" s="21">
        <f t="shared" si="89"/>
        <v>0</v>
      </c>
      <c r="K1435" t="s">
        <v>2377</v>
      </c>
      <c r="L1435" s="22" t="str">
        <f t="shared" si="90"/>
        <v>No</v>
      </c>
    </row>
    <row r="1436" spans="1:12">
      <c r="A1436" t="s">
        <v>933</v>
      </c>
      <c r="B1436">
        <v>24.19</v>
      </c>
      <c r="C1436" s="22" t="str">
        <f t="shared" si="91"/>
        <v>Normal weight</v>
      </c>
      <c r="D1436">
        <v>6.22</v>
      </c>
      <c r="E1436" t="str">
        <f t="shared" si="88"/>
        <v>Pre-diabetes</v>
      </c>
      <c r="F1436" t="s">
        <v>2379</v>
      </c>
      <c r="G1436" t="s">
        <v>2377</v>
      </c>
      <c r="H1436" t="s">
        <v>2380</v>
      </c>
      <c r="I1436">
        <v>1</v>
      </c>
      <c r="J1436" s="21">
        <f t="shared" si="89"/>
        <v>1</v>
      </c>
      <c r="K1436" t="s">
        <v>2377</v>
      </c>
      <c r="L1436" s="22" t="str">
        <f t="shared" si="90"/>
        <v>No</v>
      </c>
    </row>
    <row r="1437" spans="1:12">
      <c r="A1437" t="s">
        <v>932</v>
      </c>
      <c r="B1437">
        <v>35.29</v>
      </c>
      <c r="C1437" s="22" t="str">
        <f t="shared" si="91"/>
        <v>Obesity</v>
      </c>
      <c r="D1437">
        <v>5.9</v>
      </c>
      <c r="E1437" t="str">
        <f t="shared" si="88"/>
        <v>Pre-diabetes</v>
      </c>
      <c r="F1437" t="s">
        <v>2377</v>
      </c>
      <c r="G1437" t="s">
        <v>2377</v>
      </c>
      <c r="H1437" t="s">
        <v>2380</v>
      </c>
      <c r="I1437">
        <v>1</v>
      </c>
      <c r="J1437" s="21">
        <f t="shared" si="89"/>
        <v>1</v>
      </c>
      <c r="K1437" t="s">
        <v>2377</v>
      </c>
      <c r="L1437" s="22" t="str">
        <f t="shared" si="90"/>
        <v>No</v>
      </c>
    </row>
    <row r="1438" spans="1:12">
      <c r="A1438" t="s">
        <v>931</v>
      </c>
      <c r="B1438">
        <v>35.299999999999997</v>
      </c>
      <c r="C1438" s="22" t="str">
        <f t="shared" si="91"/>
        <v>Obesity</v>
      </c>
      <c r="D1438">
        <v>4.45</v>
      </c>
      <c r="E1438" t="str">
        <f t="shared" si="88"/>
        <v>Normal</v>
      </c>
      <c r="F1438" t="s">
        <v>2377</v>
      </c>
      <c r="G1438" t="s">
        <v>2377</v>
      </c>
      <c r="H1438" t="s">
        <v>2377</v>
      </c>
      <c r="I1438" t="s">
        <v>2378</v>
      </c>
      <c r="J1438" s="21">
        <f t="shared" si="89"/>
        <v>0</v>
      </c>
      <c r="K1438" t="s">
        <v>2377</v>
      </c>
      <c r="L1438" s="22" t="str">
        <f t="shared" si="90"/>
        <v>No</v>
      </c>
    </row>
    <row r="1439" spans="1:12">
      <c r="A1439" t="s">
        <v>930</v>
      </c>
      <c r="B1439">
        <v>35.64</v>
      </c>
      <c r="C1439" s="22" t="str">
        <f t="shared" si="91"/>
        <v>Obesity</v>
      </c>
      <c r="D1439">
        <v>6.17</v>
      </c>
      <c r="E1439" t="str">
        <f t="shared" si="88"/>
        <v>Pre-diabetes</v>
      </c>
      <c r="F1439" t="s">
        <v>2377</v>
      </c>
      <c r="G1439" t="s">
        <v>2377</v>
      </c>
      <c r="H1439" t="s">
        <v>2380</v>
      </c>
      <c r="I1439">
        <v>1</v>
      </c>
      <c r="J1439" s="21">
        <f t="shared" si="89"/>
        <v>1</v>
      </c>
      <c r="K1439" t="s">
        <v>2377</v>
      </c>
      <c r="L1439" s="22" t="str">
        <f t="shared" si="90"/>
        <v>No</v>
      </c>
    </row>
    <row r="1440" spans="1:12">
      <c r="A1440" t="s">
        <v>929</v>
      </c>
      <c r="B1440">
        <v>33.1</v>
      </c>
      <c r="C1440" s="22" t="str">
        <f t="shared" si="91"/>
        <v>Obesity</v>
      </c>
      <c r="D1440">
        <v>4.93</v>
      </c>
      <c r="E1440" t="str">
        <f t="shared" si="88"/>
        <v>Normal</v>
      </c>
      <c r="F1440" t="s">
        <v>2377</v>
      </c>
      <c r="G1440" t="s">
        <v>2377</v>
      </c>
      <c r="H1440" t="s">
        <v>2377</v>
      </c>
      <c r="I1440" t="s">
        <v>2378</v>
      </c>
      <c r="J1440" s="21">
        <f t="shared" si="89"/>
        <v>0</v>
      </c>
      <c r="K1440" t="s">
        <v>2377</v>
      </c>
      <c r="L1440" s="22" t="str">
        <f t="shared" si="90"/>
        <v>No</v>
      </c>
    </row>
    <row r="1441" spans="1:12">
      <c r="A1441" t="s">
        <v>928</v>
      </c>
      <c r="B1441">
        <v>26.41</v>
      </c>
      <c r="C1441" s="22" t="str">
        <f t="shared" si="91"/>
        <v>Overweight</v>
      </c>
      <c r="D1441">
        <v>7.32</v>
      </c>
      <c r="E1441" t="str">
        <f t="shared" si="88"/>
        <v>Diabetes</v>
      </c>
      <c r="F1441" t="s">
        <v>2379</v>
      </c>
      <c r="G1441" t="s">
        <v>2377</v>
      </c>
      <c r="H1441" t="s">
        <v>2377</v>
      </c>
      <c r="I1441">
        <v>1</v>
      </c>
      <c r="J1441" s="21">
        <f t="shared" si="89"/>
        <v>1</v>
      </c>
      <c r="K1441" t="s">
        <v>2377</v>
      </c>
      <c r="L1441" s="22" t="str">
        <f t="shared" si="90"/>
        <v>No</v>
      </c>
    </row>
    <row r="1442" spans="1:12">
      <c r="A1442" t="s">
        <v>927</v>
      </c>
      <c r="B1442">
        <v>29.9</v>
      </c>
      <c r="C1442" s="22" t="str">
        <f t="shared" si="91"/>
        <v>Overweight</v>
      </c>
      <c r="D1442">
        <v>5.27</v>
      </c>
      <c r="E1442" t="str">
        <f t="shared" si="88"/>
        <v>Normal</v>
      </c>
      <c r="F1442" t="s">
        <v>2377</v>
      </c>
      <c r="G1442" t="s">
        <v>2377</v>
      </c>
      <c r="H1442" t="s">
        <v>2380</v>
      </c>
      <c r="I1442">
        <v>1</v>
      </c>
      <c r="J1442" s="21">
        <f t="shared" si="89"/>
        <v>1</v>
      </c>
      <c r="K1442" t="s">
        <v>2377</v>
      </c>
      <c r="L1442" s="22" t="str">
        <f t="shared" si="90"/>
        <v>No</v>
      </c>
    </row>
    <row r="1443" spans="1:12">
      <c r="A1443" t="s">
        <v>926</v>
      </c>
      <c r="B1443">
        <v>25.24</v>
      </c>
      <c r="C1443" s="22" t="str">
        <f t="shared" si="91"/>
        <v>Overweight</v>
      </c>
      <c r="D1443">
        <v>5.82</v>
      </c>
      <c r="E1443" t="str">
        <f t="shared" si="88"/>
        <v>Pre-diabetes</v>
      </c>
      <c r="F1443" t="s">
        <v>2377</v>
      </c>
      <c r="G1443" t="s">
        <v>2377</v>
      </c>
      <c r="H1443" t="s">
        <v>2377</v>
      </c>
      <c r="I1443">
        <v>1</v>
      </c>
      <c r="J1443" s="21">
        <f t="shared" si="89"/>
        <v>1</v>
      </c>
      <c r="K1443" t="s">
        <v>2377</v>
      </c>
      <c r="L1443" s="22" t="str">
        <f t="shared" si="90"/>
        <v>No</v>
      </c>
    </row>
    <row r="1444" spans="1:12">
      <c r="A1444" t="s">
        <v>925</v>
      </c>
      <c r="B1444">
        <v>25.08</v>
      </c>
      <c r="C1444" s="22" t="str">
        <f t="shared" si="91"/>
        <v>Overweight</v>
      </c>
      <c r="D1444">
        <v>5.8</v>
      </c>
      <c r="E1444" t="str">
        <f t="shared" si="88"/>
        <v>Pre-diabetes</v>
      </c>
      <c r="F1444" t="s">
        <v>2377</v>
      </c>
      <c r="G1444" t="s">
        <v>2377</v>
      </c>
      <c r="H1444" t="s">
        <v>2380</v>
      </c>
      <c r="I1444">
        <v>1</v>
      </c>
      <c r="J1444" s="21">
        <f t="shared" si="89"/>
        <v>1</v>
      </c>
      <c r="K1444" t="s">
        <v>2377</v>
      </c>
      <c r="L1444" s="22" t="str">
        <f t="shared" si="90"/>
        <v>No</v>
      </c>
    </row>
    <row r="1445" spans="1:12">
      <c r="A1445" t="s">
        <v>924</v>
      </c>
      <c r="B1445">
        <v>29.164999999999999</v>
      </c>
      <c r="C1445" s="22" t="str">
        <f t="shared" si="91"/>
        <v>Overweight</v>
      </c>
      <c r="D1445">
        <v>4.87</v>
      </c>
      <c r="E1445" t="str">
        <f t="shared" si="88"/>
        <v>Normal</v>
      </c>
      <c r="F1445" t="s">
        <v>2377</v>
      </c>
      <c r="G1445" t="s">
        <v>2379</v>
      </c>
      <c r="H1445" t="s">
        <v>2377</v>
      </c>
      <c r="I1445">
        <v>1</v>
      </c>
      <c r="J1445" s="21">
        <f t="shared" si="89"/>
        <v>1</v>
      </c>
      <c r="K1445" t="s">
        <v>2377</v>
      </c>
      <c r="L1445" s="22" t="str">
        <f t="shared" si="90"/>
        <v>No</v>
      </c>
    </row>
    <row r="1446" spans="1:12">
      <c r="A1446" t="s">
        <v>923</v>
      </c>
      <c r="B1446">
        <v>15.05</v>
      </c>
      <c r="C1446" s="22" t="str">
        <f t="shared" si="91"/>
        <v>Underweight</v>
      </c>
      <c r="D1446">
        <v>8.1199999999999992</v>
      </c>
      <c r="E1446" t="str">
        <f t="shared" si="88"/>
        <v>Diabetes</v>
      </c>
      <c r="F1446" t="s">
        <v>2377</v>
      </c>
      <c r="G1446" t="s">
        <v>2377</v>
      </c>
      <c r="H1446" t="s">
        <v>2377</v>
      </c>
      <c r="I1446" t="s">
        <v>2378</v>
      </c>
      <c r="J1446" s="21">
        <f t="shared" si="89"/>
        <v>0</v>
      </c>
      <c r="K1446" t="s">
        <v>2377</v>
      </c>
      <c r="L1446" s="22" t="str">
        <f t="shared" si="90"/>
        <v>No</v>
      </c>
    </row>
    <row r="1447" spans="1:12">
      <c r="A1447" t="s">
        <v>922</v>
      </c>
      <c r="B1447">
        <v>19.95</v>
      </c>
      <c r="C1447" s="22" t="str">
        <f t="shared" si="91"/>
        <v>Normal weight</v>
      </c>
      <c r="D1447">
        <v>4.3600000000000003</v>
      </c>
      <c r="E1447" t="str">
        <f t="shared" si="88"/>
        <v>Normal</v>
      </c>
      <c r="F1447" t="s">
        <v>2377</v>
      </c>
      <c r="G1447" t="s">
        <v>2377</v>
      </c>
      <c r="H1447" t="s">
        <v>2377</v>
      </c>
      <c r="I1447">
        <v>2</v>
      </c>
      <c r="J1447" s="21">
        <f t="shared" si="89"/>
        <v>2</v>
      </c>
      <c r="K1447" t="s">
        <v>2377</v>
      </c>
      <c r="L1447" s="22" t="str">
        <f t="shared" si="90"/>
        <v>No</v>
      </c>
    </row>
    <row r="1448" spans="1:12">
      <c r="A1448" t="s">
        <v>921</v>
      </c>
      <c r="B1448">
        <v>16.66</v>
      </c>
      <c r="C1448" s="22" t="str">
        <f t="shared" si="91"/>
        <v>Underweight</v>
      </c>
      <c r="D1448">
        <v>9.16</v>
      </c>
      <c r="E1448" t="str">
        <f t="shared" si="88"/>
        <v>Diabetes</v>
      </c>
      <c r="F1448" t="s">
        <v>2377</v>
      </c>
      <c r="G1448" t="s">
        <v>2377</v>
      </c>
      <c r="H1448" t="s">
        <v>2377</v>
      </c>
      <c r="I1448" t="s">
        <v>2378</v>
      </c>
      <c r="J1448" s="21">
        <f t="shared" si="89"/>
        <v>0</v>
      </c>
      <c r="K1448" t="s">
        <v>2377</v>
      </c>
      <c r="L1448" s="22" t="str">
        <f t="shared" si="90"/>
        <v>No</v>
      </c>
    </row>
    <row r="1449" spans="1:12">
      <c r="A1449" t="s">
        <v>920</v>
      </c>
      <c r="B1449">
        <v>16.62</v>
      </c>
      <c r="C1449" s="22" t="str">
        <f t="shared" si="91"/>
        <v>Underweight</v>
      </c>
      <c r="D1449">
        <v>9.14</v>
      </c>
      <c r="E1449" t="str">
        <f t="shared" si="88"/>
        <v>Diabetes</v>
      </c>
      <c r="F1449" t="s">
        <v>2377</v>
      </c>
      <c r="G1449" t="s">
        <v>2377</v>
      </c>
      <c r="H1449" t="s">
        <v>2377</v>
      </c>
      <c r="I1449" t="s">
        <v>2378</v>
      </c>
      <c r="J1449" s="21">
        <f t="shared" si="89"/>
        <v>0</v>
      </c>
      <c r="K1449" t="s">
        <v>2377</v>
      </c>
      <c r="L1449" s="22" t="str">
        <f t="shared" si="90"/>
        <v>No</v>
      </c>
    </row>
    <row r="1450" spans="1:12">
      <c r="A1450" t="s">
        <v>919</v>
      </c>
      <c r="B1450">
        <v>15.36</v>
      </c>
      <c r="C1450" s="22" t="str">
        <f t="shared" si="91"/>
        <v>Underweight</v>
      </c>
      <c r="D1450">
        <v>5.49</v>
      </c>
      <c r="E1450" t="str">
        <f t="shared" si="88"/>
        <v>Normal</v>
      </c>
      <c r="F1450" t="s">
        <v>2379</v>
      </c>
      <c r="G1450" t="s">
        <v>2377</v>
      </c>
      <c r="H1450" t="s">
        <v>2377</v>
      </c>
      <c r="I1450">
        <v>2</v>
      </c>
      <c r="J1450" s="21">
        <f t="shared" si="89"/>
        <v>2</v>
      </c>
      <c r="K1450" t="s">
        <v>2377</v>
      </c>
      <c r="L1450" s="22" t="str">
        <f t="shared" si="90"/>
        <v>No</v>
      </c>
    </row>
    <row r="1451" spans="1:12">
      <c r="A1451" t="s">
        <v>918</v>
      </c>
      <c r="B1451">
        <v>27.74</v>
      </c>
      <c r="C1451" s="22" t="str">
        <f t="shared" si="91"/>
        <v>Overweight</v>
      </c>
      <c r="D1451">
        <v>5.96</v>
      </c>
      <c r="E1451" t="str">
        <f t="shared" si="88"/>
        <v>Pre-diabetes</v>
      </c>
      <c r="F1451" t="s">
        <v>2379</v>
      </c>
      <c r="G1451" t="s">
        <v>2377</v>
      </c>
      <c r="H1451" t="s">
        <v>2377</v>
      </c>
      <c r="I1451" t="s">
        <v>2378</v>
      </c>
      <c r="J1451" s="21">
        <f t="shared" si="89"/>
        <v>0</v>
      </c>
      <c r="K1451" t="s">
        <v>2377</v>
      </c>
      <c r="L1451" s="22" t="str">
        <f t="shared" si="90"/>
        <v>No</v>
      </c>
    </row>
    <row r="1452" spans="1:12">
      <c r="A1452" t="s">
        <v>917</v>
      </c>
      <c r="B1452">
        <v>22.44</v>
      </c>
      <c r="C1452" s="22" t="str">
        <f t="shared" si="91"/>
        <v>Normal weight</v>
      </c>
      <c r="D1452">
        <v>4.62</v>
      </c>
      <c r="E1452" t="str">
        <f t="shared" si="88"/>
        <v>Normal</v>
      </c>
      <c r="F1452" t="s">
        <v>2379</v>
      </c>
      <c r="G1452" t="s">
        <v>2377</v>
      </c>
      <c r="H1452" t="s">
        <v>2377</v>
      </c>
      <c r="I1452" t="s">
        <v>2378</v>
      </c>
      <c r="J1452" s="21">
        <f t="shared" si="89"/>
        <v>0</v>
      </c>
      <c r="K1452" t="s">
        <v>2377</v>
      </c>
      <c r="L1452" s="22" t="str">
        <f t="shared" si="90"/>
        <v>No</v>
      </c>
    </row>
    <row r="1453" spans="1:12">
      <c r="A1453" t="s">
        <v>916</v>
      </c>
      <c r="B1453">
        <v>37.049999999999997</v>
      </c>
      <c r="C1453" s="22" t="str">
        <f t="shared" si="91"/>
        <v>Obesity</v>
      </c>
      <c r="D1453">
        <v>9.9600000000000009</v>
      </c>
      <c r="E1453" t="str">
        <f t="shared" si="88"/>
        <v>Diabetes</v>
      </c>
      <c r="F1453" t="s">
        <v>2379</v>
      </c>
      <c r="G1453" t="s">
        <v>2377</v>
      </c>
      <c r="H1453" t="s">
        <v>2377</v>
      </c>
      <c r="I1453" t="s">
        <v>2378</v>
      </c>
      <c r="J1453" s="21">
        <f t="shared" si="89"/>
        <v>0</v>
      </c>
      <c r="K1453" t="s">
        <v>2377</v>
      </c>
      <c r="L1453" s="22" t="str">
        <f t="shared" si="90"/>
        <v>No</v>
      </c>
    </row>
    <row r="1454" spans="1:12">
      <c r="A1454" t="s">
        <v>915</v>
      </c>
      <c r="B1454">
        <v>22.95</v>
      </c>
      <c r="C1454" s="22" t="str">
        <f t="shared" si="91"/>
        <v>Normal weight</v>
      </c>
      <c r="D1454">
        <v>10.53</v>
      </c>
      <c r="E1454" t="str">
        <f t="shared" si="88"/>
        <v>Diabetes</v>
      </c>
      <c r="F1454" t="s">
        <v>2377</v>
      </c>
      <c r="G1454" t="s">
        <v>2377</v>
      </c>
      <c r="H1454" t="s">
        <v>2377</v>
      </c>
      <c r="I1454">
        <v>2</v>
      </c>
      <c r="J1454" s="21">
        <f t="shared" si="89"/>
        <v>2</v>
      </c>
      <c r="K1454" t="s">
        <v>2377</v>
      </c>
      <c r="L1454" s="22" t="str">
        <f t="shared" si="90"/>
        <v>No</v>
      </c>
    </row>
    <row r="1455" spans="1:12">
      <c r="A1455" t="s">
        <v>914</v>
      </c>
      <c r="B1455">
        <v>34.200000000000003</v>
      </c>
      <c r="C1455" s="22" t="str">
        <f t="shared" si="91"/>
        <v>Obesity</v>
      </c>
      <c r="D1455">
        <v>6.69</v>
      </c>
      <c r="E1455" t="str">
        <f t="shared" si="88"/>
        <v>Diabetes</v>
      </c>
      <c r="F1455" t="s">
        <v>2379</v>
      </c>
      <c r="G1455" t="s">
        <v>2377</v>
      </c>
      <c r="H1455" t="s">
        <v>2377</v>
      </c>
      <c r="I1455" t="s">
        <v>2378</v>
      </c>
      <c r="J1455" s="21">
        <f t="shared" si="89"/>
        <v>0</v>
      </c>
      <c r="K1455" t="s">
        <v>2377</v>
      </c>
      <c r="L1455" s="22" t="str">
        <f t="shared" si="90"/>
        <v>No</v>
      </c>
    </row>
    <row r="1456" spans="1:12">
      <c r="A1456" t="s">
        <v>913</v>
      </c>
      <c r="B1456">
        <v>30.59</v>
      </c>
      <c r="C1456" s="22" t="str">
        <f t="shared" si="91"/>
        <v>Obesity</v>
      </c>
      <c r="D1456">
        <v>9.5500000000000007</v>
      </c>
      <c r="E1456" t="str">
        <f t="shared" si="88"/>
        <v>Diabetes</v>
      </c>
      <c r="F1456" t="s">
        <v>2379</v>
      </c>
      <c r="G1456" t="s">
        <v>2377</v>
      </c>
      <c r="H1456" t="s">
        <v>2377</v>
      </c>
      <c r="I1456" t="s">
        <v>2378</v>
      </c>
      <c r="J1456" s="21">
        <f t="shared" si="89"/>
        <v>0</v>
      </c>
      <c r="K1456" t="s">
        <v>2377</v>
      </c>
      <c r="L1456" s="22" t="str">
        <f t="shared" si="90"/>
        <v>No</v>
      </c>
    </row>
    <row r="1457" spans="1:12">
      <c r="A1457" t="s">
        <v>912</v>
      </c>
      <c r="B1457">
        <v>25.51</v>
      </c>
      <c r="C1457" s="22" t="str">
        <f t="shared" si="91"/>
        <v>Overweight</v>
      </c>
      <c r="D1457">
        <v>6.05</v>
      </c>
      <c r="E1457" t="str">
        <f t="shared" si="88"/>
        <v>Pre-diabetes</v>
      </c>
      <c r="F1457" t="s">
        <v>2377</v>
      </c>
      <c r="G1457" t="s">
        <v>2377</v>
      </c>
      <c r="H1457" t="s">
        <v>2377</v>
      </c>
      <c r="I1457" t="s">
        <v>2378</v>
      </c>
      <c r="J1457" s="21">
        <f t="shared" si="89"/>
        <v>0</v>
      </c>
      <c r="K1457" t="s">
        <v>2377</v>
      </c>
      <c r="L1457" s="22" t="str">
        <f t="shared" si="90"/>
        <v>No</v>
      </c>
    </row>
    <row r="1458" spans="1:12">
      <c r="A1458" t="s">
        <v>911</v>
      </c>
      <c r="B1458">
        <v>29.04</v>
      </c>
      <c r="C1458" s="22" t="str">
        <f t="shared" si="91"/>
        <v>Overweight</v>
      </c>
      <c r="D1458">
        <v>10.56</v>
      </c>
      <c r="E1458" t="str">
        <f t="shared" si="88"/>
        <v>Diabetes</v>
      </c>
      <c r="F1458" t="s">
        <v>2379</v>
      </c>
      <c r="G1458" t="s">
        <v>2377</v>
      </c>
      <c r="H1458" t="s">
        <v>2377</v>
      </c>
      <c r="I1458">
        <v>1</v>
      </c>
      <c r="J1458" s="21">
        <f t="shared" si="89"/>
        <v>1</v>
      </c>
      <c r="K1458" t="s">
        <v>2377</v>
      </c>
      <c r="L1458" s="22" t="str">
        <f t="shared" si="90"/>
        <v>No</v>
      </c>
    </row>
    <row r="1459" spans="1:12">
      <c r="A1459" t="s">
        <v>910</v>
      </c>
      <c r="B1459">
        <v>22.135000000000002</v>
      </c>
      <c r="C1459" s="22" t="str">
        <f t="shared" si="91"/>
        <v>Normal weight</v>
      </c>
      <c r="D1459">
        <v>10.81</v>
      </c>
      <c r="E1459" t="str">
        <f t="shared" si="88"/>
        <v>Diabetes</v>
      </c>
      <c r="F1459" t="s">
        <v>2379</v>
      </c>
      <c r="G1459" t="s">
        <v>2377</v>
      </c>
      <c r="H1459" t="s">
        <v>2377</v>
      </c>
      <c r="I1459">
        <v>1</v>
      </c>
      <c r="J1459" s="21">
        <f t="shared" si="89"/>
        <v>1</v>
      </c>
      <c r="K1459" t="s">
        <v>2377</v>
      </c>
      <c r="L1459" s="22" t="str">
        <f t="shared" si="90"/>
        <v>No</v>
      </c>
    </row>
    <row r="1460" spans="1:12">
      <c r="A1460" t="s">
        <v>909</v>
      </c>
      <c r="B1460">
        <v>21.375</v>
      </c>
      <c r="C1460" s="22" t="str">
        <f t="shared" si="91"/>
        <v>Normal weight</v>
      </c>
      <c r="D1460">
        <v>4.32</v>
      </c>
      <c r="E1460" t="str">
        <f t="shared" si="88"/>
        <v>Normal</v>
      </c>
      <c r="F1460" t="s">
        <v>2377</v>
      </c>
      <c r="G1460" t="s">
        <v>2377</v>
      </c>
      <c r="H1460" t="s">
        <v>2377</v>
      </c>
      <c r="I1460" t="s">
        <v>2378</v>
      </c>
      <c r="J1460" s="21">
        <f t="shared" si="89"/>
        <v>0</v>
      </c>
      <c r="K1460" t="s">
        <v>2377</v>
      </c>
      <c r="L1460" s="22" t="str">
        <f t="shared" si="90"/>
        <v>No</v>
      </c>
    </row>
    <row r="1461" spans="1:12">
      <c r="A1461" t="s">
        <v>908</v>
      </c>
      <c r="B1461">
        <v>29.19</v>
      </c>
      <c r="C1461" s="22" t="str">
        <f t="shared" si="91"/>
        <v>Overweight</v>
      </c>
      <c r="D1461">
        <v>4.37</v>
      </c>
      <c r="E1461" t="str">
        <f t="shared" si="88"/>
        <v>Normal</v>
      </c>
      <c r="F1461" t="s">
        <v>2377</v>
      </c>
      <c r="G1461" t="s">
        <v>2377</v>
      </c>
      <c r="H1461" t="s">
        <v>2377</v>
      </c>
      <c r="I1461" t="s">
        <v>2378</v>
      </c>
      <c r="J1461" s="21">
        <f t="shared" si="89"/>
        <v>0</v>
      </c>
      <c r="K1461" t="s">
        <v>2377</v>
      </c>
      <c r="L1461" s="22" t="str">
        <f t="shared" si="90"/>
        <v>No</v>
      </c>
    </row>
    <row r="1462" spans="1:12">
      <c r="A1462" t="s">
        <v>907</v>
      </c>
      <c r="B1462">
        <v>31.92</v>
      </c>
      <c r="C1462" s="22" t="str">
        <f t="shared" si="91"/>
        <v>Obesity</v>
      </c>
      <c r="D1462">
        <v>4.8099999999999996</v>
      </c>
      <c r="E1462" t="str">
        <f t="shared" si="88"/>
        <v>Normal</v>
      </c>
      <c r="F1462" t="s">
        <v>2379</v>
      </c>
      <c r="G1462" t="s">
        <v>2377</v>
      </c>
      <c r="H1462" t="s">
        <v>2380</v>
      </c>
      <c r="I1462">
        <v>1</v>
      </c>
      <c r="J1462" s="21">
        <f t="shared" si="89"/>
        <v>1</v>
      </c>
      <c r="K1462" t="s">
        <v>2377</v>
      </c>
      <c r="L1462" s="22" t="str">
        <f t="shared" si="90"/>
        <v>No</v>
      </c>
    </row>
    <row r="1463" spans="1:12">
      <c r="A1463" t="s">
        <v>906</v>
      </c>
      <c r="B1463">
        <v>26.315000000000001</v>
      </c>
      <c r="C1463" s="22" t="str">
        <f t="shared" si="91"/>
        <v>Overweight</v>
      </c>
      <c r="D1463">
        <v>4.5599999999999996</v>
      </c>
      <c r="E1463" t="str">
        <f t="shared" si="88"/>
        <v>Normal</v>
      </c>
      <c r="F1463" t="s">
        <v>2379</v>
      </c>
      <c r="G1463" t="s">
        <v>2377</v>
      </c>
      <c r="H1463" t="s">
        <v>2380</v>
      </c>
      <c r="I1463">
        <v>1</v>
      </c>
      <c r="J1463" s="21">
        <f t="shared" si="89"/>
        <v>1</v>
      </c>
      <c r="K1463" t="s">
        <v>2377</v>
      </c>
      <c r="L1463" s="22" t="str">
        <f t="shared" si="90"/>
        <v>No</v>
      </c>
    </row>
    <row r="1464" spans="1:12">
      <c r="A1464" t="s">
        <v>905</v>
      </c>
      <c r="B1464">
        <v>35.299999999999997</v>
      </c>
      <c r="C1464" s="22" t="str">
        <f t="shared" si="91"/>
        <v>Obesity</v>
      </c>
      <c r="D1464">
        <v>4.3899999999999997</v>
      </c>
      <c r="E1464" t="str">
        <f t="shared" si="88"/>
        <v>Normal</v>
      </c>
      <c r="F1464" t="s">
        <v>2377</v>
      </c>
      <c r="G1464" t="s">
        <v>2377</v>
      </c>
      <c r="H1464" t="s">
        <v>2377</v>
      </c>
      <c r="I1464" t="s">
        <v>2378</v>
      </c>
      <c r="J1464" s="21">
        <f t="shared" si="89"/>
        <v>0</v>
      </c>
      <c r="K1464" t="s">
        <v>2377</v>
      </c>
      <c r="L1464" s="22" t="str">
        <f t="shared" si="90"/>
        <v>No</v>
      </c>
    </row>
    <row r="1465" spans="1:12">
      <c r="A1465" t="s">
        <v>904</v>
      </c>
      <c r="B1465">
        <v>18.91</v>
      </c>
      <c r="C1465" s="22" t="str">
        <f t="shared" si="91"/>
        <v>Normal weight</v>
      </c>
      <c r="D1465">
        <v>11.44</v>
      </c>
      <c r="E1465" t="str">
        <f t="shared" si="88"/>
        <v>Diabetes</v>
      </c>
      <c r="F1465" t="s">
        <v>2377</v>
      </c>
      <c r="G1465" t="s">
        <v>2377</v>
      </c>
      <c r="H1465" t="s">
        <v>2377</v>
      </c>
      <c r="I1465" t="s">
        <v>2378</v>
      </c>
      <c r="J1465" s="21">
        <f t="shared" si="89"/>
        <v>0</v>
      </c>
      <c r="K1465" t="s">
        <v>2377</v>
      </c>
      <c r="L1465" s="22" t="str">
        <f t="shared" si="90"/>
        <v>No</v>
      </c>
    </row>
    <row r="1466" spans="1:12">
      <c r="A1466" t="s">
        <v>903</v>
      </c>
      <c r="B1466">
        <v>22.41</v>
      </c>
      <c r="C1466" s="22" t="str">
        <f t="shared" si="91"/>
        <v>Normal weight</v>
      </c>
      <c r="D1466">
        <v>11.37</v>
      </c>
      <c r="E1466" t="str">
        <f t="shared" si="88"/>
        <v>Diabetes</v>
      </c>
      <c r="F1466" t="s">
        <v>2379</v>
      </c>
      <c r="G1466" t="s">
        <v>2377</v>
      </c>
      <c r="H1466" t="s">
        <v>2377</v>
      </c>
      <c r="I1466">
        <v>1</v>
      </c>
      <c r="J1466" s="21">
        <f t="shared" si="89"/>
        <v>1</v>
      </c>
      <c r="K1466" t="s">
        <v>2377</v>
      </c>
      <c r="L1466" s="22" t="str">
        <f t="shared" si="90"/>
        <v>No</v>
      </c>
    </row>
    <row r="1467" spans="1:12">
      <c r="A1467" t="s">
        <v>902</v>
      </c>
      <c r="B1467">
        <v>22.704999999999998</v>
      </c>
      <c r="C1467" s="22" t="str">
        <f t="shared" si="91"/>
        <v>Normal weight</v>
      </c>
      <c r="D1467">
        <v>6.14</v>
      </c>
      <c r="E1467" t="str">
        <f t="shared" si="88"/>
        <v>Pre-diabetes</v>
      </c>
      <c r="F1467" t="s">
        <v>2377</v>
      </c>
      <c r="G1467" t="s">
        <v>2377</v>
      </c>
      <c r="H1467" t="s">
        <v>2377</v>
      </c>
      <c r="I1467" t="s">
        <v>2378</v>
      </c>
      <c r="J1467" s="21">
        <f t="shared" si="89"/>
        <v>0</v>
      </c>
      <c r="K1467" t="s">
        <v>2377</v>
      </c>
      <c r="L1467" s="22" t="str">
        <f t="shared" si="90"/>
        <v>No</v>
      </c>
    </row>
    <row r="1468" spans="1:12">
      <c r="A1468" t="s">
        <v>901</v>
      </c>
      <c r="B1468">
        <v>37.18</v>
      </c>
      <c r="C1468" s="22" t="str">
        <f t="shared" si="91"/>
        <v>Obesity</v>
      </c>
      <c r="D1468">
        <v>4.8899999999999997</v>
      </c>
      <c r="E1468" t="str">
        <f t="shared" si="88"/>
        <v>Normal</v>
      </c>
      <c r="F1468" t="s">
        <v>2377</v>
      </c>
      <c r="G1468" t="s">
        <v>2377</v>
      </c>
      <c r="H1468" t="s">
        <v>2377</v>
      </c>
      <c r="I1468" t="s">
        <v>2378</v>
      </c>
      <c r="J1468" s="21">
        <f t="shared" si="89"/>
        <v>0</v>
      </c>
      <c r="K1468" t="s">
        <v>2377</v>
      </c>
      <c r="L1468" s="22" t="str">
        <f t="shared" si="90"/>
        <v>No</v>
      </c>
    </row>
    <row r="1469" spans="1:12">
      <c r="A1469" t="s">
        <v>900</v>
      </c>
      <c r="B1469">
        <v>35.97</v>
      </c>
      <c r="C1469" s="22" t="str">
        <f t="shared" si="91"/>
        <v>Obesity</v>
      </c>
      <c r="D1469">
        <v>4.5999999999999996</v>
      </c>
      <c r="E1469" t="str">
        <f t="shared" si="88"/>
        <v>Normal</v>
      </c>
      <c r="F1469" t="s">
        <v>2377</v>
      </c>
      <c r="G1469" t="s">
        <v>2377</v>
      </c>
      <c r="H1469" t="s">
        <v>2377</v>
      </c>
      <c r="I1469" t="s">
        <v>2378</v>
      </c>
      <c r="J1469" s="21">
        <f t="shared" si="89"/>
        <v>0</v>
      </c>
      <c r="K1469" t="s">
        <v>2377</v>
      </c>
      <c r="L1469" s="22" t="str">
        <f t="shared" si="90"/>
        <v>No</v>
      </c>
    </row>
    <row r="1470" spans="1:12">
      <c r="A1470" t="s">
        <v>899</v>
      </c>
      <c r="B1470">
        <v>35.799999999999997</v>
      </c>
      <c r="C1470" s="22" t="str">
        <f t="shared" si="91"/>
        <v>Obesity</v>
      </c>
      <c r="D1470">
        <v>4.42</v>
      </c>
      <c r="E1470" t="str">
        <f t="shared" si="88"/>
        <v>Normal</v>
      </c>
      <c r="F1470" t="s">
        <v>2377</v>
      </c>
      <c r="G1470" t="s">
        <v>2377</v>
      </c>
      <c r="H1470" t="s">
        <v>2377</v>
      </c>
      <c r="I1470" t="s">
        <v>2378</v>
      </c>
      <c r="J1470" s="21">
        <f t="shared" si="89"/>
        <v>0</v>
      </c>
      <c r="K1470" t="s">
        <v>2377</v>
      </c>
      <c r="L1470" s="22" t="str">
        <f t="shared" si="90"/>
        <v>No</v>
      </c>
    </row>
    <row r="1471" spans="1:12">
      <c r="A1471" t="s">
        <v>898</v>
      </c>
      <c r="B1471">
        <v>28.31</v>
      </c>
      <c r="C1471" s="22" t="str">
        <f t="shared" si="91"/>
        <v>Overweight</v>
      </c>
      <c r="D1471">
        <v>7.48</v>
      </c>
      <c r="E1471" t="str">
        <f t="shared" si="88"/>
        <v>Diabetes</v>
      </c>
      <c r="F1471" t="s">
        <v>2379</v>
      </c>
      <c r="G1471" t="s">
        <v>2377</v>
      </c>
      <c r="H1471" t="s">
        <v>2377</v>
      </c>
      <c r="I1471" t="s">
        <v>2378</v>
      </c>
      <c r="J1471" s="21">
        <f t="shared" si="89"/>
        <v>0</v>
      </c>
      <c r="K1471" t="s">
        <v>2377</v>
      </c>
      <c r="L1471" s="22" t="str">
        <f t="shared" si="90"/>
        <v>No</v>
      </c>
    </row>
    <row r="1472" spans="1:12">
      <c r="A1472" t="s">
        <v>897</v>
      </c>
      <c r="B1472">
        <v>38.06</v>
      </c>
      <c r="C1472" s="22" t="str">
        <f t="shared" si="91"/>
        <v>Obesity</v>
      </c>
      <c r="D1472">
        <v>10.74</v>
      </c>
      <c r="E1472" t="str">
        <f t="shared" si="88"/>
        <v>Diabetes</v>
      </c>
      <c r="F1472" t="s">
        <v>2377</v>
      </c>
      <c r="G1472" t="s">
        <v>2377</v>
      </c>
      <c r="H1472" t="s">
        <v>2377</v>
      </c>
      <c r="I1472" t="s">
        <v>2378</v>
      </c>
      <c r="J1472" s="21">
        <f t="shared" si="89"/>
        <v>0</v>
      </c>
      <c r="K1472" t="s">
        <v>2377</v>
      </c>
      <c r="L1472" s="22" t="str">
        <f t="shared" si="90"/>
        <v>No</v>
      </c>
    </row>
    <row r="1473" spans="1:12">
      <c r="A1473" t="s">
        <v>896</v>
      </c>
      <c r="B1473">
        <v>28</v>
      </c>
      <c r="C1473" s="22" t="str">
        <f t="shared" si="91"/>
        <v>Overweight</v>
      </c>
      <c r="D1473">
        <v>5.19</v>
      </c>
      <c r="E1473" t="str">
        <f t="shared" si="88"/>
        <v>Normal</v>
      </c>
      <c r="F1473" t="s">
        <v>2377</v>
      </c>
      <c r="G1473" t="s">
        <v>2377</v>
      </c>
      <c r="H1473" t="s">
        <v>2377</v>
      </c>
      <c r="I1473">
        <v>1</v>
      </c>
      <c r="J1473" s="21">
        <f t="shared" si="89"/>
        <v>1</v>
      </c>
      <c r="K1473" t="s">
        <v>2377</v>
      </c>
      <c r="L1473" s="22" t="str">
        <f t="shared" si="90"/>
        <v>No</v>
      </c>
    </row>
    <row r="1474" spans="1:12">
      <c r="A1474" t="s">
        <v>895</v>
      </c>
      <c r="B1474">
        <v>34.32</v>
      </c>
      <c r="C1474" s="22" t="str">
        <f t="shared" si="91"/>
        <v>Obesity</v>
      </c>
      <c r="D1474">
        <v>9.17</v>
      </c>
      <c r="E1474" t="str">
        <f t="shared" si="88"/>
        <v>Diabetes</v>
      </c>
      <c r="F1474" t="s">
        <v>2377</v>
      </c>
      <c r="G1474" t="s">
        <v>2377</v>
      </c>
      <c r="H1474" t="s">
        <v>2377</v>
      </c>
      <c r="I1474" t="s">
        <v>2378</v>
      </c>
      <c r="J1474" s="21">
        <f t="shared" si="89"/>
        <v>0</v>
      </c>
      <c r="K1474" t="s">
        <v>2377</v>
      </c>
      <c r="L1474" s="22" t="str">
        <f t="shared" si="90"/>
        <v>No</v>
      </c>
    </row>
    <row r="1475" spans="1:12">
      <c r="A1475" t="s">
        <v>894</v>
      </c>
      <c r="B1475">
        <v>22.3</v>
      </c>
      <c r="C1475" s="22" t="str">
        <f t="shared" si="91"/>
        <v>Normal weight</v>
      </c>
      <c r="D1475">
        <v>4.95</v>
      </c>
      <c r="E1475" t="str">
        <f t="shared" ref="E1475:E1538" si="92">IF(D1475&lt;5.7,"Normal",IF(D1475&lt;6.5,"Pre-diabetes","Diabetes"))</f>
        <v>Normal</v>
      </c>
      <c r="F1475" t="s">
        <v>2379</v>
      </c>
      <c r="G1475" t="s">
        <v>2377</v>
      </c>
      <c r="H1475" t="s">
        <v>2377</v>
      </c>
      <c r="I1475" t="s">
        <v>2378</v>
      </c>
      <c r="J1475" s="21">
        <f t="shared" ref="J1475:J1538" si="93">IF(I1475="No major surgery",0,I1475)</f>
        <v>0</v>
      </c>
      <c r="K1475" t="s">
        <v>2377</v>
      </c>
      <c r="L1475" s="22" t="str">
        <f t="shared" ref="L1475:L1538" si="94">IF(K1475="?","No",K1475)</f>
        <v>No</v>
      </c>
    </row>
    <row r="1476" spans="1:12">
      <c r="A1476" t="s">
        <v>893</v>
      </c>
      <c r="B1476">
        <v>27.835000000000001</v>
      </c>
      <c r="C1476" s="22" t="str">
        <f t="shared" ref="C1476:C1539" si="95">IF(B1476&lt;18.5,"Underweight",IF(B1476&lt;25,"Normal weight", IF(B1476&lt;30,"Overweight","Obesity")))</f>
        <v>Overweight</v>
      </c>
      <c r="D1476">
        <v>6.03</v>
      </c>
      <c r="E1476" t="str">
        <f t="shared" si="92"/>
        <v>Pre-diabetes</v>
      </c>
      <c r="F1476" t="s">
        <v>2377</v>
      </c>
      <c r="G1476" t="s">
        <v>2377</v>
      </c>
      <c r="H1476" t="s">
        <v>2377</v>
      </c>
      <c r="I1476">
        <v>1</v>
      </c>
      <c r="J1476" s="21">
        <f t="shared" si="93"/>
        <v>1</v>
      </c>
      <c r="K1476" t="s">
        <v>2377</v>
      </c>
      <c r="L1476" s="22" t="str">
        <f t="shared" si="94"/>
        <v>No</v>
      </c>
    </row>
    <row r="1477" spans="1:12">
      <c r="A1477" t="s">
        <v>892</v>
      </c>
      <c r="B1477">
        <v>39.229999999999997</v>
      </c>
      <c r="C1477" s="22" t="str">
        <f t="shared" si="95"/>
        <v>Obesity</v>
      </c>
      <c r="D1477">
        <v>5.36</v>
      </c>
      <c r="E1477" t="str">
        <f t="shared" si="92"/>
        <v>Normal</v>
      </c>
      <c r="F1477" t="s">
        <v>2377</v>
      </c>
      <c r="G1477" t="s">
        <v>2377</v>
      </c>
      <c r="H1477" t="s">
        <v>2377</v>
      </c>
      <c r="I1477" t="s">
        <v>2378</v>
      </c>
      <c r="J1477" s="21">
        <f t="shared" si="93"/>
        <v>0</v>
      </c>
      <c r="K1477" t="s">
        <v>2377</v>
      </c>
      <c r="L1477" s="22" t="str">
        <f t="shared" si="94"/>
        <v>No</v>
      </c>
    </row>
    <row r="1478" spans="1:12">
      <c r="A1478" t="s">
        <v>891</v>
      </c>
      <c r="B1478">
        <v>19.95</v>
      </c>
      <c r="C1478" s="22" t="str">
        <f t="shared" si="95"/>
        <v>Normal weight</v>
      </c>
      <c r="D1478">
        <v>6.11</v>
      </c>
      <c r="E1478" t="str">
        <f t="shared" si="92"/>
        <v>Pre-diabetes</v>
      </c>
      <c r="F1478" t="s">
        <v>2377</v>
      </c>
      <c r="G1478" t="s">
        <v>2377</v>
      </c>
      <c r="H1478" t="s">
        <v>2377</v>
      </c>
      <c r="I1478">
        <v>1</v>
      </c>
      <c r="J1478" s="21">
        <f t="shared" si="93"/>
        <v>1</v>
      </c>
      <c r="K1478" t="s">
        <v>2377</v>
      </c>
      <c r="L1478" s="22" t="str">
        <f t="shared" si="94"/>
        <v>No</v>
      </c>
    </row>
    <row r="1479" spans="1:12">
      <c r="A1479" t="s">
        <v>890</v>
      </c>
      <c r="B1479">
        <v>34.64</v>
      </c>
      <c r="C1479" s="22" t="str">
        <f t="shared" si="95"/>
        <v>Obesity</v>
      </c>
      <c r="D1479">
        <v>4.88</v>
      </c>
      <c r="E1479" t="str">
        <f t="shared" si="92"/>
        <v>Normal</v>
      </c>
      <c r="F1479" t="s">
        <v>2377</v>
      </c>
      <c r="G1479" t="s">
        <v>2377</v>
      </c>
      <c r="H1479" t="s">
        <v>2380</v>
      </c>
      <c r="I1479">
        <v>1</v>
      </c>
      <c r="J1479" s="21">
        <f t="shared" si="93"/>
        <v>1</v>
      </c>
      <c r="K1479" t="s">
        <v>2377</v>
      </c>
      <c r="L1479" s="22" t="str">
        <f t="shared" si="94"/>
        <v>No</v>
      </c>
    </row>
    <row r="1480" spans="1:12">
      <c r="A1480" t="s">
        <v>889</v>
      </c>
      <c r="B1480">
        <v>18.75</v>
      </c>
      <c r="C1480" s="22" t="str">
        <f t="shared" si="95"/>
        <v>Normal weight</v>
      </c>
      <c r="D1480">
        <v>6.72</v>
      </c>
      <c r="E1480" t="str">
        <f t="shared" si="92"/>
        <v>Diabetes</v>
      </c>
      <c r="F1480" t="s">
        <v>2377</v>
      </c>
      <c r="G1480" t="s">
        <v>2377</v>
      </c>
      <c r="H1480" t="s">
        <v>2377</v>
      </c>
      <c r="I1480" t="s">
        <v>2378</v>
      </c>
      <c r="J1480" s="21">
        <f t="shared" si="93"/>
        <v>0</v>
      </c>
      <c r="K1480" t="s">
        <v>2377</v>
      </c>
      <c r="L1480" s="22" t="str">
        <f t="shared" si="94"/>
        <v>No</v>
      </c>
    </row>
    <row r="1481" spans="1:12">
      <c r="A1481" t="s">
        <v>888</v>
      </c>
      <c r="B1481">
        <v>26.48</v>
      </c>
      <c r="C1481" s="22" t="str">
        <f t="shared" si="95"/>
        <v>Overweight</v>
      </c>
      <c r="D1481">
        <v>4.2</v>
      </c>
      <c r="E1481" t="str">
        <f t="shared" si="92"/>
        <v>Normal</v>
      </c>
      <c r="F1481" t="s">
        <v>2377</v>
      </c>
      <c r="G1481" t="s">
        <v>2377</v>
      </c>
      <c r="H1481" t="s">
        <v>2377</v>
      </c>
      <c r="I1481">
        <v>1</v>
      </c>
      <c r="J1481" s="21">
        <f t="shared" si="93"/>
        <v>1</v>
      </c>
      <c r="K1481" t="s">
        <v>2377</v>
      </c>
      <c r="L1481" s="22" t="str">
        <f t="shared" si="94"/>
        <v>No</v>
      </c>
    </row>
    <row r="1482" spans="1:12">
      <c r="A1482" t="s">
        <v>887</v>
      </c>
      <c r="B1482">
        <v>34.83</v>
      </c>
      <c r="C1482" s="22" t="str">
        <f t="shared" si="95"/>
        <v>Obesity</v>
      </c>
      <c r="D1482">
        <v>5.79</v>
      </c>
      <c r="E1482" t="str">
        <f t="shared" si="92"/>
        <v>Pre-diabetes</v>
      </c>
      <c r="F1482" t="s">
        <v>2377</v>
      </c>
      <c r="G1482" t="s">
        <v>2377</v>
      </c>
      <c r="H1482" t="s">
        <v>2377</v>
      </c>
      <c r="I1482">
        <v>1</v>
      </c>
      <c r="J1482" s="21">
        <f t="shared" si="93"/>
        <v>1</v>
      </c>
      <c r="K1482" t="s">
        <v>2377</v>
      </c>
      <c r="L1482" s="22" t="str">
        <f t="shared" si="94"/>
        <v>No</v>
      </c>
    </row>
    <row r="1483" spans="1:12">
      <c r="A1483" t="s">
        <v>886</v>
      </c>
      <c r="B1483">
        <v>25.46</v>
      </c>
      <c r="C1483" s="22" t="str">
        <f t="shared" si="95"/>
        <v>Overweight</v>
      </c>
      <c r="D1483">
        <v>4.29</v>
      </c>
      <c r="E1483" t="str">
        <f t="shared" si="92"/>
        <v>Normal</v>
      </c>
      <c r="F1483" t="s">
        <v>2377</v>
      </c>
      <c r="G1483" t="s">
        <v>2377</v>
      </c>
      <c r="H1483" t="s">
        <v>2377</v>
      </c>
      <c r="I1483" t="s">
        <v>2378</v>
      </c>
      <c r="J1483" s="21">
        <f t="shared" si="93"/>
        <v>0</v>
      </c>
      <c r="K1483" t="s">
        <v>2377</v>
      </c>
      <c r="L1483" s="22" t="str">
        <f t="shared" si="94"/>
        <v>No</v>
      </c>
    </row>
    <row r="1484" spans="1:12">
      <c r="A1484" t="s">
        <v>885</v>
      </c>
      <c r="B1484">
        <v>23.31</v>
      </c>
      <c r="C1484" s="22" t="str">
        <f t="shared" si="95"/>
        <v>Normal weight</v>
      </c>
      <c r="D1484">
        <v>8.27</v>
      </c>
      <c r="E1484" t="str">
        <f t="shared" si="92"/>
        <v>Diabetes</v>
      </c>
      <c r="F1484" t="s">
        <v>2377</v>
      </c>
      <c r="G1484" t="s">
        <v>2377</v>
      </c>
      <c r="H1484" t="s">
        <v>2377</v>
      </c>
      <c r="I1484" t="s">
        <v>2378</v>
      </c>
      <c r="J1484" s="21">
        <f t="shared" si="93"/>
        <v>0</v>
      </c>
      <c r="K1484" t="s">
        <v>2377</v>
      </c>
      <c r="L1484" s="22" t="str">
        <f t="shared" si="94"/>
        <v>No</v>
      </c>
    </row>
    <row r="1485" spans="1:12">
      <c r="A1485" t="s">
        <v>884</v>
      </c>
      <c r="B1485">
        <v>29</v>
      </c>
      <c r="C1485" s="22" t="str">
        <f t="shared" si="95"/>
        <v>Overweight</v>
      </c>
      <c r="D1485">
        <v>4.5599999999999996</v>
      </c>
      <c r="E1485" t="str">
        <f t="shared" si="92"/>
        <v>Normal</v>
      </c>
      <c r="F1485" t="s">
        <v>2377</v>
      </c>
      <c r="G1485" t="s">
        <v>2377</v>
      </c>
      <c r="H1485" t="s">
        <v>2377</v>
      </c>
      <c r="I1485" t="s">
        <v>2378</v>
      </c>
      <c r="J1485" s="21">
        <f t="shared" si="93"/>
        <v>0</v>
      </c>
      <c r="K1485" t="s">
        <v>2377</v>
      </c>
      <c r="L1485" s="22" t="str">
        <f t="shared" si="94"/>
        <v>No</v>
      </c>
    </row>
    <row r="1486" spans="1:12">
      <c r="A1486" t="s">
        <v>883</v>
      </c>
      <c r="B1486">
        <v>32.869999999999997</v>
      </c>
      <c r="C1486" s="22" t="str">
        <f t="shared" si="95"/>
        <v>Obesity</v>
      </c>
      <c r="D1486">
        <v>5.33</v>
      </c>
      <c r="E1486" t="str">
        <f t="shared" si="92"/>
        <v>Normal</v>
      </c>
      <c r="F1486" t="s">
        <v>2377</v>
      </c>
      <c r="G1486" t="s">
        <v>2377</v>
      </c>
      <c r="H1486" t="s">
        <v>2377</v>
      </c>
      <c r="I1486" t="s">
        <v>2378</v>
      </c>
      <c r="J1486" s="21">
        <f t="shared" si="93"/>
        <v>0</v>
      </c>
      <c r="K1486" t="s">
        <v>2377</v>
      </c>
      <c r="L1486" s="22" t="str">
        <f t="shared" si="94"/>
        <v>No</v>
      </c>
    </row>
    <row r="1487" spans="1:12">
      <c r="A1487" t="s">
        <v>882</v>
      </c>
      <c r="B1487">
        <v>26.18</v>
      </c>
      <c r="C1487" s="22" t="str">
        <f t="shared" si="95"/>
        <v>Overweight</v>
      </c>
      <c r="D1487">
        <v>5.63</v>
      </c>
      <c r="E1487" t="str">
        <f t="shared" si="92"/>
        <v>Normal</v>
      </c>
      <c r="F1487" t="s">
        <v>2377</v>
      </c>
      <c r="G1487" t="s">
        <v>2377</v>
      </c>
      <c r="H1487" t="s">
        <v>2377</v>
      </c>
      <c r="I1487" t="s">
        <v>2378</v>
      </c>
      <c r="J1487" s="21">
        <f t="shared" si="93"/>
        <v>0</v>
      </c>
      <c r="K1487" t="s">
        <v>2377</v>
      </c>
      <c r="L1487" s="22" t="str">
        <f t="shared" si="94"/>
        <v>No</v>
      </c>
    </row>
    <row r="1488" spans="1:12">
      <c r="A1488" t="s">
        <v>881</v>
      </c>
      <c r="B1488">
        <v>25.3</v>
      </c>
      <c r="C1488" s="22" t="str">
        <f t="shared" si="95"/>
        <v>Overweight</v>
      </c>
      <c r="D1488">
        <v>5.12</v>
      </c>
      <c r="E1488" t="str">
        <f t="shared" si="92"/>
        <v>Normal</v>
      </c>
      <c r="F1488" t="s">
        <v>2377</v>
      </c>
      <c r="G1488" t="s">
        <v>2377</v>
      </c>
      <c r="H1488" t="s">
        <v>2377</v>
      </c>
      <c r="I1488" t="s">
        <v>2378</v>
      </c>
      <c r="J1488" s="21">
        <f t="shared" si="93"/>
        <v>0</v>
      </c>
      <c r="K1488" t="s">
        <v>2377</v>
      </c>
      <c r="L1488" s="22" t="str">
        <f t="shared" si="94"/>
        <v>No</v>
      </c>
    </row>
    <row r="1489" spans="1:12">
      <c r="A1489" t="s">
        <v>880</v>
      </c>
      <c r="B1489">
        <v>36.94</v>
      </c>
      <c r="C1489" s="22" t="str">
        <f t="shared" si="95"/>
        <v>Obesity</v>
      </c>
      <c r="D1489">
        <v>5.15</v>
      </c>
      <c r="E1489" t="str">
        <f t="shared" si="92"/>
        <v>Normal</v>
      </c>
      <c r="F1489" t="s">
        <v>2379</v>
      </c>
      <c r="G1489" t="s">
        <v>2377</v>
      </c>
      <c r="H1489" t="s">
        <v>2377</v>
      </c>
      <c r="I1489">
        <v>1</v>
      </c>
      <c r="J1489" s="21">
        <f t="shared" si="93"/>
        <v>1</v>
      </c>
      <c r="K1489" t="s">
        <v>2377</v>
      </c>
      <c r="L1489" s="22" t="str">
        <f t="shared" si="94"/>
        <v>No</v>
      </c>
    </row>
    <row r="1490" spans="1:12">
      <c r="A1490" t="s">
        <v>879</v>
      </c>
      <c r="B1490">
        <v>22.86</v>
      </c>
      <c r="C1490" s="22" t="str">
        <f t="shared" si="95"/>
        <v>Normal weight</v>
      </c>
      <c r="D1490">
        <v>7.5</v>
      </c>
      <c r="E1490" t="str">
        <f t="shared" si="92"/>
        <v>Diabetes</v>
      </c>
      <c r="F1490" t="s">
        <v>2377</v>
      </c>
      <c r="G1490" t="s">
        <v>2377</v>
      </c>
      <c r="H1490" t="s">
        <v>2377</v>
      </c>
      <c r="I1490" t="s">
        <v>2378</v>
      </c>
      <c r="J1490" s="21">
        <f t="shared" si="93"/>
        <v>0</v>
      </c>
      <c r="K1490" t="s">
        <v>2377</v>
      </c>
      <c r="L1490" s="22" t="str">
        <f t="shared" si="94"/>
        <v>No</v>
      </c>
    </row>
    <row r="1491" spans="1:12">
      <c r="A1491" t="s">
        <v>878</v>
      </c>
      <c r="B1491">
        <v>18.760000000000002</v>
      </c>
      <c r="C1491" s="22" t="str">
        <f t="shared" si="95"/>
        <v>Normal weight</v>
      </c>
      <c r="D1491">
        <v>4.88</v>
      </c>
      <c r="E1491" t="str">
        <f t="shared" si="92"/>
        <v>Normal</v>
      </c>
      <c r="F1491" t="s">
        <v>2379</v>
      </c>
      <c r="G1491" t="s">
        <v>2377</v>
      </c>
      <c r="H1491" t="s">
        <v>2380</v>
      </c>
      <c r="I1491">
        <v>1</v>
      </c>
      <c r="J1491" s="21">
        <f t="shared" si="93"/>
        <v>1</v>
      </c>
      <c r="K1491" t="s">
        <v>2377</v>
      </c>
      <c r="L1491" s="22" t="str">
        <f t="shared" si="94"/>
        <v>No</v>
      </c>
    </row>
    <row r="1492" spans="1:12">
      <c r="A1492" t="s">
        <v>877</v>
      </c>
      <c r="B1492">
        <v>24.36</v>
      </c>
      <c r="C1492" s="22" t="str">
        <f t="shared" si="95"/>
        <v>Normal weight</v>
      </c>
      <c r="D1492">
        <v>5.57</v>
      </c>
      <c r="E1492" t="str">
        <f t="shared" si="92"/>
        <v>Normal</v>
      </c>
      <c r="F1492" t="s">
        <v>2377</v>
      </c>
      <c r="G1492" t="s">
        <v>2377</v>
      </c>
      <c r="H1492" t="s">
        <v>2377</v>
      </c>
      <c r="I1492" t="s">
        <v>2378</v>
      </c>
      <c r="J1492" s="21">
        <f t="shared" si="93"/>
        <v>0</v>
      </c>
      <c r="K1492" t="s">
        <v>2377</v>
      </c>
      <c r="L1492" s="22" t="str">
        <f t="shared" si="94"/>
        <v>No</v>
      </c>
    </row>
    <row r="1493" spans="1:12">
      <c r="A1493" t="s">
        <v>876</v>
      </c>
      <c r="B1493">
        <v>32.299999999999997</v>
      </c>
      <c r="C1493" s="22" t="str">
        <f t="shared" si="95"/>
        <v>Obesity</v>
      </c>
      <c r="D1493">
        <v>5.31</v>
      </c>
      <c r="E1493" t="str">
        <f t="shared" si="92"/>
        <v>Normal</v>
      </c>
      <c r="F1493" t="s">
        <v>2377</v>
      </c>
      <c r="G1493" t="s">
        <v>2377</v>
      </c>
      <c r="H1493" t="s">
        <v>2377</v>
      </c>
      <c r="I1493" t="s">
        <v>2378</v>
      </c>
      <c r="J1493" s="21">
        <f t="shared" si="93"/>
        <v>0</v>
      </c>
      <c r="K1493" t="s">
        <v>2377</v>
      </c>
      <c r="L1493" s="22" t="str">
        <f t="shared" si="94"/>
        <v>No</v>
      </c>
    </row>
    <row r="1494" spans="1:12">
      <c r="A1494" t="s">
        <v>875</v>
      </c>
      <c r="B1494">
        <v>22.704999999999998</v>
      </c>
      <c r="C1494" s="22" t="str">
        <f t="shared" si="95"/>
        <v>Normal weight</v>
      </c>
      <c r="D1494">
        <v>4.57</v>
      </c>
      <c r="E1494" t="str">
        <f t="shared" si="92"/>
        <v>Normal</v>
      </c>
      <c r="F1494" t="s">
        <v>2379</v>
      </c>
      <c r="G1494" t="s">
        <v>2377</v>
      </c>
      <c r="H1494" t="s">
        <v>2377</v>
      </c>
      <c r="I1494" t="s">
        <v>2378</v>
      </c>
      <c r="J1494" s="21">
        <f t="shared" si="93"/>
        <v>0</v>
      </c>
      <c r="K1494" t="s">
        <v>2377</v>
      </c>
      <c r="L1494" s="22" t="str">
        <f t="shared" si="94"/>
        <v>No</v>
      </c>
    </row>
    <row r="1495" spans="1:12">
      <c r="A1495" t="s">
        <v>874</v>
      </c>
      <c r="B1495">
        <v>21.79</v>
      </c>
      <c r="C1495" s="22" t="str">
        <f t="shared" si="95"/>
        <v>Normal weight</v>
      </c>
      <c r="D1495">
        <v>8.6999999999999993</v>
      </c>
      <c r="E1495" t="str">
        <f t="shared" si="92"/>
        <v>Diabetes</v>
      </c>
      <c r="F1495" t="s">
        <v>2379</v>
      </c>
      <c r="G1495" t="s">
        <v>2377</v>
      </c>
      <c r="H1495" t="s">
        <v>2377</v>
      </c>
      <c r="I1495">
        <v>1</v>
      </c>
      <c r="J1495" s="21">
        <f t="shared" si="93"/>
        <v>1</v>
      </c>
      <c r="K1495" t="s">
        <v>2377</v>
      </c>
      <c r="L1495" s="22" t="str">
        <f t="shared" si="94"/>
        <v>No</v>
      </c>
    </row>
    <row r="1496" spans="1:12">
      <c r="A1496" t="s">
        <v>873</v>
      </c>
      <c r="B1496">
        <v>24.52</v>
      </c>
      <c r="C1496" s="22" t="str">
        <f t="shared" si="95"/>
        <v>Normal weight</v>
      </c>
      <c r="D1496">
        <v>4.76</v>
      </c>
      <c r="E1496" t="str">
        <f t="shared" si="92"/>
        <v>Normal</v>
      </c>
      <c r="F1496" t="s">
        <v>2377</v>
      </c>
      <c r="G1496" t="s">
        <v>2377</v>
      </c>
      <c r="H1496" t="s">
        <v>2377</v>
      </c>
      <c r="I1496" t="s">
        <v>2378</v>
      </c>
      <c r="J1496" s="21">
        <f t="shared" si="93"/>
        <v>0</v>
      </c>
      <c r="K1496" t="s">
        <v>2377</v>
      </c>
      <c r="L1496" s="22" t="str">
        <f t="shared" si="94"/>
        <v>No</v>
      </c>
    </row>
    <row r="1497" spans="1:12">
      <c r="A1497" t="s">
        <v>872</v>
      </c>
      <c r="B1497">
        <v>39.520000000000003</v>
      </c>
      <c r="C1497" s="22" t="str">
        <f t="shared" si="95"/>
        <v>Obesity</v>
      </c>
      <c r="D1497">
        <v>11.81</v>
      </c>
      <c r="E1497" t="str">
        <f t="shared" si="92"/>
        <v>Diabetes</v>
      </c>
      <c r="F1497" t="s">
        <v>2377</v>
      </c>
      <c r="G1497" t="s">
        <v>2377</v>
      </c>
      <c r="H1497" t="s">
        <v>2377</v>
      </c>
      <c r="I1497" t="s">
        <v>2378</v>
      </c>
      <c r="J1497" s="21">
        <f t="shared" si="93"/>
        <v>0</v>
      </c>
      <c r="K1497" t="s">
        <v>2377</v>
      </c>
      <c r="L1497" s="22" t="str">
        <f t="shared" si="94"/>
        <v>No</v>
      </c>
    </row>
    <row r="1498" spans="1:12">
      <c r="A1498" t="s">
        <v>871</v>
      </c>
      <c r="B1498">
        <v>24.49</v>
      </c>
      <c r="C1498" s="22" t="str">
        <f t="shared" si="95"/>
        <v>Normal weight</v>
      </c>
      <c r="D1498">
        <v>4.67</v>
      </c>
      <c r="E1498" t="str">
        <f t="shared" si="92"/>
        <v>Normal</v>
      </c>
      <c r="F1498" t="s">
        <v>2377</v>
      </c>
      <c r="G1498" t="s">
        <v>2377</v>
      </c>
      <c r="H1498" t="s">
        <v>2377</v>
      </c>
      <c r="I1498" t="s">
        <v>2378</v>
      </c>
      <c r="J1498" s="21">
        <f t="shared" si="93"/>
        <v>0</v>
      </c>
      <c r="K1498" t="s">
        <v>2377</v>
      </c>
      <c r="L1498" s="22" t="str">
        <f t="shared" si="94"/>
        <v>No</v>
      </c>
    </row>
    <row r="1499" spans="1:12">
      <c r="A1499" t="s">
        <v>870</v>
      </c>
      <c r="B1499">
        <v>26.315000000000001</v>
      </c>
      <c r="C1499" s="22" t="str">
        <f t="shared" si="95"/>
        <v>Overweight</v>
      </c>
      <c r="D1499">
        <v>6.02</v>
      </c>
      <c r="E1499" t="str">
        <f t="shared" si="92"/>
        <v>Pre-diabetes</v>
      </c>
      <c r="F1499" t="s">
        <v>2377</v>
      </c>
      <c r="G1499" t="s">
        <v>2377</v>
      </c>
      <c r="H1499" t="s">
        <v>2377</v>
      </c>
      <c r="I1499" t="s">
        <v>2378</v>
      </c>
      <c r="J1499" s="21">
        <f t="shared" si="93"/>
        <v>0</v>
      </c>
      <c r="K1499" t="s">
        <v>2377</v>
      </c>
      <c r="L1499" s="22" t="str">
        <f t="shared" si="94"/>
        <v>No</v>
      </c>
    </row>
    <row r="1500" spans="1:12">
      <c r="A1500" t="s">
        <v>869</v>
      </c>
      <c r="B1500">
        <v>22.58</v>
      </c>
      <c r="C1500" s="22" t="str">
        <f t="shared" si="95"/>
        <v>Normal weight</v>
      </c>
      <c r="D1500">
        <v>7.46</v>
      </c>
      <c r="E1500" t="str">
        <f t="shared" si="92"/>
        <v>Diabetes</v>
      </c>
      <c r="F1500" t="s">
        <v>2377</v>
      </c>
      <c r="G1500" t="s">
        <v>2377</v>
      </c>
      <c r="H1500" t="s">
        <v>2377</v>
      </c>
      <c r="I1500" t="s">
        <v>2378</v>
      </c>
      <c r="J1500" s="21">
        <f t="shared" si="93"/>
        <v>0</v>
      </c>
      <c r="K1500" t="s">
        <v>2377</v>
      </c>
      <c r="L1500" s="22" t="str">
        <f t="shared" si="94"/>
        <v>No</v>
      </c>
    </row>
    <row r="1501" spans="1:12">
      <c r="A1501" t="s">
        <v>868</v>
      </c>
      <c r="B1501">
        <v>19.475000000000001</v>
      </c>
      <c r="C1501" s="22" t="str">
        <f t="shared" si="95"/>
        <v>Normal weight</v>
      </c>
      <c r="D1501">
        <v>4.74</v>
      </c>
      <c r="E1501" t="str">
        <f t="shared" si="92"/>
        <v>Normal</v>
      </c>
      <c r="F1501" t="s">
        <v>2377</v>
      </c>
      <c r="G1501" t="s">
        <v>2377</v>
      </c>
      <c r="H1501" t="s">
        <v>2377</v>
      </c>
      <c r="I1501">
        <v>1</v>
      </c>
      <c r="J1501" s="21">
        <f t="shared" si="93"/>
        <v>1</v>
      </c>
      <c r="K1501" t="s">
        <v>2377</v>
      </c>
      <c r="L1501" s="22" t="str">
        <f t="shared" si="94"/>
        <v>No</v>
      </c>
    </row>
    <row r="1502" spans="1:12">
      <c r="A1502" t="s">
        <v>867</v>
      </c>
      <c r="B1502">
        <v>26.33</v>
      </c>
      <c r="C1502" s="22" t="str">
        <f t="shared" si="95"/>
        <v>Overweight</v>
      </c>
      <c r="D1502">
        <v>4.79</v>
      </c>
      <c r="E1502" t="str">
        <f t="shared" si="92"/>
        <v>Normal</v>
      </c>
      <c r="F1502" t="s">
        <v>2377</v>
      </c>
      <c r="G1502" t="s">
        <v>2377</v>
      </c>
      <c r="H1502" t="s">
        <v>2377</v>
      </c>
      <c r="I1502" t="s">
        <v>2378</v>
      </c>
      <c r="J1502" s="21">
        <f t="shared" si="93"/>
        <v>0</v>
      </c>
      <c r="K1502" t="s">
        <v>2377</v>
      </c>
      <c r="L1502" s="22" t="str">
        <f t="shared" si="94"/>
        <v>No</v>
      </c>
    </row>
    <row r="1503" spans="1:12">
      <c r="A1503" t="s">
        <v>866</v>
      </c>
      <c r="B1503">
        <v>17.29</v>
      </c>
      <c r="C1503" s="22" t="str">
        <f t="shared" si="95"/>
        <v>Underweight</v>
      </c>
      <c r="D1503">
        <v>5.35</v>
      </c>
      <c r="E1503" t="str">
        <f t="shared" si="92"/>
        <v>Normal</v>
      </c>
      <c r="F1503" t="s">
        <v>2379</v>
      </c>
      <c r="G1503" t="s">
        <v>2377</v>
      </c>
      <c r="H1503" t="s">
        <v>2377</v>
      </c>
      <c r="I1503" t="s">
        <v>2378</v>
      </c>
      <c r="J1503" s="21">
        <f t="shared" si="93"/>
        <v>0</v>
      </c>
      <c r="K1503" t="s">
        <v>2377</v>
      </c>
      <c r="L1503" s="22" t="str">
        <f t="shared" si="94"/>
        <v>No</v>
      </c>
    </row>
    <row r="1504" spans="1:12">
      <c r="A1504" t="s">
        <v>865</v>
      </c>
      <c r="B1504">
        <v>42.88</v>
      </c>
      <c r="C1504" s="22" t="str">
        <f t="shared" si="95"/>
        <v>Obesity</v>
      </c>
      <c r="D1504">
        <v>4.87</v>
      </c>
      <c r="E1504" t="str">
        <f t="shared" si="92"/>
        <v>Normal</v>
      </c>
      <c r="F1504" t="s">
        <v>2377</v>
      </c>
      <c r="G1504" t="s">
        <v>2379</v>
      </c>
      <c r="H1504" t="s">
        <v>2377</v>
      </c>
      <c r="I1504">
        <v>1</v>
      </c>
      <c r="J1504" s="21">
        <f t="shared" si="93"/>
        <v>1</v>
      </c>
      <c r="K1504" t="s">
        <v>2377</v>
      </c>
      <c r="L1504" s="22" t="str">
        <f t="shared" si="94"/>
        <v>No</v>
      </c>
    </row>
    <row r="1505" spans="1:12">
      <c r="A1505" t="s">
        <v>864</v>
      </c>
      <c r="B1505">
        <v>32.200000000000003</v>
      </c>
      <c r="C1505" s="22" t="str">
        <f t="shared" si="95"/>
        <v>Obesity</v>
      </c>
      <c r="D1505">
        <v>10.09</v>
      </c>
      <c r="E1505" t="str">
        <f t="shared" si="92"/>
        <v>Diabetes</v>
      </c>
      <c r="F1505" t="s">
        <v>2379</v>
      </c>
      <c r="G1505" t="s">
        <v>2377</v>
      </c>
      <c r="H1505" t="s">
        <v>2377</v>
      </c>
      <c r="I1505" t="s">
        <v>2378</v>
      </c>
      <c r="J1505" s="21">
        <f t="shared" si="93"/>
        <v>0</v>
      </c>
      <c r="K1505" t="s">
        <v>2377</v>
      </c>
      <c r="L1505" s="22" t="str">
        <f t="shared" si="94"/>
        <v>No</v>
      </c>
    </row>
    <row r="1506" spans="1:12">
      <c r="A1506" t="s">
        <v>863</v>
      </c>
      <c r="B1506">
        <v>18.75</v>
      </c>
      <c r="C1506" s="22" t="str">
        <f t="shared" si="95"/>
        <v>Normal weight</v>
      </c>
      <c r="D1506">
        <v>5.47</v>
      </c>
      <c r="E1506" t="str">
        <f t="shared" si="92"/>
        <v>Normal</v>
      </c>
      <c r="F1506" t="s">
        <v>2379</v>
      </c>
      <c r="G1506" t="s">
        <v>2377</v>
      </c>
      <c r="H1506" t="s">
        <v>2380</v>
      </c>
      <c r="I1506">
        <v>1</v>
      </c>
      <c r="J1506" s="21">
        <f t="shared" si="93"/>
        <v>1</v>
      </c>
      <c r="K1506" t="s">
        <v>2377</v>
      </c>
      <c r="L1506" s="22" t="str">
        <f t="shared" si="94"/>
        <v>No</v>
      </c>
    </row>
    <row r="1507" spans="1:12">
      <c r="A1507" t="s">
        <v>862</v>
      </c>
      <c r="B1507">
        <v>22.36</v>
      </c>
      <c r="C1507" s="22" t="str">
        <f t="shared" si="95"/>
        <v>Normal weight</v>
      </c>
      <c r="D1507">
        <v>8.6</v>
      </c>
      <c r="E1507" t="str">
        <f t="shared" si="92"/>
        <v>Diabetes</v>
      </c>
      <c r="F1507" t="s">
        <v>2377</v>
      </c>
      <c r="G1507" t="s">
        <v>2377</v>
      </c>
      <c r="H1507" t="s">
        <v>2377</v>
      </c>
      <c r="I1507" t="s">
        <v>2378</v>
      </c>
      <c r="J1507" s="21">
        <f t="shared" si="93"/>
        <v>0</v>
      </c>
      <c r="K1507" t="s">
        <v>2377</v>
      </c>
      <c r="L1507" s="22" t="str">
        <f t="shared" si="94"/>
        <v>No</v>
      </c>
    </row>
    <row r="1508" spans="1:12">
      <c r="A1508" t="s">
        <v>861</v>
      </c>
      <c r="B1508">
        <v>23.94</v>
      </c>
      <c r="C1508" s="22" t="str">
        <f t="shared" si="95"/>
        <v>Normal weight</v>
      </c>
      <c r="D1508">
        <v>10.74</v>
      </c>
      <c r="E1508" t="str">
        <f t="shared" si="92"/>
        <v>Diabetes</v>
      </c>
      <c r="F1508" t="s">
        <v>2379</v>
      </c>
      <c r="G1508" t="s">
        <v>2377</v>
      </c>
      <c r="H1508" t="s">
        <v>2377</v>
      </c>
      <c r="I1508" t="s">
        <v>2378</v>
      </c>
      <c r="J1508" s="21">
        <f t="shared" si="93"/>
        <v>0</v>
      </c>
      <c r="K1508" t="s">
        <v>2377</v>
      </c>
      <c r="L1508" s="22" t="str">
        <f t="shared" si="94"/>
        <v>No</v>
      </c>
    </row>
    <row r="1509" spans="1:12">
      <c r="A1509" t="s">
        <v>860</v>
      </c>
      <c r="B1509">
        <v>30.1</v>
      </c>
      <c r="C1509" s="22" t="str">
        <f t="shared" si="95"/>
        <v>Obesity</v>
      </c>
      <c r="D1509">
        <v>4.3899999999999997</v>
      </c>
      <c r="E1509" t="str">
        <f t="shared" si="92"/>
        <v>Normal</v>
      </c>
      <c r="F1509" t="s">
        <v>2377</v>
      </c>
      <c r="G1509" t="s">
        <v>2377</v>
      </c>
      <c r="H1509" t="s">
        <v>2380</v>
      </c>
      <c r="I1509">
        <v>1</v>
      </c>
      <c r="J1509" s="21">
        <f t="shared" si="93"/>
        <v>1</v>
      </c>
      <c r="K1509" t="s">
        <v>2377</v>
      </c>
      <c r="L1509" s="22" t="str">
        <f t="shared" si="94"/>
        <v>No</v>
      </c>
    </row>
    <row r="1510" spans="1:12">
      <c r="A1510" t="s">
        <v>859</v>
      </c>
      <c r="B1510">
        <v>21.93</v>
      </c>
      <c r="C1510" s="22" t="str">
        <f t="shared" si="95"/>
        <v>Normal weight</v>
      </c>
      <c r="D1510">
        <v>6.3</v>
      </c>
      <c r="E1510" t="str">
        <f t="shared" si="92"/>
        <v>Pre-diabetes</v>
      </c>
      <c r="F1510" t="s">
        <v>2377</v>
      </c>
      <c r="G1510" t="s">
        <v>2377</v>
      </c>
      <c r="H1510" t="s">
        <v>2377</v>
      </c>
      <c r="I1510" t="s">
        <v>2378</v>
      </c>
      <c r="J1510" s="21">
        <f t="shared" si="93"/>
        <v>0</v>
      </c>
      <c r="K1510" t="s">
        <v>2377</v>
      </c>
      <c r="L1510" s="22" t="str">
        <f t="shared" si="94"/>
        <v>No</v>
      </c>
    </row>
    <row r="1511" spans="1:12">
      <c r="A1511" t="s">
        <v>858</v>
      </c>
      <c r="B1511">
        <v>39.75</v>
      </c>
      <c r="C1511" s="22" t="str">
        <f t="shared" si="95"/>
        <v>Obesity</v>
      </c>
      <c r="D1511">
        <v>5.41</v>
      </c>
      <c r="E1511" t="str">
        <f t="shared" si="92"/>
        <v>Normal</v>
      </c>
      <c r="F1511" t="s">
        <v>2377</v>
      </c>
      <c r="G1511" t="s">
        <v>2379</v>
      </c>
      <c r="H1511" t="s">
        <v>2377</v>
      </c>
      <c r="I1511">
        <v>1</v>
      </c>
      <c r="J1511" s="21">
        <f t="shared" si="93"/>
        <v>1</v>
      </c>
      <c r="K1511" t="s">
        <v>2377</v>
      </c>
      <c r="L1511" s="22" t="str">
        <f t="shared" si="94"/>
        <v>No</v>
      </c>
    </row>
    <row r="1512" spans="1:12">
      <c r="A1512" t="s">
        <v>857</v>
      </c>
      <c r="B1512">
        <v>26.03</v>
      </c>
      <c r="C1512" s="22" t="str">
        <f t="shared" si="95"/>
        <v>Overweight</v>
      </c>
      <c r="D1512">
        <v>4.47</v>
      </c>
      <c r="E1512" t="str">
        <f t="shared" si="92"/>
        <v>Normal</v>
      </c>
      <c r="F1512" t="s">
        <v>2377</v>
      </c>
      <c r="G1512" t="s">
        <v>2377</v>
      </c>
      <c r="H1512" t="s">
        <v>2380</v>
      </c>
      <c r="I1512">
        <v>1</v>
      </c>
      <c r="J1512" s="21">
        <f t="shared" si="93"/>
        <v>1</v>
      </c>
      <c r="K1512" t="s">
        <v>2377</v>
      </c>
      <c r="L1512" s="22" t="str">
        <f t="shared" si="94"/>
        <v>No</v>
      </c>
    </row>
    <row r="1513" spans="1:12">
      <c r="A1513" t="s">
        <v>856</v>
      </c>
      <c r="B1513">
        <v>34.51</v>
      </c>
      <c r="C1513" s="22" t="str">
        <f t="shared" si="95"/>
        <v>Obesity</v>
      </c>
      <c r="D1513">
        <v>6.26</v>
      </c>
      <c r="E1513" t="str">
        <f t="shared" si="92"/>
        <v>Pre-diabetes</v>
      </c>
      <c r="F1513" t="s">
        <v>2377</v>
      </c>
      <c r="G1513" t="s">
        <v>2377</v>
      </c>
      <c r="H1513" t="s">
        <v>2377</v>
      </c>
      <c r="I1513" t="s">
        <v>2378</v>
      </c>
      <c r="J1513" s="21">
        <f t="shared" si="93"/>
        <v>0</v>
      </c>
      <c r="K1513" t="s">
        <v>2377</v>
      </c>
      <c r="L1513" s="22" t="str">
        <f t="shared" si="94"/>
        <v>No</v>
      </c>
    </row>
    <row r="1514" spans="1:12">
      <c r="A1514" t="s">
        <v>855</v>
      </c>
      <c r="B1514">
        <v>19.32</v>
      </c>
      <c r="C1514" s="22" t="str">
        <f t="shared" si="95"/>
        <v>Normal weight</v>
      </c>
      <c r="D1514">
        <v>11.58</v>
      </c>
      <c r="E1514" t="str">
        <f t="shared" si="92"/>
        <v>Diabetes</v>
      </c>
      <c r="F1514" t="s">
        <v>2379</v>
      </c>
      <c r="G1514" t="s">
        <v>2377</v>
      </c>
      <c r="H1514" t="s">
        <v>2377</v>
      </c>
      <c r="I1514">
        <v>1</v>
      </c>
      <c r="J1514" s="21">
        <f t="shared" si="93"/>
        <v>1</v>
      </c>
      <c r="K1514" t="s">
        <v>2377</v>
      </c>
      <c r="L1514" s="22" t="str">
        <f t="shared" si="94"/>
        <v>No</v>
      </c>
    </row>
    <row r="1515" spans="1:12">
      <c r="A1515" t="s">
        <v>854</v>
      </c>
      <c r="B1515">
        <v>28.5</v>
      </c>
      <c r="C1515" s="22" t="str">
        <f t="shared" si="95"/>
        <v>Overweight</v>
      </c>
      <c r="D1515">
        <v>4.3600000000000003</v>
      </c>
      <c r="E1515" t="str">
        <f t="shared" si="92"/>
        <v>Normal</v>
      </c>
      <c r="F1515" t="s">
        <v>2377</v>
      </c>
      <c r="G1515" t="s">
        <v>2377</v>
      </c>
      <c r="H1515" t="s">
        <v>2377</v>
      </c>
      <c r="I1515" t="s">
        <v>2378</v>
      </c>
      <c r="J1515" s="21">
        <f t="shared" si="93"/>
        <v>0</v>
      </c>
      <c r="K1515" t="s">
        <v>2377</v>
      </c>
      <c r="L1515" s="22" t="str">
        <f t="shared" si="94"/>
        <v>No</v>
      </c>
    </row>
    <row r="1516" spans="1:12">
      <c r="A1516" t="s">
        <v>853</v>
      </c>
      <c r="B1516">
        <v>30.875</v>
      </c>
      <c r="C1516" s="22" t="str">
        <f t="shared" si="95"/>
        <v>Obesity</v>
      </c>
      <c r="D1516">
        <v>4.1399999999999997</v>
      </c>
      <c r="E1516" t="str">
        <f t="shared" si="92"/>
        <v>Normal</v>
      </c>
      <c r="F1516" t="s">
        <v>2379</v>
      </c>
      <c r="G1516" t="s">
        <v>2377</v>
      </c>
      <c r="H1516" t="s">
        <v>2377</v>
      </c>
      <c r="I1516" t="s">
        <v>2378</v>
      </c>
      <c r="J1516" s="21">
        <f t="shared" si="93"/>
        <v>0</v>
      </c>
      <c r="K1516" t="s">
        <v>2377</v>
      </c>
      <c r="L1516" s="22" t="str">
        <f t="shared" si="94"/>
        <v>No</v>
      </c>
    </row>
    <row r="1517" spans="1:12">
      <c r="A1517" t="s">
        <v>852</v>
      </c>
      <c r="B1517">
        <v>24.02</v>
      </c>
      <c r="C1517" s="22" t="str">
        <f t="shared" si="95"/>
        <v>Normal weight</v>
      </c>
      <c r="D1517">
        <v>4.38</v>
      </c>
      <c r="E1517" t="str">
        <f t="shared" si="92"/>
        <v>Normal</v>
      </c>
      <c r="F1517" t="s">
        <v>2377</v>
      </c>
      <c r="G1517" t="s">
        <v>2377</v>
      </c>
      <c r="H1517" t="s">
        <v>2377</v>
      </c>
      <c r="I1517" t="s">
        <v>2378</v>
      </c>
      <c r="J1517" s="21">
        <f t="shared" si="93"/>
        <v>0</v>
      </c>
      <c r="K1517" t="s">
        <v>2377</v>
      </c>
      <c r="L1517" s="22" t="str">
        <f t="shared" si="94"/>
        <v>No</v>
      </c>
    </row>
    <row r="1518" spans="1:12">
      <c r="A1518" t="s">
        <v>851</v>
      </c>
      <c r="B1518">
        <v>36.08</v>
      </c>
      <c r="C1518" s="22" t="str">
        <f t="shared" si="95"/>
        <v>Obesity</v>
      </c>
      <c r="D1518">
        <v>11.61</v>
      </c>
      <c r="E1518" t="str">
        <f t="shared" si="92"/>
        <v>Diabetes</v>
      </c>
      <c r="F1518" t="s">
        <v>2379</v>
      </c>
      <c r="G1518" t="s">
        <v>2377</v>
      </c>
      <c r="H1518" t="s">
        <v>2377</v>
      </c>
      <c r="I1518" t="s">
        <v>2378</v>
      </c>
      <c r="J1518" s="21">
        <f t="shared" si="93"/>
        <v>0</v>
      </c>
      <c r="K1518" t="s">
        <v>2377</v>
      </c>
      <c r="L1518" s="22" t="str">
        <f t="shared" si="94"/>
        <v>No</v>
      </c>
    </row>
    <row r="1519" spans="1:12">
      <c r="A1519" t="s">
        <v>850</v>
      </c>
      <c r="B1519">
        <v>32.200000000000003</v>
      </c>
      <c r="C1519" s="22" t="str">
        <f t="shared" si="95"/>
        <v>Obesity</v>
      </c>
      <c r="D1519">
        <v>10.59</v>
      </c>
      <c r="E1519" t="str">
        <f t="shared" si="92"/>
        <v>Diabetes</v>
      </c>
      <c r="F1519" t="s">
        <v>2379</v>
      </c>
      <c r="G1519" t="s">
        <v>2377</v>
      </c>
      <c r="H1519" t="s">
        <v>2377</v>
      </c>
      <c r="I1519" t="s">
        <v>2378</v>
      </c>
      <c r="J1519" s="21">
        <f t="shared" si="93"/>
        <v>0</v>
      </c>
      <c r="K1519" t="s">
        <v>2377</v>
      </c>
      <c r="L1519" s="22" t="str">
        <f t="shared" si="94"/>
        <v>No</v>
      </c>
    </row>
    <row r="1520" spans="1:12">
      <c r="A1520" t="s">
        <v>849</v>
      </c>
      <c r="B1520">
        <v>28.05</v>
      </c>
      <c r="C1520" s="22" t="str">
        <f t="shared" si="95"/>
        <v>Overweight</v>
      </c>
      <c r="D1520">
        <v>11.85</v>
      </c>
      <c r="E1520" t="str">
        <f t="shared" si="92"/>
        <v>Diabetes</v>
      </c>
      <c r="F1520" t="s">
        <v>2379</v>
      </c>
      <c r="G1520" t="s">
        <v>2377</v>
      </c>
      <c r="H1520" t="s">
        <v>2377</v>
      </c>
      <c r="I1520" t="s">
        <v>2378</v>
      </c>
      <c r="J1520" s="21">
        <f t="shared" si="93"/>
        <v>0</v>
      </c>
      <c r="K1520" t="s">
        <v>2377</v>
      </c>
      <c r="L1520" s="22" t="str">
        <f t="shared" si="94"/>
        <v>No</v>
      </c>
    </row>
    <row r="1521" spans="1:12">
      <c r="A1521" t="s">
        <v>848</v>
      </c>
      <c r="B1521">
        <v>19</v>
      </c>
      <c r="C1521" s="22" t="str">
        <f t="shared" si="95"/>
        <v>Normal weight</v>
      </c>
      <c r="D1521">
        <v>5.46</v>
      </c>
      <c r="E1521" t="str">
        <f t="shared" si="92"/>
        <v>Normal</v>
      </c>
      <c r="F1521" t="s">
        <v>2379</v>
      </c>
      <c r="G1521" t="s">
        <v>2377</v>
      </c>
      <c r="H1521" t="s">
        <v>2377</v>
      </c>
      <c r="I1521">
        <v>1</v>
      </c>
      <c r="J1521" s="21">
        <f t="shared" si="93"/>
        <v>1</v>
      </c>
      <c r="K1521" t="s">
        <v>2377</v>
      </c>
      <c r="L1521" s="22" t="str">
        <f t="shared" si="94"/>
        <v>No</v>
      </c>
    </row>
    <row r="1522" spans="1:12">
      <c r="A1522" t="s">
        <v>847</v>
      </c>
      <c r="B1522">
        <v>16.13</v>
      </c>
      <c r="C1522" s="22" t="str">
        <f t="shared" si="95"/>
        <v>Underweight</v>
      </c>
      <c r="D1522">
        <v>4.54</v>
      </c>
      <c r="E1522" t="str">
        <f t="shared" si="92"/>
        <v>Normal</v>
      </c>
      <c r="F1522" t="s">
        <v>2379</v>
      </c>
      <c r="G1522" t="s">
        <v>2377</v>
      </c>
      <c r="H1522" t="s">
        <v>2377</v>
      </c>
      <c r="I1522">
        <v>2</v>
      </c>
      <c r="J1522" s="21">
        <f t="shared" si="93"/>
        <v>2</v>
      </c>
      <c r="K1522" t="s">
        <v>2377</v>
      </c>
      <c r="L1522" s="22" t="str">
        <f t="shared" si="94"/>
        <v>No</v>
      </c>
    </row>
    <row r="1523" spans="1:12">
      <c r="A1523" t="s">
        <v>846</v>
      </c>
      <c r="B1523">
        <v>18.77</v>
      </c>
      <c r="C1523" s="22" t="str">
        <f t="shared" si="95"/>
        <v>Normal weight</v>
      </c>
      <c r="D1523">
        <v>11.98</v>
      </c>
      <c r="E1523" t="str">
        <f t="shared" si="92"/>
        <v>Diabetes</v>
      </c>
      <c r="F1523" t="s">
        <v>2379</v>
      </c>
      <c r="G1523" t="s">
        <v>2377</v>
      </c>
      <c r="H1523" t="s">
        <v>2377</v>
      </c>
      <c r="I1523">
        <v>2</v>
      </c>
      <c r="J1523" s="21">
        <f t="shared" si="93"/>
        <v>2</v>
      </c>
      <c r="K1523" t="s">
        <v>2377</v>
      </c>
      <c r="L1523" s="22" t="str">
        <f t="shared" si="94"/>
        <v>No</v>
      </c>
    </row>
    <row r="1524" spans="1:12">
      <c r="A1524" t="s">
        <v>845</v>
      </c>
      <c r="B1524">
        <v>28.88</v>
      </c>
      <c r="C1524" s="22" t="str">
        <f t="shared" si="95"/>
        <v>Overweight</v>
      </c>
      <c r="D1524">
        <v>6.59</v>
      </c>
      <c r="E1524" t="str">
        <f t="shared" si="92"/>
        <v>Diabetes</v>
      </c>
      <c r="F1524" t="s">
        <v>2379</v>
      </c>
      <c r="G1524" t="s">
        <v>2377</v>
      </c>
      <c r="H1524" t="s">
        <v>2377</v>
      </c>
      <c r="I1524">
        <v>1</v>
      </c>
      <c r="J1524" s="21">
        <f t="shared" si="93"/>
        <v>1</v>
      </c>
      <c r="K1524" t="s">
        <v>2377</v>
      </c>
      <c r="L1524" s="22" t="str">
        <f t="shared" si="94"/>
        <v>No</v>
      </c>
    </row>
    <row r="1525" spans="1:12">
      <c r="A1525" t="s">
        <v>844</v>
      </c>
      <c r="B1525">
        <v>27.55</v>
      </c>
      <c r="C1525" s="22" t="str">
        <f t="shared" si="95"/>
        <v>Overweight</v>
      </c>
      <c r="D1525">
        <v>10.83</v>
      </c>
      <c r="E1525" t="str">
        <f t="shared" si="92"/>
        <v>Diabetes</v>
      </c>
      <c r="F1525" t="s">
        <v>2379</v>
      </c>
      <c r="G1525" t="s">
        <v>2377</v>
      </c>
      <c r="H1525" t="s">
        <v>2377</v>
      </c>
      <c r="I1525">
        <v>1</v>
      </c>
      <c r="J1525" s="21">
        <f t="shared" si="93"/>
        <v>1</v>
      </c>
      <c r="K1525" t="s">
        <v>2377</v>
      </c>
      <c r="L1525" s="22" t="str">
        <f t="shared" si="94"/>
        <v>No</v>
      </c>
    </row>
    <row r="1526" spans="1:12">
      <c r="A1526" t="s">
        <v>843</v>
      </c>
      <c r="B1526">
        <v>15.6</v>
      </c>
      <c r="C1526" s="22" t="str">
        <f t="shared" si="95"/>
        <v>Underweight</v>
      </c>
      <c r="D1526">
        <v>8.6</v>
      </c>
      <c r="E1526" t="str">
        <f t="shared" si="92"/>
        <v>Diabetes</v>
      </c>
      <c r="F1526" t="s">
        <v>2377</v>
      </c>
      <c r="G1526" t="s">
        <v>2377</v>
      </c>
      <c r="H1526" t="s">
        <v>2377</v>
      </c>
      <c r="I1526" t="s">
        <v>2378</v>
      </c>
      <c r="J1526" s="21">
        <f t="shared" si="93"/>
        <v>0</v>
      </c>
      <c r="K1526" t="s">
        <v>2377</v>
      </c>
      <c r="L1526" s="22" t="str">
        <f t="shared" si="94"/>
        <v>No</v>
      </c>
    </row>
    <row r="1527" spans="1:12">
      <c r="A1527" t="s">
        <v>842</v>
      </c>
      <c r="B1527">
        <v>21.99</v>
      </c>
      <c r="C1527" s="22" t="str">
        <f t="shared" si="95"/>
        <v>Normal weight</v>
      </c>
      <c r="D1527">
        <v>11.17</v>
      </c>
      <c r="E1527" t="str">
        <f t="shared" si="92"/>
        <v>Diabetes</v>
      </c>
      <c r="F1527" t="s">
        <v>2377</v>
      </c>
      <c r="G1527" t="s">
        <v>2377</v>
      </c>
      <c r="H1527" t="s">
        <v>2377</v>
      </c>
      <c r="I1527" t="s">
        <v>2378</v>
      </c>
      <c r="J1527" s="21">
        <f t="shared" si="93"/>
        <v>0</v>
      </c>
      <c r="K1527" t="s">
        <v>2377</v>
      </c>
      <c r="L1527" s="22" t="str">
        <f t="shared" si="94"/>
        <v>No</v>
      </c>
    </row>
    <row r="1528" spans="1:12">
      <c r="A1528" t="s">
        <v>841</v>
      </c>
      <c r="B1528">
        <v>34.85</v>
      </c>
      <c r="C1528" s="22" t="str">
        <f t="shared" si="95"/>
        <v>Obesity</v>
      </c>
      <c r="D1528">
        <v>5.75</v>
      </c>
      <c r="E1528" t="str">
        <f t="shared" si="92"/>
        <v>Pre-diabetes</v>
      </c>
      <c r="F1528" t="s">
        <v>2377</v>
      </c>
      <c r="G1528" t="s">
        <v>2377</v>
      </c>
      <c r="H1528" t="s">
        <v>2377</v>
      </c>
      <c r="I1528" t="s">
        <v>2378</v>
      </c>
      <c r="J1528" s="21">
        <f t="shared" si="93"/>
        <v>0</v>
      </c>
      <c r="K1528" t="s">
        <v>2377</v>
      </c>
      <c r="L1528" s="22" t="str">
        <f t="shared" si="94"/>
        <v>No</v>
      </c>
    </row>
    <row r="1529" spans="1:12">
      <c r="A1529" t="s">
        <v>840</v>
      </c>
      <c r="B1529">
        <v>24.51</v>
      </c>
      <c r="C1529" s="22" t="str">
        <f t="shared" si="95"/>
        <v>Normal weight</v>
      </c>
      <c r="D1529">
        <v>4.83</v>
      </c>
      <c r="E1529" t="str">
        <f t="shared" si="92"/>
        <v>Normal</v>
      </c>
      <c r="F1529" t="s">
        <v>2379</v>
      </c>
      <c r="G1529" t="s">
        <v>2377</v>
      </c>
      <c r="H1529" t="s">
        <v>2380</v>
      </c>
      <c r="I1529">
        <v>1</v>
      </c>
      <c r="J1529" s="21">
        <f t="shared" si="93"/>
        <v>1</v>
      </c>
      <c r="K1529" t="s">
        <v>2377</v>
      </c>
      <c r="L1529" s="22" t="str">
        <f t="shared" si="94"/>
        <v>No</v>
      </c>
    </row>
    <row r="1530" spans="1:12">
      <c r="A1530" t="s">
        <v>839</v>
      </c>
      <c r="B1530">
        <v>19.399999999999999</v>
      </c>
      <c r="C1530" s="22" t="str">
        <f t="shared" si="95"/>
        <v>Normal weight</v>
      </c>
      <c r="D1530">
        <v>11.93</v>
      </c>
      <c r="E1530" t="str">
        <f t="shared" si="92"/>
        <v>Diabetes</v>
      </c>
      <c r="F1530" t="s">
        <v>2377</v>
      </c>
      <c r="G1530" t="s">
        <v>2377</v>
      </c>
      <c r="H1530" t="s">
        <v>2377</v>
      </c>
      <c r="I1530" t="s">
        <v>2378</v>
      </c>
      <c r="J1530" s="21">
        <f t="shared" si="93"/>
        <v>0</v>
      </c>
      <c r="K1530" t="s">
        <v>2377</v>
      </c>
      <c r="L1530" s="22" t="str">
        <f t="shared" si="94"/>
        <v>No</v>
      </c>
    </row>
    <row r="1531" spans="1:12">
      <c r="A1531" t="s">
        <v>838</v>
      </c>
      <c r="B1531">
        <v>15.1</v>
      </c>
      <c r="C1531" s="22" t="str">
        <f t="shared" si="95"/>
        <v>Underweight</v>
      </c>
      <c r="D1531">
        <v>8.41</v>
      </c>
      <c r="E1531" t="str">
        <f t="shared" si="92"/>
        <v>Diabetes</v>
      </c>
      <c r="F1531" t="s">
        <v>2377</v>
      </c>
      <c r="G1531" t="s">
        <v>2377</v>
      </c>
      <c r="H1531" t="s">
        <v>2377</v>
      </c>
      <c r="I1531" t="s">
        <v>2378</v>
      </c>
      <c r="J1531" s="21">
        <f t="shared" si="93"/>
        <v>0</v>
      </c>
      <c r="K1531" t="s">
        <v>2377</v>
      </c>
      <c r="L1531" s="22" t="str">
        <f t="shared" si="94"/>
        <v>No</v>
      </c>
    </row>
    <row r="1532" spans="1:12">
      <c r="A1532" t="s">
        <v>837</v>
      </c>
      <c r="B1532">
        <v>23.37</v>
      </c>
      <c r="C1532" s="22" t="str">
        <f t="shared" si="95"/>
        <v>Normal weight</v>
      </c>
      <c r="D1532">
        <v>5.59</v>
      </c>
      <c r="E1532" t="str">
        <f t="shared" si="92"/>
        <v>Normal</v>
      </c>
      <c r="F1532" t="s">
        <v>2379</v>
      </c>
      <c r="G1532" t="s">
        <v>2377</v>
      </c>
      <c r="H1532" t="s">
        <v>2377</v>
      </c>
      <c r="I1532" t="s">
        <v>2378</v>
      </c>
      <c r="J1532" s="21">
        <f t="shared" si="93"/>
        <v>0</v>
      </c>
      <c r="K1532" t="s">
        <v>2377</v>
      </c>
      <c r="L1532" s="22" t="str">
        <f t="shared" si="94"/>
        <v>No</v>
      </c>
    </row>
    <row r="1533" spans="1:12">
      <c r="A1533" t="s">
        <v>836</v>
      </c>
      <c r="B1533">
        <v>42.4</v>
      </c>
      <c r="C1533" s="22" t="str">
        <f t="shared" si="95"/>
        <v>Obesity</v>
      </c>
      <c r="D1533">
        <v>4.0599999999999996</v>
      </c>
      <c r="E1533" t="str">
        <f t="shared" si="92"/>
        <v>Normal</v>
      </c>
      <c r="F1533" t="s">
        <v>2377</v>
      </c>
      <c r="G1533" t="s">
        <v>2377</v>
      </c>
      <c r="H1533" t="s">
        <v>2377</v>
      </c>
      <c r="I1533" t="s">
        <v>2378</v>
      </c>
      <c r="J1533" s="21">
        <f t="shared" si="93"/>
        <v>0</v>
      </c>
      <c r="K1533" t="s">
        <v>2377</v>
      </c>
      <c r="L1533" s="22" t="str">
        <f t="shared" si="94"/>
        <v>No</v>
      </c>
    </row>
    <row r="1534" spans="1:12">
      <c r="A1534" t="s">
        <v>835</v>
      </c>
      <c r="B1534">
        <v>28.405000000000001</v>
      </c>
      <c r="C1534" s="22" t="str">
        <f t="shared" si="95"/>
        <v>Overweight</v>
      </c>
      <c r="D1534">
        <v>7.02</v>
      </c>
      <c r="E1534" t="str">
        <f t="shared" si="92"/>
        <v>Diabetes</v>
      </c>
      <c r="F1534" t="s">
        <v>2379</v>
      </c>
      <c r="G1534" t="s">
        <v>2377</v>
      </c>
      <c r="H1534" t="s">
        <v>2377</v>
      </c>
      <c r="I1534" t="s">
        <v>2378</v>
      </c>
      <c r="J1534" s="21">
        <f t="shared" si="93"/>
        <v>0</v>
      </c>
      <c r="K1534" t="s">
        <v>2377</v>
      </c>
      <c r="L1534" s="22" t="str">
        <f t="shared" si="94"/>
        <v>No</v>
      </c>
    </row>
    <row r="1535" spans="1:12">
      <c r="A1535" t="s">
        <v>834</v>
      </c>
      <c r="B1535">
        <v>23.4</v>
      </c>
      <c r="C1535" s="22" t="str">
        <f t="shared" si="95"/>
        <v>Normal weight</v>
      </c>
      <c r="D1535">
        <v>4.47</v>
      </c>
      <c r="E1535" t="str">
        <f t="shared" si="92"/>
        <v>Normal</v>
      </c>
      <c r="F1535" t="s">
        <v>2377</v>
      </c>
      <c r="G1535" t="s">
        <v>2377</v>
      </c>
      <c r="H1535" t="s">
        <v>2377</v>
      </c>
      <c r="I1535" t="s">
        <v>2378</v>
      </c>
      <c r="J1535" s="21">
        <f t="shared" si="93"/>
        <v>0</v>
      </c>
      <c r="K1535" t="s">
        <v>2377</v>
      </c>
      <c r="L1535" s="22" t="str">
        <f t="shared" si="94"/>
        <v>No</v>
      </c>
    </row>
    <row r="1536" spans="1:12">
      <c r="A1536" t="s">
        <v>833</v>
      </c>
      <c r="B1536">
        <v>33.44</v>
      </c>
      <c r="C1536" s="22" t="str">
        <f t="shared" si="95"/>
        <v>Obesity</v>
      </c>
      <c r="D1536">
        <v>4.54</v>
      </c>
      <c r="E1536" t="str">
        <f t="shared" si="92"/>
        <v>Normal</v>
      </c>
      <c r="F1536" t="s">
        <v>2377</v>
      </c>
      <c r="G1536" t="s">
        <v>2377</v>
      </c>
      <c r="H1536" t="s">
        <v>2377</v>
      </c>
      <c r="I1536" t="s">
        <v>2378</v>
      </c>
      <c r="J1536" s="21">
        <f t="shared" si="93"/>
        <v>0</v>
      </c>
      <c r="K1536" t="s">
        <v>2377</v>
      </c>
      <c r="L1536" s="22" t="str">
        <f t="shared" si="94"/>
        <v>No</v>
      </c>
    </row>
    <row r="1537" spans="1:12">
      <c r="A1537" t="s">
        <v>832</v>
      </c>
      <c r="B1537">
        <v>21.12</v>
      </c>
      <c r="C1537" s="22" t="str">
        <f t="shared" si="95"/>
        <v>Normal weight</v>
      </c>
      <c r="D1537">
        <v>4.99</v>
      </c>
      <c r="E1537" t="str">
        <f t="shared" si="92"/>
        <v>Normal</v>
      </c>
      <c r="F1537" t="s">
        <v>2377</v>
      </c>
      <c r="G1537" t="s">
        <v>2377</v>
      </c>
      <c r="H1537" t="s">
        <v>2377</v>
      </c>
      <c r="I1537">
        <v>1</v>
      </c>
      <c r="J1537" s="21">
        <f t="shared" si="93"/>
        <v>1</v>
      </c>
      <c r="K1537" t="s">
        <v>2377</v>
      </c>
      <c r="L1537" s="22" t="str">
        <f t="shared" si="94"/>
        <v>No</v>
      </c>
    </row>
    <row r="1538" spans="1:12">
      <c r="A1538" t="s">
        <v>831</v>
      </c>
      <c r="B1538">
        <v>18.48</v>
      </c>
      <c r="C1538" s="22" t="str">
        <f t="shared" si="95"/>
        <v>Underweight</v>
      </c>
      <c r="D1538">
        <v>10.84</v>
      </c>
      <c r="E1538" t="str">
        <f t="shared" si="92"/>
        <v>Diabetes</v>
      </c>
      <c r="F1538" t="s">
        <v>2379</v>
      </c>
      <c r="G1538" t="s">
        <v>2377</v>
      </c>
      <c r="H1538" t="s">
        <v>2377</v>
      </c>
      <c r="I1538">
        <v>2</v>
      </c>
      <c r="J1538" s="21">
        <f t="shared" si="93"/>
        <v>2</v>
      </c>
      <c r="K1538" t="s">
        <v>2377</v>
      </c>
      <c r="L1538" s="22" t="str">
        <f t="shared" si="94"/>
        <v>No</v>
      </c>
    </row>
    <row r="1539" spans="1:12">
      <c r="A1539" t="s">
        <v>830</v>
      </c>
      <c r="B1539">
        <v>16.815000000000001</v>
      </c>
      <c r="C1539" s="22" t="str">
        <f t="shared" si="95"/>
        <v>Underweight</v>
      </c>
      <c r="D1539">
        <v>5.63</v>
      </c>
      <c r="E1539" t="str">
        <f t="shared" ref="E1539:E1602" si="96">IF(D1539&lt;5.7,"Normal",IF(D1539&lt;6.5,"Pre-diabetes","Diabetes"))</f>
        <v>Normal</v>
      </c>
      <c r="F1539" t="s">
        <v>2377</v>
      </c>
      <c r="G1539" t="s">
        <v>2377</v>
      </c>
      <c r="H1539" t="s">
        <v>2377</v>
      </c>
      <c r="I1539">
        <v>1</v>
      </c>
      <c r="J1539" s="21">
        <f t="shared" ref="J1539:J1602" si="97">IF(I1539="No major surgery",0,I1539)</f>
        <v>1</v>
      </c>
      <c r="K1539" t="s">
        <v>2377</v>
      </c>
      <c r="L1539" s="22" t="str">
        <f t="shared" ref="L1539:L1602" si="98">IF(K1539="?","No",K1539)</f>
        <v>No</v>
      </c>
    </row>
    <row r="1540" spans="1:12">
      <c r="A1540" t="s">
        <v>829</v>
      </c>
      <c r="B1540">
        <v>26.72</v>
      </c>
      <c r="C1540" s="22" t="str">
        <f t="shared" ref="C1540:C1603" si="99">IF(B1540&lt;18.5,"Underweight",IF(B1540&lt;25,"Normal weight", IF(B1540&lt;30,"Overweight","Obesity")))</f>
        <v>Overweight</v>
      </c>
      <c r="D1540">
        <v>4.1399999999999997</v>
      </c>
      <c r="E1540" t="str">
        <f t="shared" si="96"/>
        <v>Normal</v>
      </c>
      <c r="F1540" t="s">
        <v>2377</v>
      </c>
      <c r="G1540" t="s">
        <v>2377</v>
      </c>
      <c r="H1540" t="s">
        <v>2377</v>
      </c>
      <c r="I1540" t="s">
        <v>2378</v>
      </c>
      <c r="J1540" s="21">
        <f t="shared" si="97"/>
        <v>0</v>
      </c>
      <c r="K1540" t="s">
        <v>2377</v>
      </c>
      <c r="L1540" s="22" t="str">
        <f t="shared" si="98"/>
        <v>No</v>
      </c>
    </row>
    <row r="1541" spans="1:12">
      <c r="A1541" t="s">
        <v>828</v>
      </c>
      <c r="B1541">
        <v>41.42</v>
      </c>
      <c r="C1541" s="22" t="str">
        <f t="shared" si="99"/>
        <v>Obesity</v>
      </c>
      <c r="D1541">
        <v>5.17</v>
      </c>
      <c r="E1541" t="str">
        <f t="shared" si="96"/>
        <v>Normal</v>
      </c>
      <c r="F1541" t="s">
        <v>2377</v>
      </c>
      <c r="G1541" t="s">
        <v>2377</v>
      </c>
      <c r="H1541" t="s">
        <v>2380</v>
      </c>
      <c r="I1541">
        <v>1</v>
      </c>
      <c r="J1541" s="21">
        <f t="shared" si="97"/>
        <v>1</v>
      </c>
      <c r="K1541" t="s">
        <v>2377</v>
      </c>
      <c r="L1541" s="22" t="str">
        <f t="shared" si="98"/>
        <v>No</v>
      </c>
    </row>
    <row r="1542" spans="1:12">
      <c r="A1542" t="s">
        <v>827</v>
      </c>
      <c r="B1542">
        <v>20.69</v>
      </c>
      <c r="C1542" s="22" t="str">
        <f t="shared" si="99"/>
        <v>Normal weight</v>
      </c>
      <c r="D1542">
        <v>6.93</v>
      </c>
      <c r="E1542" t="str">
        <f t="shared" si="96"/>
        <v>Diabetes</v>
      </c>
      <c r="F1542" t="s">
        <v>2377</v>
      </c>
      <c r="G1542" t="s">
        <v>2377</v>
      </c>
      <c r="H1542" t="s">
        <v>2377</v>
      </c>
      <c r="I1542">
        <v>2</v>
      </c>
      <c r="J1542" s="21">
        <f t="shared" si="97"/>
        <v>2</v>
      </c>
      <c r="K1542" t="s">
        <v>2377</v>
      </c>
      <c r="L1542" s="22" t="str">
        <f t="shared" si="98"/>
        <v>No</v>
      </c>
    </row>
    <row r="1543" spans="1:12">
      <c r="A1543" t="s">
        <v>826</v>
      </c>
      <c r="B1543">
        <v>41.23</v>
      </c>
      <c r="C1543" s="22" t="str">
        <f t="shared" si="99"/>
        <v>Obesity</v>
      </c>
      <c r="D1543">
        <v>4.24</v>
      </c>
      <c r="E1543" t="str">
        <f t="shared" si="96"/>
        <v>Normal</v>
      </c>
      <c r="F1543" t="s">
        <v>2377</v>
      </c>
      <c r="G1543" t="s">
        <v>2377</v>
      </c>
      <c r="H1543" t="s">
        <v>2377</v>
      </c>
      <c r="I1543" t="s">
        <v>2378</v>
      </c>
      <c r="J1543" s="21">
        <f t="shared" si="97"/>
        <v>0</v>
      </c>
      <c r="K1543" t="s">
        <v>2377</v>
      </c>
      <c r="L1543" s="22" t="str">
        <f t="shared" si="98"/>
        <v>No</v>
      </c>
    </row>
    <row r="1544" spans="1:12">
      <c r="A1544" t="s">
        <v>825</v>
      </c>
      <c r="B1544">
        <v>29.9</v>
      </c>
      <c r="C1544" s="22" t="str">
        <f t="shared" si="99"/>
        <v>Overweight</v>
      </c>
      <c r="D1544">
        <v>5.91</v>
      </c>
      <c r="E1544" t="str">
        <f t="shared" si="96"/>
        <v>Pre-diabetes</v>
      </c>
      <c r="F1544" t="s">
        <v>2377</v>
      </c>
      <c r="G1544" t="s">
        <v>2377</v>
      </c>
      <c r="H1544" t="s">
        <v>2377</v>
      </c>
      <c r="I1544" t="s">
        <v>2378</v>
      </c>
      <c r="J1544" s="21">
        <f t="shared" si="97"/>
        <v>0</v>
      </c>
      <c r="K1544" t="s">
        <v>2377</v>
      </c>
      <c r="L1544" s="22" t="str">
        <f t="shared" si="98"/>
        <v>No</v>
      </c>
    </row>
    <row r="1545" spans="1:12">
      <c r="A1545" t="s">
        <v>824</v>
      </c>
      <c r="B1545">
        <v>34.104999999999997</v>
      </c>
      <c r="C1545" s="22" t="str">
        <f t="shared" si="99"/>
        <v>Obesity</v>
      </c>
      <c r="D1545">
        <v>5.93</v>
      </c>
      <c r="E1545" t="str">
        <f t="shared" si="96"/>
        <v>Pre-diabetes</v>
      </c>
      <c r="F1545" t="s">
        <v>2377</v>
      </c>
      <c r="G1545" t="s">
        <v>2377</v>
      </c>
      <c r="H1545" t="s">
        <v>2377</v>
      </c>
      <c r="I1545" t="s">
        <v>2378</v>
      </c>
      <c r="J1545" s="21">
        <f t="shared" si="97"/>
        <v>0</v>
      </c>
      <c r="K1545" t="s">
        <v>2377</v>
      </c>
      <c r="L1545" s="22" t="str">
        <f t="shared" si="98"/>
        <v>No</v>
      </c>
    </row>
    <row r="1546" spans="1:12">
      <c r="A1546" t="s">
        <v>823</v>
      </c>
      <c r="B1546">
        <v>24.97</v>
      </c>
      <c r="C1546" s="22" t="str">
        <f t="shared" si="99"/>
        <v>Normal weight</v>
      </c>
      <c r="D1546">
        <v>5.66</v>
      </c>
      <c r="E1546" t="str">
        <f t="shared" si="96"/>
        <v>Normal</v>
      </c>
      <c r="F1546" t="s">
        <v>2377</v>
      </c>
      <c r="G1546" t="s">
        <v>2377</v>
      </c>
      <c r="H1546" t="s">
        <v>2377</v>
      </c>
      <c r="I1546" t="s">
        <v>2378</v>
      </c>
      <c r="J1546" s="21">
        <f t="shared" si="97"/>
        <v>0</v>
      </c>
      <c r="K1546" t="s">
        <v>2377</v>
      </c>
      <c r="L1546" s="22" t="str">
        <f t="shared" si="98"/>
        <v>No</v>
      </c>
    </row>
    <row r="1547" spans="1:12">
      <c r="A1547" t="s">
        <v>822</v>
      </c>
      <c r="B1547">
        <v>34.799999999999997</v>
      </c>
      <c r="C1547" s="22" t="str">
        <f t="shared" si="99"/>
        <v>Obesity</v>
      </c>
      <c r="D1547">
        <v>4.1900000000000004</v>
      </c>
      <c r="E1547" t="str">
        <f t="shared" si="96"/>
        <v>Normal</v>
      </c>
      <c r="F1547" t="s">
        <v>2377</v>
      </c>
      <c r="G1547" t="s">
        <v>2377</v>
      </c>
      <c r="H1547" t="s">
        <v>2377</v>
      </c>
      <c r="I1547">
        <v>1</v>
      </c>
      <c r="J1547" s="21">
        <f t="shared" si="97"/>
        <v>1</v>
      </c>
      <c r="K1547" t="s">
        <v>2377</v>
      </c>
      <c r="L1547" s="22" t="str">
        <f t="shared" si="98"/>
        <v>No</v>
      </c>
    </row>
    <row r="1548" spans="1:12">
      <c r="A1548" t="s">
        <v>821</v>
      </c>
      <c r="B1548">
        <v>32.965000000000003</v>
      </c>
      <c r="C1548" s="22" t="str">
        <f t="shared" si="99"/>
        <v>Obesity</v>
      </c>
      <c r="D1548">
        <v>9.2100000000000009</v>
      </c>
      <c r="E1548" t="str">
        <f t="shared" si="96"/>
        <v>Diabetes</v>
      </c>
      <c r="F1548" t="s">
        <v>2379</v>
      </c>
      <c r="G1548" t="s">
        <v>2377</v>
      </c>
      <c r="H1548" t="s">
        <v>2377</v>
      </c>
      <c r="I1548" t="s">
        <v>2378</v>
      </c>
      <c r="J1548" s="21">
        <f t="shared" si="97"/>
        <v>0</v>
      </c>
      <c r="K1548" t="s">
        <v>2377</v>
      </c>
      <c r="L1548" s="22" t="str">
        <f t="shared" si="98"/>
        <v>No</v>
      </c>
    </row>
    <row r="1549" spans="1:12">
      <c r="A1549" t="s">
        <v>820</v>
      </c>
      <c r="B1549">
        <v>27.265000000000001</v>
      </c>
      <c r="C1549" s="22" t="str">
        <f t="shared" si="99"/>
        <v>Overweight</v>
      </c>
      <c r="D1549">
        <v>5.51</v>
      </c>
      <c r="E1549" t="str">
        <f t="shared" si="96"/>
        <v>Normal</v>
      </c>
      <c r="F1549" t="s">
        <v>2377</v>
      </c>
      <c r="G1549" t="s">
        <v>2377</v>
      </c>
      <c r="H1549" t="s">
        <v>2377</v>
      </c>
      <c r="I1549">
        <v>1</v>
      </c>
      <c r="J1549" s="21">
        <f t="shared" si="97"/>
        <v>1</v>
      </c>
      <c r="K1549" t="s">
        <v>2377</v>
      </c>
      <c r="L1549" s="22" t="str">
        <f t="shared" si="98"/>
        <v>No</v>
      </c>
    </row>
    <row r="1550" spans="1:12">
      <c r="A1550" t="s">
        <v>819</v>
      </c>
      <c r="B1550">
        <v>17.059999999999999</v>
      </c>
      <c r="C1550" s="22" t="str">
        <f t="shared" si="99"/>
        <v>Underweight</v>
      </c>
      <c r="D1550">
        <v>8.5</v>
      </c>
      <c r="E1550" t="str">
        <f t="shared" si="96"/>
        <v>Diabetes</v>
      </c>
      <c r="F1550" t="s">
        <v>2377</v>
      </c>
      <c r="G1550" t="s">
        <v>2377</v>
      </c>
      <c r="H1550" t="s">
        <v>2377</v>
      </c>
      <c r="I1550" t="s">
        <v>2378</v>
      </c>
      <c r="J1550" s="21">
        <f t="shared" si="97"/>
        <v>0</v>
      </c>
      <c r="K1550" t="s">
        <v>2377</v>
      </c>
      <c r="L1550" s="22" t="str">
        <f t="shared" si="98"/>
        <v>No</v>
      </c>
    </row>
    <row r="1551" spans="1:12">
      <c r="A1551" t="s">
        <v>818</v>
      </c>
      <c r="B1551">
        <v>36.29</v>
      </c>
      <c r="C1551" s="22" t="str">
        <f t="shared" si="99"/>
        <v>Obesity</v>
      </c>
      <c r="D1551">
        <v>6.23</v>
      </c>
      <c r="E1551" t="str">
        <f t="shared" si="96"/>
        <v>Pre-diabetes</v>
      </c>
      <c r="F1551" t="s">
        <v>2377</v>
      </c>
      <c r="G1551" t="s">
        <v>2377</v>
      </c>
      <c r="H1551" t="s">
        <v>2377</v>
      </c>
      <c r="I1551" t="s">
        <v>2378</v>
      </c>
      <c r="J1551" s="21">
        <f t="shared" si="97"/>
        <v>0</v>
      </c>
      <c r="K1551" t="s">
        <v>2377</v>
      </c>
      <c r="L1551" s="22" t="str">
        <f t="shared" si="98"/>
        <v>No</v>
      </c>
    </row>
    <row r="1552" spans="1:12">
      <c r="A1552" t="s">
        <v>817</v>
      </c>
      <c r="B1552">
        <v>28.594999999999999</v>
      </c>
      <c r="C1552" s="22" t="str">
        <f t="shared" si="99"/>
        <v>Overweight</v>
      </c>
      <c r="D1552">
        <v>8.5299999999999994</v>
      </c>
      <c r="E1552" t="str">
        <f t="shared" si="96"/>
        <v>Diabetes</v>
      </c>
      <c r="F1552" t="s">
        <v>2379</v>
      </c>
      <c r="G1552" t="s">
        <v>2377</v>
      </c>
      <c r="H1552" t="s">
        <v>2377</v>
      </c>
      <c r="I1552">
        <v>1</v>
      </c>
      <c r="J1552" s="21">
        <f t="shared" si="97"/>
        <v>1</v>
      </c>
      <c r="K1552" t="s">
        <v>2377</v>
      </c>
      <c r="L1552" s="22" t="str">
        <f t="shared" si="98"/>
        <v>No</v>
      </c>
    </row>
    <row r="1553" spans="1:12">
      <c r="A1553" t="s">
        <v>816</v>
      </c>
      <c r="B1553">
        <v>17.8</v>
      </c>
      <c r="C1553" s="22" t="str">
        <f t="shared" si="99"/>
        <v>Underweight</v>
      </c>
      <c r="D1553">
        <v>5.75</v>
      </c>
      <c r="E1553" t="str">
        <f t="shared" si="96"/>
        <v>Pre-diabetes</v>
      </c>
      <c r="F1553" t="s">
        <v>2379</v>
      </c>
      <c r="G1553" t="s">
        <v>2377</v>
      </c>
      <c r="H1553" t="s">
        <v>2380</v>
      </c>
      <c r="I1553">
        <v>1</v>
      </c>
      <c r="J1553" s="21">
        <f t="shared" si="97"/>
        <v>1</v>
      </c>
      <c r="K1553" t="s">
        <v>2377</v>
      </c>
      <c r="L1553" s="22" t="str">
        <f t="shared" si="98"/>
        <v>No</v>
      </c>
    </row>
    <row r="1554" spans="1:12">
      <c r="A1554" t="s">
        <v>815</v>
      </c>
      <c r="B1554">
        <v>21.4</v>
      </c>
      <c r="C1554" s="22" t="str">
        <f t="shared" si="99"/>
        <v>Normal weight</v>
      </c>
      <c r="D1554">
        <v>5.6</v>
      </c>
      <c r="E1554" t="str">
        <f t="shared" si="96"/>
        <v>Normal</v>
      </c>
      <c r="F1554" t="s">
        <v>2377</v>
      </c>
      <c r="G1554" t="s">
        <v>2377</v>
      </c>
      <c r="H1554" t="s">
        <v>2377</v>
      </c>
      <c r="I1554" t="s">
        <v>2378</v>
      </c>
      <c r="J1554" s="21">
        <f t="shared" si="97"/>
        <v>0</v>
      </c>
      <c r="K1554" t="s">
        <v>2377</v>
      </c>
      <c r="L1554" s="22" t="str">
        <f t="shared" si="98"/>
        <v>No</v>
      </c>
    </row>
    <row r="1555" spans="1:12">
      <c r="A1555" t="s">
        <v>814</v>
      </c>
      <c r="B1555">
        <v>23.01</v>
      </c>
      <c r="C1555" s="22" t="str">
        <f t="shared" si="99"/>
        <v>Normal weight</v>
      </c>
      <c r="D1555">
        <v>4.68</v>
      </c>
      <c r="E1555" t="str">
        <f t="shared" si="96"/>
        <v>Normal</v>
      </c>
      <c r="F1555" t="s">
        <v>2377</v>
      </c>
      <c r="G1555" t="s">
        <v>2377</v>
      </c>
      <c r="H1555" t="s">
        <v>2377</v>
      </c>
      <c r="I1555" t="s">
        <v>2378</v>
      </c>
      <c r="J1555" s="21">
        <f t="shared" si="97"/>
        <v>0</v>
      </c>
      <c r="K1555" t="s">
        <v>2377</v>
      </c>
      <c r="L1555" s="22" t="str">
        <f t="shared" si="98"/>
        <v>No</v>
      </c>
    </row>
    <row r="1556" spans="1:12">
      <c r="A1556" t="s">
        <v>813</v>
      </c>
      <c r="B1556">
        <v>19.86</v>
      </c>
      <c r="C1556" s="22" t="str">
        <f t="shared" si="99"/>
        <v>Normal weight</v>
      </c>
      <c r="D1556">
        <v>5.62</v>
      </c>
      <c r="E1556" t="str">
        <f t="shared" si="96"/>
        <v>Normal</v>
      </c>
      <c r="F1556" t="s">
        <v>2379</v>
      </c>
      <c r="G1556" t="s">
        <v>2377</v>
      </c>
      <c r="H1556" t="s">
        <v>2377</v>
      </c>
      <c r="I1556" t="s">
        <v>2378</v>
      </c>
      <c r="J1556" s="21">
        <f t="shared" si="97"/>
        <v>0</v>
      </c>
      <c r="K1556" t="s">
        <v>2377</v>
      </c>
      <c r="L1556" s="22" t="str">
        <f t="shared" si="98"/>
        <v>No</v>
      </c>
    </row>
    <row r="1557" spans="1:12">
      <c r="A1557" t="s">
        <v>812</v>
      </c>
      <c r="B1557">
        <v>33.58</v>
      </c>
      <c r="C1557" s="22" t="str">
        <f t="shared" si="99"/>
        <v>Obesity</v>
      </c>
      <c r="D1557">
        <v>5.08</v>
      </c>
      <c r="E1557" t="str">
        <f t="shared" si="96"/>
        <v>Normal</v>
      </c>
      <c r="F1557" t="s">
        <v>2377</v>
      </c>
      <c r="G1557" t="s">
        <v>2377</v>
      </c>
      <c r="H1557" t="s">
        <v>2377</v>
      </c>
      <c r="I1557" t="s">
        <v>2378</v>
      </c>
      <c r="J1557" s="21">
        <f t="shared" si="97"/>
        <v>0</v>
      </c>
      <c r="K1557" t="s">
        <v>2377</v>
      </c>
      <c r="L1557" s="22" t="str">
        <f t="shared" si="98"/>
        <v>No</v>
      </c>
    </row>
    <row r="1558" spans="1:12">
      <c r="A1558" t="s">
        <v>811</v>
      </c>
      <c r="B1558">
        <v>29.81</v>
      </c>
      <c r="C1558" s="22" t="str">
        <f t="shared" si="99"/>
        <v>Overweight</v>
      </c>
      <c r="D1558">
        <v>5.28</v>
      </c>
      <c r="E1558" t="str">
        <f t="shared" si="96"/>
        <v>Normal</v>
      </c>
      <c r="F1558" t="s">
        <v>2377</v>
      </c>
      <c r="G1558" t="s">
        <v>2377</v>
      </c>
      <c r="H1558" t="s">
        <v>2377</v>
      </c>
      <c r="I1558" t="s">
        <v>2378</v>
      </c>
      <c r="J1558" s="21">
        <f t="shared" si="97"/>
        <v>0</v>
      </c>
      <c r="K1558" t="s">
        <v>2377</v>
      </c>
      <c r="L1558" s="22" t="str">
        <f t="shared" si="98"/>
        <v>No</v>
      </c>
    </row>
    <row r="1559" spans="1:12">
      <c r="A1559" t="s">
        <v>810</v>
      </c>
      <c r="B1559">
        <v>27.4</v>
      </c>
      <c r="C1559" s="22" t="str">
        <f t="shared" si="99"/>
        <v>Overweight</v>
      </c>
      <c r="D1559">
        <v>4.6100000000000003</v>
      </c>
      <c r="E1559" t="str">
        <f t="shared" si="96"/>
        <v>Normal</v>
      </c>
      <c r="F1559" t="s">
        <v>2377</v>
      </c>
      <c r="G1559" t="s">
        <v>2377</v>
      </c>
      <c r="H1559" t="s">
        <v>2377</v>
      </c>
      <c r="I1559" t="s">
        <v>2378</v>
      </c>
      <c r="J1559" s="21">
        <f t="shared" si="97"/>
        <v>0</v>
      </c>
      <c r="K1559" t="s">
        <v>2377</v>
      </c>
      <c r="L1559" s="22" t="str">
        <f t="shared" si="98"/>
        <v>No</v>
      </c>
    </row>
    <row r="1560" spans="1:12">
      <c r="A1560" t="s">
        <v>809</v>
      </c>
      <c r="B1560">
        <v>17.98</v>
      </c>
      <c r="C1560" s="22" t="str">
        <f t="shared" si="99"/>
        <v>Underweight</v>
      </c>
      <c r="D1560">
        <v>6.57</v>
      </c>
      <c r="E1560" t="str">
        <f t="shared" si="96"/>
        <v>Diabetes</v>
      </c>
      <c r="F1560" t="s">
        <v>2379</v>
      </c>
      <c r="G1560" t="s">
        <v>2377</v>
      </c>
      <c r="H1560" t="s">
        <v>2377</v>
      </c>
      <c r="I1560">
        <v>2</v>
      </c>
      <c r="J1560" s="21">
        <f t="shared" si="97"/>
        <v>2</v>
      </c>
      <c r="K1560" t="s">
        <v>2377</v>
      </c>
      <c r="L1560" s="22" t="str">
        <f t="shared" si="98"/>
        <v>No</v>
      </c>
    </row>
    <row r="1561" spans="1:12">
      <c r="A1561" t="s">
        <v>808</v>
      </c>
      <c r="B1561">
        <v>37.9</v>
      </c>
      <c r="C1561" s="22" t="str">
        <f t="shared" si="99"/>
        <v>Obesity</v>
      </c>
      <c r="D1561">
        <v>5.83</v>
      </c>
      <c r="E1561" t="str">
        <f t="shared" si="96"/>
        <v>Pre-diabetes</v>
      </c>
      <c r="F1561" t="s">
        <v>2377</v>
      </c>
      <c r="G1561" t="s">
        <v>2377</v>
      </c>
      <c r="H1561" t="s">
        <v>2377</v>
      </c>
      <c r="I1561" t="s">
        <v>2378</v>
      </c>
      <c r="J1561" s="21">
        <f t="shared" si="97"/>
        <v>0</v>
      </c>
      <c r="K1561" t="s">
        <v>2377</v>
      </c>
      <c r="L1561" s="22" t="str">
        <f t="shared" si="98"/>
        <v>No</v>
      </c>
    </row>
    <row r="1562" spans="1:12">
      <c r="A1562" t="s">
        <v>807</v>
      </c>
      <c r="B1562">
        <v>25.27</v>
      </c>
      <c r="C1562" s="22" t="str">
        <f t="shared" si="99"/>
        <v>Overweight</v>
      </c>
      <c r="D1562">
        <v>6.98</v>
      </c>
      <c r="E1562" t="str">
        <f t="shared" si="96"/>
        <v>Diabetes</v>
      </c>
      <c r="F1562" t="s">
        <v>2379</v>
      </c>
      <c r="G1562" t="s">
        <v>2377</v>
      </c>
      <c r="H1562" t="s">
        <v>2377</v>
      </c>
      <c r="I1562" t="s">
        <v>2378</v>
      </c>
      <c r="J1562" s="21">
        <f t="shared" si="97"/>
        <v>0</v>
      </c>
      <c r="K1562" t="s">
        <v>2377</v>
      </c>
      <c r="L1562" s="22" t="str">
        <f t="shared" si="98"/>
        <v>No</v>
      </c>
    </row>
    <row r="1563" spans="1:12">
      <c r="A1563" t="s">
        <v>806</v>
      </c>
      <c r="B1563">
        <v>29.26</v>
      </c>
      <c r="C1563" s="22" t="str">
        <f t="shared" si="99"/>
        <v>Overweight</v>
      </c>
      <c r="D1563">
        <v>4.03</v>
      </c>
      <c r="E1563" t="str">
        <f t="shared" si="96"/>
        <v>Normal</v>
      </c>
      <c r="F1563" t="s">
        <v>2377</v>
      </c>
      <c r="G1563" t="s">
        <v>2377</v>
      </c>
      <c r="H1563" t="s">
        <v>2377</v>
      </c>
      <c r="I1563">
        <v>1</v>
      </c>
      <c r="J1563" s="21">
        <f t="shared" si="97"/>
        <v>1</v>
      </c>
      <c r="K1563" t="s">
        <v>2377</v>
      </c>
      <c r="L1563" s="22" t="str">
        <f t="shared" si="98"/>
        <v>No</v>
      </c>
    </row>
    <row r="1564" spans="1:12">
      <c r="A1564" t="s">
        <v>805</v>
      </c>
      <c r="B1564">
        <v>27.835000000000001</v>
      </c>
      <c r="C1564" s="22" t="str">
        <f t="shared" si="99"/>
        <v>Overweight</v>
      </c>
      <c r="D1564">
        <v>4.5599999999999996</v>
      </c>
      <c r="E1564" t="str">
        <f t="shared" si="96"/>
        <v>Normal</v>
      </c>
      <c r="F1564" t="s">
        <v>2377</v>
      </c>
      <c r="G1564" t="s">
        <v>2377</v>
      </c>
      <c r="H1564" t="s">
        <v>2377</v>
      </c>
      <c r="I1564">
        <v>1</v>
      </c>
      <c r="J1564" s="21">
        <f t="shared" si="97"/>
        <v>1</v>
      </c>
      <c r="K1564" t="s">
        <v>2377</v>
      </c>
      <c r="L1564" s="22" t="str">
        <f t="shared" si="98"/>
        <v>No</v>
      </c>
    </row>
    <row r="1565" spans="1:12">
      <c r="A1565" t="s">
        <v>804</v>
      </c>
      <c r="B1565">
        <v>46.53</v>
      </c>
      <c r="C1565" s="22" t="str">
        <f t="shared" si="99"/>
        <v>Obesity</v>
      </c>
      <c r="D1565">
        <v>5.38</v>
      </c>
      <c r="E1565" t="str">
        <f t="shared" si="96"/>
        <v>Normal</v>
      </c>
      <c r="F1565" t="s">
        <v>2379</v>
      </c>
      <c r="G1565" t="s">
        <v>2377</v>
      </c>
      <c r="H1565" t="s">
        <v>2377</v>
      </c>
      <c r="I1565" t="s">
        <v>2378</v>
      </c>
      <c r="J1565" s="21">
        <f t="shared" si="97"/>
        <v>0</v>
      </c>
      <c r="K1565" t="s">
        <v>2377</v>
      </c>
      <c r="L1565" s="22" t="str">
        <f t="shared" si="98"/>
        <v>No</v>
      </c>
    </row>
    <row r="1566" spans="1:12">
      <c r="A1566" t="s">
        <v>803</v>
      </c>
      <c r="B1566">
        <v>20.58</v>
      </c>
      <c r="C1566" s="22" t="str">
        <f t="shared" si="99"/>
        <v>Normal weight</v>
      </c>
      <c r="D1566">
        <v>11.04</v>
      </c>
      <c r="E1566" t="str">
        <f t="shared" si="96"/>
        <v>Diabetes</v>
      </c>
      <c r="F1566" t="s">
        <v>2379</v>
      </c>
      <c r="G1566" t="s">
        <v>2377</v>
      </c>
      <c r="H1566" t="s">
        <v>2377</v>
      </c>
      <c r="I1566">
        <v>1</v>
      </c>
      <c r="J1566" s="21">
        <f t="shared" si="97"/>
        <v>1</v>
      </c>
      <c r="K1566" t="s">
        <v>2377</v>
      </c>
      <c r="L1566" s="22" t="str">
        <f t="shared" si="98"/>
        <v>No</v>
      </c>
    </row>
    <row r="1567" spans="1:12">
      <c r="A1567" t="s">
        <v>802</v>
      </c>
      <c r="B1567">
        <v>19.53</v>
      </c>
      <c r="C1567" s="22" t="str">
        <f t="shared" si="99"/>
        <v>Normal weight</v>
      </c>
      <c r="D1567">
        <v>6.09</v>
      </c>
      <c r="E1567" t="str">
        <f t="shared" si="96"/>
        <v>Pre-diabetes</v>
      </c>
      <c r="F1567" t="s">
        <v>2379</v>
      </c>
      <c r="G1567" t="s">
        <v>2377</v>
      </c>
      <c r="H1567" t="s">
        <v>2377</v>
      </c>
      <c r="I1567" t="s">
        <v>2378</v>
      </c>
      <c r="J1567" s="21">
        <f t="shared" si="97"/>
        <v>0</v>
      </c>
      <c r="K1567" t="s">
        <v>2377</v>
      </c>
      <c r="L1567" s="22" t="str">
        <f t="shared" si="98"/>
        <v>No</v>
      </c>
    </row>
    <row r="1568" spans="1:12">
      <c r="A1568" t="s">
        <v>801</v>
      </c>
      <c r="B1568">
        <v>27.7</v>
      </c>
      <c r="C1568" s="22" t="str">
        <f t="shared" si="99"/>
        <v>Overweight</v>
      </c>
      <c r="D1568">
        <v>4.71</v>
      </c>
      <c r="E1568" t="str">
        <f t="shared" si="96"/>
        <v>Normal</v>
      </c>
      <c r="F1568" t="s">
        <v>2377</v>
      </c>
      <c r="G1568" t="s">
        <v>2377</v>
      </c>
      <c r="H1568" t="s">
        <v>2377</v>
      </c>
      <c r="I1568">
        <v>1</v>
      </c>
      <c r="J1568" s="21">
        <f t="shared" si="97"/>
        <v>1</v>
      </c>
      <c r="K1568" t="s">
        <v>2377</v>
      </c>
      <c r="L1568" s="22" t="str">
        <f t="shared" si="98"/>
        <v>No</v>
      </c>
    </row>
    <row r="1569" spans="1:12">
      <c r="A1569" t="s">
        <v>800</v>
      </c>
      <c r="B1569">
        <v>18.920000000000002</v>
      </c>
      <c r="C1569" s="22" t="str">
        <f t="shared" si="99"/>
        <v>Normal weight</v>
      </c>
      <c r="D1569">
        <v>8.18</v>
      </c>
      <c r="E1569" t="str">
        <f t="shared" si="96"/>
        <v>Diabetes</v>
      </c>
      <c r="F1569" t="s">
        <v>2377</v>
      </c>
      <c r="G1569" t="s">
        <v>2377</v>
      </c>
      <c r="H1569" t="s">
        <v>2377</v>
      </c>
      <c r="I1569" t="s">
        <v>2378</v>
      </c>
      <c r="J1569" s="21">
        <f t="shared" si="97"/>
        <v>0</v>
      </c>
      <c r="K1569" t="s">
        <v>2377</v>
      </c>
      <c r="L1569" s="22" t="str">
        <f t="shared" si="98"/>
        <v>No</v>
      </c>
    </row>
    <row r="1570" spans="1:12">
      <c r="A1570" t="s">
        <v>799</v>
      </c>
      <c r="B1570">
        <v>17.760000000000002</v>
      </c>
      <c r="C1570" s="22" t="str">
        <f t="shared" si="99"/>
        <v>Underweight</v>
      </c>
      <c r="D1570">
        <v>11.18</v>
      </c>
      <c r="E1570" t="str">
        <f t="shared" si="96"/>
        <v>Diabetes</v>
      </c>
      <c r="F1570" t="s">
        <v>2379</v>
      </c>
      <c r="G1570" t="s">
        <v>2377</v>
      </c>
      <c r="H1570" t="s">
        <v>2377</v>
      </c>
      <c r="I1570">
        <v>2</v>
      </c>
      <c r="J1570" s="21">
        <f t="shared" si="97"/>
        <v>2</v>
      </c>
      <c r="K1570" t="s">
        <v>2377</v>
      </c>
      <c r="L1570" s="22" t="str">
        <f t="shared" si="98"/>
        <v>No</v>
      </c>
    </row>
    <row r="1571" spans="1:12">
      <c r="A1571" t="s">
        <v>798</v>
      </c>
      <c r="B1571">
        <v>29.83</v>
      </c>
      <c r="C1571" s="22" t="str">
        <f t="shared" si="99"/>
        <v>Overweight</v>
      </c>
      <c r="D1571">
        <v>5.03</v>
      </c>
      <c r="E1571" t="str">
        <f t="shared" si="96"/>
        <v>Normal</v>
      </c>
      <c r="F1571" t="s">
        <v>2379</v>
      </c>
      <c r="G1571" t="s">
        <v>2377</v>
      </c>
      <c r="H1571" t="s">
        <v>2377</v>
      </c>
      <c r="I1571" t="s">
        <v>2378</v>
      </c>
      <c r="J1571" s="21">
        <f t="shared" si="97"/>
        <v>0</v>
      </c>
      <c r="K1571" t="s">
        <v>2377</v>
      </c>
      <c r="L1571" s="22" t="str">
        <f t="shared" si="98"/>
        <v>No</v>
      </c>
    </row>
    <row r="1572" spans="1:12">
      <c r="A1572" t="s">
        <v>797</v>
      </c>
      <c r="B1572">
        <v>23.465</v>
      </c>
      <c r="C1572" s="22" t="str">
        <f t="shared" si="99"/>
        <v>Normal weight</v>
      </c>
      <c r="D1572">
        <v>5.56</v>
      </c>
      <c r="E1572" t="str">
        <f t="shared" si="96"/>
        <v>Normal</v>
      </c>
      <c r="F1572" t="s">
        <v>2377</v>
      </c>
      <c r="G1572" t="s">
        <v>2377</v>
      </c>
      <c r="H1572" t="s">
        <v>2377</v>
      </c>
      <c r="I1572">
        <v>1</v>
      </c>
      <c r="J1572" s="21">
        <f t="shared" si="97"/>
        <v>1</v>
      </c>
      <c r="K1572" t="s">
        <v>2377</v>
      </c>
      <c r="L1572" s="22" t="str">
        <f t="shared" si="98"/>
        <v>No</v>
      </c>
    </row>
    <row r="1573" spans="1:12">
      <c r="A1573" t="s">
        <v>796</v>
      </c>
      <c r="B1573">
        <v>29.355</v>
      </c>
      <c r="C1573" s="22" t="str">
        <f t="shared" si="99"/>
        <v>Overweight</v>
      </c>
      <c r="D1573">
        <v>4.33</v>
      </c>
      <c r="E1573" t="str">
        <f t="shared" si="96"/>
        <v>Normal</v>
      </c>
      <c r="F1573" t="s">
        <v>2377</v>
      </c>
      <c r="G1573" t="s">
        <v>2377</v>
      </c>
      <c r="H1573" t="s">
        <v>2377</v>
      </c>
      <c r="I1573" t="s">
        <v>2378</v>
      </c>
      <c r="J1573" s="21">
        <f t="shared" si="97"/>
        <v>0</v>
      </c>
      <c r="K1573" t="s">
        <v>2377</v>
      </c>
      <c r="L1573" s="22" t="str">
        <f t="shared" si="98"/>
        <v>No</v>
      </c>
    </row>
    <row r="1574" spans="1:12">
      <c r="A1574" t="s">
        <v>795</v>
      </c>
      <c r="B1574">
        <v>35.49</v>
      </c>
      <c r="C1574" s="22" t="str">
        <f t="shared" si="99"/>
        <v>Obesity</v>
      </c>
      <c r="D1574">
        <v>5.21</v>
      </c>
      <c r="E1574" t="str">
        <f t="shared" si="96"/>
        <v>Normal</v>
      </c>
      <c r="F1574" t="s">
        <v>2379</v>
      </c>
      <c r="G1574" t="s">
        <v>2377</v>
      </c>
      <c r="H1574" t="s">
        <v>2380</v>
      </c>
      <c r="I1574">
        <v>1</v>
      </c>
      <c r="J1574" s="21">
        <f t="shared" si="97"/>
        <v>1</v>
      </c>
      <c r="K1574" t="s">
        <v>2377</v>
      </c>
      <c r="L1574" s="22" t="str">
        <f t="shared" si="98"/>
        <v>No</v>
      </c>
    </row>
    <row r="1575" spans="1:12">
      <c r="A1575" t="s">
        <v>794</v>
      </c>
      <c r="B1575">
        <v>26.315000000000001</v>
      </c>
      <c r="C1575" s="22" t="str">
        <f t="shared" si="99"/>
        <v>Overweight</v>
      </c>
      <c r="D1575">
        <v>5.89</v>
      </c>
      <c r="E1575" t="str">
        <f t="shared" si="96"/>
        <v>Pre-diabetes</v>
      </c>
      <c r="F1575" t="s">
        <v>2377</v>
      </c>
      <c r="G1575" t="s">
        <v>2377</v>
      </c>
      <c r="H1575" t="s">
        <v>2377</v>
      </c>
      <c r="I1575" t="s">
        <v>2378</v>
      </c>
      <c r="J1575" s="21">
        <f t="shared" si="97"/>
        <v>0</v>
      </c>
      <c r="K1575" t="s">
        <v>2377</v>
      </c>
      <c r="L1575" s="22" t="str">
        <f t="shared" si="98"/>
        <v>No</v>
      </c>
    </row>
    <row r="1576" spans="1:12">
      <c r="A1576" t="s">
        <v>793</v>
      </c>
      <c r="B1576">
        <v>19.79</v>
      </c>
      <c r="C1576" s="22" t="str">
        <f t="shared" si="99"/>
        <v>Normal weight</v>
      </c>
      <c r="D1576">
        <v>4.8099999999999996</v>
      </c>
      <c r="E1576" t="str">
        <f t="shared" si="96"/>
        <v>Normal</v>
      </c>
      <c r="F1576" t="s">
        <v>2379</v>
      </c>
      <c r="G1576" t="s">
        <v>2377</v>
      </c>
      <c r="H1576" t="s">
        <v>2377</v>
      </c>
      <c r="I1576" t="s">
        <v>2378</v>
      </c>
      <c r="J1576" s="21">
        <f t="shared" si="97"/>
        <v>0</v>
      </c>
      <c r="K1576" t="s">
        <v>2377</v>
      </c>
      <c r="L1576" s="22" t="str">
        <f t="shared" si="98"/>
        <v>No</v>
      </c>
    </row>
    <row r="1577" spans="1:12">
      <c r="A1577" t="s">
        <v>792</v>
      </c>
      <c r="B1577">
        <v>40.564999999999998</v>
      </c>
      <c r="C1577" s="22" t="str">
        <f t="shared" si="99"/>
        <v>Obesity</v>
      </c>
      <c r="D1577">
        <v>5.66</v>
      </c>
      <c r="E1577" t="str">
        <f t="shared" si="96"/>
        <v>Normal</v>
      </c>
      <c r="F1577" t="s">
        <v>2377</v>
      </c>
      <c r="G1577" t="s">
        <v>2377</v>
      </c>
      <c r="H1577" t="s">
        <v>2377</v>
      </c>
      <c r="I1577">
        <v>1</v>
      </c>
      <c r="J1577" s="21">
        <f t="shared" si="97"/>
        <v>1</v>
      </c>
      <c r="K1577" t="s">
        <v>2377</v>
      </c>
      <c r="L1577" s="22" t="str">
        <f t="shared" si="98"/>
        <v>No</v>
      </c>
    </row>
    <row r="1578" spans="1:12">
      <c r="A1578" t="s">
        <v>791</v>
      </c>
      <c r="B1578">
        <v>18.03</v>
      </c>
      <c r="C1578" s="22" t="str">
        <f t="shared" si="99"/>
        <v>Underweight</v>
      </c>
      <c r="D1578">
        <v>10.66</v>
      </c>
      <c r="E1578" t="str">
        <f t="shared" si="96"/>
        <v>Diabetes</v>
      </c>
      <c r="F1578" t="s">
        <v>2379</v>
      </c>
      <c r="G1578" t="s">
        <v>2377</v>
      </c>
      <c r="H1578" t="s">
        <v>2377</v>
      </c>
      <c r="I1578">
        <v>2</v>
      </c>
      <c r="J1578" s="21">
        <f t="shared" si="97"/>
        <v>2</v>
      </c>
      <c r="K1578" t="s">
        <v>2377</v>
      </c>
      <c r="L1578" s="22" t="str">
        <f t="shared" si="98"/>
        <v>No</v>
      </c>
    </row>
    <row r="1579" spans="1:12">
      <c r="A1579" t="s">
        <v>790</v>
      </c>
      <c r="B1579">
        <v>34.65</v>
      </c>
      <c r="C1579" s="22" t="str">
        <f t="shared" si="99"/>
        <v>Obesity</v>
      </c>
      <c r="D1579">
        <v>5.98</v>
      </c>
      <c r="E1579" t="str">
        <f t="shared" si="96"/>
        <v>Pre-diabetes</v>
      </c>
      <c r="F1579" t="s">
        <v>2379</v>
      </c>
      <c r="G1579" t="s">
        <v>2377</v>
      </c>
      <c r="H1579" t="s">
        <v>2377</v>
      </c>
      <c r="I1579" t="s">
        <v>2378</v>
      </c>
      <c r="J1579" s="21">
        <f t="shared" si="97"/>
        <v>0</v>
      </c>
      <c r="K1579" t="s">
        <v>2377</v>
      </c>
      <c r="L1579" s="22" t="str">
        <f t="shared" si="98"/>
        <v>No</v>
      </c>
    </row>
    <row r="1580" spans="1:12">
      <c r="A1580" t="s">
        <v>789</v>
      </c>
      <c r="B1580">
        <v>42.94</v>
      </c>
      <c r="C1580" s="22" t="str">
        <f t="shared" si="99"/>
        <v>Obesity</v>
      </c>
      <c r="D1580">
        <v>4.34</v>
      </c>
      <c r="E1580" t="str">
        <f t="shared" si="96"/>
        <v>Normal</v>
      </c>
      <c r="F1580" t="s">
        <v>2377</v>
      </c>
      <c r="G1580" t="s">
        <v>2377</v>
      </c>
      <c r="H1580" t="s">
        <v>2377</v>
      </c>
      <c r="I1580" t="s">
        <v>2378</v>
      </c>
      <c r="J1580" s="21">
        <f t="shared" si="97"/>
        <v>0</v>
      </c>
      <c r="K1580" t="s">
        <v>2377</v>
      </c>
      <c r="L1580" s="22" t="str">
        <f t="shared" si="98"/>
        <v>No</v>
      </c>
    </row>
    <row r="1581" spans="1:12">
      <c r="A1581" t="s">
        <v>788</v>
      </c>
      <c r="B1581">
        <v>31.254999999999999</v>
      </c>
      <c r="C1581" s="22" t="str">
        <f t="shared" si="99"/>
        <v>Obesity</v>
      </c>
      <c r="D1581">
        <v>5.17</v>
      </c>
      <c r="E1581" t="str">
        <f t="shared" si="96"/>
        <v>Normal</v>
      </c>
      <c r="F1581" t="s">
        <v>2377</v>
      </c>
      <c r="G1581" t="s">
        <v>2377</v>
      </c>
      <c r="H1581" t="s">
        <v>2377</v>
      </c>
      <c r="I1581" t="s">
        <v>2378</v>
      </c>
      <c r="J1581" s="21">
        <f t="shared" si="97"/>
        <v>0</v>
      </c>
      <c r="K1581" t="s">
        <v>2377</v>
      </c>
      <c r="L1581" s="22" t="str">
        <f t="shared" si="98"/>
        <v>No</v>
      </c>
    </row>
    <row r="1582" spans="1:12">
      <c r="A1582" t="s">
        <v>787</v>
      </c>
      <c r="B1582">
        <v>45.43</v>
      </c>
      <c r="C1582" s="22" t="str">
        <f t="shared" si="99"/>
        <v>Obesity</v>
      </c>
      <c r="D1582">
        <v>4.2300000000000004</v>
      </c>
      <c r="E1582" t="str">
        <f t="shared" si="96"/>
        <v>Normal</v>
      </c>
      <c r="F1582" t="s">
        <v>2379</v>
      </c>
      <c r="G1582" t="s">
        <v>2377</v>
      </c>
      <c r="H1582" t="s">
        <v>2380</v>
      </c>
      <c r="I1582">
        <v>1</v>
      </c>
      <c r="J1582" s="21">
        <f t="shared" si="97"/>
        <v>1</v>
      </c>
      <c r="K1582" t="s">
        <v>2377</v>
      </c>
      <c r="L1582" s="22" t="str">
        <f t="shared" si="98"/>
        <v>No</v>
      </c>
    </row>
    <row r="1583" spans="1:12">
      <c r="A1583" t="s">
        <v>786</v>
      </c>
      <c r="B1583">
        <v>32.340000000000003</v>
      </c>
      <c r="C1583" s="22" t="str">
        <f t="shared" si="99"/>
        <v>Obesity</v>
      </c>
      <c r="D1583">
        <v>4.88</v>
      </c>
      <c r="E1583" t="str">
        <f t="shared" si="96"/>
        <v>Normal</v>
      </c>
      <c r="F1583" t="s">
        <v>2379</v>
      </c>
      <c r="G1583" t="s">
        <v>2377</v>
      </c>
      <c r="H1583" t="s">
        <v>2380</v>
      </c>
      <c r="I1583">
        <v>1</v>
      </c>
      <c r="J1583" s="21">
        <f t="shared" si="97"/>
        <v>1</v>
      </c>
      <c r="K1583" t="s">
        <v>2377</v>
      </c>
      <c r="L1583" s="22" t="str">
        <f t="shared" si="98"/>
        <v>No</v>
      </c>
    </row>
    <row r="1584" spans="1:12">
      <c r="A1584" t="s">
        <v>785</v>
      </c>
      <c r="B1584">
        <v>25.46</v>
      </c>
      <c r="C1584" s="22" t="str">
        <f t="shared" si="99"/>
        <v>Overweight</v>
      </c>
      <c r="D1584">
        <v>9.7100000000000009</v>
      </c>
      <c r="E1584" t="str">
        <f t="shared" si="96"/>
        <v>Diabetes</v>
      </c>
      <c r="F1584" t="s">
        <v>2379</v>
      </c>
      <c r="G1584" t="s">
        <v>2377</v>
      </c>
      <c r="H1584" t="s">
        <v>2377</v>
      </c>
      <c r="I1584">
        <v>1</v>
      </c>
      <c r="J1584" s="21">
        <f t="shared" si="97"/>
        <v>1</v>
      </c>
      <c r="K1584" t="s">
        <v>2377</v>
      </c>
      <c r="L1584" s="22" t="str">
        <f t="shared" si="98"/>
        <v>No</v>
      </c>
    </row>
    <row r="1585" spans="1:12">
      <c r="A1585" t="s">
        <v>784</v>
      </c>
      <c r="B1585">
        <v>37.145000000000003</v>
      </c>
      <c r="C1585" s="22" t="str">
        <f t="shared" si="99"/>
        <v>Obesity</v>
      </c>
      <c r="D1585">
        <v>5.32</v>
      </c>
      <c r="E1585" t="str">
        <f t="shared" si="96"/>
        <v>Normal</v>
      </c>
      <c r="F1585" t="s">
        <v>2377</v>
      </c>
      <c r="G1585" t="s">
        <v>2377</v>
      </c>
      <c r="H1585" t="s">
        <v>2377</v>
      </c>
      <c r="I1585" t="s">
        <v>2378</v>
      </c>
      <c r="J1585" s="21">
        <f t="shared" si="97"/>
        <v>0</v>
      </c>
      <c r="K1585" t="s">
        <v>2377</v>
      </c>
      <c r="L1585" s="22" t="str">
        <f t="shared" si="98"/>
        <v>No</v>
      </c>
    </row>
    <row r="1586" spans="1:12">
      <c r="A1586" t="s">
        <v>783</v>
      </c>
      <c r="B1586">
        <v>30.8</v>
      </c>
      <c r="C1586" s="22" t="str">
        <f t="shared" si="99"/>
        <v>Obesity</v>
      </c>
      <c r="D1586">
        <v>5.83</v>
      </c>
      <c r="E1586" t="str">
        <f t="shared" si="96"/>
        <v>Pre-diabetes</v>
      </c>
      <c r="F1586" t="s">
        <v>2379</v>
      </c>
      <c r="G1586" t="s">
        <v>2377</v>
      </c>
      <c r="H1586" t="s">
        <v>2377</v>
      </c>
      <c r="I1586" t="s">
        <v>2378</v>
      </c>
      <c r="J1586" s="21">
        <f t="shared" si="97"/>
        <v>0</v>
      </c>
      <c r="K1586" t="s">
        <v>2377</v>
      </c>
      <c r="L1586" s="22" t="str">
        <f t="shared" si="98"/>
        <v>No</v>
      </c>
    </row>
    <row r="1587" spans="1:12">
      <c r="A1587" t="s">
        <v>782</v>
      </c>
      <c r="B1587">
        <v>29.5</v>
      </c>
      <c r="C1587" s="22" t="str">
        <f t="shared" si="99"/>
        <v>Overweight</v>
      </c>
      <c r="D1587">
        <v>5.54</v>
      </c>
      <c r="E1587" t="str">
        <f t="shared" si="96"/>
        <v>Normal</v>
      </c>
      <c r="F1587" t="s">
        <v>2379</v>
      </c>
      <c r="G1587" t="s">
        <v>2377</v>
      </c>
      <c r="H1587" t="s">
        <v>2377</v>
      </c>
      <c r="I1587" t="s">
        <v>2378</v>
      </c>
      <c r="J1587" s="21">
        <f t="shared" si="97"/>
        <v>0</v>
      </c>
      <c r="K1587" t="s">
        <v>2377</v>
      </c>
      <c r="L1587" s="22" t="str">
        <f t="shared" si="98"/>
        <v>No</v>
      </c>
    </row>
    <row r="1588" spans="1:12">
      <c r="A1588" t="s">
        <v>781</v>
      </c>
      <c r="B1588">
        <v>43.39</v>
      </c>
      <c r="C1588" s="22" t="str">
        <f t="shared" si="99"/>
        <v>Obesity</v>
      </c>
      <c r="D1588">
        <v>5.85</v>
      </c>
      <c r="E1588" t="str">
        <f t="shared" si="96"/>
        <v>Pre-diabetes</v>
      </c>
      <c r="F1588" t="s">
        <v>2377</v>
      </c>
      <c r="G1588" t="s">
        <v>2379</v>
      </c>
      <c r="H1588" t="s">
        <v>2377</v>
      </c>
      <c r="I1588">
        <v>1</v>
      </c>
      <c r="J1588" s="21">
        <f t="shared" si="97"/>
        <v>1</v>
      </c>
      <c r="K1588" t="s">
        <v>2377</v>
      </c>
      <c r="L1588" s="22" t="str">
        <f t="shared" si="98"/>
        <v>No</v>
      </c>
    </row>
    <row r="1589" spans="1:12">
      <c r="A1589" t="s">
        <v>780</v>
      </c>
      <c r="B1589">
        <v>15.08</v>
      </c>
      <c r="C1589" s="22" t="str">
        <f t="shared" si="99"/>
        <v>Underweight</v>
      </c>
      <c r="D1589">
        <v>4.8499999999999996</v>
      </c>
      <c r="E1589" t="str">
        <f t="shared" si="96"/>
        <v>Normal</v>
      </c>
      <c r="F1589" t="s">
        <v>2379</v>
      </c>
      <c r="G1589" t="s">
        <v>2377</v>
      </c>
      <c r="H1589" t="s">
        <v>2380</v>
      </c>
      <c r="I1589">
        <v>1</v>
      </c>
      <c r="J1589" s="21">
        <f t="shared" si="97"/>
        <v>1</v>
      </c>
      <c r="K1589" t="s">
        <v>2377</v>
      </c>
      <c r="L1589" s="22" t="str">
        <f t="shared" si="98"/>
        <v>No</v>
      </c>
    </row>
    <row r="1590" spans="1:12">
      <c r="A1590" t="s">
        <v>779</v>
      </c>
      <c r="B1590">
        <v>20.48</v>
      </c>
      <c r="C1590" s="22" t="str">
        <f t="shared" si="99"/>
        <v>Normal weight</v>
      </c>
      <c r="D1590">
        <v>11.09</v>
      </c>
      <c r="E1590" t="str">
        <f t="shared" si="96"/>
        <v>Diabetes</v>
      </c>
      <c r="F1590" t="s">
        <v>2377</v>
      </c>
      <c r="G1590" t="s">
        <v>2377</v>
      </c>
      <c r="H1590" t="s">
        <v>2377</v>
      </c>
      <c r="I1590" t="s">
        <v>2378</v>
      </c>
      <c r="J1590" s="21">
        <f t="shared" si="97"/>
        <v>0</v>
      </c>
      <c r="K1590" t="s">
        <v>2377</v>
      </c>
      <c r="L1590" s="22" t="str">
        <f t="shared" si="98"/>
        <v>No</v>
      </c>
    </row>
    <row r="1591" spans="1:12">
      <c r="A1591" t="s">
        <v>778</v>
      </c>
      <c r="B1591">
        <v>34.450000000000003</v>
      </c>
      <c r="C1591" s="22" t="str">
        <f t="shared" si="99"/>
        <v>Obesity</v>
      </c>
      <c r="D1591">
        <v>5.58</v>
      </c>
      <c r="E1591" t="str">
        <f t="shared" si="96"/>
        <v>Normal</v>
      </c>
      <c r="F1591" t="s">
        <v>2379</v>
      </c>
      <c r="G1591" t="s">
        <v>2377</v>
      </c>
      <c r="H1591" t="s">
        <v>2377</v>
      </c>
      <c r="I1591" t="s">
        <v>2378</v>
      </c>
      <c r="J1591" s="21">
        <f t="shared" si="97"/>
        <v>0</v>
      </c>
      <c r="K1591" t="s">
        <v>2377</v>
      </c>
      <c r="L1591" s="22" t="str">
        <f t="shared" si="98"/>
        <v>No</v>
      </c>
    </row>
    <row r="1592" spans="1:12">
      <c r="A1592" t="s">
        <v>777</v>
      </c>
      <c r="B1592">
        <v>34.21</v>
      </c>
      <c r="C1592" s="22" t="str">
        <f t="shared" si="99"/>
        <v>Obesity</v>
      </c>
      <c r="D1592">
        <v>9.7200000000000006</v>
      </c>
      <c r="E1592" t="str">
        <f t="shared" si="96"/>
        <v>Diabetes</v>
      </c>
      <c r="F1592" t="s">
        <v>2379</v>
      </c>
      <c r="G1592" t="s">
        <v>2377</v>
      </c>
      <c r="H1592" t="s">
        <v>2377</v>
      </c>
      <c r="I1592" t="s">
        <v>2378</v>
      </c>
      <c r="J1592" s="21">
        <f t="shared" si="97"/>
        <v>0</v>
      </c>
      <c r="K1592" t="s">
        <v>2377</v>
      </c>
      <c r="L1592" s="22" t="str">
        <f t="shared" si="98"/>
        <v>No</v>
      </c>
    </row>
    <row r="1593" spans="1:12">
      <c r="A1593" t="s">
        <v>776</v>
      </c>
      <c r="B1593">
        <v>28.8</v>
      </c>
      <c r="C1593" s="22" t="str">
        <f t="shared" si="99"/>
        <v>Overweight</v>
      </c>
      <c r="D1593">
        <v>11.41</v>
      </c>
      <c r="E1593" t="str">
        <f t="shared" si="96"/>
        <v>Diabetes</v>
      </c>
      <c r="F1593" t="s">
        <v>2379</v>
      </c>
      <c r="G1593" t="s">
        <v>2377</v>
      </c>
      <c r="H1593" t="s">
        <v>2377</v>
      </c>
      <c r="I1593" t="s">
        <v>2378</v>
      </c>
      <c r="J1593" s="21">
        <f t="shared" si="97"/>
        <v>0</v>
      </c>
      <c r="K1593" t="s">
        <v>2377</v>
      </c>
      <c r="L1593" s="22" t="str">
        <f t="shared" si="98"/>
        <v>No</v>
      </c>
    </row>
    <row r="1594" spans="1:12">
      <c r="A1594" t="s">
        <v>775</v>
      </c>
      <c r="B1594">
        <v>31.74</v>
      </c>
      <c r="C1594" s="22" t="str">
        <f t="shared" si="99"/>
        <v>Obesity</v>
      </c>
      <c r="D1594">
        <v>4.46</v>
      </c>
      <c r="E1594" t="str">
        <f t="shared" si="96"/>
        <v>Normal</v>
      </c>
      <c r="F1594" t="s">
        <v>2377</v>
      </c>
      <c r="G1594" t="s">
        <v>2377</v>
      </c>
      <c r="H1594" t="s">
        <v>2380</v>
      </c>
      <c r="I1594">
        <v>1</v>
      </c>
      <c r="J1594" s="21">
        <f t="shared" si="97"/>
        <v>1</v>
      </c>
      <c r="K1594" t="s">
        <v>2377</v>
      </c>
      <c r="L1594" s="22" t="str">
        <f t="shared" si="98"/>
        <v>No</v>
      </c>
    </row>
    <row r="1595" spans="1:12">
      <c r="A1595" t="s">
        <v>774</v>
      </c>
      <c r="B1595">
        <v>21.78</v>
      </c>
      <c r="C1595" s="22" t="str">
        <f t="shared" si="99"/>
        <v>Normal weight</v>
      </c>
      <c r="D1595">
        <v>9.31</v>
      </c>
      <c r="E1595" t="str">
        <f t="shared" si="96"/>
        <v>Diabetes</v>
      </c>
      <c r="F1595" t="s">
        <v>2379</v>
      </c>
      <c r="G1595" t="s">
        <v>2377</v>
      </c>
      <c r="H1595" t="s">
        <v>2377</v>
      </c>
      <c r="I1595" t="s">
        <v>2378</v>
      </c>
      <c r="J1595" s="21">
        <f t="shared" si="97"/>
        <v>0</v>
      </c>
      <c r="K1595" t="s">
        <v>2377</v>
      </c>
      <c r="L1595" s="22" t="str">
        <f t="shared" si="98"/>
        <v>No</v>
      </c>
    </row>
    <row r="1596" spans="1:12">
      <c r="A1596" t="s">
        <v>773</v>
      </c>
      <c r="B1596">
        <v>23.75</v>
      </c>
      <c r="C1596" s="22" t="str">
        <f t="shared" si="99"/>
        <v>Normal weight</v>
      </c>
      <c r="D1596">
        <v>5.03</v>
      </c>
      <c r="E1596" t="str">
        <f t="shared" si="96"/>
        <v>Normal</v>
      </c>
      <c r="F1596" t="s">
        <v>2377</v>
      </c>
      <c r="G1596" t="s">
        <v>2377</v>
      </c>
      <c r="H1596" t="s">
        <v>2377</v>
      </c>
      <c r="I1596">
        <v>1</v>
      </c>
      <c r="J1596" s="21">
        <f t="shared" si="97"/>
        <v>1</v>
      </c>
      <c r="K1596" t="s">
        <v>2377</v>
      </c>
      <c r="L1596" s="22" t="str">
        <f t="shared" si="98"/>
        <v>No</v>
      </c>
    </row>
    <row r="1597" spans="1:12">
      <c r="A1597" t="s">
        <v>772</v>
      </c>
      <c r="B1597">
        <v>33.21</v>
      </c>
      <c r="C1597" s="22" t="str">
        <f t="shared" si="99"/>
        <v>Obesity</v>
      </c>
      <c r="D1597">
        <v>5.07</v>
      </c>
      <c r="E1597" t="str">
        <f t="shared" si="96"/>
        <v>Normal</v>
      </c>
      <c r="F1597" t="s">
        <v>2379</v>
      </c>
      <c r="G1597" t="s">
        <v>2377</v>
      </c>
      <c r="H1597" t="s">
        <v>2377</v>
      </c>
      <c r="I1597">
        <v>1</v>
      </c>
      <c r="J1597" s="21">
        <f t="shared" si="97"/>
        <v>1</v>
      </c>
      <c r="K1597" t="s">
        <v>2377</v>
      </c>
      <c r="L1597" s="22" t="str">
        <f t="shared" si="98"/>
        <v>No</v>
      </c>
    </row>
    <row r="1598" spans="1:12">
      <c r="A1598" t="s">
        <v>771</v>
      </c>
      <c r="B1598">
        <v>17.7</v>
      </c>
      <c r="C1598" s="22" t="str">
        <f t="shared" si="99"/>
        <v>Underweight</v>
      </c>
      <c r="D1598">
        <v>10.42</v>
      </c>
      <c r="E1598" t="str">
        <f t="shared" si="96"/>
        <v>Diabetes</v>
      </c>
      <c r="F1598" t="s">
        <v>2379</v>
      </c>
      <c r="G1598" t="s">
        <v>2377</v>
      </c>
      <c r="H1598" t="s">
        <v>2377</v>
      </c>
      <c r="I1598">
        <v>2</v>
      </c>
      <c r="J1598" s="21">
        <f t="shared" si="97"/>
        <v>2</v>
      </c>
      <c r="K1598" t="s">
        <v>2377</v>
      </c>
      <c r="L1598" s="22" t="str">
        <f t="shared" si="98"/>
        <v>No</v>
      </c>
    </row>
    <row r="1599" spans="1:12">
      <c r="A1599" t="s">
        <v>770</v>
      </c>
      <c r="B1599">
        <v>17.2</v>
      </c>
      <c r="C1599" s="22" t="str">
        <f t="shared" si="99"/>
        <v>Underweight</v>
      </c>
      <c r="D1599">
        <v>6.45</v>
      </c>
      <c r="E1599" t="str">
        <f t="shared" si="96"/>
        <v>Pre-diabetes</v>
      </c>
      <c r="F1599" t="s">
        <v>2377</v>
      </c>
      <c r="G1599" t="s">
        <v>2377</v>
      </c>
      <c r="H1599" t="s">
        <v>2377</v>
      </c>
      <c r="I1599">
        <v>2</v>
      </c>
      <c r="J1599" s="21">
        <f t="shared" si="97"/>
        <v>2</v>
      </c>
      <c r="K1599" t="s">
        <v>2377</v>
      </c>
      <c r="L1599" s="22" t="str">
        <f t="shared" si="98"/>
        <v>No</v>
      </c>
    </row>
    <row r="1600" spans="1:12">
      <c r="A1600" t="s">
        <v>769</v>
      </c>
      <c r="B1600">
        <v>19.21</v>
      </c>
      <c r="C1600" s="22" t="str">
        <f t="shared" si="99"/>
        <v>Normal weight</v>
      </c>
      <c r="D1600">
        <v>5.52</v>
      </c>
      <c r="E1600" t="str">
        <f t="shared" si="96"/>
        <v>Normal</v>
      </c>
      <c r="F1600" t="s">
        <v>2377</v>
      </c>
      <c r="G1600" t="s">
        <v>2377</v>
      </c>
      <c r="H1600" t="s">
        <v>2377</v>
      </c>
      <c r="I1600">
        <v>2</v>
      </c>
      <c r="J1600" s="21">
        <f t="shared" si="97"/>
        <v>2</v>
      </c>
      <c r="K1600" t="s">
        <v>2377</v>
      </c>
      <c r="L1600" s="22" t="str">
        <f t="shared" si="98"/>
        <v>No</v>
      </c>
    </row>
    <row r="1601" spans="1:12">
      <c r="A1601" t="s">
        <v>768</v>
      </c>
      <c r="B1601">
        <v>23.2</v>
      </c>
      <c r="C1601" s="22" t="str">
        <f t="shared" si="99"/>
        <v>Normal weight</v>
      </c>
      <c r="D1601">
        <v>4.41</v>
      </c>
      <c r="E1601" t="str">
        <f t="shared" si="96"/>
        <v>Normal</v>
      </c>
      <c r="F1601" t="s">
        <v>2377</v>
      </c>
      <c r="G1601" t="s">
        <v>2377</v>
      </c>
      <c r="H1601" t="s">
        <v>2380</v>
      </c>
      <c r="I1601">
        <v>1</v>
      </c>
      <c r="J1601" s="21">
        <f t="shared" si="97"/>
        <v>1</v>
      </c>
      <c r="K1601" t="s">
        <v>2377</v>
      </c>
      <c r="L1601" s="22" t="str">
        <f t="shared" si="98"/>
        <v>No</v>
      </c>
    </row>
    <row r="1602" spans="1:12">
      <c r="A1602" t="s">
        <v>767</v>
      </c>
      <c r="B1602">
        <v>32.5</v>
      </c>
      <c r="C1602" s="22" t="str">
        <f t="shared" si="99"/>
        <v>Obesity</v>
      </c>
      <c r="D1602">
        <v>4.6900000000000004</v>
      </c>
      <c r="E1602" t="str">
        <f t="shared" si="96"/>
        <v>Normal</v>
      </c>
      <c r="F1602" t="s">
        <v>2379</v>
      </c>
      <c r="G1602" t="s">
        <v>2377</v>
      </c>
      <c r="H1602" t="s">
        <v>2380</v>
      </c>
      <c r="I1602">
        <v>1</v>
      </c>
      <c r="J1602" s="21">
        <f t="shared" si="97"/>
        <v>1</v>
      </c>
      <c r="K1602" t="s">
        <v>2377</v>
      </c>
      <c r="L1602" s="22" t="str">
        <f t="shared" si="98"/>
        <v>No</v>
      </c>
    </row>
    <row r="1603" spans="1:12">
      <c r="A1603" t="s">
        <v>766</v>
      </c>
      <c r="B1603">
        <v>20.9</v>
      </c>
      <c r="C1603" s="22" t="str">
        <f t="shared" si="99"/>
        <v>Normal weight</v>
      </c>
      <c r="D1603">
        <v>6.94</v>
      </c>
      <c r="E1603" t="str">
        <f t="shared" ref="E1603:E1666" si="100">IF(D1603&lt;5.7,"Normal",IF(D1603&lt;6.5,"Pre-diabetes","Diabetes"))</f>
        <v>Diabetes</v>
      </c>
      <c r="F1603" t="s">
        <v>2377</v>
      </c>
      <c r="G1603" t="s">
        <v>2377</v>
      </c>
      <c r="H1603" t="s">
        <v>2377</v>
      </c>
      <c r="I1603" t="s">
        <v>2378</v>
      </c>
      <c r="J1603" s="21">
        <f t="shared" ref="J1603:J1666" si="101">IF(I1603="No major surgery",0,I1603)</f>
        <v>0</v>
      </c>
      <c r="K1603" t="s">
        <v>2377</v>
      </c>
      <c r="L1603" s="22" t="str">
        <f t="shared" ref="L1603:L1666" si="102">IF(K1603="?","No",K1603)</f>
        <v>No</v>
      </c>
    </row>
    <row r="1604" spans="1:12">
      <c r="A1604" t="s">
        <v>765</v>
      </c>
      <c r="B1604">
        <v>19.11</v>
      </c>
      <c r="C1604" s="22" t="str">
        <f t="shared" ref="C1604:C1667" si="103">IF(B1604&lt;18.5,"Underweight",IF(B1604&lt;25,"Normal weight", IF(B1604&lt;30,"Overweight","Obesity")))</f>
        <v>Normal weight</v>
      </c>
      <c r="D1604">
        <v>4.3499999999999996</v>
      </c>
      <c r="E1604" t="str">
        <f t="shared" si="100"/>
        <v>Normal</v>
      </c>
      <c r="F1604" t="s">
        <v>2377</v>
      </c>
      <c r="G1604" t="s">
        <v>2377</v>
      </c>
      <c r="H1604" t="s">
        <v>2377</v>
      </c>
      <c r="I1604">
        <v>2</v>
      </c>
      <c r="J1604" s="21">
        <f t="shared" si="101"/>
        <v>2</v>
      </c>
      <c r="K1604" t="s">
        <v>2377</v>
      </c>
      <c r="L1604" s="22" t="str">
        <f t="shared" si="102"/>
        <v>No</v>
      </c>
    </row>
    <row r="1605" spans="1:12">
      <c r="A1605" t="s">
        <v>764</v>
      </c>
      <c r="B1605">
        <v>31.17</v>
      </c>
      <c r="C1605" s="22" t="str">
        <f t="shared" si="103"/>
        <v>Obesity</v>
      </c>
      <c r="D1605">
        <v>5.28</v>
      </c>
      <c r="E1605" t="str">
        <f t="shared" si="100"/>
        <v>Normal</v>
      </c>
      <c r="F1605" t="s">
        <v>2377</v>
      </c>
      <c r="G1605" t="s">
        <v>2377</v>
      </c>
      <c r="H1605" t="s">
        <v>2377</v>
      </c>
      <c r="I1605">
        <v>1</v>
      </c>
      <c r="J1605" s="21">
        <f t="shared" si="101"/>
        <v>1</v>
      </c>
      <c r="K1605" t="s">
        <v>2377</v>
      </c>
      <c r="L1605" s="22" t="str">
        <f t="shared" si="102"/>
        <v>No</v>
      </c>
    </row>
    <row r="1606" spans="1:12">
      <c r="A1606" t="s">
        <v>763</v>
      </c>
      <c r="B1606">
        <v>36.08</v>
      </c>
      <c r="C1606" s="22" t="str">
        <f t="shared" si="103"/>
        <v>Obesity</v>
      </c>
      <c r="D1606">
        <v>4.29</v>
      </c>
      <c r="E1606" t="str">
        <f t="shared" si="100"/>
        <v>Normal</v>
      </c>
      <c r="F1606" t="s">
        <v>2377</v>
      </c>
      <c r="G1606" t="s">
        <v>2377</v>
      </c>
      <c r="H1606" t="s">
        <v>2377</v>
      </c>
      <c r="I1606" t="s">
        <v>2378</v>
      </c>
      <c r="J1606" s="21">
        <f t="shared" si="101"/>
        <v>0</v>
      </c>
      <c r="K1606" t="s">
        <v>2377</v>
      </c>
      <c r="L1606" s="22" t="str">
        <f t="shared" si="102"/>
        <v>No</v>
      </c>
    </row>
    <row r="1607" spans="1:12">
      <c r="A1607" t="s">
        <v>762</v>
      </c>
      <c r="B1607">
        <v>28.024999999999999</v>
      </c>
      <c r="C1607" s="22" t="str">
        <f t="shared" si="103"/>
        <v>Overweight</v>
      </c>
      <c r="D1607">
        <v>5.69</v>
      </c>
      <c r="E1607" t="str">
        <f t="shared" si="100"/>
        <v>Normal</v>
      </c>
      <c r="F1607" t="s">
        <v>2379</v>
      </c>
      <c r="G1607" t="s">
        <v>2377</v>
      </c>
      <c r="H1607" t="s">
        <v>2377</v>
      </c>
      <c r="I1607" t="s">
        <v>2378</v>
      </c>
      <c r="J1607" s="21">
        <f t="shared" si="101"/>
        <v>0</v>
      </c>
      <c r="K1607" t="s">
        <v>2377</v>
      </c>
      <c r="L1607" s="22" t="str">
        <f t="shared" si="102"/>
        <v>No</v>
      </c>
    </row>
    <row r="1608" spans="1:12">
      <c r="A1608" t="s">
        <v>761</v>
      </c>
      <c r="B1608">
        <v>24.32</v>
      </c>
      <c r="C1608" s="22" t="str">
        <f t="shared" si="103"/>
        <v>Normal weight</v>
      </c>
      <c r="D1608">
        <v>5.56</v>
      </c>
      <c r="E1608" t="str">
        <f t="shared" si="100"/>
        <v>Normal</v>
      </c>
      <c r="F1608" t="s">
        <v>2379</v>
      </c>
      <c r="G1608" t="s">
        <v>2377</v>
      </c>
      <c r="H1608" t="s">
        <v>2377</v>
      </c>
      <c r="I1608" t="s">
        <v>2378</v>
      </c>
      <c r="J1608" s="21">
        <f t="shared" si="101"/>
        <v>0</v>
      </c>
      <c r="K1608" t="s">
        <v>2377</v>
      </c>
      <c r="L1608" s="22" t="str">
        <f t="shared" si="102"/>
        <v>No</v>
      </c>
    </row>
    <row r="1609" spans="1:12">
      <c r="A1609" t="s">
        <v>760</v>
      </c>
      <c r="B1609">
        <v>38</v>
      </c>
      <c r="C1609" s="22" t="str">
        <f t="shared" si="103"/>
        <v>Obesity</v>
      </c>
      <c r="D1609">
        <v>5.41</v>
      </c>
      <c r="E1609" t="str">
        <f t="shared" si="100"/>
        <v>Normal</v>
      </c>
      <c r="F1609" t="s">
        <v>2379</v>
      </c>
      <c r="G1609" t="s">
        <v>2377</v>
      </c>
      <c r="H1609" t="s">
        <v>2377</v>
      </c>
      <c r="I1609">
        <v>1</v>
      </c>
      <c r="J1609" s="21">
        <f t="shared" si="101"/>
        <v>1</v>
      </c>
      <c r="K1609" t="s">
        <v>2377</v>
      </c>
      <c r="L1609" s="22" t="str">
        <f t="shared" si="102"/>
        <v>No</v>
      </c>
    </row>
    <row r="1610" spans="1:12">
      <c r="A1610" t="s">
        <v>759</v>
      </c>
      <c r="B1610">
        <v>31.6</v>
      </c>
      <c r="C1610" s="22" t="str">
        <f t="shared" si="103"/>
        <v>Obesity</v>
      </c>
      <c r="D1610">
        <v>10.85</v>
      </c>
      <c r="E1610" t="str">
        <f t="shared" si="100"/>
        <v>Diabetes</v>
      </c>
      <c r="F1610" t="s">
        <v>2379</v>
      </c>
      <c r="G1610" t="s">
        <v>2377</v>
      </c>
      <c r="H1610" t="s">
        <v>2377</v>
      </c>
      <c r="I1610" t="s">
        <v>2378</v>
      </c>
      <c r="J1610" s="21">
        <f t="shared" si="101"/>
        <v>0</v>
      </c>
      <c r="K1610" t="s">
        <v>2377</v>
      </c>
      <c r="L1610" s="22" t="str">
        <f t="shared" si="102"/>
        <v>No</v>
      </c>
    </row>
    <row r="1611" spans="1:12">
      <c r="A1611" t="s">
        <v>758</v>
      </c>
      <c r="B1611">
        <v>31.02</v>
      </c>
      <c r="C1611" s="22" t="str">
        <f t="shared" si="103"/>
        <v>Obesity</v>
      </c>
      <c r="D1611">
        <v>11.63</v>
      </c>
      <c r="E1611" t="str">
        <f t="shared" si="100"/>
        <v>Diabetes</v>
      </c>
      <c r="F1611" t="s">
        <v>2379</v>
      </c>
      <c r="G1611" t="s">
        <v>2377</v>
      </c>
      <c r="H1611" t="s">
        <v>2377</v>
      </c>
      <c r="I1611" t="s">
        <v>2378</v>
      </c>
      <c r="J1611" s="21">
        <f t="shared" si="101"/>
        <v>0</v>
      </c>
      <c r="K1611" t="s">
        <v>2377</v>
      </c>
      <c r="L1611" s="22" t="str">
        <f t="shared" si="102"/>
        <v>No</v>
      </c>
    </row>
    <row r="1612" spans="1:12">
      <c r="A1612" t="s">
        <v>757</v>
      </c>
      <c r="B1612">
        <v>29.26</v>
      </c>
      <c r="C1612" s="22" t="str">
        <f t="shared" si="103"/>
        <v>Overweight</v>
      </c>
      <c r="D1612">
        <v>5.68</v>
      </c>
      <c r="E1612" t="str">
        <f t="shared" si="100"/>
        <v>Normal</v>
      </c>
      <c r="F1612" t="s">
        <v>2379</v>
      </c>
      <c r="G1612" t="s">
        <v>2377</v>
      </c>
      <c r="H1612" t="s">
        <v>2377</v>
      </c>
      <c r="I1612">
        <v>1</v>
      </c>
      <c r="J1612" s="21">
        <f t="shared" si="101"/>
        <v>1</v>
      </c>
      <c r="K1612" t="s">
        <v>2377</v>
      </c>
      <c r="L1612" s="22" t="str">
        <f t="shared" si="102"/>
        <v>No</v>
      </c>
    </row>
    <row r="1613" spans="1:12">
      <c r="A1613" t="s">
        <v>756</v>
      </c>
      <c r="B1613">
        <v>15.09</v>
      </c>
      <c r="C1613" s="22" t="str">
        <f t="shared" si="103"/>
        <v>Underweight</v>
      </c>
      <c r="D1613">
        <v>7.59</v>
      </c>
      <c r="E1613" t="str">
        <f t="shared" si="100"/>
        <v>Diabetes</v>
      </c>
      <c r="F1613" t="s">
        <v>2379</v>
      </c>
      <c r="G1613" t="s">
        <v>2377</v>
      </c>
      <c r="H1613" t="s">
        <v>2377</v>
      </c>
      <c r="I1613">
        <v>2</v>
      </c>
      <c r="J1613" s="21">
        <f t="shared" si="101"/>
        <v>2</v>
      </c>
      <c r="K1613" t="s">
        <v>2377</v>
      </c>
      <c r="L1613" s="22" t="str">
        <f t="shared" si="102"/>
        <v>No</v>
      </c>
    </row>
    <row r="1614" spans="1:12">
      <c r="A1614" t="s">
        <v>755</v>
      </c>
      <c r="B1614">
        <v>22.63</v>
      </c>
      <c r="C1614" s="22" t="str">
        <f t="shared" si="103"/>
        <v>Normal weight</v>
      </c>
      <c r="D1614">
        <v>5.09</v>
      </c>
      <c r="E1614" t="str">
        <f t="shared" si="100"/>
        <v>Normal</v>
      </c>
      <c r="F1614" t="s">
        <v>2379</v>
      </c>
      <c r="G1614" t="s">
        <v>2377</v>
      </c>
      <c r="H1614" t="s">
        <v>2377</v>
      </c>
      <c r="I1614" t="s">
        <v>2378</v>
      </c>
      <c r="J1614" s="21">
        <f t="shared" si="101"/>
        <v>0</v>
      </c>
      <c r="K1614" t="s">
        <v>2377</v>
      </c>
      <c r="L1614" s="22" t="str">
        <f t="shared" si="102"/>
        <v>No</v>
      </c>
    </row>
    <row r="1615" spans="1:12">
      <c r="A1615" t="s">
        <v>754</v>
      </c>
      <c r="B1615">
        <v>23.46</v>
      </c>
      <c r="C1615" s="22" t="str">
        <f t="shared" si="103"/>
        <v>Normal weight</v>
      </c>
      <c r="D1615">
        <v>4.21</v>
      </c>
      <c r="E1615" t="str">
        <f t="shared" si="100"/>
        <v>Normal</v>
      </c>
      <c r="F1615" t="s">
        <v>2377</v>
      </c>
      <c r="G1615" t="s">
        <v>2377</v>
      </c>
      <c r="H1615" t="s">
        <v>2377</v>
      </c>
      <c r="I1615">
        <v>1</v>
      </c>
      <c r="J1615" s="21">
        <f t="shared" si="101"/>
        <v>1</v>
      </c>
      <c r="K1615" t="s">
        <v>2377</v>
      </c>
      <c r="L1615" s="22" t="str">
        <f t="shared" si="102"/>
        <v>No</v>
      </c>
    </row>
    <row r="1616" spans="1:12">
      <c r="A1616" t="s">
        <v>753</v>
      </c>
      <c r="B1616">
        <v>22.56</v>
      </c>
      <c r="C1616" s="22" t="str">
        <f t="shared" si="103"/>
        <v>Normal weight</v>
      </c>
      <c r="D1616">
        <v>4.34</v>
      </c>
      <c r="E1616" t="str">
        <f t="shared" si="100"/>
        <v>Normal</v>
      </c>
      <c r="F1616" t="s">
        <v>2379</v>
      </c>
      <c r="G1616" t="s">
        <v>2377</v>
      </c>
      <c r="H1616" t="s">
        <v>2377</v>
      </c>
      <c r="I1616" t="s">
        <v>2378</v>
      </c>
      <c r="J1616" s="21">
        <f t="shared" si="101"/>
        <v>0</v>
      </c>
      <c r="K1616" t="s">
        <v>2377</v>
      </c>
      <c r="L1616" s="22" t="str">
        <f t="shared" si="102"/>
        <v>No</v>
      </c>
    </row>
    <row r="1617" spans="1:12">
      <c r="A1617" t="s">
        <v>752</v>
      </c>
      <c r="B1617">
        <v>19.28</v>
      </c>
      <c r="C1617" s="22" t="str">
        <f t="shared" si="103"/>
        <v>Normal weight</v>
      </c>
      <c r="D1617">
        <v>11.85</v>
      </c>
      <c r="E1617" t="str">
        <f t="shared" si="100"/>
        <v>Diabetes</v>
      </c>
      <c r="F1617" t="s">
        <v>2377</v>
      </c>
      <c r="G1617" t="s">
        <v>2377</v>
      </c>
      <c r="H1617" t="s">
        <v>2377</v>
      </c>
      <c r="I1617">
        <v>2</v>
      </c>
      <c r="J1617" s="21">
        <f t="shared" si="101"/>
        <v>2</v>
      </c>
      <c r="K1617" t="s">
        <v>2377</v>
      </c>
      <c r="L1617" s="22" t="str">
        <f t="shared" si="102"/>
        <v>No</v>
      </c>
    </row>
    <row r="1618" spans="1:12">
      <c r="A1618" t="s">
        <v>751</v>
      </c>
      <c r="B1618">
        <v>15.37</v>
      </c>
      <c r="C1618" s="22" t="str">
        <f t="shared" si="103"/>
        <v>Underweight</v>
      </c>
      <c r="D1618">
        <v>9.61</v>
      </c>
      <c r="E1618" t="str">
        <f t="shared" si="100"/>
        <v>Diabetes</v>
      </c>
      <c r="F1618" t="s">
        <v>2379</v>
      </c>
      <c r="G1618" t="s">
        <v>2377</v>
      </c>
      <c r="H1618" t="s">
        <v>2377</v>
      </c>
      <c r="I1618">
        <v>2</v>
      </c>
      <c r="J1618" s="21">
        <f t="shared" si="101"/>
        <v>2</v>
      </c>
      <c r="K1618" t="s">
        <v>2377</v>
      </c>
      <c r="L1618" s="22" t="str">
        <f t="shared" si="102"/>
        <v>No</v>
      </c>
    </row>
    <row r="1619" spans="1:12">
      <c r="A1619" t="s">
        <v>750</v>
      </c>
      <c r="B1619">
        <v>18.71</v>
      </c>
      <c r="C1619" s="22" t="str">
        <f t="shared" si="103"/>
        <v>Normal weight</v>
      </c>
      <c r="D1619">
        <v>5.29</v>
      </c>
      <c r="E1619" t="str">
        <f t="shared" si="100"/>
        <v>Normal</v>
      </c>
      <c r="F1619" t="s">
        <v>2379</v>
      </c>
      <c r="G1619" t="s">
        <v>2377</v>
      </c>
      <c r="H1619" t="s">
        <v>2377</v>
      </c>
      <c r="I1619" t="s">
        <v>2378</v>
      </c>
      <c r="J1619" s="21">
        <f t="shared" si="101"/>
        <v>0</v>
      </c>
      <c r="K1619" t="s">
        <v>2377</v>
      </c>
      <c r="L1619" s="22" t="str">
        <f t="shared" si="102"/>
        <v>No</v>
      </c>
    </row>
    <row r="1620" spans="1:12">
      <c r="A1620" t="s">
        <v>749</v>
      </c>
      <c r="B1620">
        <v>20.61</v>
      </c>
      <c r="C1620" s="22" t="str">
        <f t="shared" si="103"/>
        <v>Normal weight</v>
      </c>
      <c r="D1620">
        <v>6.89</v>
      </c>
      <c r="E1620" t="str">
        <f t="shared" si="100"/>
        <v>Diabetes</v>
      </c>
      <c r="F1620" t="s">
        <v>2377</v>
      </c>
      <c r="G1620" t="s">
        <v>2377</v>
      </c>
      <c r="H1620" t="s">
        <v>2377</v>
      </c>
      <c r="I1620" t="s">
        <v>2378</v>
      </c>
      <c r="J1620" s="21">
        <f t="shared" si="101"/>
        <v>0</v>
      </c>
      <c r="K1620" t="s">
        <v>2377</v>
      </c>
      <c r="L1620" s="22" t="str">
        <f t="shared" si="102"/>
        <v>No</v>
      </c>
    </row>
    <row r="1621" spans="1:12">
      <c r="A1621" t="s">
        <v>748</v>
      </c>
      <c r="B1621">
        <v>15.99</v>
      </c>
      <c r="C1621" s="22" t="str">
        <f t="shared" si="103"/>
        <v>Underweight</v>
      </c>
      <c r="D1621">
        <v>4.57</v>
      </c>
      <c r="E1621" t="str">
        <f t="shared" si="100"/>
        <v>Normal</v>
      </c>
      <c r="F1621" t="s">
        <v>2379</v>
      </c>
      <c r="G1621" t="s">
        <v>2377</v>
      </c>
      <c r="H1621" t="s">
        <v>2380</v>
      </c>
      <c r="I1621">
        <v>1</v>
      </c>
      <c r="J1621" s="21">
        <f t="shared" si="101"/>
        <v>1</v>
      </c>
      <c r="K1621" t="s">
        <v>2377</v>
      </c>
      <c r="L1621" s="22" t="str">
        <f t="shared" si="102"/>
        <v>No</v>
      </c>
    </row>
    <row r="1622" spans="1:12">
      <c r="A1622" t="s">
        <v>747</v>
      </c>
      <c r="B1622">
        <v>33.155000000000001</v>
      </c>
      <c r="C1622" s="22" t="str">
        <f t="shared" si="103"/>
        <v>Obesity</v>
      </c>
      <c r="D1622">
        <v>4.32</v>
      </c>
      <c r="E1622" t="str">
        <f t="shared" si="100"/>
        <v>Normal</v>
      </c>
      <c r="F1622" t="s">
        <v>2377</v>
      </c>
      <c r="G1622" t="s">
        <v>2377</v>
      </c>
      <c r="H1622" t="s">
        <v>2377</v>
      </c>
      <c r="I1622" t="s">
        <v>2378</v>
      </c>
      <c r="J1622" s="21">
        <f t="shared" si="101"/>
        <v>0</v>
      </c>
      <c r="K1622" t="s">
        <v>2377</v>
      </c>
      <c r="L1622" s="22" t="str">
        <f t="shared" si="102"/>
        <v>No</v>
      </c>
    </row>
    <row r="1623" spans="1:12">
      <c r="A1623" t="s">
        <v>746</v>
      </c>
      <c r="B1623">
        <v>26.22</v>
      </c>
      <c r="C1623" s="22" t="str">
        <f t="shared" si="103"/>
        <v>Overweight</v>
      </c>
      <c r="D1623">
        <v>5.57</v>
      </c>
      <c r="E1623" t="str">
        <f t="shared" si="100"/>
        <v>Normal</v>
      </c>
      <c r="F1623" t="s">
        <v>2379</v>
      </c>
      <c r="G1623" t="s">
        <v>2377</v>
      </c>
      <c r="H1623" t="s">
        <v>2380</v>
      </c>
      <c r="I1623">
        <v>1</v>
      </c>
      <c r="J1623" s="21">
        <f t="shared" si="101"/>
        <v>1</v>
      </c>
      <c r="K1623" t="s">
        <v>2377</v>
      </c>
      <c r="L1623" s="22" t="str">
        <f t="shared" si="102"/>
        <v>No</v>
      </c>
    </row>
    <row r="1624" spans="1:12">
      <c r="A1624" t="s">
        <v>745</v>
      </c>
      <c r="B1624">
        <v>21.85</v>
      </c>
      <c r="C1624" s="22" t="str">
        <f t="shared" si="103"/>
        <v>Normal weight</v>
      </c>
      <c r="D1624">
        <v>5.26</v>
      </c>
      <c r="E1624" t="str">
        <f t="shared" si="100"/>
        <v>Normal</v>
      </c>
      <c r="F1624" t="s">
        <v>2379</v>
      </c>
      <c r="G1624" t="s">
        <v>2377</v>
      </c>
      <c r="H1624" t="s">
        <v>2380</v>
      </c>
      <c r="I1624">
        <v>1</v>
      </c>
      <c r="J1624" s="21">
        <f t="shared" si="101"/>
        <v>1</v>
      </c>
      <c r="K1624" t="s">
        <v>2377</v>
      </c>
      <c r="L1624" s="22" t="str">
        <f t="shared" si="102"/>
        <v>No</v>
      </c>
    </row>
    <row r="1625" spans="1:12">
      <c r="A1625" t="s">
        <v>744</v>
      </c>
      <c r="B1625">
        <v>30.495000000000001</v>
      </c>
      <c r="C1625" s="22" t="str">
        <f t="shared" si="103"/>
        <v>Obesity</v>
      </c>
      <c r="D1625">
        <v>6.25</v>
      </c>
      <c r="E1625" t="str">
        <f t="shared" si="100"/>
        <v>Pre-diabetes</v>
      </c>
      <c r="F1625" t="s">
        <v>2377</v>
      </c>
      <c r="G1625" t="s">
        <v>2377</v>
      </c>
      <c r="H1625" t="s">
        <v>2377</v>
      </c>
      <c r="I1625" t="s">
        <v>2378</v>
      </c>
      <c r="J1625" s="21">
        <f t="shared" si="101"/>
        <v>0</v>
      </c>
      <c r="K1625" t="s">
        <v>2377</v>
      </c>
      <c r="L1625" s="22" t="str">
        <f t="shared" si="102"/>
        <v>No</v>
      </c>
    </row>
    <row r="1626" spans="1:12">
      <c r="A1626" t="s">
        <v>743</v>
      </c>
      <c r="B1626">
        <v>34.104999999999997</v>
      </c>
      <c r="C1626" s="22" t="str">
        <f t="shared" si="103"/>
        <v>Obesity</v>
      </c>
      <c r="D1626">
        <v>5.67</v>
      </c>
      <c r="E1626" t="str">
        <f t="shared" si="100"/>
        <v>Normal</v>
      </c>
      <c r="F1626" t="s">
        <v>2379</v>
      </c>
      <c r="G1626" t="s">
        <v>2377</v>
      </c>
      <c r="H1626" t="s">
        <v>2377</v>
      </c>
      <c r="I1626" t="s">
        <v>2378</v>
      </c>
      <c r="J1626" s="21">
        <f t="shared" si="101"/>
        <v>0</v>
      </c>
      <c r="K1626" t="s">
        <v>2377</v>
      </c>
      <c r="L1626" s="22" t="str">
        <f t="shared" si="102"/>
        <v>No</v>
      </c>
    </row>
    <row r="1627" spans="1:12">
      <c r="A1627" t="s">
        <v>742</v>
      </c>
      <c r="B1627">
        <v>32.770000000000003</v>
      </c>
      <c r="C1627" s="22" t="str">
        <f t="shared" si="103"/>
        <v>Obesity</v>
      </c>
      <c r="D1627">
        <v>4.42</v>
      </c>
      <c r="E1627" t="str">
        <f t="shared" si="100"/>
        <v>Normal</v>
      </c>
      <c r="F1627" t="s">
        <v>2379</v>
      </c>
      <c r="G1627" t="s">
        <v>2377</v>
      </c>
      <c r="H1627" t="s">
        <v>2377</v>
      </c>
      <c r="I1627">
        <v>1</v>
      </c>
      <c r="J1627" s="21">
        <f t="shared" si="101"/>
        <v>1</v>
      </c>
      <c r="K1627" t="s">
        <v>2377</v>
      </c>
      <c r="L1627" s="22" t="str">
        <f t="shared" si="102"/>
        <v>No</v>
      </c>
    </row>
    <row r="1628" spans="1:12">
      <c r="A1628" t="s">
        <v>741</v>
      </c>
      <c r="B1628">
        <v>16.850000000000001</v>
      </c>
      <c r="C1628" s="22" t="str">
        <f t="shared" si="103"/>
        <v>Underweight</v>
      </c>
      <c r="D1628">
        <v>11.75</v>
      </c>
      <c r="E1628" t="str">
        <f t="shared" si="100"/>
        <v>Diabetes</v>
      </c>
      <c r="F1628" t="s">
        <v>2379</v>
      </c>
      <c r="G1628" t="s">
        <v>2377</v>
      </c>
      <c r="H1628" t="s">
        <v>2377</v>
      </c>
      <c r="I1628">
        <v>2</v>
      </c>
      <c r="J1628" s="21">
        <f t="shared" si="101"/>
        <v>2</v>
      </c>
      <c r="K1628" t="s">
        <v>2377</v>
      </c>
      <c r="L1628" s="22" t="str">
        <f t="shared" si="102"/>
        <v>No</v>
      </c>
    </row>
    <row r="1629" spans="1:12">
      <c r="A1629" t="s">
        <v>740</v>
      </c>
      <c r="B1629">
        <v>34.700000000000003</v>
      </c>
      <c r="C1629" s="22" t="str">
        <f t="shared" si="103"/>
        <v>Obesity</v>
      </c>
      <c r="D1629">
        <v>6.06</v>
      </c>
      <c r="E1629" t="str">
        <f t="shared" si="100"/>
        <v>Pre-diabetes</v>
      </c>
      <c r="F1629" t="s">
        <v>2377</v>
      </c>
      <c r="G1629" t="s">
        <v>2377</v>
      </c>
      <c r="H1629" t="s">
        <v>2377</v>
      </c>
      <c r="I1629">
        <v>1</v>
      </c>
      <c r="J1629" s="21">
        <f t="shared" si="101"/>
        <v>1</v>
      </c>
      <c r="K1629" t="s">
        <v>2377</v>
      </c>
      <c r="L1629" s="22" t="str">
        <f t="shared" si="102"/>
        <v>No</v>
      </c>
    </row>
    <row r="1630" spans="1:12">
      <c r="A1630" t="s">
        <v>739</v>
      </c>
      <c r="B1630">
        <v>37.049999999999997</v>
      </c>
      <c r="C1630" s="22" t="str">
        <f t="shared" si="103"/>
        <v>Obesity</v>
      </c>
      <c r="D1630">
        <v>5.48</v>
      </c>
      <c r="E1630" t="str">
        <f t="shared" si="100"/>
        <v>Normal</v>
      </c>
      <c r="F1630" t="s">
        <v>2377</v>
      </c>
      <c r="G1630" t="s">
        <v>2377</v>
      </c>
      <c r="H1630" t="s">
        <v>2377</v>
      </c>
      <c r="I1630">
        <v>1</v>
      </c>
      <c r="J1630" s="21">
        <f t="shared" si="101"/>
        <v>1</v>
      </c>
      <c r="K1630" t="s">
        <v>2377</v>
      </c>
      <c r="L1630" s="22" t="str">
        <f t="shared" si="102"/>
        <v>No</v>
      </c>
    </row>
    <row r="1631" spans="1:12">
      <c r="A1631" t="s">
        <v>738</v>
      </c>
      <c r="B1631">
        <v>18.78</v>
      </c>
      <c r="C1631" s="22" t="str">
        <f t="shared" si="103"/>
        <v>Normal weight</v>
      </c>
      <c r="D1631">
        <v>4.45</v>
      </c>
      <c r="E1631" t="str">
        <f t="shared" si="100"/>
        <v>Normal</v>
      </c>
      <c r="F1631" t="s">
        <v>2377</v>
      </c>
      <c r="G1631" t="s">
        <v>2377</v>
      </c>
      <c r="H1631" t="s">
        <v>2380</v>
      </c>
      <c r="I1631">
        <v>1</v>
      </c>
      <c r="J1631" s="21">
        <f t="shared" si="101"/>
        <v>1</v>
      </c>
      <c r="K1631" t="s">
        <v>2377</v>
      </c>
      <c r="L1631" s="22" t="str">
        <f t="shared" si="102"/>
        <v>No</v>
      </c>
    </row>
    <row r="1632" spans="1:12">
      <c r="A1632" t="s">
        <v>737</v>
      </c>
      <c r="B1632">
        <v>28.024999999999999</v>
      </c>
      <c r="C1632" s="22" t="str">
        <f t="shared" si="103"/>
        <v>Overweight</v>
      </c>
      <c r="D1632">
        <v>5</v>
      </c>
      <c r="E1632" t="str">
        <f t="shared" si="100"/>
        <v>Normal</v>
      </c>
      <c r="F1632" t="s">
        <v>2377</v>
      </c>
      <c r="G1632" t="s">
        <v>2377</v>
      </c>
      <c r="H1632" t="s">
        <v>2377</v>
      </c>
      <c r="I1632">
        <v>1</v>
      </c>
      <c r="J1632" s="21">
        <f t="shared" si="101"/>
        <v>1</v>
      </c>
      <c r="K1632" t="s">
        <v>2377</v>
      </c>
      <c r="L1632" s="22" t="str">
        <f t="shared" si="102"/>
        <v>No</v>
      </c>
    </row>
    <row r="1633" spans="1:12">
      <c r="A1633" t="s">
        <v>736</v>
      </c>
      <c r="B1633">
        <v>35.090000000000003</v>
      </c>
      <c r="C1633" s="22" t="str">
        <f t="shared" si="103"/>
        <v>Obesity</v>
      </c>
      <c r="D1633">
        <v>5.84</v>
      </c>
      <c r="E1633" t="str">
        <f t="shared" si="100"/>
        <v>Pre-diabetes</v>
      </c>
      <c r="F1633" t="s">
        <v>2377</v>
      </c>
      <c r="G1633" t="s">
        <v>2377</v>
      </c>
      <c r="H1633" t="s">
        <v>2377</v>
      </c>
      <c r="I1633" t="s">
        <v>2378</v>
      </c>
      <c r="J1633" s="21">
        <f t="shared" si="101"/>
        <v>0</v>
      </c>
      <c r="K1633" t="s">
        <v>2377</v>
      </c>
      <c r="L1633" s="22" t="str">
        <f t="shared" si="102"/>
        <v>No</v>
      </c>
    </row>
    <row r="1634" spans="1:12">
      <c r="A1634" t="s">
        <v>735</v>
      </c>
      <c r="B1634">
        <v>34.42</v>
      </c>
      <c r="C1634" s="22" t="str">
        <f t="shared" si="103"/>
        <v>Obesity</v>
      </c>
      <c r="D1634">
        <v>5.21</v>
      </c>
      <c r="E1634" t="str">
        <f t="shared" si="100"/>
        <v>Normal</v>
      </c>
      <c r="F1634" t="s">
        <v>2379</v>
      </c>
      <c r="G1634" t="s">
        <v>2377</v>
      </c>
      <c r="H1634" t="s">
        <v>2377</v>
      </c>
      <c r="I1634" t="s">
        <v>2378</v>
      </c>
      <c r="J1634" s="21">
        <f t="shared" si="101"/>
        <v>0</v>
      </c>
      <c r="K1634" t="s">
        <v>2377</v>
      </c>
      <c r="L1634" s="22" t="str">
        <f t="shared" si="102"/>
        <v>No</v>
      </c>
    </row>
    <row r="1635" spans="1:12">
      <c r="A1635" t="s">
        <v>734</v>
      </c>
      <c r="B1635">
        <v>29.4</v>
      </c>
      <c r="C1635" s="22" t="str">
        <f t="shared" si="103"/>
        <v>Overweight</v>
      </c>
      <c r="D1635">
        <v>4.26</v>
      </c>
      <c r="E1635" t="str">
        <f t="shared" si="100"/>
        <v>Normal</v>
      </c>
      <c r="F1635" t="s">
        <v>2377</v>
      </c>
      <c r="G1635" t="s">
        <v>2377</v>
      </c>
      <c r="H1635" t="s">
        <v>2377</v>
      </c>
      <c r="I1635" t="s">
        <v>2378</v>
      </c>
      <c r="J1635" s="21">
        <f t="shared" si="101"/>
        <v>0</v>
      </c>
      <c r="K1635" t="s">
        <v>2377</v>
      </c>
      <c r="L1635" s="22" t="str">
        <f t="shared" si="102"/>
        <v>No</v>
      </c>
    </row>
    <row r="1636" spans="1:12">
      <c r="A1636" t="s">
        <v>733</v>
      </c>
      <c r="B1636">
        <v>21.31</v>
      </c>
      <c r="C1636" s="22" t="str">
        <f t="shared" si="103"/>
        <v>Normal weight</v>
      </c>
      <c r="D1636">
        <v>4.17</v>
      </c>
      <c r="E1636" t="str">
        <f t="shared" si="100"/>
        <v>Normal</v>
      </c>
      <c r="F1636" t="s">
        <v>2377</v>
      </c>
      <c r="G1636" t="s">
        <v>2377</v>
      </c>
      <c r="H1636" t="s">
        <v>2377</v>
      </c>
      <c r="I1636" t="s">
        <v>2378</v>
      </c>
      <c r="J1636" s="21">
        <f t="shared" si="101"/>
        <v>0</v>
      </c>
      <c r="K1636" t="s">
        <v>2377</v>
      </c>
      <c r="L1636" s="22" t="str">
        <f t="shared" si="102"/>
        <v>No</v>
      </c>
    </row>
    <row r="1637" spans="1:12">
      <c r="A1637" t="s">
        <v>732</v>
      </c>
      <c r="B1637">
        <v>19.559999999999999</v>
      </c>
      <c r="C1637" s="22" t="str">
        <f t="shared" si="103"/>
        <v>Normal weight</v>
      </c>
      <c r="D1637">
        <v>11.96</v>
      </c>
      <c r="E1637" t="str">
        <f t="shared" si="100"/>
        <v>Diabetes</v>
      </c>
      <c r="F1637" t="s">
        <v>2377</v>
      </c>
      <c r="G1637" t="s">
        <v>2377</v>
      </c>
      <c r="H1637" t="s">
        <v>2377</v>
      </c>
      <c r="I1637" t="s">
        <v>2378</v>
      </c>
      <c r="J1637" s="21">
        <f t="shared" si="101"/>
        <v>0</v>
      </c>
      <c r="K1637" t="s">
        <v>2377</v>
      </c>
      <c r="L1637" s="22" t="str">
        <f t="shared" si="102"/>
        <v>No</v>
      </c>
    </row>
    <row r="1638" spans="1:12">
      <c r="A1638" t="s">
        <v>731</v>
      </c>
      <c r="B1638">
        <v>37.335000000000001</v>
      </c>
      <c r="C1638" s="22" t="str">
        <f t="shared" si="103"/>
        <v>Obesity</v>
      </c>
      <c r="D1638">
        <v>6.26</v>
      </c>
      <c r="E1638" t="str">
        <f t="shared" si="100"/>
        <v>Pre-diabetes</v>
      </c>
      <c r="F1638" t="s">
        <v>2379</v>
      </c>
      <c r="G1638" t="s">
        <v>2377</v>
      </c>
      <c r="H1638" t="s">
        <v>2377</v>
      </c>
      <c r="I1638">
        <v>1</v>
      </c>
      <c r="J1638" s="21">
        <f t="shared" si="101"/>
        <v>1</v>
      </c>
      <c r="K1638" t="s">
        <v>2377</v>
      </c>
      <c r="L1638" s="22" t="str">
        <f t="shared" si="102"/>
        <v>No</v>
      </c>
    </row>
    <row r="1639" spans="1:12">
      <c r="A1639" t="s">
        <v>730</v>
      </c>
      <c r="B1639">
        <v>19.53</v>
      </c>
      <c r="C1639" s="22" t="str">
        <f t="shared" si="103"/>
        <v>Normal weight</v>
      </c>
      <c r="D1639">
        <v>11.68</v>
      </c>
      <c r="E1639" t="str">
        <f t="shared" si="100"/>
        <v>Diabetes</v>
      </c>
      <c r="F1639" t="s">
        <v>2377</v>
      </c>
      <c r="G1639" t="s">
        <v>2377</v>
      </c>
      <c r="H1639" t="s">
        <v>2377</v>
      </c>
      <c r="I1639" t="s">
        <v>2378</v>
      </c>
      <c r="J1639" s="21">
        <f t="shared" si="101"/>
        <v>0</v>
      </c>
      <c r="K1639" t="s">
        <v>2377</v>
      </c>
      <c r="L1639" s="22" t="str">
        <f t="shared" si="102"/>
        <v>No</v>
      </c>
    </row>
    <row r="1640" spans="1:12">
      <c r="A1640" t="s">
        <v>729</v>
      </c>
      <c r="B1640">
        <v>34.1</v>
      </c>
      <c r="C1640" s="22" t="str">
        <f t="shared" si="103"/>
        <v>Obesity</v>
      </c>
      <c r="D1640">
        <v>5.16</v>
      </c>
      <c r="E1640" t="str">
        <f t="shared" si="100"/>
        <v>Normal</v>
      </c>
      <c r="F1640" t="s">
        <v>2377</v>
      </c>
      <c r="G1640" t="s">
        <v>2377</v>
      </c>
      <c r="H1640" t="s">
        <v>2377</v>
      </c>
      <c r="I1640" t="s">
        <v>2378</v>
      </c>
      <c r="J1640" s="21">
        <f t="shared" si="101"/>
        <v>0</v>
      </c>
      <c r="K1640" t="s">
        <v>2377</v>
      </c>
      <c r="L1640" s="22" t="str">
        <f t="shared" si="102"/>
        <v>No</v>
      </c>
    </row>
    <row r="1641" spans="1:12">
      <c r="A1641" t="s">
        <v>728</v>
      </c>
      <c r="B1641">
        <v>16.5</v>
      </c>
      <c r="C1641" s="22" t="str">
        <f t="shared" si="103"/>
        <v>Underweight</v>
      </c>
      <c r="D1641">
        <v>6.9</v>
      </c>
      <c r="E1641" t="str">
        <f t="shared" si="100"/>
        <v>Diabetes</v>
      </c>
      <c r="F1641" t="s">
        <v>2379</v>
      </c>
      <c r="G1641" t="s">
        <v>2377</v>
      </c>
      <c r="H1641" t="s">
        <v>2377</v>
      </c>
      <c r="I1641">
        <v>2</v>
      </c>
      <c r="J1641" s="21">
        <f t="shared" si="101"/>
        <v>2</v>
      </c>
      <c r="K1641" t="s">
        <v>2377</v>
      </c>
      <c r="L1641" s="22" t="str">
        <f t="shared" si="102"/>
        <v>No</v>
      </c>
    </row>
    <row r="1642" spans="1:12">
      <c r="A1642" t="s">
        <v>727</v>
      </c>
      <c r="B1642">
        <v>30.69</v>
      </c>
      <c r="C1642" s="22" t="str">
        <f t="shared" si="103"/>
        <v>Obesity</v>
      </c>
      <c r="D1642">
        <v>4.83</v>
      </c>
      <c r="E1642" t="str">
        <f t="shared" si="100"/>
        <v>Normal</v>
      </c>
      <c r="F1642" t="s">
        <v>2377</v>
      </c>
      <c r="G1642" t="s">
        <v>2377</v>
      </c>
      <c r="H1642" t="s">
        <v>2377</v>
      </c>
      <c r="I1642">
        <v>1</v>
      </c>
      <c r="J1642" s="21">
        <f t="shared" si="101"/>
        <v>1</v>
      </c>
      <c r="K1642" t="s">
        <v>2377</v>
      </c>
      <c r="L1642" s="22" t="str">
        <f t="shared" si="102"/>
        <v>No</v>
      </c>
    </row>
    <row r="1643" spans="1:12">
      <c r="A1643" t="s">
        <v>726</v>
      </c>
      <c r="B1643">
        <v>28.93</v>
      </c>
      <c r="C1643" s="22" t="str">
        <f t="shared" si="103"/>
        <v>Overweight</v>
      </c>
      <c r="D1643">
        <v>4.87</v>
      </c>
      <c r="E1643" t="str">
        <f t="shared" si="100"/>
        <v>Normal</v>
      </c>
      <c r="F1643" t="s">
        <v>2377</v>
      </c>
      <c r="G1643" t="s">
        <v>2377</v>
      </c>
      <c r="H1643" t="s">
        <v>2377</v>
      </c>
      <c r="I1643">
        <v>1</v>
      </c>
      <c r="J1643" s="21">
        <f t="shared" si="101"/>
        <v>1</v>
      </c>
      <c r="K1643" t="s">
        <v>2377</v>
      </c>
      <c r="L1643" s="22" t="str">
        <f t="shared" si="102"/>
        <v>No</v>
      </c>
    </row>
    <row r="1644" spans="1:12">
      <c r="A1644" t="s">
        <v>725</v>
      </c>
      <c r="B1644">
        <v>38.9</v>
      </c>
      <c r="C1644" s="22" t="str">
        <f t="shared" si="103"/>
        <v>Obesity</v>
      </c>
      <c r="D1644">
        <v>4.28</v>
      </c>
      <c r="E1644" t="str">
        <f t="shared" si="100"/>
        <v>Normal</v>
      </c>
      <c r="F1644" t="s">
        <v>2377</v>
      </c>
      <c r="G1644" t="s">
        <v>2377</v>
      </c>
      <c r="H1644" t="s">
        <v>2377</v>
      </c>
      <c r="I1644" t="s">
        <v>2378</v>
      </c>
      <c r="J1644" s="21">
        <f t="shared" si="101"/>
        <v>0</v>
      </c>
      <c r="K1644" t="s">
        <v>2377</v>
      </c>
      <c r="L1644" s="22" t="str">
        <f t="shared" si="102"/>
        <v>No</v>
      </c>
    </row>
    <row r="1645" spans="1:12">
      <c r="A1645" t="s">
        <v>724</v>
      </c>
      <c r="B1645">
        <v>26.9</v>
      </c>
      <c r="C1645" s="22" t="str">
        <f t="shared" si="103"/>
        <v>Overweight</v>
      </c>
      <c r="D1645">
        <v>4.07</v>
      </c>
      <c r="E1645" t="str">
        <f t="shared" si="100"/>
        <v>Normal</v>
      </c>
      <c r="F1645" t="s">
        <v>2377</v>
      </c>
      <c r="G1645" t="s">
        <v>2377</v>
      </c>
      <c r="H1645" t="s">
        <v>2377</v>
      </c>
      <c r="I1645" t="s">
        <v>2378</v>
      </c>
      <c r="J1645" s="21">
        <f t="shared" si="101"/>
        <v>0</v>
      </c>
      <c r="K1645" t="s">
        <v>2377</v>
      </c>
      <c r="L1645" s="22" t="str">
        <f t="shared" si="102"/>
        <v>No</v>
      </c>
    </row>
    <row r="1646" spans="1:12">
      <c r="A1646" t="s">
        <v>723</v>
      </c>
      <c r="B1646">
        <v>24.86</v>
      </c>
      <c r="C1646" s="22" t="str">
        <f t="shared" si="103"/>
        <v>Normal weight</v>
      </c>
      <c r="D1646">
        <v>6.23</v>
      </c>
      <c r="E1646" t="str">
        <f t="shared" si="100"/>
        <v>Pre-diabetes</v>
      </c>
      <c r="F1646" t="s">
        <v>2377</v>
      </c>
      <c r="G1646" t="s">
        <v>2377</v>
      </c>
      <c r="H1646" t="s">
        <v>2377</v>
      </c>
      <c r="I1646" t="s">
        <v>2378</v>
      </c>
      <c r="J1646" s="21">
        <f t="shared" si="101"/>
        <v>0</v>
      </c>
      <c r="K1646" t="s">
        <v>2377</v>
      </c>
      <c r="L1646" s="22" t="str">
        <f t="shared" si="102"/>
        <v>No</v>
      </c>
    </row>
    <row r="1647" spans="1:12">
      <c r="A1647" t="s">
        <v>722</v>
      </c>
      <c r="B1647">
        <v>39.14</v>
      </c>
      <c r="C1647" s="22" t="str">
        <f t="shared" si="103"/>
        <v>Obesity</v>
      </c>
      <c r="D1647">
        <v>6.24</v>
      </c>
      <c r="E1647" t="str">
        <f t="shared" si="100"/>
        <v>Pre-diabetes</v>
      </c>
      <c r="F1647" t="s">
        <v>2377</v>
      </c>
      <c r="G1647" t="s">
        <v>2379</v>
      </c>
      <c r="H1647" t="s">
        <v>2377</v>
      </c>
      <c r="I1647">
        <v>1</v>
      </c>
      <c r="J1647" s="21">
        <f t="shared" si="101"/>
        <v>1</v>
      </c>
      <c r="K1647" t="s">
        <v>2377</v>
      </c>
      <c r="L1647" s="22" t="str">
        <f t="shared" si="102"/>
        <v>No</v>
      </c>
    </row>
    <row r="1648" spans="1:12">
      <c r="A1648" t="s">
        <v>721</v>
      </c>
      <c r="B1648">
        <v>39.799999999999997</v>
      </c>
      <c r="C1648" s="22" t="str">
        <f t="shared" si="103"/>
        <v>Obesity</v>
      </c>
      <c r="D1648">
        <v>6.17</v>
      </c>
      <c r="E1648" t="str">
        <f t="shared" si="100"/>
        <v>Pre-diabetes</v>
      </c>
      <c r="F1648" t="s">
        <v>2377</v>
      </c>
      <c r="G1648" t="s">
        <v>2377</v>
      </c>
      <c r="H1648" t="s">
        <v>2380</v>
      </c>
      <c r="I1648">
        <v>1</v>
      </c>
      <c r="J1648" s="21">
        <f t="shared" si="101"/>
        <v>1</v>
      </c>
      <c r="K1648" t="s">
        <v>2377</v>
      </c>
      <c r="L1648" s="22" t="str">
        <f t="shared" si="102"/>
        <v>No</v>
      </c>
    </row>
    <row r="1649" spans="1:12">
      <c r="A1649" t="s">
        <v>720</v>
      </c>
      <c r="B1649">
        <v>34.32</v>
      </c>
      <c r="C1649" s="22" t="str">
        <f t="shared" si="103"/>
        <v>Obesity</v>
      </c>
      <c r="D1649">
        <v>5.16</v>
      </c>
      <c r="E1649" t="str">
        <f t="shared" si="100"/>
        <v>Normal</v>
      </c>
      <c r="F1649" t="s">
        <v>2377</v>
      </c>
      <c r="G1649" t="s">
        <v>2377</v>
      </c>
      <c r="H1649" t="s">
        <v>2377</v>
      </c>
      <c r="I1649">
        <v>1</v>
      </c>
      <c r="J1649" s="21">
        <f t="shared" si="101"/>
        <v>1</v>
      </c>
      <c r="K1649" t="s">
        <v>2377</v>
      </c>
      <c r="L1649" s="22" t="str">
        <f t="shared" si="102"/>
        <v>No</v>
      </c>
    </row>
    <row r="1650" spans="1:12">
      <c r="A1650" t="s">
        <v>719</v>
      </c>
      <c r="B1650">
        <v>32.51</v>
      </c>
      <c r="C1650" s="22" t="str">
        <f t="shared" si="103"/>
        <v>Obesity</v>
      </c>
      <c r="D1650">
        <v>4.3</v>
      </c>
      <c r="E1650" t="str">
        <f t="shared" si="100"/>
        <v>Normal</v>
      </c>
      <c r="F1650" t="s">
        <v>2377</v>
      </c>
      <c r="G1650" t="s">
        <v>2377</v>
      </c>
      <c r="H1650" t="s">
        <v>2377</v>
      </c>
      <c r="I1650" t="s">
        <v>2378</v>
      </c>
      <c r="J1650" s="21">
        <f t="shared" si="101"/>
        <v>0</v>
      </c>
      <c r="K1650" t="s">
        <v>2377</v>
      </c>
      <c r="L1650" s="22" t="str">
        <f t="shared" si="102"/>
        <v>No</v>
      </c>
    </row>
    <row r="1651" spans="1:12">
      <c r="A1651" t="s">
        <v>718</v>
      </c>
      <c r="B1651">
        <v>30.71</v>
      </c>
      <c r="C1651" s="22" t="str">
        <f t="shared" si="103"/>
        <v>Obesity</v>
      </c>
      <c r="D1651">
        <v>6.14</v>
      </c>
      <c r="E1651" t="str">
        <f t="shared" si="100"/>
        <v>Pre-diabetes</v>
      </c>
      <c r="F1651" t="s">
        <v>2377</v>
      </c>
      <c r="G1651" t="s">
        <v>2377</v>
      </c>
      <c r="H1651" t="s">
        <v>2380</v>
      </c>
      <c r="I1651">
        <v>1</v>
      </c>
      <c r="J1651" s="21">
        <f t="shared" si="101"/>
        <v>1</v>
      </c>
      <c r="K1651" t="s">
        <v>2377</v>
      </c>
      <c r="L1651" s="22" t="str">
        <f t="shared" si="102"/>
        <v>No</v>
      </c>
    </row>
    <row r="1652" spans="1:12">
      <c r="A1652" t="s">
        <v>717</v>
      </c>
      <c r="B1652">
        <v>28.9</v>
      </c>
      <c r="C1652" s="22" t="str">
        <f t="shared" si="103"/>
        <v>Overweight</v>
      </c>
      <c r="D1652">
        <v>5.36</v>
      </c>
      <c r="E1652" t="str">
        <f t="shared" si="100"/>
        <v>Normal</v>
      </c>
      <c r="F1652" t="s">
        <v>2377</v>
      </c>
      <c r="G1652" t="s">
        <v>2377</v>
      </c>
      <c r="H1652" t="s">
        <v>2377</v>
      </c>
      <c r="I1652">
        <v>1</v>
      </c>
      <c r="J1652" s="21">
        <f t="shared" si="101"/>
        <v>1</v>
      </c>
      <c r="K1652" t="s">
        <v>2377</v>
      </c>
      <c r="L1652" s="22" t="str">
        <f t="shared" si="102"/>
        <v>No</v>
      </c>
    </row>
    <row r="1653" spans="1:12">
      <c r="A1653" t="s">
        <v>716</v>
      </c>
      <c r="B1653">
        <v>36.19</v>
      </c>
      <c r="C1653" s="22" t="str">
        <f t="shared" si="103"/>
        <v>Obesity</v>
      </c>
      <c r="D1653">
        <v>4.3</v>
      </c>
      <c r="E1653" t="str">
        <f t="shared" si="100"/>
        <v>Normal</v>
      </c>
      <c r="F1653" t="s">
        <v>2377</v>
      </c>
      <c r="G1653" t="s">
        <v>2377</v>
      </c>
      <c r="H1653" t="s">
        <v>2377</v>
      </c>
      <c r="I1653" t="s">
        <v>2378</v>
      </c>
      <c r="J1653" s="21">
        <f t="shared" si="101"/>
        <v>0</v>
      </c>
      <c r="K1653" t="s">
        <v>2377</v>
      </c>
      <c r="L1653" s="22" t="str">
        <f t="shared" si="102"/>
        <v>No</v>
      </c>
    </row>
    <row r="1654" spans="1:12">
      <c r="A1654" t="s">
        <v>715</v>
      </c>
      <c r="B1654">
        <v>29.6</v>
      </c>
      <c r="C1654" s="22" t="str">
        <f t="shared" si="103"/>
        <v>Overweight</v>
      </c>
      <c r="D1654">
        <v>4.09</v>
      </c>
      <c r="E1654" t="str">
        <f t="shared" si="100"/>
        <v>Normal</v>
      </c>
      <c r="F1654" t="s">
        <v>2377</v>
      </c>
      <c r="G1654" t="s">
        <v>2377</v>
      </c>
      <c r="H1654" t="s">
        <v>2377</v>
      </c>
      <c r="I1654" t="s">
        <v>2378</v>
      </c>
      <c r="J1654" s="21">
        <f t="shared" si="101"/>
        <v>0</v>
      </c>
      <c r="K1654" t="s">
        <v>2377</v>
      </c>
      <c r="L1654" s="22" t="str">
        <f t="shared" si="102"/>
        <v>No</v>
      </c>
    </row>
    <row r="1655" spans="1:12">
      <c r="A1655" t="s">
        <v>714</v>
      </c>
      <c r="B1655">
        <v>30.95</v>
      </c>
      <c r="C1655" s="22" t="str">
        <f t="shared" si="103"/>
        <v>Obesity</v>
      </c>
      <c r="D1655">
        <v>6.27</v>
      </c>
      <c r="E1655" t="str">
        <f t="shared" si="100"/>
        <v>Pre-diabetes</v>
      </c>
      <c r="F1655" t="s">
        <v>2377</v>
      </c>
      <c r="G1655" t="s">
        <v>2377</v>
      </c>
      <c r="H1655" t="s">
        <v>2380</v>
      </c>
      <c r="I1655">
        <v>1</v>
      </c>
      <c r="J1655" s="21">
        <f t="shared" si="101"/>
        <v>1</v>
      </c>
      <c r="K1655" t="s">
        <v>2377</v>
      </c>
      <c r="L1655" s="22" t="str">
        <f t="shared" si="102"/>
        <v>No</v>
      </c>
    </row>
    <row r="1656" spans="1:12">
      <c r="A1656" t="s">
        <v>713</v>
      </c>
      <c r="B1656">
        <v>19.95</v>
      </c>
      <c r="C1656" s="22" t="str">
        <f t="shared" si="103"/>
        <v>Normal weight</v>
      </c>
      <c r="D1656">
        <v>5.39</v>
      </c>
      <c r="E1656" t="str">
        <f t="shared" si="100"/>
        <v>Normal</v>
      </c>
      <c r="F1656" t="s">
        <v>2377</v>
      </c>
      <c r="G1656" t="s">
        <v>2377</v>
      </c>
      <c r="H1656" t="s">
        <v>2377</v>
      </c>
      <c r="I1656">
        <v>1</v>
      </c>
      <c r="J1656" s="21">
        <f t="shared" si="101"/>
        <v>1</v>
      </c>
      <c r="K1656" t="s">
        <v>2377</v>
      </c>
      <c r="L1656" s="22" t="str">
        <f t="shared" si="102"/>
        <v>No</v>
      </c>
    </row>
    <row r="1657" spans="1:12">
      <c r="A1657" t="s">
        <v>712</v>
      </c>
      <c r="B1657">
        <v>23.65</v>
      </c>
      <c r="C1657" s="22" t="str">
        <f t="shared" si="103"/>
        <v>Normal weight</v>
      </c>
      <c r="D1657">
        <v>5.75</v>
      </c>
      <c r="E1657" t="str">
        <f t="shared" si="100"/>
        <v>Pre-diabetes</v>
      </c>
      <c r="F1657" t="s">
        <v>2379</v>
      </c>
      <c r="G1657" t="s">
        <v>2377</v>
      </c>
      <c r="H1657" t="s">
        <v>2377</v>
      </c>
      <c r="I1657" t="s">
        <v>2378</v>
      </c>
      <c r="J1657" s="21">
        <f t="shared" si="101"/>
        <v>0</v>
      </c>
      <c r="K1657" t="s">
        <v>2377</v>
      </c>
      <c r="L1657" s="22" t="str">
        <f t="shared" si="102"/>
        <v>No</v>
      </c>
    </row>
    <row r="1658" spans="1:12">
      <c r="A1658" t="s">
        <v>711</v>
      </c>
      <c r="B1658">
        <v>43.34</v>
      </c>
      <c r="C1658" s="22" t="str">
        <f t="shared" si="103"/>
        <v>Obesity</v>
      </c>
      <c r="D1658">
        <v>4.91</v>
      </c>
      <c r="E1658" t="str">
        <f t="shared" si="100"/>
        <v>Normal</v>
      </c>
      <c r="F1658" t="s">
        <v>2377</v>
      </c>
      <c r="G1658" t="s">
        <v>2377</v>
      </c>
      <c r="H1658" t="s">
        <v>2377</v>
      </c>
      <c r="I1658">
        <v>1</v>
      </c>
      <c r="J1658" s="21">
        <f t="shared" si="101"/>
        <v>1</v>
      </c>
      <c r="K1658" t="s">
        <v>2377</v>
      </c>
      <c r="L1658" s="22" t="str">
        <f t="shared" si="102"/>
        <v>No</v>
      </c>
    </row>
    <row r="1659" spans="1:12">
      <c r="A1659" t="s">
        <v>710</v>
      </c>
      <c r="B1659">
        <v>31.98</v>
      </c>
      <c r="C1659" s="22" t="str">
        <f t="shared" si="103"/>
        <v>Obesity</v>
      </c>
      <c r="D1659">
        <v>4.46</v>
      </c>
      <c r="E1659" t="str">
        <f t="shared" si="100"/>
        <v>Normal</v>
      </c>
      <c r="F1659" t="s">
        <v>2379</v>
      </c>
      <c r="G1659" t="s">
        <v>2377</v>
      </c>
      <c r="H1659" t="s">
        <v>2377</v>
      </c>
      <c r="I1659">
        <v>1</v>
      </c>
      <c r="J1659" s="21">
        <f t="shared" si="101"/>
        <v>1</v>
      </c>
      <c r="K1659" t="s">
        <v>2377</v>
      </c>
      <c r="L1659" s="22" t="str">
        <f t="shared" si="102"/>
        <v>No</v>
      </c>
    </row>
    <row r="1660" spans="1:12">
      <c r="A1660" t="s">
        <v>709</v>
      </c>
      <c r="B1660">
        <v>35.86</v>
      </c>
      <c r="C1660" s="22" t="str">
        <f t="shared" si="103"/>
        <v>Obesity</v>
      </c>
      <c r="D1660">
        <v>6.22</v>
      </c>
      <c r="E1660" t="str">
        <f t="shared" si="100"/>
        <v>Pre-diabetes</v>
      </c>
      <c r="F1660" t="s">
        <v>2377</v>
      </c>
      <c r="G1660" t="s">
        <v>2377</v>
      </c>
      <c r="H1660" t="s">
        <v>2377</v>
      </c>
      <c r="I1660">
        <v>1</v>
      </c>
      <c r="J1660" s="21">
        <f t="shared" si="101"/>
        <v>1</v>
      </c>
      <c r="K1660" t="s">
        <v>2377</v>
      </c>
      <c r="L1660" s="22" t="str">
        <f t="shared" si="102"/>
        <v>No</v>
      </c>
    </row>
    <row r="1661" spans="1:12">
      <c r="A1661" t="s">
        <v>708</v>
      </c>
      <c r="B1661">
        <v>15.2</v>
      </c>
      <c r="C1661" s="22" t="str">
        <f t="shared" si="103"/>
        <v>Underweight</v>
      </c>
      <c r="D1661">
        <v>8.82</v>
      </c>
      <c r="E1661" t="str">
        <f t="shared" si="100"/>
        <v>Diabetes</v>
      </c>
      <c r="F1661" t="s">
        <v>2377</v>
      </c>
      <c r="G1661" t="s">
        <v>2377</v>
      </c>
      <c r="H1661" t="s">
        <v>2377</v>
      </c>
      <c r="I1661" t="s">
        <v>2378</v>
      </c>
      <c r="J1661" s="21">
        <f t="shared" si="101"/>
        <v>0</v>
      </c>
      <c r="K1661" t="s">
        <v>2377</v>
      </c>
      <c r="L1661" s="22" t="str">
        <f t="shared" si="102"/>
        <v>No</v>
      </c>
    </row>
    <row r="1662" spans="1:12">
      <c r="A1662" t="s">
        <v>707</v>
      </c>
      <c r="B1662">
        <v>37.200000000000003</v>
      </c>
      <c r="C1662" s="22" t="str">
        <f t="shared" si="103"/>
        <v>Obesity</v>
      </c>
      <c r="D1662">
        <v>10.14</v>
      </c>
      <c r="E1662" t="str">
        <f t="shared" si="100"/>
        <v>Diabetes</v>
      </c>
      <c r="F1662" t="s">
        <v>2377</v>
      </c>
      <c r="G1662" t="s">
        <v>2377</v>
      </c>
      <c r="H1662" t="s">
        <v>2377</v>
      </c>
      <c r="I1662" t="s">
        <v>2378</v>
      </c>
      <c r="J1662" s="21">
        <f t="shared" si="101"/>
        <v>0</v>
      </c>
      <c r="K1662" t="s">
        <v>2377</v>
      </c>
      <c r="L1662" s="22" t="str">
        <f t="shared" si="102"/>
        <v>No</v>
      </c>
    </row>
    <row r="1663" spans="1:12">
      <c r="A1663" t="s">
        <v>706</v>
      </c>
      <c r="B1663">
        <v>17.91</v>
      </c>
      <c r="C1663" s="22" t="str">
        <f t="shared" si="103"/>
        <v>Underweight</v>
      </c>
      <c r="D1663">
        <v>4.66</v>
      </c>
      <c r="E1663" t="str">
        <f t="shared" si="100"/>
        <v>Normal</v>
      </c>
      <c r="F1663" t="s">
        <v>2377</v>
      </c>
      <c r="G1663" t="s">
        <v>2377</v>
      </c>
      <c r="H1663" t="s">
        <v>2377</v>
      </c>
      <c r="I1663">
        <v>2</v>
      </c>
      <c r="J1663" s="21">
        <f t="shared" si="101"/>
        <v>2</v>
      </c>
      <c r="K1663" t="s">
        <v>2377</v>
      </c>
      <c r="L1663" s="22" t="str">
        <f t="shared" si="102"/>
        <v>No</v>
      </c>
    </row>
    <row r="1664" spans="1:12">
      <c r="A1664" t="s">
        <v>705</v>
      </c>
      <c r="B1664">
        <v>20.76</v>
      </c>
      <c r="C1664" s="22" t="str">
        <f t="shared" si="103"/>
        <v>Normal weight</v>
      </c>
      <c r="D1664">
        <v>6.26</v>
      </c>
      <c r="E1664" t="str">
        <f t="shared" si="100"/>
        <v>Pre-diabetes</v>
      </c>
      <c r="F1664" t="s">
        <v>2377</v>
      </c>
      <c r="G1664" t="s">
        <v>2377</v>
      </c>
      <c r="H1664" t="s">
        <v>2377</v>
      </c>
      <c r="I1664" t="s">
        <v>2378</v>
      </c>
      <c r="J1664" s="21">
        <f t="shared" si="101"/>
        <v>0</v>
      </c>
      <c r="K1664" t="s">
        <v>2377</v>
      </c>
      <c r="L1664" s="22" t="str">
        <f t="shared" si="102"/>
        <v>No</v>
      </c>
    </row>
    <row r="1665" spans="1:12">
      <c r="A1665" t="s">
        <v>704</v>
      </c>
      <c r="B1665">
        <v>38.99</v>
      </c>
      <c r="C1665" s="22" t="str">
        <f t="shared" si="103"/>
        <v>Obesity</v>
      </c>
      <c r="D1665">
        <v>5.21</v>
      </c>
      <c r="E1665" t="str">
        <f t="shared" si="100"/>
        <v>Normal</v>
      </c>
      <c r="F1665" t="s">
        <v>2377</v>
      </c>
      <c r="G1665" t="s">
        <v>2379</v>
      </c>
      <c r="H1665" t="s">
        <v>2377</v>
      </c>
      <c r="I1665">
        <v>1</v>
      </c>
      <c r="J1665" s="21">
        <f t="shared" si="101"/>
        <v>1</v>
      </c>
      <c r="K1665" t="s">
        <v>2377</v>
      </c>
      <c r="L1665" s="22" t="str">
        <f t="shared" si="102"/>
        <v>No</v>
      </c>
    </row>
    <row r="1666" spans="1:12">
      <c r="A1666" t="s">
        <v>703</v>
      </c>
      <c r="B1666">
        <v>42.655000000000001</v>
      </c>
      <c r="C1666" s="22" t="str">
        <f t="shared" si="103"/>
        <v>Obesity</v>
      </c>
      <c r="D1666">
        <v>5.94</v>
      </c>
      <c r="E1666" t="str">
        <f t="shared" si="100"/>
        <v>Pre-diabetes</v>
      </c>
      <c r="F1666" t="s">
        <v>2379</v>
      </c>
      <c r="G1666" t="s">
        <v>2377</v>
      </c>
      <c r="H1666" t="s">
        <v>2380</v>
      </c>
      <c r="I1666">
        <v>1</v>
      </c>
      <c r="J1666" s="21">
        <f t="shared" si="101"/>
        <v>1</v>
      </c>
      <c r="K1666" t="s">
        <v>2377</v>
      </c>
      <c r="L1666" s="22" t="str">
        <f t="shared" si="102"/>
        <v>No</v>
      </c>
    </row>
    <row r="1667" spans="1:12">
      <c r="A1667" t="s">
        <v>702</v>
      </c>
      <c r="B1667">
        <v>30.57</v>
      </c>
      <c r="C1667" s="22" t="str">
        <f t="shared" si="103"/>
        <v>Obesity</v>
      </c>
      <c r="D1667">
        <v>5.34</v>
      </c>
      <c r="E1667" t="str">
        <f t="shared" ref="E1667:E1730" si="104">IF(D1667&lt;5.7,"Normal",IF(D1667&lt;6.5,"Pre-diabetes","Diabetes"))</f>
        <v>Normal</v>
      </c>
      <c r="F1667" t="s">
        <v>2377</v>
      </c>
      <c r="G1667" t="s">
        <v>2377</v>
      </c>
      <c r="H1667" t="s">
        <v>2380</v>
      </c>
      <c r="I1667">
        <v>1</v>
      </c>
      <c r="J1667" s="21">
        <f t="shared" ref="J1667:J1730" si="105">IF(I1667="No major surgery",0,I1667)</f>
        <v>1</v>
      </c>
      <c r="K1667" t="s">
        <v>2377</v>
      </c>
      <c r="L1667" s="22" t="str">
        <f t="shared" ref="L1667:L1730" si="106">IF(K1667="?","No",K1667)</f>
        <v>No</v>
      </c>
    </row>
    <row r="1668" spans="1:12">
      <c r="A1668" t="s">
        <v>701</v>
      </c>
      <c r="B1668">
        <v>17.7</v>
      </c>
      <c r="C1668" s="22" t="str">
        <f t="shared" ref="C1668:C1731" si="107">IF(B1668&lt;18.5,"Underweight",IF(B1668&lt;25,"Normal weight", IF(B1668&lt;30,"Overweight","Obesity")))</f>
        <v>Underweight</v>
      </c>
      <c r="D1668">
        <v>6.38</v>
      </c>
      <c r="E1668" t="str">
        <f t="shared" si="104"/>
        <v>Pre-diabetes</v>
      </c>
      <c r="F1668" t="s">
        <v>2377</v>
      </c>
      <c r="G1668" t="s">
        <v>2377</v>
      </c>
      <c r="H1668" t="s">
        <v>2377</v>
      </c>
      <c r="I1668">
        <v>2</v>
      </c>
      <c r="J1668" s="21">
        <f t="shared" si="105"/>
        <v>2</v>
      </c>
      <c r="K1668" t="s">
        <v>2377</v>
      </c>
      <c r="L1668" s="22" t="str">
        <f t="shared" si="106"/>
        <v>No</v>
      </c>
    </row>
    <row r="1669" spans="1:12">
      <c r="A1669" t="s">
        <v>700</v>
      </c>
      <c r="B1669">
        <v>34.770000000000003</v>
      </c>
      <c r="C1669" s="22" t="str">
        <f t="shared" si="107"/>
        <v>Obesity</v>
      </c>
      <c r="D1669">
        <v>4.47</v>
      </c>
      <c r="E1669" t="str">
        <f t="shared" si="104"/>
        <v>Normal</v>
      </c>
      <c r="F1669" t="s">
        <v>2377</v>
      </c>
      <c r="G1669" t="s">
        <v>2377</v>
      </c>
      <c r="H1669" t="s">
        <v>2377</v>
      </c>
      <c r="I1669">
        <v>1</v>
      </c>
      <c r="J1669" s="21">
        <f t="shared" si="105"/>
        <v>1</v>
      </c>
      <c r="K1669" t="s">
        <v>2377</v>
      </c>
      <c r="L1669" s="22" t="str">
        <f t="shared" si="106"/>
        <v>No</v>
      </c>
    </row>
    <row r="1670" spans="1:12">
      <c r="A1670" t="s">
        <v>699</v>
      </c>
      <c r="B1670">
        <v>16.88</v>
      </c>
      <c r="C1670" s="22" t="str">
        <f t="shared" si="107"/>
        <v>Underweight</v>
      </c>
      <c r="D1670">
        <v>9.9600000000000009</v>
      </c>
      <c r="E1670" t="str">
        <f t="shared" si="104"/>
        <v>Diabetes</v>
      </c>
      <c r="F1670" t="s">
        <v>2377</v>
      </c>
      <c r="G1670" t="s">
        <v>2377</v>
      </c>
      <c r="H1670" t="s">
        <v>2377</v>
      </c>
      <c r="I1670" t="s">
        <v>2378</v>
      </c>
      <c r="J1670" s="21">
        <f t="shared" si="105"/>
        <v>0</v>
      </c>
      <c r="K1670" t="s">
        <v>2377</v>
      </c>
      <c r="L1670" s="22" t="str">
        <f t="shared" si="106"/>
        <v>No</v>
      </c>
    </row>
    <row r="1671" spans="1:12">
      <c r="A1671" t="s">
        <v>698</v>
      </c>
      <c r="B1671">
        <v>40.26</v>
      </c>
      <c r="C1671" s="22" t="str">
        <f t="shared" si="107"/>
        <v>Obesity</v>
      </c>
      <c r="D1671">
        <v>9.92</v>
      </c>
      <c r="E1671" t="str">
        <f t="shared" si="104"/>
        <v>Diabetes</v>
      </c>
      <c r="F1671" t="s">
        <v>2379</v>
      </c>
      <c r="G1671" t="s">
        <v>2377</v>
      </c>
      <c r="H1671" t="s">
        <v>2377</v>
      </c>
      <c r="I1671" t="s">
        <v>2378</v>
      </c>
      <c r="J1671" s="21">
        <f t="shared" si="105"/>
        <v>0</v>
      </c>
      <c r="K1671" t="s">
        <v>2377</v>
      </c>
      <c r="L1671" s="22" t="str">
        <f t="shared" si="106"/>
        <v>No</v>
      </c>
    </row>
    <row r="1672" spans="1:12">
      <c r="A1672" t="s">
        <v>697</v>
      </c>
      <c r="B1672">
        <v>25.6</v>
      </c>
      <c r="C1672" s="22" t="str">
        <f t="shared" si="107"/>
        <v>Overweight</v>
      </c>
      <c r="D1672">
        <v>6.03</v>
      </c>
      <c r="E1672" t="str">
        <f t="shared" si="104"/>
        <v>Pre-diabetes</v>
      </c>
      <c r="F1672" t="s">
        <v>2377</v>
      </c>
      <c r="G1672" t="s">
        <v>2377</v>
      </c>
      <c r="H1672" t="s">
        <v>2380</v>
      </c>
      <c r="I1672">
        <v>1</v>
      </c>
      <c r="J1672" s="21">
        <f t="shared" si="105"/>
        <v>1</v>
      </c>
      <c r="K1672" t="s">
        <v>2377</v>
      </c>
      <c r="L1672" s="22" t="str">
        <f t="shared" si="106"/>
        <v>No</v>
      </c>
    </row>
    <row r="1673" spans="1:12">
      <c r="A1673" t="s">
        <v>696</v>
      </c>
      <c r="B1673">
        <v>33.549999999999997</v>
      </c>
      <c r="C1673" s="22" t="str">
        <f t="shared" si="107"/>
        <v>Obesity</v>
      </c>
      <c r="D1673">
        <v>10.9</v>
      </c>
      <c r="E1673" t="str">
        <f t="shared" si="104"/>
        <v>Diabetes</v>
      </c>
      <c r="F1673" t="s">
        <v>2379</v>
      </c>
      <c r="G1673" t="s">
        <v>2377</v>
      </c>
      <c r="H1673" t="s">
        <v>2377</v>
      </c>
      <c r="I1673" t="s">
        <v>2378</v>
      </c>
      <c r="J1673" s="21">
        <f t="shared" si="105"/>
        <v>0</v>
      </c>
      <c r="K1673" t="s">
        <v>2377</v>
      </c>
      <c r="L1673" s="22" t="str">
        <f t="shared" si="106"/>
        <v>No</v>
      </c>
    </row>
    <row r="1674" spans="1:12">
      <c r="A1674" t="s">
        <v>695</v>
      </c>
      <c r="B1674">
        <v>16.690000000000001</v>
      </c>
      <c r="C1674" s="22" t="str">
        <f t="shared" si="107"/>
        <v>Underweight</v>
      </c>
      <c r="D1674">
        <v>10.66</v>
      </c>
      <c r="E1674" t="str">
        <f t="shared" si="104"/>
        <v>Diabetes</v>
      </c>
      <c r="F1674" t="s">
        <v>2377</v>
      </c>
      <c r="G1674" t="s">
        <v>2377</v>
      </c>
      <c r="H1674" t="s">
        <v>2377</v>
      </c>
      <c r="I1674" t="s">
        <v>2378</v>
      </c>
      <c r="J1674" s="21">
        <f t="shared" si="105"/>
        <v>0</v>
      </c>
      <c r="K1674" t="s">
        <v>2377</v>
      </c>
      <c r="L1674" s="22" t="str">
        <f t="shared" si="106"/>
        <v>No</v>
      </c>
    </row>
    <row r="1675" spans="1:12">
      <c r="A1675" t="s">
        <v>694</v>
      </c>
      <c r="B1675">
        <v>19.95</v>
      </c>
      <c r="C1675" s="22" t="str">
        <f t="shared" si="107"/>
        <v>Normal weight</v>
      </c>
      <c r="D1675">
        <v>4.05</v>
      </c>
      <c r="E1675" t="str">
        <f t="shared" si="104"/>
        <v>Normal</v>
      </c>
      <c r="F1675" t="s">
        <v>2377</v>
      </c>
      <c r="G1675" t="s">
        <v>2377</v>
      </c>
      <c r="H1675" t="s">
        <v>2377</v>
      </c>
      <c r="I1675">
        <v>1</v>
      </c>
      <c r="J1675" s="21">
        <f t="shared" si="105"/>
        <v>1</v>
      </c>
      <c r="K1675" t="s">
        <v>2377</v>
      </c>
      <c r="L1675" s="22" t="str">
        <f t="shared" si="106"/>
        <v>No</v>
      </c>
    </row>
    <row r="1676" spans="1:12">
      <c r="A1676" t="s">
        <v>693</v>
      </c>
      <c r="B1676">
        <v>17.55</v>
      </c>
      <c r="C1676" s="22" t="str">
        <f t="shared" si="107"/>
        <v>Underweight</v>
      </c>
      <c r="D1676">
        <v>4.2300000000000004</v>
      </c>
      <c r="E1676" t="str">
        <f t="shared" si="104"/>
        <v>Normal</v>
      </c>
      <c r="F1676" t="s">
        <v>2377</v>
      </c>
      <c r="G1676" t="s">
        <v>2377</v>
      </c>
      <c r="H1676" t="s">
        <v>2377</v>
      </c>
      <c r="I1676">
        <v>2</v>
      </c>
      <c r="J1676" s="21">
        <f t="shared" si="105"/>
        <v>2</v>
      </c>
      <c r="K1676" t="s">
        <v>2377</v>
      </c>
      <c r="L1676" s="22" t="str">
        <f t="shared" si="106"/>
        <v>No</v>
      </c>
    </row>
    <row r="1677" spans="1:12">
      <c r="A1677" t="s">
        <v>692</v>
      </c>
      <c r="B1677">
        <v>22.01</v>
      </c>
      <c r="C1677" s="22" t="str">
        <f t="shared" si="107"/>
        <v>Normal weight</v>
      </c>
      <c r="D1677">
        <v>5.01</v>
      </c>
      <c r="E1677" t="str">
        <f t="shared" si="104"/>
        <v>Normal</v>
      </c>
      <c r="F1677" t="s">
        <v>2377</v>
      </c>
      <c r="G1677" t="s">
        <v>2377</v>
      </c>
      <c r="H1677" t="s">
        <v>2377</v>
      </c>
      <c r="I1677">
        <v>1</v>
      </c>
      <c r="J1677" s="21">
        <f t="shared" si="105"/>
        <v>1</v>
      </c>
      <c r="K1677" t="s">
        <v>2377</v>
      </c>
      <c r="L1677" s="22" t="str">
        <f t="shared" si="106"/>
        <v>No</v>
      </c>
    </row>
    <row r="1678" spans="1:12">
      <c r="A1678" t="s">
        <v>691</v>
      </c>
      <c r="B1678">
        <v>41.8</v>
      </c>
      <c r="C1678" s="22" t="str">
        <f t="shared" si="107"/>
        <v>Obesity</v>
      </c>
      <c r="D1678">
        <v>5.82</v>
      </c>
      <c r="E1678" t="str">
        <f t="shared" si="104"/>
        <v>Pre-diabetes</v>
      </c>
      <c r="F1678" t="s">
        <v>2379</v>
      </c>
      <c r="G1678" t="s">
        <v>2377</v>
      </c>
      <c r="H1678" t="s">
        <v>2380</v>
      </c>
      <c r="I1678">
        <v>1</v>
      </c>
      <c r="J1678" s="21">
        <f t="shared" si="105"/>
        <v>1</v>
      </c>
      <c r="K1678" t="s">
        <v>2377</v>
      </c>
      <c r="L1678" s="22" t="str">
        <f t="shared" si="106"/>
        <v>No</v>
      </c>
    </row>
    <row r="1679" spans="1:12">
      <c r="A1679" t="s">
        <v>690</v>
      </c>
      <c r="B1679">
        <v>19.170000000000002</v>
      </c>
      <c r="C1679" s="22" t="str">
        <f t="shared" si="107"/>
        <v>Normal weight</v>
      </c>
      <c r="D1679">
        <v>7.94</v>
      </c>
      <c r="E1679" t="str">
        <f t="shared" si="104"/>
        <v>Diabetes</v>
      </c>
      <c r="F1679" t="s">
        <v>2377</v>
      </c>
      <c r="G1679" t="s">
        <v>2377</v>
      </c>
      <c r="H1679" t="s">
        <v>2377</v>
      </c>
      <c r="I1679" t="s">
        <v>2378</v>
      </c>
      <c r="J1679" s="21">
        <f t="shared" si="105"/>
        <v>0</v>
      </c>
      <c r="K1679" t="s">
        <v>2377</v>
      </c>
      <c r="L1679" s="22" t="str">
        <f t="shared" si="106"/>
        <v>No</v>
      </c>
    </row>
    <row r="1680" spans="1:12">
      <c r="A1680" t="s">
        <v>689</v>
      </c>
      <c r="B1680">
        <v>32.799999999999997</v>
      </c>
      <c r="C1680" s="22" t="str">
        <f t="shared" si="107"/>
        <v>Obesity</v>
      </c>
      <c r="D1680">
        <v>6.16</v>
      </c>
      <c r="E1680" t="str">
        <f t="shared" si="104"/>
        <v>Pre-diabetes</v>
      </c>
      <c r="F1680" t="s">
        <v>2379</v>
      </c>
      <c r="G1680" t="s">
        <v>2377</v>
      </c>
      <c r="H1680" t="s">
        <v>2380</v>
      </c>
      <c r="I1680">
        <v>1</v>
      </c>
      <c r="J1680" s="21">
        <f t="shared" si="105"/>
        <v>1</v>
      </c>
      <c r="K1680" t="s">
        <v>2377</v>
      </c>
      <c r="L1680" s="22" t="str">
        <f t="shared" si="106"/>
        <v>No</v>
      </c>
    </row>
    <row r="1681" spans="1:12">
      <c r="A1681" t="s">
        <v>688</v>
      </c>
      <c r="B1681">
        <v>35.814999999999998</v>
      </c>
      <c r="C1681" s="22" t="str">
        <f t="shared" si="107"/>
        <v>Obesity</v>
      </c>
      <c r="D1681">
        <v>4.1500000000000004</v>
      </c>
      <c r="E1681" t="str">
        <f t="shared" si="104"/>
        <v>Normal</v>
      </c>
      <c r="F1681" t="s">
        <v>2377</v>
      </c>
      <c r="G1681" t="s">
        <v>2377</v>
      </c>
      <c r="H1681" t="s">
        <v>2377</v>
      </c>
      <c r="I1681">
        <v>1</v>
      </c>
      <c r="J1681" s="21">
        <f t="shared" si="105"/>
        <v>1</v>
      </c>
      <c r="K1681" t="s">
        <v>2377</v>
      </c>
      <c r="L1681" s="22" t="str">
        <f t="shared" si="106"/>
        <v>No</v>
      </c>
    </row>
    <row r="1682" spans="1:12">
      <c r="A1682" t="s">
        <v>687</v>
      </c>
      <c r="B1682">
        <v>24.3</v>
      </c>
      <c r="C1682" s="22" t="str">
        <f t="shared" si="107"/>
        <v>Normal weight</v>
      </c>
      <c r="D1682">
        <v>6.23</v>
      </c>
      <c r="E1682" t="str">
        <f t="shared" si="104"/>
        <v>Pre-diabetes</v>
      </c>
      <c r="F1682" t="s">
        <v>2377</v>
      </c>
      <c r="G1682" t="s">
        <v>2377</v>
      </c>
      <c r="H1682" t="s">
        <v>2377</v>
      </c>
      <c r="I1682" t="s">
        <v>2378</v>
      </c>
      <c r="J1682" s="21">
        <f t="shared" si="105"/>
        <v>0</v>
      </c>
      <c r="K1682" t="s">
        <v>2377</v>
      </c>
      <c r="L1682" s="22" t="str">
        <f t="shared" si="106"/>
        <v>No</v>
      </c>
    </row>
    <row r="1683" spans="1:12">
      <c r="A1683" t="s">
        <v>686</v>
      </c>
      <c r="B1683">
        <v>19.059999999999999</v>
      </c>
      <c r="C1683" s="22" t="str">
        <f t="shared" si="107"/>
        <v>Normal weight</v>
      </c>
      <c r="D1683">
        <v>7.41</v>
      </c>
      <c r="E1683" t="str">
        <f t="shared" si="104"/>
        <v>Diabetes</v>
      </c>
      <c r="F1683" t="s">
        <v>2377</v>
      </c>
      <c r="G1683" t="s">
        <v>2377</v>
      </c>
      <c r="H1683" t="s">
        <v>2377</v>
      </c>
      <c r="I1683" t="s">
        <v>2378</v>
      </c>
      <c r="J1683" s="21">
        <f t="shared" si="105"/>
        <v>0</v>
      </c>
      <c r="K1683" t="s">
        <v>2377</v>
      </c>
      <c r="L1683" s="22" t="str">
        <f t="shared" si="106"/>
        <v>No</v>
      </c>
    </row>
    <row r="1684" spans="1:12">
      <c r="A1684" t="s">
        <v>685</v>
      </c>
      <c r="B1684">
        <v>33.25</v>
      </c>
      <c r="C1684" s="22" t="str">
        <f t="shared" si="107"/>
        <v>Obesity</v>
      </c>
      <c r="D1684">
        <v>5.62</v>
      </c>
      <c r="E1684" t="str">
        <f t="shared" si="104"/>
        <v>Normal</v>
      </c>
      <c r="F1684" t="s">
        <v>2379</v>
      </c>
      <c r="G1684" t="s">
        <v>2377</v>
      </c>
      <c r="H1684" t="s">
        <v>2377</v>
      </c>
      <c r="I1684">
        <v>1</v>
      </c>
      <c r="J1684" s="21">
        <f t="shared" si="105"/>
        <v>1</v>
      </c>
      <c r="K1684" t="s">
        <v>2377</v>
      </c>
      <c r="L1684" s="22" t="str">
        <f t="shared" si="106"/>
        <v>No</v>
      </c>
    </row>
    <row r="1685" spans="1:12">
      <c r="A1685" t="s">
        <v>684</v>
      </c>
      <c r="B1685">
        <v>21.37</v>
      </c>
      <c r="C1685" s="22" t="str">
        <f t="shared" si="107"/>
        <v>Normal weight</v>
      </c>
      <c r="D1685">
        <v>4.54</v>
      </c>
      <c r="E1685" t="str">
        <f t="shared" si="104"/>
        <v>Normal</v>
      </c>
      <c r="F1685" t="s">
        <v>2379</v>
      </c>
      <c r="G1685" t="s">
        <v>2377</v>
      </c>
      <c r="H1685" t="s">
        <v>2380</v>
      </c>
      <c r="I1685">
        <v>1</v>
      </c>
      <c r="J1685" s="21">
        <f t="shared" si="105"/>
        <v>1</v>
      </c>
      <c r="K1685" t="s">
        <v>2377</v>
      </c>
      <c r="L1685" s="22" t="str">
        <f t="shared" si="106"/>
        <v>No</v>
      </c>
    </row>
    <row r="1686" spans="1:12">
      <c r="A1686" t="s">
        <v>683</v>
      </c>
      <c r="B1686">
        <v>34.43</v>
      </c>
      <c r="C1686" s="22" t="str">
        <f t="shared" si="107"/>
        <v>Obesity</v>
      </c>
      <c r="D1686">
        <v>8.6199999999999992</v>
      </c>
      <c r="E1686" t="str">
        <f t="shared" si="104"/>
        <v>Diabetes</v>
      </c>
      <c r="F1686" t="s">
        <v>2379</v>
      </c>
      <c r="G1686" t="s">
        <v>2377</v>
      </c>
      <c r="H1686" t="s">
        <v>2377</v>
      </c>
      <c r="I1686">
        <v>1</v>
      </c>
      <c r="J1686" s="21">
        <f t="shared" si="105"/>
        <v>1</v>
      </c>
      <c r="K1686" t="s">
        <v>2377</v>
      </c>
      <c r="L1686" s="22" t="str">
        <f t="shared" si="106"/>
        <v>No</v>
      </c>
    </row>
    <row r="1687" spans="1:12">
      <c r="A1687" t="s">
        <v>682</v>
      </c>
      <c r="B1687">
        <v>20.86</v>
      </c>
      <c r="C1687" s="22" t="str">
        <f t="shared" si="107"/>
        <v>Normal weight</v>
      </c>
      <c r="D1687">
        <v>4.3600000000000003</v>
      </c>
      <c r="E1687" t="str">
        <f t="shared" si="104"/>
        <v>Normal</v>
      </c>
      <c r="F1687" t="s">
        <v>2379</v>
      </c>
      <c r="G1687" t="s">
        <v>2377</v>
      </c>
      <c r="H1687" t="s">
        <v>2377</v>
      </c>
      <c r="I1687" t="s">
        <v>2378</v>
      </c>
      <c r="J1687" s="21">
        <f t="shared" si="105"/>
        <v>0</v>
      </c>
      <c r="K1687" t="s">
        <v>2377</v>
      </c>
      <c r="L1687" s="22" t="str">
        <f t="shared" si="106"/>
        <v>No</v>
      </c>
    </row>
    <row r="1688" spans="1:12">
      <c r="A1688" t="s">
        <v>681</v>
      </c>
      <c r="B1688">
        <v>18.34</v>
      </c>
      <c r="C1688" s="22" t="str">
        <f t="shared" si="107"/>
        <v>Underweight</v>
      </c>
      <c r="D1688">
        <v>10.01</v>
      </c>
      <c r="E1688" t="str">
        <f t="shared" si="104"/>
        <v>Diabetes</v>
      </c>
      <c r="F1688" t="s">
        <v>2377</v>
      </c>
      <c r="G1688" t="s">
        <v>2377</v>
      </c>
      <c r="H1688" t="s">
        <v>2377</v>
      </c>
      <c r="I1688" t="s">
        <v>2378</v>
      </c>
      <c r="J1688" s="21">
        <f t="shared" si="105"/>
        <v>0</v>
      </c>
      <c r="K1688" t="s">
        <v>2377</v>
      </c>
      <c r="L1688" s="22" t="str">
        <f t="shared" si="106"/>
        <v>No</v>
      </c>
    </row>
    <row r="1689" spans="1:12">
      <c r="A1689" t="s">
        <v>680</v>
      </c>
      <c r="B1689">
        <v>34.15</v>
      </c>
      <c r="C1689" s="22" t="str">
        <f t="shared" si="107"/>
        <v>Obesity</v>
      </c>
      <c r="D1689">
        <v>5.42</v>
      </c>
      <c r="E1689" t="str">
        <f t="shared" si="104"/>
        <v>Normal</v>
      </c>
      <c r="F1689" t="s">
        <v>2377</v>
      </c>
      <c r="G1689" t="s">
        <v>2377</v>
      </c>
      <c r="H1689" t="s">
        <v>2377</v>
      </c>
      <c r="I1689" t="s">
        <v>2378</v>
      </c>
      <c r="J1689" s="21">
        <f t="shared" si="105"/>
        <v>0</v>
      </c>
      <c r="K1689" t="s">
        <v>2377</v>
      </c>
      <c r="L1689" s="22" t="str">
        <f t="shared" si="106"/>
        <v>No</v>
      </c>
    </row>
    <row r="1690" spans="1:12">
      <c r="A1690" t="s">
        <v>679</v>
      </c>
      <c r="B1690">
        <v>18.350000000000001</v>
      </c>
      <c r="C1690" s="22" t="str">
        <f t="shared" si="107"/>
        <v>Underweight</v>
      </c>
      <c r="D1690">
        <v>5.12</v>
      </c>
      <c r="E1690" t="str">
        <f t="shared" si="104"/>
        <v>Normal</v>
      </c>
      <c r="F1690" t="s">
        <v>2377</v>
      </c>
      <c r="G1690" t="s">
        <v>2377</v>
      </c>
      <c r="H1690" t="s">
        <v>2377</v>
      </c>
      <c r="I1690" t="s">
        <v>2378</v>
      </c>
      <c r="J1690" s="21">
        <f t="shared" si="105"/>
        <v>0</v>
      </c>
      <c r="K1690" t="s">
        <v>2377</v>
      </c>
      <c r="L1690" s="22" t="str">
        <f t="shared" si="106"/>
        <v>No</v>
      </c>
    </row>
    <row r="1691" spans="1:12">
      <c r="A1691" t="s">
        <v>678</v>
      </c>
      <c r="B1691">
        <v>22.13</v>
      </c>
      <c r="C1691" s="22" t="str">
        <f t="shared" si="107"/>
        <v>Normal weight</v>
      </c>
      <c r="D1691">
        <v>9.1999999999999993</v>
      </c>
      <c r="E1691" t="str">
        <f t="shared" si="104"/>
        <v>Diabetes</v>
      </c>
      <c r="F1691" t="s">
        <v>2379</v>
      </c>
      <c r="G1691" t="s">
        <v>2377</v>
      </c>
      <c r="H1691" t="s">
        <v>2377</v>
      </c>
      <c r="I1691" t="s">
        <v>2378</v>
      </c>
      <c r="J1691" s="21">
        <f t="shared" si="105"/>
        <v>0</v>
      </c>
      <c r="K1691" t="s">
        <v>2377</v>
      </c>
      <c r="L1691" s="22" t="str">
        <f t="shared" si="106"/>
        <v>No</v>
      </c>
    </row>
    <row r="1692" spans="1:12">
      <c r="A1692" t="s">
        <v>677</v>
      </c>
      <c r="B1692">
        <v>22.51</v>
      </c>
      <c r="C1692" s="22" t="str">
        <f t="shared" si="107"/>
        <v>Normal weight</v>
      </c>
      <c r="D1692">
        <v>6.08</v>
      </c>
      <c r="E1692" t="str">
        <f t="shared" si="104"/>
        <v>Pre-diabetes</v>
      </c>
      <c r="F1692" t="s">
        <v>2379</v>
      </c>
      <c r="G1692" t="s">
        <v>2377</v>
      </c>
      <c r="H1692" t="s">
        <v>2377</v>
      </c>
      <c r="I1692">
        <v>1</v>
      </c>
      <c r="J1692" s="21">
        <f t="shared" si="105"/>
        <v>1</v>
      </c>
      <c r="K1692" t="s">
        <v>2377</v>
      </c>
      <c r="L1692" s="22" t="str">
        <f t="shared" si="106"/>
        <v>No</v>
      </c>
    </row>
    <row r="1693" spans="1:12">
      <c r="A1693" t="s">
        <v>676</v>
      </c>
      <c r="B1693">
        <v>31</v>
      </c>
      <c r="C1693" s="22" t="str">
        <f t="shared" si="107"/>
        <v>Obesity</v>
      </c>
      <c r="D1693">
        <v>4.7699999999999996</v>
      </c>
      <c r="E1693" t="str">
        <f t="shared" si="104"/>
        <v>Normal</v>
      </c>
      <c r="F1693" t="s">
        <v>2377</v>
      </c>
      <c r="G1693" t="s">
        <v>2377</v>
      </c>
      <c r="H1693" t="s">
        <v>2377</v>
      </c>
      <c r="I1693">
        <v>1</v>
      </c>
      <c r="J1693" s="21">
        <f t="shared" si="105"/>
        <v>1</v>
      </c>
      <c r="K1693" t="s">
        <v>2377</v>
      </c>
      <c r="L1693" s="22" t="str">
        <f t="shared" si="106"/>
        <v>No</v>
      </c>
    </row>
    <row r="1694" spans="1:12">
      <c r="A1694" t="s">
        <v>675</v>
      </c>
      <c r="B1694">
        <v>28.27</v>
      </c>
      <c r="C1694" s="22" t="str">
        <f t="shared" si="107"/>
        <v>Overweight</v>
      </c>
      <c r="D1694">
        <v>4.62</v>
      </c>
      <c r="E1694" t="str">
        <f t="shared" si="104"/>
        <v>Normal</v>
      </c>
      <c r="F1694" t="s">
        <v>2377</v>
      </c>
      <c r="G1694" t="s">
        <v>2377</v>
      </c>
      <c r="H1694" t="s">
        <v>2377</v>
      </c>
      <c r="I1694">
        <v>1</v>
      </c>
      <c r="J1694" s="21">
        <f t="shared" si="105"/>
        <v>1</v>
      </c>
      <c r="K1694" t="s">
        <v>2377</v>
      </c>
      <c r="L1694" s="22" t="str">
        <f t="shared" si="106"/>
        <v>No</v>
      </c>
    </row>
    <row r="1695" spans="1:12">
      <c r="A1695" t="s">
        <v>674</v>
      </c>
      <c r="B1695">
        <v>29.92</v>
      </c>
      <c r="C1695" s="22" t="str">
        <f t="shared" si="107"/>
        <v>Overweight</v>
      </c>
      <c r="D1695">
        <v>9.07</v>
      </c>
      <c r="E1695" t="str">
        <f t="shared" si="104"/>
        <v>Diabetes</v>
      </c>
      <c r="F1695" t="s">
        <v>2379</v>
      </c>
      <c r="G1695" t="s">
        <v>2377</v>
      </c>
      <c r="H1695" t="s">
        <v>2377</v>
      </c>
      <c r="I1695">
        <v>1</v>
      </c>
      <c r="J1695" s="21">
        <f t="shared" si="105"/>
        <v>1</v>
      </c>
      <c r="K1695" t="s">
        <v>2377</v>
      </c>
      <c r="L1695" s="22" t="str">
        <f t="shared" si="106"/>
        <v>No</v>
      </c>
    </row>
    <row r="1696" spans="1:12">
      <c r="A1696" t="s">
        <v>673</v>
      </c>
      <c r="B1696">
        <v>25.9</v>
      </c>
      <c r="C1696" s="22" t="str">
        <f t="shared" si="107"/>
        <v>Overweight</v>
      </c>
      <c r="D1696">
        <v>9.1199999999999992</v>
      </c>
      <c r="E1696" t="str">
        <f t="shared" si="104"/>
        <v>Diabetes</v>
      </c>
      <c r="F1696" t="s">
        <v>2379</v>
      </c>
      <c r="G1696" t="s">
        <v>2377</v>
      </c>
      <c r="H1696" t="s">
        <v>2377</v>
      </c>
      <c r="I1696">
        <v>1</v>
      </c>
      <c r="J1696" s="21">
        <f t="shared" si="105"/>
        <v>1</v>
      </c>
      <c r="K1696" t="s">
        <v>2377</v>
      </c>
      <c r="L1696" s="22" t="str">
        <f t="shared" si="106"/>
        <v>No</v>
      </c>
    </row>
    <row r="1697" spans="1:12">
      <c r="A1697" t="s">
        <v>672</v>
      </c>
      <c r="B1697">
        <v>27.74</v>
      </c>
      <c r="C1697" s="22" t="str">
        <f t="shared" si="107"/>
        <v>Overweight</v>
      </c>
      <c r="D1697">
        <v>7.32</v>
      </c>
      <c r="E1697" t="str">
        <f t="shared" si="104"/>
        <v>Diabetes</v>
      </c>
      <c r="F1697" t="s">
        <v>2379</v>
      </c>
      <c r="G1697" t="s">
        <v>2377</v>
      </c>
      <c r="H1697" t="s">
        <v>2377</v>
      </c>
      <c r="I1697">
        <v>1</v>
      </c>
      <c r="J1697" s="21">
        <f t="shared" si="105"/>
        <v>1</v>
      </c>
      <c r="K1697" t="s">
        <v>2377</v>
      </c>
      <c r="L1697" s="22" t="str">
        <f t="shared" si="106"/>
        <v>No</v>
      </c>
    </row>
    <row r="1698" spans="1:12">
      <c r="A1698" t="s">
        <v>671</v>
      </c>
      <c r="B1698">
        <v>17.260000000000002</v>
      </c>
      <c r="C1698" s="22" t="str">
        <f t="shared" si="107"/>
        <v>Underweight</v>
      </c>
      <c r="D1698">
        <v>11.73</v>
      </c>
      <c r="E1698" t="str">
        <f t="shared" si="104"/>
        <v>Diabetes</v>
      </c>
      <c r="F1698" t="s">
        <v>2377</v>
      </c>
      <c r="G1698" t="s">
        <v>2377</v>
      </c>
      <c r="H1698" t="s">
        <v>2377</v>
      </c>
      <c r="I1698">
        <v>2</v>
      </c>
      <c r="J1698" s="21">
        <f t="shared" si="105"/>
        <v>2</v>
      </c>
      <c r="K1698" t="s">
        <v>2377</v>
      </c>
      <c r="L1698" s="22" t="str">
        <f t="shared" si="106"/>
        <v>No</v>
      </c>
    </row>
    <row r="1699" spans="1:12">
      <c r="A1699" t="s">
        <v>670</v>
      </c>
      <c r="B1699">
        <v>19.855</v>
      </c>
      <c r="C1699" s="22" t="str">
        <f t="shared" si="107"/>
        <v>Normal weight</v>
      </c>
      <c r="D1699">
        <v>6.64</v>
      </c>
      <c r="E1699" t="str">
        <f t="shared" si="104"/>
        <v>Diabetes</v>
      </c>
      <c r="F1699" t="s">
        <v>2379</v>
      </c>
      <c r="G1699" t="s">
        <v>2377</v>
      </c>
      <c r="H1699" t="s">
        <v>2377</v>
      </c>
      <c r="I1699">
        <v>1</v>
      </c>
      <c r="J1699" s="21">
        <f t="shared" si="105"/>
        <v>1</v>
      </c>
      <c r="K1699" t="s">
        <v>2377</v>
      </c>
      <c r="L1699" s="22" t="str">
        <f t="shared" si="106"/>
        <v>No</v>
      </c>
    </row>
    <row r="1700" spans="1:12">
      <c r="A1700" t="s">
        <v>669</v>
      </c>
      <c r="B1700">
        <v>41.69</v>
      </c>
      <c r="C1700" s="22" t="str">
        <f t="shared" si="107"/>
        <v>Obesity</v>
      </c>
      <c r="D1700">
        <v>5.78</v>
      </c>
      <c r="E1700" t="str">
        <f t="shared" si="104"/>
        <v>Pre-diabetes</v>
      </c>
      <c r="F1700" t="s">
        <v>2377</v>
      </c>
      <c r="G1700" t="s">
        <v>2377</v>
      </c>
      <c r="H1700" t="s">
        <v>2377</v>
      </c>
      <c r="I1700" t="s">
        <v>2378</v>
      </c>
      <c r="J1700" s="21">
        <f t="shared" si="105"/>
        <v>0</v>
      </c>
      <c r="K1700" t="s">
        <v>2377</v>
      </c>
      <c r="L1700" s="22" t="str">
        <f t="shared" si="106"/>
        <v>No</v>
      </c>
    </row>
    <row r="1701" spans="1:12">
      <c r="A1701" t="s">
        <v>668</v>
      </c>
      <c r="B1701">
        <v>16.12</v>
      </c>
      <c r="C1701" s="22" t="str">
        <f t="shared" si="107"/>
        <v>Underweight</v>
      </c>
      <c r="D1701">
        <v>10.45</v>
      </c>
      <c r="E1701" t="str">
        <f t="shared" si="104"/>
        <v>Diabetes</v>
      </c>
      <c r="F1701" t="s">
        <v>2377</v>
      </c>
      <c r="G1701" t="s">
        <v>2377</v>
      </c>
      <c r="H1701" t="s">
        <v>2377</v>
      </c>
      <c r="I1701" t="s">
        <v>2378</v>
      </c>
      <c r="J1701" s="21">
        <f t="shared" si="105"/>
        <v>0</v>
      </c>
      <c r="K1701" t="s">
        <v>2377</v>
      </c>
      <c r="L1701" s="22" t="str">
        <f t="shared" si="106"/>
        <v>No</v>
      </c>
    </row>
    <row r="1702" spans="1:12">
      <c r="A1702" t="s">
        <v>667</v>
      </c>
      <c r="B1702">
        <v>37.43</v>
      </c>
      <c r="C1702" s="22" t="str">
        <f t="shared" si="107"/>
        <v>Obesity</v>
      </c>
      <c r="D1702">
        <v>4.5199999999999996</v>
      </c>
      <c r="E1702" t="str">
        <f t="shared" si="104"/>
        <v>Normal</v>
      </c>
      <c r="F1702" t="s">
        <v>2377</v>
      </c>
      <c r="G1702" t="s">
        <v>2377</v>
      </c>
      <c r="H1702" t="s">
        <v>2377</v>
      </c>
      <c r="I1702">
        <v>1</v>
      </c>
      <c r="J1702" s="21">
        <f t="shared" si="105"/>
        <v>1</v>
      </c>
      <c r="K1702" t="s">
        <v>2377</v>
      </c>
      <c r="L1702" s="22" t="str">
        <f t="shared" si="106"/>
        <v>No</v>
      </c>
    </row>
    <row r="1703" spans="1:12">
      <c r="A1703" t="s">
        <v>666</v>
      </c>
      <c r="B1703">
        <v>31.065000000000001</v>
      </c>
      <c r="C1703" s="22" t="str">
        <f t="shared" si="107"/>
        <v>Obesity</v>
      </c>
      <c r="D1703">
        <v>5.71</v>
      </c>
      <c r="E1703" t="str">
        <f t="shared" si="104"/>
        <v>Pre-diabetes</v>
      </c>
      <c r="F1703" t="s">
        <v>2377</v>
      </c>
      <c r="G1703" t="s">
        <v>2377</v>
      </c>
      <c r="H1703" t="s">
        <v>2377</v>
      </c>
      <c r="I1703" t="s">
        <v>2378</v>
      </c>
      <c r="J1703" s="21">
        <f t="shared" si="105"/>
        <v>0</v>
      </c>
      <c r="K1703" t="s">
        <v>2377</v>
      </c>
      <c r="L1703" s="22" t="str">
        <f t="shared" si="106"/>
        <v>No</v>
      </c>
    </row>
    <row r="1704" spans="1:12">
      <c r="A1704" t="s">
        <v>665</v>
      </c>
      <c r="B1704">
        <v>25.08</v>
      </c>
      <c r="C1704" s="22" t="str">
        <f t="shared" si="107"/>
        <v>Overweight</v>
      </c>
      <c r="D1704">
        <v>4.7699999999999996</v>
      </c>
      <c r="E1704" t="str">
        <f t="shared" si="104"/>
        <v>Normal</v>
      </c>
      <c r="F1704" t="s">
        <v>2377</v>
      </c>
      <c r="G1704" t="s">
        <v>2377</v>
      </c>
      <c r="H1704" t="s">
        <v>2377</v>
      </c>
      <c r="I1704" t="s">
        <v>2378</v>
      </c>
      <c r="J1704" s="21">
        <f t="shared" si="105"/>
        <v>0</v>
      </c>
      <c r="K1704" t="s">
        <v>2377</v>
      </c>
      <c r="L1704" s="22" t="str">
        <f t="shared" si="106"/>
        <v>No</v>
      </c>
    </row>
    <row r="1705" spans="1:12">
      <c r="A1705" t="s">
        <v>664</v>
      </c>
      <c r="B1705">
        <v>15.2</v>
      </c>
      <c r="C1705" s="22" t="str">
        <f t="shared" si="107"/>
        <v>Underweight</v>
      </c>
      <c r="D1705">
        <v>7.81</v>
      </c>
      <c r="E1705" t="str">
        <f t="shared" si="104"/>
        <v>Diabetes</v>
      </c>
      <c r="F1705" t="s">
        <v>2379</v>
      </c>
      <c r="G1705" t="s">
        <v>2377</v>
      </c>
      <c r="H1705" t="s">
        <v>2377</v>
      </c>
      <c r="I1705">
        <v>1</v>
      </c>
      <c r="J1705" s="21">
        <f t="shared" si="105"/>
        <v>1</v>
      </c>
      <c r="K1705" t="s">
        <v>2377</v>
      </c>
      <c r="L1705" s="22" t="str">
        <f t="shared" si="106"/>
        <v>No</v>
      </c>
    </row>
    <row r="1706" spans="1:12">
      <c r="A1706" t="s">
        <v>663</v>
      </c>
      <c r="B1706">
        <v>22.34</v>
      </c>
      <c r="C1706" s="22" t="str">
        <f t="shared" si="107"/>
        <v>Normal weight</v>
      </c>
      <c r="D1706">
        <v>5.19</v>
      </c>
      <c r="E1706" t="str">
        <f t="shared" si="104"/>
        <v>Normal</v>
      </c>
      <c r="F1706" t="s">
        <v>2379</v>
      </c>
      <c r="G1706" t="s">
        <v>2377</v>
      </c>
      <c r="H1706" t="s">
        <v>2377</v>
      </c>
      <c r="I1706" t="s">
        <v>2378</v>
      </c>
      <c r="J1706" s="21">
        <f t="shared" si="105"/>
        <v>0</v>
      </c>
      <c r="K1706" t="s">
        <v>2377</v>
      </c>
      <c r="L1706" s="22" t="str">
        <f t="shared" si="106"/>
        <v>No</v>
      </c>
    </row>
    <row r="1707" spans="1:12">
      <c r="A1707" t="s">
        <v>662</v>
      </c>
      <c r="B1707">
        <v>40.15</v>
      </c>
      <c r="C1707" s="22" t="str">
        <f t="shared" si="107"/>
        <v>Obesity</v>
      </c>
      <c r="D1707">
        <v>5.93</v>
      </c>
      <c r="E1707" t="str">
        <f t="shared" si="104"/>
        <v>Pre-diabetes</v>
      </c>
      <c r="F1707" t="s">
        <v>2377</v>
      </c>
      <c r="G1707" t="s">
        <v>2377</v>
      </c>
      <c r="H1707" t="s">
        <v>2377</v>
      </c>
      <c r="I1707">
        <v>1</v>
      </c>
      <c r="J1707" s="21">
        <f t="shared" si="105"/>
        <v>1</v>
      </c>
      <c r="K1707" t="s">
        <v>2377</v>
      </c>
      <c r="L1707" s="22" t="str">
        <f t="shared" si="106"/>
        <v>No</v>
      </c>
    </row>
    <row r="1708" spans="1:12">
      <c r="A1708" t="s">
        <v>661</v>
      </c>
      <c r="B1708">
        <v>37.729999999999997</v>
      </c>
      <c r="C1708" s="22" t="str">
        <f t="shared" si="107"/>
        <v>Obesity</v>
      </c>
      <c r="D1708">
        <v>6.29</v>
      </c>
      <c r="E1708" t="str">
        <f t="shared" si="104"/>
        <v>Pre-diabetes</v>
      </c>
      <c r="F1708" t="s">
        <v>2377</v>
      </c>
      <c r="G1708" t="s">
        <v>2377</v>
      </c>
      <c r="H1708" t="s">
        <v>2377</v>
      </c>
      <c r="I1708">
        <v>1</v>
      </c>
      <c r="J1708" s="21">
        <f t="shared" si="105"/>
        <v>1</v>
      </c>
      <c r="K1708" t="s">
        <v>2377</v>
      </c>
      <c r="L1708" s="22" t="str">
        <f t="shared" si="106"/>
        <v>No</v>
      </c>
    </row>
    <row r="1709" spans="1:12">
      <c r="A1709" t="s">
        <v>660</v>
      </c>
      <c r="B1709">
        <v>25.35</v>
      </c>
      <c r="C1709" s="22" t="str">
        <f t="shared" si="107"/>
        <v>Overweight</v>
      </c>
      <c r="D1709">
        <v>4.9000000000000004</v>
      </c>
      <c r="E1709" t="str">
        <f t="shared" si="104"/>
        <v>Normal</v>
      </c>
      <c r="F1709" t="s">
        <v>2377</v>
      </c>
      <c r="G1709" t="s">
        <v>2377</v>
      </c>
      <c r="H1709" t="s">
        <v>2377</v>
      </c>
      <c r="I1709" t="s">
        <v>2378</v>
      </c>
      <c r="J1709" s="21">
        <f t="shared" si="105"/>
        <v>0</v>
      </c>
      <c r="K1709" t="s">
        <v>2377</v>
      </c>
      <c r="L1709" s="22" t="str">
        <f t="shared" si="106"/>
        <v>No</v>
      </c>
    </row>
    <row r="1710" spans="1:12">
      <c r="A1710" t="s">
        <v>659</v>
      </c>
      <c r="B1710">
        <v>26.41</v>
      </c>
      <c r="C1710" s="22" t="str">
        <f t="shared" si="107"/>
        <v>Overweight</v>
      </c>
      <c r="D1710">
        <v>5.07</v>
      </c>
      <c r="E1710" t="str">
        <f t="shared" si="104"/>
        <v>Normal</v>
      </c>
      <c r="F1710" t="s">
        <v>2379</v>
      </c>
      <c r="G1710" t="s">
        <v>2377</v>
      </c>
      <c r="H1710" t="s">
        <v>2377</v>
      </c>
      <c r="I1710">
        <v>1</v>
      </c>
      <c r="J1710" s="21">
        <f t="shared" si="105"/>
        <v>1</v>
      </c>
      <c r="K1710" t="s">
        <v>2377</v>
      </c>
      <c r="L1710" s="22" t="str">
        <f t="shared" si="106"/>
        <v>No</v>
      </c>
    </row>
    <row r="1711" spans="1:12">
      <c r="A1711" t="s">
        <v>658</v>
      </c>
      <c r="B1711">
        <v>27.6</v>
      </c>
      <c r="C1711" s="22" t="str">
        <f t="shared" si="107"/>
        <v>Overweight</v>
      </c>
      <c r="D1711">
        <v>5.33</v>
      </c>
      <c r="E1711" t="str">
        <f t="shared" si="104"/>
        <v>Normal</v>
      </c>
      <c r="F1711" t="s">
        <v>2377</v>
      </c>
      <c r="G1711" t="s">
        <v>2377</v>
      </c>
      <c r="H1711" t="s">
        <v>2377</v>
      </c>
      <c r="I1711">
        <v>1</v>
      </c>
      <c r="J1711" s="21">
        <f t="shared" si="105"/>
        <v>1</v>
      </c>
      <c r="K1711" t="s">
        <v>2377</v>
      </c>
      <c r="L1711" s="22" t="str">
        <f t="shared" si="106"/>
        <v>No</v>
      </c>
    </row>
    <row r="1712" spans="1:12">
      <c r="A1712" t="s">
        <v>657</v>
      </c>
      <c r="B1712">
        <v>33.82</v>
      </c>
      <c r="C1712" s="22" t="str">
        <f t="shared" si="107"/>
        <v>Obesity</v>
      </c>
      <c r="D1712">
        <v>8.93</v>
      </c>
      <c r="E1712" t="str">
        <f t="shared" si="104"/>
        <v>Diabetes</v>
      </c>
      <c r="F1712" t="s">
        <v>2379</v>
      </c>
      <c r="G1712" t="s">
        <v>2377</v>
      </c>
      <c r="H1712" t="s">
        <v>2377</v>
      </c>
      <c r="I1712">
        <v>1</v>
      </c>
      <c r="J1712" s="21">
        <f t="shared" si="105"/>
        <v>1</v>
      </c>
      <c r="K1712" t="s">
        <v>2377</v>
      </c>
      <c r="L1712" s="22" t="str">
        <f t="shared" si="106"/>
        <v>No</v>
      </c>
    </row>
    <row r="1713" spans="1:12">
      <c r="A1713" t="s">
        <v>656</v>
      </c>
      <c r="B1713">
        <v>32.9</v>
      </c>
      <c r="C1713" s="22" t="str">
        <f t="shared" si="107"/>
        <v>Obesity</v>
      </c>
      <c r="D1713">
        <v>4.3499999999999996</v>
      </c>
      <c r="E1713" t="str">
        <f t="shared" si="104"/>
        <v>Normal</v>
      </c>
      <c r="F1713" t="s">
        <v>2377</v>
      </c>
      <c r="G1713" t="s">
        <v>2377</v>
      </c>
      <c r="H1713" t="s">
        <v>2377</v>
      </c>
      <c r="I1713" t="s">
        <v>2378</v>
      </c>
      <c r="J1713" s="21">
        <f t="shared" si="105"/>
        <v>0</v>
      </c>
      <c r="K1713" t="s">
        <v>2377</v>
      </c>
      <c r="L1713" s="22" t="str">
        <f t="shared" si="106"/>
        <v>No</v>
      </c>
    </row>
    <row r="1714" spans="1:12">
      <c r="A1714" t="s">
        <v>655</v>
      </c>
      <c r="B1714">
        <v>30.875</v>
      </c>
      <c r="C1714" s="22" t="str">
        <f t="shared" si="107"/>
        <v>Obesity</v>
      </c>
      <c r="D1714">
        <v>9.5399999999999991</v>
      </c>
      <c r="E1714" t="str">
        <f t="shared" si="104"/>
        <v>Diabetes</v>
      </c>
      <c r="F1714" t="s">
        <v>2379</v>
      </c>
      <c r="G1714" t="s">
        <v>2377</v>
      </c>
      <c r="H1714" t="s">
        <v>2377</v>
      </c>
      <c r="I1714">
        <v>1</v>
      </c>
      <c r="J1714" s="21">
        <f t="shared" si="105"/>
        <v>1</v>
      </c>
      <c r="K1714" t="s">
        <v>2377</v>
      </c>
      <c r="L1714" s="22" t="str">
        <f t="shared" si="106"/>
        <v>No</v>
      </c>
    </row>
    <row r="1715" spans="1:12">
      <c r="A1715" t="s">
        <v>654</v>
      </c>
      <c r="B1715">
        <v>32.64</v>
      </c>
      <c r="C1715" s="22" t="str">
        <f t="shared" si="107"/>
        <v>Obesity</v>
      </c>
      <c r="D1715">
        <v>5.91</v>
      </c>
      <c r="E1715" t="str">
        <f t="shared" si="104"/>
        <v>Pre-diabetes</v>
      </c>
      <c r="F1715" t="s">
        <v>2377</v>
      </c>
      <c r="G1715" t="s">
        <v>2377</v>
      </c>
      <c r="H1715" t="s">
        <v>2377</v>
      </c>
      <c r="I1715" t="s">
        <v>2378</v>
      </c>
      <c r="J1715" s="21">
        <f t="shared" si="105"/>
        <v>0</v>
      </c>
      <c r="K1715" t="s">
        <v>2377</v>
      </c>
      <c r="L1715" s="22" t="str">
        <f t="shared" si="106"/>
        <v>No</v>
      </c>
    </row>
    <row r="1716" spans="1:12">
      <c r="A1716" t="s">
        <v>653</v>
      </c>
      <c r="B1716">
        <v>22.135000000000002</v>
      </c>
      <c r="C1716" s="22" t="str">
        <f t="shared" si="107"/>
        <v>Normal weight</v>
      </c>
      <c r="D1716">
        <v>5.0999999999999996</v>
      </c>
      <c r="E1716" t="str">
        <f t="shared" si="104"/>
        <v>Normal</v>
      </c>
      <c r="F1716" t="s">
        <v>2377</v>
      </c>
      <c r="G1716" t="s">
        <v>2377</v>
      </c>
      <c r="H1716" t="s">
        <v>2377</v>
      </c>
      <c r="I1716" t="s">
        <v>2378</v>
      </c>
      <c r="J1716" s="21">
        <f t="shared" si="105"/>
        <v>0</v>
      </c>
      <c r="K1716" t="s">
        <v>2377</v>
      </c>
      <c r="L1716" s="22" t="str">
        <f t="shared" si="106"/>
        <v>No</v>
      </c>
    </row>
    <row r="1717" spans="1:12">
      <c r="A1717" t="s">
        <v>652</v>
      </c>
      <c r="B1717">
        <v>16.53</v>
      </c>
      <c r="C1717" s="22" t="str">
        <f t="shared" si="107"/>
        <v>Underweight</v>
      </c>
      <c r="D1717">
        <v>5.08</v>
      </c>
      <c r="E1717" t="str">
        <f t="shared" si="104"/>
        <v>Normal</v>
      </c>
      <c r="F1717" t="s">
        <v>2377</v>
      </c>
      <c r="G1717" t="s">
        <v>2377</v>
      </c>
      <c r="H1717" t="s">
        <v>2377</v>
      </c>
      <c r="I1717">
        <v>2</v>
      </c>
      <c r="J1717" s="21">
        <f t="shared" si="105"/>
        <v>2</v>
      </c>
      <c r="K1717" t="s">
        <v>2377</v>
      </c>
      <c r="L1717" s="22" t="str">
        <f t="shared" si="106"/>
        <v>No</v>
      </c>
    </row>
    <row r="1718" spans="1:12">
      <c r="A1718" t="s">
        <v>651</v>
      </c>
      <c r="B1718">
        <v>32.774999999999999</v>
      </c>
      <c r="C1718" s="22" t="str">
        <f t="shared" si="107"/>
        <v>Obesity</v>
      </c>
      <c r="D1718">
        <v>4.75</v>
      </c>
      <c r="E1718" t="str">
        <f t="shared" si="104"/>
        <v>Normal</v>
      </c>
      <c r="F1718" t="s">
        <v>2377</v>
      </c>
      <c r="G1718" t="s">
        <v>2377</v>
      </c>
      <c r="H1718" t="s">
        <v>2377</v>
      </c>
      <c r="I1718" t="s">
        <v>2378</v>
      </c>
      <c r="J1718" s="21">
        <f t="shared" si="105"/>
        <v>0</v>
      </c>
      <c r="K1718" t="s">
        <v>2377</v>
      </c>
      <c r="L1718" s="22" t="str">
        <f t="shared" si="106"/>
        <v>No</v>
      </c>
    </row>
    <row r="1719" spans="1:12">
      <c r="A1719" t="s">
        <v>650</v>
      </c>
      <c r="B1719">
        <v>30.9</v>
      </c>
      <c r="C1719" s="22" t="str">
        <f t="shared" si="107"/>
        <v>Obesity</v>
      </c>
      <c r="D1719">
        <v>6.05</v>
      </c>
      <c r="E1719" t="str">
        <f t="shared" si="104"/>
        <v>Pre-diabetes</v>
      </c>
      <c r="F1719" t="s">
        <v>2377</v>
      </c>
      <c r="G1719" t="s">
        <v>2377</v>
      </c>
      <c r="H1719" t="s">
        <v>2377</v>
      </c>
      <c r="I1719">
        <v>1</v>
      </c>
      <c r="J1719" s="21">
        <f t="shared" si="105"/>
        <v>1</v>
      </c>
      <c r="K1719" t="s">
        <v>2377</v>
      </c>
      <c r="L1719" s="22" t="str">
        <f t="shared" si="106"/>
        <v>No</v>
      </c>
    </row>
    <row r="1720" spans="1:12">
      <c r="A1720" t="s">
        <v>649</v>
      </c>
      <c r="B1720">
        <v>15.58</v>
      </c>
      <c r="C1720" s="22" t="str">
        <f t="shared" si="107"/>
        <v>Underweight</v>
      </c>
      <c r="D1720">
        <v>11.56</v>
      </c>
      <c r="E1720" t="str">
        <f t="shared" si="104"/>
        <v>Diabetes</v>
      </c>
      <c r="F1720" t="s">
        <v>2377</v>
      </c>
      <c r="G1720" t="s">
        <v>2377</v>
      </c>
      <c r="H1720" t="s">
        <v>2377</v>
      </c>
      <c r="I1720" t="s">
        <v>2378</v>
      </c>
      <c r="J1720" s="21">
        <f t="shared" si="105"/>
        <v>0</v>
      </c>
      <c r="K1720" t="s">
        <v>2377</v>
      </c>
      <c r="L1720" s="22" t="str">
        <f t="shared" si="106"/>
        <v>No</v>
      </c>
    </row>
    <row r="1721" spans="1:12">
      <c r="A1721" t="s">
        <v>648</v>
      </c>
      <c r="B1721">
        <v>26.315000000000001</v>
      </c>
      <c r="C1721" s="22" t="str">
        <f t="shared" si="107"/>
        <v>Overweight</v>
      </c>
      <c r="D1721">
        <v>5.76</v>
      </c>
      <c r="E1721" t="str">
        <f t="shared" si="104"/>
        <v>Pre-diabetes</v>
      </c>
      <c r="F1721" t="s">
        <v>2377</v>
      </c>
      <c r="G1721" t="s">
        <v>2377</v>
      </c>
      <c r="H1721" t="s">
        <v>2377</v>
      </c>
      <c r="I1721" t="s">
        <v>2378</v>
      </c>
      <c r="J1721" s="21">
        <f t="shared" si="105"/>
        <v>0</v>
      </c>
      <c r="K1721" t="s">
        <v>2377</v>
      </c>
      <c r="L1721" s="22" t="str">
        <f t="shared" si="106"/>
        <v>No</v>
      </c>
    </row>
    <row r="1722" spans="1:12">
      <c r="A1722" t="s">
        <v>647</v>
      </c>
      <c r="B1722">
        <v>35.61</v>
      </c>
      <c r="C1722" s="22" t="str">
        <f t="shared" si="107"/>
        <v>Obesity</v>
      </c>
      <c r="D1722">
        <v>5.65</v>
      </c>
      <c r="E1722" t="str">
        <f t="shared" si="104"/>
        <v>Normal</v>
      </c>
      <c r="F1722" t="s">
        <v>2377</v>
      </c>
      <c r="G1722" t="s">
        <v>2379</v>
      </c>
      <c r="H1722" t="s">
        <v>2377</v>
      </c>
      <c r="I1722">
        <v>1</v>
      </c>
      <c r="J1722" s="21">
        <f t="shared" si="105"/>
        <v>1</v>
      </c>
      <c r="K1722" t="s">
        <v>2377</v>
      </c>
      <c r="L1722" s="22" t="str">
        <f t="shared" si="106"/>
        <v>No</v>
      </c>
    </row>
    <row r="1723" spans="1:12">
      <c r="A1723" t="s">
        <v>646</v>
      </c>
      <c r="B1723">
        <v>37.56</v>
      </c>
      <c r="C1723" s="22" t="str">
        <f t="shared" si="107"/>
        <v>Obesity</v>
      </c>
      <c r="D1723">
        <v>5.88</v>
      </c>
      <c r="E1723" t="str">
        <f t="shared" si="104"/>
        <v>Pre-diabetes</v>
      </c>
      <c r="F1723" t="s">
        <v>2377</v>
      </c>
      <c r="G1723" t="s">
        <v>2379</v>
      </c>
      <c r="H1723" t="s">
        <v>2377</v>
      </c>
      <c r="I1723">
        <v>1</v>
      </c>
      <c r="J1723" s="21">
        <f t="shared" si="105"/>
        <v>1</v>
      </c>
      <c r="K1723" t="s">
        <v>2377</v>
      </c>
      <c r="L1723" s="22" t="str">
        <f t="shared" si="106"/>
        <v>No</v>
      </c>
    </row>
    <row r="1724" spans="1:12">
      <c r="A1724" t="s">
        <v>645</v>
      </c>
      <c r="B1724">
        <v>15.49</v>
      </c>
      <c r="C1724" s="22" t="str">
        <f t="shared" si="107"/>
        <v>Underweight</v>
      </c>
      <c r="D1724">
        <v>9.6</v>
      </c>
      <c r="E1724" t="str">
        <f t="shared" si="104"/>
        <v>Diabetes</v>
      </c>
      <c r="F1724" t="s">
        <v>2377</v>
      </c>
      <c r="G1724" t="s">
        <v>2377</v>
      </c>
      <c r="H1724" t="s">
        <v>2377</v>
      </c>
      <c r="I1724" t="s">
        <v>2378</v>
      </c>
      <c r="J1724" s="21">
        <f t="shared" si="105"/>
        <v>0</v>
      </c>
      <c r="K1724" t="s">
        <v>2377</v>
      </c>
      <c r="L1724" s="22" t="str">
        <f t="shared" si="106"/>
        <v>No</v>
      </c>
    </row>
    <row r="1725" spans="1:12">
      <c r="A1725" t="s">
        <v>644</v>
      </c>
      <c r="B1725">
        <v>23.48</v>
      </c>
      <c r="C1725" s="22" t="str">
        <f t="shared" si="107"/>
        <v>Normal weight</v>
      </c>
      <c r="D1725">
        <v>6.24</v>
      </c>
      <c r="E1725" t="str">
        <f t="shared" si="104"/>
        <v>Pre-diabetes</v>
      </c>
      <c r="F1725" t="s">
        <v>2377</v>
      </c>
      <c r="G1725" t="s">
        <v>2377</v>
      </c>
      <c r="H1725" t="s">
        <v>2377</v>
      </c>
      <c r="I1725">
        <v>1</v>
      </c>
      <c r="J1725" s="21">
        <f t="shared" si="105"/>
        <v>1</v>
      </c>
      <c r="K1725" t="s">
        <v>2377</v>
      </c>
      <c r="L1725" s="22" t="str">
        <f t="shared" si="106"/>
        <v>No</v>
      </c>
    </row>
    <row r="1726" spans="1:12">
      <c r="A1726" t="s">
        <v>643</v>
      </c>
      <c r="B1726">
        <v>30.02</v>
      </c>
      <c r="C1726" s="22" t="str">
        <f t="shared" si="107"/>
        <v>Obesity</v>
      </c>
      <c r="D1726">
        <v>7.63</v>
      </c>
      <c r="E1726" t="str">
        <f t="shared" si="104"/>
        <v>Diabetes</v>
      </c>
      <c r="F1726" t="s">
        <v>2379</v>
      </c>
      <c r="G1726" t="s">
        <v>2377</v>
      </c>
      <c r="H1726" t="s">
        <v>2377</v>
      </c>
      <c r="I1726">
        <v>1</v>
      </c>
      <c r="J1726" s="21">
        <f t="shared" si="105"/>
        <v>1</v>
      </c>
      <c r="K1726" t="s">
        <v>2377</v>
      </c>
      <c r="L1726" s="22" t="str">
        <f t="shared" si="106"/>
        <v>No</v>
      </c>
    </row>
    <row r="1727" spans="1:12">
      <c r="A1727" t="s">
        <v>642</v>
      </c>
      <c r="B1727">
        <v>26.885000000000002</v>
      </c>
      <c r="C1727" s="22" t="str">
        <f t="shared" si="107"/>
        <v>Overweight</v>
      </c>
      <c r="D1727">
        <v>8.66</v>
      </c>
      <c r="E1727" t="str">
        <f t="shared" si="104"/>
        <v>Diabetes</v>
      </c>
      <c r="F1727" t="s">
        <v>2379</v>
      </c>
      <c r="G1727" t="s">
        <v>2377</v>
      </c>
      <c r="H1727" t="s">
        <v>2377</v>
      </c>
      <c r="I1727">
        <v>1</v>
      </c>
      <c r="J1727" s="21">
        <f t="shared" si="105"/>
        <v>1</v>
      </c>
      <c r="K1727" t="s">
        <v>2377</v>
      </c>
      <c r="L1727" s="22" t="str">
        <f t="shared" si="106"/>
        <v>No</v>
      </c>
    </row>
    <row r="1728" spans="1:12">
      <c r="A1728" t="s">
        <v>641</v>
      </c>
      <c r="B1728">
        <v>25.84</v>
      </c>
      <c r="C1728" s="22" t="str">
        <f t="shared" si="107"/>
        <v>Overweight</v>
      </c>
      <c r="D1728">
        <v>8.5500000000000007</v>
      </c>
      <c r="E1728" t="str">
        <f t="shared" si="104"/>
        <v>Diabetes</v>
      </c>
      <c r="F1728" t="s">
        <v>2379</v>
      </c>
      <c r="G1728" t="s">
        <v>2377</v>
      </c>
      <c r="H1728" t="s">
        <v>2377</v>
      </c>
      <c r="I1728">
        <v>1</v>
      </c>
      <c r="J1728" s="21">
        <f t="shared" si="105"/>
        <v>1</v>
      </c>
      <c r="K1728" t="s">
        <v>2377</v>
      </c>
      <c r="L1728" s="22" t="str">
        <f t="shared" si="106"/>
        <v>No</v>
      </c>
    </row>
    <row r="1729" spans="1:12">
      <c r="A1729" t="s">
        <v>640</v>
      </c>
      <c r="B1729">
        <v>27.454999999999998</v>
      </c>
      <c r="C1729" s="22" t="str">
        <f t="shared" si="107"/>
        <v>Overweight</v>
      </c>
      <c r="D1729">
        <v>4.54</v>
      </c>
      <c r="E1729" t="str">
        <f t="shared" si="104"/>
        <v>Normal</v>
      </c>
      <c r="F1729" t="s">
        <v>2377</v>
      </c>
      <c r="G1729" t="s">
        <v>2377</v>
      </c>
      <c r="H1729" t="s">
        <v>2377</v>
      </c>
      <c r="I1729" t="s">
        <v>2378</v>
      </c>
      <c r="J1729" s="21">
        <f t="shared" si="105"/>
        <v>0</v>
      </c>
      <c r="K1729" t="s">
        <v>2377</v>
      </c>
      <c r="L1729" s="22" t="str">
        <f t="shared" si="106"/>
        <v>No</v>
      </c>
    </row>
    <row r="1730" spans="1:12">
      <c r="A1730" t="s">
        <v>639</v>
      </c>
      <c r="B1730">
        <v>24.605</v>
      </c>
      <c r="C1730" s="22" t="str">
        <f t="shared" si="107"/>
        <v>Normal weight</v>
      </c>
      <c r="D1730">
        <v>5.7</v>
      </c>
      <c r="E1730" t="str">
        <f t="shared" si="104"/>
        <v>Pre-diabetes</v>
      </c>
      <c r="F1730" t="s">
        <v>2377</v>
      </c>
      <c r="G1730" t="s">
        <v>2377</v>
      </c>
      <c r="H1730" t="s">
        <v>2377</v>
      </c>
      <c r="I1730" t="s">
        <v>2378</v>
      </c>
      <c r="J1730" s="21">
        <f t="shared" si="105"/>
        <v>0</v>
      </c>
      <c r="K1730" t="s">
        <v>2377</v>
      </c>
      <c r="L1730" s="22" t="str">
        <f t="shared" si="106"/>
        <v>No</v>
      </c>
    </row>
    <row r="1731" spans="1:12">
      <c r="A1731" t="s">
        <v>638</v>
      </c>
      <c r="B1731">
        <v>30.8</v>
      </c>
      <c r="C1731" s="22" t="str">
        <f t="shared" si="107"/>
        <v>Obesity</v>
      </c>
      <c r="D1731">
        <v>5.07</v>
      </c>
      <c r="E1731" t="str">
        <f t="shared" ref="E1731:E1794" si="108">IF(D1731&lt;5.7,"Normal",IF(D1731&lt;6.5,"Pre-diabetes","Diabetes"))</f>
        <v>Normal</v>
      </c>
      <c r="F1731" t="s">
        <v>2377</v>
      </c>
      <c r="G1731" t="s">
        <v>2377</v>
      </c>
      <c r="H1731" t="s">
        <v>2377</v>
      </c>
      <c r="I1731" t="s">
        <v>2378</v>
      </c>
      <c r="J1731" s="21">
        <f t="shared" ref="J1731:J1794" si="109">IF(I1731="No major surgery",0,I1731)</f>
        <v>0</v>
      </c>
      <c r="K1731" t="s">
        <v>2377</v>
      </c>
      <c r="L1731" s="22" t="str">
        <f t="shared" ref="L1731:L1794" si="110">IF(K1731="?","No",K1731)</f>
        <v>No</v>
      </c>
    </row>
    <row r="1732" spans="1:12">
      <c r="A1732" t="s">
        <v>637</v>
      </c>
      <c r="B1732">
        <v>34.799999999999997</v>
      </c>
      <c r="C1732" s="22" t="str">
        <f t="shared" ref="C1732:C1795" si="111">IF(B1732&lt;18.5,"Underweight",IF(B1732&lt;25,"Normal weight", IF(B1732&lt;30,"Overweight","Obesity")))</f>
        <v>Obesity</v>
      </c>
      <c r="D1732">
        <v>4.38</v>
      </c>
      <c r="E1732" t="str">
        <f t="shared" si="108"/>
        <v>Normal</v>
      </c>
      <c r="F1732" t="s">
        <v>2377</v>
      </c>
      <c r="G1732" t="s">
        <v>2377</v>
      </c>
      <c r="H1732" t="s">
        <v>2377</v>
      </c>
      <c r="I1732">
        <v>1</v>
      </c>
      <c r="J1732" s="21">
        <f t="shared" si="109"/>
        <v>1</v>
      </c>
      <c r="K1732" t="s">
        <v>2377</v>
      </c>
      <c r="L1732" s="22" t="str">
        <f t="shared" si="110"/>
        <v>No</v>
      </c>
    </row>
    <row r="1733" spans="1:12">
      <c r="A1733" t="s">
        <v>636</v>
      </c>
      <c r="B1733">
        <v>34.21</v>
      </c>
      <c r="C1733" s="22" t="str">
        <f t="shared" si="111"/>
        <v>Obesity</v>
      </c>
      <c r="D1733">
        <v>4.54</v>
      </c>
      <c r="E1733" t="str">
        <f t="shared" si="108"/>
        <v>Normal</v>
      </c>
      <c r="F1733" t="s">
        <v>2377</v>
      </c>
      <c r="G1733" t="s">
        <v>2377</v>
      </c>
      <c r="H1733" t="s">
        <v>2377</v>
      </c>
      <c r="I1733">
        <v>1</v>
      </c>
      <c r="J1733" s="21">
        <f t="shared" si="109"/>
        <v>1</v>
      </c>
      <c r="K1733" t="s">
        <v>2377</v>
      </c>
      <c r="L1733" s="22" t="str">
        <f t="shared" si="110"/>
        <v>No</v>
      </c>
    </row>
    <row r="1734" spans="1:12">
      <c r="A1734" t="s">
        <v>635</v>
      </c>
      <c r="B1734">
        <v>31</v>
      </c>
      <c r="C1734" s="22" t="str">
        <f t="shared" si="111"/>
        <v>Obesity</v>
      </c>
      <c r="D1734">
        <v>5.38</v>
      </c>
      <c r="E1734" t="str">
        <f t="shared" si="108"/>
        <v>Normal</v>
      </c>
      <c r="F1734" t="s">
        <v>2377</v>
      </c>
      <c r="G1734" t="s">
        <v>2377</v>
      </c>
      <c r="H1734" t="s">
        <v>2377</v>
      </c>
      <c r="I1734">
        <v>1</v>
      </c>
      <c r="J1734" s="21">
        <f t="shared" si="109"/>
        <v>1</v>
      </c>
      <c r="K1734" t="s">
        <v>2377</v>
      </c>
      <c r="L1734" s="22" t="str">
        <f t="shared" si="110"/>
        <v>No</v>
      </c>
    </row>
    <row r="1735" spans="1:12">
      <c r="A1735" t="s">
        <v>634</v>
      </c>
      <c r="B1735">
        <v>26.125</v>
      </c>
      <c r="C1735" s="22" t="str">
        <f t="shared" si="111"/>
        <v>Overweight</v>
      </c>
      <c r="D1735">
        <v>5.55</v>
      </c>
      <c r="E1735" t="str">
        <f t="shared" si="108"/>
        <v>Normal</v>
      </c>
      <c r="F1735" t="s">
        <v>2377</v>
      </c>
      <c r="G1735" t="s">
        <v>2377</v>
      </c>
      <c r="H1735" t="s">
        <v>2377</v>
      </c>
      <c r="I1735">
        <v>1</v>
      </c>
      <c r="J1735" s="21">
        <f t="shared" si="109"/>
        <v>1</v>
      </c>
      <c r="K1735" t="s">
        <v>2377</v>
      </c>
      <c r="L1735" s="22" t="str">
        <f t="shared" si="110"/>
        <v>No</v>
      </c>
    </row>
    <row r="1736" spans="1:12">
      <c r="A1736" t="s">
        <v>633</v>
      </c>
      <c r="B1736">
        <v>30.13</v>
      </c>
      <c r="C1736" s="22" t="str">
        <f t="shared" si="111"/>
        <v>Obesity</v>
      </c>
      <c r="D1736">
        <v>4.03</v>
      </c>
      <c r="E1736" t="str">
        <f t="shared" si="108"/>
        <v>Normal</v>
      </c>
      <c r="F1736" t="s">
        <v>2379</v>
      </c>
      <c r="G1736" t="s">
        <v>2377</v>
      </c>
      <c r="H1736" t="s">
        <v>2377</v>
      </c>
      <c r="I1736">
        <v>1</v>
      </c>
      <c r="J1736" s="21">
        <f t="shared" si="109"/>
        <v>1</v>
      </c>
      <c r="K1736" t="s">
        <v>2377</v>
      </c>
      <c r="L1736" s="22" t="str">
        <f t="shared" si="110"/>
        <v>No</v>
      </c>
    </row>
    <row r="1737" spans="1:12">
      <c r="A1737" t="s">
        <v>632</v>
      </c>
      <c r="B1737">
        <v>34.19</v>
      </c>
      <c r="C1737" s="22" t="str">
        <f t="shared" si="111"/>
        <v>Obesity</v>
      </c>
      <c r="D1737">
        <v>4.1900000000000004</v>
      </c>
      <c r="E1737" t="str">
        <f t="shared" si="108"/>
        <v>Normal</v>
      </c>
      <c r="F1737" t="s">
        <v>2377</v>
      </c>
      <c r="G1737" t="s">
        <v>2377</v>
      </c>
      <c r="H1737" t="s">
        <v>2377</v>
      </c>
      <c r="I1737" t="s">
        <v>2378</v>
      </c>
      <c r="J1737" s="21">
        <f t="shared" si="109"/>
        <v>0</v>
      </c>
      <c r="K1737" t="s">
        <v>2377</v>
      </c>
      <c r="L1737" s="22" t="str">
        <f t="shared" si="110"/>
        <v>No</v>
      </c>
    </row>
    <row r="1738" spans="1:12">
      <c r="A1738" t="s">
        <v>631</v>
      </c>
      <c r="B1738">
        <v>22.515000000000001</v>
      </c>
      <c r="C1738" s="22" t="str">
        <f t="shared" si="111"/>
        <v>Normal weight</v>
      </c>
      <c r="D1738">
        <v>4.37</v>
      </c>
      <c r="E1738" t="str">
        <f t="shared" si="108"/>
        <v>Normal</v>
      </c>
      <c r="F1738" t="s">
        <v>2377</v>
      </c>
      <c r="G1738" t="s">
        <v>2377</v>
      </c>
      <c r="H1738" t="s">
        <v>2380</v>
      </c>
      <c r="I1738">
        <v>1</v>
      </c>
      <c r="J1738" s="21">
        <f t="shared" si="109"/>
        <v>1</v>
      </c>
      <c r="K1738" t="s">
        <v>2377</v>
      </c>
      <c r="L1738" s="22" t="str">
        <f t="shared" si="110"/>
        <v>No</v>
      </c>
    </row>
    <row r="1739" spans="1:12">
      <c r="A1739" t="s">
        <v>630</v>
      </c>
      <c r="B1739">
        <v>18.239999999999998</v>
      </c>
      <c r="C1739" s="22" t="str">
        <f t="shared" si="111"/>
        <v>Underweight</v>
      </c>
      <c r="D1739">
        <v>5.31</v>
      </c>
      <c r="E1739" t="str">
        <f t="shared" si="108"/>
        <v>Normal</v>
      </c>
      <c r="F1739" t="s">
        <v>2379</v>
      </c>
      <c r="G1739" t="s">
        <v>2377</v>
      </c>
      <c r="H1739" t="s">
        <v>2380</v>
      </c>
      <c r="I1739">
        <v>1</v>
      </c>
      <c r="J1739" s="21">
        <f t="shared" si="109"/>
        <v>1</v>
      </c>
      <c r="K1739" t="s">
        <v>2377</v>
      </c>
      <c r="L1739" s="22" t="str">
        <f t="shared" si="110"/>
        <v>No</v>
      </c>
    </row>
    <row r="1740" spans="1:12">
      <c r="A1740" t="s">
        <v>628</v>
      </c>
      <c r="B1740">
        <v>37.28</v>
      </c>
      <c r="C1740" s="22" t="str">
        <f t="shared" si="111"/>
        <v>Obesity</v>
      </c>
      <c r="D1740">
        <v>4.66</v>
      </c>
      <c r="E1740" t="str">
        <f t="shared" si="108"/>
        <v>Normal</v>
      </c>
      <c r="F1740" t="s">
        <v>2377</v>
      </c>
      <c r="G1740" t="s">
        <v>2379</v>
      </c>
      <c r="H1740" t="s">
        <v>2377</v>
      </c>
      <c r="I1740">
        <v>1</v>
      </c>
      <c r="J1740" s="21">
        <f t="shared" si="109"/>
        <v>1</v>
      </c>
      <c r="K1740" t="s">
        <v>2377</v>
      </c>
      <c r="L1740" s="22" t="str">
        <f t="shared" si="110"/>
        <v>No</v>
      </c>
    </row>
    <row r="1741" spans="1:12">
      <c r="A1741" t="s">
        <v>627</v>
      </c>
      <c r="B1741">
        <v>18.2</v>
      </c>
      <c r="C1741" s="22" t="str">
        <f t="shared" si="111"/>
        <v>Underweight</v>
      </c>
      <c r="D1741">
        <v>6.19</v>
      </c>
      <c r="E1741" t="str">
        <f t="shared" si="108"/>
        <v>Pre-diabetes</v>
      </c>
      <c r="F1741" t="s">
        <v>2377</v>
      </c>
      <c r="G1741" t="s">
        <v>2377</v>
      </c>
      <c r="H1741" t="s">
        <v>2380</v>
      </c>
      <c r="I1741">
        <v>1</v>
      </c>
      <c r="J1741" s="21">
        <f t="shared" si="109"/>
        <v>1</v>
      </c>
      <c r="K1741" t="s">
        <v>2377</v>
      </c>
      <c r="L1741" s="22" t="str">
        <f t="shared" si="110"/>
        <v>No</v>
      </c>
    </row>
    <row r="1742" spans="1:12">
      <c r="A1742" t="s">
        <v>626</v>
      </c>
      <c r="B1742">
        <v>20.53</v>
      </c>
      <c r="C1742" s="22" t="str">
        <f t="shared" si="111"/>
        <v>Normal weight</v>
      </c>
      <c r="D1742">
        <v>4.8600000000000003</v>
      </c>
      <c r="E1742" t="str">
        <f t="shared" si="108"/>
        <v>Normal</v>
      </c>
      <c r="F1742" t="s">
        <v>2377</v>
      </c>
      <c r="G1742" t="s">
        <v>2377</v>
      </c>
      <c r="H1742" t="s">
        <v>2377</v>
      </c>
      <c r="I1742">
        <v>1</v>
      </c>
      <c r="J1742" s="21">
        <f t="shared" si="109"/>
        <v>1</v>
      </c>
      <c r="K1742" t="s">
        <v>2377</v>
      </c>
      <c r="L1742" s="22" t="str">
        <f t="shared" si="110"/>
        <v>No</v>
      </c>
    </row>
    <row r="1743" spans="1:12">
      <c r="A1743" t="s">
        <v>625</v>
      </c>
      <c r="B1743">
        <v>23.79</v>
      </c>
      <c r="C1743" s="22" t="str">
        <f t="shared" si="111"/>
        <v>Normal weight</v>
      </c>
      <c r="D1743">
        <v>4.74</v>
      </c>
      <c r="E1743" t="str">
        <f t="shared" si="108"/>
        <v>Normal</v>
      </c>
      <c r="F1743" t="s">
        <v>2377</v>
      </c>
      <c r="G1743" t="s">
        <v>2377</v>
      </c>
      <c r="H1743" t="s">
        <v>2377</v>
      </c>
      <c r="I1743" t="s">
        <v>2378</v>
      </c>
      <c r="J1743" s="21">
        <f t="shared" si="109"/>
        <v>0</v>
      </c>
      <c r="K1743" t="s">
        <v>2377</v>
      </c>
      <c r="L1743" s="22" t="str">
        <f t="shared" si="110"/>
        <v>No</v>
      </c>
    </row>
    <row r="1744" spans="1:12">
      <c r="A1744" t="s">
        <v>624</v>
      </c>
      <c r="B1744">
        <v>29.8</v>
      </c>
      <c r="C1744" s="22" t="str">
        <f t="shared" si="111"/>
        <v>Overweight</v>
      </c>
      <c r="D1744">
        <v>6.03</v>
      </c>
      <c r="E1744" t="str">
        <f t="shared" si="108"/>
        <v>Pre-diabetes</v>
      </c>
      <c r="F1744" t="s">
        <v>2377</v>
      </c>
      <c r="G1744" t="s">
        <v>2377</v>
      </c>
      <c r="H1744" t="s">
        <v>2377</v>
      </c>
      <c r="I1744" t="s">
        <v>2378</v>
      </c>
      <c r="J1744" s="21">
        <f t="shared" si="109"/>
        <v>0</v>
      </c>
      <c r="K1744" t="s">
        <v>2377</v>
      </c>
      <c r="L1744" s="22" t="str">
        <f t="shared" si="110"/>
        <v>No</v>
      </c>
    </row>
    <row r="1745" spans="1:12">
      <c r="A1745" t="s">
        <v>623</v>
      </c>
      <c r="B1745">
        <v>31.54</v>
      </c>
      <c r="C1745" s="22" t="str">
        <f t="shared" si="111"/>
        <v>Obesity</v>
      </c>
      <c r="D1745">
        <v>4.71</v>
      </c>
      <c r="E1745" t="str">
        <f t="shared" si="108"/>
        <v>Normal</v>
      </c>
      <c r="F1745" t="s">
        <v>2377</v>
      </c>
      <c r="G1745" t="s">
        <v>2377</v>
      </c>
      <c r="H1745" t="s">
        <v>2377</v>
      </c>
      <c r="I1745" t="s">
        <v>2378</v>
      </c>
      <c r="J1745" s="21">
        <f t="shared" si="109"/>
        <v>0</v>
      </c>
      <c r="K1745" t="s">
        <v>2377</v>
      </c>
      <c r="L1745" s="22" t="str">
        <f t="shared" si="110"/>
        <v>No</v>
      </c>
    </row>
    <row r="1746" spans="1:12">
      <c r="A1746" t="s">
        <v>622</v>
      </c>
      <c r="B1746">
        <v>20.82</v>
      </c>
      <c r="C1746" s="22" t="str">
        <f t="shared" si="111"/>
        <v>Normal weight</v>
      </c>
      <c r="D1746">
        <v>5.55</v>
      </c>
      <c r="E1746" t="str">
        <f t="shared" si="108"/>
        <v>Normal</v>
      </c>
      <c r="F1746" t="s">
        <v>2377</v>
      </c>
      <c r="G1746" t="s">
        <v>2377</v>
      </c>
      <c r="H1746" t="s">
        <v>2377</v>
      </c>
      <c r="I1746">
        <v>1</v>
      </c>
      <c r="J1746" s="21">
        <f t="shared" si="109"/>
        <v>1</v>
      </c>
      <c r="K1746" t="s">
        <v>2377</v>
      </c>
      <c r="L1746" s="22" t="str">
        <f t="shared" si="110"/>
        <v>No</v>
      </c>
    </row>
    <row r="1747" spans="1:12">
      <c r="A1747" t="s">
        <v>621</v>
      </c>
      <c r="B1747">
        <v>38.83</v>
      </c>
      <c r="C1747" s="22" t="str">
        <f t="shared" si="111"/>
        <v>Obesity</v>
      </c>
      <c r="D1747">
        <v>4.78</v>
      </c>
      <c r="E1747" t="str">
        <f t="shared" si="108"/>
        <v>Normal</v>
      </c>
      <c r="F1747" t="s">
        <v>2377</v>
      </c>
      <c r="G1747" t="s">
        <v>2377</v>
      </c>
      <c r="H1747" t="s">
        <v>2380</v>
      </c>
      <c r="I1747">
        <v>1</v>
      </c>
      <c r="J1747" s="21">
        <f t="shared" si="109"/>
        <v>1</v>
      </c>
      <c r="K1747" t="s">
        <v>2377</v>
      </c>
      <c r="L1747" s="22" t="str">
        <f t="shared" si="110"/>
        <v>No</v>
      </c>
    </row>
    <row r="1748" spans="1:12">
      <c r="A1748" t="s">
        <v>620</v>
      </c>
      <c r="B1748">
        <v>23.44</v>
      </c>
      <c r="C1748" s="22" t="str">
        <f t="shared" si="111"/>
        <v>Normal weight</v>
      </c>
      <c r="D1748">
        <v>4.6500000000000004</v>
      </c>
      <c r="E1748" t="str">
        <f t="shared" si="108"/>
        <v>Normal</v>
      </c>
      <c r="F1748" t="s">
        <v>2379</v>
      </c>
      <c r="G1748" t="s">
        <v>2377</v>
      </c>
      <c r="H1748" t="s">
        <v>2377</v>
      </c>
      <c r="I1748">
        <v>1</v>
      </c>
      <c r="J1748" s="21">
        <f t="shared" si="109"/>
        <v>1</v>
      </c>
      <c r="K1748" t="s">
        <v>2377</v>
      </c>
      <c r="L1748" s="22" t="str">
        <f t="shared" si="110"/>
        <v>No</v>
      </c>
    </row>
    <row r="1749" spans="1:12">
      <c r="A1749" t="s">
        <v>619</v>
      </c>
      <c r="B1749">
        <v>24.13</v>
      </c>
      <c r="C1749" s="22" t="str">
        <f t="shared" si="111"/>
        <v>Normal weight</v>
      </c>
      <c r="D1749">
        <v>5.2</v>
      </c>
      <c r="E1749" t="str">
        <f t="shared" si="108"/>
        <v>Normal</v>
      </c>
      <c r="F1749" t="s">
        <v>2377</v>
      </c>
      <c r="G1749" t="s">
        <v>2377</v>
      </c>
      <c r="H1749" t="s">
        <v>2377</v>
      </c>
      <c r="I1749">
        <v>1</v>
      </c>
      <c r="J1749" s="21">
        <f t="shared" si="109"/>
        <v>1</v>
      </c>
      <c r="K1749" t="s">
        <v>2377</v>
      </c>
      <c r="L1749" s="22" t="str">
        <f t="shared" si="110"/>
        <v>No</v>
      </c>
    </row>
    <row r="1750" spans="1:12">
      <c r="A1750" t="s">
        <v>618</v>
      </c>
      <c r="B1750">
        <v>42.13</v>
      </c>
      <c r="C1750" s="22" t="str">
        <f t="shared" si="111"/>
        <v>Obesity</v>
      </c>
      <c r="D1750">
        <v>4.54</v>
      </c>
      <c r="E1750" t="str">
        <f t="shared" si="108"/>
        <v>Normal</v>
      </c>
      <c r="F1750" t="s">
        <v>2379</v>
      </c>
      <c r="G1750" t="s">
        <v>2377</v>
      </c>
      <c r="H1750" t="s">
        <v>2377</v>
      </c>
      <c r="I1750">
        <v>1</v>
      </c>
      <c r="J1750" s="21">
        <f t="shared" si="109"/>
        <v>1</v>
      </c>
      <c r="K1750" t="s">
        <v>2377</v>
      </c>
      <c r="L1750" s="22" t="str">
        <f t="shared" si="110"/>
        <v>No</v>
      </c>
    </row>
    <row r="1751" spans="1:12">
      <c r="A1751" t="s">
        <v>617</v>
      </c>
      <c r="B1751">
        <v>17.86</v>
      </c>
      <c r="C1751" s="22" t="str">
        <f t="shared" si="111"/>
        <v>Underweight</v>
      </c>
      <c r="D1751">
        <v>4.1100000000000003</v>
      </c>
      <c r="E1751" t="str">
        <f t="shared" si="108"/>
        <v>Normal</v>
      </c>
      <c r="F1751" t="s">
        <v>2377</v>
      </c>
      <c r="G1751" t="s">
        <v>2377</v>
      </c>
      <c r="H1751" t="s">
        <v>2377</v>
      </c>
      <c r="I1751">
        <v>1</v>
      </c>
      <c r="J1751" s="21">
        <f t="shared" si="109"/>
        <v>1</v>
      </c>
      <c r="K1751" t="s">
        <v>2377</v>
      </c>
      <c r="L1751" s="22" t="str">
        <f t="shared" si="110"/>
        <v>No</v>
      </c>
    </row>
    <row r="1752" spans="1:12">
      <c r="A1752" t="s">
        <v>616</v>
      </c>
      <c r="B1752">
        <v>32.78</v>
      </c>
      <c r="C1752" s="22" t="str">
        <f t="shared" si="111"/>
        <v>Obesity</v>
      </c>
      <c r="D1752">
        <v>4.63</v>
      </c>
      <c r="E1752" t="str">
        <f t="shared" si="108"/>
        <v>Normal</v>
      </c>
      <c r="F1752" t="s">
        <v>2377</v>
      </c>
      <c r="G1752" t="s">
        <v>2377</v>
      </c>
      <c r="H1752" t="s">
        <v>2377</v>
      </c>
      <c r="I1752" t="s">
        <v>2378</v>
      </c>
      <c r="J1752" s="21">
        <f t="shared" si="109"/>
        <v>0</v>
      </c>
      <c r="K1752" t="s">
        <v>2377</v>
      </c>
      <c r="L1752" s="22" t="str">
        <f t="shared" si="110"/>
        <v>No</v>
      </c>
    </row>
    <row r="1753" spans="1:12">
      <c r="A1753" t="s">
        <v>615</v>
      </c>
      <c r="B1753">
        <v>23.9</v>
      </c>
      <c r="C1753" s="22" t="str">
        <f t="shared" si="111"/>
        <v>Normal weight</v>
      </c>
      <c r="D1753">
        <v>6.06</v>
      </c>
      <c r="E1753" t="str">
        <f t="shared" si="108"/>
        <v>Pre-diabetes</v>
      </c>
      <c r="F1753" t="s">
        <v>2379</v>
      </c>
      <c r="G1753" t="s">
        <v>2377</v>
      </c>
      <c r="H1753" t="s">
        <v>2380</v>
      </c>
      <c r="I1753">
        <v>1</v>
      </c>
      <c r="J1753" s="21">
        <f t="shared" si="109"/>
        <v>1</v>
      </c>
      <c r="K1753" t="s">
        <v>2377</v>
      </c>
      <c r="L1753" s="22" t="str">
        <f t="shared" si="110"/>
        <v>No</v>
      </c>
    </row>
    <row r="1754" spans="1:12">
      <c r="A1754" t="s">
        <v>614</v>
      </c>
      <c r="B1754">
        <v>15.47</v>
      </c>
      <c r="C1754" s="22" t="str">
        <f t="shared" si="111"/>
        <v>Underweight</v>
      </c>
      <c r="D1754">
        <v>8.43</v>
      </c>
      <c r="E1754" t="str">
        <f t="shared" si="108"/>
        <v>Diabetes</v>
      </c>
      <c r="F1754" t="s">
        <v>2377</v>
      </c>
      <c r="G1754" t="s">
        <v>2377</v>
      </c>
      <c r="H1754" t="s">
        <v>2377</v>
      </c>
      <c r="I1754" t="s">
        <v>2378</v>
      </c>
      <c r="J1754" s="21">
        <f t="shared" si="109"/>
        <v>0</v>
      </c>
      <c r="K1754" t="s">
        <v>2377</v>
      </c>
      <c r="L1754" s="22" t="str">
        <f t="shared" si="110"/>
        <v>No</v>
      </c>
    </row>
    <row r="1755" spans="1:12">
      <c r="A1755" t="s">
        <v>613</v>
      </c>
      <c r="B1755">
        <v>28.54</v>
      </c>
      <c r="C1755" s="22" t="str">
        <f t="shared" si="111"/>
        <v>Overweight</v>
      </c>
      <c r="D1755">
        <v>5.51</v>
      </c>
      <c r="E1755" t="str">
        <f t="shared" si="108"/>
        <v>Normal</v>
      </c>
      <c r="F1755" t="s">
        <v>2377</v>
      </c>
      <c r="G1755" t="s">
        <v>2377</v>
      </c>
      <c r="H1755" t="s">
        <v>2380</v>
      </c>
      <c r="I1755">
        <v>1</v>
      </c>
      <c r="J1755" s="21">
        <f t="shared" si="109"/>
        <v>1</v>
      </c>
      <c r="K1755" t="s">
        <v>2377</v>
      </c>
      <c r="L1755" s="22" t="str">
        <f t="shared" si="110"/>
        <v>No</v>
      </c>
    </row>
    <row r="1756" spans="1:12">
      <c r="A1756" t="s">
        <v>612</v>
      </c>
      <c r="B1756">
        <v>18.54</v>
      </c>
      <c r="C1756" s="22" t="str">
        <f t="shared" si="111"/>
        <v>Normal weight</v>
      </c>
      <c r="D1756">
        <v>4.95</v>
      </c>
      <c r="E1756" t="str">
        <f t="shared" si="108"/>
        <v>Normal</v>
      </c>
      <c r="F1756" t="s">
        <v>2377</v>
      </c>
      <c r="G1756" t="s">
        <v>2377</v>
      </c>
      <c r="H1756" t="s">
        <v>2377</v>
      </c>
      <c r="I1756" t="s">
        <v>2378</v>
      </c>
      <c r="J1756" s="21">
        <f t="shared" si="109"/>
        <v>0</v>
      </c>
      <c r="K1756" t="s">
        <v>2377</v>
      </c>
      <c r="L1756" s="22" t="str">
        <f t="shared" si="110"/>
        <v>No</v>
      </c>
    </row>
    <row r="1757" spans="1:12">
      <c r="A1757" t="s">
        <v>611</v>
      </c>
      <c r="B1757">
        <v>32.18</v>
      </c>
      <c r="C1757" s="22" t="str">
        <f t="shared" si="111"/>
        <v>Obesity</v>
      </c>
      <c r="D1757">
        <v>6.44</v>
      </c>
      <c r="E1757" t="str">
        <f t="shared" si="108"/>
        <v>Pre-diabetes</v>
      </c>
      <c r="F1757" t="s">
        <v>2379</v>
      </c>
      <c r="G1757" t="s">
        <v>2377</v>
      </c>
      <c r="H1757" t="s">
        <v>2380</v>
      </c>
      <c r="I1757">
        <v>1</v>
      </c>
      <c r="J1757" s="21">
        <f t="shared" si="109"/>
        <v>1</v>
      </c>
      <c r="K1757" t="s">
        <v>2377</v>
      </c>
      <c r="L1757" s="22" t="str">
        <f t="shared" si="110"/>
        <v>No</v>
      </c>
    </row>
    <row r="1758" spans="1:12">
      <c r="A1758" t="s">
        <v>610</v>
      </c>
      <c r="B1758">
        <v>37.380000000000003</v>
      </c>
      <c r="C1758" s="22" t="str">
        <f t="shared" si="111"/>
        <v>Obesity</v>
      </c>
      <c r="D1758">
        <v>6.05</v>
      </c>
      <c r="E1758" t="str">
        <f t="shared" si="108"/>
        <v>Pre-diabetes</v>
      </c>
      <c r="F1758" t="s">
        <v>2379</v>
      </c>
      <c r="G1758" t="s">
        <v>2377</v>
      </c>
      <c r="H1758" t="s">
        <v>2377</v>
      </c>
      <c r="I1758" t="s">
        <v>2378</v>
      </c>
      <c r="J1758" s="21">
        <f t="shared" si="109"/>
        <v>0</v>
      </c>
      <c r="K1758" t="s">
        <v>2377</v>
      </c>
      <c r="L1758" s="22" t="str">
        <f t="shared" si="110"/>
        <v>No</v>
      </c>
    </row>
    <row r="1759" spans="1:12">
      <c r="A1759" t="s">
        <v>609</v>
      </c>
      <c r="B1759">
        <v>31.12</v>
      </c>
      <c r="C1759" s="22" t="str">
        <f t="shared" si="111"/>
        <v>Obesity</v>
      </c>
      <c r="D1759">
        <v>4.76</v>
      </c>
      <c r="E1759" t="str">
        <f t="shared" si="108"/>
        <v>Normal</v>
      </c>
      <c r="F1759" t="s">
        <v>2379</v>
      </c>
      <c r="G1759" t="s">
        <v>2377</v>
      </c>
      <c r="H1759" t="s">
        <v>2380</v>
      </c>
      <c r="I1759">
        <v>1</v>
      </c>
      <c r="J1759" s="21">
        <f t="shared" si="109"/>
        <v>1</v>
      </c>
      <c r="K1759" t="s">
        <v>2377</v>
      </c>
      <c r="L1759" s="22" t="str">
        <f t="shared" si="110"/>
        <v>No</v>
      </c>
    </row>
    <row r="1760" spans="1:12">
      <c r="A1760" t="s">
        <v>608</v>
      </c>
      <c r="B1760">
        <v>22.01</v>
      </c>
      <c r="C1760" s="22" t="str">
        <f t="shared" si="111"/>
        <v>Normal weight</v>
      </c>
      <c r="D1760">
        <v>6.72</v>
      </c>
      <c r="E1760" t="str">
        <f t="shared" si="108"/>
        <v>Diabetes</v>
      </c>
      <c r="F1760" t="s">
        <v>2379</v>
      </c>
      <c r="G1760" t="s">
        <v>2377</v>
      </c>
      <c r="H1760" t="s">
        <v>2377</v>
      </c>
      <c r="I1760">
        <v>1</v>
      </c>
      <c r="J1760" s="21">
        <f t="shared" si="109"/>
        <v>1</v>
      </c>
      <c r="K1760" t="s">
        <v>2377</v>
      </c>
      <c r="L1760" s="22" t="str">
        <f t="shared" si="110"/>
        <v>No</v>
      </c>
    </row>
    <row r="1761" spans="1:12">
      <c r="A1761" t="s">
        <v>607</v>
      </c>
      <c r="B1761">
        <v>27.645</v>
      </c>
      <c r="C1761" s="22" t="str">
        <f t="shared" si="111"/>
        <v>Overweight</v>
      </c>
      <c r="D1761">
        <v>5.7</v>
      </c>
      <c r="E1761" t="str">
        <f t="shared" si="108"/>
        <v>Pre-diabetes</v>
      </c>
      <c r="F1761" t="s">
        <v>2377</v>
      </c>
      <c r="G1761" t="s">
        <v>2377</v>
      </c>
      <c r="H1761" t="s">
        <v>2377</v>
      </c>
      <c r="I1761" t="s">
        <v>2378</v>
      </c>
      <c r="J1761" s="21">
        <f t="shared" si="109"/>
        <v>0</v>
      </c>
      <c r="K1761" t="s">
        <v>2377</v>
      </c>
      <c r="L1761" s="22" t="str">
        <f t="shared" si="110"/>
        <v>No</v>
      </c>
    </row>
    <row r="1762" spans="1:12">
      <c r="A1762" t="s">
        <v>606</v>
      </c>
      <c r="B1762">
        <v>29.64</v>
      </c>
      <c r="C1762" s="22" t="str">
        <f t="shared" si="111"/>
        <v>Overweight</v>
      </c>
      <c r="D1762">
        <v>5.31</v>
      </c>
      <c r="E1762" t="str">
        <f t="shared" si="108"/>
        <v>Normal</v>
      </c>
      <c r="F1762" t="s">
        <v>2379</v>
      </c>
      <c r="G1762" t="s">
        <v>2377</v>
      </c>
      <c r="H1762" t="s">
        <v>2377</v>
      </c>
      <c r="I1762" t="s">
        <v>2378</v>
      </c>
      <c r="J1762" s="21">
        <f t="shared" si="109"/>
        <v>0</v>
      </c>
      <c r="K1762" t="s">
        <v>2377</v>
      </c>
      <c r="L1762" s="22" t="str">
        <f t="shared" si="110"/>
        <v>No</v>
      </c>
    </row>
    <row r="1763" spans="1:12">
      <c r="A1763" t="s">
        <v>605</v>
      </c>
      <c r="B1763">
        <v>33.700000000000003</v>
      </c>
      <c r="C1763" s="22" t="str">
        <f t="shared" si="111"/>
        <v>Obesity</v>
      </c>
      <c r="D1763">
        <v>4.32</v>
      </c>
      <c r="E1763" t="str">
        <f t="shared" si="108"/>
        <v>Normal</v>
      </c>
      <c r="F1763" t="s">
        <v>2379</v>
      </c>
      <c r="G1763" t="s">
        <v>2377</v>
      </c>
      <c r="H1763" t="s">
        <v>2377</v>
      </c>
      <c r="I1763">
        <v>1</v>
      </c>
      <c r="J1763" s="21">
        <f t="shared" si="109"/>
        <v>1</v>
      </c>
      <c r="K1763" t="s">
        <v>2377</v>
      </c>
      <c r="L1763" s="22" t="str">
        <f t="shared" si="110"/>
        <v>No</v>
      </c>
    </row>
    <row r="1764" spans="1:12">
      <c r="A1764" t="s">
        <v>604</v>
      </c>
      <c r="B1764">
        <v>27.5</v>
      </c>
      <c r="C1764" s="22" t="str">
        <f t="shared" si="111"/>
        <v>Overweight</v>
      </c>
      <c r="D1764">
        <v>4.2300000000000004</v>
      </c>
      <c r="E1764" t="str">
        <f t="shared" si="108"/>
        <v>Normal</v>
      </c>
      <c r="F1764" t="s">
        <v>2379</v>
      </c>
      <c r="G1764" t="s">
        <v>2377</v>
      </c>
      <c r="H1764" t="s">
        <v>2377</v>
      </c>
      <c r="I1764">
        <v>1</v>
      </c>
      <c r="J1764" s="21">
        <f t="shared" si="109"/>
        <v>1</v>
      </c>
      <c r="K1764" t="s">
        <v>2377</v>
      </c>
      <c r="L1764" s="22" t="str">
        <f t="shared" si="110"/>
        <v>No</v>
      </c>
    </row>
    <row r="1765" spans="1:12">
      <c r="A1765" t="s">
        <v>603</v>
      </c>
      <c r="B1765">
        <v>16.12</v>
      </c>
      <c r="C1765" s="22" t="str">
        <f t="shared" si="111"/>
        <v>Underweight</v>
      </c>
      <c r="D1765">
        <v>6.09</v>
      </c>
      <c r="E1765" t="str">
        <f t="shared" si="108"/>
        <v>Pre-diabetes</v>
      </c>
      <c r="F1765" t="s">
        <v>2377</v>
      </c>
      <c r="G1765" t="s">
        <v>2377</v>
      </c>
      <c r="H1765" t="s">
        <v>2377</v>
      </c>
      <c r="I1765" t="s">
        <v>2378</v>
      </c>
      <c r="J1765" s="21">
        <f t="shared" si="109"/>
        <v>0</v>
      </c>
      <c r="K1765" t="s">
        <v>2377</v>
      </c>
      <c r="L1765" s="22" t="str">
        <f t="shared" si="110"/>
        <v>No</v>
      </c>
    </row>
    <row r="1766" spans="1:12">
      <c r="A1766" t="s">
        <v>602</v>
      </c>
      <c r="B1766">
        <v>26.73</v>
      </c>
      <c r="C1766" s="22" t="str">
        <f t="shared" si="111"/>
        <v>Overweight</v>
      </c>
      <c r="D1766">
        <v>4.74</v>
      </c>
      <c r="E1766" t="str">
        <f t="shared" si="108"/>
        <v>Normal</v>
      </c>
      <c r="F1766" t="s">
        <v>2379</v>
      </c>
      <c r="G1766" t="s">
        <v>2377</v>
      </c>
      <c r="H1766" t="s">
        <v>2377</v>
      </c>
      <c r="I1766">
        <v>1</v>
      </c>
      <c r="J1766" s="21">
        <f t="shared" si="109"/>
        <v>1</v>
      </c>
      <c r="K1766" t="s">
        <v>2377</v>
      </c>
      <c r="L1766" s="22" t="str">
        <f t="shared" si="110"/>
        <v>No</v>
      </c>
    </row>
    <row r="1767" spans="1:12">
      <c r="A1767" t="s">
        <v>601</v>
      </c>
      <c r="B1767">
        <v>37.25</v>
      </c>
      <c r="C1767" s="22" t="str">
        <f t="shared" si="111"/>
        <v>Obesity</v>
      </c>
      <c r="D1767">
        <v>6.23</v>
      </c>
      <c r="E1767" t="str">
        <f t="shared" si="108"/>
        <v>Pre-diabetes</v>
      </c>
      <c r="F1767" t="s">
        <v>2379</v>
      </c>
      <c r="G1767" t="s">
        <v>2377</v>
      </c>
      <c r="H1767" t="s">
        <v>2377</v>
      </c>
      <c r="I1767" t="s">
        <v>2378</v>
      </c>
      <c r="J1767" s="21">
        <f t="shared" si="109"/>
        <v>0</v>
      </c>
      <c r="K1767" t="s">
        <v>2377</v>
      </c>
      <c r="L1767" s="22" t="str">
        <f t="shared" si="110"/>
        <v>No</v>
      </c>
    </row>
    <row r="1768" spans="1:12">
      <c r="A1768" t="s">
        <v>600</v>
      </c>
      <c r="B1768">
        <v>23.56</v>
      </c>
      <c r="C1768" s="22" t="str">
        <f t="shared" si="111"/>
        <v>Normal weight</v>
      </c>
      <c r="D1768">
        <v>5.45</v>
      </c>
      <c r="E1768" t="str">
        <f t="shared" si="108"/>
        <v>Normal</v>
      </c>
      <c r="F1768" t="s">
        <v>2379</v>
      </c>
      <c r="G1768" t="s">
        <v>2377</v>
      </c>
      <c r="H1768" t="s">
        <v>2377</v>
      </c>
      <c r="I1768">
        <v>1</v>
      </c>
      <c r="J1768" s="21">
        <f t="shared" si="109"/>
        <v>1</v>
      </c>
      <c r="K1768" t="s">
        <v>2377</v>
      </c>
      <c r="L1768" s="22" t="str">
        <f t="shared" si="110"/>
        <v>No</v>
      </c>
    </row>
    <row r="1769" spans="1:12">
      <c r="A1769" t="s">
        <v>599</v>
      </c>
      <c r="B1769">
        <v>15.84</v>
      </c>
      <c r="C1769" s="22" t="str">
        <f t="shared" si="111"/>
        <v>Underweight</v>
      </c>
      <c r="D1769">
        <v>10.34</v>
      </c>
      <c r="E1769" t="str">
        <f t="shared" si="108"/>
        <v>Diabetes</v>
      </c>
      <c r="F1769" t="s">
        <v>2377</v>
      </c>
      <c r="G1769" t="s">
        <v>2377</v>
      </c>
      <c r="H1769" t="s">
        <v>2377</v>
      </c>
      <c r="I1769">
        <v>2</v>
      </c>
      <c r="J1769" s="21">
        <f t="shared" si="109"/>
        <v>2</v>
      </c>
      <c r="K1769" t="s">
        <v>2377</v>
      </c>
      <c r="L1769" s="22" t="str">
        <f t="shared" si="110"/>
        <v>No</v>
      </c>
    </row>
    <row r="1770" spans="1:12">
      <c r="A1770" t="s">
        <v>598</v>
      </c>
      <c r="B1770">
        <v>36.630000000000003</v>
      </c>
      <c r="C1770" s="22" t="str">
        <f t="shared" si="111"/>
        <v>Obesity</v>
      </c>
      <c r="D1770">
        <v>5.15</v>
      </c>
      <c r="E1770" t="str">
        <f t="shared" si="108"/>
        <v>Normal</v>
      </c>
      <c r="F1770" t="s">
        <v>2377</v>
      </c>
      <c r="G1770" t="s">
        <v>2377</v>
      </c>
      <c r="H1770" t="s">
        <v>2377</v>
      </c>
      <c r="I1770" t="s">
        <v>2378</v>
      </c>
      <c r="J1770" s="21">
        <f t="shared" si="109"/>
        <v>0</v>
      </c>
      <c r="K1770" t="s">
        <v>2377</v>
      </c>
      <c r="L1770" s="22" t="str">
        <f t="shared" si="110"/>
        <v>No</v>
      </c>
    </row>
    <row r="1771" spans="1:12">
      <c r="A1771" t="s">
        <v>597</v>
      </c>
      <c r="B1771">
        <v>16.47</v>
      </c>
      <c r="C1771" s="22" t="str">
        <f t="shared" si="111"/>
        <v>Underweight</v>
      </c>
      <c r="D1771">
        <v>11.72</v>
      </c>
      <c r="E1771" t="str">
        <f t="shared" si="108"/>
        <v>Diabetes</v>
      </c>
      <c r="F1771" t="s">
        <v>2377</v>
      </c>
      <c r="G1771" t="s">
        <v>2377</v>
      </c>
      <c r="H1771" t="s">
        <v>2377</v>
      </c>
      <c r="I1771" t="s">
        <v>2378</v>
      </c>
      <c r="J1771" s="21">
        <f t="shared" si="109"/>
        <v>0</v>
      </c>
      <c r="K1771" t="s">
        <v>2377</v>
      </c>
      <c r="L1771" s="22" t="str">
        <f t="shared" si="110"/>
        <v>No</v>
      </c>
    </row>
    <row r="1772" spans="1:12">
      <c r="A1772" t="s">
        <v>596</v>
      </c>
      <c r="B1772">
        <v>25.8</v>
      </c>
      <c r="C1772" s="22" t="str">
        <f t="shared" si="111"/>
        <v>Overweight</v>
      </c>
      <c r="D1772">
        <v>5.29</v>
      </c>
      <c r="E1772" t="str">
        <f t="shared" si="108"/>
        <v>Normal</v>
      </c>
      <c r="F1772" t="s">
        <v>2377</v>
      </c>
      <c r="G1772" t="s">
        <v>2377</v>
      </c>
      <c r="H1772" t="s">
        <v>2377</v>
      </c>
      <c r="I1772" t="s">
        <v>2378</v>
      </c>
      <c r="J1772" s="21">
        <f t="shared" si="109"/>
        <v>0</v>
      </c>
      <c r="K1772" t="s">
        <v>2377</v>
      </c>
      <c r="L1772" s="22" t="str">
        <f t="shared" si="110"/>
        <v>No</v>
      </c>
    </row>
    <row r="1773" spans="1:12">
      <c r="A1773" t="s">
        <v>595</v>
      </c>
      <c r="B1773">
        <v>23.6</v>
      </c>
      <c r="C1773" s="22" t="str">
        <f t="shared" si="111"/>
        <v>Normal weight</v>
      </c>
      <c r="D1773">
        <v>4.33</v>
      </c>
      <c r="E1773" t="str">
        <f t="shared" si="108"/>
        <v>Normal</v>
      </c>
      <c r="F1773" t="s">
        <v>2377</v>
      </c>
      <c r="G1773" t="s">
        <v>2377</v>
      </c>
      <c r="H1773" t="s">
        <v>2377</v>
      </c>
      <c r="I1773" t="s">
        <v>2378</v>
      </c>
      <c r="J1773" s="21">
        <f t="shared" si="109"/>
        <v>0</v>
      </c>
      <c r="K1773" t="s">
        <v>2377</v>
      </c>
      <c r="L1773" s="22" t="str">
        <f t="shared" si="110"/>
        <v>No</v>
      </c>
    </row>
    <row r="1774" spans="1:12">
      <c r="A1774" t="s">
        <v>594</v>
      </c>
      <c r="B1774">
        <v>32.11</v>
      </c>
      <c r="C1774" s="22" t="str">
        <f t="shared" si="111"/>
        <v>Obesity</v>
      </c>
      <c r="D1774">
        <v>6.24</v>
      </c>
      <c r="E1774" t="str">
        <f t="shared" si="108"/>
        <v>Pre-diabetes</v>
      </c>
      <c r="F1774" t="s">
        <v>2377</v>
      </c>
      <c r="G1774" t="s">
        <v>2377</v>
      </c>
      <c r="H1774" t="s">
        <v>2380</v>
      </c>
      <c r="I1774">
        <v>1</v>
      </c>
      <c r="J1774" s="21">
        <f t="shared" si="109"/>
        <v>1</v>
      </c>
      <c r="K1774" t="s">
        <v>2377</v>
      </c>
      <c r="L1774" s="22" t="str">
        <f t="shared" si="110"/>
        <v>No</v>
      </c>
    </row>
    <row r="1775" spans="1:12">
      <c r="A1775" t="s">
        <v>593</v>
      </c>
      <c r="B1775">
        <v>30.114999999999998</v>
      </c>
      <c r="C1775" s="22" t="str">
        <f t="shared" si="111"/>
        <v>Obesity</v>
      </c>
      <c r="D1775">
        <v>11.61</v>
      </c>
      <c r="E1775" t="str">
        <f t="shared" si="108"/>
        <v>Diabetes</v>
      </c>
      <c r="F1775" t="s">
        <v>2377</v>
      </c>
      <c r="G1775" t="s">
        <v>2377</v>
      </c>
      <c r="H1775" t="s">
        <v>2377</v>
      </c>
      <c r="I1775" t="s">
        <v>2378</v>
      </c>
      <c r="J1775" s="21">
        <f t="shared" si="109"/>
        <v>0</v>
      </c>
      <c r="K1775" t="s">
        <v>2377</v>
      </c>
      <c r="L1775" s="22" t="str">
        <f t="shared" si="110"/>
        <v>No</v>
      </c>
    </row>
    <row r="1776" spans="1:12">
      <c r="A1776" t="s">
        <v>592</v>
      </c>
      <c r="B1776">
        <v>20.28</v>
      </c>
      <c r="C1776" s="22" t="str">
        <f t="shared" si="111"/>
        <v>Normal weight</v>
      </c>
      <c r="D1776">
        <v>11.07</v>
      </c>
      <c r="E1776" t="str">
        <f t="shared" si="108"/>
        <v>Diabetes</v>
      </c>
      <c r="F1776" t="s">
        <v>2379</v>
      </c>
      <c r="G1776" t="s">
        <v>2377</v>
      </c>
      <c r="H1776" t="s">
        <v>2377</v>
      </c>
      <c r="I1776" t="s">
        <v>2378</v>
      </c>
      <c r="J1776" s="21">
        <f t="shared" si="109"/>
        <v>0</v>
      </c>
      <c r="K1776" t="s">
        <v>2377</v>
      </c>
      <c r="L1776" s="22" t="str">
        <f t="shared" si="110"/>
        <v>No</v>
      </c>
    </row>
    <row r="1777" spans="1:12">
      <c r="A1777" t="s">
        <v>591</v>
      </c>
      <c r="B1777">
        <v>20.234999999999999</v>
      </c>
      <c r="C1777" s="22" t="str">
        <f t="shared" si="111"/>
        <v>Normal weight</v>
      </c>
      <c r="D1777">
        <v>5.19</v>
      </c>
      <c r="E1777" t="str">
        <f t="shared" si="108"/>
        <v>Normal</v>
      </c>
      <c r="F1777" t="s">
        <v>2377</v>
      </c>
      <c r="G1777" t="s">
        <v>2377</v>
      </c>
      <c r="H1777" t="s">
        <v>2380</v>
      </c>
      <c r="I1777">
        <v>1</v>
      </c>
      <c r="J1777" s="21">
        <f t="shared" si="109"/>
        <v>1</v>
      </c>
      <c r="K1777" t="s">
        <v>2377</v>
      </c>
      <c r="L1777" s="22" t="str">
        <f t="shared" si="110"/>
        <v>No</v>
      </c>
    </row>
    <row r="1778" spans="1:12">
      <c r="A1778" t="s">
        <v>590</v>
      </c>
      <c r="B1778">
        <v>25.27</v>
      </c>
      <c r="C1778" s="22" t="str">
        <f t="shared" si="111"/>
        <v>Overweight</v>
      </c>
      <c r="D1778">
        <v>5.7</v>
      </c>
      <c r="E1778" t="str">
        <f t="shared" si="108"/>
        <v>Pre-diabetes</v>
      </c>
      <c r="F1778" t="s">
        <v>2379</v>
      </c>
      <c r="G1778" t="s">
        <v>2377</v>
      </c>
      <c r="H1778" t="s">
        <v>2377</v>
      </c>
      <c r="I1778">
        <v>1</v>
      </c>
      <c r="J1778" s="21">
        <f t="shared" si="109"/>
        <v>1</v>
      </c>
      <c r="K1778" t="s">
        <v>2377</v>
      </c>
      <c r="L1778" s="22" t="str">
        <f t="shared" si="110"/>
        <v>No</v>
      </c>
    </row>
    <row r="1779" spans="1:12">
      <c r="A1779" t="s">
        <v>589</v>
      </c>
      <c r="B1779">
        <v>24.24</v>
      </c>
      <c r="C1779" s="22" t="str">
        <f t="shared" si="111"/>
        <v>Normal weight</v>
      </c>
      <c r="D1779">
        <v>6.15</v>
      </c>
      <c r="E1779" t="str">
        <f t="shared" si="108"/>
        <v>Pre-diabetes</v>
      </c>
      <c r="F1779" t="s">
        <v>2377</v>
      </c>
      <c r="G1779" t="s">
        <v>2377</v>
      </c>
      <c r="H1779" t="s">
        <v>2377</v>
      </c>
      <c r="I1779" t="s">
        <v>2378</v>
      </c>
      <c r="J1779" s="21">
        <f t="shared" si="109"/>
        <v>0</v>
      </c>
      <c r="K1779" t="s">
        <v>2377</v>
      </c>
      <c r="L1779" s="22" t="str">
        <f t="shared" si="110"/>
        <v>No</v>
      </c>
    </row>
    <row r="1780" spans="1:12">
      <c r="A1780" t="s">
        <v>588</v>
      </c>
      <c r="B1780">
        <v>35.75</v>
      </c>
      <c r="C1780" s="22" t="str">
        <f t="shared" si="111"/>
        <v>Obesity</v>
      </c>
      <c r="D1780">
        <v>5.07</v>
      </c>
      <c r="E1780" t="str">
        <f t="shared" si="108"/>
        <v>Normal</v>
      </c>
      <c r="F1780" t="s">
        <v>2377</v>
      </c>
      <c r="G1780" t="s">
        <v>2377</v>
      </c>
      <c r="H1780" t="s">
        <v>2377</v>
      </c>
      <c r="I1780" t="s">
        <v>2378</v>
      </c>
      <c r="J1780" s="21">
        <f t="shared" si="109"/>
        <v>0</v>
      </c>
      <c r="K1780" t="s">
        <v>2377</v>
      </c>
      <c r="L1780" s="22" t="str">
        <f t="shared" si="110"/>
        <v>No</v>
      </c>
    </row>
    <row r="1781" spans="1:12">
      <c r="A1781" t="s">
        <v>587</v>
      </c>
      <c r="B1781">
        <v>29.92</v>
      </c>
      <c r="C1781" s="22" t="str">
        <f t="shared" si="111"/>
        <v>Overweight</v>
      </c>
      <c r="D1781">
        <v>10.97</v>
      </c>
      <c r="E1781" t="str">
        <f t="shared" si="108"/>
        <v>Diabetes</v>
      </c>
      <c r="F1781" t="s">
        <v>2379</v>
      </c>
      <c r="G1781" t="s">
        <v>2377</v>
      </c>
      <c r="H1781" t="s">
        <v>2377</v>
      </c>
      <c r="I1781">
        <v>1</v>
      </c>
      <c r="J1781" s="21">
        <f t="shared" si="109"/>
        <v>1</v>
      </c>
      <c r="K1781" t="s">
        <v>2377</v>
      </c>
      <c r="L1781" s="22" t="str">
        <f t="shared" si="110"/>
        <v>No</v>
      </c>
    </row>
    <row r="1782" spans="1:12">
      <c r="A1782" t="s">
        <v>586</v>
      </c>
      <c r="B1782">
        <v>26.2</v>
      </c>
      <c r="C1782" s="22" t="str">
        <f t="shared" si="111"/>
        <v>Overweight</v>
      </c>
      <c r="D1782">
        <v>10.93</v>
      </c>
      <c r="E1782" t="str">
        <f t="shared" si="108"/>
        <v>Diabetes</v>
      </c>
      <c r="F1782" t="s">
        <v>2379</v>
      </c>
      <c r="G1782" t="s">
        <v>2377</v>
      </c>
      <c r="H1782" t="s">
        <v>2377</v>
      </c>
      <c r="I1782">
        <v>1</v>
      </c>
      <c r="J1782" s="21">
        <f t="shared" si="109"/>
        <v>1</v>
      </c>
      <c r="K1782" t="s">
        <v>2377</v>
      </c>
      <c r="L1782" s="22" t="str">
        <f t="shared" si="110"/>
        <v>No</v>
      </c>
    </row>
    <row r="1783" spans="1:12">
      <c r="A1783" t="s">
        <v>585</v>
      </c>
      <c r="B1783">
        <v>26.695</v>
      </c>
      <c r="C1783" s="22" t="str">
        <f t="shared" si="111"/>
        <v>Overweight</v>
      </c>
      <c r="D1783">
        <v>4.21</v>
      </c>
      <c r="E1783" t="str">
        <f t="shared" si="108"/>
        <v>Normal</v>
      </c>
      <c r="F1783" t="s">
        <v>2379</v>
      </c>
      <c r="G1783" t="s">
        <v>2377</v>
      </c>
      <c r="H1783" t="s">
        <v>2380</v>
      </c>
      <c r="I1783">
        <v>1</v>
      </c>
      <c r="J1783" s="21">
        <f t="shared" si="109"/>
        <v>1</v>
      </c>
      <c r="K1783" t="s">
        <v>2377</v>
      </c>
      <c r="L1783" s="22" t="str">
        <f t="shared" si="110"/>
        <v>No</v>
      </c>
    </row>
    <row r="1784" spans="1:12">
      <c r="A1784" t="s">
        <v>584</v>
      </c>
      <c r="B1784">
        <v>23.16</v>
      </c>
      <c r="C1784" s="22" t="str">
        <f t="shared" si="111"/>
        <v>Normal weight</v>
      </c>
      <c r="D1784">
        <v>5.5</v>
      </c>
      <c r="E1784" t="str">
        <f t="shared" si="108"/>
        <v>Normal</v>
      </c>
      <c r="F1784" t="s">
        <v>2377</v>
      </c>
      <c r="G1784" t="s">
        <v>2377</v>
      </c>
      <c r="H1784" t="s">
        <v>2377</v>
      </c>
      <c r="I1784" t="s">
        <v>2378</v>
      </c>
      <c r="J1784" s="21">
        <f t="shared" si="109"/>
        <v>0</v>
      </c>
      <c r="K1784" t="s">
        <v>2377</v>
      </c>
      <c r="L1784" s="22" t="str">
        <f t="shared" si="110"/>
        <v>No</v>
      </c>
    </row>
    <row r="1785" spans="1:12">
      <c r="A1785" t="s">
        <v>583</v>
      </c>
      <c r="B1785">
        <v>32.585000000000001</v>
      </c>
      <c r="C1785" s="22" t="str">
        <f t="shared" si="111"/>
        <v>Obesity</v>
      </c>
      <c r="D1785">
        <v>4.93</v>
      </c>
      <c r="E1785" t="str">
        <f t="shared" si="108"/>
        <v>Normal</v>
      </c>
      <c r="F1785" t="s">
        <v>2379</v>
      </c>
      <c r="G1785" t="s">
        <v>2377</v>
      </c>
      <c r="H1785" t="s">
        <v>2377</v>
      </c>
      <c r="I1785">
        <v>1</v>
      </c>
      <c r="J1785" s="21">
        <f t="shared" si="109"/>
        <v>1</v>
      </c>
      <c r="K1785" t="s">
        <v>2377</v>
      </c>
      <c r="L1785" s="22" t="str">
        <f t="shared" si="110"/>
        <v>No</v>
      </c>
    </row>
    <row r="1786" spans="1:12">
      <c r="A1786" t="s">
        <v>582</v>
      </c>
      <c r="B1786">
        <v>33.97</v>
      </c>
      <c r="C1786" s="22" t="str">
        <f t="shared" si="111"/>
        <v>Obesity</v>
      </c>
      <c r="D1786">
        <v>5.6</v>
      </c>
      <c r="E1786" t="str">
        <f t="shared" si="108"/>
        <v>Normal</v>
      </c>
      <c r="F1786" t="s">
        <v>2379</v>
      </c>
      <c r="G1786" t="s">
        <v>2377</v>
      </c>
      <c r="H1786" t="s">
        <v>2377</v>
      </c>
      <c r="I1786" t="s">
        <v>2378</v>
      </c>
      <c r="J1786" s="21">
        <f t="shared" si="109"/>
        <v>0</v>
      </c>
      <c r="K1786" t="s">
        <v>2377</v>
      </c>
      <c r="L1786" s="22" t="str">
        <f t="shared" si="110"/>
        <v>No</v>
      </c>
    </row>
    <row r="1787" spans="1:12">
      <c r="A1787" t="s">
        <v>581</v>
      </c>
      <c r="B1787">
        <v>16.57</v>
      </c>
      <c r="C1787" s="22" t="str">
        <f t="shared" si="111"/>
        <v>Underweight</v>
      </c>
      <c r="D1787">
        <v>9.99</v>
      </c>
      <c r="E1787" t="str">
        <f t="shared" si="108"/>
        <v>Diabetes</v>
      </c>
      <c r="F1787" t="s">
        <v>2377</v>
      </c>
      <c r="G1787" t="s">
        <v>2377</v>
      </c>
      <c r="H1787" t="s">
        <v>2377</v>
      </c>
      <c r="I1787" t="s">
        <v>2378</v>
      </c>
      <c r="J1787" s="21">
        <f t="shared" si="109"/>
        <v>0</v>
      </c>
      <c r="K1787" t="s">
        <v>2377</v>
      </c>
      <c r="L1787" s="22" t="str">
        <f t="shared" si="110"/>
        <v>No</v>
      </c>
    </row>
    <row r="1788" spans="1:12">
      <c r="A1788" t="s">
        <v>580</v>
      </c>
      <c r="B1788">
        <v>17.55</v>
      </c>
      <c r="C1788" s="22" t="str">
        <f t="shared" si="111"/>
        <v>Underweight</v>
      </c>
      <c r="D1788">
        <v>5.93</v>
      </c>
      <c r="E1788" t="str">
        <f t="shared" si="108"/>
        <v>Pre-diabetes</v>
      </c>
      <c r="F1788" t="s">
        <v>2377</v>
      </c>
      <c r="G1788" t="s">
        <v>2377</v>
      </c>
      <c r="H1788" t="s">
        <v>2380</v>
      </c>
      <c r="I1788">
        <v>1</v>
      </c>
      <c r="J1788" s="21">
        <f t="shared" si="109"/>
        <v>1</v>
      </c>
      <c r="K1788" t="s">
        <v>2377</v>
      </c>
      <c r="L1788" s="22" t="str">
        <f t="shared" si="110"/>
        <v>No</v>
      </c>
    </row>
    <row r="1789" spans="1:12">
      <c r="A1789" t="s">
        <v>579</v>
      </c>
      <c r="B1789">
        <v>29.41</v>
      </c>
      <c r="C1789" s="22" t="str">
        <f t="shared" si="111"/>
        <v>Overweight</v>
      </c>
      <c r="D1789">
        <v>6.29</v>
      </c>
      <c r="E1789" t="str">
        <f t="shared" si="108"/>
        <v>Pre-diabetes</v>
      </c>
      <c r="F1789" t="s">
        <v>2379</v>
      </c>
      <c r="G1789" t="s">
        <v>2377</v>
      </c>
      <c r="H1789" t="s">
        <v>2377</v>
      </c>
      <c r="I1789">
        <v>1</v>
      </c>
      <c r="J1789" s="21">
        <f t="shared" si="109"/>
        <v>1</v>
      </c>
      <c r="K1789" t="s">
        <v>2377</v>
      </c>
      <c r="L1789" s="22" t="str">
        <f t="shared" si="110"/>
        <v>No</v>
      </c>
    </row>
    <row r="1790" spans="1:12">
      <c r="A1790" t="s">
        <v>578</v>
      </c>
      <c r="B1790">
        <v>17.91</v>
      </c>
      <c r="C1790" s="22" t="str">
        <f t="shared" si="111"/>
        <v>Underweight</v>
      </c>
      <c r="D1790">
        <v>5.65</v>
      </c>
      <c r="E1790" t="str">
        <f t="shared" si="108"/>
        <v>Normal</v>
      </c>
      <c r="F1790" t="s">
        <v>2377</v>
      </c>
      <c r="G1790" t="s">
        <v>2377</v>
      </c>
      <c r="H1790" t="s">
        <v>2377</v>
      </c>
      <c r="I1790">
        <v>1</v>
      </c>
      <c r="J1790" s="21">
        <f t="shared" si="109"/>
        <v>1</v>
      </c>
      <c r="K1790" t="s">
        <v>2377</v>
      </c>
      <c r="L1790" s="22" t="str">
        <f t="shared" si="110"/>
        <v>No</v>
      </c>
    </row>
    <row r="1791" spans="1:12">
      <c r="A1791" t="s">
        <v>577</v>
      </c>
      <c r="B1791">
        <v>31.57</v>
      </c>
      <c r="C1791" s="22" t="str">
        <f t="shared" si="111"/>
        <v>Obesity</v>
      </c>
      <c r="D1791">
        <v>6.15</v>
      </c>
      <c r="E1791" t="str">
        <f t="shared" si="108"/>
        <v>Pre-diabetes</v>
      </c>
      <c r="F1791" t="s">
        <v>2377</v>
      </c>
      <c r="G1791" t="s">
        <v>2377</v>
      </c>
      <c r="H1791" t="s">
        <v>2377</v>
      </c>
      <c r="I1791">
        <v>1</v>
      </c>
      <c r="J1791" s="21">
        <f t="shared" si="109"/>
        <v>1</v>
      </c>
      <c r="K1791" t="s">
        <v>2377</v>
      </c>
      <c r="L1791" s="22" t="str">
        <f t="shared" si="110"/>
        <v>No</v>
      </c>
    </row>
    <row r="1792" spans="1:12">
      <c r="A1792" t="s">
        <v>576</v>
      </c>
      <c r="B1792">
        <v>33.18</v>
      </c>
      <c r="C1792" s="22" t="str">
        <f t="shared" si="111"/>
        <v>Obesity</v>
      </c>
      <c r="D1792">
        <v>5.22</v>
      </c>
      <c r="E1792" t="str">
        <f t="shared" si="108"/>
        <v>Normal</v>
      </c>
      <c r="F1792" t="s">
        <v>2377</v>
      </c>
      <c r="G1792" t="s">
        <v>2379</v>
      </c>
      <c r="H1792" t="s">
        <v>2377</v>
      </c>
      <c r="I1792">
        <v>1</v>
      </c>
      <c r="J1792" s="21">
        <f t="shared" si="109"/>
        <v>1</v>
      </c>
      <c r="K1792" t="s">
        <v>2377</v>
      </c>
      <c r="L1792" s="22" t="str">
        <f t="shared" si="110"/>
        <v>No</v>
      </c>
    </row>
    <row r="1793" spans="1:12">
      <c r="A1793" t="s">
        <v>575</v>
      </c>
      <c r="B1793">
        <v>37</v>
      </c>
      <c r="C1793" s="22" t="str">
        <f t="shared" si="111"/>
        <v>Obesity</v>
      </c>
      <c r="D1793">
        <v>11.66</v>
      </c>
      <c r="E1793" t="str">
        <f t="shared" si="108"/>
        <v>Diabetes</v>
      </c>
      <c r="F1793" t="s">
        <v>2377</v>
      </c>
      <c r="G1793" t="s">
        <v>2377</v>
      </c>
      <c r="H1793" t="s">
        <v>2377</v>
      </c>
      <c r="I1793" t="s">
        <v>2378</v>
      </c>
      <c r="J1793" s="21">
        <f t="shared" si="109"/>
        <v>0</v>
      </c>
      <c r="K1793" t="s">
        <v>2377</v>
      </c>
      <c r="L1793" s="22" t="str">
        <f t="shared" si="110"/>
        <v>No</v>
      </c>
    </row>
    <row r="1794" spans="1:12">
      <c r="A1794" t="s">
        <v>574</v>
      </c>
      <c r="B1794">
        <v>18.905000000000001</v>
      </c>
      <c r="C1794" s="22" t="str">
        <f t="shared" si="111"/>
        <v>Normal weight</v>
      </c>
      <c r="D1794">
        <v>4.91</v>
      </c>
      <c r="E1794" t="str">
        <f t="shared" si="108"/>
        <v>Normal</v>
      </c>
      <c r="F1794" t="s">
        <v>2379</v>
      </c>
      <c r="G1794" t="s">
        <v>2377</v>
      </c>
      <c r="H1794" t="s">
        <v>2377</v>
      </c>
      <c r="I1794">
        <v>1</v>
      </c>
      <c r="J1794" s="21">
        <f t="shared" si="109"/>
        <v>1</v>
      </c>
      <c r="K1794" t="s">
        <v>2377</v>
      </c>
      <c r="L1794" s="22" t="str">
        <f t="shared" si="110"/>
        <v>No</v>
      </c>
    </row>
    <row r="1795" spans="1:12">
      <c r="A1795" t="s">
        <v>573</v>
      </c>
      <c r="B1795">
        <v>20.03</v>
      </c>
      <c r="C1795" s="22" t="str">
        <f t="shared" si="111"/>
        <v>Normal weight</v>
      </c>
      <c r="D1795">
        <v>9.25</v>
      </c>
      <c r="E1795" t="str">
        <f t="shared" ref="E1795:E1858" si="112">IF(D1795&lt;5.7,"Normal",IF(D1795&lt;6.5,"Pre-diabetes","Diabetes"))</f>
        <v>Diabetes</v>
      </c>
      <c r="F1795" t="s">
        <v>2379</v>
      </c>
      <c r="G1795" t="s">
        <v>2377</v>
      </c>
      <c r="H1795" t="s">
        <v>2377</v>
      </c>
      <c r="I1795" t="s">
        <v>2378</v>
      </c>
      <c r="J1795" s="21">
        <f t="shared" ref="J1795:J1858" si="113">IF(I1795="No major surgery",0,I1795)</f>
        <v>0</v>
      </c>
      <c r="K1795" t="s">
        <v>2377</v>
      </c>
      <c r="L1795" s="22" t="str">
        <f t="shared" ref="L1795:L1858" si="114">IF(K1795="?","No",K1795)</f>
        <v>No</v>
      </c>
    </row>
    <row r="1796" spans="1:12">
      <c r="A1796" t="s">
        <v>572</v>
      </c>
      <c r="B1796">
        <v>16.7</v>
      </c>
      <c r="C1796" s="22" t="str">
        <f t="shared" ref="C1796:C1859" si="115">IF(B1796&lt;18.5,"Underweight",IF(B1796&lt;25,"Normal weight", IF(B1796&lt;30,"Overweight","Obesity")))</f>
        <v>Underweight</v>
      </c>
      <c r="D1796">
        <v>11.48</v>
      </c>
      <c r="E1796" t="str">
        <f t="shared" si="112"/>
        <v>Diabetes</v>
      </c>
      <c r="F1796" t="s">
        <v>2377</v>
      </c>
      <c r="G1796" t="s">
        <v>2377</v>
      </c>
      <c r="H1796" t="s">
        <v>2377</v>
      </c>
      <c r="I1796" t="s">
        <v>2378</v>
      </c>
      <c r="J1796" s="21">
        <f t="shared" si="113"/>
        <v>0</v>
      </c>
      <c r="K1796" t="s">
        <v>2377</v>
      </c>
      <c r="L1796" s="22" t="str">
        <f t="shared" si="114"/>
        <v>No</v>
      </c>
    </row>
    <row r="1797" spans="1:12">
      <c r="A1797" t="s">
        <v>571</v>
      </c>
      <c r="B1797">
        <v>39.82</v>
      </c>
      <c r="C1797" s="22" t="str">
        <f t="shared" si="115"/>
        <v>Obesity</v>
      </c>
      <c r="D1797">
        <v>6.06</v>
      </c>
      <c r="E1797" t="str">
        <f t="shared" si="112"/>
        <v>Pre-diabetes</v>
      </c>
      <c r="F1797" t="s">
        <v>2377</v>
      </c>
      <c r="G1797" t="s">
        <v>2377</v>
      </c>
      <c r="H1797" t="s">
        <v>2377</v>
      </c>
      <c r="I1797" t="s">
        <v>2378</v>
      </c>
      <c r="J1797" s="21">
        <f t="shared" si="113"/>
        <v>0</v>
      </c>
      <c r="K1797" t="s">
        <v>2377</v>
      </c>
      <c r="L1797" s="22" t="str">
        <f t="shared" si="114"/>
        <v>No</v>
      </c>
    </row>
    <row r="1798" spans="1:12">
      <c r="A1798" t="s">
        <v>570</v>
      </c>
      <c r="B1798">
        <v>22.04</v>
      </c>
      <c r="C1798" s="22" t="str">
        <f t="shared" si="115"/>
        <v>Normal weight</v>
      </c>
      <c r="D1798">
        <v>5.86</v>
      </c>
      <c r="E1798" t="str">
        <f t="shared" si="112"/>
        <v>Pre-diabetes</v>
      </c>
      <c r="F1798" t="s">
        <v>2377</v>
      </c>
      <c r="G1798" t="s">
        <v>2377</v>
      </c>
      <c r="H1798" t="s">
        <v>2377</v>
      </c>
      <c r="I1798">
        <v>1</v>
      </c>
      <c r="J1798" s="21">
        <f t="shared" si="113"/>
        <v>1</v>
      </c>
      <c r="K1798" t="s">
        <v>2377</v>
      </c>
      <c r="L1798" s="22" t="str">
        <f t="shared" si="114"/>
        <v>No</v>
      </c>
    </row>
    <row r="1799" spans="1:12">
      <c r="A1799" t="s">
        <v>569</v>
      </c>
      <c r="B1799">
        <v>28.27</v>
      </c>
      <c r="C1799" s="22" t="str">
        <f t="shared" si="115"/>
        <v>Overweight</v>
      </c>
      <c r="D1799">
        <v>5.33</v>
      </c>
      <c r="E1799" t="str">
        <f t="shared" si="112"/>
        <v>Normal</v>
      </c>
      <c r="F1799" t="s">
        <v>2377</v>
      </c>
      <c r="G1799" t="s">
        <v>2377</v>
      </c>
      <c r="H1799" t="s">
        <v>2377</v>
      </c>
      <c r="I1799" t="s">
        <v>2378</v>
      </c>
      <c r="J1799" s="21">
        <f t="shared" si="113"/>
        <v>0</v>
      </c>
      <c r="K1799" t="s">
        <v>2377</v>
      </c>
      <c r="L1799" s="22" t="str">
        <f t="shared" si="114"/>
        <v>No</v>
      </c>
    </row>
    <row r="1800" spans="1:12">
      <c r="A1800" t="s">
        <v>568</v>
      </c>
      <c r="B1800">
        <v>18.5</v>
      </c>
      <c r="C1800" s="22" t="str">
        <f t="shared" si="115"/>
        <v>Normal weight</v>
      </c>
      <c r="D1800">
        <v>5.33</v>
      </c>
      <c r="E1800" t="str">
        <f t="shared" si="112"/>
        <v>Normal</v>
      </c>
      <c r="F1800" t="s">
        <v>2377</v>
      </c>
      <c r="G1800" t="s">
        <v>2377</v>
      </c>
      <c r="H1800" t="s">
        <v>2377</v>
      </c>
      <c r="I1800" t="s">
        <v>2378</v>
      </c>
      <c r="J1800" s="21">
        <f t="shared" si="113"/>
        <v>0</v>
      </c>
      <c r="K1800" t="s">
        <v>2377</v>
      </c>
      <c r="L1800" s="22" t="str">
        <f t="shared" si="114"/>
        <v>No</v>
      </c>
    </row>
    <row r="1801" spans="1:12">
      <c r="A1801" t="s">
        <v>567</v>
      </c>
      <c r="B1801">
        <v>38.6</v>
      </c>
      <c r="C1801" s="22" t="str">
        <f t="shared" si="115"/>
        <v>Obesity</v>
      </c>
      <c r="D1801">
        <v>6.02</v>
      </c>
      <c r="E1801" t="str">
        <f t="shared" si="112"/>
        <v>Pre-diabetes</v>
      </c>
      <c r="F1801" t="s">
        <v>2377</v>
      </c>
      <c r="G1801" t="s">
        <v>2377</v>
      </c>
      <c r="H1801" t="s">
        <v>2377</v>
      </c>
      <c r="I1801">
        <v>1</v>
      </c>
      <c r="J1801" s="21">
        <f t="shared" si="113"/>
        <v>1</v>
      </c>
      <c r="K1801" t="s">
        <v>2377</v>
      </c>
      <c r="L1801" s="22" t="str">
        <f t="shared" si="114"/>
        <v>No</v>
      </c>
    </row>
    <row r="1802" spans="1:12">
      <c r="A1802" t="s">
        <v>566</v>
      </c>
      <c r="B1802">
        <v>43.12</v>
      </c>
      <c r="C1802" s="22" t="str">
        <f t="shared" si="115"/>
        <v>Obesity</v>
      </c>
      <c r="D1802">
        <v>6.25</v>
      </c>
      <c r="E1802" t="str">
        <f t="shared" si="112"/>
        <v>Pre-diabetes</v>
      </c>
      <c r="F1802" t="s">
        <v>2377</v>
      </c>
      <c r="G1802" t="s">
        <v>2377</v>
      </c>
      <c r="H1802" t="s">
        <v>2377</v>
      </c>
      <c r="I1802">
        <v>1</v>
      </c>
      <c r="J1802" s="21">
        <f t="shared" si="113"/>
        <v>1</v>
      </c>
      <c r="K1802" t="s">
        <v>2377</v>
      </c>
      <c r="L1802" s="22" t="str">
        <f t="shared" si="114"/>
        <v>No</v>
      </c>
    </row>
    <row r="1803" spans="1:12">
      <c r="A1803" t="s">
        <v>565</v>
      </c>
      <c r="B1803">
        <v>30.5</v>
      </c>
      <c r="C1803" s="22" t="str">
        <f t="shared" si="115"/>
        <v>Obesity</v>
      </c>
      <c r="D1803">
        <v>4.8099999999999996</v>
      </c>
      <c r="E1803" t="str">
        <f t="shared" si="112"/>
        <v>Normal</v>
      </c>
      <c r="F1803" t="s">
        <v>2377</v>
      </c>
      <c r="G1803" t="s">
        <v>2377</v>
      </c>
      <c r="H1803" t="s">
        <v>2377</v>
      </c>
      <c r="I1803">
        <v>1</v>
      </c>
      <c r="J1803" s="21">
        <f t="shared" si="113"/>
        <v>1</v>
      </c>
      <c r="K1803" t="s">
        <v>2377</v>
      </c>
      <c r="L1803" s="22" t="str">
        <f t="shared" si="114"/>
        <v>No</v>
      </c>
    </row>
    <row r="1804" spans="1:12">
      <c r="A1804" t="s">
        <v>564</v>
      </c>
      <c r="B1804">
        <v>27.61</v>
      </c>
      <c r="C1804" s="22" t="str">
        <f t="shared" si="115"/>
        <v>Overweight</v>
      </c>
      <c r="D1804">
        <v>4.5999999999999996</v>
      </c>
      <c r="E1804" t="str">
        <f t="shared" si="112"/>
        <v>Normal</v>
      </c>
      <c r="F1804" t="s">
        <v>2377</v>
      </c>
      <c r="G1804" t="s">
        <v>2377</v>
      </c>
      <c r="H1804" t="s">
        <v>2377</v>
      </c>
      <c r="I1804">
        <v>1</v>
      </c>
      <c r="J1804" s="21">
        <f t="shared" si="113"/>
        <v>1</v>
      </c>
      <c r="K1804" t="s">
        <v>2377</v>
      </c>
      <c r="L1804" s="22" t="str">
        <f t="shared" si="114"/>
        <v>No</v>
      </c>
    </row>
    <row r="1805" spans="1:12">
      <c r="A1805" t="s">
        <v>563</v>
      </c>
      <c r="B1805">
        <v>27.1</v>
      </c>
      <c r="C1805" s="22" t="str">
        <f t="shared" si="115"/>
        <v>Overweight</v>
      </c>
      <c r="D1805">
        <v>5.08</v>
      </c>
      <c r="E1805" t="str">
        <f t="shared" si="112"/>
        <v>Normal</v>
      </c>
      <c r="F1805" t="s">
        <v>2377</v>
      </c>
      <c r="G1805" t="s">
        <v>2377</v>
      </c>
      <c r="H1805" t="s">
        <v>2377</v>
      </c>
      <c r="I1805">
        <v>1</v>
      </c>
      <c r="J1805" s="21">
        <f t="shared" si="113"/>
        <v>1</v>
      </c>
      <c r="K1805" t="s">
        <v>2377</v>
      </c>
      <c r="L1805" s="22" t="str">
        <f t="shared" si="114"/>
        <v>No</v>
      </c>
    </row>
    <row r="1806" spans="1:12">
      <c r="A1806" t="s">
        <v>562</v>
      </c>
      <c r="B1806">
        <v>35.93</v>
      </c>
      <c r="C1806" s="22" t="str">
        <f t="shared" si="115"/>
        <v>Obesity</v>
      </c>
      <c r="D1806">
        <v>5.43</v>
      </c>
      <c r="E1806" t="str">
        <f t="shared" si="112"/>
        <v>Normal</v>
      </c>
      <c r="F1806" t="s">
        <v>2377</v>
      </c>
      <c r="G1806" t="s">
        <v>2379</v>
      </c>
      <c r="H1806" t="s">
        <v>2377</v>
      </c>
      <c r="I1806">
        <v>1</v>
      </c>
      <c r="J1806" s="21">
        <f t="shared" si="113"/>
        <v>1</v>
      </c>
      <c r="K1806" t="s">
        <v>2377</v>
      </c>
      <c r="L1806" s="22" t="str">
        <f t="shared" si="114"/>
        <v>No</v>
      </c>
    </row>
    <row r="1807" spans="1:12">
      <c r="A1807" t="s">
        <v>561</v>
      </c>
      <c r="B1807">
        <v>32.68</v>
      </c>
      <c r="C1807" s="22" t="str">
        <f t="shared" si="115"/>
        <v>Obesity</v>
      </c>
      <c r="D1807">
        <v>5.44</v>
      </c>
      <c r="E1807" t="str">
        <f t="shared" si="112"/>
        <v>Normal</v>
      </c>
      <c r="F1807" t="s">
        <v>2377</v>
      </c>
      <c r="G1807" t="s">
        <v>2377</v>
      </c>
      <c r="H1807" t="s">
        <v>2377</v>
      </c>
      <c r="I1807" t="s">
        <v>2378</v>
      </c>
      <c r="J1807" s="21">
        <f t="shared" si="113"/>
        <v>0</v>
      </c>
      <c r="K1807" t="s">
        <v>2377</v>
      </c>
      <c r="L1807" s="22" t="str">
        <f t="shared" si="114"/>
        <v>No</v>
      </c>
    </row>
    <row r="1808" spans="1:12">
      <c r="A1808" t="s">
        <v>560</v>
      </c>
      <c r="B1808">
        <v>20.74</v>
      </c>
      <c r="C1808" s="22" t="str">
        <f t="shared" si="115"/>
        <v>Normal weight</v>
      </c>
      <c r="D1808">
        <v>11.69</v>
      </c>
      <c r="E1808" t="str">
        <f t="shared" si="112"/>
        <v>Diabetes</v>
      </c>
      <c r="F1808" t="s">
        <v>2379</v>
      </c>
      <c r="G1808" t="s">
        <v>2377</v>
      </c>
      <c r="H1808" t="s">
        <v>2377</v>
      </c>
      <c r="I1808">
        <v>1</v>
      </c>
      <c r="J1808" s="21">
        <f t="shared" si="113"/>
        <v>1</v>
      </c>
      <c r="K1808" t="s">
        <v>2377</v>
      </c>
      <c r="L1808" s="22" t="str">
        <f t="shared" si="114"/>
        <v>No</v>
      </c>
    </row>
    <row r="1809" spans="1:12">
      <c r="A1809" t="s">
        <v>559</v>
      </c>
      <c r="B1809">
        <v>15.57</v>
      </c>
      <c r="C1809" s="22" t="str">
        <f t="shared" si="115"/>
        <v>Underweight</v>
      </c>
      <c r="D1809">
        <v>6.07</v>
      </c>
      <c r="E1809" t="str">
        <f t="shared" si="112"/>
        <v>Pre-diabetes</v>
      </c>
      <c r="F1809" t="s">
        <v>2377</v>
      </c>
      <c r="G1809" t="s">
        <v>2377</v>
      </c>
      <c r="H1809" t="s">
        <v>2377</v>
      </c>
      <c r="I1809" t="s">
        <v>2378</v>
      </c>
      <c r="J1809" s="21">
        <f t="shared" si="113"/>
        <v>0</v>
      </c>
      <c r="K1809" t="s">
        <v>2377</v>
      </c>
      <c r="L1809" s="22" t="str">
        <f t="shared" si="114"/>
        <v>No</v>
      </c>
    </row>
    <row r="1810" spans="1:12">
      <c r="A1810" t="s">
        <v>558</v>
      </c>
      <c r="B1810">
        <v>23.844999999999999</v>
      </c>
      <c r="C1810" s="22" t="str">
        <f t="shared" si="115"/>
        <v>Normal weight</v>
      </c>
      <c r="D1810">
        <v>4.3600000000000003</v>
      </c>
      <c r="E1810" t="str">
        <f t="shared" si="112"/>
        <v>Normal</v>
      </c>
      <c r="F1810" t="s">
        <v>2377</v>
      </c>
      <c r="G1810" t="s">
        <v>2377</v>
      </c>
      <c r="H1810" t="s">
        <v>2377</v>
      </c>
      <c r="I1810" t="s">
        <v>2378</v>
      </c>
      <c r="J1810" s="21">
        <f t="shared" si="113"/>
        <v>0</v>
      </c>
      <c r="K1810" t="s">
        <v>2377</v>
      </c>
      <c r="L1810" s="22" t="str">
        <f t="shared" si="114"/>
        <v>No</v>
      </c>
    </row>
    <row r="1811" spans="1:12">
      <c r="A1811" t="s">
        <v>557</v>
      </c>
      <c r="B1811">
        <v>22.895</v>
      </c>
      <c r="C1811" s="22" t="str">
        <f t="shared" si="115"/>
        <v>Normal weight</v>
      </c>
      <c r="D1811">
        <v>5.24</v>
      </c>
      <c r="E1811" t="str">
        <f t="shared" si="112"/>
        <v>Normal</v>
      </c>
      <c r="F1811" t="s">
        <v>2377</v>
      </c>
      <c r="G1811" t="s">
        <v>2377</v>
      </c>
      <c r="H1811" t="s">
        <v>2377</v>
      </c>
      <c r="I1811">
        <v>1</v>
      </c>
      <c r="J1811" s="21">
        <f t="shared" si="113"/>
        <v>1</v>
      </c>
      <c r="K1811" t="s">
        <v>2377</v>
      </c>
      <c r="L1811" s="22" t="str">
        <f t="shared" si="114"/>
        <v>No</v>
      </c>
    </row>
    <row r="1812" spans="1:12">
      <c r="A1812" t="s">
        <v>556</v>
      </c>
      <c r="B1812">
        <v>21.945</v>
      </c>
      <c r="C1812" s="22" t="str">
        <f t="shared" si="115"/>
        <v>Normal weight</v>
      </c>
      <c r="D1812">
        <v>5.37</v>
      </c>
      <c r="E1812" t="str">
        <f t="shared" si="112"/>
        <v>Normal</v>
      </c>
      <c r="F1812" t="s">
        <v>2377</v>
      </c>
      <c r="G1812" t="s">
        <v>2377</v>
      </c>
      <c r="H1812" t="s">
        <v>2377</v>
      </c>
      <c r="I1812">
        <v>1</v>
      </c>
      <c r="J1812" s="21">
        <f t="shared" si="113"/>
        <v>1</v>
      </c>
      <c r="K1812" t="s">
        <v>2377</v>
      </c>
      <c r="L1812" s="22" t="str">
        <f t="shared" si="114"/>
        <v>No</v>
      </c>
    </row>
    <row r="1813" spans="1:12">
      <c r="A1813" t="s">
        <v>555</v>
      </c>
      <c r="B1813">
        <v>19.47</v>
      </c>
      <c r="C1813" s="22" t="str">
        <f t="shared" si="115"/>
        <v>Normal weight</v>
      </c>
      <c r="D1813">
        <v>6.6</v>
      </c>
      <c r="E1813" t="str">
        <f t="shared" si="112"/>
        <v>Diabetes</v>
      </c>
      <c r="F1813" t="s">
        <v>2379</v>
      </c>
      <c r="G1813" t="s">
        <v>2377</v>
      </c>
      <c r="H1813" t="s">
        <v>2377</v>
      </c>
      <c r="I1813" t="s">
        <v>2378</v>
      </c>
      <c r="J1813" s="21">
        <f t="shared" si="113"/>
        <v>0</v>
      </c>
      <c r="K1813" t="s">
        <v>2377</v>
      </c>
      <c r="L1813" s="22" t="str">
        <f t="shared" si="114"/>
        <v>No</v>
      </c>
    </row>
    <row r="1814" spans="1:12">
      <c r="A1814" t="s">
        <v>554</v>
      </c>
      <c r="B1814">
        <v>15.61</v>
      </c>
      <c r="C1814" s="22" t="str">
        <f t="shared" si="115"/>
        <v>Underweight</v>
      </c>
      <c r="D1814">
        <v>5.77</v>
      </c>
      <c r="E1814" t="str">
        <f t="shared" si="112"/>
        <v>Pre-diabetes</v>
      </c>
      <c r="F1814" t="s">
        <v>2377</v>
      </c>
      <c r="G1814" t="s">
        <v>2377</v>
      </c>
      <c r="H1814" t="s">
        <v>2377</v>
      </c>
      <c r="I1814" t="s">
        <v>2378</v>
      </c>
      <c r="J1814" s="21">
        <f t="shared" si="113"/>
        <v>0</v>
      </c>
      <c r="K1814" t="s">
        <v>2377</v>
      </c>
      <c r="L1814" s="22" t="str">
        <f t="shared" si="114"/>
        <v>No</v>
      </c>
    </row>
    <row r="1815" spans="1:12">
      <c r="A1815" t="s">
        <v>553</v>
      </c>
      <c r="B1815">
        <v>28.6</v>
      </c>
      <c r="C1815" s="22" t="str">
        <f t="shared" si="115"/>
        <v>Overweight</v>
      </c>
      <c r="D1815">
        <v>6.08</v>
      </c>
      <c r="E1815" t="str">
        <f t="shared" si="112"/>
        <v>Pre-diabetes</v>
      </c>
      <c r="F1815" t="s">
        <v>2377</v>
      </c>
      <c r="G1815" t="s">
        <v>2377</v>
      </c>
      <c r="H1815" t="s">
        <v>2380</v>
      </c>
      <c r="I1815">
        <v>1</v>
      </c>
      <c r="J1815" s="21">
        <f t="shared" si="113"/>
        <v>1</v>
      </c>
      <c r="K1815" t="s">
        <v>2377</v>
      </c>
      <c r="L1815" s="22" t="str">
        <f t="shared" si="114"/>
        <v>No</v>
      </c>
    </row>
    <row r="1816" spans="1:12">
      <c r="A1816" t="s">
        <v>552</v>
      </c>
      <c r="B1816">
        <v>46.53</v>
      </c>
      <c r="C1816" s="22" t="str">
        <f t="shared" si="115"/>
        <v>Obesity</v>
      </c>
      <c r="D1816">
        <v>4.16</v>
      </c>
      <c r="E1816" t="str">
        <f t="shared" si="112"/>
        <v>Normal</v>
      </c>
      <c r="F1816" t="s">
        <v>2377</v>
      </c>
      <c r="G1816" t="s">
        <v>2377</v>
      </c>
      <c r="H1816" t="s">
        <v>2377</v>
      </c>
      <c r="I1816" t="s">
        <v>2378</v>
      </c>
      <c r="J1816" s="21">
        <f t="shared" si="113"/>
        <v>0</v>
      </c>
      <c r="K1816" t="s">
        <v>2377</v>
      </c>
      <c r="L1816" s="22" t="str">
        <f t="shared" si="114"/>
        <v>No</v>
      </c>
    </row>
    <row r="1817" spans="1:12">
      <c r="A1817" t="s">
        <v>551</v>
      </c>
      <c r="B1817">
        <v>34.99</v>
      </c>
      <c r="C1817" s="22" t="str">
        <f t="shared" si="115"/>
        <v>Obesity</v>
      </c>
      <c r="D1817">
        <v>5.0999999999999996</v>
      </c>
      <c r="E1817" t="str">
        <f t="shared" si="112"/>
        <v>Normal</v>
      </c>
      <c r="F1817" t="s">
        <v>2377</v>
      </c>
      <c r="G1817" t="s">
        <v>2377</v>
      </c>
      <c r="H1817" t="s">
        <v>2380</v>
      </c>
      <c r="I1817">
        <v>1</v>
      </c>
      <c r="J1817" s="21">
        <f t="shared" si="113"/>
        <v>1</v>
      </c>
      <c r="K1817" t="s">
        <v>2377</v>
      </c>
      <c r="L1817" s="22" t="str">
        <f t="shared" si="114"/>
        <v>No</v>
      </c>
    </row>
    <row r="1818" spans="1:12">
      <c r="A1818" t="s">
        <v>550</v>
      </c>
      <c r="B1818">
        <v>17.05</v>
      </c>
      <c r="C1818" s="22" t="str">
        <f t="shared" si="115"/>
        <v>Underweight</v>
      </c>
      <c r="D1818">
        <v>5.3</v>
      </c>
      <c r="E1818" t="str">
        <f t="shared" si="112"/>
        <v>Normal</v>
      </c>
      <c r="F1818" t="s">
        <v>2377</v>
      </c>
      <c r="G1818" t="s">
        <v>2377</v>
      </c>
      <c r="H1818" t="s">
        <v>2380</v>
      </c>
      <c r="I1818">
        <v>1</v>
      </c>
      <c r="J1818" s="21">
        <f t="shared" si="113"/>
        <v>1</v>
      </c>
      <c r="K1818" t="s">
        <v>2377</v>
      </c>
      <c r="L1818" s="22" t="str">
        <f t="shared" si="114"/>
        <v>No</v>
      </c>
    </row>
    <row r="1819" spans="1:12">
      <c r="A1819" t="s">
        <v>549</v>
      </c>
      <c r="B1819">
        <v>37.18</v>
      </c>
      <c r="C1819" s="22" t="str">
        <f t="shared" si="115"/>
        <v>Obesity</v>
      </c>
      <c r="D1819">
        <v>4.9000000000000004</v>
      </c>
      <c r="E1819" t="str">
        <f t="shared" si="112"/>
        <v>Normal</v>
      </c>
      <c r="F1819" t="s">
        <v>2377</v>
      </c>
      <c r="G1819" t="s">
        <v>2377</v>
      </c>
      <c r="H1819" t="s">
        <v>2377</v>
      </c>
      <c r="I1819" t="s">
        <v>2378</v>
      </c>
      <c r="J1819" s="21">
        <f t="shared" si="113"/>
        <v>0</v>
      </c>
      <c r="K1819" t="s">
        <v>2377</v>
      </c>
      <c r="L1819" s="22" t="str">
        <f t="shared" si="114"/>
        <v>No</v>
      </c>
    </row>
    <row r="1820" spans="1:12">
      <c r="A1820" t="s">
        <v>548</v>
      </c>
      <c r="B1820">
        <v>35.200000000000003</v>
      </c>
      <c r="C1820" s="22" t="str">
        <f t="shared" si="115"/>
        <v>Obesity</v>
      </c>
      <c r="D1820">
        <v>5.55</v>
      </c>
      <c r="E1820" t="str">
        <f t="shared" si="112"/>
        <v>Normal</v>
      </c>
      <c r="F1820" t="s">
        <v>2377</v>
      </c>
      <c r="G1820" t="s">
        <v>2377</v>
      </c>
      <c r="H1820" t="s">
        <v>2377</v>
      </c>
      <c r="I1820" t="s">
        <v>2378</v>
      </c>
      <c r="J1820" s="21">
        <f t="shared" si="113"/>
        <v>0</v>
      </c>
      <c r="K1820" t="s">
        <v>2377</v>
      </c>
      <c r="L1820" s="22" t="str">
        <f t="shared" si="114"/>
        <v>No</v>
      </c>
    </row>
    <row r="1821" spans="1:12">
      <c r="A1821" t="s">
        <v>547</v>
      </c>
      <c r="B1821">
        <v>37.335000000000001</v>
      </c>
      <c r="C1821" s="22" t="str">
        <f t="shared" si="115"/>
        <v>Obesity</v>
      </c>
      <c r="D1821">
        <v>4.95</v>
      </c>
      <c r="E1821" t="str">
        <f t="shared" si="112"/>
        <v>Normal</v>
      </c>
      <c r="F1821" t="s">
        <v>2377</v>
      </c>
      <c r="G1821" t="s">
        <v>2377</v>
      </c>
      <c r="H1821" t="s">
        <v>2377</v>
      </c>
      <c r="I1821" t="s">
        <v>2378</v>
      </c>
      <c r="J1821" s="21">
        <f t="shared" si="113"/>
        <v>0</v>
      </c>
      <c r="K1821" t="s">
        <v>2377</v>
      </c>
      <c r="L1821" s="22" t="str">
        <f t="shared" si="114"/>
        <v>No</v>
      </c>
    </row>
    <row r="1822" spans="1:12">
      <c r="A1822" t="s">
        <v>546</v>
      </c>
      <c r="B1822">
        <v>27.265000000000001</v>
      </c>
      <c r="C1822" s="22" t="str">
        <f t="shared" si="115"/>
        <v>Overweight</v>
      </c>
      <c r="D1822">
        <v>6.46</v>
      </c>
      <c r="E1822" t="str">
        <f t="shared" si="112"/>
        <v>Pre-diabetes</v>
      </c>
      <c r="F1822" t="s">
        <v>2379</v>
      </c>
      <c r="G1822" t="s">
        <v>2377</v>
      </c>
      <c r="H1822" t="s">
        <v>2377</v>
      </c>
      <c r="I1822" t="s">
        <v>2378</v>
      </c>
      <c r="J1822" s="21">
        <f t="shared" si="113"/>
        <v>0</v>
      </c>
      <c r="K1822" t="s">
        <v>2377</v>
      </c>
      <c r="L1822" s="22" t="str">
        <f t="shared" si="114"/>
        <v>No</v>
      </c>
    </row>
    <row r="1823" spans="1:12">
      <c r="A1823" t="s">
        <v>545</v>
      </c>
      <c r="B1823">
        <v>30.8</v>
      </c>
      <c r="C1823" s="22" t="str">
        <f t="shared" si="115"/>
        <v>Obesity</v>
      </c>
      <c r="D1823">
        <v>4.9000000000000004</v>
      </c>
      <c r="E1823" t="str">
        <f t="shared" si="112"/>
        <v>Normal</v>
      </c>
      <c r="F1823" t="s">
        <v>2379</v>
      </c>
      <c r="G1823" t="s">
        <v>2377</v>
      </c>
      <c r="H1823" t="s">
        <v>2377</v>
      </c>
      <c r="I1823" t="s">
        <v>2378</v>
      </c>
      <c r="J1823" s="21">
        <f t="shared" si="113"/>
        <v>0</v>
      </c>
      <c r="K1823" t="s">
        <v>2377</v>
      </c>
      <c r="L1823" s="22" t="str">
        <f t="shared" si="114"/>
        <v>No</v>
      </c>
    </row>
    <row r="1824" spans="1:12">
      <c r="A1824" t="s">
        <v>544</v>
      </c>
      <c r="B1824">
        <v>30.21</v>
      </c>
      <c r="C1824" s="22" t="str">
        <f t="shared" si="115"/>
        <v>Obesity</v>
      </c>
      <c r="D1824">
        <v>5.21</v>
      </c>
      <c r="E1824" t="str">
        <f t="shared" si="112"/>
        <v>Normal</v>
      </c>
      <c r="F1824" t="s">
        <v>2377</v>
      </c>
      <c r="G1824" t="s">
        <v>2377</v>
      </c>
      <c r="H1824" t="s">
        <v>2377</v>
      </c>
      <c r="I1824">
        <v>1</v>
      </c>
      <c r="J1824" s="21">
        <f t="shared" si="113"/>
        <v>1</v>
      </c>
      <c r="K1824" t="s">
        <v>2377</v>
      </c>
      <c r="L1824" s="22" t="str">
        <f t="shared" si="114"/>
        <v>No</v>
      </c>
    </row>
    <row r="1825" spans="1:12">
      <c r="A1825" t="s">
        <v>543</v>
      </c>
      <c r="B1825">
        <v>35.340000000000003</v>
      </c>
      <c r="C1825" s="22" t="str">
        <f t="shared" si="115"/>
        <v>Obesity</v>
      </c>
      <c r="D1825">
        <v>4.13</v>
      </c>
      <c r="E1825" t="str">
        <f t="shared" si="112"/>
        <v>Normal</v>
      </c>
      <c r="F1825" t="s">
        <v>2377</v>
      </c>
      <c r="G1825" t="s">
        <v>2379</v>
      </c>
      <c r="H1825" t="s">
        <v>2377</v>
      </c>
      <c r="I1825">
        <v>1</v>
      </c>
      <c r="J1825" s="21">
        <f t="shared" si="113"/>
        <v>1</v>
      </c>
      <c r="K1825" t="s">
        <v>2377</v>
      </c>
      <c r="L1825" s="22" t="str">
        <f t="shared" si="114"/>
        <v>No</v>
      </c>
    </row>
    <row r="1826" spans="1:12">
      <c r="A1826" t="s">
        <v>542</v>
      </c>
      <c r="B1826">
        <v>26.695</v>
      </c>
      <c r="C1826" s="22" t="str">
        <f t="shared" si="115"/>
        <v>Overweight</v>
      </c>
      <c r="D1826">
        <v>5.28</v>
      </c>
      <c r="E1826" t="str">
        <f t="shared" si="112"/>
        <v>Normal</v>
      </c>
      <c r="F1826" t="s">
        <v>2377</v>
      </c>
      <c r="G1826" t="s">
        <v>2377</v>
      </c>
      <c r="H1826" t="s">
        <v>2377</v>
      </c>
      <c r="I1826" t="s">
        <v>2378</v>
      </c>
      <c r="J1826" s="21">
        <f t="shared" si="113"/>
        <v>0</v>
      </c>
      <c r="K1826" t="s">
        <v>2377</v>
      </c>
      <c r="L1826" s="22" t="str">
        <f t="shared" si="114"/>
        <v>No</v>
      </c>
    </row>
    <row r="1827" spans="1:12">
      <c r="A1827" t="s">
        <v>541</v>
      </c>
      <c r="B1827">
        <v>29.355</v>
      </c>
      <c r="C1827" s="22" t="str">
        <f t="shared" si="115"/>
        <v>Overweight</v>
      </c>
      <c r="D1827">
        <v>4.68</v>
      </c>
      <c r="E1827" t="str">
        <f t="shared" si="112"/>
        <v>Normal</v>
      </c>
      <c r="F1827" t="s">
        <v>2379</v>
      </c>
      <c r="G1827" t="s">
        <v>2377</v>
      </c>
      <c r="H1827" t="s">
        <v>2377</v>
      </c>
      <c r="I1827" t="s">
        <v>2378</v>
      </c>
      <c r="J1827" s="21">
        <f t="shared" si="113"/>
        <v>0</v>
      </c>
      <c r="K1827" t="s">
        <v>2377</v>
      </c>
      <c r="L1827" s="22" t="str">
        <f t="shared" si="114"/>
        <v>No</v>
      </c>
    </row>
    <row r="1828" spans="1:12">
      <c r="A1828" t="s">
        <v>540</v>
      </c>
      <c r="B1828">
        <v>29.59</v>
      </c>
      <c r="C1828" s="22" t="str">
        <f t="shared" si="115"/>
        <v>Overweight</v>
      </c>
      <c r="D1828">
        <v>4.0599999999999996</v>
      </c>
      <c r="E1828" t="str">
        <f t="shared" si="112"/>
        <v>Normal</v>
      </c>
      <c r="F1828" t="s">
        <v>2377</v>
      </c>
      <c r="G1828" t="s">
        <v>2377</v>
      </c>
      <c r="H1828" t="s">
        <v>2377</v>
      </c>
      <c r="I1828" t="s">
        <v>2378</v>
      </c>
      <c r="J1828" s="21">
        <f t="shared" si="113"/>
        <v>0</v>
      </c>
      <c r="K1828" t="s">
        <v>2377</v>
      </c>
      <c r="L1828" s="22" t="str">
        <f t="shared" si="114"/>
        <v>No</v>
      </c>
    </row>
    <row r="1829" spans="1:12">
      <c r="A1829" t="s">
        <v>539</v>
      </c>
      <c r="B1829">
        <v>31.35</v>
      </c>
      <c r="C1829" s="22" t="str">
        <f t="shared" si="115"/>
        <v>Obesity</v>
      </c>
      <c r="D1829">
        <v>4.2</v>
      </c>
      <c r="E1829" t="str">
        <f t="shared" si="112"/>
        <v>Normal</v>
      </c>
      <c r="F1829" t="s">
        <v>2377</v>
      </c>
      <c r="G1829" t="s">
        <v>2379</v>
      </c>
      <c r="H1829" t="s">
        <v>2377</v>
      </c>
      <c r="I1829">
        <v>1</v>
      </c>
      <c r="J1829" s="21">
        <f t="shared" si="113"/>
        <v>1</v>
      </c>
      <c r="K1829" t="s">
        <v>2377</v>
      </c>
      <c r="L1829" s="22" t="str">
        <f t="shared" si="114"/>
        <v>No</v>
      </c>
    </row>
    <row r="1830" spans="1:12">
      <c r="A1830" t="s">
        <v>538</v>
      </c>
      <c r="B1830">
        <v>20.52</v>
      </c>
      <c r="C1830" s="22" t="str">
        <f t="shared" si="115"/>
        <v>Normal weight</v>
      </c>
      <c r="D1830">
        <v>4.83</v>
      </c>
      <c r="E1830" t="str">
        <f t="shared" si="112"/>
        <v>Normal</v>
      </c>
      <c r="F1830" t="s">
        <v>2377</v>
      </c>
      <c r="G1830" t="s">
        <v>2377</v>
      </c>
      <c r="H1830" t="s">
        <v>2377</v>
      </c>
      <c r="I1830" t="s">
        <v>2378</v>
      </c>
      <c r="J1830" s="21">
        <f t="shared" si="113"/>
        <v>0</v>
      </c>
      <c r="K1830" t="s">
        <v>2377</v>
      </c>
      <c r="L1830" s="22" t="str">
        <f t="shared" si="114"/>
        <v>No</v>
      </c>
    </row>
    <row r="1831" spans="1:12">
      <c r="A1831" t="s">
        <v>537</v>
      </c>
      <c r="B1831">
        <v>42.9</v>
      </c>
      <c r="C1831" s="22" t="str">
        <f t="shared" si="115"/>
        <v>Obesity</v>
      </c>
      <c r="D1831">
        <v>4.87</v>
      </c>
      <c r="E1831" t="str">
        <f t="shared" si="112"/>
        <v>Normal</v>
      </c>
      <c r="F1831" t="s">
        <v>2379</v>
      </c>
      <c r="G1831" t="s">
        <v>2377</v>
      </c>
      <c r="H1831" t="s">
        <v>2377</v>
      </c>
      <c r="I1831">
        <v>1</v>
      </c>
      <c r="J1831" s="21">
        <f t="shared" si="113"/>
        <v>1</v>
      </c>
      <c r="K1831" t="s">
        <v>2377</v>
      </c>
      <c r="L1831" s="22" t="str">
        <f t="shared" si="114"/>
        <v>No</v>
      </c>
    </row>
    <row r="1832" spans="1:12">
      <c r="A1832" t="s">
        <v>536</v>
      </c>
      <c r="B1832">
        <v>24.6</v>
      </c>
      <c r="C1832" s="22" t="str">
        <f t="shared" si="115"/>
        <v>Normal weight</v>
      </c>
      <c r="D1832">
        <v>5.86</v>
      </c>
      <c r="E1832" t="str">
        <f t="shared" si="112"/>
        <v>Pre-diabetes</v>
      </c>
      <c r="F1832" t="s">
        <v>2377</v>
      </c>
      <c r="G1832" t="s">
        <v>2377</v>
      </c>
      <c r="H1832" t="s">
        <v>2380</v>
      </c>
      <c r="I1832">
        <v>1</v>
      </c>
      <c r="J1832" s="21">
        <f t="shared" si="113"/>
        <v>1</v>
      </c>
      <c r="K1832" t="s">
        <v>2377</v>
      </c>
      <c r="L1832" s="22" t="str">
        <f t="shared" si="114"/>
        <v>No</v>
      </c>
    </row>
    <row r="1833" spans="1:12">
      <c r="A1833" t="s">
        <v>535</v>
      </c>
      <c r="B1833">
        <v>28.405000000000001</v>
      </c>
      <c r="C1833" s="22" t="str">
        <f t="shared" si="115"/>
        <v>Overweight</v>
      </c>
      <c r="D1833">
        <v>4.12</v>
      </c>
      <c r="E1833" t="str">
        <f t="shared" si="112"/>
        <v>Normal</v>
      </c>
      <c r="F1833" t="s">
        <v>2377</v>
      </c>
      <c r="G1833" t="s">
        <v>2377</v>
      </c>
      <c r="H1833" t="s">
        <v>2377</v>
      </c>
      <c r="I1833">
        <v>1</v>
      </c>
      <c r="J1833" s="21">
        <f t="shared" si="113"/>
        <v>1</v>
      </c>
      <c r="K1833" t="s">
        <v>2377</v>
      </c>
      <c r="L1833" s="22" t="str">
        <f t="shared" si="114"/>
        <v>No</v>
      </c>
    </row>
    <row r="1834" spans="1:12">
      <c r="A1834" t="s">
        <v>534</v>
      </c>
      <c r="B1834">
        <v>34.674999999999997</v>
      </c>
      <c r="C1834" s="22" t="str">
        <f t="shared" si="115"/>
        <v>Obesity</v>
      </c>
      <c r="D1834">
        <v>5.71</v>
      </c>
      <c r="E1834" t="str">
        <f t="shared" si="112"/>
        <v>Pre-diabetes</v>
      </c>
      <c r="F1834" t="s">
        <v>2379</v>
      </c>
      <c r="G1834" t="s">
        <v>2377</v>
      </c>
      <c r="H1834" t="s">
        <v>2377</v>
      </c>
      <c r="I1834">
        <v>1</v>
      </c>
      <c r="J1834" s="21">
        <f t="shared" si="113"/>
        <v>1</v>
      </c>
      <c r="K1834" t="s">
        <v>2377</v>
      </c>
      <c r="L1834" s="22" t="str">
        <f t="shared" si="114"/>
        <v>No</v>
      </c>
    </row>
    <row r="1835" spans="1:12">
      <c r="A1835" t="s">
        <v>533</v>
      </c>
      <c r="B1835">
        <v>18.850000000000001</v>
      </c>
      <c r="C1835" s="22" t="str">
        <f t="shared" si="115"/>
        <v>Normal weight</v>
      </c>
      <c r="D1835">
        <v>6.03</v>
      </c>
      <c r="E1835" t="str">
        <f t="shared" si="112"/>
        <v>Pre-diabetes</v>
      </c>
      <c r="F1835" t="s">
        <v>2377</v>
      </c>
      <c r="G1835" t="s">
        <v>2377</v>
      </c>
      <c r="H1835" t="s">
        <v>2377</v>
      </c>
      <c r="I1835">
        <v>1</v>
      </c>
      <c r="J1835" s="21">
        <f t="shared" si="113"/>
        <v>1</v>
      </c>
      <c r="K1835" t="s">
        <v>2377</v>
      </c>
      <c r="L1835" s="22" t="str">
        <f t="shared" si="114"/>
        <v>No</v>
      </c>
    </row>
    <row r="1836" spans="1:12">
      <c r="A1836" t="s">
        <v>531</v>
      </c>
      <c r="B1836">
        <v>34.130000000000003</v>
      </c>
      <c r="C1836" s="22" t="str">
        <f t="shared" si="115"/>
        <v>Obesity</v>
      </c>
      <c r="D1836">
        <v>5.65</v>
      </c>
      <c r="E1836" t="str">
        <f t="shared" si="112"/>
        <v>Normal</v>
      </c>
      <c r="F1836" t="s">
        <v>2377</v>
      </c>
      <c r="G1836" t="s">
        <v>2377</v>
      </c>
      <c r="H1836" t="s">
        <v>2380</v>
      </c>
      <c r="I1836">
        <v>1</v>
      </c>
      <c r="J1836" s="21">
        <f t="shared" si="113"/>
        <v>1</v>
      </c>
      <c r="K1836" t="s">
        <v>2377</v>
      </c>
      <c r="L1836" s="22" t="str">
        <f t="shared" si="114"/>
        <v>No</v>
      </c>
    </row>
    <row r="1837" spans="1:12">
      <c r="A1837" t="s">
        <v>530</v>
      </c>
      <c r="B1837">
        <v>17.34</v>
      </c>
      <c r="C1837" s="22" t="str">
        <f t="shared" si="115"/>
        <v>Underweight</v>
      </c>
      <c r="D1837">
        <v>5.05</v>
      </c>
      <c r="E1837" t="str">
        <f t="shared" si="112"/>
        <v>Normal</v>
      </c>
      <c r="F1837" t="s">
        <v>2377</v>
      </c>
      <c r="G1837" t="s">
        <v>2377</v>
      </c>
      <c r="H1837" t="s">
        <v>2377</v>
      </c>
      <c r="I1837" t="s">
        <v>2378</v>
      </c>
      <c r="J1837" s="21">
        <f t="shared" si="113"/>
        <v>0</v>
      </c>
      <c r="K1837" t="s">
        <v>2377</v>
      </c>
      <c r="L1837" s="22" t="str">
        <f t="shared" si="114"/>
        <v>No</v>
      </c>
    </row>
    <row r="1838" spans="1:12">
      <c r="A1838" t="s">
        <v>529</v>
      </c>
      <c r="B1838">
        <v>17.440000000000001</v>
      </c>
      <c r="C1838" s="22" t="str">
        <f t="shared" si="115"/>
        <v>Underweight</v>
      </c>
      <c r="D1838">
        <v>6.26</v>
      </c>
      <c r="E1838" t="str">
        <f t="shared" si="112"/>
        <v>Pre-diabetes</v>
      </c>
      <c r="F1838" t="s">
        <v>2377</v>
      </c>
      <c r="G1838" t="s">
        <v>2377</v>
      </c>
      <c r="H1838" t="s">
        <v>2377</v>
      </c>
      <c r="I1838" t="s">
        <v>2378</v>
      </c>
      <c r="J1838" s="21">
        <f t="shared" si="113"/>
        <v>0</v>
      </c>
      <c r="K1838" t="s">
        <v>2377</v>
      </c>
      <c r="L1838" s="22" t="str">
        <f t="shared" si="114"/>
        <v>No</v>
      </c>
    </row>
    <row r="1839" spans="1:12">
      <c r="A1839" t="s">
        <v>528</v>
      </c>
      <c r="B1839">
        <v>33.659999999999997</v>
      </c>
      <c r="C1839" s="22" t="str">
        <f t="shared" si="115"/>
        <v>Obesity</v>
      </c>
      <c r="D1839">
        <v>4.08</v>
      </c>
      <c r="E1839" t="str">
        <f t="shared" si="112"/>
        <v>Normal</v>
      </c>
      <c r="F1839" t="s">
        <v>2379</v>
      </c>
      <c r="G1839" t="s">
        <v>2377</v>
      </c>
      <c r="H1839" t="s">
        <v>2380</v>
      </c>
      <c r="I1839">
        <v>1</v>
      </c>
      <c r="J1839" s="21">
        <f t="shared" si="113"/>
        <v>1</v>
      </c>
      <c r="K1839" t="s">
        <v>2377</v>
      </c>
      <c r="L1839" s="22" t="str">
        <f t="shared" si="114"/>
        <v>No</v>
      </c>
    </row>
    <row r="1840" spans="1:12">
      <c r="A1840" t="s">
        <v>527</v>
      </c>
      <c r="B1840">
        <v>21.375</v>
      </c>
      <c r="C1840" s="22" t="str">
        <f t="shared" si="115"/>
        <v>Normal weight</v>
      </c>
      <c r="D1840">
        <v>6.19</v>
      </c>
      <c r="E1840" t="str">
        <f t="shared" si="112"/>
        <v>Pre-diabetes</v>
      </c>
      <c r="F1840" t="s">
        <v>2379</v>
      </c>
      <c r="G1840" t="s">
        <v>2377</v>
      </c>
      <c r="H1840" t="s">
        <v>2377</v>
      </c>
      <c r="I1840">
        <v>1</v>
      </c>
      <c r="J1840" s="21">
        <f t="shared" si="113"/>
        <v>1</v>
      </c>
      <c r="K1840" t="s">
        <v>2377</v>
      </c>
      <c r="L1840" s="22" t="str">
        <f t="shared" si="114"/>
        <v>No</v>
      </c>
    </row>
    <row r="1841" spans="1:12">
      <c r="A1841" t="s">
        <v>526</v>
      </c>
      <c r="B1841">
        <v>27.14</v>
      </c>
      <c r="C1841" s="22" t="str">
        <f t="shared" si="115"/>
        <v>Overweight</v>
      </c>
      <c r="D1841">
        <v>6.01</v>
      </c>
      <c r="E1841" t="str">
        <f t="shared" si="112"/>
        <v>Pre-diabetes</v>
      </c>
      <c r="F1841" t="s">
        <v>2377</v>
      </c>
      <c r="G1841" t="s">
        <v>2377</v>
      </c>
      <c r="H1841" t="s">
        <v>2377</v>
      </c>
      <c r="I1841">
        <v>1</v>
      </c>
      <c r="J1841" s="21">
        <f t="shared" si="113"/>
        <v>1</v>
      </c>
      <c r="K1841" t="s">
        <v>2377</v>
      </c>
      <c r="L1841" s="22" t="str">
        <f t="shared" si="114"/>
        <v>No</v>
      </c>
    </row>
    <row r="1842" spans="1:12">
      <c r="A1842" t="s">
        <v>525</v>
      </c>
      <c r="B1842">
        <v>35.78</v>
      </c>
      <c r="C1842" s="22" t="str">
        <f t="shared" si="115"/>
        <v>Obesity</v>
      </c>
      <c r="D1842">
        <v>6.07</v>
      </c>
      <c r="E1842" t="str">
        <f t="shared" si="112"/>
        <v>Pre-diabetes</v>
      </c>
      <c r="F1842" t="s">
        <v>2377</v>
      </c>
      <c r="G1842" t="s">
        <v>2379</v>
      </c>
      <c r="H1842" t="s">
        <v>2377</v>
      </c>
      <c r="I1842">
        <v>1</v>
      </c>
      <c r="J1842" s="21">
        <f t="shared" si="113"/>
        <v>1</v>
      </c>
      <c r="K1842" t="s">
        <v>2377</v>
      </c>
      <c r="L1842" s="22" t="str">
        <f t="shared" si="114"/>
        <v>No</v>
      </c>
    </row>
    <row r="1843" spans="1:12">
      <c r="A1843" t="s">
        <v>524</v>
      </c>
      <c r="B1843">
        <v>34.96</v>
      </c>
      <c r="C1843" s="22" t="str">
        <f t="shared" si="115"/>
        <v>Obesity</v>
      </c>
      <c r="D1843">
        <v>5.63</v>
      </c>
      <c r="E1843" t="str">
        <f t="shared" si="112"/>
        <v>Normal</v>
      </c>
      <c r="F1843" t="s">
        <v>2377</v>
      </c>
      <c r="G1843" t="s">
        <v>2377</v>
      </c>
      <c r="H1843" t="s">
        <v>2377</v>
      </c>
      <c r="I1843" t="s">
        <v>2378</v>
      </c>
      <c r="J1843" s="21">
        <f t="shared" si="113"/>
        <v>0</v>
      </c>
      <c r="K1843" t="s">
        <v>2377</v>
      </c>
      <c r="L1843" s="22" t="str">
        <f t="shared" si="114"/>
        <v>No</v>
      </c>
    </row>
    <row r="1844" spans="1:12">
      <c r="A1844" t="s">
        <v>523</v>
      </c>
      <c r="B1844">
        <v>38.39</v>
      </c>
      <c r="C1844" s="22" t="str">
        <f t="shared" si="115"/>
        <v>Obesity</v>
      </c>
      <c r="D1844">
        <v>6.05</v>
      </c>
      <c r="E1844" t="str">
        <f t="shared" si="112"/>
        <v>Pre-diabetes</v>
      </c>
      <c r="F1844" t="s">
        <v>2377</v>
      </c>
      <c r="G1844" t="s">
        <v>2377</v>
      </c>
      <c r="H1844" t="s">
        <v>2377</v>
      </c>
      <c r="I1844" t="s">
        <v>2378</v>
      </c>
      <c r="J1844" s="21">
        <f t="shared" si="113"/>
        <v>0</v>
      </c>
      <c r="K1844" t="s">
        <v>2377</v>
      </c>
      <c r="L1844" s="22" t="str">
        <f t="shared" si="114"/>
        <v>No</v>
      </c>
    </row>
    <row r="1845" spans="1:12">
      <c r="A1845" t="s">
        <v>522</v>
      </c>
      <c r="B1845">
        <v>33.82</v>
      </c>
      <c r="C1845" s="22" t="str">
        <f t="shared" si="115"/>
        <v>Obesity</v>
      </c>
      <c r="D1845">
        <v>4.6500000000000004</v>
      </c>
      <c r="E1845" t="str">
        <f t="shared" si="112"/>
        <v>Normal</v>
      </c>
      <c r="F1845" t="s">
        <v>2377</v>
      </c>
      <c r="G1845" t="s">
        <v>2377</v>
      </c>
      <c r="H1845" t="s">
        <v>2377</v>
      </c>
      <c r="I1845" t="s">
        <v>2378</v>
      </c>
      <c r="J1845" s="21">
        <f t="shared" si="113"/>
        <v>0</v>
      </c>
      <c r="K1845" t="s">
        <v>2377</v>
      </c>
      <c r="L1845" s="22" t="str">
        <f t="shared" si="114"/>
        <v>No</v>
      </c>
    </row>
    <row r="1846" spans="1:12">
      <c r="A1846" t="s">
        <v>521</v>
      </c>
      <c r="B1846">
        <v>27.835000000000001</v>
      </c>
      <c r="C1846" s="22" t="str">
        <f t="shared" si="115"/>
        <v>Overweight</v>
      </c>
      <c r="D1846">
        <v>5.37</v>
      </c>
      <c r="E1846" t="str">
        <f t="shared" si="112"/>
        <v>Normal</v>
      </c>
      <c r="F1846" t="s">
        <v>2377</v>
      </c>
      <c r="G1846" t="s">
        <v>2377</v>
      </c>
      <c r="H1846" t="s">
        <v>2377</v>
      </c>
      <c r="I1846" t="s">
        <v>2378</v>
      </c>
      <c r="J1846" s="21">
        <f t="shared" si="113"/>
        <v>0</v>
      </c>
      <c r="K1846" t="s">
        <v>2377</v>
      </c>
      <c r="L1846" s="22" t="str">
        <f t="shared" si="114"/>
        <v>No</v>
      </c>
    </row>
    <row r="1847" spans="1:12">
      <c r="A1847" t="s">
        <v>520</v>
      </c>
      <c r="B1847">
        <v>33</v>
      </c>
      <c r="C1847" s="22" t="str">
        <f t="shared" si="115"/>
        <v>Obesity</v>
      </c>
      <c r="D1847">
        <v>5.39</v>
      </c>
      <c r="E1847" t="str">
        <f t="shared" si="112"/>
        <v>Normal</v>
      </c>
      <c r="F1847" t="s">
        <v>2377</v>
      </c>
      <c r="G1847" t="s">
        <v>2377</v>
      </c>
      <c r="H1847" t="s">
        <v>2377</v>
      </c>
      <c r="I1847" t="s">
        <v>2378</v>
      </c>
      <c r="J1847" s="21">
        <f t="shared" si="113"/>
        <v>0</v>
      </c>
      <c r="K1847" t="s">
        <v>2377</v>
      </c>
      <c r="L1847" s="22" t="str">
        <f t="shared" si="114"/>
        <v>No</v>
      </c>
    </row>
    <row r="1848" spans="1:12">
      <c r="A1848" t="s">
        <v>519</v>
      </c>
      <c r="B1848">
        <v>26.885000000000002</v>
      </c>
      <c r="C1848" s="22" t="str">
        <f t="shared" si="115"/>
        <v>Overweight</v>
      </c>
      <c r="D1848">
        <v>5.86</v>
      </c>
      <c r="E1848" t="str">
        <f t="shared" si="112"/>
        <v>Pre-diabetes</v>
      </c>
      <c r="F1848" t="s">
        <v>2377</v>
      </c>
      <c r="G1848" t="s">
        <v>2377</v>
      </c>
      <c r="H1848" t="s">
        <v>2377</v>
      </c>
      <c r="I1848" t="s">
        <v>2378</v>
      </c>
      <c r="J1848" s="21">
        <f t="shared" si="113"/>
        <v>0</v>
      </c>
      <c r="K1848" t="s">
        <v>2377</v>
      </c>
      <c r="L1848" s="22" t="str">
        <f t="shared" si="114"/>
        <v>No</v>
      </c>
    </row>
    <row r="1849" spans="1:12">
      <c r="A1849" t="s">
        <v>518</v>
      </c>
      <c r="B1849">
        <v>29.26</v>
      </c>
      <c r="C1849" s="22" t="str">
        <f t="shared" si="115"/>
        <v>Overweight</v>
      </c>
      <c r="D1849">
        <v>4.4400000000000004</v>
      </c>
      <c r="E1849" t="str">
        <f t="shared" si="112"/>
        <v>Normal</v>
      </c>
      <c r="F1849" t="s">
        <v>2377</v>
      </c>
      <c r="G1849" t="s">
        <v>2377</v>
      </c>
      <c r="H1849" t="s">
        <v>2377</v>
      </c>
      <c r="I1849" t="s">
        <v>2378</v>
      </c>
      <c r="J1849" s="21">
        <f t="shared" si="113"/>
        <v>0</v>
      </c>
      <c r="K1849" t="s">
        <v>2377</v>
      </c>
      <c r="L1849" s="22" t="str">
        <f t="shared" si="114"/>
        <v>No</v>
      </c>
    </row>
    <row r="1850" spans="1:12">
      <c r="A1850" t="s">
        <v>517</v>
      </c>
      <c r="B1850">
        <v>26.98</v>
      </c>
      <c r="C1850" s="22" t="str">
        <f t="shared" si="115"/>
        <v>Overweight</v>
      </c>
      <c r="D1850">
        <v>4.41</v>
      </c>
      <c r="E1850" t="str">
        <f t="shared" si="112"/>
        <v>Normal</v>
      </c>
      <c r="F1850" t="s">
        <v>2377</v>
      </c>
      <c r="G1850" t="s">
        <v>2377</v>
      </c>
      <c r="H1850" t="s">
        <v>2377</v>
      </c>
      <c r="I1850" t="s">
        <v>2378</v>
      </c>
      <c r="J1850" s="21">
        <f t="shared" si="113"/>
        <v>0</v>
      </c>
      <c r="K1850" t="s">
        <v>2377</v>
      </c>
      <c r="L1850" s="22" t="str">
        <f t="shared" si="114"/>
        <v>No</v>
      </c>
    </row>
    <row r="1851" spans="1:12">
      <c r="A1851" t="s">
        <v>516</v>
      </c>
      <c r="B1851">
        <v>32.11</v>
      </c>
      <c r="C1851" s="22" t="str">
        <f t="shared" si="115"/>
        <v>Obesity</v>
      </c>
      <c r="D1851">
        <v>5.19</v>
      </c>
      <c r="E1851" t="str">
        <f t="shared" si="112"/>
        <v>Normal</v>
      </c>
      <c r="F1851" t="s">
        <v>2377</v>
      </c>
      <c r="G1851" t="s">
        <v>2377</v>
      </c>
      <c r="H1851" t="s">
        <v>2380</v>
      </c>
      <c r="I1851">
        <v>1</v>
      </c>
      <c r="J1851" s="21">
        <f t="shared" si="113"/>
        <v>1</v>
      </c>
      <c r="K1851" t="s">
        <v>2377</v>
      </c>
      <c r="L1851" s="22" t="str">
        <f t="shared" si="114"/>
        <v>No</v>
      </c>
    </row>
    <row r="1852" spans="1:12">
      <c r="A1852" t="s">
        <v>515</v>
      </c>
      <c r="B1852">
        <v>31.73</v>
      </c>
      <c r="C1852" s="22" t="str">
        <f t="shared" si="115"/>
        <v>Obesity</v>
      </c>
      <c r="D1852">
        <v>5.16</v>
      </c>
      <c r="E1852" t="str">
        <f t="shared" si="112"/>
        <v>Normal</v>
      </c>
      <c r="F1852" t="s">
        <v>2377</v>
      </c>
      <c r="G1852" t="s">
        <v>2377</v>
      </c>
      <c r="H1852" t="s">
        <v>2380</v>
      </c>
      <c r="I1852">
        <v>1</v>
      </c>
      <c r="J1852" s="21">
        <f t="shared" si="113"/>
        <v>1</v>
      </c>
      <c r="K1852" t="s">
        <v>2377</v>
      </c>
      <c r="L1852" s="22" t="str">
        <f t="shared" si="114"/>
        <v>No</v>
      </c>
    </row>
    <row r="1853" spans="1:12">
      <c r="A1853" t="s">
        <v>514</v>
      </c>
      <c r="B1853">
        <v>22.515000000000001</v>
      </c>
      <c r="C1853" s="22" t="str">
        <f t="shared" si="115"/>
        <v>Normal weight</v>
      </c>
      <c r="D1853">
        <v>4.24</v>
      </c>
      <c r="E1853" t="str">
        <f t="shared" si="112"/>
        <v>Normal</v>
      </c>
      <c r="F1853" t="s">
        <v>2377</v>
      </c>
      <c r="G1853" t="s">
        <v>2377</v>
      </c>
      <c r="H1853" t="s">
        <v>2377</v>
      </c>
      <c r="I1853" t="s">
        <v>2378</v>
      </c>
      <c r="J1853" s="21">
        <f t="shared" si="113"/>
        <v>0</v>
      </c>
      <c r="K1853" t="s">
        <v>2377</v>
      </c>
      <c r="L1853" s="22" t="str">
        <f t="shared" si="114"/>
        <v>No</v>
      </c>
    </row>
    <row r="1854" spans="1:12">
      <c r="A1854" t="s">
        <v>512</v>
      </c>
      <c r="B1854">
        <v>25.9</v>
      </c>
      <c r="C1854" s="22" t="str">
        <f t="shared" si="115"/>
        <v>Overweight</v>
      </c>
      <c r="D1854">
        <v>5.45</v>
      </c>
      <c r="E1854" t="str">
        <f t="shared" si="112"/>
        <v>Normal</v>
      </c>
      <c r="F1854" t="s">
        <v>2377</v>
      </c>
      <c r="G1854" t="s">
        <v>2377</v>
      </c>
      <c r="H1854" t="s">
        <v>2377</v>
      </c>
      <c r="I1854">
        <v>1</v>
      </c>
      <c r="J1854" s="21">
        <f t="shared" si="113"/>
        <v>1</v>
      </c>
      <c r="K1854" t="s">
        <v>2377</v>
      </c>
      <c r="L1854" s="22" t="str">
        <f t="shared" si="114"/>
        <v>No</v>
      </c>
    </row>
    <row r="1855" spans="1:12">
      <c r="A1855" t="s">
        <v>511</v>
      </c>
      <c r="B1855">
        <v>27.72</v>
      </c>
      <c r="C1855" s="22" t="str">
        <f t="shared" si="115"/>
        <v>Overweight</v>
      </c>
      <c r="D1855">
        <v>5.03</v>
      </c>
      <c r="E1855" t="str">
        <f t="shared" si="112"/>
        <v>Normal</v>
      </c>
      <c r="F1855" t="s">
        <v>2379</v>
      </c>
      <c r="G1855" t="s">
        <v>2377</v>
      </c>
      <c r="H1855" t="s">
        <v>2377</v>
      </c>
      <c r="I1855">
        <v>1</v>
      </c>
      <c r="J1855" s="21">
        <f t="shared" si="113"/>
        <v>1</v>
      </c>
      <c r="K1855" t="s">
        <v>2377</v>
      </c>
      <c r="L1855" s="22" t="str">
        <f t="shared" si="114"/>
        <v>No</v>
      </c>
    </row>
    <row r="1856" spans="1:12">
      <c r="A1856" t="s">
        <v>510</v>
      </c>
      <c r="B1856">
        <v>31.5</v>
      </c>
      <c r="C1856" s="22" t="str">
        <f t="shared" si="115"/>
        <v>Obesity</v>
      </c>
      <c r="D1856">
        <v>9.6199999999999992</v>
      </c>
      <c r="E1856" t="str">
        <f t="shared" si="112"/>
        <v>Diabetes</v>
      </c>
      <c r="F1856" t="s">
        <v>2379</v>
      </c>
      <c r="G1856" t="s">
        <v>2377</v>
      </c>
      <c r="H1856" t="s">
        <v>2377</v>
      </c>
      <c r="I1856">
        <v>1</v>
      </c>
      <c r="J1856" s="21">
        <f t="shared" si="113"/>
        <v>1</v>
      </c>
      <c r="K1856" t="s">
        <v>2377</v>
      </c>
      <c r="L1856" s="22" t="str">
        <f t="shared" si="114"/>
        <v>No</v>
      </c>
    </row>
    <row r="1857" spans="1:12">
      <c r="A1857" t="s">
        <v>509</v>
      </c>
      <c r="B1857">
        <v>29.7</v>
      </c>
      <c r="C1857" s="22" t="str">
        <f t="shared" si="115"/>
        <v>Overweight</v>
      </c>
      <c r="D1857">
        <v>6.77</v>
      </c>
      <c r="E1857" t="str">
        <f t="shared" si="112"/>
        <v>Diabetes</v>
      </c>
      <c r="F1857" t="s">
        <v>2379</v>
      </c>
      <c r="G1857" t="s">
        <v>2377</v>
      </c>
      <c r="H1857" t="s">
        <v>2377</v>
      </c>
      <c r="I1857">
        <v>1</v>
      </c>
      <c r="J1857" s="21">
        <f t="shared" si="113"/>
        <v>1</v>
      </c>
      <c r="K1857" t="s">
        <v>2377</v>
      </c>
      <c r="L1857" s="22" t="str">
        <f t="shared" si="114"/>
        <v>No</v>
      </c>
    </row>
    <row r="1858" spans="1:12">
      <c r="A1858" t="s">
        <v>508</v>
      </c>
      <c r="B1858">
        <v>21.26</v>
      </c>
      <c r="C1858" s="22" t="str">
        <f t="shared" si="115"/>
        <v>Normal weight</v>
      </c>
      <c r="D1858">
        <v>5.36</v>
      </c>
      <c r="E1858" t="str">
        <f t="shared" si="112"/>
        <v>Normal</v>
      </c>
      <c r="F1858" t="s">
        <v>2379</v>
      </c>
      <c r="G1858" t="s">
        <v>2377</v>
      </c>
      <c r="H1858" t="s">
        <v>2377</v>
      </c>
      <c r="I1858">
        <v>1</v>
      </c>
      <c r="J1858" s="21">
        <f t="shared" si="113"/>
        <v>1</v>
      </c>
      <c r="K1858" t="s">
        <v>2377</v>
      </c>
      <c r="L1858" s="22" t="str">
        <f t="shared" si="114"/>
        <v>No</v>
      </c>
    </row>
    <row r="1859" spans="1:12">
      <c r="A1859" t="s">
        <v>507</v>
      </c>
      <c r="B1859">
        <v>17.09</v>
      </c>
      <c r="C1859" s="22" t="str">
        <f t="shared" si="115"/>
        <v>Underweight</v>
      </c>
      <c r="D1859">
        <v>5.69</v>
      </c>
      <c r="E1859" t="str">
        <f t="shared" ref="E1859:E1922" si="116">IF(D1859&lt;5.7,"Normal",IF(D1859&lt;6.5,"Pre-diabetes","Diabetes"))</f>
        <v>Normal</v>
      </c>
      <c r="F1859" t="s">
        <v>2377</v>
      </c>
      <c r="G1859" t="s">
        <v>2377</v>
      </c>
      <c r="H1859" t="s">
        <v>2377</v>
      </c>
      <c r="I1859" t="s">
        <v>2378</v>
      </c>
      <c r="J1859" s="21">
        <f t="shared" ref="J1859:J1922" si="117">IF(I1859="No major surgery",0,I1859)</f>
        <v>0</v>
      </c>
      <c r="K1859" t="s">
        <v>2377</v>
      </c>
      <c r="L1859" s="22" t="str">
        <f t="shared" ref="L1859:L1922" si="118">IF(K1859="?","No",K1859)</f>
        <v>No</v>
      </c>
    </row>
    <row r="1860" spans="1:12">
      <c r="A1860" t="s">
        <v>506</v>
      </c>
      <c r="B1860">
        <v>24.3</v>
      </c>
      <c r="C1860" s="22" t="str">
        <f t="shared" ref="C1860:C1923" si="119">IF(B1860&lt;18.5,"Underweight",IF(B1860&lt;25,"Normal weight", IF(B1860&lt;30,"Overweight","Obesity")))</f>
        <v>Normal weight</v>
      </c>
      <c r="D1860">
        <v>4.9000000000000004</v>
      </c>
      <c r="E1860" t="str">
        <f t="shared" si="116"/>
        <v>Normal</v>
      </c>
      <c r="F1860" t="s">
        <v>2379</v>
      </c>
      <c r="G1860" t="s">
        <v>2377</v>
      </c>
      <c r="H1860" t="s">
        <v>2380</v>
      </c>
      <c r="I1860">
        <v>1</v>
      </c>
      <c r="J1860" s="21">
        <f t="shared" si="117"/>
        <v>1</v>
      </c>
      <c r="K1860" t="s">
        <v>2377</v>
      </c>
      <c r="L1860" s="22" t="str">
        <f t="shared" si="118"/>
        <v>No</v>
      </c>
    </row>
    <row r="1861" spans="1:12">
      <c r="A1861" t="s">
        <v>505</v>
      </c>
      <c r="B1861">
        <v>29.734999999999999</v>
      </c>
      <c r="C1861" s="22" t="str">
        <f t="shared" si="119"/>
        <v>Overweight</v>
      </c>
      <c r="D1861">
        <v>5.78</v>
      </c>
      <c r="E1861" t="str">
        <f t="shared" si="116"/>
        <v>Pre-diabetes</v>
      </c>
      <c r="F1861" t="s">
        <v>2377</v>
      </c>
      <c r="G1861" t="s">
        <v>2377</v>
      </c>
      <c r="H1861" t="s">
        <v>2377</v>
      </c>
      <c r="I1861" t="s">
        <v>2378</v>
      </c>
      <c r="J1861" s="21">
        <f t="shared" si="117"/>
        <v>0</v>
      </c>
      <c r="K1861" t="s">
        <v>2377</v>
      </c>
      <c r="L1861" s="22" t="str">
        <f t="shared" si="118"/>
        <v>No</v>
      </c>
    </row>
    <row r="1862" spans="1:12">
      <c r="A1862" t="s">
        <v>504</v>
      </c>
      <c r="B1862">
        <v>29.26</v>
      </c>
      <c r="C1862" s="22" t="str">
        <f t="shared" si="119"/>
        <v>Overweight</v>
      </c>
      <c r="D1862">
        <v>4.7</v>
      </c>
      <c r="E1862" t="str">
        <f t="shared" si="116"/>
        <v>Normal</v>
      </c>
      <c r="F1862" t="s">
        <v>2377</v>
      </c>
      <c r="G1862" t="s">
        <v>2377</v>
      </c>
      <c r="H1862" t="s">
        <v>2377</v>
      </c>
      <c r="I1862" t="s">
        <v>2378</v>
      </c>
      <c r="J1862" s="21">
        <f t="shared" si="117"/>
        <v>0</v>
      </c>
      <c r="K1862" t="s">
        <v>2377</v>
      </c>
      <c r="L1862" s="22" t="str">
        <f t="shared" si="118"/>
        <v>No</v>
      </c>
    </row>
    <row r="1863" spans="1:12">
      <c r="A1863" t="s">
        <v>503</v>
      </c>
      <c r="B1863">
        <v>33</v>
      </c>
      <c r="C1863" s="22" t="str">
        <f t="shared" si="119"/>
        <v>Obesity</v>
      </c>
      <c r="D1863">
        <v>6.28</v>
      </c>
      <c r="E1863" t="str">
        <f t="shared" si="116"/>
        <v>Pre-diabetes</v>
      </c>
      <c r="F1863" t="s">
        <v>2377</v>
      </c>
      <c r="G1863" t="s">
        <v>2377</v>
      </c>
      <c r="H1863" t="s">
        <v>2377</v>
      </c>
      <c r="I1863" t="s">
        <v>2378</v>
      </c>
      <c r="J1863" s="21">
        <f t="shared" si="117"/>
        <v>0</v>
      </c>
      <c r="K1863" t="s">
        <v>2377</v>
      </c>
      <c r="L1863" s="22" t="str">
        <f t="shared" si="118"/>
        <v>No</v>
      </c>
    </row>
    <row r="1864" spans="1:12">
      <c r="A1864" t="s">
        <v>502</v>
      </c>
      <c r="B1864">
        <v>31.065000000000001</v>
      </c>
      <c r="C1864" s="22" t="str">
        <f t="shared" si="119"/>
        <v>Obesity</v>
      </c>
      <c r="D1864">
        <v>4.2300000000000004</v>
      </c>
      <c r="E1864" t="str">
        <f t="shared" si="116"/>
        <v>Normal</v>
      </c>
      <c r="F1864" t="s">
        <v>2377</v>
      </c>
      <c r="G1864" t="s">
        <v>2377</v>
      </c>
      <c r="H1864" t="s">
        <v>2377</v>
      </c>
      <c r="I1864" t="s">
        <v>2378</v>
      </c>
      <c r="J1864" s="21">
        <f t="shared" si="117"/>
        <v>0</v>
      </c>
      <c r="K1864" t="s">
        <v>2377</v>
      </c>
      <c r="L1864" s="22" t="str">
        <f t="shared" si="118"/>
        <v>No</v>
      </c>
    </row>
    <row r="1865" spans="1:12">
      <c r="A1865" t="s">
        <v>501</v>
      </c>
      <c r="B1865">
        <v>26.51</v>
      </c>
      <c r="C1865" s="22" t="str">
        <f t="shared" si="119"/>
        <v>Overweight</v>
      </c>
      <c r="D1865">
        <v>6.17</v>
      </c>
      <c r="E1865" t="str">
        <f t="shared" si="116"/>
        <v>Pre-diabetes</v>
      </c>
      <c r="F1865" t="s">
        <v>2377</v>
      </c>
      <c r="G1865" t="s">
        <v>2377</v>
      </c>
      <c r="H1865" t="s">
        <v>2377</v>
      </c>
      <c r="I1865" t="s">
        <v>2378</v>
      </c>
      <c r="J1865" s="21">
        <f t="shared" si="117"/>
        <v>0</v>
      </c>
      <c r="K1865" t="s">
        <v>2377</v>
      </c>
      <c r="L1865" s="22" t="str">
        <f t="shared" si="118"/>
        <v>No</v>
      </c>
    </row>
    <row r="1866" spans="1:12">
      <c r="A1866" t="s">
        <v>500</v>
      </c>
      <c r="B1866">
        <v>28.88</v>
      </c>
      <c r="C1866" s="22" t="str">
        <f t="shared" si="119"/>
        <v>Overweight</v>
      </c>
      <c r="D1866">
        <v>4.96</v>
      </c>
      <c r="E1866" t="str">
        <f t="shared" si="116"/>
        <v>Normal</v>
      </c>
      <c r="F1866" t="s">
        <v>2377</v>
      </c>
      <c r="G1866" t="s">
        <v>2377</v>
      </c>
      <c r="H1866" t="s">
        <v>2377</v>
      </c>
      <c r="I1866" t="s">
        <v>2378</v>
      </c>
      <c r="J1866" s="21">
        <f t="shared" si="117"/>
        <v>0</v>
      </c>
      <c r="K1866" t="s">
        <v>2377</v>
      </c>
      <c r="L1866" s="22" t="str">
        <f t="shared" si="118"/>
        <v>No</v>
      </c>
    </row>
    <row r="1867" spans="1:12">
      <c r="A1867" t="s">
        <v>499</v>
      </c>
      <c r="B1867">
        <v>35.814999999999998</v>
      </c>
      <c r="C1867" s="22" t="str">
        <f t="shared" si="119"/>
        <v>Obesity</v>
      </c>
      <c r="D1867">
        <v>5.1100000000000003</v>
      </c>
      <c r="E1867" t="str">
        <f t="shared" si="116"/>
        <v>Normal</v>
      </c>
      <c r="F1867" t="s">
        <v>2379</v>
      </c>
      <c r="G1867" t="s">
        <v>2377</v>
      </c>
      <c r="H1867" t="s">
        <v>2377</v>
      </c>
      <c r="I1867">
        <v>1</v>
      </c>
      <c r="J1867" s="21">
        <f t="shared" si="117"/>
        <v>1</v>
      </c>
      <c r="K1867" t="s">
        <v>2377</v>
      </c>
      <c r="L1867" s="22" t="str">
        <f t="shared" si="118"/>
        <v>No</v>
      </c>
    </row>
    <row r="1868" spans="1:12">
      <c r="A1868" t="s">
        <v>498</v>
      </c>
      <c r="B1868">
        <v>21.28</v>
      </c>
      <c r="C1868" s="22" t="str">
        <f t="shared" si="119"/>
        <v>Normal weight</v>
      </c>
      <c r="D1868">
        <v>4.05</v>
      </c>
      <c r="E1868" t="str">
        <f t="shared" si="116"/>
        <v>Normal</v>
      </c>
      <c r="F1868" t="s">
        <v>2377</v>
      </c>
      <c r="G1868" t="s">
        <v>2379</v>
      </c>
      <c r="H1868" t="s">
        <v>2377</v>
      </c>
      <c r="I1868">
        <v>1</v>
      </c>
      <c r="J1868" s="21">
        <f t="shared" si="117"/>
        <v>1</v>
      </c>
      <c r="K1868" t="s">
        <v>2377</v>
      </c>
      <c r="L1868" s="22" t="str">
        <f t="shared" si="118"/>
        <v>No</v>
      </c>
    </row>
    <row r="1869" spans="1:12">
      <c r="A1869" t="s">
        <v>497</v>
      </c>
      <c r="B1869">
        <v>33.81</v>
      </c>
      <c r="C1869" s="22" t="str">
        <f t="shared" si="119"/>
        <v>Obesity</v>
      </c>
      <c r="D1869">
        <v>6.49</v>
      </c>
      <c r="E1869" t="str">
        <f t="shared" si="116"/>
        <v>Pre-diabetes</v>
      </c>
      <c r="F1869" t="s">
        <v>2377</v>
      </c>
      <c r="G1869" t="s">
        <v>2377</v>
      </c>
      <c r="H1869" t="s">
        <v>2380</v>
      </c>
      <c r="I1869">
        <v>1</v>
      </c>
      <c r="J1869" s="21">
        <f t="shared" si="117"/>
        <v>1</v>
      </c>
      <c r="K1869" t="s">
        <v>2377</v>
      </c>
      <c r="L1869" s="22" t="str">
        <f t="shared" si="118"/>
        <v>No</v>
      </c>
    </row>
    <row r="1870" spans="1:12">
      <c r="A1870" t="s">
        <v>496</v>
      </c>
      <c r="B1870">
        <v>44.22</v>
      </c>
      <c r="C1870" s="22" t="str">
        <f t="shared" si="119"/>
        <v>Obesity</v>
      </c>
      <c r="D1870">
        <v>4.1900000000000004</v>
      </c>
      <c r="E1870" t="str">
        <f t="shared" si="116"/>
        <v>Normal</v>
      </c>
      <c r="F1870" t="s">
        <v>2377</v>
      </c>
      <c r="G1870" t="s">
        <v>2377</v>
      </c>
      <c r="H1870" t="s">
        <v>2377</v>
      </c>
      <c r="I1870">
        <v>1</v>
      </c>
      <c r="J1870" s="21">
        <f t="shared" si="117"/>
        <v>1</v>
      </c>
      <c r="K1870" t="s">
        <v>2377</v>
      </c>
      <c r="L1870" s="22" t="str">
        <f t="shared" si="118"/>
        <v>No</v>
      </c>
    </row>
    <row r="1871" spans="1:12">
      <c r="A1871" t="s">
        <v>495</v>
      </c>
      <c r="B1871">
        <v>15.46</v>
      </c>
      <c r="C1871" s="22" t="str">
        <f t="shared" si="119"/>
        <v>Underweight</v>
      </c>
      <c r="D1871">
        <v>4.99</v>
      </c>
      <c r="E1871" t="str">
        <f t="shared" si="116"/>
        <v>Normal</v>
      </c>
      <c r="F1871" t="s">
        <v>2379</v>
      </c>
      <c r="G1871" t="s">
        <v>2377</v>
      </c>
      <c r="H1871" t="s">
        <v>2380</v>
      </c>
      <c r="I1871">
        <v>1</v>
      </c>
      <c r="J1871" s="21">
        <f t="shared" si="117"/>
        <v>1</v>
      </c>
      <c r="K1871" t="s">
        <v>2377</v>
      </c>
      <c r="L1871" s="22" t="str">
        <f t="shared" si="118"/>
        <v>No</v>
      </c>
    </row>
    <row r="1872" spans="1:12">
      <c r="A1872" t="s">
        <v>494</v>
      </c>
      <c r="B1872">
        <v>30.3</v>
      </c>
      <c r="C1872" s="22" t="str">
        <f t="shared" si="119"/>
        <v>Obesity</v>
      </c>
      <c r="D1872">
        <v>4.7699999999999996</v>
      </c>
      <c r="E1872" t="str">
        <f t="shared" si="116"/>
        <v>Normal</v>
      </c>
      <c r="F1872" t="s">
        <v>2379</v>
      </c>
      <c r="G1872" t="s">
        <v>2377</v>
      </c>
      <c r="H1872" t="s">
        <v>2377</v>
      </c>
      <c r="I1872">
        <v>1</v>
      </c>
      <c r="J1872" s="21">
        <f t="shared" si="117"/>
        <v>1</v>
      </c>
      <c r="K1872" t="s">
        <v>2377</v>
      </c>
      <c r="L1872" s="22" t="str">
        <f t="shared" si="118"/>
        <v>No</v>
      </c>
    </row>
    <row r="1873" spans="1:12">
      <c r="A1873" t="s">
        <v>493</v>
      </c>
      <c r="B1873">
        <v>16.670000000000002</v>
      </c>
      <c r="C1873" s="22" t="str">
        <f t="shared" si="119"/>
        <v>Underweight</v>
      </c>
      <c r="D1873">
        <v>5.46</v>
      </c>
      <c r="E1873" t="str">
        <f t="shared" si="116"/>
        <v>Normal</v>
      </c>
      <c r="F1873" t="s">
        <v>2377</v>
      </c>
      <c r="G1873" t="s">
        <v>2377</v>
      </c>
      <c r="H1873" t="s">
        <v>2377</v>
      </c>
      <c r="I1873" t="s">
        <v>2378</v>
      </c>
      <c r="J1873" s="21">
        <f t="shared" si="117"/>
        <v>0</v>
      </c>
      <c r="K1873" t="s">
        <v>2377</v>
      </c>
      <c r="L1873" s="22" t="str">
        <f t="shared" si="118"/>
        <v>No</v>
      </c>
    </row>
    <row r="1874" spans="1:12">
      <c r="A1874" t="s">
        <v>492</v>
      </c>
      <c r="B1874">
        <v>28.594999999999999</v>
      </c>
      <c r="C1874" s="22" t="str">
        <f t="shared" si="119"/>
        <v>Overweight</v>
      </c>
      <c r="D1874">
        <v>5.43</v>
      </c>
      <c r="E1874" t="str">
        <f t="shared" si="116"/>
        <v>Normal</v>
      </c>
      <c r="F1874" t="s">
        <v>2377</v>
      </c>
      <c r="G1874" t="s">
        <v>2377</v>
      </c>
      <c r="H1874" t="s">
        <v>2377</v>
      </c>
      <c r="I1874" t="s">
        <v>2378</v>
      </c>
      <c r="J1874" s="21">
        <f t="shared" si="117"/>
        <v>0</v>
      </c>
      <c r="K1874" t="s">
        <v>2377</v>
      </c>
      <c r="L1874" s="22" t="str">
        <f t="shared" si="118"/>
        <v>No</v>
      </c>
    </row>
    <row r="1875" spans="1:12">
      <c r="A1875" t="s">
        <v>491</v>
      </c>
      <c r="B1875">
        <v>25.934999999999999</v>
      </c>
      <c r="C1875" s="22" t="str">
        <f t="shared" si="119"/>
        <v>Overweight</v>
      </c>
      <c r="D1875">
        <v>4.29</v>
      </c>
      <c r="E1875" t="str">
        <f t="shared" si="116"/>
        <v>Normal</v>
      </c>
      <c r="F1875" t="s">
        <v>2377</v>
      </c>
      <c r="G1875" t="s">
        <v>2377</v>
      </c>
      <c r="H1875" t="s">
        <v>2377</v>
      </c>
      <c r="I1875" t="s">
        <v>2378</v>
      </c>
      <c r="J1875" s="21">
        <f t="shared" si="117"/>
        <v>0</v>
      </c>
      <c r="K1875" t="s">
        <v>2377</v>
      </c>
      <c r="L1875" s="22" t="str">
        <f t="shared" si="118"/>
        <v>No</v>
      </c>
    </row>
    <row r="1876" spans="1:12">
      <c r="A1876" t="s">
        <v>490</v>
      </c>
      <c r="B1876">
        <v>27.645</v>
      </c>
      <c r="C1876" s="22" t="str">
        <f t="shared" si="119"/>
        <v>Overweight</v>
      </c>
      <c r="D1876">
        <v>5.25</v>
      </c>
      <c r="E1876" t="str">
        <f t="shared" si="116"/>
        <v>Normal</v>
      </c>
      <c r="F1876" t="s">
        <v>2377</v>
      </c>
      <c r="G1876" t="s">
        <v>2377</v>
      </c>
      <c r="H1876" t="s">
        <v>2377</v>
      </c>
      <c r="I1876">
        <v>1</v>
      </c>
      <c r="J1876" s="21">
        <f t="shared" si="117"/>
        <v>1</v>
      </c>
      <c r="K1876" t="s">
        <v>2377</v>
      </c>
      <c r="L1876" s="22" t="str">
        <f t="shared" si="118"/>
        <v>No</v>
      </c>
    </row>
    <row r="1877" spans="1:12">
      <c r="A1877" t="s">
        <v>489</v>
      </c>
      <c r="B1877">
        <v>30.1</v>
      </c>
      <c r="C1877" s="22" t="str">
        <f t="shared" si="119"/>
        <v>Obesity</v>
      </c>
      <c r="D1877">
        <v>4.04</v>
      </c>
      <c r="E1877" t="str">
        <f t="shared" si="116"/>
        <v>Normal</v>
      </c>
      <c r="F1877" t="s">
        <v>2377</v>
      </c>
      <c r="G1877" t="s">
        <v>2377</v>
      </c>
      <c r="H1877" t="s">
        <v>2377</v>
      </c>
      <c r="I1877">
        <v>1</v>
      </c>
      <c r="J1877" s="21">
        <f t="shared" si="117"/>
        <v>1</v>
      </c>
      <c r="K1877" t="s">
        <v>2377</v>
      </c>
      <c r="L1877" s="22" t="str">
        <f t="shared" si="118"/>
        <v>No</v>
      </c>
    </row>
    <row r="1878" spans="1:12">
      <c r="A1878" t="s">
        <v>488</v>
      </c>
      <c r="B1878">
        <v>26.79</v>
      </c>
      <c r="C1878" s="22" t="str">
        <f t="shared" si="119"/>
        <v>Overweight</v>
      </c>
      <c r="D1878">
        <v>5</v>
      </c>
      <c r="E1878" t="str">
        <f t="shared" si="116"/>
        <v>Normal</v>
      </c>
      <c r="F1878" t="s">
        <v>2379</v>
      </c>
      <c r="G1878" t="s">
        <v>2377</v>
      </c>
      <c r="H1878" t="s">
        <v>2380</v>
      </c>
      <c r="I1878">
        <v>1</v>
      </c>
      <c r="J1878" s="21">
        <f t="shared" si="117"/>
        <v>1</v>
      </c>
      <c r="K1878" t="s">
        <v>2377</v>
      </c>
      <c r="L1878" s="22" t="str">
        <f t="shared" si="118"/>
        <v>No</v>
      </c>
    </row>
    <row r="1879" spans="1:12">
      <c r="A1879" t="s">
        <v>487</v>
      </c>
      <c r="B1879">
        <v>27.1</v>
      </c>
      <c r="C1879" s="22" t="str">
        <f t="shared" si="119"/>
        <v>Overweight</v>
      </c>
      <c r="D1879">
        <v>4.01</v>
      </c>
      <c r="E1879" t="str">
        <f t="shared" si="116"/>
        <v>Normal</v>
      </c>
      <c r="F1879" t="s">
        <v>2379</v>
      </c>
      <c r="G1879" t="s">
        <v>2377</v>
      </c>
      <c r="H1879" t="s">
        <v>2377</v>
      </c>
      <c r="I1879">
        <v>1</v>
      </c>
      <c r="J1879" s="21">
        <f t="shared" si="117"/>
        <v>1</v>
      </c>
      <c r="K1879" t="s">
        <v>2377</v>
      </c>
      <c r="L1879" s="22" t="str">
        <f t="shared" si="118"/>
        <v>No</v>
      </c>
    </row>
    <row r="1880" spans="1:12">
      <c r="A1880" t="s">
        <v>486</v>
      </c>
      <c r="B1880">
        <v>24.31</v>
      </c>
      <c r="C1880" s="22" t="str">
        <f t="shared" si="119"/>
        <v>Normal weight</v>
      </c>
      <c r="D1880">
        <v>5.4</v>
      </c>
      <c r="E1880" t="str">
        <f t="shared" si="116"/>
        <v>Normal</v>
      </c>
      <c r="F1880" t="s">
        <v>2377</v>
      </c>
      <c r="G1880" t="s">
        <v>2377</v>
      </c>
      <c r="H1880" t="s">
        <v>2377</v>
      </c>
      <c r="I1880" t="s">
        <v>2378</v>
      </c>
      <c r="J1880" s="21">
        <f t="shared" si="117"/>
        <v>0</v>
      </c>
      <c r="K1880" t="s">
        <v>2377</v>
      </c>
      <c r="L1880" s="22" t="str">
        <f t="shared" si="118"/>
        <v>No</v>
      </c>
    </row>
    <row r="1881" spans="1:12">
      <c r="A1881" t="s">
        <v>485</v>
      </c>
      <c r="B1881">
        <v>15.53</v>
      </c>
      <c r="C1881" s="22" t="str">
        <f t="shared" si="119"/>
        <v>Underweight</v>
      </c>
      <c r="D1881">
        <v>5.81</v>
      </c>
      <c r="E1881" t="str">
        <f t="shared" si="116"/>
        <v>Pre-diabetes</v>
      </c>
      <c r="F1881" t="s">
        <v>2377</v>
      </c>
      <c r="G1881" t="s">
        <v>2377</v>
      </c>
      <c r="H1881" t="s">
        <v>2377</v>
      </c>
      <c r="I1881">
        <v>1</v>
      </c>
      <c r="J1881" s="21">
        <f t="shared" si="117"/>
        <v>1</v>
      </c>
      <c r="K1881" t="s">
        <v>2377</v>
      </c>
      <c r="L1881" s="22" t="str">
        <f t="shared" si="118"/>
        <v>No</v>
      </c>
    </row>
    <row r="1882" spans="1:12">
      <c r="A1882" t="s">
        <v>484</v>
      </c>
      <c r="B1882">
        <v>30.7</v>
      </c>
      <c r="C1882" s="22" t="str">
        <f t="shared" si="119"/>
        <v>Obesity</v>
      </c>
      <c r="D1882">
        <v>5.82</v>
      </c>
      <c r="E1882" t="str">
        <f t="shared" si="116"/>
        <v>Pre-diabetes</v>
      </c>
      <c r="F1882" t="s">
        <v>2377</v>
      </c>
      <c r="G1882" t="s">
        <v>2377</v>
      </c>
      <c r="H1882" t="s">
        <v>2377</v>
      </c>
      <c r="I1882">
        <v>1</v>
      </c>
      <c r="J1882" s="21">
        <f t="shared" si="117"/>
        <v>1</v>
      </c>
      <c r="K1882" t="s">
        <v>2377</v>
      </c>
      <c r="L1882" s="22" t="str">
        <f t="shared" si="118"/>
        <v>No</v>
      </c>
    </row>
    <row r="1883" spans="1:12">
      <c r="A1883" t="s">
        <v>483</v>
      </c>
      <c r="B1883">
        <v>33.33</v>
      </c>
      <c r="C1883" s="22" t="str">
        <f t="shared" si="119"/>
        <v>Obesity</v>
      </c>
      <c r="D1883">
        <v>4.82</v>
      </c>
      <c r="E1883" t="str">
        <f t="shared" si="116"/>
        <v>Normal</v>
      </c>
      <c r="F1883" t="s">
        <v>2377</v>
      </c>
      <c r="G1883" t="s">
        <v>2377</v>
      </c>
      <c r="H1883" t="s">
        <v>2377</v>
      </c>
      <c r="I1883">
        <v>1</v>
      </c>
      <c r="J1883" s="21">
        <f t="shared" si="117"/>
        <v>1</v>
      </c>
      <c r="K1883" t="s">
        <v>2377</v>
      </c>
      <c r="L1883" s="22" t="str">
        <f t="shared" si="118"/>
        <v>No</v>
      </c>
    </row>
    <row r="1884" spans="1:12">
      <c r="A1884" t="s">
        <v>482</v>
      </c>
      <c r="B1884">
        <v>32.4</v>
      </c>
      <c r="C1884" s="22" t="str">
        <f t="shared" si="119"/>
        <v>Obesity</v>
      </c>
      <c r="D1884">
        <v>5.08</v>
      </c>
      <c r="E1884" t="str">
        <f t="shared" si="116"/>
        <v>Normal</v>
      </c>
      <c r="F1884" t="s">
        <v>2377</v>
      </c>
      <c r="G1884" t="s">
        <v>2377</v>
      </c>
      <c r="H1884" t="s">
        <v>2377</v>
      </c>
      <c r="I1884">
        <v>1</v>
      </c>
      <c r="J1884" s="21">
        <f t="shared" si="117"/>
        <v>1</v>
      </c>
      <c r="K1884" t="s">
        <v>2377</v>
      </c>
      <c r="L1884" s="22" t="str">
        <f t="shared" si="118"/>
        <v>No</v>
      </c>
    </row>
    <row r="1885" spans="1:12">
      <c r="A1885" t="s">
        <v>481</v>
      </c>
      <c r="B1885">
        <v>27.93</v>
      </c>
      <c r="C1885" s="22" t="str">
        <f t="shared" si="119"/>
        <v>Overweight</v>
      </c>
      <c r="D1885">
        <v>5.59</v>
      </c>
      <c r="E1885" t="str">
        <f t="shared" si="116"/>
        <v>Normal</v>
      </c>
      <c r="F1885" t="s">
        <v>2377</v>
      </c>
      <c r="G1885" t="s">
        <v>2377</v>
      </c>
      <c r="H1885" t="s">
        <v>2377</v>
      </c>
      <c r="I1885">
        <v>1</v>
      </c>
      <c r="J1885" s="21">
        <f t="shared" si="117"/>
        <v>1</v>
      </c>
      <c r="K1885" t="s">
        <v>2377</v>
      </c>
      <c r="L1885" s="22" t="str">
        <f t="shared" si="118"/>
        <v>No</v>
      </c>
    </row>
    <row r="1886" spans="1:12">
      <c r="A1886" t="s">
        <v>480</v>
      </c>
      <c r="B1886">
        <v>21.754999999999999</v>
      </c>
      <c r="C1886" s="22" t="str">
        <f t="shared" si="119"/>
        <v>Normal weight</v>
      </c>
      <c r="D1886">
        <v>5.12</v>
      </c>
      <c r="E1886" t="str">
        <f t="shared" si="116"/>
        <v>Normal</v>
      </c>
      <c r="F1886" t="s">
        <v>2377</v>
      </c>
      <c r="G1886" t="s">
        <v>2377</v>
      </c>
      <c r="H1886" t="s">
        <v>2377</v>
      </c>
      <c r="I1886" t="s">
        <v>2378</v>
      </c>
      <c r="J1886" s="21">
        <f t="shared" si="117"/>
        <v>0</v>
      </c>
      <c r="K1886" t="s">
        <v>2377</v>
      </c>
      <c r="L1886" s="22" t="str">
        <f t="shared" si="118"/>
        <v>No</v>
      </c>
    </row>
    <row r="1887" spans="1:12">
      <c r="A1887" t="s">
        <v>479</v>
      </c>
      <c r="B1887">
        <v>25.934999999999999</v>
      </c>
      <c r="C1887" s="22" t="str">
        <f t="shared" si="119"/>
        <v>Overweight</v>
      </c>
      <c r="D1887">
        <v>4.95</v>
      </c>
      <c r="E1887" t="str">
        <f t="shared" si="116"/>
        <v>Normal</v>
      </c>
      <c r="F1887" t="s">
        <v>2377</v>
      </c>
      <c r="G1887" t="s">
        <v>2377</v>
      </c>
      <c r="H1887" t="s">
        <v>2377</v>
      </c>
      <c r="I1887" t="s">
        <v>2378</v>
      </c>
      <c r="J1887" s="21">
        <f t="shared" si="117"/>
        <v>0</v>
      </c>
      <c r="K1887" t="s">
        <v>2377</v>
      </c>
      <c r="L1887" s="22" t="str">
        <f t="shared" si="118"/>
        <v>No</v>
      </c>
    </row>
    <row r="1888" spans="1:12">
      <c r="A1888" t="s">
        <v>478</v>
      </c>
      <c r="B1888">
        <v>31.5</v>
      </c>
      <c r="C1888" s="22" t="str">
        <f t="shared" si="119"/>
        <v>Obesity</v>
      </c>
      <c r="D1888">
        <v>6.16</v>
      </c>
      <c r="E1888" t="str">
        <f t="shared" si="116"/>
        <v>Pre-diabetes</v>
      </c>
      <c r="F1888" t="s">
        <v>2377</v>
      </c>
      <c r="G1888" t="s">
        <v>2377</v>
      </c>
      <c r="H1888" t="s">
        <v>2377</v>
      </c>
      <c r="I1888" t="s">
        <v>2378</v>
      </c>
      <c r="J1888" s="21">
        <f t="shared" si="117"/>
        <v>0</v>
      </c>
      <c r="K1888" t="s">
        <v>2377</v>
      </c>
      <c r="L1888" s="22" t="str">
        <f t="shared" si="118"/>
        <v>No</v>
      </c>
    </row>
    <row r="1889" spans="1:12">
      <c r="A1889" t="s">
        <v>477</v>
      </c>
      <c r="B1889">
        <v>30.03</v>
      </c>
      <c r="C1889" s="22" t="str">
        <f t="shared" si="119"/>
        <v>Obesity</v>
      </c>
      <c r="D1889">
        <v>6.41</v>
      </c>
      <c r="E1889" t="str">
        <f t="shared" si="116"/>
        <v>Pre-diabetes</v>
      </c>
      <c r="F1889" t="s">
        <v>2377</v>
      </c>
      <c r="G1889" t="s">
        <v>2377</v>
      </c>
      <c r="H1889" t="s">
        <v>2377</v>
      </c>
      <c r="I1889" t="s">
        <v>2378</v>
      </c>
      <c r="J1889" s="21">
        <f t="shared" si="117"/>
        <v>0</v>
      </c>
      <c r="K1889" t="s">
        <v>2377</v>
      </c>
      <c r="L1889" s="22" t="str">
        <f t="shared" si="118"/>
        <v>No</v>
      </c>
    </row>
    <row r="1890" spans="1:12">
      <c r="A1890" t="s">
        <v>476</v>
      </c>
      <c r="B1890">
        <v>33.479999999999997</v>
      </c>
      <c r="C1890" s="22" t="str">
        <f t="shared" si="119"/>
        <v>Obesity</v>
      </c>
      <c r="D1890">
        <v>8.94</v>
      </c>
      <c r="E1890" t="str">
        <f t="shared" si="116"/>
        <v>Diabetes</v>
      </c>
      <c r="F1890" t="s">
        <v>2377</v>
      </c>
      <c r="G1890" t="s">
        <v>2377</v>
      </c>
      <c r="H1890" t="s">
        <v>2377</v>
      </c>
      <c r="I1890" t="s">
        <v>2378</v>
      </c>
      <c r="J1890" s="21">
        <f t="shared" si="117"/>
        <v>0</v>
      </c>
      <c r="K1890" t="s">
        <v>2377</v>
      </c>
      <c r="L1890" s="22" t="str">
        <f t="shared" si="118"/>
        <v>No</v>
      </c>
    </row>
    <row r="1891" spans="1:12">
      <c r="A1891" t="s">
        <v>475</v>
      </c>
      <c r="B1891">
        <v>16.510000000000002</v>
      </c>
      <c r="C1891" s="22" t="str">
        <f t="shared" si="119"/>
        <v>Underweight</v>
      </c>
      <c r="D1891">
        <v>4.42</v>
      </c>
      <c r="E1891" t="str">
        <f t="shared" si="116"/>
        <v>Normal</v>
      </c>
      <c r="F1891" t="s">
        <v>2379</v>
      </c>
      <c r="G1891" t="s">
        <v>2377</v>
      </c>
      <c r="H1891" t="s">
        <v>2380</v>
      </c>
      <c r="I1891">
        <v>1</v>
      </c>
      <c r="J1891" s="21">
        <f t="shared" si="117"/>
        <v>1</v>
      </c>
      <c r="K1891" t="s">
        <v>2377</v>
      </c>
      <c r="L1891" s="22" t="str">
        <f t="shared" si="118"/>
        <v>No</v>
      </c>
    </row>
    <row r="1892" spans="1:12">
      <c r="A1892" t="s">
        <v>474</v>
      </c>
      <c r="B1892">
        <v>33.155000000000001</v>
      </c>
      <c r="C1892" s="22" t="str">
        <f t="shared" si="119"/>
        <v>Obesity</v>
      </c>
      <c r="D1892">
        <v>5.3</v>
      </c>
      <c r="E1892" t="str">
        <f t="shared" si="116"/>
        <v>Normal</v>
      </c>
      <c r="F1892" t="s">
        <v>2379</v>
      </c>
      <c r="G1892" t="s">
        <v>2377</v>
      </c>
      <c r="H1892" t="s">
        <v>2377</v>
      </c>
      <c r="I1892">
        <v>1</v>
      </c>
      <c r="J1892" s="21">
        <f t="shared" si="117"/>
        <v>1</v>
      </c>
      <c r="K1892" t="s">
        <v>2377</v>
      </c>
      <c r="L1892" s="22" t="str">
        <f t="shared" si="118"/>
        <v>No</v>
      </c>
    </row>
    <row r="1893" spans="1:12">
      <c r="A1893" t="s">
        <v>473</v>
      </c>
      <c r="B1893">
        <v>37.29</v>
      </c>
      <c r="C1893" s="22" t="str">
        <f t="shared" si="119"/>
        <v>Obesity</v>
      </c>
      <c r="D1893">
        <v>4.6399999999999997</v>
      </c>
      <c r="E1893" t="str">
        <f t="shared" si="116"/>
        <v>Normal</v>
      </c>
      <c r="F1893" t="s">
        <v>2377</v>
      </c>
      <c r="G1893" t="s">
        <v>2377</v>
      </c>
      <c r="H1893" t="s">
        <v>2380</v>
      </c>
      <c r="I1893">
        <v>1</v>
      </c>
      <c r="J1893" s="21">
        <f t="shared" si="117"/>
        <v>1</v>
      </c>
      <c r="K1893" t="s">
        <v>2377</v>
      </c>
      <c r="L1893" s="22" t="str">
        <f t="shared" si="118"/>
        <v>No</v>
      </c>
    </row>
    <row r="1894" spans="1:12">
      <c r="A1894" t="s">
        <v>472</v>
      </c>
      <c r="B1894">
        <v>20.23</v>
      </c>
      <c r="C1894" s="22" t="str">
        <f t="shared" si="119"/>
        <v>Normal weight</v>
      </c>
      <c r="D1894">
        <v>6.16</v>
      </c>
      <c r="E1894" t="str">
        <f t="shared" si="116"/>
        <v>Pre-diabetes</v>
      </c>
      <c r="F1894" t="s">
        <v>2379</v>
      </c>
      <c r="G1894" t="s">
        <v>2377</v>
      </c>
      <c r="H1894" t="s">
        <v>2377</v>
      </c>
      <c r="I1894">
        <v>1</v>
      </c>
      <c r="J1894" s="21">
        <f t="shared" si="117"/>
        <v>1</v>
      </c>
      <c r="K1894" t="s">
        <v>2377</v>
      </c>
      <c r="L1894" s="22" t="str">
        <f t="shared" si="118"/>
        <v>No</v>
      </c>
    </row>
    <row r="1895" spans="1:12">
      <c r="A1895" t="s">
        <v>471</v>
      </c>
      <c r="B1895">
        <v>28.975000000000001</v>
      </c>
      <c r="C1895" s="22" t="str">
        <f t="shared" si="119"/>
        <v>Overweight</v>
      </c>
      <c r="D1895">
        <v>4.12</v>
      </c>
      <c r="E1895" t="str">
        <f t="shared" si="116"/>
        <v>Normal</v>
      </c>
      <c r="F1895" t="s">
        <v>2377</v>
      </c>
      <c r="G1895" t="s">
        <v>2377</v>
      </c>
      <c r="H1895" t="s">
        <v>2380</v>
      </c>
      <c r="I1895">
        <v>1</v>
      </c>
      <c r="J1895" s="21">
        <f t="shared" si="117"/>
        <v>1</v>
      </c>
      <c r="K1895" t="s">
        <v>2377</v>
      </c>
      <c r="L1895" s="22" t="str">
        <f t="shared" si="118"/>
        <v>No</v>
      </c>
    </row>
    <row r="1896" spans="1:12">
      <c r="A1896" t="s">
        <v>470</v>
      </c>
      <c r="B1896">
        <v>16.420000000000002</v>
      </c>
      <c r="C1896" s="22" t="str">
        <f t="shared" si="119"/>
        <v>Underweight</v>
      </c>
      <c r="D1896">
        <v>5.77</v>
      </c>
      <c r="E1896" t="str">
        <f t="shared" si="116"/>
        <v>Pre-diabetes</v>
      </c>
      <c r="F1896" t="s">
        <v>2379</v>
      </c>
      <c r="G1896" t="s">
        <v>2377</v>
      </c>
      <c r="H1896" t="s">
        <v>2380</v>
      </c>
      <c r="I1896">
        <v>1</v>
      </c>
      <c r="J1896" s="21">
        <f t="shared" si="117"/>
        <v>1</v>
      </c>
      <c r="K1896" t="s">
        <v>2377</v>
      </c>
      <c r="L1896" s="22" t="str">
        <f t="shared" si="118"/>
        <v>No</v>
      </c>
    </row>
    <row r="1897" spans="1:12">
      <c r="A1897" t="s">
        <v>469</v>
      </c>
      <c r="B1897">
        <v>17.559999999999999</v>
      </c>
      <c r="C1897" s="22" t="str">
        <f t="shared" si="119"/>
        <v>Underweight</v>
      </c>
      <c r="D1897">
        <v>6.2</v>
      </c>
      <c r="E1897" t="str">
        <f t="shared" si="116"/>
        <v>Pre-diabetes</v>
      </c>
      <c r="F1897" t="s">
        <v>2377</v>
      </c>
      <c r="G1897" t="s">
        <v>2377</v>
      </c>
      <c r="H1897" t="s">
        <v>2377</v>
      </c>
      <c r="I1897">
        <v>1</v>
      </c>
      <c r="J1897" s="21">
        <f t="shared" si="117"/>
        <v>1</v>
      </c>
      <c r="K1897" t="s">
        <v>2377</v>
      </c>
      <c r="L1897" s="22" t="str">
        <f t="shared" si="118"/>
        <v>No</v>
      </c>
    </row>
    <row r="1898" spans="1:12">
      <c r="A1898" t="s">
        <v>468</v>
      </c>
      <c r="B1898">
        <v>24.13</v>
      </c>
      <c r="C1898" s="22" t="str">
        <f t="shared" si="119"/>
        <v>Normal weight</v>
      </c>
      <c r="D1898">
        <v>4.3899999999999997</v>
      </c>
      <c r="E1898" t="str">
        <f t="shared" si="116"/>
        <v>Normal</v>
      </c>
      <c r="F1898" t="s">
        <v>2377</v>
      </c>
      <c r="G1898" t="s">
        <v>2377</v>
      </c>
      <c r="H1898" t="s">
        <v>2377</v>
      </c>
      <c r="I1898">
        <v>1</v>
      </c>
      <c r="J1898" s="21">
        <f t="shared" si="117"/>
        <v>1</v>
      </c>
      <c r="K1898" t="s">
        <v>2377</v>
      </c>
      <c r="L1898" s="22" t="str">
        <f t="shared" si="118"/>
        <v>No</v>
      </c>
    </row>
    <row r="1899" spans="1:12">
      <c r="A1899" t="s">
        <v>467</v>
      </c>
      <c r="B1899">
        <v>19.95</v>
      </c>
      <c r="C1899" s="22" t="str">
        <f t="shared" si="119"/>
        <v>Normal weight</v>
      </c>
      <c r="D1899">
        <v>5.13</v>
      </c>
      <c r="E1899" t="str">
        <f t="shared" si="116"/>
        <v>Normal</v>
      </c>
      <c r="F1899" t="s">
        <v>2377</v>
      </c>
      <c r="G1899" t="s">
        <v>2379</v>
      </c>
      <c r="H1899" t="s">
        <v>2377</v>
      </c>
      <c r="I1899">
        <v>2</v>
      </c>
      <c r="J1899" s="21">
        <f t="shared" si="117"/>
        <v>2</v>
      </c>
      <c r="K1899" t="s">
        <v>2377</v>
      </c>
      <c r="L1899" s="22" t="str">
        <f t="shared" si="118"/>
        <v>No</v>
      </c>
    </row>
    <row r="1900" spans="1:12">
      <c r="A1900" t="s">
        <v>466</v>
      </c>
      <c r="B1900">
        <v>21.24</v>
      </c>
      <c r="C1900" s="22" t="str">
        <f t="shared" si="119"/>
        <v>Normal weight</v>
      </c>
      <c r="D1900">
        <v>4.49</v>
      </c>
      <c r="E1900" t="str">
        <f t="shared" si="116"/>
        <v>Normal</v>
      </c>
      <c r="F1900" t="s">
        <v>2377</v>
      </c>
      <c r="G1900" t="s">
        <v>2377</v>
      </c>
      <c r="H1900" t="s">
        <v>2377</v>
      </c>
      <c r="I1900" t="s">
        <v>2378</v>
      </c>
      <c r="J1900" s="21">
        <f t="shared" si="117"/>
        <v>0</v>
      </c>
      <c r="K1900" t="s">
        <v>2377</v>
      </c>
      <c r="L1900" s="22" t="str">
        <f t="shared" si="118"/>
        <v>No</v>
      </c>
    </row>
    <row r="1901" spans="1:12">
      <c r="A1901" t="s">
        <v>465</v>
      </c>
      <c r="B1901">
        <v>44.22</v>
      </c>
      <c r="C1901" s="22" t="str">
        <f t="shared" si="119"/>
        <v>Obesity</v>
      </c>
      <c r="D1901">
        <v>6.35</v>
      </c>
      <c r="E1901" t="str">
        <f t="shared" si="116"/>
        <v>Pre-diabetes</v>
      </c>
      <c r="F1901" t="s">
        <v>2377</v>
      </c>
      <c r="G1901" t="s">
        <v>2377</v>
      </c>
      <c r="H1901" t="s">
        <v>2377</v>
      </c>
      <c r="I1901" t="s">
        <v>2378</v>
      </c>
      <c r="J1901" s="21">
        <f t="shared" si="117"/>
        <v>0</v>
      </c>
      <c r="K1901" t="s">
        <v>2377</v>
      </c>
      <c r="L1901" s="22" t="str">
        <f t="shared" si="118"/>
        <v>No</v>
      </c>
    </row>
    <row r="1902" spans="1:12">
      <c r="A1902" t="s">
        <v>464</v>
      </c>
      <c r="B1902">
        <v>41.1</v>
      </c>
      <c r="C1902" s="22" t="str">
        <f t="shared" si="119"/>
        <v>Obesity</v>
      </c>
      <c r="D1902">
        <v>5.79</v>
      </c>
      <c r="E1902" t="str">
        <f t="shared" si="116"/>
        <v>Pre-diabetes</v>
      </c>
      <c r="F1902" t="s">
        <v>2377</v>
      </c>
      <c r="G1902" t="s">
        <v>2377</v>
      </c>
      <c r="H1902" t="s">
        <v>2377</v>
      </c>
      <c r="I1902" t="s">
        <v>2378</v>
      </c>
      <c r="J1902" s="21">
        <f t="shared" si="117"/>
        <v>0</v>
      </c>
      <c r="K1902" t="s">
        <v>2377</v>
      </c>
      <c r="L1902" s="22" t="str">
        <f t="shared" si="118"/>
        <v>No</v>
      </c>
    </row>
    <row r="1903" spans="1:12">
      <c r="A1903" t="s">
        <v>463</v>
      </c>
      <c r="B1903">
        <v>34.200000000000003</v>
      </c>
      <c r="C1903" s="22" t="str">
        <f t="shared" si="119"/>
        <v>Obesity</v>
      </c>
      <c r="D1903">
        <v>4.78</v>
      </c>
      <c r="E1903" t="str">
        <f t="shared" si="116"/>
        <v>Normal</v>
      </c>
      <c r="F1903" t="s">
        <v>2379</v>
      </c>
      <c r="G1903" t="s">
        <v>2377</v>
      </c>
      <c r="H1903" t="s">
        <v>2377</v>
      </c>
      <c r="I1903" t="s">
        <v>2378</v>
      </c>
      <c r="J1903" s="21">
        <f t="shared" si="117"/>
        <v>0</v>
      </c>
      <c r="K1903" t="s">
        <v>2377</v>
      </c>
      <c r="L1903" s="22" t="str">
        <f t="shared" si="118"/>
        <v>No</v>
      </c>
    </row>
    <row r="1904" spans="1:12">
      <c r="A1904" t="s">
        <v>462</v>
      </c>
      <c r="B1904">
        <v>29.92</v>
      </c>
      <c r="C1904" s="22" t="str">
        <f t="shared" si="119"/>
        <v>Overweight</v>
      </c>
      <c r="D1904">
        <v>6.02</v>
      </c>
      <c r="E1904" t="str">
        <f t="shared" si="116"/>
        <v>Pre-diabetes</v>
      </c>
      <c r="F1904" t="s">
        <v>2379</v>
      </c>
      <c r="G1904" t="s">
        <v>2377</v>
      </c>
      <c r="H1904" t="s">
        <v>2377</v>
      </c>
      <c r="I1904" t="s">
        <v>2378</v>
      </c>
      <c r="J1904" s="21">
        <f t="shared" si="117"/>
        <v>0</v>
      </c>
      <c r="K1904" t="s">
        <v>2377</v>
      </c>
      <c r="L1904" s="22" t="str">
        <f t="shared" si="118"/>
        <v>No</v>
      </c>
    </row>
    <row r="1905" spans="1:12">
      <c r="A1905" t="s">
        <v>461</v>
      </c>
      <c r="B1905">
        <v>28.93</v>
      </c>
      <c r="C1905" s="22" t="str">
        <f t="shared" si="119"/>
        <v>Overweight</v>
      </c>
      <c r="D1905">
        <v>4.4400000000000004</v>
      </c>
      <c r="E1905" t="str">
        <f t="shared" si="116"/>
        <v>Normal</v>
      </c>
      <c r="F1905" t="s">
        <v>2377</v>
      </c>
      <c r="G1905" t="s">
        <v>2377</v>
      </c>
      <c r="H1905" t="s">
        <v>2377</v>
      </c>
      <c r="I1905" t="s">
        <v>2378</v>
      </c>
      <c r="J1905" s="21">
        <f t="shared" si="117"/>
        <v>0</v>
      </c>
      <c r="K1905" t="s">
        <v>2377</v>
      </c>
      <c r="L1905" s="22" t="str">
        <f t="shared" si="118"/>
        <v>No</v>
      </c>
    </row>
    <row r="1906" spans="1:12">
      <c r="A1906" t="s">
        <v>460</v>
      </c>
      <c r="B1906">
        <v>31.254999999999999</v>
      </c>
      <c r="C1906" s="22" t="str">
        <f t="shared" si="119"/>
        <v>Obesity</v>
      </c>
      <c r="D1906">
        <v>5.84</v>
      </c>
      <c r="E1906" t="str">
        <f t="shared" si="116"/>
        <v>Pre-diabetes</v>
      </c>
      <c r="F1906" t="s">
        <v>2379</v>
      </c>
      <c r="G1906" t="s">
        <v>2377</v>
      </c>
      <c r="H1906" t="s">
        <v>2377</v>
      </c>
      <c r="I1906">
        <v>1</v>
      </c>
      <c r="J1906" s="21">
        <f t="shared" si="117"/>
        <v>1</v>
      </c>
      <c r="K1906" t="s">
        <v>2377</v>
      </c>
      <c r="L1906" s="22" t="str">
        <f t="shared" si="118"/>
        <v>No</v>
      </c>
    </row>
    <row r="1907" spans="1:12">
      <c r="A1907" t="s">
        <v>459</v>
      </c>
      <c r="B1907">
        <v>29.83</v>
      </c>
      <c r="C1907" s="22" t="str">
        <f t="shared" si="119"/>
        <v>Overweight</v>
      </c>
      <c r="D1907">
        <v>5.39</v>
      </c>
      <c r="E1907" t="str">
        <f t="shared" si="116"/>
        <v>Normal</v>
      </c>
      <c r="F1907" t="s">
        <v>2377</v>
      </c>
      <c r="G1907" t="s">
        <v>2377</v>
      </c>
      <c r="H1907" t="s">
        <v>2377</v>
      </c>
      <c r="I1907" t="s">
        <v>2378</v>
      </c>
      <c r="J1907" s="21">
        <f t="shared" si="117"/>
        <v>0</v>
      </c>
      <c r="K1907" t="s">
        <v>2377</v>
      </c>
      <c r="L1907" s="22" t="str">
        <f t="shared" si="118"/>
        <v>No</v>
      </c>
    </row>
    <row r="1908" spans="1:12">
      <c r="A1908" t="s">
        <v>458</v>
      </c>
      <c r="B1908">
        <v>29.59</v>
      </c>
      <c r="C1908" s="22" t="str">
        <f t="shared" si="119"/>
        <v>Overweight</v>
      </c>
      <c r="D1908">
        <v>6.16</v>
      </c>
      <c r="E1908" t="str">
        <f t="shared" si="116"/>
        <v>Pre-diabetes</v>
      </c>
      <c r="F1908" t="s">
        <v>2377</v>
      </c>
      <c r="G1908" t="s">
        <v>2377</v>
      </c>
      <c r="H1908" t="s">
        <v>2380</v>
      </c>
      <c r="I1908">
        <v>1</v>
      </c>
      <c r="J1908" s="21">
        <f t="shared" si="117"/>
        <v>1</v>
      </c>
      <c r="K1908" t="s">
        <v>2377</v>
      </c>
      <c r="L1908" s="22" t="str">
        <f t="shared" si="118"/>
        <v>No</v>
      </c>
    </row>
    <row r="1909" spans="1:12">
      <c r="A1909" t="s">
        <v>457</v>
      </c>
      <c r="B1909">
        <v>31.16</v>
      </c>
      <c r="C1909" s="22" t="str">
        <f t="shared" si="119"/>
        <v>Obesity</v>
      </c>
      <c r="D1909">
        <v>4.49</v>
      </c>
      <c r="E1909" t="str">
        <f t="shared" si="116"/>
        <v>Normal</v>
      </c>
      <c r="F1909" t="s">
        <v>2377</v>
      </c>
      <c r="G1909" t="s">
        <v>2377</v>
      </c>
      <c r="H1909" t="s">
        <v>2380</v>
      </c>
      <c r="I1909">
        <v>1</v>
      </c>
      <c r="J1909" s="21">
        <f t="shared" si="117"/>
        <v>1</v>
      </c>
      <c r="K1909" t="s">
        <v>2377</v>
      </c>
      <c r="L1909" s="22" t="str">
        <f t="shared" si="118"/>
        <v>No</v>
      </c>
    </row>
    <row r="1910" spans="1:12">
      <c r="A1910" t="s">
        <v>456</v>
      </c>
      <c r="B1910">
        <v>34.21</v>
      </c>
      <c r="C1910" s="22" t="str">
        <f t="shared" si="119"/>
        <v>Obesity</v>
      </c>
      <c r="D1910">
        <v>4.4800000000000004</v>
      </c>
      <c r="E1910" t="str">
        <f t="shared" si="116"/>
        <v>Normal</v>
      </c>
      <c r="F1910" t="s">
        <v>2379</v>
      </c>
      <c r="G1910" t="s">
        <v>2377</v>
      </c>
      <c r="H1910" t="s">
        <v>2377</v>
      </c>
      <c r="I1910">
        <v>1</v>
      </c>
      <c r="J1910" s="21">
        <f t="shared" si="117"/>
        <v>1</v>
      </c>
      <c r="K1910" t="s">
        <v>2377</v>
      </c>
      <c r="L1910" s="22" t="str">
        <f t="shared" si="118"/>
        <v>No</v>
      </c>
    </row>
    <row r="1911" spans="1:12">
      <c r="A1911" t="s">
        <v>455</v>
      </c>
      <c r="B1911">
        <v>34.86</v>
      </c>
      <c r="C1911" s="22" t="str">
        <f t="shared" si="119"/>
        <v>Obesity</v>
      </c>
      <c r="D1911">
        <v>10.97</v>
      </c>
      <c r="E1911" t="str">
        <f t="shared" si="116"/>
        <v>Diabetes</v>
      </c>
      <c r="F1911" t="s">
        <v>2377</v>
      </c>
      <c r="G1911" t="s">
        <v>2377</v>
      </c>
      <c r="H1911" t="s">
        <v>2377</v>
      </c>
      <c r="I1911" t="s">
        <v>2378</v>
      </c>
      <c r="J1911" s="21">
        <f t="shared" si="117"/>
        <v>0</v>
      </c>
      <c r="K1911" t="s">
        <v>2377</v>
      </c>
      <c r="L1911" s="22" t="str">
        <f t="shared" si="118"/>
        <v>No</v>
      </c>
    </row>
    <row r="1912" spans="1:12">
      <c r="A1912" t="s">
        <v>454</v>
      </c>
      <c r="B1912">
        <v>34.58</v>
      </c>
      <c r="C1912" s="22" t="str">
        <f t="shared" si="119"/>
        <v>Obesity</v>
      </c>
      <c r="D1912">
        <v>5.14</v>
      </c>
      <c r="E1912" t="str">
        <f t="shared" si="116"/>
        <v>Normal</v>
      </c>
      <c r="F1912" t="s">
        <v>2377</v>
      </c>
      <c r="G1912" t="s">
        <v>2379</v>
      </c>
      <c r="H1912" t="s">
        <v>2377</v>
      </c>
      <c r="I1912">
        <v>2</v>
      </c>
      <c r="J1912" s="21">
        <f t="shared" si="117"/>
        <v>2</v>
      </c>
      <c r="K1912" t="s">
        <v>2377</v>
      </c>
      <c r="L1912" s="22" t="str">
        <f t="shared" si="118"/>
        <v>No</v>
      </c>
    </row>
    <row r="1913" spans="1:12">
      <c r="A1913" t="s">
        <v>453</v>
      </c>
      <c r="B1913">
        <v>17.940000000000001</v>
      </c>
      <c r="C1913" s="22" t="str">
        <f t="shared" si="119"/>
        <v>Underweight</v>
      </c>
      <c r="D1913">
        <v>5.17</v>
      </c>
      <c r="E1913" t="str">
        <f t="shared" si="116"/>
        <v>Normal</v>
      </c>
      <c r="F1913" t="s">
        <v>2379</v>
      </c>
      <c r="G1913" t="s">
        <v>2377</v>
      </c>
      <c r="H1913" t="s">
        <v>2377</v>
      </c>
      <c r="I1913" t="s">
        <v>2378</v>
      </c>
      <c r="J1913" s="21">
        <f t="shared" si="117"/>
        <v>0</v>
      </c>
      <c r="K1913" t="s">
        <v>2377</v>
      </c>
      <c r="L1913" s="22" t="str">
        <f t="shared" si="118"/>
        <v>No</v>
      </c>
    </row>
    <row r="1914" spans="1:12">
      <c r="A1914" t="s">
        <v>452</v>
      </c>
      <c r="B1914">
        <v>26.8</v>
      </c>
      <c r="C1914" s="22" t="str">
        <f t="shared" si="119"/>
        <v>Overweight</v>
      </c>
      <c r="D1914">
        <v>6.18</v>
      </c>
      <c r="E1914" t="str">
        <f t="shared" si="116"/>
        <v>Pre-diabetes</v>
      </c>
      <c r="F1914" t="s">
        <v>2379</v>
      </c>
      <c r="G1914" t="s">
        <v>2377</v>
      </c>
      <c r="H1914" t="s">
        <v>2380</v>
      </c>
      <c r="I1914">
        <v>1</v>
      </c>
      <c r="J1914" s="21">
        <f t="shared" si="117"/>
        <v>1</v>
      </c>
      <c r="K1914" t="s">
        <v>2377</v>
      </c>
      <c r="L1914" s="22" t="str">
        <f t="shared" si="118"/>
        <v>No</v>
      </c>
    </row>
    <row r="1915" spans="1:12">
      <c r="A1915" t="s">
        <v>451</v>
      </c>
      <c r="B1915">
        <v>17.690000000000001</v>
      </c>
      <c r="C1915" s="22" t="str">
        <f t="shared" si="119"/>
        <v>Underweight</v>
      </c>
      <c r="D1915">
        <v>9.07</v>
      </c>
      <c r="E1915" t="str">
        <f t="shared" si="116"/>
        <v>Diabetes</v>
      </c>
      <c r="F1915" t="s">
        <v>2379</v>
      </c>
      <c r="G1915" t="s">
        <v>2377</v>
      </c>
      <c r="H1915" t="s">
        <v>2377</v>
      </c>
      <c r="I1915" t="s">
        <v>2378</v>
      </c>
      <c r="J1915" s="21">
        <f t="shared" si="117"/>
        <v>0</v>
      </c>
      <c r="K1915" t="s">
        <v>2377</v>
      </c>
      <c r="L1915" s="22" t="str">
        <f t="shared" si="118"/>
        <v>No</v>
      </c>
    </row>
    <row r="1916" spans="1:12">
      <c r="A1916" t="s">
        <v>450</v>
      </c>
      <c r="B1916">
        <v>25.77</v>
      </c>
      <c r="C1916" s="22" t="str">
        <f t="shared" si="119"/>
        <v>Overweight</v>
      </c>
      <c r="D1916">
        <v>4.43</v>
      </c>
      <c r="E1916" t="str">
        <f t="shared" si="116"/>
        <v>Normal</v>
      </c>
      <c r="F1916" t="s">
        <v>2377</v>
      </c>
      <c r="G1916" t="s">
        <v>2377</v>
      </c>
      <c r="H1916" t="s">
        <v>2380</v>
      </c>
      <c r="I1916">
        <v>1</v>
      </c>
      <c r="J1916" s="21">
        <f t="shared" si="117"/>
        <v>1</v>
      </c>
      <c r="K1916" t="s">
        <v>2377</v>
      </c>
      <c r="L1916" s="22" t="str">
        <f t="shared" si="118"/>
        <v>No</v>
      </c>
    </row>
    <row r="1917" spans="1:12">
      <c r="A1917" t="s">
        <v>449</v>
      </c>
      <c r="B1917">
        <v>34.46</v>
      </c>
      <c r="C1917" s="22" t="str">
        <f t="shared" si="119"/>
        <v>Obesity</v>
      </c>
      <c r="D1917">
        <v>4.17</v>
      </c>
      <c r="E1917" t="str">
        <f t="shared" si="116"/>
        <v>Normal</v>
      </c>
      <c r="F1917" t="s">
        <v>2377</v>
      </c>
      <c r="G1917" t="s">
        <v>2379</v>
      </c>
      <c r="H1917" t="s">
        <v>2377</v>
      </c>
      <c r="I1917">
        <v>1</v>
      </c>
      <c r="J1917" s="21">
        <f t="shared" si="117"/>
        <v>1</v>
      </c>
      <c r="K1917" t="s">
        <v>2377</v>
      </c>
      <c r="L1917" s="22" t="str">
        <f t="shared" si="118"/>
        <v>No</v>
      </c>
    </row>
    <row r="1918" spans="1:12">
      <c r="A1918" t="s">
        <v>448</v>
      </c>
      <c r="B1918">
        <v>30.875</v>
      </c>
      <c r="C1918" s="22" t="str">
        <f t="shared" si="119"/>
        <v>Obesity</v>
      </c>
      <c r="D1918">
        <v>4.95</v>
      </c>
      <c r="E1918" t="str">
        <f t="shared" si="116"/>
        <v>Normal</v>
      </c>
      <c r="F1918" t="s">
        <v>2379</v>
      </c>
      <c r="G1918" t="s">
        <v>2377</v>
      </c>
      <c r="H1918" t="s">
        <v>2377</v>
      </c>
      <c r="I1918" t="s">
        <v>2378</v>
      </c>
      <c r="J1918" s="21">
        <f t="shared" si="117"/>
        <v>0</v>
      </c>
      <c r="K1918" t="s">
        <v>2377</v>
      </c>
      <c r="L1918" s="22" t="str">
        <f t="shared" si="118"/>
        <v>No</v>
      </c>
    </row>
    <row r="1919" spans="1:12">
      <c r="A1919" t="s">
        <v>447</v>
      </c>
      <c r="B1919">
        <v>39.49</v>
      </c>
      <c r="C1919" s="22" t="str">
        <f t="shared" si="119"/>
        <v>Obesity</v>
      </c>
      <c r="D1919">
        <v>5.13</v>
      </c>
      <c r="E1919" t="str">
        <f t="shared" si="116"/>
        <v>Normal</v>
      </c>
      <c r="F1919" t="s">
        <v>2377</v>
      </c>
      <c r="G1919" t="s">
        <v>2377</v>
      </c>
      <c r="H1919" t="s">
        <v>2377</v>
      </c>
      <c r="I1919" t="s">
        <v>2378</v>
      </c>
      <c r="J1919" s="21">
        <f t="shared" si="117"/>
        <v>0</v>
      </c>
      <c r="K1919" t="s">
        <v>2377</v>
      </c>
      <c r="L1919" s="22" t="str">
        <f t="shared" si="118"/>
        <v>No</v>
      </c>
    </row>
    <row r="1920" spans="1:12">
      <c r="A1920" t="s">
        <v>446</v>
      </c>
      <c r="B1920">
        <v>28.88</v>
      </c>
      <c r="C1920" s="22" t="str">
        <f t="shared" si="119"/>
        <v>Overweight</v>
      </c>
      <c r="D1920">
        <v>4.0999999999999996</v>
      </c>
      <c r="E1920" t="str">
        <f t="shared" si="116"/>
        <v>Normal</v>
      </c>
      <c r="F1920" t="s">
        <v>2377</v>
      </c>
      <c r="G1920" t="s">
        <v>2377</v>
      </c>
      <c r="H1920" t="s">
        <v>2377</v>
      </c>
      <c r="I1920" t="s">
        <v>2378</v>
      </c>
      <c r="J1920" s="21">
        <f t="shared" si="117"/>
        <v>0</v>
      </c>
      <c r="K1920" t="s">
        <v>2377</v>
      </c>
      <c r="L1920" s="22" t="str">
        <f t="shared" si="118"/>
        <v>No</v>
      </c>
    </row>
    <row r="1921" spans="1:12">
      <c r="A1921" t="s">
        <v>445</v>
      </c>
      <c r="B1921">
        <v>20.234999999999999</v>
      </c>
      <c r="C1921" s="22" t="str">
        <f t="shared" si="119"/>
        <v>Normal weight</v>
      </c>
      <c r="D1921">
        <v>5.01</v>
      </c>
      <c r="E1921" t="str">
        <f t="shared" si="116"/>
        <v>Normal</v>
      </c>
      <c r="F1921" t="s">
        <v>2379</v>
      </c>
      <c r="G1921" t="s">
        <v>2377</v>
      </c>
      <c r="H1921" t="s">
        <v>2377</v>
      </c>
      <c r="I1921" t="s">
        <v>2378</v>
      </c>
      <c r="J1921" s="21">
        <f t="shared" si="117"/>
        <v>0</v>
      </c>
      <c r="K1921" t="s">
        <v>2377</v>
      </c>
      <c r="L1921" s="22" t="str">
        <f t="shared" si="118"/>
        <v>No</v>
      </c>
    </row>
    <row r="1922" spans="1:12">
      <c r="A1922" t="s">
        <v>444</v>
      </c>
      <c r="B1922">
        <v>30.67</v>
      </c>
      <c r="C1922" s="22" t="str">
        <f t="shared" si="119"/>
        <v>Obesity</v>
      </c>
      <c r="D1922">
        <v>5.09</v>
      </c>
      <c r="E1922" t="str">
        <f t="shared" si="116"/>
        <v>Normal</v>
      </c>
      <c r="F1922" t="s">
        <v>2379</v>
      </c>
      <c r="G1922" t="s">
        <v>2377</v>
      </c>
      <c r="H1922" t="s">
        <v>2377</v>
      </c>
      <c r="I1922" t="s">
        <v>2378</v>
      </c>
      <c r="J1922" s="21">
        <f t="shared" si="117"/>
        <v>0</v>
      </c>
      <c r="K1922" t="s">
        <v>2377</v>
      </c>
      <c r="L1922" s="22" t="str">
        <f t="shared" si="118"/>
        <v>No</v>
      </c>
    </row>
    <row r="1923" spans="1:12">
      <c r="A1923" t="s">
        <v>443</v>
      </c>
      <c r="B1923">
        <v>30.875</v>
      </c>
      <c r="C1923" s="22" t="str">
        <f t="shared" si="119"/>
        <v>Obesity</v>
      </c>
      <c r="D1923">
        <v>6.49</v>
      </c>
      <c r="E1923" t="str">
        <f t="shared" ref="E1923:E1986" si="120">IF(D1923&lt;5.7,"Normal",IF(D1923&lt;6.5,"Pre-diabetes","Diabetes"))</f>
        <v>Pre-diabetes</v>
      </c>
      <c r="F1923" t="s">
        <v>2377</v>
      </c>
      <c r="G1923" t="s">
        <v>2377</v>
      </c>
      <c r="H1923" t="s">
        <v>2377</v>
      </c>
      <c r="I1923" t="s">
        <v>2378</v>
      </c>
      <c r="J1923" s="21">
        <f t="shared" ref="J1923:J1986" si="121">IF(I1923="No major surgery",0,I1923)</f>
        <v>0</v>
      </c>
      <c r="K1923" t="s">
        <v>2377</v>
      </c>
      <c r="L1923" s="22" t="str">
        <f t="shared" ref="L1923:L1986" si="122">IF(K1923="?","No",K1923)</f>
        <v>No</v>
      </c>
    </row>
    <row r="1924" spans="1:12">
      <c r="A1924" t="s">
        <v>442</v>
      </c>
      <c r="B1924">
        <v>23.8</v>
      </c>
      <c r="C1924" s="22" t="str">
        <f t="shared" ref="C1924:C1987" si="123">IF(B1924&lt;18.5,"Underweight",IF(B1924&lt;25,"Normal weight", IF(B1924&lt;30,"Overweight","Obesity")))</f>
        <v>Normal weight</v>
      </c>
      <c r="D1924">
        <v>4.08</v>
      </c>
      <c r="E1924" t="str">
        <f t="shared" si="120"/>
        <v>Normal</v>
      </c>
      <c r="F1924" t="s">
        <v>2377</v>
      </c>
      <c r="G1924" t="s">
        <v>2377</v>
      </c>
      <c r="H1924" t="s">
        <v>2377</v>
      </c>
      <c r="I1924" t="s">
        <v>2378</v>
      </c>
      <c r="J1924" s="21">
        <f t="shared" si="121"/>
        <v>0</v>
      </c>
      <c r="K1924" t="s">
        <v>2377</v>
      </c>
      <c r="L1924" s="22" t="str">
        <f t="shared" si="122"/>
        <v>No</v>
      </c>
    </row>
    <row r="1925" spans="1:12">
      <c r="A1925" t="s">
        <v>441</v>
      </c>
      <c r="B1925">
        <v>15.37</v>
      </c>
      <c r="C1925" s="22" t="str">
        <f t="shared" si="123"/>
        <v>Underweight</v>
      </c>
      <c r="D1925">
        <v>8.6300000000000008</v>
      </c>
      <c r="E1925" t="str">
        <f t="shared" si="120"/>
        <v>Diabetes</v>
      </c>
      <c r="F1925" t="s">
        <v>2379</v>
      </c>
      <c r="G1925" t="s">
        <v>2377</v>
      </c>
      <c r="H1925" t="s">
        <v>2377</v>
      </c>
      <c r="I1925" t="s">
        <v>2378</v>
      </c>
      <c r="J1925" s="21">
        <f t="shared" si="121"/>
        <v>0</v>
      </c>
      <c r="K1925" t="s">
        <v>2377</v>
      </c>
      <c r="L1925" s="22" t="str">
        <f t="shared" si="122"/>
        <v>No</v>
      </c>
    </row>
    <row r="1926" spans="1:12">
      <c r="A1926" t="s">
        <v>440</v>
      </c>
      <c r="B1926">
        <v>30.4</v>
      </c>
      <c r="C1926" s="22" t="str">
        <f t="shared" si="123"/>
        <v>Obesity</v>
      </c>
      <c r="D1926">
        <v>5.28</v>
      </c>
      <c r="E1926" t="str">
        <f t="shared" si="120"/>
        <v>Normal</v>
      </c>
      <c r="F1926" t="s">
        <v>2377</v>
      </c>
      <c r="G1926" t="s">
        <v>2377</v>
      </c>
      <c r="H1926" t="s">
        <v>2377</v>
      </c>
      <c r="I1926" t="s">
        <v>2378</v>
      </c>
      <c r="J1926" s="21">
        <f t="shared" si="121"/>
        <v>0</v>
      </c>
      <c r="K1926" t="s">
        <v>2377</v>
      </c>
      <c r="L1926" s="22" t="str">
        <f t="shared" si="122"/>
        <v>No</v>
      </c>
    </row>
    <row r="1927" spans="1:12">
      <c r="A1927" t="s">
        <v>439</v>
      </c>
      <c r="B1927">
        <v>19.48</v>
      </c>
      <c r="C1927" s="22" t="str">
        <f t="shared" si="123"/>
        <v>Normal weight</v>
      </c>
      <c r="D1927">
        <v>5.63</v>
      </c>
      <c r="E1927" t="str">
        <f t="shared" si="120"/>
        <v>Normal</v>
      </c>
      <c r="F1927" t="s">
        <v>2379</v>
      </c>
      <c r="G1927" t="s">
        <v>2377</v>
      </c>
      <c r="H1927" t="s">
        <v>2377</v>
      </c>
      <c r="I1927">
        <v>1</v>
      </c>
      <c r="J1927" s="21">
        <f t="shared" si="121"/>
        <v>1</v>
      </c>
      <c r="K1927" t="s">
        <v>2377</v>
      </c>
      <c r="L1927" s="22" t="str">
        <f t="shared" si="122"/>
        <v>No</v>
      </c>
    </row>
    <row r="1928" spans="1:12">
      <c r="A1928" t="s">
        <v>438</v>
      </c>
      <c r="B1928">
        <v>16.96</v>
      </c>
      <c r="C1928" s="22" t="str">
        <f t="shared" si="123"/>
        <v>Underweight</v>
      </c>
      <c r="D1928">
        <v>11.47</v>
      </c>
      <c r="E1928" t="str">
        <f t="shared" si="120"/>
        <v>Diabetes</v>
      </c>
      <c r="F1928" t="s">
        <v>2379</v>
      </c>
      <c r="G1928" t="s">
        <v>2377</v>
      </c>
      <c r="H1928" t="s">
        <v>2377</v>
      </c>
      <c r="I1928" t="s">
        <v>2378</v>
      </c>
      <c r="J1928" s="21">
        <f t="shared" si="121"/>
        <v>0</v>
      </c>
      <c r="K1928" t="s">
        <v>2377</v>
      </c>
      <c r="L1928" s="22" t="str">
        <f t="shared" si="122"/>
        <v>No</v>
      </c>
    </row>
    <row r="1929" spans="1:12">
      <c r="A1929" t="s">
        <v>437</v>
      </c>
      <c r="B1929">
        <v>19.05</v>
      </c>
      <c r="C1929" s="22" t="str">
        <f t="shared" si="123"/>
        <v>Normal weight</v>
      </c>
      <c r="D1929">
        <v>4.92</v>
      </c>
      <c r="E1929" t="str">
        <f t="shared" si="120"/>
        <v>Normal</v>
      </c>
      <c r="F1929" t="s">
        <v>2377</v>
      </c>
      <c r="G1929" t="s">
        <v>2377</v>
      </c>
      <c r="H1929" t="s">
        <v>2377</v>
      </c>
      <c r="I1929">
        <v>1</v>
      </c>
      <c r="J1929" s="21">
        <f t="shared" si="121"/>
        <v>1</v>
      </c>
      <c r="K1929" t="s">
        <v>2377</v>
      </c>
      <c r="L1929" s="22" t="str">
        <f t="shared" si="122"/>
        <v>No</v>
      </c>
    </row>
    <row r="1930" spans="1:12">
      <c r="A1930" t="s">
        <v>436</v>
      </c>
      <c r="B1930">
        <v>37.619999999999997</v>
      </c>
      <c r="C1930" s="22" t="str">
        <f t="shared" si="123"/>
        <v>Obesity</v>
      </c>
      <c r="D1930">
        <v>4.18</v>
      </c>
      <c r="E1930" t="str">
        <f t="shared" si="120"/>
        <v>Normal</v>
      </c>
      <c r="F1930" t="s">
        <v>2377</v>
      </c>
      <c r="G1930" t="s">
        <v>2377</v>
      </c>
      <c r="H1930" t="s">
        <v>2377</v>
      </c>
      <c r="I1930" t="s">
        <v>2378</v>
      </c>
      <c r="J1930" s="21">
        <f t="shared" si="121"/>
        <v>0</v>
      </c>
      <c r="K1930" t="s">
        <v>2377</v>
      </c>
      <c r="L1930" s="22" t="str">
        <f t="shared" si="122"/>
        <v>No</v>
      </c>
    </row>
    <row r="1931" spans="1:12">
      <c r="A1931" t="s">
        <v>435</v>
      </c>
      <c r="B1931">
        <v>29.1</v>
      </c>
      <c r="C1931" s="22" t="str">
        <f t="shared" si="123"/>
        <v>Overweight</v>
      </c>
      <c r="D1931">
        <v>4.67</v>
      </c>
      <c r="E1931" t="str">
        <f t="shared" si="120"/>
        <v>Normal</v>
      </c>
      <c r="F1931" t="s">
        <v>2377</v>
      </c>
      <c r="G1931" t="s">
        <v>2377</v>
      </c>
      <c r="H1931" t="s">
        <v>2377</v>
      </c>
      <c r="I1931" t="s">
        <v>2378</v>
      </c>
      <c r="J1931" s="21">
        <f t="shared" si="121"/>
        <v>0</v>
      </c>
      <c r="K1931" t="s">
        <v>2377</v>
      </c>
      <c r="L1931" s="22" t="str">
        <f t="shared" si="122"/>
        <v>No</v>
      </c>
    </row>
    <row r="1932" spans="1:12">
      <c r="A1932" t="s">
        <v>434</v>
      </c>
      <c r="B1932">
        <v>26.62</v>
      </c>
      <c r="C1932" s="22" t="str">
        <f t="shared" si="123"/>
        <v>Overweight</v>
      </c>
      <c r="D1932">
        <v>6.24</v>
      </c>
      <c r="E1932" t="str">
        <f t="shared" si="120"/>
        <v>Pre-diabetes</v>
      </c>
      <c r="F1932" t="s">
        <v>2377</v>
      </c>
      <c r="G1932" t="s">
        <v>2377</v>
      </c>
      <c r="H1932" t="s">
        <v>2377</v>
      </c>
      <c r="I1932" t="s">
        <v>2378</v>
      </c>
      <c r="J1932" s="21">
        <f t="shared" si="121"/>
        <v>0</v>
      </c>
      <c r="K1932" t="s">
        <v>2377</v>
      </c>
      <c r="L1932" s="22" t="str">
        <f t="shared" si="122"/>
        <v>No</v>
      </c>
    </row>
    <row r="1933" spans="1:12">
      <c r="A1933" t="s">
        <v>433</v>
      </c>
      <c r="B1933">
        <v>25.74</v>
      </c>
      <c r="C1933" s="22" t="str">
        <f t="shared" si="123"/>
        <v>Overweight</v>
      </c>
      <c r="D1933">
        <v>5.99</v>
      </c>
      <c r="E1933" t="str">
        <f t="shared" si="120"/>
        <v>Pre-diabetes</v>
      </c>
      <c r="F1933" t="s">
        <v>2377</v>
      </c>
      <c r="G1933" t="s">
        <v>2377</v>
      </c>
      <c r="H1933" t="s">
        <v>2377</v>
      </c>
      <c r="I1933" t="s">
        <v>2378</v>
      </c>
      <c r="J1933" s="21">
        <f t="shared" si="121"/>
        <v>0</v>
      </c>
      <c r="K1933" t="s">
        <v>2377</v>
      </c>
      <c r="L1933" s="22" t="str">
        <f t="shared" si="122"/>
        <v>No</v>
      </c>
    </row>
    <row r="1934" spans="1:12">
      <c r="A1934" t="s">
        <v>432</v>
      </c>
      <c r="B1934">
        <v>18.22</v>
      </c>
      <c r="C1934" s="22" t="str">
        <f t="shared" si="123"/>
        <v>Underweight</v>
      </c>
      <c r="D1934">
        <v>10.27</v>
      </c>
      <c r="E1934" t="str">
        <f t="shared" si="120"/>
        <v>Diabetes</v>
      </c>
      <c r="F1934" t="s">
        <v>2379</v>
      </c>
      <c r="G1934" t="s">
        <v>2377</v>
      </c>
      <c r="H1934" t="s">
        <v>2377</v>
      </c>
      <c r="I1934">
        <v>1</v>
      </c>
      <c r="J1934" s="21">
        <f t="shared" si="121"/>
        <v>1</v>
      </c>
      <c r="K1934" t="s">
        <v>2377</v>
      </c>
      <c r="L1934" s="22" t="str">
        <f t="shared" si="122"/>
        <v>No</v>
      </c>
    </row>
    <row r="1935" spans="1:12">
      <c r="A1935" t="s">
        <v>431</v>
      </c>
      <c r="B1935">
        <v>26.03</v>
      </c>
      <c r="C1935" s="22" t="str">
        <f t="shared" si="123"/>
        <v>Overweight</v>
      </c>
      <c r="D1935">
        <v>5.97</v>
      </c>
      <c r="E1935" t="str">
        <f t="shared" si="120"/>
        <v>Pre-diabetes</v>
      </c>
      <c r="F1935" t="s">
        <v>2377</v>
      </c>
      <c r="G1935" t="s">
        <v>2377</v>
      </c>
      <c r="H1935" t="s">
        <v>2380</v>
      </c>
      <c r="I1935">
        <v>1</v>
      </c>
      <c r="J1935" s="21">
        <f t="shared" si="121"/>
        <v>1</v>
      </c>
      <c r="K1935" t="s">
        <v>2377</v>
      </c>
      <c r="L1935" s="22" t="str">
        <f t="shared" si="122"/>
        <v>No</v>
      </c>
    </row>
    <row r="1936" spans="1:12">
      <c r="A1936" t="s">
        <v>430</v>
      </c>
      <c r="B1936">
        <v>17.29</v>
      </c>
      <c r="C1936" s="22" t="str">
        <f t="shared" si="123"/>
        <v>Underweight</v>
      </c>
      <c r="D1936">
        <v>4.9800000000000004</v>
      </c>
      <c r="E1936" t="str">
        <f t="shared" si="120"/>
        <v>Normal</v>
      </c>
      <c r="F1936" t="s">
        <v>2377</v>
      </c>
      <c r="G1936" t="s">
        <v>2377</v>
      </c>
      <c r="H1936" t="s">
        <v>2377</v>
      </c>
      <c r="I1936" t="s">
        <v>2378</v>
      </c>
      <c r="J1936" s="21">
        <f t="shared" si="121"/>
        <v>0</v>
      </c>
      <c r="K1936" t="s">
        <v>2377</v>
      </c>
      <c r="L1936" s="22" t="str">
        <f t="shared" si="122"/>
        <v>No</v>
      </c>
    </row>
    <row r="1937" spans="1:12">
      <c r="A1937" t="s">
        <v>429</v>
      </c>
      <c r="B1937">
        <v>18.170000000000002</v>
      </c>
      <c r="C1937" s="22" t="str">
        <f t="shared" si="123"/>
        <v>Underweight</v>
      </c>
      <c r="D1937">
        <v>6.91</v>
      </c>
      <c r="E1937" t="str">
        <f t="shared" si="120"/>
        <v>Diabetes</v>
      </c>
      <c r="F1937" t="s">
        <v>2379</v>
      </c>
      <c r="G1937" t="s">
        <v>2377</v>
      </c>
      <c r="H1937" t="s">
        <v>2377</v>
      </c>
      <c r="I1937">
        <v>1</v>
      </c>
      <c r="J1937" s="21">
        <f t="shared" si="121"/>
        <v>1</v>
      </c>
      <c r="K1937" t="s">
        <v>2377</v>
      </c>
      <c r="L1937" s="22" t="str">
        <f t="shared" si="122"/>
        <v>No</v>
      </c>
    </row>
    <row r="1938" spans="1:12">
      <c r="A1938" t="s">
        <v>428</v>
      </c>
      <c r="B1938">
        <v>32.54</v>
      </c>
      <c r="C1938" s="22" t="str">
        <f t="shared" si="123"/>
        <v>Obesity</v>
      </c>
      <c r="D1938">
        <v>6.38</v>
      </c>
      <c r="E1938" t="str">
        <f t="shared" si="120"/>
        <v>Pre-diabetes</v>
      </c>
      <c r="F1938" t="s">
        <v>2377</v>
      </c>
      <c r="G1938" t="s">
        <v>2379</v>
      </c>
      <c r="H1938" t="s">
        <v>2377</v>
      </c>
      <c r="I1938">
        <v>1</v>
      </c>
      <c r="J1938" s="21">
        <f t="shared" si="121"/>
        <v>1</v>
      </c>
      <c r="K1938" t="s">
        <v>2377</v>
      </c>
      <c r="L1938" s="22" t="str">
        <f t="shared" si="122"/>
        <v>No</v>
      </c>
    </row>
    <row r="1939" spans="1:12">
      <c r="A1939" t="s">
        <v>427</v>
      </c>
      <c r="B1939">
        <v>30.25</v>
      </c>
      <c r="C1939" s="22" t="str">
        <f t="shared" si="123"/>
        <v>Obesity</v>
      </c>
      <c r="D1939">
        <v>4.7699999999999996</v>
      </c>
      <c r="E1939" t="str">
        <f t="shared" si="120"/>
        <v>Normal</v>
      </c>
      <c r="F1939" t="s">
        <v>2377</v>
      </c>
      <c r="G1939" t="s">
        <v>2377</v>
      </c>
      <c r="H1939" t="s">
        <v>2377</v>
      </c>
      <c r="I1939" t="s">
        <v>2378</v>
      </c>
      <c r="J1939" s="21">
        <f t="shared" si="121"/>
        <v>0</v>
      </c>
      <c r="K1939" t="s">
        <v>2377</v>
      </c>
      <c r="L1939" s="22" t="str">
        <f t="shared" si="122"/>
        <v>No</v>
      </c>
    </row>
    <row r="1940" spans="1:12">
      <c r="A1940" t="s">
        <v>426</v>
      </c>
      <c r="B1940">
        <v>19.59</v>
      </c>
      <c r="C1940" s="22" t="str">
        <f t="shared" si="123"/>
        <v>Normal weight</v>
      </c>
      <c r="D1940">
        <v>6.04</v>
      </c>
      <c r="E1940" t="str">
        <f t="shared" si="120"/>
        <v>Pre-diabetes</v>
      </c>
      <c r="F1940" t="s">
        <v>2379</v>
      </c>
      <c r="G1940" t="s">
        <v>2377</v>
      </c>
      <c r="H1940" t="s">
        <v>2377</v>
      </c>
      <c r="I1940">
        <v>1</v>
      </c>
      <c r="J1940" s="21">
        <f t="shared" si="121"/>
        <v>1</v>
      </c>
      <c r="K1940" t="s">
        <v>2377</v>
      </c>
      <c r="L1940" s="22" t="str">
        <f t="shared" si="122"/>
        <v>No</v>
      </c>
    </row>
    <row r="1941" spans="1:12">
      <c r="A1941" t="s">
        <v>425</v>
      </c>
      <c r="B1941">
        <v>45.9</v>
      </c>
      <c r="C1941" s="22" t="str">
        <f t="shared" si="123"/>
        <v>Obesity</v>
      </c>
      <c r="D1941">
        <v>4.3</v>
      </c>
      <c r="E1941" t="str">
        <f t="shared" si="120"/>
        <v>Normal</v>
      </c>
      <c r="F1941" t="s">
        <v>2379</v>
      </c>
      <c r="G1941" t="s">
        <v>2377</v>
      </c>
      <c r="H1941" t="s">
        <v>2377</v>
      </c>
      <c r="I1941">
        <v>1</v>
      </c>
      <c r="J1941" s="21">
        <f t="shared" si="121"/>
        <v>1</v>
      </c>
      <c r="K1941" t="s">
        <v>2377</v>
      </c>
      <c r="L1941" s="22" t="str">
        <f t="shared" si="122"/>
        <v>No</v>
      </c>
    </row>
    <row r="1942" spans="1:12">
      <c r="A1942" t="s">
        <v>424</v>
      </c>
      <c r="B1942">
        <v>17.059999999999999</v>
      </c>
      <c r="C1942" s="22" t="str">
        <f t="shared" si="123"/>
        <v>Underweight</v>
      </c>
      <c r="D1942">
        <v>8.75</v>
      </c>
      <c r="E1942" t="str">
        <f t="shared" si="120"/>
        <v>Diabetes</v>
      </c>
      <c r="F1942" t="s">
        <v>2379</v>
      </c>
      <c r="G1942" t="s">
        <v>2377</v>
      </c>
      <c r="H1942" t="s">
        <v>2377</v>
      </c>
      <c r="I1942" t="s">
        <v>2378</v>
      </c>
      <c r="J1942" s="21">
        <f t="shared" si="121"/>
        <v>0</v>
      </c>
      <c r="K1942" t="s">
        <v>2377</v>
      </c>
      <c r="L1942" s="22" t="str">
        <f t="shared" si="122"/>
        <v>No</v>
      </c>
    </row>
    <row r="1943" spans="1:12">
      <c r="A1943" t="s">
        <v>423</v>
      </c>
      <c r="B1943">
        <v>32.07</v>
      </c>
      <c r="C1943" s="22" t="str">
        <f t="shared" si="123"/>
        <v>Obesity</v>
      </c>
      <c r="D1943">
        <v>5.25</v>
      </c>
      <c r="E1943" t="str">
        <f t="shared" si="120"/>
        <v>Normal</v>
      </c>
      <c r="F1943" t="s">
        <v>2377</v>
      </c>
      <c r="G1943" t="s">
        <v>2377</v>
      </c>
      <c r="H1943" t="s">
        <v>2380</v>
      </c>
      <c r="I1943">
        <v>1</v>
      </c>
      <c r="J1943" s="21">
        <f t="shared" si="121"/>
        <v>1</v>
      </c>
      <c r="K1943" t="s">
        <v>2377</v>
      </c>
      <c r="L1943" s="22" t="str">
        <f t="shared" si="122"/>
        <v>No</v>
      </c>
    </row>
    <row r="1944" spans="1:12">
      <c r="A1944" t="s">
        <v>422</v>
      </c>
      <c r="B1944">
        <v>16.5</v>
      </c>
      <c r="C1944" s="22" t="str">
        <f t="shared" si="123"/>
        <v>Underweight</v>
      </c>
      <c r="D1944">
        <v>5.03</v>
      </c>
      <c r="E1944" t="str">
        <f t="shared" si="120"/>
        <v>Normal</v>
      </c>
      <c r="F1944" t="s">
        <v>2377</v>
      </c>
      <c r="G1944" t="s">
        <v>2377</v>
      </c>
      <c r="H1944" t="s">
        <v>2377</v>
      </c>
      <c r="I1944">
        <v>1</v>
      </c>
      <c r="J1944" s="21">
        <f t="shared" si="121"/>
        <v>1</v>
      </c>
      <c r="K1944" t="s">
        <v>2377</v>
      </c>
      <c r="L1944" s="22" t="str">
        <f t="shared" si="122"/>
        <v>No</v>
      </c>
    </row>
    <row r="1945" spans="1:12">
      <c r="A1945" t="s">
        <v>421</v>
      </c>
      <c r="B1945">
        <v>31.4</v>
      </c>
      <c r="C1945" s="22" t="str">
        <f t="shared" si="123"/>
        <v>Obesity</v>
      </c>
      <c r="D1945">
        <v>5.88</v>
      </c>
      <c r="E1945" t="str">
        <f t="shared" si="120"/>
        <v>Pre-diabetes</v>
      </c>
      <c r="F1945" t="s">
        <v>2377</v>
      </c>
      <c r="G1945" t="s">
        <v>2377</v>
      </c>
      <c r="H1945" t="s">
        <v>2377</v>
      </c>
      <c r="I1945">
        <v>1</v>
      </c>
      <c r="J1945" s="21">
        <f t="shared" si="121"/>
        <v>1</v>
      </c>
      <c r="K1945" t="s">
        <v>2377</v>
      </c>
      <c r="L1945" s="22" t="str">
        <f t="shared" si="122"/>
        <v>No</v>
      </c>
    </row>
    <row r="1946" spans="1:12">
      <c r="A1946" t="s">
        <v>420</v>
      </c>
      <c r="B1946">
        <v>20.36</v>
      </c>
      <c r="C1946" s="22" t="str">
        <f t="shared" si="123"/>
        <v>Normal weight</v>
      </c>
      <c r="D1946">
        <v>4.49</v>
      </c>
      <c r="E1946" t="str">
        <f t="shared" si="120"/>
        <v>Normal</v>
      </c>
      <c r="F1946" t="s">
        <v>2377</v>
      </c>
      <c r="G1946" t="s">
        <v>2377</v>
      </c>
      <c r="H1946" t="s">
        <v>2377</v>
      </c>
      <c r="I1946" t="s">
        <v>2378</v>
      </c>
      <c r="J1946" s="21">
        <f t="shared" si="121"/>
        <v>0</v>
      </c>
      <c r="K1946" t="s">
        <v>2377</v>
      </c>
      <c r="L1946" s="22" t="str">
        <f t="shared" si="122"/>
        <v>No</v>
      </c>
    </row>
    <row r="1947" spans="1:12">
      <c r="A1947" t="s">
        <v>419</v>
      </c>
      <c r="B1947">
        <v>25.46</v>
      </c>
      <c r="C1947" s="22" t="str">
        <f t="shared" si="123"/>
        <v>Overweight</v>
      </c>
      <c r="D1947">
        <v>4.1399999999999997</v>
      </c>
      <c r="E1947" t="str">
        <f t="shared" si="120"/>
        <v>Normal</v>
      </c>
      <c r="F1947" t="s">
        <v>2377</v>
      </c>
      <c r="G1947" t="s">
        <v>2377</v>
      </c>
      <c r="H1947" t="s">
        <v>2377</v>
      </c>
      <c r="I1947">
        <v>1</v>
      </c>
      <c r="J1947" s="21">
        <f t="shared" si="121"/>
        <v>1</v>
      </c>
      <c r="K1947" t="s">
        <v>2377</v>
      </c>
      <c r="L1947" s="22" t="str">
        <f t="shared" si="122"/>
        <v>No</v>
      </c>
    </row>
    <row r="1948" spans="1:12">
      <c r="A1948" t="s">
        <v>418</v>
      </c>
      <c r="B1948">
        <v>17.09</v>
      </c>
      <c r="C1948" s="22" t="str">
        <f t="shared" si="123"/>
        <v>Underweight</v>
      </c>
      <c r="D1948">
        <v>5.8</v>
      </c>
      <c r="E1948" t="str">
        <f t="shared" si="120"/>
        <v>Pre-diabetes</v>
      </c>
      <c r="F1948" t="s">
        <v>2379</v>
      </c>
      <c r="G1948" t="s">
        <v>2377</v>
      </c>
      <c r="H1948" t="s">
        <v>2377</v>
      </c>
      <c r="I1948" t="s">
        <v>2378</v>
      </c>
      <c r="J1948" s="21">
        <f t="shared" si="121"/>
        <v>0</v>
      </c>
      <c r="K1948" t="s">
        <v>2377</v>
      </c>
      <c r="L1948" s="22" t="str">
        <f t="shared" si="122"/>
        <v>No</v>
      </c>
    </row>
    <row r="1949" spans="1:12">
      <c r="A1949" t="s">
        <v>417</v>
      </c>
      <c r="B1949">
        <v>20.83</v>
      </c>
      <c r="C1949" s="22" t="str">
        <f t="shared" si="123"/>
        <v>Normal weight</v>
      </c>
      <c r="D1949">
        <v>5.12</v>
      </c>
      <c r="E1949" t="str">
        <f t="shared" si="120"/>
        <v>Normal</v>
      </c>
      <c r="F1949" t="s">
        <v>2377</v>
      </c>
      <c r="G1949" t="s">
        <v>2377</v>
      </c>
      <c r="H1949" t="s">
        <v>2377</v>
      </c>
      <c r="I1949" t="s">
        <v>2378</v>
      </c>
      <c r="J1949" s="21">
        <f t="shared" si="121"/>
        <v>0</v>
      </c>
      <c r="K1949" t="s">
        <v>2377</v>
      </c>
      <c r="L1949" s="22" t="str">
        <f t="shared" si="122"/>
        <v>No</v>
      </c>
    </row>
    <row r="1950" spans="1:12">
      <c r="A1950" t="s">
        <v>416</v>
      </c>
      <c r="B1950">
        <v>18.920000000000002</v>
      </c>
      <c r="C1950" s="22" t="str">
        <f t="shared" si="123"/>
        <v>Normal weight</v>
      </c>
      <c r="D1950">
        <v>5.98</v>
      </c>
      <c r="E1950" t="str">
        <f t="shared" si="120"/>
        <v>Pre-diabetes</v>
      </c>
      <c r="F1950" t="s">
        <v>2379</v>
      </c>
      <c r="G1950" t="s">
        <v>2377</v>
      </c>
      <c r="H1950" t="s">
        <v>2377</v>
      </c>
      <c r="I1950">
        <v>1</v>
      </c>
      <c r="J1950" s="21">
        <f t="shared" si="121"/>
        <v>1</v>
      </c>
      <c r="K1950" t="s">
        <v>2377</v>
      </c>
      <c r="L1950" s="22" t="str">
        <f t="shared" si="122"/>
        <v>No</v>
      </c>
    </row>
    <row r="1951" spans="1:12">
      <c r="A1951" t="s">
        <v>415</v>
      </c>
      <c r="B1951">
        <v>37.1</v>
      </c>
      <c r="C1951" s="22" t="str">
        <f t="shared" si="123"/>
        <v>Obesity</v>
      </c>
      <c r="D1951">
        <v>5.46</v>
      </c>
      <c r="E1951" t="str">
        <f t="shared" si="120"/>
        <v>Normal</v>
      </c>
      <c r="F1951" t="s">
        <v>2377</v>
      </c>
      <c r="G1951" t="s">
        <v>2377</v>
      </c>
      <c r="H1951" t="s">
        <v>2377</v>
      </c>
      <c r="I1951" t="s">
        <v>2378</v>
      </c>
      <c r="J1951" s="21">
        <f t="shared" si="121"/>
        <v>0</v>
      </c>
      <c r="K1951" t="s">
        <v>2377</v>
      </c>
      <c r="L1951" s="22" t="str">
        <f t="shared" si="122"/>
        <v>No</v>
      </c>
    </row>
    <row r="1952" spans="1:12">
      <c r="A1952" t="s">
        <v>414</v>
      </c>
      <c r="B1952">
        <v>22.515000000000001</v>
      </c>
      <c r="C1952" s="22" t="str">
        <f t="shared" si="123"/>
        <v>Normal weight</v>
      </c>
      <c r="D1952">
        <v>4.91</v>
      </c>
      <c r="E1952" t="str">
        <f t="shared" si="120"/>
        <v>Normal</v>
      </c>
      <c r="F1952" t="s">
        <v>2379</v>
      </c>
      <c r="G1952" t="s">
        <v>2377</v>
      </c>
      <c r="H1952" t="s">
        <v>2380</v>
      </c>
      <c r="I1952">
        <v>1</v>
      </c>
      <c r="J1952" s="21">
        <f t="shared" si="121"/>
        <v>1</v>
      </c>
      <c r="K1952" t="s">
        <v>2377</v>
      </c>
      <c r="L1952" s="22" t="str">
        <f t="shared" si="122"/>
        <v>No</v>
      </c>
    </row>
    <row r="1953" spans="1:12">
      <c r="A1953" t="s">
        <v>413</v>
      </c>
      <c r="B1953">
        <v>32.700000000000003</v>
      </c>
      <c r="C1953" s="22" t="str">
        <f t="shared" si="123"/>
        <v>Obesity</v>
      </c>
      <c r="D1953">
        <v>4.66</v>
      </c>
      <c r="E1953" t="str">
        <f t="shared" si="120"/>
        <v>Normal</v>
      </c>
      <c r="F1953" t="s">
        <v>2377</v>
      </c>
      <c r="G1953" t="s">
        <v>2377</v>
      </c>
      <c r="H1953" t="s">
        <v>2377</v>
      </c>
      <c r="I1953" t="s">
        <v>2378</v>
      </c>
      <c r="J1953" s="21">
        <f t="shared" si="121"/>
        <v>0</v>
      </c>
      <c r="K1953" t="s">
        <v>2377</v>
      </c>
      <c r="L1953" s="22" t="str">
        <f t="shared" si="122"/>
        <v>No</v>
      </c>
    </row>
    <row r="1954" spans="1:12">
      <c r="A1954" t="s">
        <v>412</v>
      </c>
      <c r="B1954">
        <v>17.75</v>
      </c>
      <c r="C1954" s="22" t="str">
        <f t="shared" si="123"/>
        <v>Underweight</v>
      </c>
      <c r="D1954">
        <v>6.8</v>
      </c>
      <c r="E1954" t="str">
        <f t="shared" si="120"/>
        <v>Diabetes</v>
      </c>
      <c r="F1954" t="s">
        <v>2379</v>
      </c>
      <c r="G1954" t="s">
        <v>2377</v>
      </c>
      <c r="H1954" t="s">
        <v>2377</v>
      </c>
      <c r="I1954">
        <v>1</v>
      </c>
      <c r="J1954" s="21">
        <f t="shared" si="121"/>
        <v>1</v>
      </c>
      <c r="K1954" t="s">
        <v>2377</v>
      </c>
      <c r="L1954" s="22" t="str">
        <f t="shared" si="122"/>
        <v>No</v>
      </c>
    </row>
    <row r="1955" spans="1:12">
      <c r="A1955" t="s">
        <v>411</v>
      </c>
      <c r="B1955">
        <v>33.630000000000003</v>
      </c>
      <c r="C1955" s="22" t="str">
        <f t="shared" si="123"/>
        <v>Obesity</v>
      </c>
      <c r="D1955">
        <v>4.47</v>
      </c>
      <c r="E1955" t="str">
        <f t="shared" si="120"/>
        <v>Normal</v>
      </c>
      <c r="F1955" t="s">
        <v>2379</v>
      </c>
      <c r="G1955" t="s">
        <v>2377</v>
      </c>
      <c r="H1955" t="s">
        <v>2377</v>
      </c>
      <c r="I1955" t="s">
        <v>2378</v>
      </c>
      <c r="J1955" s="21">
        <f t="shared" si="121"/>
        <v>0</v>
      </c>
      <c r="K1955" t="s">
        <v>2377</v>
      </c>
      <c r="L1955" s="22" t="str">
        <f t="shared" si="122"/>
        <v>No</v>
      </c>
    </row>
    <row r="1956" spans="1:12">
      <c r="A1956" t="s">
        <v>410</v>
      </c>
      <c r="B1956">
        <v>34.799999999999997</v>
      </c>
      <c r="C1956" s="22" t="str">
        <f t="shared" si="123"/>
        <v>Obesity</v>
      </c>
      <c r="D1956">
        <v>4.08</v>
      </c>
      <c r="E1956" t="str">
        <f t="shared" si="120"/>
        <v>Normal</v>
      </c>
      <c r="F1956" t="s">
        <v>2379</v>
      </c>
      <c r="G1956" t="s">
        <v>2377</v>
      </c>
      <c r="H1956" t="s">
        <v>2377</v>
      </c>
      <c r="I1956">
        <v>1</v>
      </c>
      <c r="J1956" s="21">
        <f t="shared" si="121"/>
        <v>1</v>
      </c>
      <c r="K1956" t="s">
        <v>2377</v>
      </c>
      <c r="L1956" s="22" t="str">
        <f t="shared" si="122"/>
        <v>No</v>
      </c>
    </row>
    <row r="1957" spans="1:12">
      <c r="A1957" t="s">
        <v>409</v>
      </c>
      <c r="B1957">
        <v>16.809999999999999</v>
      </c>
      <c r="C1957" s="22" t="str">
        <f t="shared" si="123"/>
        <v>Underweight</v>
      </c>
      <c r="D1957">
        <v>5.51</v>
      </c>
      <c r="E1957" t="str">
        <f t="shared" si="120"/>
        <v>Normal</v>
      </c>
      <c r="F1957" t="s">
        <v>2379</v>
      </c>
      <c r="G1957" t="s">
        <v>2377</v>
      </c>
      <c r="H1957" t="s">
        <v>2377</v>
      </c>
      <c r="I1957">
        <v>1</v>
      </c>
      <c r="J1957" s="21">
        <f t="shared" si="121"/>
        <v>1</v>
      </c>
      <c r="K1957" t="s">
        <v>2377</v>
      </c>
      <c r="L1957" s="22" t="str">
        <f t="shared" si="122"/>
        <v>No</v>
      </c>
    </row>
    <row r="1958" spans="1:12">
      <c r="A1958" t="s">
        <v>408</v>
      </c>
      <c r="B1958">
        <v>16.690000000000001</v>
      </c>
      <c r="C1958" s="22" t="str">
        <f t="shared" si="123"/>
        <v>Underweight</v>
      </c>
      <c r="D1958">
        <v>8.4</v>
      </c>
      <c r="E1958" t="str">
        <f t="shared" si="120"/>
        <v>Diabetes</v>
      </c>
      <c r="F1958" t="s">
        <v>2379</v>
      </c>
      <c r="G1958" t="s">
        <v>2377</v>
      </c>
      <c r="H1958" t="s">
        <v>2377</v>
      </c>
      <c r="I1958" t="s">
        <v>2378</v>
      </c>
      <c r="J1958" s="21">
        <f t="shared" si="121"/>
        <v>0</v>
      </c>
      <c r="K1958" t="s">
        <v>2377</v>
      </c>
      <c r="L1958" s="22" t="str">
        <f t="shared" si="122"/>
        <v>No</v>
      </c>
    </row>
    <row r="1959" spans="1:12">
      <c r="A1959" t="s">
        <v>407</v>
      </c>
      <c r="B1959">
        <v>23.21</v>
      </c>
      <c r="C1959" s="22" t="str">
        <f t="shared" si="123"/>
        <v>Normal weight</v>
      </c>
      <c r="D1959">
        <v>5.14</v>
      </c>
      <c r="E1959" t="str">
        <f t="shared" si="120"/>
        <v>Normal</v>
      </c>
      <c r="F1959" t="s">
        <v>2379</v>
      </c>
      <c r="G1959" t="s">
        <v>2377</v>
      </c>
      <c r="H1959" t="s">
        <v>2377</v>
      </c>
      <c r="I1959">
        <v>1</v>
      </c>
      <c r="J1959" s="21">
        <f t="shared" si="121"/>
        <v>1</v>
      </c>
      <c r="K1959" t="s">
        <v>2377</v>
      </c>
      <c r="L1959" s="22" t="str">
        <f t="shared" si="122"/>
        <v>No</v>
      </c>
    </row>
    <row r="1960" spans="1:12">
      <c r="A1960" t="s">
        <v>406</v>
      </c>
      <c r="B1960">
        <v>25.175000000000001</v>
      </c>
      <c r="C1960" s="22" t="str">
        <f t="shared" si="123"/>
        <v>Overweight</v>
      </c>
      <c r="D1960">
        <v>5.21</v>
      </c>
      <c r="E1960" t="str">
        <f t="shared" si="120"/>
        <v>Normal</v>
      </c>
      <c r="F1960" t="s">
        <v>2379</v>
      </c>
      <c r="G1960" t="s">
        <v>2377</v>
      </c>
      <c r="H1960" t="s">
        <v>2377</v>
      </c>
      <c r="I1960">
        <v>1</v>
      </c>
      <c r="J1960" s="21">
        <f t="shared" si="121"/>
        <v>1</v>
      </c>
      <c r="K1960" t="s">
        <v>2377</v>
      </c>
      <c r="L1960" s="22" t="str">
        <f t="shared" si="122"/>
        <v>No</v>
      </c>
    </row>
    <row r="1961" spans="1:12">
      <c r="A1961" t="s">
        <v>405</v>
      </c>
      <c r="B1961">
        <v>34.770000000000003</v>
      </c>
      <c r="C1961" s="22" t="str">
        <f t="shared" si="123"/>
        <v>Obesity</v>
      </c>
      <c r="D1961">
        <v>6.23</v>
      </c>
      <c r="E1961" t="str">
        <f t="shared" si="120"/>
        <v>Pre-diabetes</v>
      </c>
      <c r="F1961" t="s">
        <v>2377</v>
      </c>
      <c r="G1961" t="s">
        <v>2377</v>
      </c>
      <c r="H1961" t="s">
        <v>2377</v>
      </c>
      <c r="I1961" t="s">
        <v>2378</v>
      </c>
      <c r="J1961" s="21">
        <f t="shared" si="121"/>
        <v>0</v>
      </c>
      <c r="K1961" t="s">
        <v>2377</v>
      </c>
      <c r="L1961" s="22" t="str">
        <f t="shared" si="122"/>
        <v>No</v>
      </c>
    </row>
    <row r="1962" spans="1:12">
      <c r="A1962" t="s">
        <v>404</v>
      </c>
      <c r="B1962">
        <v>27.7</v>
      </c>
      <c r="C1962" s="22" t="str">
        <f t="shared" si="123"/>
        <v>Overweight</v>
      </c>
      <c r="D1962">
        <v>5.6</v>
      </c>
      <c r="E1962" t="str">
        <f t="shared" si="120"/>
        <v>Normal</v>
      </c>
      <c r="F1962" t="s">
        <v>2377</v>
      </c>
      <c r="G1962" t="s">
        <v>2377</v>
      </c>
      <c r="H1962" t="s">
        <v>2377</v>
      </c>
      <c r="I1962">
        <v>1</v>
      </c>
      <c r="J1962" s="21">
        <f t="shared" si="121"/>
        <v>1</v>
      </c>
      <c r="K1962" t="s">
        <v>2377</v>
      </c>
      <c r="L1962" s="22" t="str">
        <f t="shared" si="122"/>
        <v>No</v>
      </c>
    </row>
    <row r="1963" spans="1:12">
      <c r="A1963" t="s">
        <v>403</v>
      </c>
      <c r="B1963">
        <v>19.12</v>
      </c>
      <c r="C1963" s="22" t="str">
        <f t="shared" si="123"/>
        <v>Normal weight</v>
      </c>
      <c r="D1963">
        <v>4.72</v>
      </c>
      <c r="E1963" t="str">
        <f t="shared" si="120"/>
        <v>Normal</v>
      </c>
      <c r="F1963" t="s">
        <v>2379</v>
      </c>
      <c r="G1963" t="s">
        <v>2377</v>
      </c>
      <c r="H1963" t="s">
        <v>2377</v>
      </c>
      <c r="I1963">
        <v>1</v>
      </c>
      <c r="J1963" s="21">
        <f t="shared" si="121"/>
        <v>1</v>
      </c>
      <c r="K1963" t="s">
        <v>2377</v>
      </c>
      <c r="L1963" s="22" t="str">
        <f t="shared" si="122"/>
        <v>No</v>
      </c>
    </row>
    <row r="1964" spans="1:12">
      <c r="A1964" t="s">
        <v>402</v>
      </c>
      <c r="B1964">
        <v>32.67</v>
      </c>
      <c r="C1964" s="22" t="str">
        <f t="shared" si="123"/>
        <v>Obesity</v>
      </c>
      <c r="D1964">
        <v>4.67</v>
      </c>
      <c r="E1964" t="str">
        <f t="shared" si="120"/>
        <v>Normal</v>
      </c>
      <c r="F1964" t="s">
        <v>2377</v>
      </c>
      <c r="G1964" t="s">
        <v>2377</v>
      </c>
      <c r="H1964" t="s">
        <v>2380</v>
      </c>
      <c r="I1964">
        <v>1</v>
      </c>
      <c r="J1964" s="21">
        <f t="shared" si="121"/>
        <v>1</v>
      </c>
      <c r="K1964" t="s">
        <v>2377</v>
      </c>
      <c r="L1964" s="22" t="str">
        <f t="shared" si="122"/>
        <v>No</v>
      </c>
    </row>
    <row r="1965" spans="1:12">
      <c r="A1965" t="s">
        <v>401</v>
      </c>
      <c r="B1965">
        <v>28.5</v>
      </c>
      <c r="C1965" s="22" t="str">
        <f t="shared" si="123"/>
        <v>Overweight</v>
      </c>
      <c r="D1965">
        <v>6.11</v>
      </c>
      <c r="E1965" t="str">
        <f t="shared" si="120"/>
        <v>Pre-diabetes</v>
      </c>
      <c r="F1965" t="s">
        <v>2377</v>
      </c>
      <c r="G1965" t="s">
        <v>2377</v>
      </c>
      <c r="H1965" t="s">
        <v>2377</v>
      </c>
      <c r="I1965">
        <v>1</v>
      </c>
      <c r="J1965" s="21">
        <f t="shared" si="121"/>
        <v>1</v>
      </c>
      <c r="K1965" t="s">
        <v>2377</v>
      </c>
      <c r="L1965" s="22" t="str">
        <f t="shared" si="122"/>
        <v>No</v>
      </c>
    </row>
    <row r="1966" spans="1:12">
      <c r="A1966" t="s">
        <v>400</v>
      </c>
      <c r="B1966">
        <v>39.270000000000003</v>
      </c>
      <c r="C1966" s="22" t="str">
        <f t="shared" si="123"/>
        <v>Obesity</v>
      </c>
      <c r="D1966">
        <v>6.25</v>
      </c>
      <c r="E1966" t="str">
        <f t="shared" si="120"/>
        <v>Pre-diabetes</v>
      </c>
      <c r="F1966" t="s">
        <v>2377</v>
      </c>
      <c r="G1966" t="s">
        <v>2377</v>
      </c>
      <c r="H1966" t="s">
        <v>2377</v>
      </c>
      <c r="I1966" t="s">
        <v>2378</v>
      </c>
      <c r="J1966" s="21">
        <f t="shared" si="121"/>
        <v>0</v>
      </c>
      <c r="K1966" t="s">
        <v>2377</v>
      </c>
      <c r="L1966" s="22" t="str">
        <f t="shared" si="122"/>
        <v>No</v>
      </c>
    </row>
    <row r="1967" spans="1:12">
      <c r="A1967" t="s">
        <v>399</v>
      </c>
      <c r="B1967">
        <v>32.49</v>
      </c>
      <c r="C1967" s="22" t="str">
        <f t="shared" si="123"/>
        <v>Obesity</v>
      </c>
      <c r="D1967">
        <v>4</v>
      </c>
      <c r="E1967" t="str">
        <f t="shared" si="120"/>
        <v>Normal</v>
      </c>
      <c r="F1967" t="s">
        <v>2379</v>
      </c>
      <c r="G1967" t="s">
        <v>2377</v>
      </c>
      <c r="H1967" t="s">
        <v>2377</v>
      </c>
      <c r="I1967" t="s">
        <v>2378</v>
      </c>
      <c r="J1967" s="21">
        <f t="shared" si="121"/>
        <v>0</v>
      </c>
      <c r="K1967" t="s">
        <v>2377</v>
      </c>
      <c r="L1967" s="22" t="str">
        <f t="shared" si="122"/>
        <v>No</v>
      </c>
    </row>
    <row r="1968" spans="1:12">
      <c r="A1968" t="s">
        <v>398</v>
      </c>
      <c r="B1968">
        <v>23.7</v>
      </c>
      <c r="C1968" s="22" t="str">
        <f t="shared" si="123"/>
        <v>Normal weight</v>
      </c>
      <c r="D1968">
        <v>5.55</v>
      </c>
      <c r="E1968" t="str">
        <f t="shared" si="120"/>
        <v>Normal</v>
      </c>
      <c r="F1968" t="s">
        <v>2379</v>
      </c>
      <c r="G1968" t="s">
        <v>2377</v>
      </c>
      <c r="H1968" t="s">
        <v>2377</v>
      </c>
      <c r="I1968" t="s">
        <v>2378</v>
      </c>
      <c r="J1968" s="21">
        <f t="shared" si="121"/>
        <v>0</v>
      </c>
      <c r="K1968" t="s">
        <v>2377</v>
      </c>
      <c r="L1968" s="22" t="str">
        <f t="shared" si="122"/>
        <v>No</v>
      </c>
    </row>
    <row r="1969" spans="1:12">
      <c r="A1969" t="s">
        <v>397</v>
      </c>
      <c r="B1969">
        <v>30.4</v>
      </c>
      <c r="C1969" s="22" t="str">
        <f t="shared" si="123"/>
        <v>Obesity</v>
      </c>
      <c r="D1969">
        <v>5.95</v>
      </c>
      <c r="E1969" t="str">
        <f t="shared" si="120"/>
        <v>Pre-diabetes</v>
      </c>
      <c r="F1969" t="s">
        <v>2377</v>
      </c>
      <c r="G1969" t="s">
        <v>2379</v>
      </c>
      <c r="H1969" t="s">
        <v>2377</v>
      </c>
      <c r="I1969">
        <v>1</v>
      </c>
      <c r="J1969" s="21">
        <f t="shared" si="121"/>
        <v>1</v>
      </c>
      <c r="K1969" t="s">
        <v>2377</v>
      </c>
      <c r="L1969" s="22" t="str">
        <f t="shared" si="122"/>
        <v>No</v>
      </c>
    </row>
    <row r="1970" spans="1:12">
      <c r="A1970" t="s">
        <v>396</v>
      </c>
      <c r="B1970">
        <v>38.94</v>
      </c>
      <c r="C1970" s="22" t="str">
        <f t="shared" si="123"/>
        <v>Obesity</v>
      </c>
      <c r="D1970">
        <v>4.3600000000000003</v>
      </c>
      <c r="E1970" t="str">
        <f t="shared" si="120"/>
        <v>Normal</v>
      </c>
      <c r="F1970" t="s">
        <v>2377</v>
      </c>
      <c r="G1970" t="s">
        <v>2377</v>
      </c>
      <c r="H1970" t="s">
        <v>2380</v>
      </c>
      <c r="I1970">
        <v>1</v>
      </c>
      <c r="J1970" s="21">
        <f t="shared" si="121"/>
        <v>1</v>
      </c>
      <c r="K1970" t="s">
        <v>2377</v>
      </c>
      <c r="L1970" s="22" t="str">
        <f t="shared" si="122"/>
        <v>No</v>
      </c>
    </row>
    <row r="1971" spans="1:12">
      <c r="A1971" t="s">
        <v>395</v>
      </c>
      <c r="B1971">
        <v>31.02</v>
      </c>
      <c r="C1971" s="22" t="str">
        <f t="shared" si="123"/>
        <v>Obesity</v>
      </c>
      <c r="D1971">
        <v>4.84</v>
      </c>
      <c r="E1971" t="str">
        <f t="shared" si="120"/>
        <v>Normal</v>
      </c>
      <c r="F1971" t="s">
        <v>2377</v>
      </c>
      <c r="G1971" t="s">
        <v>2377</v>
      </c>
      <c r="H1971" t="s">
        <v>2380</v>
      </c>
      <c r="I1971">
        <v>1</v>
      </c>
      <c r="J1971" s="21">
        <f t="shared" si="121"/>
        <v>1</v>
      </c>
      <c r="K1971" t="s">
        <v>2377</v>
      </c>
      <c r="L1971" s="22" t="str">
        <f t="shared" si="122"/>
        <v>No</v>
      </c>
    </row>
    <row r="1972" spans="1:12">
      <c r="A1972" t="s">
        <v>394</v>
      </c>
      <c r="B1972">
        <v>17.5</v>
      </c>
      <c r="C1972" s="22" t="str">
        <f t="shared" si="123"/>
        <v>Underweight</v>
      </c>
      <c r="D1972">
        <v>4.5599999999999996</v>
      </c>
      <c r="E1972" t="str">
        <f t="shared" si="120"/>
        <v>Normal</v>
      </c>
      <c r="F1972" t="s">
        <v>2377</v>
      </c>
      <c r="G1972" t="s">
        <v>2377</v>
      </c>
      <c r="H1972" t="s">
        <v>2377</v>
      </c>
      <c r="I1972">
        <v>1</v>
      </c>
      <c r="J1972" s="21">
        <f t="shared" si="121"/>
        <v>1</v>
      </c>
      <c r="K1972" t="s">
        <v>2377</v>
      </c>
      <c r="L1972" s="22" t="str">
        <f t="shared" si="122"/>
        <v>No</v>
      </c>
    </row>
    <row r="1973" spans="1:12">
      <c r="A1973" t="s">
        <v>393</v>
      </c>
      <c r="B1973">
        <v>34.799999999999997</v>
      </c>
      <c r="C1973" s="22" t="str">
        <f t="shared" si="123"/>
        <v>Obesity</v>
      </c>
      <c r="D1973">
        <v>4.42</v>
      </c>
      <c r="E1973" t="str">
        <f t="shared" si="120"/>
        <v>Normal</v>
      </c>
      <c r="F1973" t="s">
        <v>2379</v>
      </c>
      <c r="G1973" t="s">
        <v>2379</v>
      </c>
      <c r="H1973" t="s">
        <v>2377</v>
      </c>
      <c r="I1973">
        <v>2</v>
      </c>
      <c r="J1973" s="21">
        <f t="shared" si="121"/>
        <v>2</v>
      </c>
      <c r="K1973" t="s">
        <v>2377</v>
      </c>
      <c r="L1973" s="22" t="str">
        <f t="shared" si="122"/>
        <v>No</v>
      </c>
    </row>
    <row r="1974" spans="1:12">
      <c r="A1974" t="s">
        <v>392</v>
      </c>
      <c r="B1974">
        <v>17.3</v>
      </c>
      <c r="C1974" s="22" t="str">
        <f t="shared" si="123"/>
        <v>Underweight</v>
      </c>
      <c r="D1974">
        <v>7.66</v>
      </c>
      <c r="E1974" t="str">
        <f t="shared" si="120"/>
        <v>Diabetes</v>
      </c>
      <c r="F1974" t="s">
        <v>2379</v>
      </c>
      <c r="G1974" t="s">
        <v>2377</v>
      </c>
      <c r="H1974" t="s">
        <v>2377</v>
      </c>
      <c r="I1974">
        <v>1</v>
      </c>
      <c r="J1974" s="21">
        <f t="shared" si="121"/>
        <v>1</v>
      </c>
      <c r="K1974" t="s">
        <v>2377</v>
      </c>
      <c r="L1974" s="22" t="str">
        <f t="shared" si="122"/>
        <v>No</v>
      </c>
    </row>
    <row r="1975" spans="1:12">
      <c r="A1975" t="s">
        <v>391</v>
      </c>
      <c r="B1975">
        <v>32.25</v>
      </c>
      <c r="C1975" s="22" t="str">
        <f t="shared" si="123"/>
        <v>Obesity</v>
      </c>
      <c r="D1975">
        <v>5.2</v>
      </c>
      <c r="E1975" t="str">
        <f t="shared" si="120"/>
        <v>Normal</v>
      </c>
      <c r="F1975" t="s">
        <v>2379</v>
      </c>
      <c r="G1975" t="s">
        <v>2377</v>
      </c>
      <c r="H1975" t="s">
        <v>2377</v>
      </c>
      <c r="I1975" t="s">
        <v>2378</v>
      </c>
      <c r="J1975" s="21">
        <f t="shared" si="121"/>
        <v>0</v>
      </c>
      <c r="K1975" t="s">
        <v>2377</v>
      </c>
      <c r="L1975" s="22" t="str">
        <f t="shared" si="122"/>
        <v>No</v>
      </c>
    </row>
    <row r="1976" spans="1:12">
      <c r="A1976" t="s">
        <v>390</v>
      </c>
      <c r="B1976">
        <v>42.4</v>
      </c>
      <c r="C1976" s="22" t="str">
        <f t="shared" si="123"/>
        <v>Obesity</v>
      </c>
      <c r="D1976">
        <v>5.53</v>
      </c>
      <c r="E1976" t="str">
        <f t="shared" si="120"/>
        <v>Normal</v>
      </c>
      <c r="F1976" t="s">
        <v>2379</v>
      </c>
      <c r="G1976" t="s">
        <v>2377</v>
      </c>
      <c r="H1976" t="s">
        <v>2377</v>
      </c>
      <c r="I1976" t="s">
        <v>2378</v>
      </c>
      <c r="J1976" s="21">
        <f t="shared" si="121"/>
        <v>0</v>
      </c>
      <c r="K1976" t="s">
        <v>2377</v>
      </c>
      <c r="L1976" s="22" t="str">
        <f t="shared" si="122"/>
        <v>No</v>
      </c>
    </row>
    <row r="1977" spans="1:12">
      <c r="A1977" t="s">
        <v>389</v>
      </c>
      <c r="B1977">
        <v>38.664999999999999</v>
      </c>
      <c r="C1977" s="22" t="str">
        <f t="shared" si="123"/>
        <v>Obesity</v>
      </c>
      <c r="D1977">
        <v>4.8600000000000003</v>
      </c>
      <c r="E1977" t="str">
        <f t="shared" si="120"/>
        <v>Normal</v>
      </c>
      <c r="F1977" t="s">
        <v>2377</v>
      </c>
      <c r="G1977" t="s">
        <v>2379</v>
      </c>
      <c r="H1977" t="s">
        <v>2377</v>
      </c>
      <c r="I1977">
        <v>1</v>
      </c>
      <c r="J1977" s="21">
        <f t="shared" si="121"/>
        <v>1</v>
      </c>
      <c r="K1977" t="s">
        <v>2377</v>
      </c>
      <c r="L1977" s="22" t="str">
        <f t="shared" si="122"/>
        <v>No</v>
      </c>
    </row>
    <row r="1978" spans="1:12">
      <c r="A1978" t="s">
        <v>388</v>
      </c>
      <c r="B1978">
        <v>29.92</v>
      </c>
      <c r="C1978" s="22" t="str">
        <f t="shared" si="123"/>
        <v>Overweight</v>
      </c>
      <c r="D1978">
        <v>5.49</v>
      </c>
      <c r="E1978" t="str">
        <f t="shared" si="120"/>
        <v>Normal</v>
      </c>
      <c r="F1978" t="s">
        <v>2379</v>
      </c>
      <c r="G1978" t="s">
        <v>2377</v>
      </c>
      <c r="H1978" t="s">
        <v>2377</v>
      </c>
      <c r="I1978" t="s">
        <v>2378</v>
      </c>
      <c r="J1978" s="21">
        <f t="shared" si="121"/>
        <v>0</v>
      </c>
      <c r="K1978" t="s">
        <v>2377</v>
      </c>
      <c r="L1978" s="22" t="str">
        <f t="shared" si="122"/>
        <v>No</v>
      </c>
    </row>
    <row r="1979" spans="1:12">
      <c r="A1979" t="s">
        <v>387</v>
      </c>
      <c r="B1979">
        <v>29.48</v>
      </c>
      <c r="C1979" s="22" t="str">
        <f t="shared" si="123"/>
        <v>Overweight</v>
      </c>
      <c r="D1979">
        <v>4.09</v>
      </c>
      <c r="E1979" t="str">
        <f t="shared" si="120"/>
        <v>Normal</v>
      </c>
      <c r="F1979" t="s">
        <v>2379</v>
      </c>
      <c r="G1979" t="s">
        <v>2377</v>
      </c>
      <c r="H1979" t="s">
        <v>2377</v>
      </c>
      <c r="I1979" t="s">
        <v>2378</v>
      </c>
      <c r="J1979" s="21">
        <f t="shared" si="121"/>
        <v>0</v>
      </c>
      <c r="K1979" t="s">
        <v>2377</v>
      </c>
      <c r="L1979" s="22" t="str">
        <f t="shared" si="122"/>
        <v>No</v>
      </c>
    </row>
    <row r="1980" spans="1:12">
      <c r="A1980" t="s">
        <v>386</v>
      </c>
      <c r="B1980">
        <v>28.785</v>
      </c>
      <c r="C1980" s="22" t="str">
        <f t="shared" si="123"/>
        <v>Overweight</v>
      </c>
      <c r="D1980">
        <v>4.3099999999999996</v>
      </c>
      <c r="E1980" t="str">
        <f t="shared" si="120"/>
        <v>Normal</v>
      </c>
      <c r="F1980" t="s">
        <v>2379</v>
      </c>
      <c r="G1980" t="s">
        <v>2377</v>
      </c>
      <c r="H1980" t="s">
        <v>2377</v>
      </c>
      <c r="I1980" t="s">
        <v>2378</v>
      </c>
      <c r="J1980" s="21">
        <f t="shared" si="121"/>
        <v>0</v>
      </c>
      <c r="K1980" t="s">
        <v>2377</v>
      </c>
      <c r="L1980" s="22" t="str">
        <f t="shared" si="122"/>
        <v>No</v>
      </c>
    </row>
    <row r="1981" spans="1:12">
      <c r="A1981" t="s">
        <v>385</v>
      </c>
      <c r="B1981">
        <v>19.8</v>
      </c>
      <c r="C1981" s="22" t="str">
        <f t="shared" si="123"/>
        <v>Normal weight</v>
      </c>
      <c r="D1981">
        <v>4</v>
      </c>
      <c r="E1981" t="str">
        <f t="shared" si="120"/>
        <v>Normal</v>
      </c>
      <c r="F1981" t="s">
        <v>2379</v>
      </c>
      <c r="G1981" t="s">
        <v>2377</v>
      </c>
      <c r="H1981" t="s">
        <v>2377</v>
      </c>
      <c r="I1981" t="s">
        <v>2378</v>
      </c>
      <c r="J1981" s="21">
        <f t="shared" si="121"/>
        <v>0</v>
      </c>
      <c r="K1981" t="s">
        <v>2377</v>
      </c>
      <c r="L1981" s="22" t="str">
        <f t="shared" si="122"/>
        <v>No</v>
      </c>
    </row>
    <row r="1982" spans="1:12">
      <c r="A1982" t="s">
        <v>384</v>
      </c>
      <c r="B1982">
        <v>35.53</v>
      </c>
      <c r="C1982" s="22" t="str">
        <f t="shared" si="123"/>
        <v>Obesity</v>
      </c>
      <c r="D1982">
        <v>4.68</v>
      </c>
      <c r="E1982" t="str">
        <f t="shared" si="120"/>
        <v>Normal</v>
      </c>
      <c r="F1982" t="s">
        <v>2377</v>
      </c>
      <c r="G1982" t="s">
        <v>2377</v>
      </c>
      <c r="H1982" t="s">
        <v>2380</v>
      </c>
      <c r="I1982">
        <v>1</v>
      </c>
      <c r="J1982" s="21">
        <f t="shared" si="121"/>
        <v>1</v>
      </c>
      <c r="K1982" t="s">
        <v>2377</v>
      </c>
      <c r="L1982" s="22" t="str">
        <f t="shared" si="122"/>
        <v>No</v>
      </c>
    </row>
    <row r="1983" spans="1:12">
      <c r="A1983" t="s">
        <v>383</v>
      </c>
      <c r="B1983">
        <v>21.47</v>
      </c>
      <c r="C1983" s="22" t="str">
        <f t="shared" si="123"/>
        <v>Normal weight</v>
      </c>
      <c r="D1983">
        <v>4.0199999999999996</v>
      </c>
      <c r="E1983" t="str">
        <f t="shared" si="120"/>
        <v>Normal</v>
      </c>
      <c r="F1983" t="s">
        <v>2379</v>
      </c>
      <c r="G1983" t="s">
        <v>2377</v>
      </c>
      <c r="H1983" t="s">
        <v>2377</v>
      </c>
      <c r="I1983">
        <v>1</v>
      </c>
      <c r="J1983" s="21">
        <f t="shared" si="121"/>
        <v>1</v>
      </c>
      <c r="K1983" t="s">
        <v>2377</v>
      </c>
      <c r="L1983" s="22" t="str">
        <f t="shared" si="122"/>
        <v>No</v>
      </c>
    </row>
    <row r="1984" spans="1:12">
      <c r="A1984" t="s">
        <v>382</v>
      </c>
      <c r="B1984">
        <v>25.9</v>
      </c>
      <c r="C1984" s="22" t="str">
        <f t="shared" si="123"/>
        <v>Overweight</v>
      </c>
      <c r="D1984">
        <v>5.12</v>
      </c>
      <c r="E1984" t="str">
        <f t="shared" si="120"/>
        <v>Normal</v>
      </c>
      <c r="F1984" t="s">
        <v>2377</v>
      </c>
      <c r="G1984" t="s">
        <v>2377</v>
      </c>
      <c r="H1984" t="s">
        <v>2380</v>
      </c>
      <c r="I1984">
        <v>1</v>
      </c>
      <c r="J1984" s="21">
        <f t="shared" si="121"/>
        <v>1</v>
      </c>
      <c r="K1984" t="s">
        <v>2377</v>
      </c>
      <c r="L1984" s="22" t="str">
        <f t="shared" si="122"/>
        <v>No</v>
      </c>
    </row>
    <row r="1985" spans="1:12">
      <c r="A1985" t="s">
        <v>381</v>
      </c>
      <c r="B1985">
        <v>20.81</v>
      </c>
      <c r="C1985" s="22" t="str">
        <f t="shared" si="123"/>
        <v>Normal weight</v>
      </c>
      <c r="D1985">
        <v>5.52</v>
      </c>
      <c r="E1985" t="str">
        <f t="shared" si="120"/>
        <v>Normal</v>
      </c>
      <c r="F1985" t="s">
        <v>2377</v>
      </c>
      <c r="G1985" t="s">
        <v>2377</v>
      </c>
      <c r="H1985" t="s">
        <v>2377</v>
      </c>
      <c r="I1985" t="s">
        <v>2378</v>
      </c>
      <c r="J1985" s="21">
        <f t="shared" si="121"/>
        <v>0</v>
      </c>
      <c r="K1985" t="s">
        <v>2377</v>
      </c>
      <c r="L1985" s="22" t="str">
        <f t="shared" si="122"/>
        <v>No</v>
      </c>
    </row>
    <row r="1986" spans="1:12">
      <c r="A1986" t="s">
        <v>380</v>
      </c>
      <c r="B1986">
        <v>25.84</v>
      </c>
      <c r="C1986" s="22" t="str">
        <f t="shared" si="123"/>
        <v>Overweight</v>
      </c>
      <c r="D1986">
        <v>5.81</v>
      </c>
      <c r="E1986" t="str">
        <f t="shared" si="120"/>
        <v>Pre-diabetes</v>
      </c>
      <c r="F1986" t="s">
        <v>2379</v>
      </c>
      <c r="G1986" t="s">
        <v>2377</v>
      </c>
      <c r="H1986" t="s">
        <v>2380</v>
      </c>
      <c r="I1986">
        <v>1</v>
      </c>
      <c r="J1986" s="21">
        <f t="shared" si="121"/>
        <v>1</v>
      </c>
      <c r="K1986" t="s">
        <v>2377</v>
      </c>
      <c r="L1986" s="22" t="str">
        <f t="shared" si="122"/>
        <v>No</v>
      </c>
    </row>
    <row r="1987" spans="1:12">
      <c r="A1987" t="s">
        <v>379</v>
      </c>
      <c r="B1987">
        <v>30.95</v>
      </c>
      <c r="C1987" s="22" t="str">
        <f t="shared" si="123"/>
        <v>Obesity</v>
      </c>
      <c r="D1987">
        <v>5.16</v>
      </c>
      <c r="E1987" t="str">
        <f t="shared" ref="E1987:E2050" si="124">IF(D1987&lt;5.7,"Normal",IF(D1987&lt;6.5,"Pre-diabetes","Diabetes"))</f>
        <v>Normal</v>
      </c>
      <c r="F1987" t="s">
        <v>2377</v>
      </c>
      <c r="G1987" t="s">
        <v>2377</v>
      </c>
      <c r="H1987" t="s">
        <v>2380</v>
      </c>
      <c r="I1987">
        <v>1</v>
      </c>
      <c r="J1987" s="21">
        <f t="shared" ref="J1987:J2050" si="125">IF(I1987="No major surgery",0,I1987)</f>
        <v>1</v>
      </c>
      <c r="K1987" t="s">
        <v>2377</v>
      </c>
      <c r="L1987" s="22" t="str">
        <f t="shared" ref="L1987:L2050" si="126">IF(K1987="?","No",K1987)</f>
        <v>No</v>
      </c>
    </row>
    <row r="1988" spans="1:12">
      <c r="A1988" t="s">
        <v>378</v>
      </c>
      <c r="B1988">
        <v>30.54</v>
      </c>
      <c r="C1988" s="22" t="str">
        <f t="shared" ref="C1988:C2051" si="127">IF(B1988&lt;18.5,"Underweight",IF(B1988&lt;25,"Normal weight", IF(B1988&lt;30,"Overweight","Obesity")))</f>
        <v>Obesity</v>
      </c>
      <c r="D1988">
        <v>5</v>
      </c>
      <c r="E1988" t="str">
        <f t="shared" si="124"/>
        <v>Normal</v>
      </c>
      <c r="F1988" t="s">
        <v>2377</v>
      </c>
      <c r="G1988" t="s">
        <v>2377</v>
      </c>
      <c r="H1988" t="s">
        <v>2380</v>
      </c>
      <c r="I1988">
        <v>1</v>
      </c>
      <c r="J1988" s="21">
        <f t="shared" si="125"/>
        <v>1</v>
      </c>
      <c r="K1988" t="s">
        <v>2377</v>
      </c>
      <c r="L1988" s="22" t="str">
        <f t="shared" si="126"/>
        <v>No</v>
      </c>
    </row>
    <row r="1989" spans="1:12">
      <c r="A1989" t="s">
        <v>377</v>
      </c>
      <c r="B1989">
        <v>33.914999999999999</v>
      </c>
      <c r="C1989" s="22" t="str">
        <f t="shared" si="127"/>
        <v>Obesity</v>
      </c>
      <c r="D1989">
        <v>5.84</v>
      </c>
      <c r="E1989" t="str">
        <f t="shared" si="124"/>
        <v>Pre-diabetes</v>
      </c>
      <c r="F1989" t="s">
        <v>2379</v>
      </c>
      <c r="G1989" t="s">
        <v>2377</v>
      </c>
      <c r="H1989" t="s">
        <v>2377</v>
      </c>
      <c r="I1989" t="s">
        <v>2378</v>
      </c>
      <c r="J1989" s="21">
        <f t="shared" si="125"/>
        <v>0</v>
      </c>
      <c r="K1989" t="s">
        <v>2377</v>
      </c>
      <c r="L1989" s="22" t="str">
        <f t="shared" si="126"/>
        <v>No</v>
      </c>
    </row>
    <row r="1990" spans="1:12">
      <c r="A1990" t="s">
        <v>376</v>
      </c>
      <c r="B1990">
        <v>33.31</v>
      </c>
      <c r="C1990" s="22" t="str">
        <f t="shared" si="127"/>
        <v>Obesity</v>
      </c>
      <c r="D1990">
        <v>4.1900000000000004</v>
      </c>
      <c r="E1990" t="str">
        <f t="shared" si="124"/>
        <v>Normal</v>
      </c>
      <c r="F1990" t="s">
        <v>2377</v>
      </c>
      <c r="G1990" t="s">
        <v>2377</v>
      </c>
      <c r="H1990" t="s">
        <v>2380</v>
      </c>
      <c r="I1990">
        <v>1</v>
      </c>
      <c r="J1990" s="21">
        <f t="shared" si="125"/>
        <v>1</v>
      </c>
      <c r="K1990" t="s">
        <v>2377</v>
      </c>
      <c r="L1990" s="22" t="str">
        <f t="shared" si="126"/>
        <v>No</v>
      </c>
    </row>
    <row r="1991" spans="1:12">
      <c r="A1991" t="s">
        <v>375</v>
      </c>
      <c r="B1991">
        <v>25.745000000000001</v>
      </c>
      <c r="C1991" s="22" t="str">
        <f t="shared" si="127"/>
        <v>Overweight</v>
      </c>
      <c r="D1991">
        <v>4.62</v>
      </c>
      <c r="E1991" t="str">
        <f t="shared" si="124"/>
        <v>Normal</v>
      </c>
      <c r="F1991" t="s">
        <v>2379</v>
      </c>
      <c r="G1991" t="s">
        <v>2377</v>
      </c>
      <c r="H1991" t="s">
        <v>2377</v>
      </c>
      <c r="I1991" t="s">
        <v>2378</v>
      </c>
      <c r="J1991" s="21">
        <f t="shared" si="125"/>
        <v>0</v>
      </c>
      <c r="K1991" t="s">
        <v>2377</v>
      </c>
      <c r="L1991" s="22" t="str">
        <f t="shared" si="126"/>
        <v>No</v>
      </c>
    </row>
    <row r="1992" spans="1:12">
      <c r="A1992" t="s">
        <v>374</v>
      </c>
      <c r="B1992">
        <v>37.1</v>
      </c>
      <c r="C1992" s="22" t="str">
        <f t="shared" si="127"/>
        <v>Obesity</v>
      </c>
      <c r="D1992">
        <v>6.24</v>
      </c>
      <c r="E1992" t="str">
        <f t="shared" si="124"/>
        <v>Pre-diabetes</v>
      </c>
      <c r="F1992" t="s">
        <v>2377</v>
      </c>
      <c r="G1992" t="s">
        <v>2377</v>
      </c>
      <c r="H1992" t="s">
        <v>2377</v>
      </c>
      <c r="I1992" t="s">
        <v>2378</v>
      </c>
      <c r="J1992" s="21">
        <f t="shared" si="125"/>
        <v>0</v>
      </c>
      <c r="K1992" t="s">
        <v>2377</v>
      </c>
      <c r="L1992" s="22" t="str">
        <f t="shared" si="126"/>
        <v>No</v>
      </c>
    </row>
    <row r="1993" spans="1:12">
      <c r="A1993" t="s">
        <v>373</v>
      </c>
      <c r="B1993">
        <v>35.435000000000002</v>
      </c>
      <c r="C1993" s="22" t="str">
        <f t="shared" si="127"/>
        <v>Obesity</v>
      </c>
      <c r="D1993">
        <v>5.81</v>
      </c>
      <c r="E1993" t="str">
        <f t="shared" si="124"/>
        <v>Pre-diabetes</v>
      </c>
      <c r="F1993" t="s">
        <v>2377</v>
      </c>
      <c r="G1993" t="s">
        <v>2377</v>
      </c>
      <c r="H1993" t="s">
        <v>2377</v>
      </c>
      <c r="I1993" t="s">
        <v>2378</v>
      </c>
      <c r="J1993" s="21">
        <f t="shared" si="125"/>
        <v>0</v>
      </c>
      <c r="K1993" t="s">
        <v>2377</v>
      </c>
      <c r="L1993" s="22" t="str">
        <f t="shared" si="126"/>
        <v>No</v>
      </c>
    </row>
    <row r="1994" spans="1:12">
      <c r="A1994" t="s">
        <v>372</v>
      </c>
      <c r="B1994">
        <v>20.399999999999999</v>
      </c>
      <c r="C1994" s="22" t="str">
        <f t="shared" si="127"/>
        <v>Normal weight</v>
      </c>
      <c r="D1994">
        <v>4.83</v>
      </c>
      <c r="E1994" t="str">
        <f t="shared" si="124"/>
        <v>Normal</v>
      </c>
      <c r="F1994" t="s">
        <v>2377</v>
      </c>
      <c r="G1994" t="s">
        <v>2377</v>
      </c>
      <c r="H1994" t="s">
        <v>2377</v>
      </c>
      <c r="I1994" t="s">
        <v>2378</v>
      </c>
      <c r="J1994" s="21">
        <f t="shared" si="125"/>
        <v>0</v>
      </c>
      <c r="K1994" t="s">
        <v>2377</v>
      </c>
      <c r="L1994" s="22" t="str">
        <f t="shared" si="126"/>
        <v>No</v>
      </c>
    </row>
    <row r="1995" spans="1:12">
      <c r="A1995" t="s">
        <v>371</v>
      </c>
      <c r="B1995">
        <v>42.13</v>
      </c>
      <c r="C1995" s="22" t="str">
        <f t="shared" si="127"/>
        <v>Obesity</v>
      </c>
      <c r="D1995">
        <v>5.72</v>
      </c>
      <c r="E1995" t="str">
        <f t="shared" si="124"/>
        <v>Pre-diabetes</v>
      </c>
      <c r="F1995" t="s">
        <v>2379</v>
      </c>
      <c r="G1995" t="s">
        <v>2377</v>
      </c>
      <c r="H1995" t="s">
        <v>2380</v>
      </c>
      <c r="I1995">
        <v>1</v>
      </c>
      <c r="J1995" s="21">
        <f t="shared" si="125"/>
        <v>1</v>
      </c>
      <c r="K1995" t="s">
        <v>2377</v>
      </c>
      <c r="L1995" s="22" t="str">
        <f t="shared" si="126"/>
        <v>No</v>
      </c>
    </row>
    <row r="1996" spans="1:12">
      <c r="A1996" t="s">
        <v>370</v>
      </c>
      <c r="B1996">
        <v>33.99</v>
      </c>
      <c r="C1996" s="22" t="str">
        <f t="shared" si="127"/>
        <v>Obesity</v>
      </c>
      <c r="D1996">
        <v>4.83</v>
      </c>
      <c r="E1996" t="str">
        <f t="shared" si="124"/>
        <v>Normal</v>
      </c>
      <c r="F1996" t="s">
        <v>2379</v>
      </c>
      <c r="G1996" t="s">
        <v>2377</v>
      </c>
      <c r="H1996" t="s">
        <v>2380</v>
      </c>
      <c r="I1996">
        <v>1</v>
      </c>
      <c r="J1996" s="21">
        <f t="shared" si="125"/>
        <v>1</v>
      </c>
      <c r="K1996" t="s">
        <v>2377</v>
      </c>
      <c r="L1996" s="22" t="str">
        <f t="shared" si="126"/>
        <v>No</v>
      </c>
    </row>
    <row r="1997" spans="1:12">
      <c r="A1997" t="s">
        <v>369</v>
      </c>
      <c r="B1997">
        <v>28.594999999999999</v>
      </c>
      <c r="C1997" s="22" t="str">
        <f t="shared" si="127"/>
        <v>Overweight</v>
      </c>
      <c r="D1997">
        <v>4.1399999999999997</v>
      </c>
      <c r="E1997" t="str">
        <f t="shared" si="124"/>
        <v>Normal</v>
      </c>
      <c r="F1997" t="s">
        <v>2379</v>
      </c>
      <c r="G1997" t="s">
        <v>2377</v>
      </c>
      <c r="H1997" t="s">
        <v>2380</v>
      </c>
      <c r="I1997">
        <v>1</v>
      </c>
      <c r="J1997" s="21">
        <f t="shared" si="125"/>
        <v>1</v>
      </c>
      <c r="K1997" t="s">
        <v>2377</v>
      </c>
      <c r="L1997" s="22" t="str">
        <f t="shared" si="126"/>
        <v>No</v>
      </c>
    </row>
    <row r="1998" spans="1:12">
      <c r="A1998" t="s">
        <v>368</v>
      </c>
      <c r="B1998">
        <v>20.8</v>
      </c>
      <c r="C1998" s="22" t="str">
        <f t="shared" si="127"/>
        <v>Normal weight</v>
      </c>
      <c r="D1998">
        <v>4.07</v>
      </c>
      <c r="E1998" t="str">
        <f t="shared" si="124"/>
        <v>Normal</v>
      </c>
      <c r="F1998" t="s">
        <v>2379</v>
      </c>
      <c r="G1998" t="s">
        <v>2377</v>
      </c>
      <c r="H1998" t="s">
        <v>2380</v>
      </c>
      <c r="I1998">
        <v>1</v>
      </c>
      <c r="J1998" s="21">
        <f t="shared" si="125"/>
        <v>1</v>
      </c>
      <c r="K1998" t="s">
        <v>2377</v>
      </c>
      <c r="L1998" s="22" t="str">
        <f t="shared" si="126"/>
        <v>No</v>
      </c>
    </row>
    <row r="1999" spans="1:12">
      <c r="A1999" t="s">
        <v>367</v>
      </c>
      <c r="B1999">
        <v>23.465</v>
      </c>
      <c r="C1999" s="22" t="str">
        <f t="shared" si="127"/>
        <v>Normal weight</v>
      </c>
      <c r="D1999">
        <v>6.26</v>
      </c>
      <c r="E1999" t="str">
        <f t="shared" si="124"/>
        <v>Pre-diabetes</v>
      </c>
      <c r="F1999" t="s">
        <v>2379</v>
      </c>
      <c r="G1999" t="s">
        <v>2377</v>
      </c>
      <c r="H1999" t="s">
        <v>2380</v>
      </c>
      <c r="I1999">
        <v>1</v>
      </c>
      <c r="J1999" s="21">
        <f t="shared" si="125"/>
        <v>1</v>
      </c>
      <c r="K1999" t="s">
        <v>2377</v>
      </c>
      <c r="L1999" s="22" t="str">
        <f t="shared" si="126"/>
        <v>No</v>
      </c>
    </row>
    <row r="2000" spans="1:12">
      <c r="A2000" t="s">
        <v>366</v>
      </c>
      <c r="B2000">
        <v>40.185000000000002</v>
      </c>
      <c r="C2000" s="22" t="str">
        <f t="shared" si="127"/>
        <v>Obesity</v>
      </c>
      <c r="D2000">
        <v>5.88</v>
      </c>
      <c r="E2000" t="str">
        <f t="shared" si="124"/>
        <v>Pre-diabetes</v>
      </c>
      <c r="F2000" t="s">
        <v>2379</v>
      </c>
      <c r="G2000" t="s">
        <v>2377</v>
      </c>
      <c r="H2000" t="s">
        <v>2377</v>
      </c>
      <c r="I2000" t="s">
        <v>2378</v>
      </c>
      <c r="J2000" s="21">
        <f t="shared" si="125"/>
        <v>0</v>
      </c>
      <c r="K2000" t="s">
        <v>2377</v>
      </c>
      <c r="L2000" s="22" t="str">
        <f t="shared" si="126"/>
        <v>No</v>
      </c>
    </row>
    <row r="2001" spans="1:12">
      <c r="A2001" t="s">
        <v>365</v>
      </c>
      <c r="B2001">
        <v>21.89</v>
      </c>
      <c r="C2001" s="22" t="str">
        <f t="shared" si="127"/>
        <v>Normal weight</v>
      </c>
      <c r="D2001">
        <v>5.72</v>
      </c>
      <c r="E2001" t="str">
        <f t="shared" si="124"/>
        <v>Pre-diabetes</v>
      </c>
      <c r="F2001" t="s">
        <v>2379</v>
      </c>
      <c r="G2001" t="s">
        <v>2377</v>
      </c>
      <c r="H2001" t="s">
        <v>2377</v>
      </c>
      <c r="I2001" t="s">
        <v>2378</v>
      </c>
      <c r="J2001" s="21">
        <f t="shared" si="125"/>
        <v>0</v>
      </c>
      <c r="K2001" t="s">
        <v>2377</v>
      </c>
      <c r="L2001" s="22" t="str">
        <f t="shared" si="126"/>
        <v>No</v>
      </c>
    </row>
    <row r="2002" spans="1:12">
      <c r="A2002" t="s">
        <v>364</v>
      </c>
      <c r="B2002">
        <v>29.34</v>
      </c>
      <c r="C2002" s="22" t="str">
        <f t="shared" si="127"/>
        <v>Overweight</v>
      </c>
      <c r="D2002">
        <v>6.09</v>
      </c>
      <c r="E2002" t="str">
        <f t="shared" si="124"/>
        <v>Pre-diabetes</v>
      </c>
      <c r="F2002" t="s">
        <v>2379</v>
      </c>
      <c r="G2002" t="s">
        <v>2379</v>
      </c>
      <c r="H2002" t="s">
        <v>2377</v>
      </c>
      <c r="I2002">
        <v>2</v>
      </c>
      <c r="J2002" s="21">
        <f t="shared" si="125"/>
        <v>2</v>
      </c>
      <c r="K2002" t="s">
        <v>2377</v>
      </c>
      <c r="L2002" s="22" t="str">
        <f t="shared" si="126"/>
        <v>No</v>
      </c>
    </row>
    <row r="2003" spans="1:12">
      <c r="A2003" t="s">
        <v>363</v>
      </c>
      <c r="B2003">
        <v>22.61</v>
      </c>
      <c r="C2003" s="22" t="str">
        <f t="shared" si="127"/>
        <v>Normal weight</v>
      </c>
      <c r="D2003">
        <v>4.25</v>
      </c>
      <c r="E2003" t="str">
        <f t="shared" si="124"/>
        <v>Normal</v>
      </c>
      <c r="F2003" t="s">
        <v>2379</v>
      </c>
      <c r="G2003" t="s">
        <v>2377</v>
      </c>
      <c r="H2003" t="s">
        <v>2377</v>
      </c>
      <c r="I2003" t="s">
        <v>2378</v>
      </c>
      <c r="J2003" s="21">
        <f t="shared" si="125"/>
        <v>0</v>
      </c>
      <c r="K2003" t="s">
        <v>2377</v>
      </c>
      <c r="L2003" s="22" t="str">
        <f t="shared" si="126"/>
        <v>No</v>
      </c>
    </row>
    <row r="2004" spans="1:12">
      <c r="A2004" t="s">
        <v>362</v>
      </c>
      <c r="B2004">
        <v>22.23</v>
      </c>
      <c r="C2004" s="22" t="str">
        <f t="shared" si="127"/>
        <v>Normal weight</v>
      </c>
      <c r="D2004">
        <v>6.09</v>
      </c>
      <c r="E2004" t="str">
        <f t="shared" si="124"/>
        <v>Pre-diabetes</v>
      </c>
      <c r="F2004" t="s">
        <v>2379</v>
      </c>
      <c r="G2004" t="s">
        <v>2377</v>
      </c>
      <c r="H2004" t="s">
        <v>2377</v>
      </c>
      <c r="I2004" t="s">
        <v>2378</v>
      </c>
      <c r="J2004" s="21">
        <f t="shared" si="125"/>
        <v>0</v>
      </c>
      <c r="K2004" t="s">
        <v>2377</v>
      </c>
      <c r="L2004" s="22" t="str">
        <f t="shared" si="126"/>
        <v>No</v>
      </c>
    </row>
    <row r="2005" spans="1:12">
      <c r="A2005" t="s">
        <v>361</v>
      </c>
      <c r="B2005">
        <v>33.4</v>
      </c>
      <c r="C2005" s="22" t="str">
        <f t="shared" si="127"/>
        <v>Obesity</v>
      </c>
      <c r="D2005">
        <v>5.51</v>
      </c>
      <c r="E2005" t="str">
        <f t="shared" si="124"/>
        <v>Normal</v>
      </c>
      <c r="F2005" t="s">
        <v>2377</v>
      </c>
      <c r="G2005" t="s">
        <v>2377</v>
      </c>
      <c r="H2005" t="s">
        <v>2377</v>
      </c>
      <c r="I2005" t="s">
        <v>2378</v>
      </c>
      <c r="J2005" s="21">
        <f t="shared" si="125"/>
        <v>0</v>
      </c>
      <c r="K2005" t="s">
        <v>2377</v>
      </c>
      <c r="L2005" s="22" t="str">
        <f t="shared" si="126"/>
        <v>No</v>
      </c>
    </row>
    <row r="2006" spans="1:12">
      <c r="A2006" t="s">
        <v>360</v>
      </c>
      <c r="B2006">
        <v>33.11</v>
      </c>
      <c r="C2006" s="22" t="str">
        <f t="shared" si="127"/>
        <v>Obesity</v>
      </c>
      <c r="D2006">
        <v>5.63</v>
      </c>
      <c r="E2006" t="str">
        <f t="shared" si="124"/>
        <v>Normal</v>
      </c>
      <c r="F2006" t="s">
        <v>2377</v>
      </c>
      <c r="G2006" t="s">
        <v>2377</v>
      </c>
      <c r="H2006" t="s">
        <v>2377</v>
      </c>
      <c r="I2006" t="s">
        <v>2378</v>
      </c>
      <c r="J2006" s="21">
        <f t="shared" si="125"/>
        <v>0</v>
      </c>
      <c r="K2006" t="s">
        <v>2377</v>
      </c>
      <c r="L2006" s="22" t="str">
        <f t="shared" si="126"/>
        <v>No</v>
      </c>
    </row>
    <row r="2007" spans="1:12">
      <c r="A2007" t="s">
        <v>359</v>
      </c>
      <c r="B2007">
        <v>16.815000000000001</v>
      </c>
      <c r="C2007" s="22" t="str">
        <f t="shared" si="127"/>
        <v>Underweight</v>
      </c>
      <c r="D2007">
        <v>5.29</v>
      </c>
      <c r="E2007" t="str">
        <f t="shared" si="124"/>
        <v>Normal</v>
      </c>
      <c r="F2007" t="s">
        <v>2379</v>
      </c>
      <c r="G2007" t="s">
        <v>2377</v>
      </c>
      <c r="H2007" t="s">
        <v>2377</v>
      </c>
      <c r="I2007" t="s">
        <v>2378</v>
      </c>
      <c r="J2007" s="21">
        <f t="shared" si="125"/>
        <v>0</v>
      </c>
      <c r="K2007" t="s">
        <v>2377</v>
      </c>
      <c r="L2007" s="22" t="str">
        <f t="shared" si="126"/>
        <v>No</v>
      </c>
    </row>
    <row r="2008" spans="1:12">
      <c r="A2008" t="s">
        <v>358</v>
      </c>
      <c r="B2008">
        <v>25.61</v>
      </c>
      <c r="C2008" s="22" t="str">
        <f t="shared" si="127"/>
        <v>Overweight</v>
      </c>
      <c r="D2008">
        <v>4</v>
      </c>
      <c r="E2008" t="str">
        <f t="shared" si="124"/>
        <v>Normal</v>
      </c>
      <c r="F2008" t="s">
        <v>2377</v>
      </c>
      <c r="G2008" t="s">
        <v>2377</v>
      </c>
      <c r="H2008" t="s">
        <v>2380</v>
      </c>
      <c r="I2008">
        <v>1</v>
      </c>
      <c r="J2008" s="21">
        <f t="shared" si="125"/>
        <v>1</v>
      </c>
      <c r="K2008" t="s">
        <v>2377</v>
      </c>
      <c r="L2008" s="22" t="str">
        <f t="shared" si="126"/>
        <v>No</v>
      </c>
    </row>
    <row r="2009" spans="1:12">
      <c r="A2009" t="s">
        <v>357</v>
      </c>
      <c r="B2009">
        <v>25.8</v>
      </c>
      <c r="C2009" s="22" t="str">
        <f t="shared" si="127"/>
        <v>Overweight</v>
      </c>
      <c r="D2009">
        <v>5.49</v>
      </c>
      <c r="E2009" t="str">
        <f t="shared" si="124"/>
        <v>Normal</v>
      </c>
      <c r="F2009" t="s">
        <v>2377</v>
      </c>
      <c r="G2009" t="s">
        <v>2377</v>
      </c>
      <c r="H2009" t="s">
        <v>2377</v>
      </c>
      <c r="I2009" t="s">
        <v>2378</v>
      </c>
      <c r="J2009" s="21">
        <f t="shared" si="125"/>
        <v>0</v>
      </c>
      <c r="K2009" t="s">
        <v>2377</v>
      </c>
      <c r="L2009" s="22" t="str">
        <f t="shared" si="126"/>
        <v>No</v>
      </c>
    </row>
    <row r="2010" spans="1:12">
      <c r="A2010" t="s">
        <v>356</v>
      </c>
      <c r="B2010">
        <v>27.39</v>
      </c>
      <c r="C2010" s="22" t="str">
        <f t="shared" si="127"/>
        <v>Overweight</v>
      </c>
      <c r="D2010">
        <v>5.34</v>
      </c>
      <c r="E2010" t="str">
        <f t="shared" si="124"/>
        <v>Normal</v>
      </c>
      <c r="F2010" t="s">
        <v>2377</v>
      </c>
      <c r="G2010" t="s">
        <v>2377</v>
      </c>
      <c r="H2010" t="s">
        <v>2377</v>
      </c>
      <c r="I2010" t="s">
        <v>2378</v>
      </c>
      <c r="J2010" s="21">
        <f t="shared" si="125"/>
        <v>0</v>
      </c>
      <c r="K2010" t="s">
        <v>2377</v>
      </c>
      <c r="L2010" s="22" t="str">
        <f t="shared" si="126"/>
        <v>No</v>
      </c>
    </row>
    <row r="2011" spans="1:12">
      <c r="A2011" t="s">
        <v>355</v>
      </c>
      <c r="B2011">
        <v>17.03</v>
      </c>
      <c r="C2011" s="22" t="str">
        <f t="shared" si="127"/>
        <v>Underweight</v>
      </c>
      <c r="D2011">
        <v>4.12</v>
      </c>
      <c r="E2011" t="str">
        <f t="shared" si="124"/>
        <v>Normal</v>
      </c>
      <c r="F2011" t="s">
        <v>2377</v>
      </c>
      <c r="G2011" t="s">
        <v>2377</v>
      </c>
      <c r="H2011" t="s">
        <v>2377</v>
      </c>
      <c r="I2011">
        <v>1</v>
      </c>
      <c r="J2011" s="21">
        <f t="shared" si="125"/>
        <v>1</v>
      </c>
      <c r="K2011" t="s">
        <v>2377</v>
      </c>
      <c r="L2011" s="22" t="str">
        <f t="shared" si="126"/>
        <v>No</v>
      </c>
    </row>
    <row r="2012" spans="1:12">
      <c r="A2012" t="s">
        <v>354</v>
      </c>
      <c r="B2012">
        <v>23.75</v>
      </c>
      <c r="C2012" s="22" t="str">
        <f t="shared" si="127"/>
        <v>Normal weight</v>
      </c>
      <c r="D2012">
        <v>5.49</v>
      </c>
      <c r="E2012" t="str">
        <f t="shared" si="124"/>
        <v>Normal</v>
      </c>
      <c r="F2012" t="s">
        <v>2379</v>
      </c>
      <c r="G2012" t="s">
        <v>2377</v>
      </c>
      <c r="H2012" t="s">
        <v>2377</v>
      </c>
      <c r="I2012" t="s">
        <v>2378</v>
      </c>
      <c r="J2012" s="21">
        <f t="shared" si="125"/>
        <v>0</v>
      </c>
      <c r="K2012" t="s">
        <v>2377</v>
      </c>
      <c r="L2012" s="22" t="str">
        <f t="shared" si="126"/>
        <v>No</v>
      </c>
    </row>
    <row r="2013" spans="1:12">
      <c r="A2013" t="s">
        <v>352</v>
      </c>
      <c r="B2013">
        <v>26.03</v>
      </c>
      <c r="C2013" s="22" t="str">
        <f t="shared" si="127"/>
        <v>Overweight</v>
      </c>
      <c r="D2013">
        <v>5.1100000000000003</v>
      </c>
      <c r="E2013" t="str">
        <f t="shared" si="124"/>
        <v>Normal</v>
      </c>
      <c r="F2013" t="s">
        <v>2379</v>
      </c>
      <c r="G2013" t="s">
        <v>2377</v>
      </c>
      <c r="H2013" t="s">
        <v>2377</v>
      </c>
      <c r="I2013">
        <v>1</v>
      </c>
      <c r="J2013" s="21">
        <f t="shared" si="125"/>
        <v>1</v>
      </c>
      <c r="K2013" t="s">
        <v>2377</v>
      </c>
      <c r="L2013" s="22" t="str">
        <f t="shared" si="126"/>
        <v>No</v>
      </c>
    </row>
    <row r="2014" spans="1:12">
      <c r="A2014" t="s">
        <v>351</v>
      </c>
      <c r="B2014">
        <v>16.079999999999998</v>
      </c>
      <c r="C2014" s="22" t="str">
        <f t="shared" si="127"/>
        <v>Underweight</v>
      </c>
      <c r="D2014">
        <v>5.94</v>
      </c>
      <c r="E2014" t="str">
        <f t="shared" si="124"/>
        <v>Pre-diabetes</v>
      </c>
      <c r="F2014" t="s">
        <v>2377</v>
      </c>
      <c r="G2014" t="s">
        <v>2377</v>
      </c>
      <c r="H2014" t="s">
        <v>2377</v>
      </c>
      <c r="I2014" t="s">
        <v>2378</v>
      </c>
      <c r="J2014" s="21">
        <f t="shared" si="125"/>
        <v>0</v>
      </c>
      <c r="K2014" t="s">
        <v>2377</v>
      </c>
      <c r="L2014" s="22" t="str">
        <f t="shared" si="126"/>
        <v>No</v>
      </c>
    </row>
    <row r="2015" spans="1:12">
      <c r="A2015" t="s">
        <v>350</v>
      </c>
      <c r="B2015">
        <v>30.875</v>
      </c>
      <c r="C2015" s="22" t="str">
        <f t="shared" si="127"/>
        <v>Obesity</v>
      </c>
      <c r="D2015">
        <v>5.54</v>
      </c>
      <c r="E2015" t="str">
        <f t="shared" si="124"/>
        <v>Normal</v>
      </c>
      <c r="F2015" t="s">
        <v>2377</v>
      </c>
      <c r="G2015" t="s">
        <v>2377</v>
      </c>
      <c r="H2015" t="s">
        <v>2377</v>
      </c>
      <c r="I2015" t="s">
        <v>2378</v>
      </c>
      <c r="J2015" s="21">
        <f t="shared" si="125"/>
        <v>0</v>
      </c>
      <c r="K2015" t="s">
        <v>2377</v>
      </c>
      <c r="L2015" s="22" t="str">
        <f t="shared" si="126"/>
        <v>No</v>
      </c>
    </row>
    <row r="2016" spans="1:12">
      <c r="A2016" t="s">
        <v>349</v>
      </c>
      <c r="B2016">
        <v>31.79</v>
      </c>
      <c r="C2016" s="22" t="str">
        <f t="shared" si="127"/>
        <v>Obesity</v>
      </c>
      <c r="D2016">
        <v>7.09</v>
      </c>
      <c r="E2016" t="str">
        <f t="shared" si="124"/>
        <v>Diabetes</v>
      </c>
      <c r="F2016" t="s">
        <v>2377</v>
      </c>
      <c r="G2016" t="s">
        <v>2377</v>
      </c>
      <c r="H2016" t="s">
        <v>2377</v>
      </c>
      <c r="I2016" t="s">
        <v>2378</v>
      </c>
      <c r="J2016" s="21">
        <f t="shared" si="125"/>
        <v>0</v>
      </c>
      <c r="K2016" t="s">
        <v>2377</v>
      </c>
      <c r="L2016" s="22" t="str">
        <f t="shared" si="126"/>
        <v>No</v>
      </c>
    </row>
    <row r="2017" spans="1:12">
      <c r="A2017" t="s">
        <v>348</v>
      </c>
      <c r="B2017">
        <v>28.48</v>
      </c>
      <c r="C2017" s="22" t="str">
        <f t="shared" si="127"/>
        <v>Overweight</v>
      </c>
      <c r="D2017">
        <v>6.22</v>
      </c>
      <c r="E2017" t="str">
        <f t="shared" si="124"/>
        <v>Pre-diabetes</v>
      </c>
      <c r="F2017" t="s">
        <v>2379</v>
      </c>
      <c r="G2017" t="s">
        <v>2377</v>
      </c>
      <c r="H2017" t="s">
        <v>2380</v>
      </c>
      <c r="I2017">
        <v>1</v>
      </c>
      <c r="J2017" s="21">
        <f t="shared" si="125"/>
        <v>1</v>
      </c>
      <c r="K2017" t="s">
        <v>2377</v>
      </c>
      <c r="L2017" s="22" t="str">
        <f t="shared" si="126"/>
        <v>No</v>
      </c>
    </row>
    <row r="2018" spans="1:12">
      <c r="A2018" t="s">
        <v>347</v>
      </c>
      <c r="B2018">
        <v>26.6</v>
      </c>
      <c r="C2018" s="22" t="str">
        <f t="shared" si="127"/>
        <v>Overweight</v>
      </c>
      <c r="D2018">
        <v>4.33</v>
      </c>
      <c r="E2018" t="str">
        <f t="shared" si="124"/>
        <v>Normal</v>
      </c>
      <c r="F2018" t="s">
        <v>2377</v>
      </c>
      <c r="G2018" t="s">
        <v>2377</v>
      </c>
      <c r="H2018" t="s">
        <v>2377</v>
      </c>
      <c r="I2018">
        <v>1</v>
      </c>
      <c r="J2018" s="21">
        <f t="shared" si="125"/>
        <v>1</v>
      </c>
      <c r="K2018" t="s">
        <v>2377</v>
      </c>
      <c r="L2018" s="22" t="str">
        <f t="shared" si="126"/>
        <v>No</v>
      </c>
    </row>
    <row r="2019" spans="1:12">
      <c r="A2019" t="s">
        <v>346</v>
      </c>
      <c r="B2019">
        <v>25.27</v>
      </c>
      <c r="C2019" s="22" t="str">
        <f t="shared" si="127"/>
        <v>Overweight</v>
      </c>
      <c r="D2019">
        <v>5.83</v>
      </c>
      <c r="E2019" t="str">
        <f t="shared" si="124"/>
        <v>Pre-diabetes</v>
      </c>
      <c r="F2019" t="s">
        <v>2377</v>
      </c>
      <c r="G2019" t="s">
        <v>2377</v>
      </c>
      <c r="H2019" t="s">
        <v>2377</v>
      </c>
      <c r="I2019">
        <v>1</v>
      </c>
      <c r="J2019" s="21">
        <f t="shared" si="125"/>
        <v>1</v>
      </c>
      <c r="K2019" t="s">
        <v>2377</v>
      </c>
      <c r="L2019" s="22" t="str">
        <f t="shared" si="126"/>
        <v>No</v>
      </c>
    </row>
    <row r="2020" spans="1:12">
      <c r="A2020" t="s">
        <v>345</v>
      </c>
      <c r="B2020">
        <v>34.484999999999999</v>
      </c>
      <c r="C2020" s="22" t="str">
        <f t="shared" si="127"/>
        <v>Obesity</v>
      </c>
      <c r="D2020">
        <v>4.7</v>
      </c>
      <c r="E2020" t="str">
        <f t="shared" si="124"/>
        <v>Normal</v>
      </c>
      <c r="F2020" t="s">
        <v>2379</v>
      </c>
      <c r="G2020" t="s">
        <v>2377</v>
      </c>
      <c r="H2020" t="s">
        <v>2380</v>
      </c>
      <c r="I2020">
        <v>1</v>
      </c>
      <c r="J2020" s="21">
        <f t="shared" si="125"/>
        <v>1</v>
      </c>
      <c r="K2020" t="s">
        <v>2377</v>
      </c>
      <c r="L2020" s="22" t="str">
        <f t="shared" si="126"/>
        <v>No</v>
      </c>
    </row>
    <row r="2021" spans="1:12">
      <c r="A2021" t="s">
        <v>344</v>
      </c>
      <c r="B2021">
        <v>15.57</v>
      </c>
      <c r="C2021" s="22" t="str">
        <f t="shared" si="127"/>
        <v>Underweight</v>
      </c>
      <c r="D2021">
        <v>4.07</v>
      </c>
      <c r="E2021" t="str">
        <f t="shared" si="124"/>
        <v>Normal</v>
      </c>
      <c r="F2021" t="s">
        <v>2379</v>
      </c>
      <c r="G2021" t="s">
        <v>2377</v>
      </c>
      <c r="H2021" t="s">
        <v>2377</v>
      </c>
      <c r="I2021">
        <v>1</v>
      </c>
      <c r="J2021" s="21">
        <f t="shared" si="125"/>
        <v>1</v>
      </c>
      <c r="K2021" t="s">
        <v>2377</v>
      </c>
      <c r="L2021" s="22" t="str">
        <f t="shared" si="126"/>
        <v>No</v>
      </c>
    </row>
    <row r="2022" spans="1:12">
      <c r="A2022" t="s">
        <v>343</v>
      </c>
      <c r="B2022">
        <v>30.36</v>
      </c>
      <c r="C2022" s="22" t="str">
        <f t="shared" si="127"/>
        <v>Obesity</v>
      </c>
      <c r="D2022">
        <v>9.39</v>
      </c>
      <c r="E2022" t="str">
        <f t="shared" si="124"/>
        <v>Diabetes</v>
      </c>
      <c r="F2022" t="s">
        <v>2377</v>
      </c>
      <c r="G2022" t="s">
        <v>2377</v>
      </c>
      <c r="H2022" t="s">
        <v>2377</v>
      </c>
      <c r="I2022" t="s">
        <v>2378</v>
      </c>
      <c r="J2022" s="21">
        <f t="shared" si="125"/>
        <v>0</v>
      </c>
      <c r="K2022" t="s">
        <v>2377</v>
      </c>
      <c r="L2022" s="22" t="str">
        <f t="shared" si="126"/>
        <v>No</v>
      </c>
    </row>
    <row r="2023" spans="1:12">
      <c r="A2023" t="s">
        <v>342</v>
      </c>
      <c r="B2023">
        <v>19.37</v>
      </c>
      <c r="C2023" s="22" t="str">
        <f t="shared" si="127"/>
        <v>Normal weight</v>
      </c>
      <c r="D2023">
        <v>4.18</v>
      </c>
      <c r="E2023" t="str">
        <f t="shared" si="124"/>
        <v>Normal</v>
      </c>
      <c r="F2023" t="s">
        <v>2377</v>
      </c>
      <c r="G2023" t="s">
        <v>2377</v>
      </c>
      <c r="H2023" t="s">
        <v>2377</v>
      </c>
      <c r="I2023" t="s">
        <v>2378</v>
      </c>
      <c r="J2023" s="21">
        <f t="shared" si="125"/>
        <v>0</v>
      </c>
      <c r="K2023" t="s">
        <v>2377</v>
      </c>
      <c r="L2023" s="22" t="str">
        <f t="shared" si="126"/>
        <v>No</v>
      </c>
    </row>
    <row r="2024" spans="1:12">
      <c r="A2024" t="s">
        <v>341</v>
      </c>
      <c r="B2024">
        <v>16.71</v>
      </c>
      <c r="C2024" s="22" t="str">
        <f t="shared" si="127"/>
        <v>Underweight</v>
      </c>
      <c r="D2024">
        <v>4.18</v>
      </c>
      <c r="E2024" t="str">
        <f t="shared" si="124"/>
        <v>Normal</v>
      </c>
      <c r="F2024" t="s">
        <v>2377</v>
      </c>
      <c r="G2024" t="s">
        <v>2377</v>
      </c>
      <c r="H2024" t="s">
        <v>2377</v>
      </c>
      <c r="I2024">
        <v>1</v>
      </c>
      <c r="J2024" s="21">
        <f t="shared" si="125"/>
        <v>1</v>
      </c>
      <c r="K2024" t="s">
        <v>2377</v>
      </c>
      <c r="L2024" s="22" t="str">
        <f t="shared" si="126"/>
        <v>No</v>
      </c>
    </row>
    <row r="2025" spans="1:12">
      <c r="A2025" t="s">
        <v>340</v>
      </c>
      <c r="B2025">
        <v>24.1</v>
      </c>
      <c r="C2025" s="22" t="str">
        <f t="shared" si="127"/>
        <v>Normal weight</v>
      </c>
      <c r="D2025">
        <v>4.4000000000000004</v>
      </c>
      <c r="E2025" t="str">
        <f t="shared" si="124"/>
        <v>Normal</v>
      </c>
      <c r="F2025" t="s">
        <v>2379</v>
      </c>
      <c r="G2025" t="s">
        <v>2377</v>
      </c>
      <c r="H2025" t="s">
        <v>2377</v>
      </c>
      <c r="I2025">
        <v>1</v>
      </c>
      <c r="J2025" s="21">
        <f t="shared" si="125"/>
        <v>1</v>
      </c>
      <c r="K2025" t="s">
        <v>2377</v>
      </c>
      <c r="L2025" s="22" t="str">
        <f t="shared" si="126"/>
        <v>No</v>
      </c>
    </row>
    <row r="2026" spans="1:12">
      <c r="A2026" t="s">
        <v>339</v>
      </c>
      <c r="B2026">
        <v>29.77</v>
      </c>
      <c r="C2026" s="22" t="str">
        <f t="shared" si="127"/>
        <v>Overweight</v>
      </c>
      <c r="D2026">
        <v>9.9</v>
      </c>
      <c r="E2026" t="str">
        <f t="shared" si="124"/>
        <v>Diabetes</v>
      </c>
      <c r="F2026" t="s">
        <v>2377</v>
      </c>
      <c r="G2026" t="s">
        <v>2377</v>
      </c>
      <c r="H2026" t="s">
        <v>2377</v>
      </c>
      <c r="I2026" t="s">
        <v>2378</v>
      </c>
      <c r="J2026" s="21">
        <f t="shared" si="125"/>
        <v>0</v>
      </c>
      <c r="K2026" t="s">
        <v>2377</v>
      </c>
      <c r="L2026" s="22" t="str">
        <f t="shared" si="126"/>
        <v>No</v>
      </c>
    </row>
    <row r="2027" spans="1:12">
      <c r="A2027" t="s">
        <v>338</v>
      </c>
      <c r="B2027">
        <v>46.53</v>
      </c>
      <c r="C2027" s="22" t="str">
        <f t="shared" si="127"/>
        <v>Obesity</v>
      </c>
      <c r="D2027">
        <v>4.84</v>
      </c>
      <c r="E2027" t="str">
        <f t="shared" si="124"/>
        <v>Normal</v>
      </c>
      <c r="F2027" t="s">
        <v>2379</v>
      </c>
      <c r="G2027" t="s">
        <v>2377</v>
      </c>
      <c r="H2027" t="s">
        <v>2377</v>
      </c>
      <c r="I2027" t="s">
        <v>2378</v>
      </c>
      <c r="J2027" s="21">
        <f t="shared" si="125"/>
        <v>0</v>
      </c>
      <c r="K2027" t="s">
        <v>2377</v>
      </c>
      <c r="L2027" s="22" t="str">
        <f t="shared" si="126"/>
        <v>No</v>
      </c>
    </row>
    <row r="2028" spans="1:12">
      <c r="A2028" t="s">
        <v>337</v>
      </c>
      <c r="B2028">
        <v>23.4</v>
      </c>
      <c r="C2028" s="22" t="str">
        <f t="shared" si="127"/>
        <v>Normal weight</v>
      </c>
      <c r="D2028">
        <v>5.53</v>
      </c>
      <c r="E2028" t="str">
        <f t="shared" si="124"/>
        <v>Normal</v>
      </c>
      <c r="F2028" t="s">
        <v>2377</v>
      </c>
      <c r="G2028" t="s">
        <v>2377</v>
      </c>
      <c r="H2028" t="s">
        <v>2380</v>
      </c>
      <c r="I2028">
        <v>1</v>
      </c>
      <c r="J2028" s="21">
        <f t="shared" si="125"/>
        <v>1</v>
      </c>
      <c r="K2028" t="s">
        <v>2377</v>
      </c>
      <c r="L2028" s="22" t="str">
        <f t="shared" si="126"/>
        <v>No</v>
      </c>
    </row>
    <row r="2029" spans="1:12">
      <c r="A2029" t="s">
        <v>336</v>
      </c>
      <c r="B2029">
        <v>30</v>
      </c>
      <c r="C2029" s="22" t="str">
        <f t="shared" si="127"/>
        <v>Obesity</v>
      </c>
      <c r="D2029">
        <v>4.33</v>
      </c>
      <c r="E2029" t="str">
        <f t="shared" si="124"/>
        <v>Normal</v>
      </c>
      <c r="F2029" t="s">
        <v>2379</v>
      </c>
      <c r="G2029" t="s">
        <v>2377</v>
      </c>
      <c r="H2029" t="s">
        <v>2377</v>
      </c>
      <c r="I2029" t="s">
        <v>2378</v>
      </c>
      <c r="J2029" s="21">
        <f t="shared" si="125"/>
        <v>0</v>
      </c>
      <c r="K2029" t="s">
        <v>2377</v>
      </c>
      <c r="L2029" s="22" t="str">
        <f t="shared" si="126"/>
        <v>No</v>
      </c>
    </row>
    <row r="2030" spans="1:12">
      <c r="A2030" t="s">
        <v>335</v>
      </c>
      <c r="B2030">
        <v>29.15</v>
      </c>
      <c r="C2030" s="22" t="str">
        <f t="shared" si="127"/>
        <v>Overweight</v>
      </c>
      <c r="D2030">
        <v>4.91</v>
      </c>
      <c r="E2030" t="str">
        <f t="shared" si="124"/>
        <v>Normal</v>
      </c>
      <c r="F2030" t="s">
        <v>2379</v>
      </c>
      <c r="G2030" t="s">
        <v>2377</v>
      </c>
      <c r="H2030" t="s">
        <v>2377</v>
      </c>
      <c r="I2030" t="s">
        <v>2378</v>
      </c>
      <c r="J2030" s="21">
        <f t="shared" si="125"/>
        <v>0</v>
      </c>
      <c r="K2030" t="s">
        <v>2377</v>
      </c>
      <c r="L2030" s="22" t="str">
        <f t="shared" si="126"/>
        <v>No</v>
      </c>
    </row>
    <row r="2031" spans="1:12">
      <c r="A2031" t="s">
        <v>334</v>
      </c>
      <c r="B2031">
        <v>34.865000000000002</v>
      </c>
      <c r="C2031" s="22" t="str">
        <f t="shared" si="127"/>
        <v>Obesity</v>
      </c>
      <c r="D2031">
        <v>4.8</v>
      </c>
      <c r="E2031" t="str">
        <f t="shared" si="124"/>
        <v>Normal</v>
      </c>
      <c r="F2031" t="s">
        <v>2377</v>
      </c>
      <c r="G2031" t="s">
        <v>2377</v>
      </c>
      <c r="H2031" t="s">
        <v>2377</v>
      </c>
      <c r="I2031" t="s">
        <v>2378</v>
      </c>
      <c r="J2031" s="21">
        <f t="shared" si="125"/>
        <v>0</v>
      </c>
      <c r="K2031" t="s">
        <v>2377</v>
      </c>
      <c r="L2031" s="22" t="str">
        <f t="shared" si="126"/>
        <v>No</v>
      </c>
    </row>
    <row r="2032" spans="1:12">
      <c r="A2032" t="s">
        <v>333</v>
      </c>
      <c r="B2032">
        <v>28.12</v>
      </c>
      <c r="C2032" s="22" t="str">
        <f t="shared" si="127"/>
        <v>Overweight</v>
      </c>
      <c r="D2032">
        <v>5.55</v>
      </c>
      <c r="E2032" t="str">
        <f t="shared" si="124"/>
        <v>Normal</v>
      </c>
      <c r="F2032" t="s">
        <v>2379</v>
      </c>
      <c r="G2032" t="s">
        <v>2379</v>
      </c>
      <c r="H2032" t="s">
        <v>2377</v>
      </c>
      <c r="I2032">
        <v>2</v>
      </c>
      <c r="J2032" s="21">
        <f t="shared" si="125"/>
        <v>2</v>
      </c>
      <c r="K2032" t="s">
        <v>2377</v>
      </c>
      <c r="L2032" s="22" t="str">
        <f t="shared" si="126"/>
        <v>No</v>
      </c>
    </row>
    <row r="2033" spans="1:12">
      <c r="A2033" t="s">
        <v>332</v>
      </c>
      <c r="B2033">
        <v>29.45</v>
      </c>
      <c r="C2033" s="22" t="str">
        <f t="shared" si="127"/>
        <v>Overweight</v>
      </c>
      <c r="D2033">
        <v>5.24</v>
      </c>
      <c r="E2033" t="str">
        <f t="shared" si="124"/>
        <v>Normal</v>
      </c>
      <c r="F2033" t="s">
        <v>2379</v>
      </c>
      <c r="G2033" t="s">
        <v>2377</v>
      </c>
      <c r="H2033" t="s">
        <v>2377</v>
      </c>
      <c r="I2033" t="s">
        <v>2378</v>
      </c>
      <c r="J2033" s="21">
        <f t="shared" si="125"/>
        <v>0</v>
      </c>
      <c r="K2033" t="s">
        <v>2377</v>
      </c>
      <c r="L2033" s="22" t="str">
        <f t="shared" si="126"/>
        <v>No</v>
      </c>
    </row>
    <row r="2034" spans="1:12">
      <c r="A2034" t="s">
        <v>331</v>
      </c>
      <c r="B2034">
        <v>27.94</v>
      </c>
      <c r="C2034" s="22" t="str">
        <f t="shared" si="127"/>
        <v>Overweight</v>
      </c>
      <c r="D2034">
        <v>6.08</v>
      </c>
      <c r="E2034" t="str">
        <f t="shared" si="124"/>
        <v>Pre-diabetes</v>
      </c>
      <c r="F2034" t="s">
        <v>2377</v>
      </c>
      <c r="G2034" t="s">
        <v>2377</v>
      </c>
      <c r="H2034" t="s">
        <v>2380</v>
      </c>
      <c r="I2034">
        <v>1</v>
      </c>
      <c r="J2034" s="21">
        <f t="shared" si="125"/>
        <v>1</v>
      </c>
      <c r="K2034" t="s">
        <v>2377</v>
      </c>
      <c r="L2034" s="22" t="str">
        <f t="shared" si="126"/>
        <v>No</v>
      </c>
    </row>
    <row r="2035" spans="1:12">
      <c r="A2035" t="s">
        <v>330</v>
      </c>
      <c r="B2035">
        <v>27.2</v>
      </c>
      <c r="C2035" s="22" t="str">
        <f t="shared" si="127"/>
        <v>Overweight</v>
      </c>
      <c r="D2035">
        <v>5.83</v>
      </c>
      <c r="E2035" t="str">
        <f t="shared" si="124"/>
        <v>Pre-diabetes</v>
      </c>
      <c r="F2035" t="s">
        <v>2377</v>
      </c>
      <c r="G2035" t="s">
        <v>2377</v>
      </c>
      <c r="H2035" t="s">
        <v>2380</v>
      </c>
      <c r="I2035">
        <v>1</v>
      </c>
      <c r="J2035" s="21">
        <f t="shared" si="125"/>
        <v>1</v>
      </c>
      <c r="K2035" t="s">
        <v>2377</v>
      </c>
      <c r="L2035" s="22" t="str">
        <f t="shared" si="126"/>
        <v>No</v>
      </c>
    </row>
    <row r="2036" spans="1:12">
      <c r="A2036" t="s">
        <v>329</v>
      </c>
      <c r="B2036">
        <v>33.344999999999999</v>
      </c>
      <c r="C2036" s="22" t="str">
        <f t="shared" si="127"/>
        <v>Obesity</v>
      </c>
      <c r="D2036">
        <v>4.29</v>
      </c>
      <c r="E2036" t="str">
        <f t="shared" si="124"/>
        <v>Normal</v>
      </c>
      <c r="F2036" t="s">
        <v>2377</v>
      </c>
      <c r="G2036" t="s">
        <v>2377</v>
      </c>
      <c r="H2036" t="s">
        <v>2377</v>
      </c>
      <c r="I2036">
        <v>1</v>
      </c>
      <c r="J2036" s="21">
        <f t="shared" si="125"/>
        <v>1</v>
      </c>
      <c r="K2036" t="s">
        <v>2377</v>
      </c>
      <c r="L2036" s="22" t="str">
        <f t="shared" si="126"/>
        <v>No</v>
      </c>
    </row>
    <row r="2037" spans="1:12">
      <c r="A2037" t="s">
        <v>328</v>
      </c>
      <c r="B2037">
        <v>29.925000000000001</v>
      </c>
      <c r="C2037" s="22" t="str">
        <f t="shared" si="127"/>
        <v>Overweight</v>
      </c>
      <c r="D2037">
        <v>5.3</v>
      </c>
      <c r="E2037" t="str">
        <f t="shared" si="124"/>
        <v>Normal</v>
      </c>
      <c r="F2037" t="s">
        <v>2377</v>
      </c>
      <c r="G2037" t="s">
        <v>2377</v>
      </c>
      <c r="H2037" t="s">
        <v>2377</v>
      </c>
      <c r="I2037">
        <v>1</v>
      </c>
      <c r="J2037" s="21">
        <f t="shared" si="125"/>
        <v>1</v>
      </c>
      <c r="K2037" t="s">
        <v>2377</v>
      </c>
      <c r="L2037" s="22" t="str">
        <f t="shared" si="126"/>
        <v>No</v>
      </c>
    </row>
    <row r="2038" spans="1:12">
      <c r="A2038" t="s">
        <v>327</v>
      </c>
      <c r="B2038">
        <v>24.225000000000001</v>
      </c>
      <c r="C2038" s="22" t="str">
        <f t="shared" si="127"/>
        <v>Normal weight</v>
      </c>
      <c r="D2038">
        <v>4.42</v>
      </c>
      <c r="E2038" t="str">
        <f t="shared" si="124"/>
        <v>Normal</v>
      </c>
      <c r="F2038" t="s">
        <v>2377</v>
      </c>
      <c r="G2038" t="s">
        <v>2377</v>
      </c>
      <c r="H2038" t="s">
        <v>2377</v>
      </c>
      <c r="I2038">
        <v>1</v>
      </c>
      <c r="J2038" s="21">
        <f t="shared" si="125"/>
        <v>1</v>
      </c>
      <c r="K2038" t="s">
        <v>2377</v>
      </c>
      <c r="L2038" s="22" t="str">
        <f t="shared" si="126"/>
        <v>No</v>
      </c>
    </row>
    <row r="2039" spans="1:12">
      <c r="A2039" t="s">
        <v>326</v>
      </c>
      <c r="B2039">
        <v>29.68</v>
      </c>
      <c r="C2039" s="22" t="str">
        <f t="shared" si="127"/>
        <v>Overweight</v>
      </c>
      <c r="D2039">
        <v>5.68</v>
      </c>
      <c r="E2039" t="str">
        <f t="shared" si="124"/>
        <v>Normal</v>
      </c>
      <c r="F2039" t="s">
        <v>2377</v>
      </c>
      <c r="G2039" t="s">
        <v>2379</v>
      </c>
      <c r="H2039" t="s">
        <v>2377</v>
      </c>
      <c r="I2039">
        <v>1</v>
      </c>
      <c r="J2039" s="21">
        <f t="shared" si="125"/>
        <v>1</v>
      </c>
      <c r="K2039" t="s">
        <v>2377</v>
      </c>
      <c r="L2039" s="22" t="str">
        <f t="shared" si="126"/>
        <v>No</v>
      </c>
    </row>
    <row r="2040" spans="1:12">
      <c r="A2040" t="s">
        <v>325</v>
      </c>
      <c r="B2040">
        <v>20.614999999999998</v>
      </c>
      <c r="C2040" s="22" t="str">
        <f t="shared" si="127"/>
        <v>Normal weight</v>
      </c>
      <c r="D2040">
        <v>6.05</v>
      </c>
      <c r="E2040" t="str">
        <f t="shared" si="124"/>
        <v>Pre-diabetes</v>
      </c>
      <c r="F2040" t="s">
        <v>2377</v>
      </c>
      <c r="G2040" t="s">
        <v>2377</v>
      </c>
      <c r="H2040" t="s">
        <v>2380</v>
      </c>
      <c r="I2040">
        <v>1</v>
      </c>
      <c r="J2040" s="21">
        <f t="shared" si="125"/>
        <v>1</v>
      </c>
      <c r="K2040" t="s">
        <v>2377</v>
      </c>
      <c r="L2040" s="22" t="str">
        <f t="shared" si="126"/>
        <v>No</v>
      </c>
    </row>
    <row r="2041" spans="1:12">
      <c r="A2041" t="s">
        <v>324</v>
      </c>
      <c r="B2041">
        <v>32.119999999999997</v>
      </c>
      <c r="C2041" s="22" t="str">
        <f t="shared" si="127"/>
        <v>Obesity</v>
      </c>
      <c r="D2041">
        <v>5.33</v>
      </c>
      <c r="E2041" t="str">
        <f t="shared" si="124"/>
        <v>Normal</v>
      </c>
      <c r="F2041" t="s">
        <v>2377</v>
      </c>
      <c r="G2041" t="s">
        <v>2379</v>
      </c>
      <c r="H2041" t="s">
        <v>2377</v>
      </c>
      <c r="I2041">
        <v>1</v>
      </c>
      <c r="J2041" s="21">
        <f t="shared" si="125"/>
        <v>1</v>
      </c>
      <c r="K2041" t="s">
        <v>2377</v>
      </c>
      <c r="L2041" s="22" t="str">
        <f t="shared" si="126"/>
        <v>No</v>
      </c>
    </row>
    <row r="2042" spans="1:12">
      <c r="A2042" t="s">
        <v>323</v>
      </c>
      <c r="B2042">
        <v>27.36</v>
      </c>
      <c r="C2042" s="22" t="str">
        <f t="shared" si="127"/>
        <v>Overweight</v>
      </c>
      <c r="D2042">
        <v>6.22</v>
      </c>
      <c r="E2042" t="str">
        <f t="shared" si="124"/>
        <v>Pre-diabetes</v>
      </c>
      <c r="F2042" t="s">
        <v>2377</v>
      </c>
      <c r="G2042" t="s">
        <v>2377</v>
      </c>
      <c r="H2042" t="s">
        <v>2377</v>
      </c>
      <c r="I2042" t="s">
        <v>2378</v>
      </c>
      <c r="J2042" s="21">
        <f t="shared" si="125"/>
        <v>0</v>
      </c>
      <c r="K2042" t="s">
        <v>2377</v>
      </c>
      <c r="L2042" s="22" t="str">
        <f t="shared" si="126"/>
        <v>No</v>
      </c>
    </row>
    <row r="2043" spans="1:12">
      <c r="A2043" t="s">
        <v>322</v>
      </c>
      <c r="B2043">
        <v>17.385000000000002</v>
      </c>
      <c r="C2043" s="22" t="str">
        <f t="shared" si="127"/>
        <v>Underweight</v>
      </c>
      <c r="D2043">
        <v>5.84</v>
      </c>
      <c r="E2043" t="str">
        <f t="shared" si="124"/>
        <v>Pre-diabetes</v>
      </c>
      <c r="F2043" t="s">
        <v>2377</v>
      </c>
      <c r="G2043" t="s">
        <v>2377</v>
      </c>
      <c r="H2043" t="s">
        <v>2377</v>
      </c>
      <c r="I2043" t="s">
        <v>2378</v>
      </c>
      <c r="J2043" s="21">
        <f t="shared" si="125"/>
        <v>0</v>
      </c>
      <c r="K2043" t="s">
        <v>2377</v>
      </c>
      <c r="L2043" s="22" t="str">
        <f t="shared" si="126"/>
        <v>No</v>
      </c>
    </row>
    <row r="2044" spans="1:12">
      <c r="A2044" t="s">
        <v>321</v>
      </c>
      <c r="B2044">
        <v>30.13</v>
      </c>
      <c r="C2044" s="22" t="str">
        <f t="shared" si="127"/>
        <v>Obesity</v>
      </c>
      <c r="D2044">
        <v>5.71</v>
      </c>
      <c r="E2044" t="str">
        <f t="shared" si="124"/>
        <v>Pre-diabetes</v>
      </c>
      <c r="F2044" t="s">
        <v>2377</v>
      </c>
      <c r="G2044" t="s">
        <v>2379</v>
      </c>
      <c r="H2044" t="s">
        <v>2377</v>
      </c>
      <c r="I2044">
        <v>1</v>
      </c>
      <c r="J2044" s="21">
        <f t="shared" si="125"/>
        <v>1</v>
      </c>
      <c r="K2044" t="s">
        <v>2377</v>
      </c>
      <c r="L2044" s="22" t="str">
        <f t="shared" si="126"/>
        <v>No</v>
      </c>
    </row>
    <row r="2045" spans="1:12">
      <c r="A2045" t="s">
        <v>320</v>
      </c>
      <c r="B2045">
        <v>25.44</v>
      </c>
      <c r="C2045" s="22" t="str">
        <f t="shared" si="127"/>
        <v>Overweight</v>
      </c>
      <c r="D2045">
        <v>6.04</v>
      </c>
      <c r="E2045" t="str">
        <f t="shared" si="124"/>
        <v>Pre-diabetes</v>
      </c>
      <c r="F2045" t="s">
        <v>2379</v>
      </c>
      <c r="G2045" t="s">
        <v>2377</v>
      </c>
      <c r="H2045" t="s">
        <v>2380</v>
      </c>
      <c r="I2045">
        <v>1</v>
      </c>
      <c r="J2045" s="21">
        <f t="shared" si="125"/>
        <v>1</v>
      </c>
      <c r="K2045" t="s">
        <v>2377</v>
      </c>
      <c r="L2045" s="22" t="str">
        <f t="shared" si="126"/>
        <v>No</v>
      </c>
    </row>
    <row r="2046" spans="1:12">
      <c r="A2046" t="s">
        <v>319</v>
      </c>
      <c r="B2046">
        <v>39.805</v>
      </c>
      <c r="C2046" s="22" t="str">
        <f t="shared" si="127"/>
        <v>Obesity</v>
      </c>
      <c r="D2046">
        <v>4.38</v>
      </c>
      <c r="E2046" t="str">
        <f t="shared" si="124"/>
        <v>Normal</v>
      </c>
      <c r="F2046" t="s">
        <v>2377</v>
      </c>
      <c r="G2046" t="s">
        <v>2379</v>
      </c>
      <c r="H2046" t="s">
        <v>2377</v>
      </c>
      <c r="I2046">
        <v>1</v>
      </c>
      <c r="J2046" s="21">
        <f t="shared" si="125"/>
        <v>1</v>
      </c>
      <c r="K2046" t="s">
        <v>2377</v>
      </c>
      <c r="L2046" s="22" t="str">
        <f t="shared" si="126"/>
        <v>No</v>
      </c>
    </row>
    <row r="2047" spans="1:12">
      <c r="A2047" t="s">
        <v>318</v>
      </c>
      <c r="B2047">
        <v>30.4</v>
      </c>
      <c r="C2047" s="22" t="str">
        <f t="shared" si="127"/>
        <v>Obesity</v>
      </c>
      <c r="D2047">
        <v>5.56</v>
      </c>
      <c r="E2047" t="str">
        <f t="shared" si="124"/>
        <v>Normal</v>
      </c>
      <c r="F2047" t="s">
        <v>2379</v>
      </c>
      <c r="G2047" t="s">
        <v>2379</v>
      </c>
      <c r="H2047" t="s">
        <v>2377</v>
      </c>
      <c r="I2047">
        <v>1</v>
      </c>
      <c r="J2047" s="21">
        <f t="shared" si="125"/>
        <v>1</v>
      </c>
      <c r="K2047" t="s">
        <v>2377</v>
      </c>
      <c r="L2047" s="22" t="str">
        <f t="shared" si="126"/>
        <v>No</v>
      </c>
    </row>
    <row r="2048" spans="1:12">
      <c r="A2048" t="s">
        <v>317</v>
      </c>
      <c r="B2048">
        <v>23.18</v>
      </c>
      <c r="C2048" s="22" t="str">
        <f t="shared" si="127"/>
        <v>Normal weight</v>
      </c>
      <c r="D2048">
        <v>4.24</v>
      </c>
      <c r="E2048" t="str">
        <f t="shared" si="124"/>
        <v>Normal</v>
      </c>
      <c r="F2048" t="s">
        <v>2377</v>
      </c>
      <c r="G2048" t="s">
        <v>2379</v>
      </c>
      <c r="H2048" t="s">
        <v>2377</v>
      </c>
      <c r="I2048">
        <v>1</v>
      </c>
      <c r="J2048" s="21">
        <f t="shared" si="125"/>
        <v>1</v>
      </c>
      <c r="K2048" t="s">
        <v>2377</v>
      </c>
      <c r="L2048" s="22" t="str">
        <f t="shared" si="126"/>
        <v>No</v>
      </c>
    </row>
    <row r="2049" spans="1:12">
      <c r="A2049" t="s">
        <v>316</v>
      </c>
      <c r="B2049">
        <v>39.615000000000002</v>
      </c>
      <c r="C2049" s="22" t="str">
        <f t="shared" si="127"/>
        <v>Obesity</v>
      </c>
      <c r="D2049">
        <v>6.32</v>
      </c>
      <c r="E2049" t="str">
        <f t="shared" si="124"/>
        <v>Pre-diabetes</v>
      </c>
      <c r="F2049" t="s">
        <v>2377</v>
      </c>
      <c r="G2049" t="s">
        <v>2377</v>
      </c>
      <c r="H2049" t="s">
        <v>2380</v>
      </c>
      <c r="I2049">
        <v>1</v>
      </c>
      <c r="J2049" s="21">
        <f t="shared" si="125"/>
        <v>1</v>
      </c>
      <c r="K2049" t="s">
        <v>2377</v>
      </c>
      <c r="L2049" s="22" t="str">
        <f t="shared" si="126"/>
        <v>No</v>
      </c>
    </row>
    <row r="2050" spans="1:12">
      <c r="A2050" t="s">
        <v>315</v>
      </c>
      <c r="B2050">
        <v>30.59</v>
      </c>
      <c r="C2050" s="22" t="str">
        <f t="shared" si="127"/>
        <v>Obesity</v>
      </c>
      <c r="D2050">
        <v>6.3</v>
      </c>
      <c r="E2050" t="str">
        <f t="shared" si="124"/>
        <v>Pre-diabetes</v>
      </c>
      <c r="F2050" t="s">
        <v>2379</v>
      </c>
      <c r="G2050" t="s">
        <v>2377</v>
      </c>
      <c r="H2050" t="s">
        <v>2380</v>
      </c>
      <c r="I2050">
        <v>1</v>
      </c>
      <c r="J2050" s="21">
        <f t="shared" si="125"/>
        <v>1</v>
      </c>
      <c r="K2050" t="s">
        <v>2377</v>
      </c>
      <c r="L2050" s="22" t="str">
        <f t="shared" si="126"/>
        <v>No</v>
      </c>
    </row>
    <row r="2051" spans="1:12">
      <c r="A2051" t="s">
        <v>314</v>
      </c>
      <c r="B2051">
        <v>16.72</v>
      </c>
      <c r="C2051" s="22" t="str">
        <f t="shared" si="127"/>
        <v>Underweight</v>
      </c>
      <c r="D2051">
        <v>4.38</v>
      </c>
      <c r="E2051" t="str">
        <f t="shared" ref="E2051:E2114" si="128">IF(D2051&lt;5.7,"Normal",IF(D2051&lt;6.5,"Pre-diabetes","Diabetes"))</f>
        <v>Normal</v>
      </c>
      <c r="F2051" t="s">
        <v>2379</v>
      </c>
      <c r="G2051" t="s">
        <v>2377</v>
      </c>
      <c r="H2051" t="s">
        <v>2377</v>
      </c>
      <c r="I2051">
        <v>1</v>
      </c>
      <c r="J2051" s="21">
        <f t="shared" ref="J2051:J2114" si="129">IF(I2051="No major surgery",0,I2051)</f>
        <v>1</v>
      </c>
      <c r="K2051" t="s">
        <v>2377</v>
      </c>
      <c r="L2051" s="22" t="str">
        <f t="shared" ref="L2051:L2114" si="130">IF(K2051="?","No",K2051)</f>
        <v>No</v>
      </c>
    </row>
    <row r="2052" spans="1:12">
      <c r="A2052" t="s">
        <v>313</v>
      </c>
      <c r="B2052">
        <v>26.22</v>
      </c>
      <c r="C2052" s="22" t="str">
        <f t="shared" ref="C2052:C2115" si="131">IF(B2052&lt;18.5,"Underweight",IF(B2052&lt;25,"Normal weight", IF(B2052&lt;30,"Overweight","Obesity")))</f>
        <v>Overweight</v>
      </c>
      <c r="D2052">
        <v>4.6500000000000004</v>
      </c>
      <c r="E2052" t="str">
        <f t="shared" si="128"/>
        <v>Normal</v>
      </c>
      <c r="F2052" t="s">
        <v>2379</v>
      </c>
      <c r="G2052" t="s">
        <v>2377</v>
      </c>
      <c r="H2052" t="s">
        <v>2380</v>
      </c>
      <c r="I2052">
        <v>1</v>
      </c>
      <c r="J2052" s="21">
        <f t="shared" si="129"/>
        <v>1</v>
      </c>
      <c r="K2052" t="s">
        <v>2377</v>
      </c>
      <c r="L2052" s="22" t="str">
        <f t="shared" si="130"/>
        <v>No</v>
      </c>
    </row>
    <row r="2053" spans="1:12">
      <c r="A2053" t="s">
        <v>312</v>
      </c>
      <c r="B2053">
        <v>31.824999999999999</v>
      </c>
      <c r="C2053" s="22" t="str">
        <f t="shared" si="131"/>
        <v>Obesity</v>
      </c>
      <c r="D2053">
        <v>4.7</v>
      </c>
      <c r="E2053" t="str">
        <f t="shared" si="128"/>
        <v>Normal</v>
      </c>
      <c r="F2053" t="s">
        <v>2377</v>
      </c>
      <c r="G2053" t="s">
        <v>2377</v>
      </c>
      <c r="H2053" t="s">
        <v>2380</v>
      </c>
      <c r="I2053">
        <v>1</v>
      </c>
      <c r="J2053" s="21">
        <f t="shared" si="129"/>
        <v>1</v>
      </c>
      <c r="K2053" t="s">
        <v>2377</v>
      </c>
      <c r="L2053" s="22" t="str">
        <f t="shared" si="130"/>
        <v>No</v>
      </c>
    </row>
    <row r="2054" spans="1:12">
      <c r="A2054" t="s">
        <v>311</v>
      </c>
      <c r="B2054">
        <v>25.745000000000001</v>
      </c>
      <c r="C2054" s="22" t="str">
        <f t="shared" si="131"/>
        <v>Overweight</v>
      </c>
      <c r="D2054">
        <v>4.34</v>
      </c>
      <c r="E2054" t="str">
        <f t="shared" si="128"/>
        <v>Normal</v>
      </c>
      <c r="F2054" t="s">
        <v>2377</v>
      </c>
      <c r="G2054" t="s">
        <v>2377</v>
      </c>
      <c r="H2054" t="s">
        <v>2380</v>
      </c>
      <c r="I2054">
        <v>1</v>
      </c>
      <c r="J2054" s="21">
        <f t="shared" si="129"/>
        <v>1</v>
      </c>
      <c r="K2054" t="s">
        <v>2377</v>
      </c>
      <c r="L2054" s="22" t="str">
        <f t="shared" si="130"/>
        <v>No</v>
      </c>
    </row>
    <row r="2055" spans="1:12">
      <c r="A2055" t="s">
        <v>310</v>
      </c>
      <c r="B2055">
        <v>24.605</v>
      </c>
      <c r="C2055" s="22" t="str">
        <f t="shared" si="131"/>
        <v>Normal weight</v>
      </c>
      <c r="D2055">
        <v>5.62</v>
      </c>
      <c r="E2055" t="str">
        <f t="shared" si="128"/>
        <v>Normal</v>
      </c>
      <c r="F2055" t="s">
        <v>2377</v>
      </c>
      <c r="G2055" t="s">
        <v>2377</v>
      </c>
      <c r="H2055" t="s">
        <v>2380</v>
      </c>
      <c r="I2055">
        <v>1</v>
      </c>
      <c r="J2055" s="21">
        <f t="shared" si="129"/>
        <v>1</v>
      </c>
      <c r="K2055" t="s">
        <v>2377</v>
      </c>
      <c r="L2055" s="22" t="str">
        <f t="shared" si="130"/>
        <v>No</v>
      </c>
    </row>
    <row r="2056" spans="1:12">
      <c r="A2056" t="s">
        <v>309</v>
      </c>
      <c r="B2056">
        <v>24.51</v>
      </c>
      <c r="C2056" s="22" t="str">
        <f t="shared" si="131"/>
        <v>Normal weight</v>
      </c>
      <c r="D2056">
        <v>4.24</v>
      </c>
      <c r="E2056" t="str">
        <f t="shared" si="128"/>
        <v>Normal</v>
      </c>
      <c r="F2056" t="s">
        <v>2377</v>
      </c>
      <c r="G2056" t="s">
        <v>2377</v>
      </c>
      <c r="H2056" t="s">
        <v>2380</v>
      </c>
      <c r="I2056">
        <v>1</v>
      </c>
      <c r="J2056" s="21">
        <f t="shared" si="129"/>
        <v>1</v>
      </c>
      <c r="K2056" t="s">
        <v>2377</v>
      </c>
      <c r="L2056" s="22" t="str">
        <f t="shared" si="130"/>
        <v>No</v>
      </c>
    </row>
    <row r="2057" spans="1:12">
      <c r="A2057" t="s">
        <v>308</v>
      </c>
      <c r="B2057">
        <v>31.065000000000001</v>
      </c>
      <c r="C2057" s="22" t="str">
        <f t="shared" si="131"/>
        <v>Obesity</v>
      </c>
      <c r="D2057">
        <v>4.57</v>
      </c>
      <c r="E2057" t="str">
        <f t="shared" si="128"/>
        <v>Normal</v>
      </c>
      <c r="F2057" t="s">
        <v>2379</v>
      </c>
      <c r="G2057" t="s">
        <v>2377</v>
      </c>
      <c r="H2057" t="s">
        <v>2377</v>
      </c>
      <c r="I2057" t="s">
        <v>2378</v>
      </c>
      <c r="J2057" s="21">
        <f t="shared" si="129"/>
        <v>0</v>
      </c>
      <c r="K2057" t="s">
        <v>2377</v>
      </c>
      <c r="L2057" s="22" t="str">
        <f t="shared" si="130"/>
        <v>No</v>
      </c>
    </row>
    <row r="2058" spans="1:12">
      <c r="A2058" t="s">
        <v>307</v>
      </c>
      <c r="B2058">
        <v>28.12</v>
      </c>
      <c r="C2058" s="22" t="str">
        <f t="shared" si="131"/>
        <v>Overweight</v>
      </c>
      <c r="D2058">
        <v>5.05</v>
      </c>
      <c r="E2058" t="str">
        <f t="shared" si="128"/>
        <v>Normal</v>
      </c>
      <c r="F2058" t="s">
        <v>2377</v>
      </c>
      <c r="G2058" t="s">
        <v>2377</v>
      </c>
      <c r="H2058" t="s">
        <v>2377</v>
      </c>
      <c r="I2058" t="s">
        <v>2378</v>
      </c>
      <c r="J2058" s="21">
        <f t="shared" si="129"/>
        <v>0</v>
      </c>
      <c r="K2058" t="s">
        <v>2377</v>
      </c>
      <c r="L2058" s="22" t="str">
        <f t="shared" si="130"/>
        <v>No</v>
      </c>
    </row>
    <row r="2059" spans="1:12">
      <c r="A2059" t="s">
        <v>306</v>
      </c>
      <c r="B2059">
        <v>38.06</v>
      </c>
      <c r="C2059" s="22" t="str">
        <f t="shared" si="131"/>
        <v>Obesity</v>
      </c>
      <c r="D2059">
        <v>6.16</v>
      </c>
      <c r="E2059" t="str">
        <f t="shared" si="128"/>
        <v>Pre-diabetes</v>
      </c>
      <c r="F2059" t="s">
        <v>2377</v>
      </c>
      <c r="G2059" t="s">
        <v>2377</v>
      </c>
      <c r="H2059" t="s">
        <v>2377</v>
      </c>
      <c r="I2059" t="s">
        <v>2378</v>
      </c>
      <c r="J2059" s="21">
        <f t="shared" si="129"/>
        <v>0</v>
      </c>
      <c r="K2059" t="s">
        <v>2377</v>
      </c>
      <c r="L2059" s="22" t="str">
        <f t="shared" si="130"/>
        <v>No</v>
      </c>
    </row>
    <row r="2060" spans="1:12">
      <c r="A2060" t="s">
        <v>305</v>
      </c>
      <c r="B2060">
        <v>24.96</v>
      </c>
      <c r="C2060" s="22" t="str">
        <f t="shared" si="131"/>
        <v>Normal weight</v>
      </c>
      <c r="D2060">
        <v>4.57</v>
      </c>
      <c r="E2060" t="str">
        <f t="shared" si="128"/>
        <v>Normal</v>
      </c>
      <c r="F2060" t="s">
        <v>2377</v>
      </c>
      <c r="G2060" t="s">
        <v>2377</v>
      </c>
      <c r="H2060" t="s">
        <v>2377</v>
      </c>
      <c r="I2060" t="s">
        <v>2378</v>
      </c>
      <c r="J2060" s="21">
        <f t="shared" si="129"/>
        <v>0</v>
      </c>
      <c r="K2060" t="s">
        <v>2377</v>
      </c>
      <c r="L2060" s="22" t="str">
        <f t="shared" si="130"/>
        <v>No</v>
      </c>
    </row>
    <row r="2061" spans="1:12">
      <c r="A2061" t="s">
        <v>304</v>
      </c>
      <c r="B2061">
        <v>17.670000000000002</v>
      </c>
      <c r="C2061" s="22" t="str">
        <f t="shared" si="131"/>
        <v>Underweight</v>
      </c>
      <c r="D2061">
        <v>5.53</v>
      </c>
      <c r="E2061" t="str">
        <f t="shared" si="128"/>
        <v>Normal</v>
      </c>
      <c r="F2061" t="s">
        <v>2379</v>
      </c>
      <c r="G2061" t="s">
        <v>2377</v>
      </c>
      <c r="H2061" t="s">
        <v>2377</v>
      </c>
      <c r="I2061" t="s">
        <v>2378</v>
      </c>
      <c r="J2061" s="21">
        <f t="shared" si="129"/>
        <v>0</v>
      </c>
      <c r="K2061" t="s">
        <v>2377</v>
      </c>
      <c r="L2061" s="22" t="str">
        <f t="shared" si="130"/>
        <v>No</v>
      </c>
    </row>
    <row r="2062" spans="1:12">
      <c r="A2062" t="s">
        <v>303</v>
      </c>
      <c r="B2062">
        <v>31.35</v>
      </c>
      <c r="C2062" s="22" t="str">
        <f t="shared" si="131"/>
        <v>Obesity</v>
      </c>
      <c r="D2062">
        <v>5.84</v>
      </c>
      <c r="E2062" t="str">
        <f t="shared" si="128"/>
        <v>Pre-diabetes</v>
      </c>
      <c r="F2062" t="s">
        <v>2377</v>
      </c>
      <c r="G2062" t="s">
        <v>2379</v>
      </c>
      <c r="H2062" t="s">
        <v>2377</v>
      </c>
      <c r="I2062">
        <v>1</v>
      </c>
      <c r="J2062" s="21">
        <f t="shared" si="129"/>
        <v>1</v>
      </c>
      <c r="K2062" t="s">
        <v>2377</v>
      </c>
      <c r="L2062" s="22" t="str">
        <f t="shared" si="130"/>
        <v>No</v>
      </c>
    </row>
    <row r="2063" spans="1:12">
      <c r="A2063" t="s">
        <v>302</v>
      </c>
      <c r="B2063">
        <v>28.31</v>
      </c>
      <c r="C2063" s="22" t="str">
        <f t="shared" si="131"/>
        <v>Overweight</v>
      </c>
      <c r="D2063">
        <v>6.41</v>
      </c>
      <c r="E2063" t="str">
        <f t="shared" si="128"/>
        <v>Pre-diabetes</v>
      </c>
      <c r="F2063" t="s">
        <v>2377</v>
      </c>
      <c r="G2063" t="s">
        <v>2379</v>
      </c>
      <c r="H2063" t="s">
        <v>2377</v>
      </c>
      <c r="I2063">
        <v>1</v>
      </c>
      <c r="J2063" s="21">
        <f t="shared" si="129"/>
        <v>1</v>
      </c>
      <c r="K2063" t="s">
        <v>2377</v>
      </c>
      <c r="L2063" s="22" t="str">
        <f t="shared" si="130"/>
        <v>No</v>
      </c>
    </row>
    <row r="2064" spans="1:12">
      <c r="A2064" t="s">
        <v>301</v>
      </c>
      <c r="B2064">
        <v>30.3</v>
      </c>
      <c r="C2064" s="22" t="str">
        <f t="shared" si="131"/>
        <v>Obesity</v>
      </c>
      <c r="D2064">
        <v>4.7300000000000004</v>
      </c>
      <c r="E2064" t="str">
        <f t="shared" si="128"/>
        <v>Normal</v>
      </c>
      <c r="F2064" t="s">
        <v>2379</v>
      </c>
      <c r="G2064" t="s">
        <v>2377</v>
      </c>
      <c r="H2064" t="s">
        <v>2380</v>
      </c>
      <c r="I2064">
        <v>1</v>
      </c>
      <c r="J2064" s="21">
        <f t="shared" si="129"/>
        <v>1</v>
      </c>
      <c r="K2064" t="s">
        <v>2377</v>
      </c>
      <c r="L2064" s="22" t="str">
        <f t="shared" si="130"/>
        <v>No</v>
      </c>
    </row>
    <row r="2065" spans="1:12">
      <c r="A2065" t="s">
        <v>300</v>
      </c>
      <c r="B2065">
        <v>26.4</v>
      </c>
      <c r="C2065" s="22" t="str">
        <f t="shared" si="131"/>
        <v>Overweight</v>
      </c>
      <c r="D2065">
        <v>6.22</v>
      </c>
      <c r="E2065" t="str">
        <f t="shared" si="128"/>
        <v>Pre-diabetes</v>
      </c>
      <c r="F2065" t="s">
        <v>2379</v>
      </c>
      <c r="G2065" t="s">
        <v>2377</v>
      </c>
      <c r="H2065" t="s">
        <v>2377</v>
      </c>
      <c r="I2065" t="s">
        <v>2378</v>
      </c>
      <c r="J2065" s="21">
        <f t="shared" si="129"/>
        <v>0</v>
      </c>
      <c r="K2065" t="s">
        <v>2377</v>
      </c>
      <c r="L2065" s="22" t="str">
        <f t="shared" si="130"/>
        <v>No</v>
      </c>
    </row>
    <row r="2066" spans="1:12">
      <c r="A2066" t="s">
        <v>299</v>
      </c>
      <c r="B2066">
        <v>22.135000000000002</v>
      </c>
      <c r="C2066" s="22" t="str">
        <f t="shared" si="131"/>
        <v>Normal weight</v>
      </c>
      <c r="D2066">
        <v>4.46</v>
      </c>
      <c r="E2066" t="str">
        <f t="shared" si="128"/>
        <v>Normal</v>
      </c>
      <c r="F2066" t="s">
        <v>2379</v>
      </c>
      <c r="G2066" t="s">
        <v>2377</v>
      </c>
      <c r="H2066" t="s">
        <v>2377</v>
      </c>
      <c r="I2066" t="s">
        <v>2378</v>
      </c>
      <c r="J2066" s="21">
        <f t="shared" si="129"/>
        <v>0</v>
      </c>
      <c r="K2066" t="s">
        <v>2377</v>
      </c>
      <c r="L2066" s="22" t="str">
        <f t="shared" si="130"/>
        <v>No</v>
      </c>
    </row>
    <row r="2067" spans="1:12">
      <c r="A2067" t="s">
        <v>298</v>
      </c>
      <c r="B2067">
        <v>17.399999999999999</v>
      </c>
      <c r="C2067" s="22" t="str">
        <f t="shared" si="131"/>
        <v>Underweight</v>
      </c>
      <c r="D2067">
        <v>4.5</v>
      </c>
      <c r="E2067" t="str">
        <f t="shared" si="128"/>
        <v>Normal</v>
      </c>
      <c r="F2067" t="s">
        <v>2379</v>
      </c>
      <c r="G2067" t="s">
        <v>2377</v>
      </c>
      <c r="H2067" t="s">
        <v>2377</v>
      </c>
      <c r="I2067" t="s">
        <v>2378</v>
      </c>
      <c r="J2067" s="21">
        <f t="shared" si="129"/>
        <v>0</v>
      </c>
      <c r="K2067" t="s">
        <v>2377</v>
      </c>
      <c r="L2067" s="22" t="str">
        <f t="shared" si="130"/>
        <v>No</v>
      </c>
    </row>
    <row r="2068" spans="1:12">
      <c r="A2068" t="s">
        <v>296</v>
      </c>
      <c r="B2068">
        <v>28.06</v>
      </c>
      <c r="C2068" s="22" t="str">
        <f t="shared" si="131"/>
        <v>Overweight</v>
      </c>
      <c r="D2068">
        <v>8.93</v>
      </c>
      <c r="E2068" t="str">
        <f t="shared" si="128"/>
        <v>Diabetes</v>
      </c>
      <c r="F2068" t="s">
        <v>2377</v>
      </c>
      <c r="G2068" t="s">
        <v>2377</v>
      </c>
      <c r="H2068" t="s">
        <v>2377</v>
      </c>
      <c r="I2068" t="s">
        <v>2378</v>
      </c>
      <c r="J2068" s="21">
        <f t="shared" si="129"/>
        <v>0</v>
      </c>
      <c r="K2068" t="s">
        <v>2377</v>
      </c>
      <c r="L2068" s="22" t="str">
        <f t="shared" si="130"/>
        <v>No</v>
      </c>
    </row>
    <row r="2069" spans="1:12">
      <c r="A2069" t="s">
        <v>295</v>
      </c>
      <c r="B2069">
        <v>31.13</v>
      </c>
      <c r="C2069" s="22" t="str">
        <f t="shared" si="131"/>
        <v>Obesity</v>
      </c>
      <c r="D2069">
        <v>11.02</v>
      </c>
      <c r="E2069" t="str">
        <f t="shared" si="128"/>
        <v>Diabetes</v>
      </c>
      <c r="F2069" t="s">
        <v>2377</v>
      </c>
      <c r="G2069" t="s">
        <v>2377</v>
      </c>
      <c r="H2069" t="s">
        <v>2377</v>
      </c>
      <c r="I2069" t="s">
        <v>2378</v>
      </c>
      <c r="J2069" s="21">
        <f t="shared" si="129"/>
        <v>0</v>
      </c>
      <c r="K2069" t="s">
        <v>2377</v>
      </c>
      <c r="L2069" s="22" t="str">
        <f t="shared" si="130"/>
        <v>No</v>
      </c>
    </row>
    <row r="2070" spans="1:12">
      <c r="A2070" t="s">
        <v>294</v>
      </c>
      <c r="B2070">
        <v>18.46</v>
      </c>
      <c r="C2070" s="22" t="str">
        <f t="shared" si="131"/>
        <v>Underweight</v>
      </c>
      <c r="D2070">
        <v>5.25</v>
      </c>
      <c r="E2070" t="str">
        <f t="shared" si="128"/>
        <v>Normal</v>
      </c>
      <c r="F2070" t="s">
        <v>2377</v>
      </c>
      <c r="G2070" t="s">
        <v>2377</v>
      </c>
      <c r="H2070" t="s">
        <v>2377</v>
      </c>
      <c r="I2070" t="s">
        <v>2378</v>
      </c>
      <c r="J2070" s="21">
        <f t="shared" si="129"/>
        <v>0</v>
      </c>
      <c r="K2070" t="s">
        <v>2377</v>
      </c>
      <c r="L2070" s="22" t="str">
        <f t="shared" si="130"/>
        <v>No</v>
      </c>
    </row>
    <row r="2071" spans="1:12">
      <c r="A2071" t="s">
        <v>293</v>
      </c>
      <c r="B2071">
        <v>17.3</v>
      </c>
      <c r="C2071" s="22" t="str">
        <f t="shared" si="131"/>
        <v>Underweight</v>
      </c>
      <c r="D2071">
        <v>4.75</v>
      </c>
      <c r="E2071" t="str">
        <f t="shared" si="128"/>
        <v>Normal</v>
      </c>
      <c r="F2071" t="s">
        <v>2377</v>
      </c>
      <c r="G2071" t="s">
        <v>2377</v>
      </c>
      <c r="H2071" t="s">
        <v>2377</v>
      </c>
      <c r="I2071" t="s">
        <v>2378</v>
      </c>
      <c r="J2071" s="21">
        <f t="shared" si="129"/>
        <v>0</v>
      </c>
      <c r="K2071" t="s">
        <v>2377</v>
      </c>
      <c r="L2071" s="22" t="str">
        <f t="shared" si="130"/>
        <v>No</v>
      </c>
    </row>
    <row r="2072" spans="1:12">
      <c r="A2072" t="s">
        <v>292</v>
      </c>
      <c r="B2072">
        <v>35.625</v>
      </c>
      <c r="C2072" s="22" t="str">
        <f t="shared" si="131"/>
        <v>Obesity</v>
      </c>
      <c r="D2072">
        <v>4.68</v>
      </c>
      <c r="E2072" t="str">
        <f t="shared" si="128"/>
        <v>Normal</v>
      </c>
      <c r="F2072" t="s">
        <v>2379</v>
      </c>
      <c r="G2072" t="s">
        <v>2377</v>
      </c>
      <c r="H2072" t="s">
        <v>2380</v>
      </c>
      <c r="I2072">
        <v>1</v>
      </c>
      <c r="J2072" s="21">
        <f t="shared" si="129"/>
        <v>1</v>
      </c>
      <c r="K2072" t="s">
        <v>2377</v>
      </c>
      <c r="L2072" s="22" t="str">
        <f t="shared" si="130"/>
        <v>No</v>
      </c>
    </row>
    <row r="2073" spans="1:12">
      <c r="A2073" t="s">
        <v>291</v>
      </c>
      <c r="B2073">
        <v>20.234999999999999</v>
      </c>
      <c r="C2073" s="22" t="str">
        <f t="shared" si="131"/>
        <v>Normal weight</v>
      </c>
      <c r="D2073">
        <v>6.17</v>
      </c>
      <c r="E2073" t="str">
        <f t="shared" si="128"/>
        <v>Pre-diabetes</v>
      </c>
      <c r="F2073" t="s">
        <v>2379</v>
      </c>
      <c r="G2073" t="s">
        <v>2379</v>
      </c>
      <c r="H2073" t="s">
        <v>2377</v>
      </c>
      <c r="I2073">
        <v>2</v>
      </c>
      <c r="J2073" s="21">
        <f t="shared" si="129"/>
        <v>2</v>
      </c>
      <c r="K2073" t="s">
        <v>2377</v>
      </c>
      <c r="L2073" s="22" t="str">
        <f t="shared" si="130"/>
        <v>No</v>
      </c>
    </row>
    <row r="2074" spans="1:12">
      <c r="A2074" t="s">
        <v>290</v>
      </c>
      <c r="B2074">
        <v>27.55</v>
      </c>
      <c r="C2074" s="22" t="str">
        <f t="shared" si="131"/>
        <v>Overweight</v>
      </c>
      <c r="D2074">
        <v>4.5599999999999996</v>
      </c>
      <c r="E2074" t="str">
        <f t="shared" si="128"/>
        <v>Normal</v>
      </c>
      <c r="F2074" t="s">
        <v>2379</v>
      </c>
      <c r="G2074" t="s">
        <v>2377</v>
      </c>
      <c r="H2074" t="s">
        <v>2380</v>
      </c>
      <c r="I2074">
        <v>1</v>
      </c>
      <c r="J2074" s="21">
        <f t="shared" si="129"/>
        <v>1</v>
      </c>
      <c r="K2074" t="s">
        <v>2377</v>
      </c>
      <c r="L2074" s="22" t="str">
        <f t="shared" si="130"/>
        <v>No</v>
      </c>
    </row>
    <row r="2075" spans="1:12">
      <c r="A2075" t="s">
        <v>289</v>
      </c>
      <c r="B2075">
        <v>17.97</v>
      </c>
      <c r="C2075" s="22" t="str">
        <f t="shared" si="131"/>
        <v>Underweight</v>
      </c>
      <c r="D2075">
        <v>6.3</v>
      </c>
      <c r="E2075" t="str">
        <f t="shared" si="128"/>
        <v>Pre-diabetes</v>
      </c>
      <c r="F2075" t="s">
        <v>2377</v>
      </c>
      <c r="G2075" t="s">
        <v>2377</v>
      </c>
      <c r="H2075" t="s">
        <v>2377</v>
      </c>
      <c r="I2075" t="s">
        <v>2378</v>
      </c>
      <c r="J2075" s="21">
        <f t="shared" si="129"/>
        <v>0</v>
      </c>
      <c r="K2075" t="s">
        <v>2377</v>
      </c>
      <c r="L2075" s="22" t="str">
        <f t="shared" si="130"/>
        <v>No</v>
      </c>
    </row>
    <row r="2076" spans="1:12">
      <c r="A2076" t="s">
        <v>288</v>
      </c>
      <c r="B2076">
        <v>29.98</v>
      </c>
      <c r="C2076" s="22" t="str">
        <f t="shared" si="131"/>
        <v>Overweight</v>
      </c>
      <c r="D2076">
        <v>6.03</v>
      </c>
      <c r="E2076" t="str">
        <f t="shared" si="128"/>
        <v>Pre-diabetes</v>
      </c>
      <c r="F2076" t="s">
        <v>2377</v>
      </c>
      <c r="G2076" t="s">
        <v>2379</v>
      </c>
      <c r="H2076" t="s">
        <v>2377</v>
      </c>
      <c r="I2076">
        <v>1</v>
      </c>
      <c r="J2076" s="21">
        <f t="shared" si="129"/>
        <v>1</v>
      </c>
      <c r="K2076" t="s">
        <v>2377</v>
      </c>
      <c r="L2076" s="22" t="str">
        <f t="shared" si="130"/>
        <v>No</v>
      </c>
    </row>
    <row r="2077" spans="1:12">
      <c r="A2077" t="s">
        <v>287</v>
      </c>
      <c r="B2077">
        <v>33.659999999999997</v>
      </c>
      <c r="C2077" s="22" t="str">
        <f t="shared" si="131"/>
        <v>Obesity</v>
      </c>
      <c r="D2077">
        <v>4.2</v>
      </c>
      <c r="E2077" t="str">
        <f t="shared" si="128"/>
        <v>Normal</v>
      </c>
      <c r="F2077" t="s">
        <v>2379</v>
      </c>
      <c r="G2077" t="s">
        <v>2377</v>
      </c>
      <c r="H2077" t="s">
        <v>2377</v>
      </c>
      <c r="I2077">
        <v>1</v>
      </c>
      <c r="J2077" s="21">
        <f t="shared" si="129"/>
        <v>1</v>
      </c>
      <c r="K2077" t="s">
        <v>2377</v>
      </c>
      <c r="L2077" s="22" t="str">
        <f t="shared" si="130"/>
        <v>No</v>
      </c>
    </row>
    <row r="2078" spans="1:12">
      <c r="A2078" t="s">
        <v>286</v>
      </c>
      <c r="B2078">
        <v>32.67</v>
      </c>
      <c r="C2078" s="22" t="str">
        <f t="shared" si="131"/>
        <v>Obesity</v>
      </c>
      <c r="D2078">
        <v>5.61</v>
      </c>
      <c r="E2078" t="str">
        <f t="shared" si="128"/>
        <v>Normal</v>
      </c>
      <c r="F2078" t="s">
        <v>2379</v>
      </c>
      <c r="G2078" t="s">
        <v>2377</v>
      </c>
      <c r="H2078" t="s">
        <v>2377</v>
      </c>
      <c r="I2078">
        <v>1</v>
      </c>
      <c r="J2078" s="21">
        <f t="shared" si="129"/>
        <v>1</v>
      </c>
      <c r="K2078" t="s">
        <v>2377</v>
      </c>
      <c r="L2078" s="22" t="str">
        <f t="shared" si="130"/>
        <v>No</v>
      </c>
    </row>
    <row r="2079" spans="1:12">
      <c r="A2079" t="s">
        <v>285</v>
      </c>
      <c r="B2079">
        <v>30.5</v>
      </c>
      <c r="C2079" s="22" t="str">
        <f t="shared" si="131"/>
        <v>Obesity</v>
      </c>
      <c r="D2079">
        <v>5.88</v>
      </c>
      <c r="E2079" t="str">
        <f t="shared" si="128"/>
        <v>Pre-diabetes</v>
      </c>
      <c r="F2079" t="s">
        <v>2379</v>
      </c>
      <c r="G2079" t="s">
        <v>2377</v>
      </c>
      <c r="H2079" t="s">
        <v>2377</v>
      </c>
      <c r="I2079">
        <v>1</v>
      </c>
      <c r="J2079" s="21">
        <f t="shared" si="129"/>
        <v>1</v>
      </c>
      <c r="K2079" t="s">
        <v>2377</v>
      </c>
      <c r="L2079" s="22" t="str">
        <f t="shared" si="130"/>
        <v>No</v>
      </c>
    </row>
    <row r="2080" spans="1:12">
      <c r="A2080" t="s">
        <v>284</v>
      </c>
      <c r="B2080">
        <v>23.1</v>
      </c>
      <c r="C2080" s="22" t="str">
        <f t="shared" si="131"/>
        <v>Normal weight</v>
      </c>
      <c r="D2080">
        <v>5.92</v>
      </c>
      <c r="E2080" t="str">
        <f t="shared" si="128"/>
        <v>Pre-diabetes</v>
      </c>
      <c r="F2080" t="s">
        <v>2379</v>
      </c>
      <c r="G2080" t="s">
        <v>2377</v>
      </c>
      <c r="H2080" t="s">
        <v>2377</v>
      </c>
      <c r="I2080">
        <v>1</v>
      </c>
      <c r="J2080" s="21">
        <f t="shared" si="129"/>
        <v>1</v>
      </c>
      <c r="K2080" t="s">
        <v>2377</v>
      </c>
      <c r="L2080" s="22" t="str">
        <f t="shared" si="130"/>
        <v>No</v>
      </c>
    </row>
    <row r="2081" spans="1:12">
      <c r="A2081" t="s">
        <v>283</v>
      </c>
      <c r="B2081">
        <v>39.49</v>
      </c>
      <c r="C2081" s="22" t="str">
        <f t="shared" si="131"/>
        <v>Obesity</v>
      </c>
      <c r="D2081">
        <v>4.8099999999999996</v>
      </c>
      <c r="E2081" t="str">
        <f t="shared" si="128"/>
        <v>Normal</v>
      </c>
      <c r="F2081" t="s">
        <v>2377</v>
      </c>
      <c r="G2081" t="s">
        <v>2377</v>
      </c>
      <c r="H2081" t="s">
        <v>2377</v>
      </c>
      <c r="I2081">
        <v>1</v>
      </c>
      <c r="J2081" s="21">
        <f t="shared" si="129"/>
        <v>1</v>
      </c>
      <c r="K2081" t="s">
        <v>2377</v>
      </c>
      <c r="L2081" s="22" t="str">
        <f t="shared" si="130"/>
        <v>No</v>
      </c>
    </row>
    <row r="2082" spans="1:12">
      <c r="A2082" t="s">
        <v>282</v>
      </c>
      <c r="B2082">
        <v>33.99</v>
      </c>
      <c r="C2082" s="22" t="str">
        <f t="shared" si="131"/>
        <v>Obesity</v>
      </c>
      <c r="D2082">
        <v>4.55</v>
      </c>
      <c r="E2082" t="str">
        <f t="shared" si="128"/>
        <v>Normal</v>
      </c>
      <c r="F2082" t="s">
        <v>2377</v>
      </c>
      <c r="G2082" t="s">
        <v>2377</v>
      </c>
      <c r="H2082" t="s">
        <v>2377</v>
      </c>
      <c r="I2082">
        <v>1</v>
      </c>
      <c r="J2082" s="21">
        <f t="shared" si="129"/>
        <v>1</v>
      </c>
      <c r="K2082" t="s">
        <v>2377</v>
      </c>
      <c r="L2082" s="22" t="str">
        <f t="shared" si="130"/>
        <v>No</v>
      </c>
    </row>
    <row r="2083" spans="1:12">
      <c r="A2083" t="s">
        <v>281</v>
      </c>
      <c r="B2083">
        <v>27.72</v>
      </c>
      <c r="C2083" s="22" t="str">
        <f t="shared" si="131"/>
        <v>Overweight</v>
      </c>
      <c r="D2083">
        <v>6.43</v>
      </c>
      <c r="E2083" t="str">
        <f t="shared" si="128"/>
        <v>Pre-diabetes</v>
      </c>
      <c r="F2083" t="s">
        <v>2377</v>
      </c>
      <c r="G2083" t="s">
        <v>2377</v>
      </c>
      <c r="H2083" t="s">
        <v>2377</v>
      </c>
      <c r="I2083">
        <v>1</v>
      </c>
      <c r="J2083" s="21">
        <f t="shared" si="129"/>
        <v>1</v>
      </c>
      <c r="K2083" t="s">
        <v>2377</v>
      </c>
      <c r="L2083" s="22" t="str">
        <f t="shared" si="130"/>
        <v>No</v>
      </c>
    </row>
    <row r="2084" spans="1:12">
      <c r="A2084" t="s">
        <v>280</v>
      </c>
      <c r="B2084">
        <v>30.59</v>
      </c>
      <c r="C2084" s="22" t="str">
        <f t="shared" si="131"/>
        <v>Obesity</v>
      </c>
      <c r="D2084">
        <v>11.62</v>
      </c>
      <c r="E2084" t="str">
        <f t="shared" si="128"/>
        <v>Diabetes</v>
      </c>
      <c r="F2084" t="s">
        <v>2377</v>
      </c>
      <c r="G2084" t="s">
        <v>2377</v>
      </c>
      <c r="H2084" t="s">
        <v>2377</v>
      </c>
      <c r="I2084" t="s">
        <v>2378</v>
      </c>
      <c r="J2084" s="21">
        <f t="shared" si="129"/>
        <v>0</v>
      </c>
      <c r="K2084" t="s">
        <v>2377</v>
      </c>
      <c r="L2084" s="22" t="str">
        <f t="shared" si="130"/>
        <v>No</v>
      </c>
    </row>
    <row r="2085" spans="1:12">
      <c r="A2085" t="s">
        <v>279</v>
      </c>
      <c r="B2085">
        <v>22.6</v>
      </c>
      <c r="C2085" s="22" t="str">
        <f t="shared" si="131"/>
        <v>Normal weight</v>
      </c>
      <c r="D2085">
        <v>6.04</v>
      </c>
      <c r="E2085" t="str">
        <f t="shared" si="128"/>
        <v>Pre-diabetes</v>
      </c>
      <c r="F2085" t="s">
        <v>2377</v>
      </c>
      <c r="G2085" t="s">
        <v>2377</v>
      </c>
      <c r="H2085" t="s">
        <v>2377</v>
      </c>
      <c r="I2085">
        <v>1</v>
      </c>
      <c r="J2085" s="21">
        <f t="shared" si="129"/>
        <v>1</v>
      </c>
      <c r="K2085" t="s">
        <v>2377</v>
      </c>
      <c r="L2085" s="22" t="str">
        <f t="shared" si="130"/>
        <v>No</v>
      </c>
    </row>
    <row r="2086" spans="1:12">
      <c r="A2086" t="s">
        <v>278</v>
      </c>
      <c r="B2086">
        <v>28.785</v>
      </c>
      <c r="C2086" s="22" t="str">
        <f t="shared" si="131"/>
        <v>Overweight</v>
      </c>
      <c r="D2086">
        <v>8.82</v>
      </c>
      <c r="E2086" t="str">
        <f t="shared" si="128"/>
        <v>Diabetes</v>
      </c>
      <c r="F2086" t="s">
        <v>2377</v>
      </c>
      <c r="G2086" t="s">
        <v>2377</v>
      </c>
      <c r="H2086" t="s">
        <v>2377</v>
      </c>
      <c r="I2086" t="s">
        <v>2378</v>
      </c>
      <c r="J2086" s="21">
        <f t="shared" si="129"/>
        <v>0</v>
      </c>
      <c r="K2086" t="s">
        <v>2377</v>
      </c>
      <c r="L2086" s="22" t="str">
        <f t="shared" si="130"/>
        <v>No</v>
      </c>
    </row>
    <row r="2087" spans="1:12">
      <c r="A2087" t="s">
        <v>277</v>
      </c>
      <c r="B2087">
        <v>50.38</v>
      </c>
      <c r="C2087" s="22" t="str">
        <f t="shared" si="131"/>
        <v>Obesity</v>
      </c>
      <c r="D2087">
        <v>5.8</v>
      </c>
      <c r="E2087" t="str">
        <f t="shared" si="128"/>
        <v>Pre-diabetes</v>
      </c>
      <c r="F2087" t="s">
        <v>2377</v>
      </c>
      <c r="G2087" t="s">
        <v>2377</v>
      </c>
      <c r="H2087" t="s">
        <v>2377</v>
      </c>
      <c r="I2087" t="s">
        <v>2378</v>
      </c>
      <c r="J2087" s="21">
        <f t="shared" si="129"/>
        <v>0</v>
      </c>
      <c r="K2087" t="s">
        <v>2377</v>
      </c>
      <c r="L2087" s="22" t="str">
        <f t="shared" si="130"/>
        <v>No</v>
      </c>
    </row>
    <row r="2088" spans="1:12">
      <c r="A2088" t="s">
        <v>276</v>
      </c>
      <c r="B2088">
        <v>35.200000000000003</v>
      </c>
      <c r="C2088" s="22" t="str">
        <f t="shared" si="131"/>
        <v>Obesity</v>
      </c>
      <c r="D2088">
        <v>4.28</v>
      </c>
      <c r="E2088" t="str">
        <f t="shared" si="128"/>
        <v>Normal</v>
      </c>
      <c r="F2088" t="s">
        <v>2377</v>
      </c>
      <c r="G2088" t="s">
        <v>2377</v>
      </c>
      <c r="H2088" t="s">
        <v>2377</v>
      </c>
      <c r="I2088" t="s">
        <v>2378</v>
      </c>
      <c r="J2088" s="21">
        <f t="shared" si="129"/>
        <v>0</v>
      </c>
      <c r="K2088" t="s">
        <v>2377</v>
      </c>
      <c r="L2088" s="22" t="str">
        <f t="shared" si="130"/>
        <v>No</v>
      </c>
    </row>
    <row r="2089" spans="1:12">
      <c r="A2089" t="s">
        <v>275</v>
      </c>
      <c r="B2089">
        <v>35.72</v>
      </c>
      <c r="C2089" s="22" t="str">
        <f t="shared" si="131"/>
        <v>Obesity</v>
      </c>
      <c r="D2089">
        <v>5.5</v>
      </c>
      <c r="E2089" t="str">
        <f t="shared" si="128"/>
        <v>Normal</v>
      </c>
      <c r="F2089" t="s">
        <v>2379</v>
      </c>
      <c r="G2089" t="s">
        <v>2377</v>
      </c>
      <c r="H2089" t="s">
        <v>2377</v>
      </c>
      <c r="I2089" t="s">
        <v>2378</v>
      </c>
      <c r="J2089" s="21">
        <f t="shared" si="129"/>
        <v>0</v>
      </c>
      <c r="K2089" t="s">
        <v>2377</v>
      </c>
      <c r="L2089" s="22" t="str">
        <f t="shared" si="130"/>
        <v>No</v>
      </c>
    </row>
    <row r="2090" spans="1:12">
      <c r="A2090" t="s">
        <v>274</v>
      </c>
      <c r="B2090">
        <v>24.51</v>
      </c>
      <c r="C2090" s="22" t="str">
        <f t="shared" si="131"/>
        <v>Normal weight</v>
      </c>
      <c r="D2090">
        <v>4.6900000000000004</v>
      </c>
      <c r="E2090" t="str">
        <f t="shared" si="128"/>
        <v>Normal</v>
      </c>
      <c r="F2090" t="s">
        <v>2377</v>
      </c>
      <c r="G2090" t="s">
        <v>2377</v>
      </c>
      <c r="H2090" t="s">
        <v>2377</v>
      </c>
      <c r="I2090" t="s">
        <v>2378</v>
      </c>
      <c r="J2090" s="21">
        <f t="shared" si="129"/>
        <v>0</v>
      </c>
      <c r="K2090" t="s">
        <v>2377</v>
      </c>
      <c r="L2090" s="22" t="str">
        <f t="shared" si="130"/>
        <v>No</v>
      </c>
    </row>
    <row r="2091" spans="1:12">
      <c r="A2091" t="s">
        <v>272</v>
      </c>
      <c r="B2091">
        <v>23.844999999999999</v>
      </c>
      <c r="C2091" s="22" t="str">
        <f t="shared" si="131"/>
        <v>Normal weight</v>
      </c>
      <c r="D2091">
        <v>4.43</v>
      </c>
      <c r="E2091" t="str">
        <f t="shared" si="128"/>
        <v>Normal</v>
      </c>
      <c r="F2091" t="s">
        <v>2377</v>
      </c>
      <c r="G2091" t="s">
        <v>2377</v>
      </c>
      <c r="H2091" t="s">
        <v>2377</v>
      </c>
      <c r="I2091" t="s">
        <v>2378</v>
      </c>
      <c r="J2091" s="21">
        <f t="shared" si="129"/>
        <v>0</v>
      </c>
      <c r="K2091" t="s">
        <v>2377</v>
      </c>
      <c r="L2091" s="22" t="str">
        <f t="shared" si="130"/>
        <v>No</v>
      </c>
    </row>
    <row r="2092" spans="1:12">
      <c r="A2092" t="s">
        <v>271</v>
      </c>
      <c r="B2092">
        <v>15.68</v>
      </c>
      <c r="C2092" s="22" t="str">
        <f t="shared" si="131"/>
        <v>Underweight</v>
      </c>
      <c r="D2092">
        <v>6.16</v>
      </c>
      <c r="E2092" t="str">
        <f t="shared" si="128"/>
        <v>Pre-diabetes</v>
      </c>
      <c r="F2092" t="s">
        <v>2379</v>
      </c>
      <c r="G2092" t="s">
        <v>2377</v>
      </c>
      <c r="H2092" t="s">
        <v>2377</v>
      </c>
      <c r="I2092">
        <v>1</v>
      </c>
      <c r="J2092" s="21">
        <f t="shared" si="129"/>
        <v>1</v>
      </c>
      <c r="K2092" t="s">
        <v>2377</v>
      </c>
      <c r="L2092" s="22" t="str">
        <f t="shared" si="130"/>
        <v>No</v>
      </c>
    </row>
    <row r="2093" spans="1:12">
      <c r="A2093" t="s">
        <v>270</v>
      </c>
      <c r="B2093">
        <v>32.395000000000003</v>
      </c>
      <c r="C2093" s="22" t="str">
        <f t="shared" si="131"/>
        <v>Obesity</v>
      </c>
      <c r="D2093">
        <v>6.66</v>
      </c>
      <c r="E2093" t="str">
        <f t="shared" si="128"/>
        <v>Diabetes</v>
      </c>
      <c r="F2093" t="s">
        <v>2377</v>
      </c>
      <c r="G2093" t="s">
        <v>2377</v>
      </c>
      <c r="H2093" t="s">
        <v>2377</v>
      </c>
      <c r="I2093" t="s">
        <v>2378</v>
      </c>
      <c r="J2093" s="21">
        <f t="shared" si="129"/>
        <v>0</v>
      </c>
      <c r="K2093" t="s">
        <v>2377</v>
      </c>
      <c r="L2093" s="22" t="str">
        <f t="shared" si="130"/>
        <v>No</v>
      </c>
    </row>
    <row r="2094" spans="1:12">
      <c r="A2094" t="s">
        <v>269</v>
      </c>
      <c r="B2094">
        <v>23.655000000000001</v>
      </c>
      <c r="C2094" s="22" t="str">
        <f t="shared" si="131"/>
        <v>Normal weight</v>
      </c>
      <c r="D2094">
        <v>5.92</v>
      </c>
      <c r="E2094" t="str">
        <f t="shared" si="128"/>
        <v>Pre-diabetes</v>
      </c>
      <c r="F2094" t="s">
        <v>2377</v>
      </c>
      <c r="G2094" t="s">
        <v>2377</v>
      </c>
      <c r="H2094" t="s">
        <v>2377</v>
      </c>
      <c r="I2094">
        <v>1</v>
      </c>
      <c r="J2094" s="21">
        <f t="shared" si="129"/>
        <v>1</v>
      </c>
      <c r="K2094" t="s">
        <v>2377</v>
      </c>
      <c r="L2094" s="22" t="str">
        <f t="shared" si="130"/>
        <v>No</v>
      </c>
    </row>
    <row r="2095" spans="1:12">
      <c r="A2095" t="s">
        <v>268</v>
      </c>
      <c r="B2095">
        <v>28.4</v>
      </c>
      <c r="C2095" s="22" t="str">
        <f t="shared" si="131"/>
        <v>Overweight</v>
      </c>
      <c r="D2095">
        <v>5.97</v>
      </c>
      <c r="E2095" t="str">
        <f t="shared" si="128"/>
        <v>Pre-diabetes</v>
      </c>
      <c r="F2095" t="s">
        <v>2377</v>
      </c>
      <c r="G2095" t="s">
        <v>2377</v>
      </c>
      <c r="H2095" t="s">
        <v>2380</v>
      </c>
      <c r="I2095">
        <v>1</v>
      </c>
      <c r="J2095" s="21">
        <f t="shared" si="129"/>
        <v>1</v>
      </c>
      <c r="K2095" t="s">
        <v>2377</v>
      </c>
      <c r="L2095" s="22" t="str">
        <f t="shared" si="130"/>
        <v>No</v>
      </c>
    </row>
    <row r="2096" spans="1:12">
      <c r="A2096" t="s">
        <v>267</v>
      </c>
      <c r="B2096">
        <v>35.42</v>
      </c>
      <c r="C2096" s="22" t="str">
        <f t="shared" si="131"/>
        <v>Obesity</v>
      </c>
      <c r="D2096">
        <v>4.6399999999999997</v>
      </c>
      <c r="E2096" t="str">
        <f t="shared" si="128"/>
        <v>Normal</v>
      </c>
      <c r="F2096" t="s">
        <v>2379</v>
      </c>
      <c r="G2096" t="s">
        <v>2377</v>
      </c>
      <c r="H2096" t="s">
        <v>2377</v>
      </c>
      <c r="I2096" t="s">
        <v>2378</v>
      </c>
      <c r="J2096" s="21">
        <f t="shared" si="129"/>
        <v>0</v>
      </c>
      <c r="K2096" t="s">
        <v>2377</v>
      </c>
      <c r="L2096" s="22" t="str">
        <f t="shared" si="130"/>
        <v>No</v>
      </c>
    </row>
    <row r="2097" spans="1:12">
      <c r="A2097" t="s">
        <v>266</v>
      </c>
      <c r="B2097">
        <v>26.18</v>
      </c>
      <c r="C2097" s="22" t="str">
        <f t="shared" si="131"/>
        <v>Overweight</v>
      </c>
      <c r="D2097">
        <v>6.12</v>
      </c>
      <c r="E2097" t="str">
        <f t="shared" si="128"/>
        <v>Pre-diabetes</v>
      </c>
      <c r="F2097" t="s">
        <v>2377</v>
      </c>
      <c r="G2097" t="s">
        <v>2379</v>
      </c>
      <c r="H2097" t="s">
        <v>2377</v>
      </c>
      <c r="I2097">
        <v>1</v>
      </c>
      <c r="J2097" s="21">
        <f t="shared" si="129"/>
        <v>1</v>
      </c>
      <c r="K2097" t="s">
        <v>2377</v>
      </c>
      <c r="L2097" s="22" t="str">
        <f t="shared" si="130"/>
        <v>No</v>
      </c>
    </row>
    <row r="2098" spans="1:12">
      <c r="A2098" t="s">
        <v>265</v>
      </c>
      <c r="B2098">
        <v>20.8</v>
      </c>
      <c r="C2098" s="22" t="str">
        <f t="shared" si="131"/>
        <v>Normal weight</v>
      </c>
      <c r="D2098">
        <v>4.87</v>
      </c>
      <c r="E2098" t="str">
        <f t="shared" si="128"/>
        <v>Normal</v>
      </c>
      <c r="F2098" t="s">
        <v>2379</v>
      </c>
      <c r="G2098" t="s">
        <v>2377</v>
      </c>
      <c r="H2098" t="s">
        <v>2377</v>
      </c>
      <c r="I2098" t="s">
        <v>2378</v>
      </c>
      <c r="J2098" s="21">
        <f t="shared" si="129"/>
        <v>0</v>
      </c>
      <c r="K2098" t="s">
        <v>2377</v>
      </c>
      <c r="L2098" s="22" t="str">
        <f t="shared" si="130"/>
        <v>No</v>
      </c>
    </row>
    <row r="2099" spans="1:12">
      <c r="A2099" t="s">
        <v>264</v>
      </c>
      <c r="B2099">
        <v>15.82</v>
      </c>
      <c r="C2099" s="22" t="str">
        <f t="shared" si="131"/>
        <v>Underweight</v>
      </c>
      <c r="D2099">
        <v>4.5999999999999996</v>
      </c>
      <c r="E2099" t="str">
        <f t="shared" si="128"/>
        <v>Normal</v>
      </c>
      <c r="F2099" t="s">
        <v>2377</v>
      </c>
      <c r="G2099" t="s">
        <v>2377</v>
      </c>
      <c r="H2099" t="s">
        <v>2377</v>
      </c>
      <c r="I2099" t="s">
        <v>2378</v>
      </c>
      <c r="J2099" s="21">
        <f t="shared" si="129"/>
        <v>0</v>
      </c>
      <c r="K2099" t="s">
        <v>2377</v>
      </c>
      <c r="L2099" s="22" t="str">
        <f t="shared" si="130"/>
        <v>No</v>
      </c>
    </row>
    <row r="2100" spans="1:12">
      <c r="A2100" t="s">
        <v>263</v>
      </c>
      <c r="B2100">
        <v>17.670000000000002</v>
      </c>
      <c r="C2100" s="22" t="str">
        <f t="shared" si="131"/>
        <v>Underweight</v>
      </c>
      <c r="D2100">
        <v>4.78</v>
      </c>
      <c r="E2100" t="str">
        <f t="shared" si="128"/>
        <v>Normal</v>
      </c>
      <c r="F2100" t="s">
        <v>2377</v>
      </c>
      <c r="G2100" t="s">
        <v>2377</v>
      </c>
      <c r="H2100" t="s">
        <v>2377</v>
      </c>
      <c r="I2100" t="s">
        <v>2378</v>
      </c>
      <c r="J2100" s="21">
        <f t="shared" si="129"/>
        <v>0</v>
      </c>
      <c r="K2100" t="s">
        <v>2377</v>
      </c>
      <c r="L2100" s="22" t="str">
        <f t="shared" si="130"/>
        <v>No</v>
      </c>
    </row>
    <row r="2101" spans="1:12">
      <c r="A2101" t="s">
        <v>262</v>
      </c>
      <c r="B2101">
        <v>31.92</v>
      </c>
      <c r="C2101" s="22" t="str">
        <f t="shared" si="131"/>
        <v>Obesity</v>
      </c>
      <c r="D2101">
        <v>11.05</v>
      </c>
      <c r="E2101" t="str">
        <f t="shared" si="128"/>
        <v>Diabetes</v>
      </c>
      <c r="F2101" t="s">
        <v>2377</v>
      </c>
      <c r="G2101" t="s">
        <v>2377</v>
      </c>
      <c r="H2101" t="s">
        <v>2377</v>
      </c>
      <c r="I2101" t="s">
        <v>2378</v>
      </c>
      <c r="J2101" s="21">
        <f t="shared" si="129"/>
        <v>0</v>
      </c>
      <c r="K2101" t="s">
        <v>2377</v>
      </c>
      <c r="L2101" s="22" t="str">
        <f t="shared" si="130"/>
        <v>No</v>
      </c>
    </row>
    <row r="2102" spans="1:12">
      <c r="A2102" t="s">
        <v>261</v>
      </c>
      <c r="B2102">
        <v>28.975000000000001</v>
      </c>
      <c r="C2102" s="22" t="str">
        <f t="shared" si="131"/>
        <v>Overweight</v>
      </c>
      <c r="D2102">
        <v>7.62</v>
      </c>
      <c r="E2102" t="str">
        <f t="shared" si="128"/>
        <v>Diabetes</v>
      </c>
      <c r="F2102" t="s">
        <v>2377</v>
      </c>
      <c r="G2102" t="s">
        <v>2377</v>
      </c>
      <c r="H2102" t="s">
        <v>2377</v>
      </c>
      <c r="I2102" t="s">
        <v>2378</v>
      </c>
      <c r="J2102" s="21">
        <f t="shared" si="129"/>
        <v>0</v>
      </c>
      <c r="K2102" t="s">
        <v>2377</v>
      </c>
      <c r="L2102" s="22" t="str">
        <f t="shared" si="130"/>
        <v>No</v>
      </c>
    </row>
    <row r="2103" spans="1:12">
      <c r="A2103" t="s">
        <v>260</v>
      </c>
      <c r="B2103">
        <v>31.73</v>
      </c>
      <c r="C2103" s="22" t="str">
        <f t="shared" si="131"/>
        <v>Obesity</v>
      </c>
      <c r="D2103">
        <v>4.78</v>
      </c>
      <c r="E2103" t="str">
        <f t="shared" si="128"/>
        <v>Normal</v>
      </c>
      <c r="F2103" t="s">
        <v>2379</v>
      </c>
      <c r="G2103" t="s">
        <v>2379</v>
      </c>
      <c r="H2103" t="s">
        <v>2377</v>
      </c>
      <c r="I2103">
        <v>2</v>
      </c>
      <c r="J2103" s="21">
        <f t="shared" si="129"/>
        <v>2</v>
      </c>
      <c r="K2103" t="s">
        <v>2377</v>
      </c>
      <c r="L2103" s="22" t="str">
        <f t="shared" si="130"/>
        <v>No</v>
      </c>
    </row>
    <row r="2104" spans="1:12">
      <c r="A2104" t="s">
        <v>259</v>
      </c>
      <c r="B2104">
        <v>28.88</v>
      </c>
      <c r="C2104" s="22" t="str">
        <f t="shared" si="131"/>
        <v>Overweight</v>
      </c>
      <c r="D2104">
        <v>6.09</v>
      </c>
      <c r="E2104" t="str">
        <f t="shared" si="128"/>
        <v>Pre-diabetes</v>
      </c>
      <c r="F2104" t="s">
        <v>2379</v>
      </c>
      <c r="G2104" t="s">
        <v>2379</v>
      </c>
      <c r="H2104" t="s">
        <v>2377</v>
      </c>
      <c r="I2104">
        <v>2</v>
      </c>
      <c r="J2104" s="21">
        <f t="shared" si="129"/>
        <v>2</v>
      </c>
      <c r="K2104" t="s">
        <v>2377</v>
      </c>
      <c r="L2104" s="22" t="str">
        <f t="shared" si="130"/>
        <v>No</v>
      </c>
    </row>
    <row r="2105" spans="1:12">
      <c r="A2105" t="s">
        <v>258</v>
      </c>
      <c r="B2105">
        <v>25.555</v>
      </c>
      <c r="C2105" s="22" t="str">
        <f t="shared" si="131"/>
        <v>Overweight</v>
      </c>
      <c r="D2105">
        <v>5.1100000000000003</v>
      </c>
      <c r="E2105" t="str">
        <f t="shared" si="128"/>
        <v>Normal</v>
      </c>
      <c r="F2105" t="s">
        <v>2377</v>
      </c>
      <c r="G2105" t="s">
        <v>2377</v>
      </c>
      <c r="H2105" t="s">
        <v>2380</v>
      </c>
      <c r="I2105">
        <v>1</v>
      </c>
      <c r="J2105" s="21">
        <f t="shared" si="129"/>
        <v>1</v>
      </c>
      <c r="K2105" t="s">
        <v>2377</v>
      </c>
      <c r="L2105" s="22" t="str">
        <f t="shared" si="130"/>
        <v>No</v>
      </c>
    </row>
    <row r="2106" spans="1:12">
      <c r="A2106" t="s">
        <v>257</v>
      </c>
      <c r="B2106">
        <v>37.29</v>
      </c>
      <c r="C2106" s="22" t="str">
        <f t="shared" si="131"/>
        <v>Obesity</v>
      </c>
      <c r="D2106">
        <v>4.46</v>
      </c>
      <c r="E2106" t="str">
        <f t="shared" si="128"/>
        <v>Normal</v>
      </c>
      <c r="F2106" t="s">
        <v>2377</v>
      </c>
      <c r="G2106" t="s">
        <v>2379</v>
      </c>
      <c r="H2106" t="s">
        <v>2377</v>
      </c>
      <c r="I2106">
        <v>1</v>
      </c>
      <c r="J2106" s="21">
        <f t="shared" si="129"/>
        <v>1</v>
      </c>
      <c r="K2106" t="s">
        <v>2377</v>
      </c>
      <c r="L2106" s="22" t="str">
        <f t="shared" si="130"/>
        <v>No</v>
      </c>
    </row>
    <row r="2107" spans="1:12">
      <c r="A2107" t="s">
        <v>256</v>
      </c>
      <c r="B2107">
        <v>40.28</v>
      </c>
      <c r="C2107" s="22" t="str">
        <f t="shared" si="131"/>
        <v>Obesity</v>
      </c>
      <c r="D2107">
        <v>6.11</v>
      </c>
      <c r="E2107" t="str">
        <f t="shared" si="128"/>
        <v>Pre-diabetes</v>
      </c>
      <c r="F2107" t="s">
        <v>2377</v>
      </c>
      <c r="G2107" t="s">
        <v>2379</v>
      </c>
      <c r="H2107" t="s">
        <v>2377</v>
      </c>
      <c r="I2107">
        <v>1</v>
      </c>
      <c r="J2107" s="21">
        <f t="shared" si="129"/>
        <v>1</v>
      </c>
      <c r="K2107" t="s">
        <v>2377</v>
      </c>
      <c r="L2107" s="22" t="str">
        <f t="shared" si="130"/>
        <v>No</v>
      </c>
    </row>
    <row r="2108" spans="1:12">
      <c r="A2108" t="s">
        <v>255</v>
      </c>
      <c r="B2108">
        <v>40.185000000000002</v>
      </c>
      <c r="C2108" s="22" t="str">
        <f t="shared" si="131"/>
        <v>Obesity</v>
      </c>
      <c r="D2108">
        <v>4.66</v>
      </c>
      <c r="E2108" t="str">
        <f t="shared" si="128"/>
        <v>Normal</v>
      </c>
      <c r="F2108" t="s">
        <v>2377</v>
      </c>
      <c r="G2108" t="s">
        <v>2379</v>
      </c>
      <c r="H2108" t="s">
        <v>2377</v>
      </c>
      <c r="I2108">
        <v>1</v>
      </c>
      <c r="J2108" s="21">
        <f t="shared" si="129"/>
        <v>1</v>
      </c>
      <c r="K2108" t="s">
        <v>2377</v>
      </c>
      <c r="L2108" s="22" t="str">
        <f t="shared" si="130"/>
        <v>No</v>
      </c>
    </row>
    <row r="2109" spans="1:12">
      <c r="A2109" t="s">
        <v>254</v>
      </c>
      <c r="B2109">
        <v>23.57</v>
      </c>
      <c r="C2109" s="22" t="str">
        <f t="shared" si="131"/>
        <v>Normal weight</v>
      </c>
      <c r="D2109">
        <v>6.14</v>
      </c>
      <c r="E2109" t="str">
        <f t="shared" si="128"/>
        <v>Pre-diabetes</v>
      </c>
      <c r="F2109" t="s">
        <v>2377</v>
      </c>
      <c r="G2109" t="s">
        <v>2377</v>
      </c>
      <c r="H2109" t="s">
        <v>2377</v>
      </c>
      <c r="I2109" t="s">
        <v>2378</v>
      </c>
      <c r="J2109" s="21">
        <f t="shared" si="129"/>
        <v>0</v>
      </c>
      <c r="K2109" t="s">
        <v>2377</v>
      </c>
      <c r="L2109" s="22" t="str">
        <f t="shared" si="130"/>
        <v>No</v>
      </c>
    </row>
    <row r="2110" spans="1:12">
      <c r="A2110" t="s">
        <v>253</v>
      </c>
      <c r="B2110">
        <v>35.625</v>
      </c>
      <c r="C2110" s="22" t="str">
        <f t="shared" si="131"/>
        <v>Obesity</v>
      </c>
      <c r="D2110">
        <v>6.21</v>
      </c>
      <c r="E2110" t="str">
        <f t="shared" si="128"/>
        <v>Pre-diabetes</v>
      </c>
      <c r="F2110" t="s">
        <v>2377</v>
      </c>
      <c r="G2110" t="s">
        <v>2379</v>
      </c>
      <c r="H2110" t="s">
        <v>2377</v>
      </c>
      <c r="I2110">
        <v>1</v>
      </c>
      <c r="J2110" s="21">
        <f t="shared" si="129"/>
        <v>1</v>
      </c>
      <c r="K2110" t="s">
        <v>2377</v>
      </c>
      <c r="L2110" s="22" t="str">
        <f t="shared" si="130"/>
        <v>No</v>
      </c>
    </row>
    <row r="2111" spans="1:12">
      <c r="A2111" t="s">
        <v>252</v>
      </c>
      <c r="B2111">
        <v>33.155000000000001</v>
      </c>
      <c r="C2111" s="22" t="str">
        <f t="shared" si="131"/>
        <v>Obesity</v>
      </c>
      <c r="D2111">
        <v>4.5999999999999996</v>
      </c>
      <c r="E2111" t="str">
        <f t="shared" si="128"/>
        <v>Normal</v>
      </c>
      <c r="F2111" t="s">
        <v>2377</v>
      </c>
      <c r="G2111" t="s">
        <v>2379</v>
      </c>
      <c r="H2111" t="s">
        <v>2377</v>
      </c>
      <c r="I2111">
        <v>1</v>
      </c>
      <c r="J2111" s="21">
        <f t="shared" si="129"/>
        <v>1</v>
      </c>
      <c r="K2111" t="s">
        <v>2377</v>
      </c>
      <c r="L2111" s="22" t="str">
        <f t="shared" si="130"/>
        <v>No</v>
      </c>
    </row>
    <row r="2112" spans="1:12">
      <c r="A2112" t="s">
        <v>251</v>
      </c>
      <c r="B2112">
        <v>31.92</v>
      </c>
      <c r="C2112" s="22" t="str">
        <f t="shared" si="131"/>
        <v>Obesity</v>
      </c>
      <c r="D2112">
        <v>5.04</v>
      </c>
      <c r="E2112" t="str">
        <f t="shared" si="128"/>
        <v>Normal</v>
      </c>
      <c r="F2112" t="s">
        <v>2377</v>
      </c>
      <c r="G2112" t="s">
        <v>2379</v>
      </c>
      <c r="H2112" t="s">
        <v>2377</v>
      </c>
      <c r="I2112">
        <v>1</v>
      </c>
      <c r="J2112" s="21">
        <f t="shared" si="129"/>
        <v>1</v>
      </c>
      <c r="K2112" t="s">
        <v>2377</v>
      </c>
      <c r="L2112" s="22" t="str">
        <f t="shared" si="130"/>
        <v>No</v>
      </c>
    </row>
    <row r="2113" spans="1:12">
      <c r="A2113" t="s">
        <v>250</v>
      </c>
      <c r="B2113">
        <v>30.305</v>
      </c>
      <c r="C2113" s="22" t="str">
        <f t="shared" si="131"/>
        <v>Obesity</v>
      </c>
      <c r="D2113">
        <v>5.08</v>
      </c>
      <c r="E2113" t="str">
        <f t="shared" si="128"/>
        <v>Normal</v>
      </c>
      <c r="F2113" t="s">
        <v>2377</v>
      </c>
      <c r="G2113" t="s">
        <v>2379</v>
      </c>
      <c r="H2113" t="s">
        <v>2377</v>
      </c>
      <c r="I2113">
        <v>1</v>
      </c>
      <c r="J2113" s="21">
        <f t="shared" si="129"/>
        <v>1</v>
      </c>
      <c r="K2113" t="s">
        <v>2377</v>
      </c>
      <c r="L2113" s="22" t="str">
        <f t="shared" si="130"/>
        <v>No</v>
      </c>
    </row>
    <row r="2114" spans="1:12">
      <c r="A2114" t="s">
        <v>249</v>
      </c>
      <c r="B2114">
        <v>30.114999999999998</v>
      </c>
      <c r="C2114" s="22" t="str">
        <f t="shared" si="131"/>
        <v>Obesity</v>
      </c>
      <c r="D2114">
        <v>4.38</v>
      </c>
      <c r="E2114" t="str">
        <f t="shared" si="128"/>
        <v>Normal</v>
      </c>
      <c r="F2114" t="s">
        <v>2377</v>
      </c>
      <c r="G2114" t="s">
        <v>2379</v>
      </c>
      <c r="H2114" t="s">
        <v>2377</v>
      </c>
      <c r="I2114">
        <v>1</v>
      </c>
      <c r="J2114" s="21">
        <f t="shared" si="129"/>
        <v>1</v>
      </c>
      <c r="K2114" t="s">
        <v>2377</v>
      </c>
      <c r="L2114" s="22" t="str">
        <f t="shared" si="130"/>
        <v>No</v>
      </c>
    </row>
    <row r="2115" spans="1:12">
      <c r="A2115" t="s">
        <v>248</v>
      </c>
      <c r="B2115">
        <v>24.09</v>
      </c>
      <c r="C2115" s="22" t="str">
        <f t="shared" si="131"/>
        <v>Normal weight</v>
      </c>
      <c r="D2115">
        <v>4.79</v>
      </c>
      <c r="E2115" t="str">
        <f t="shared" ref="E2115:E2178" si="132">IF(D2115&lt;5.7,"Normal",IF(D2115&lt;6.5,"Pre-diabetes","Diabetes"))</f>
        <v>Normal</v>
      </c>
      <c r="F2115" t="s">
        <v>2377</v>
      </c>
      <c r="G2115" t="s">
        <v>2379</v>
      </c>
      <c r="H2115" t="s">
        <v>2377</v>
      </c>
      <c r="I2115">
        <v>1</v>
      </c>
      <c r="J2115" s="21">
        <f t="shared" ref="J2115:J2178" si="133">IF(I2115="No major surgery",0,I2115)</f>
        <v>1</v>
      </c>
      <c r="K2115" t="s">
        <v>2377</v>
      </c>
      <c r="L2115" s="22" t="str">
        <f t="shared" ref="L2115:L2178" si="134">IF(K2115="?","No",K2115)</f>
        <v>No</v>
      </c>
    </row>
    <row r="2116" spans="1:12">
      <c r="A2116" t="s">
        <v>247</v>
      </c>
      <c r="B2116">
        <v>28.215</v>
      </c>
      <c r="C2116" s="22" t="str">
        <f t="shared" ref="C2116:C2179" si="135">IF(B2116&lt;18.5,"Underweight",IF(B2116&lt;25,"Normal weight", IF(B2116&lt;30,"Overweight","Obesity")))</f>
        <v>Overweight</v>
      </c>
      <c r="D2116">
        <v>4.21</v>
      </c>
      <c r="E2116" t="str">
        <f t="shared" si="132"/>
        <v>Normal</v>
      </c>
      <c r="F2116" t="s">
        <v>2377</v>
      </c>
      <c r="G2116" t="s">
        <v>2379</v>
      </c>
      <c r="H2116" t="s">
        <v>2377</v>
      </c>
      <c r="I2116">
        <v>1</v>
      </c>
      <c r="J2116" s="21">
        <f t="shared" si="133"/>
        <v>1</v>
      </c>
      <c r="K2116" t="s">
        <v>2377</v>
      </c>
      <c r="L2116" s="22" t="str">
        <f t="shared" si="134"/>
        <v>No</v>
      </c>
    </row>
    <row r="2117" spans="1:12">
      <c r="A2117" t="s">
        <v>245</v>
      </c>
      <c r="B2117">
        <v>26.315000000000001</v>
      </c>
      <c r="C2117" s="22" t="str">
        <f t="shared" si="135"/>
        <v>Overweight</v>
      </c>
      <c r="D2117">
        <v>5.47</v>
      </c>
      <c r="E2117" t="str">
        <f t="shared" si="132"/>
        <v>Normal</v>
      </c>
      <c r="F2117" t="s">
        <v>2377</v>
      </c>
      <c r="G2117" t="s">
        <v>2379</v>
      </c>
      <c r="H2117" t="s">
        <v>2377</v>
      </c>
      <c r="I2117">
        <v>1</v>
      </c>
      <c r="J2117" s="21">
        <f t="shared" si="133"/>
        <v>1</v>
      </c>
      <c r="K2117" t="s">
        <v>2377</v>
      </c>
      <c r="L2117" s="22" t="str">
        <f t="shared" si="134"/>
        <v>No</v>
      </c>
    </row>
    <row r="2118" spans="1:12">
      <c r="A2118" t="s">
        <v>243</v>
      </c>
      <c r="B2118">
        <v>25.08</v>
      </c>
      <c r="C2118" s="22" t="str">
        <f t="shared" si="135"/>
        <v>Overweight</v>
      </c>
      <c r="D2118">
        <v>5.09</v>
      </c>
      <c r="E2118" t="str">
        <f t="shared" si="132"/>
        <v>Normal</v>
      </c>
      <c r="F2118" t="s">
        <v>2377</v>
      </c>
      <c r="G2118" t="s">
        <v>2379</v>
      </c>
      <c r="H2118" t="s">
        <v>2377</v>
      </c>
      <c r="I2118">
        <v>1</v>
      </c>
      <c r="J2118" s="21">
        <f t="shared" si="133"/>
        <v>1</v>
      </c>
      <c r="K2118" t="s">
        <v>2377</v>
      </c>
      <c r="L2118" s="22" t="str">
        <f t="shared" si="134"/>
        <v>No</v>
      </c>
    </row>
    <row r="2119" spans="1:12">
      <c r="A2119" t="s">
        <v>242</v>
      </c>
      <c r="B2119">
        <v>15.41</v>
      </c>
      <c r="C2119" s="22" t="str">
        <f t="shared" si="135"/>
        <v>Underweight</v>
      </c>
      <c r="D2119">
        <v>5.08</v>
      </c>
      <c r="E2119" t="str">
        <f t="shared" si="132"/>
        <v>Normal</v>
      </c>
      <c r="F2119" t="s">
        <v>2377</v>
      </c>
      <c r="G2119" t="s">
        <v>2377</v>
      </c>
      <c r="H2119" t="s">
        <v>2377</v>
      </c>
      <c r="I2119" t="s">
        <v>2378</v>
      </c>
      <c r="J2119" s="21">
        <f t="shared" si="133"/>
        <v>0</v>
      </c>
      <c r="K2119" t="s">
        <v>2377</v>
      </c>
      <c r="L2119" s="22" t="str">
        <f t="shared" si="134"/>
        <v>No</v>
      </c>
    </row>
    <row r="2120" spans="1:12">
      <c r="A2120" t="s">
        <v>241</v>
      </c>
      <c r="B2120">
        <v>23.83</v>
      </c>
      <c r="C2120" s="22" t="str">
        <f t="shared" si="135"/>
        <v>Normal weight</v>
      </c>
      <c r="D2120">
        <v>5.68</v>
      </c>
      <c r="E2120" t="str">
        <f t="shared" si="132"/>
        <v>Normal</v>
      </c>
      <c r="F2120" t="s">
        <v>2377</v>
      </c>
      <c r="G2120" t="s">
        <v>2377</v>
      </c>
      <c r="H2120" t="s">
        <v>2377</v>
      </c>
      <c r="I2120" t="s">
        <v>2378</v>
      </c>
      <c r="J2120" s="21">
        <f t="shared" si="133"/>
        <v>0</v>
      </c>
      <c r="K2120" t="s">
        <v>2377</v>
      </c>
      <c r="L2120" s="22" t="str">
        <f t="shared" si="134"/>
        <v>No</v>
      </c>
    </row>
    <row r="2121" spans="1:12">
      <c r="A2121" t="s">
        <v>240</v>
      </c>
      <c r="B2121">
        <v>36</v>
      </c>
      <c r="C2121" s="22" t="str">
        <f t="shared" si="135"/>
        <v>Obesity</v>
      </c>
      <c r="D2121">
        <v>4.66</v>
      </c>
      <c r="E2121" t="str">
        <f t="shared" si="132"/>
        <v>Normal</v>
      </c>
      <c r="F2121" t="s">
        <v>2377</v>
      </c>
      <c r="G2121" t="s">
        <v>2379</v>
      </c>
      <c r="H2121" t="s">
        <v>2377</v>
      </c>
      <c r="I2121">
        <v>1</v>
      </c>
      <c r="J2121" s="21">
        <f t="shared" si="133"/>
        <v>1</v>
      </c>
      <c r="K2121" t="s">
        <v>2377</v>
      </c>
      <c r="L2121" s="22" t="str">
        <f t="shared" si="134"/>
        <v>No</v>
      </c>
    </row>
    <row r="2122" spans="1:12">
      <c r="A2122" t="s">
        <v>239</v>
      </c>
      <c r="B2122">
        <v>28.82</v>
      </c>
      <c r="C2122" s="22" t="str">
        <f t="shared" si="135"/>
        <v>Overweight</v>
      </c>
      <c r="D2122">
        <v>5.59</v>
      </c>
      <c r="E2122" t="str">
        <f t="shared" si="132"/>
        <v>Normal</v>
      </c>
      <c r="F2122" t="s">
        <v>2377</v>
      </c>
      <c r="G2122" t="s">
        <v>2379</v>
      </c>
      <c r="H2122" t="s">
        <v>2377</v>
      </c>
      <c r="I2122">
        <v>1</v>
      </c>
      <c r="J2122" s="21">
        <f t="shared" si="133"/>
        <v>1</v>
      </c>
      <c r="K2122" t="s">
        <v>2377</v>
      </c>
      <c r="L2122" s="22" t="str">
        <f t="shared" si="134"/>
        <v>No</v>
      </c>
    </row>
    <row r="2123" spans="1:12">
      <c r="A2123" t="s">
        <v>238</v>
      </c>
      <c r="B2123">
        <v>28.05</v>
      </c>
      <c r="C2123" s="22" t="str">
        <f t="shared" si="135"/>
        <v>Overweight</v>
      </c>
      <c r="D2123">
        <v>6.2</v>
      </c>
      <c r="E2123" t="str">
        <f t="shared" si="132"/>
        <v>Pre-diabetes</v>
      </c>
      <c r="F2123" t="s">
        <v>2377</v>
      </c>
      <c r="G2123" t="s">
        <v>2379</v>
      </c>
      <c r="H2123" t="s">
        <v>2377</v>
      </c>
      <c r="I2123">
        <v>1</v>
      </c>
      <c r="J2123" s="21">
        <f t="shared" si="133"/>
        <v>1</v>
      </c>
      <c r="K2123" t="s">
        <v>2377</v>
      </c>
      <c r="L2123" s="22" t="str">
        <f t="shared" si="134"/>
        <v>No</v>
      </c>
    </row>
    <row r="2124" spans="1:12">
      <c r="A2124" t="s">
        <v>237</v>
      </c>
      <c r="B2124">
        <v>27.1</v>
      </c>
      <c r="C2124" s="22" t="str">
        <f t="shared" si="135"/>
        <v>Overweight</v>
      </c>
      <c r="D2124">
        <v>4.45</v>
      </c>
      <c r="E2124" t="str">
        <f t="shared" si="132"/>
        <v>Normal</v>
      </c>
      <c r="F2124" t="s">
        <v>2377</v>
      </c>
      <c r="G2124" t="s">
        <v>2379</v>
      </c>
      <c r="H2124" t="s">
        <v>2377</v>
      </c>
      <c r="I2124">
        <v>1</v>
      </c>
      <c r="J2124" s="21">
        <f t="shared" si="133"/>
        <v>1</v>
      </c>
      <c r="K2124" t="s">
        <v>2377</v>
      </c>
      <c r="L2124" s="22" t="str">
        <f t="shared" si="134"/>
        <v>No</v>
      </c>
    </row>
    <row r="2125" spans="1:12">
      <c r="A2125" t="s">
        <v>236</v>
      </c>
      <c r="B2125">
        <v>24.3</v>
      </c>
      <c r="C2125" s="22" t="str">
        <f t="shared" si="135"/>
        <v>Normal weight</v>
      </c>
      <c r="D2125">
        <v>6.1</v>
      </c>
      <c r="E2125" t="str">
        <f t="shared" si="132"/>
        <v>Pre-diabetes</v>
      </c>
      <c r="F2125" t="s">
        <v>2379</v>
      </c>
      <c r="G2125" t="s">
        <v>2379</v>
      </c>
      <c r="H2125" t="s">
        <v>2377</v>
      </c>
      <c r="I2125">
        <v>1</v>
      </c>
      <c r="J2125" s="21">
        <f t="shared" si="133"/>
        <v>1</v>
      </c>
      <c r="K2125" t="s">
        <v>2377</v>
      </c>
      <c r="L2125" s="22" t="str">
        <f t="shared" si="134"/>
        <v>No</v>
      </c>
    </row>
    <row r="2126" spans="1:12">
      <c r="A2126" t="s">
        <v>235</v>
      </c>
      <c r="B2126">
        <v>30.72</v>
      </c>
      <c r="C2126" s="22" t="str">
        <f t="shared" si="135"/>
        <v>Obesity</v>
      </c>
      <c r="D2126">
        <v>6.06</v>
      </c>
      <c r="E2126" t="str">
        <f t="shared" si="132"/>
        <v>Pre-diabetes</v>
      </c>
      <c r="F2126" t="s">
        <v>2377</v>
      </c>
      <c r="G2126" t="s">
        <v>2379</v>
      </c>
      <c r="H2126" t="s">
        <v>2377</v>
      </c>
      <c r="I2126">
        <v>1</v>
      </c>
      <c r="J2126" s="21">
        <f t="shared" si="133"/>
        <v>1</v>
      </c>
      <c r="K2126" t="s">
        <v>2377</v>
      </c>
      <c r="L2126" s="22" t="str">
        <f t="shared" si="134"/>
        <v>No</v>
      </c>
    </row>
    <row r="2127" spans="1:12">
      <c r="A2127" t="s">
        <v>234</v>
      </c>
      <c r="B2127">
        <v>37.43</v>
      </c>
      <c r="C2127" s="22" t="str">
        <f t="shared" si="135"/>
        <v>Obesity</v>
      </c>
      <c r="D2127">
        <v>4.5599999999999996</v>
      </c>
      <c r="E2127" t="str">
        <f t="shared" si="132"/>
        <v>Normal</v>
      </c>
      <c r="F2127" t="s">
        <v>2377</v>
      </c>
      <c r="G2127" t="s">
        <v>2377</v>
      </c>
      <c r="H2127" t="s">
        <v>2380</v>
      </c>
      <c r="I2127">
        <v>1</v>
      </c>
      <c r="J2127" s="21">
        <f t="shared" si="133"/>
        <v>1</v>
      </c>
      <c r="K2127" t="s">
        <v>2377</v>
      </c>
      <c r="L2127" s="22" t="str">
        <f t="shared" si="134"/>
        <v>No</v>
      </c>
    </row>
    <row r="2128" spans="1:12">
      <c r="A2128" t="s">
        <v>233</v>
      </c>
      <c r="B2128">
        <v>25.74</v>
      </c>
      <c r="C2128" s="22" t="str">
        <f t="shared" si="135"/>
        <v>Overweight</v>
      </c>
      <c r="D2128">
        <v>6.41</v>
      </c>
      <c r="E2128" t="str">
        <f t="shared" si="132"/>
        <v>Pre-diabetes</v>
      </c>
      <c r="F2128" t="s">
        <v>2379</v>
      </c>
      <c r="G2128" t="s">
        <v>2377</v>
      </c>
      <c r="H2128" t="s">
        <v>2380</v>
      </c>
      <c r="I2128">
        <v>1</v>
      </c>
      <c r="J2128" s="21">
        <f t="shared" si="133"/>
        <v>1</v>
      </c>
      <c r="K2128" t="s">
        <v>2377</v>
      </c>
      <c r="L2128" s="22" t="str">
        <f t="shared" si="134"/>
        <v>No</v>
      </c>
    </row>
    <row r="2129" spans="1:12">
      <c r="A2129" t="s">
        <v>232</v>
      </c>
      <c r="B2129">
        <v>36.575000000000003</v>
      </c>
      <c r="C2129" s="22" t="str">
        <f t="shared" si="135"/>
        <v>Obesity</v>
      </c>
      <c r="D2129">
        <v>5.57</v>
      </c>
      <c r="E2129" t="str">
        <f t="shared" si="132"/>
        <v>Normal</v>
      </c>
      <c r="F2129" t="s">
        <v>2377</v>
      </c>
      <c r="G2129" t="s">
        <v>2377</v>
      </c>
      <c r="H2129" t="s">
        <v>2380</v>
      </c>
      <c r="I2129">
        <v>1</v>
      </c>
      <c r="J2129" s="21">
        <f t="shared" si="133"/>
        <v>1</v>
      </c>
      <c r="K2129" t="s">
        <v>2377</v>
      </c>
      <c r="L2129" s="22" t="str">
        <f t="shared" si="134"/>
        <v>No</v>
      </c>
    </row>
    <row r="2130" spans="1:12">
      <c r="A2130" t="s">
        <v>231</v>
      </c>
      <c r="B2130">
        <v>35.15</v>
      </c>
      <c r="C2130" s="22" t="str">
        <f t="shared" si="135"/>
        <v>Obesity</v>
      </c>
      <c r="D2130">
        <v>5.47</v>
      </c>
      <c r="E2130" t="str">
        <f t="shared" si="132"/>
        <v>Normal</v>
      </c>
      <c r="F2130" t="s">
        <v>2377</v>
      </c>
      <c r="G2130" t="s">
        <v>2377</v>
      </c>
      <c r="H2130" t="s">
        <v>2380</v>
      </c>
      <c r="I2130">
        <v>1</v>
      </c>
      <c r="J2130" s="21">
        <f t="shared" si="133"/>
        <v>1</v>
      </c>
      <c r="K2130" t="s">
        <v>2377</v>
      </c>
      <c r="L2130" s="22" t="str">
        <f t="shared" si="134"/>
        <v>No</v>
      </c>
    </row>
    <row r="2131" spans="1:12">
      <c r="A2131" t="s">
        <v>230</v>
      </c>
      <c r="B2131">
        <v>32.11</v>
      </c>
      <c r="C2131" s="22" t="str">
        <f t="shared" si="135"/>
        <v>Obesity</v>
      </c>
      <c r="D2131">
        <v>4.43</v>
      </c>
      <c r="E2131" t="str">
        <f t="shared" si="132"/>
        <v>Normal</v>
      </c>
      <c r="F2131" t="s">
        <v>2377</v>
      </c>
      <c r="G2131" t="s">
        <v>2377</v>
      </c>
      <c r="H2131" t="s">
        <v>2380</v>
      </c>
      <c r="I2131">
        <v>1</v>
      </c>
      <c r="J2131" s="21">
        <f t="shared" si="133"/>
        <v>1</v>
      </c>
      <c r="K2131" t="s">
        <v>2377</v>
      </c>
      <c r="L2131" s="22" t="str">
        <f t="shared" si="134"/>
        <v>No</v>
      </c>
    </row>
    <row r="2132" spans="1:12">
      <c r="A2132" t="s">
        <v>229</v>
      </c>
      <c r="B2132">
        <v>30.495000000000001</v>
      </c>
      <c r="C2132" s="22" t="str">
        <f t="shared" si="135"/>
        <v>Obesity</v>
      </c>
      <c r="D2132">
        <v>4.95</v>
      </c>
      <c r="E2132" t="str">
        <f t="shared" si="132"/>
        <v>Normal</v>
      </c>
      <c r="F2132" t="s">
        <v>2377</v>
      </c>
      <c r="G2132" t="s">
        <v>2377</v>
      </c>
      <c r="H2132" t="s">
        <v>2380</v>
      </c>
      <c r="I2132">
        <v>1</v>
      </c>
      <c r="J2132" s="21">
        <f t="shared" si="133"/>
        <v>1</v>
      </c>
      <c r="K2132" t="s">
        <v>2377</v>
      </c>
      <c r="L2132" s="22" t="str">
        <f t="shared" si="134"/>
        <v>No</v>
      </c>
    </row>
    <row r="2133" spans="1:12">
      <c r="A2133" t="s">
        <v>228</v>
      </c>
      <c r="B2133">
        <v>29.24</v>
      </c>
      <c r="C2133" s="22" t="str">
        <f t="shared" si="135"/>
        <v>Overweight</v>
      </c>
      <c r="D2133">
        <v>4.04</v>
      </c>
      <c r="E2133" t="str">
        <f t="shared" si="132"/>
        <v>Normal</v>
      </c>
      <c r="F2133" t="s">
        <v>2377</v>
      </c>
      <c r="G2133" t="s">
        <v>2379</v>
      </c>
      <c r="H2133" t="s">
        <v>2377</v>
      </c>
      <c r="I2133">
        <v>1</v>
      </c>
      <c r="J2133" s="21">
        <f t="shared" si="133"/>
        <v>1</v>
      </c>
      <c r="K2133" t="s">
        <v>2377</v>
      </c>
      <c r="L2133" s="22" t="str">
        <f t="shared" si="134"/>
        <v>No</v>
      </c>
    </row>
    <row r="2134" spans="1:12">
      <c r="A2134" t="s">
        <v>227</v>
      </c>
      <c r="B2134">
        <v>22.515000000000001</v>
      </c>
      <c r="C2134" s="22" t="str">
        <f t="shared" si="135"/>
        <v>Normal weight</v>
      </c>
      <c r="D2134">
        <v>5.93</v>
      </c>
      <c r="E2134" t="str">
        <f t="shared" si="132"/>
        <v>Pre-diabetes</v>
      </c>
      <c r="F2134" t="s">
        <v>2377</v>
      </c>
      <c r="G2134" t="s">
        <v>2377</v>
      </c>
      <c r="H2134" t="s">
        <v>2380</v>
      </c>
      <c r="I2134">
        <v>1</v>
      </c>
      <c r="J2134" s="21">
        <f t="shared" si="133"/>
        <v>1</v>
      </c>
      <c r="K2134" t="s">
        <v>2377</v>
      </c>
      <c r="L2134" s="22" t="str">
        <f t="shared" si="134"/>
        <v>No</v>
      </c>
    </row>
    <row r="2135" spans="1:12">
      <c r="A2135" t="s">
        <v>226</v>
      </c>
      <c r="B2135">
        <v>15.65</v>
      </c>
      <c r="C2135" s="22" t="str">
        <f t="shared" si="135"/>
        <v>Underweight</v>
      </c>
      <c r="D2135">
        <v>4.2300000000000004</v>
      </c>
      <c r="E2135" t="str">
        <f t="shared" si="132"/>
        <v>Normal</v>
      </c>
      <c r="F2135" t="s">
        <v>2377</v>
      </c>
      <c r="G2135" t="s">
        <v>2377</v>
      </c>
      <c r="H2135" t="s">
        <v>2377</v>
      </c>
      <c r="I2135" t="s">
        <v>2378</v>
      </c>
      <c r="J2135" s="21">
        <f t="shared" si="133"/>
        <v>0</v>
      </c>
      <c r="K2135" t="s">
        <v>2377</v>
      </c>
      <c r="L2135" s="22" t="str">
        <f t="shared" si="134"/>
        <v>No</v>
      </c>
    </row>
    <row r="2136" spans="1:12">
      <c r="A2136" t="s">
        <v>225</v>
      </c>
      <c r="B2136">
        <v>27.36</v>
      </c>
      <c r="C2136" s="22" t="str">
        <f t="shared" si="135"/>
        <v>Overweight</v>
      </c>
      <c r="D2136">
        <v>5.59</v>
      </c>
      <c r="E2136" t="str">
        <f t="shared" si="132"/>
        <v>Normal</v>
      </c>
      <c r="F2136" t="s">
        <v>2379</v>
      </c>
      <c r="G2136" t="s">
        <v>2377</v>
      </c>
      <c r="H2136" t="s">
        <v>2377</v>
      </c>
      <c r="I2136" t="s">
        <v>2378</v>
      </c>
      <c r="J2136" s="21">
        <f t="shared" si="133"/>
        <v>0</v>
      </c>
      <c r="K2136" t="s">
        <v>2377</v>
      </c>
      <c r="L2136" s="22" t="str">
        <f t="shared" si="134"/>
        <v>No</v>
      </c>
    </row>
    <row r="2137" spans="1:12">
      <c r="A2137" t="s">
        <v>224</v>
      </c>
      <c r="B2137">
        <v>22.3</v>
      </c>
      <c r="C2137" s="22" t="str">
        <f t="shared" si="135"/>
        <v>Normal weight</v>
      </c>
      <c r="D2137">
        <v>4.8899999999999997</v>
      </c>
      <c r="E2137" t="str">
        <f t="shared" si="132"/>
        <v>Normal</v>
      </c>
      <c r="F2137" t="s">
        <v>2379</v>
      </c>
      <c r="G2137" t="s">
        <v>2377</v>
      </c>
      <c r="H2137" t="s">
        <v>2377</v>
      </c>
      <c r="I2137" t="s">
        <v>2378</v>
      </c>
      <c r="J2137" s="21">
        <f t="shared" si="133"/>
        <v>0</v>
      </c>
      <c r="K2137" t="s">
        <v>2377</v>
      </c>
      <c r="L2137" s="22" t="str">
        <f t="shared" si="134"/>
        <v>No</v>
      </c>
    </row>
    <row r="2138" spans="1:12">
      <c r="A2138" t="s">
        <v>223</v>
      </c>
      <c r="B2138">
        <v>26.03</v>
      </c>
      <c r="C2138" s="22" t="str">
        <f t="shared" si="135"/>
        <v>Overweight</v>
      </c>
      <c r="D2138">
        <v>5.81</v>
      </c>
      <c r="E2138" t="str">
        <f t="shared" si="132"/>
        <v>Pre-diabetes</v>
      </c>
      <c r="F2138" t="s">
        <v>2379</v>
      </c>
      <c r="G2138" t="s">
        <v>2377</v>
      </c>
      <c r="H2138" t="s">
        <v>2377</v>
      </c>
      <c r="I2138" t="s">
        <v>2378</v>
      </c>
      <c r="J2138" s="21">
        <f t="shared" si="133"/>
        <v>0</v>
      </c>
      <c r="K2138" t="s">
        <v>2377</v>
      </c>
      <c r="L2138" s="22" t="str">
        <f t="shared" si="134"/>
        <v>No</v>
      </c>
    </row>
    <row r="2139" spans="1:12">
      <c r="A2139" t="s">
        <v>222</v>
      </c>
      <c r="B2139">
        <v>27.74</v>
      </c>
      <c r="C2139" s="22" t="str">
        <f t="shared" si="135"/>
        <v>Overweight</v>
      </c>
      <c r="D2139">
        <v>4.29</v>
      </c>
      <c r="E2139" t="str">
        <f t="shared" si="132"/>
        <v>Normal</v>
      </c>
      <c r="F2139" t="s">
        <v>2377</v>
      </c>
      <c r="G2139" t="s">
        <v>2379</v>
      </c>
      <c r="H2139" t="s">
        <v>2377</v>
      </c>
      <c r="I2139">
        <v>1</v>
      </c>
      <c r="J2139" s="21">
        <f t="shared" si="133"/>
        <v>1</v>
      </c>
      <c r="K2139" t="s">
        <v>2377</v>
      </c>
      <c r="L2139" s="22" t="str">
        <f t="shared" si="134"/>
        <v>No</v>
      </c>
    </row>
    <row r="2140" spans="1:12">
      <c r="A2140" t="s">
        <v>221</v>
      </c>
      <c r="B2140">
        <v>32.11</v>
      </c>
      <c r="C2140" s="22" t="str">
        <f t="shared" si="135"/>
        <v>Obesity</v>
      </c>
      <c r="D2140">
        <v>4.03</v>
      </c>
      <c r="E2140" t="str">
        <f t="shared" si="132"/>
        <v>Normal</v>
      </c>
      <c r="F2140" t="s">
        <v>2379</v>
      </c>
      <c r="G2140" t="s">
        <v>2379</v>
      </c>
      <c r="H2140" t="s">
        <v>2377</v>
      </c>
      <c r="I2140">
        <v>2</v>
      </c>
      <c r="J2140" s="21">
        <f t="shared" si="133"/>
        <v>2</v>
      </c>
      <c r="K2140" t="s">
        <v>2377</v>
      </c>
      <c r="L2140" s="22" t="str">
        <f t="shared" si="134"/>
        <v>No</v>
      </c>
    </row>
    <row r="2141" spans="1:12">
      <c r="A2141" t="s">
        <v>220</v>
      </c>
      <c r="B2141">
        <v>25.175000000000001</v>
      </c>
      <c r="C2141" s="22" t="str">
        <f t="shared" si="135"/>
        <v>Overweight</v>
      </c>
      <c r="D2141">
        <v>6.29</v>
      </c>
      <c r="E2141" t="str">
        <f t="shared" si="132"/>
        <v>Pre-diabetes</v>
      </c>
      <c r="F2141" t="s">
        <v>2379</v>
      </c>
      <c r="G2141" t="s">
        <v>2379</v>
      </c>
      <c r="H2141" t="s">
        <v>2377</v>
      </c>
      <c r="I2141">
        <v>2</v>
      </c>
      <c r="J2141" s="21">
        <f t="shared" si="133"/>
        <v>2</v>
      </c>
      <c r="K2141" t="s">
        <v>2377</v>
      </c>
      <c r="L2141" s="22" t="str">
        <f t="shared" si="134"/>
        <v>No</v>
      </c>
    </row>
    <row r="2142" spans="1:12">
      <c r="A2142" t="s">
        <v>219</v>
      </c>
      <c r="B2142">
        <v>39.49</v>
      </c>
      <c r="C2142" s="22" t="str">
        <f t="shared" si="135"/>
        <v>Obesity</v>
      </c>
      <c r="D2142">
        <v>4.4800000000000004</v>
      </c>
      <c r="E2142" t="str">
        <f t="shared" si="132"/>
        <v>Normal</v>
      </c>
      <c r="F2142" t="s">
        <v>2379</v>
      </c>
      <c r="G2142" t="s">
        <v>2377</v>
      </c>
      <c r="H2142" t="s">
        <v>2377</v>
      </c>
      <c r="I2142" t="s">
        <v>2378</v>
      </c>
      <c r="J2142" s="21">
        <f t="shared" si="133"/>
        <v>0</v>
      </c>
      <c r="K2142" t="s">
        <v>2377</v>
      </c>
      <c r="L2142" s="22" t="str">
        <f t="shared" si="134"/>
        <v>No</v>
      </c>
    </row>
    <row r="2143" spans="1:12">
      <c r="A2143" t="s">
        <v>218</v>
      </c>
      <c r="B2143">
        <v>34.869999999999997</v>
      </c>
      <c r="C2143" s="22" t="str">
        <f t="shared" si="135"/>
        <v>Obesity</v>
      </c>
      <c r="D2143">
        <v>5.51</v>
      </c>
      <c r="E2143" t="str">
        <f t="shared" si="132"/>
        <v>Normal</v>
      </c>
      <c r="F2143" t="s">
        <v>2379</v>
      </c>
      <c r="G2143" t="s">
        <v>2377</v>
      </c>
      <c r="H2143" t="s">
        <v>2377</v>
      </c>
      <c r="I2143" t="s">
        <v>2378</v>
      </c>
      <c r="J2143" s="21">
        <f t="shared" si="133"/>
        <v>0</v>
      </c>
      <c r="K2143" t="s">
        <v>2377</v>
      </c>
      <c r="L2143" s="22" t="str">
        <f t="shared" si="134"/>
        <v>No</v>
      </c>
    </row>
    <row r="2144" spans="1:12">
      <c r="A2144" t="s">
        <v>217</v>
      </c>
      <c r="B2144">
        <v>34.6</v>
      </c>
      <c r="C2144" s="22" t="str">
        <f t="shared" si="135"/>
        <v>Obesity</v>
      </c>
      <c r="D2144">
        <v>4.5</v>
      </c>
      <c r="E2144" t="str">
        <f t="shared" si="132"/>
        <v>Normal</v>
      </c>
      <c r="F2144" t="s">
        <v>2379</v>
      </c>
      <c r="G2144" t="s">
        <v>2377</v>
      </c>
      <c r="H2144" t="s">
        <v>2377</v>
      </c>
      <c r="I2144" t="s">
        <v>2378</v>
      </c>
      <c r="J2144" s="21">
        <f t="shared" si="133"/>
        <v>0</v>
      </c>
      <c r="K2144" t="s">
        <v>2377</v>
      </c>
      <c r="L2144" s="22" t="str">
        <f t="shared" si="134"/>
        <v>No</v>
      </c>
    </row>
    <row r="2145" spans="1:12">
      <c r="A2145" t="s">
        <v>216</v>
      </c>
      <c r="B2145">
        <v>25.8</v>
      </c>
      <c r="C2145" s="22" t="str">
        <f t="shared" si="135"/>
        <v>Overweight</v>
      </c>
      <c r="D2145">
        <v>6.29</v>
      </c>
      <c r="E2145" t="str">
        <f t="shared" si="132"/>
        <v>Pre-diabetes</v>
      </c>
      <c r="F2145" t="s">
        <v>2379</v>
      </c>
      <c r="G2145" t="s">
        <v>2377</v>
      </c>
      <c r="H2145" t="s">
        <v>2377</v>
      </c>
      <c r="I2145" t="s">
        <v>2378</v>
      </c>
      <c r="J2145" s="21">
        <f t="shared" si="133"/>
        <v>0</v>
      </c>
      <c r="K2145" t="s">
        <v>2377</v>
      </c>
      <c r="L2145" s="22" t="str">
        <f t="shared" si="134"/>
        <v>No</v>
      </c>
    </row>
    <row r="2146" spans="1:12">
      <c r="A2146" t="s">
        <v>215</v>
      </c>
      <c r="B2146">
        <v>35.86</v>
      </c>
      <c r="C2146" s="22" t="str">
        <f t="shared" si="135"/>
        <v>Obesity</v>
      </c>
      <c r="D2146">
        <v>4.33</v>
      </c>
      <c r="E2146" t="str">
        <f t="shared" si="132"/>
        <v>Normal</v>
      </c>
      <c r="F2146" t="s">
        <v>2377</v>
      </c>
      <c r="G2146" t="s">
        <v>2377</v>
      </c>
      <c r="H2146" t="s">
        <v>2377</v>
      </c>
      <c r="I2146">
        <v>1</v>
      </c>
      <c r="J2146" s="21">
        <f t="shared" si="133"/>
        <v>1</v>
      </c>
      <c r="K2146" t="s">
        <v>2377</v>
      </c>
      <c r="L2146" s="22" t="str">
        <f t="shared" si="134"/>
        <v>No</v>
      </c>
    </row>
    <row r="2147" spans="1:12">
      <c r="A2147" t="s">
        <v>214</v>
      </c>
      <c r="B2147">
        <v>40.47</v>
      </c>
      <c r="C2147" s="22" t="str">
        <f t="shared" si="135"/>
        <v>Obesity</v>
      </c>
      <c r="D2147">
        <v>11.15</v>
      </c>
      <c r="E2147" t="str">
        <f t="shared" si="132"/>
        <v>Diabetes</v>
      </c>
      <c r="F2147" t="s">
        <v>2377</v>
      </c>
      <c r="G2147" t="s">
        <v>2377</v>
      </c>
      <c r="H2147" t="s">
        <v>2377</v>
      </c>
      <c r="I2147" t="s">
        <v>2378</v>
      </c>
      <c r="J2147" s="21">
        <f t="shared" si="133"/>
        <v>0</v>
      </c>
      <c r="K2147" t="s">
        <v>2377</v>
      </c>
      <c r="L2147" s="22" t="str">
        <f t="shared" si="134"/>
        <v>No</v>
      </c>
    </row>
    <row r="2148" spans="1:12">
      <c r="A2148" t="s">
        <v>213</v>
      </c>
      <c r="B2148">
        <v>32.01</v>
      </c>
      <c r="C2148" s="22" t="str">
        <f t="shared" si="135"/>
        <v>Obesity</v>
      </c>
      <c r="D2148">
        <v>6.45</v>
      </c>
      <c r="E2148" t="str">
        <f t="shared" si="132"/>
        <v>Pre-diabetes</v>
      </c>
      <c r="F2148" t="s">
        <v>2377</v>
      </c>
      <c r="G2148" t="s">
        <v>2377</v>
      </c>
      <c r="H2148" t="s">
        <v>2377</v>
      </c>
      <c r="I2148">
        <v>1</v>
      </c>
      <c r="J2148" s="21">
        <f t="shared" si="133"/>
        <v>1</v>
      </c>
      <c r="K2148" t="s">
        <v>2377</v>
      </c>
      <c r="L2148" s="22" t="str">
        <f t="shared" si="134"/>
        <v>No</v>
      </c>
    </row>
    <row r="2149" spans="1:12">
      <c r="A2149" t="s">
        <v>212</v>
      </c>
      <c r="B2149">
        <v>33</v>
      </c>
      <c r="C2149" s="22" t="str">
        <f t="shared" si="135"/>
        <v>Obesity</v>
      </c>
      <c r="D2149">
        <v>9.27</v>
      </c>
      <c r="E2149" t="str">
        <f t="shared" si="132"/>
        <v>Diabetes</v>
      </c>
      <c r="F2149" t="s">
        <v>2377</v>
      </c>
      <c r="G2149" t="s">
        <v>2377</v>
      </c>
      <c r="H2149" t="s">
        <v>2377</v>
      </c>
      <c r="I2149" t="s">
        <v>2378</v>
      </c>
      <c r="J2149" s="21">
        <f t="shared" si="133"/>
        <v>0</v>
      </c>
      <c r="K2149" t="s">
        <v>2377</v>
      </c>
      <c r="L2149" s="22" t="str">
        <f t="shared" si="134"/>
        <v>No</v>
      </c>
    </row>
    <row r="2150" spans="1:12">
      <c r="A2150" t="s">
        <v>211</v>
      </c>
      <c r="B2150">
        <v>29.3</v>
      </c>
      <c r="C2150" s="22" t="str">
        <f t="shared" si="135"/>
        <v>Overweight</v>
      </c>
      <c r="D2150">
        <v>6.15</v>
      </c>
      <c r="E2150" t="str">
        <f t="shared" si="132"/>
        <v>Pre-diabetes</v>
      </c>
      <c r="F2150" t="s">
        <v>2377</v>
      </c>
      <c r="G2150" t="s">
        <v>2377</v>
      </c>
      <c r="H2150" t="s">
        <v>2377</v>
      </c>
      <c r="I2150">
        <v>1</v>
      </c>
      <c r="J2150" s="21">
        <f t="shared" si="133"/>
        <v>1</v>
      </c>
      <c r="K2150" t="s">
        <v>2377</v>
      </c>
      <c r="L2150" s="22" t="str">
        <f t="shared" si="134"/>
        <v>No</v>
      </c>
    </row>
    <row r="2151" spans="1:12">
      <c r="A2151" t="s">
        <v>210</v>
      </c>
      <c r="B2151">
        <v>25.8</v>
      </c>
      <c r="C2151" s="22" t="str">
        <f t="shared" si="135"/>
        <v>Overweight</v>
      </c>
      <c r="D2151">
        <v>4.13</v>
      </c>
      <c r="E2151" t="str">
        <f t="shared" si="132"/>
        <v>Normal</v>
      </c>
      <c r="F2151" t="s">
        <v>2377</v>
      </c>
      <c r="G2151" t="s">
        <v>2377</v>
      </c>
      <c r="H2151" t="s">
        <v>2377</v>
      </c>
      <c r="I2151">
        <v>1</v>
      </c>
      <c r="J2151" s="21">
        <f t="shared" si="133"/>
        <v>1</v>
      </c>
      <c r="K2151" t="s">
        <v>2377</v>
      </c>
      <c r="L2151" s="22" t="str">
        <f t="shared" si="134"/>
        <v>No</v>
      </c>
    </row>
    <row r="2152" spans="1:12">
      <c r="A2152" t="s">
        <v>209</v>
      </c>
      <c r="B2152">
        <v>23.4</v>
      </c>
      <c r="C2152" s="22" t="str">
        <f t="shared" si="135"/>
        <v>Normal weight</v>
      </c>
      <c r="D2152">
        <v>4.24</v>
      </c>
      <c r="E2152" t="str">
        <f t="shared" si="132"/>
        <v>Normal</v>
      </c>
      <c r="F2152" t="s">
        <v>2377</v>
      </c>
      <c r="G2152" t="s">
        <v>2377</v>
      </c>
      <c r="H2152" t="s">
        <v>2377</v>
      </c>
      <c r="I2152">
        <v>1</v>
      </c>
      <c r="J2152" s="21">
        <f t="shared" si="133"/>
        <v>1</v>
      </c>
      <c r="K2152" t="s">
        <v>2377</v>
      </c>
      <c r="L2152" s="22" t="str">
        <f t="shared" si="134"/>
        <v>No</v>
      </c>
    </row>
    <row r="2153" spans="1:12">
      <c r="A2153" t="s">
        <v>208</v>
      </c>
      <c r="B2153">
        <v>27.93</v>
      </c>
      <c r="C2153" s="22" t="str">
        <f t="shared" si="135"/>
        <v>Overweight</v>
      </c>
      <c r="D2153">
        <v>9.8800000000000008</v>
      </c>
      <c r="E2153" t="str">
        <f t="shared" si="132"/>
        <v>Diabetes</v>
      </c>
      <c r="F2153" t="s">
        <v>2377</v>
      </c>
      <c r="G2153" t="s">
        <v>2377</v>
      </c>
      <c r="H2153" t="s">
        <v>2377</v>
      </c>
      <c r="I2153" t="s">
        <v>2378</v>
      </c>
      <c r="J2153" s="21">
        <f t="shared" si="133"/>
        <v>0</v>
      </c>
      <c r="K2153" t="s">
        <v>2377</v>
      </c>
      <c r="L2153" s="22" t="str">
        <f t="shared" si="134"/>
        <v>No</v>
      </c>
    </row>
    <row r="2154" spans="1:12">
      <c r="A2154" t="s">
        <v>207</v>
      </c>
      <c r="B2154">
        <v>22</v>
      </c>
      <c r="C2154" s="22" t="str">
        <f t="shared" si="135"/>
        <v>Normal weight</v>
      </c>
      <c r="D2154">
        <v>9.5</v>
      </c>
      <c r="E2154" t="str">
        <f t="shared" si="132"/>
        <v>Diabetes</v>
      </c>
      <c r="F2154" t="s">
        <v>2377</v>
      </c>
      <c r="G2154" t="s">
        <v>2377</v>
      </c>
      <c r="H2154" t="s">
        <v>2377</v>
      </c>
      <c r="I2154" t="s">
        <v>2378</v>
      </c>
      <c r="J2154" s="21">
        <f t="shared" si="133"/>
        <v>0</v>
      </c>
      <c r="K2154" t="s">
        <v>2377</v>
      </c>
      <c r="L2154" s="22" t="str">
        <f t="shared" si="134"/>
        <v>No</v>
      </c>
    </row>
    <row r="2155" spans="1:12">
      <c r="A2155" t="s">
        <v>206</v>
      </c>
      <c r="B2155">
        <v>36.86</v>
      </c>
      <c r="C2155" s="22" t="str">
        <f t="shared" si="135"/>
        <v>Obesity</v>
      </c>
      <c r="D2155">
        <v>4.97</v>
      </c>
      <c r="E2155" t="str">
        <f t="shared" si="132"/>
        <v>Normal</v>
      </c>
      <c r="F2155" t="s">
        <v>2379</v>
      </c>
      <c r="G2155" t="s">
        <v>2377</v>
      </c>
      <c r="H2155" t="s">
        <v>2377</v>
      </c>
      <c r="I2155" t="s">
        <v>2378</v>
      </c>
      <c r="J2155" s="21">
        <f t="shared" si="133"/>
        <v>0</v>
      </c>
      <c r="K2155" t="s">
        <v>2377</v>
      </c>
      <c r="L2155" s="22" t="str">
        <f t="shared" si="134"/>
        <v>No</v>
      </c>
    </row>
    <row r="2156" spans="1:12">
      <c r="A2156" t="s">
        <v>205</v>
      </c>
      <c r="B2156">
        <v>31.254999999999999</v>
      </c>
      <c r="C2156" s="22" t="str">
        <f t="shared" si="135"/>
        <v>Obesity</v>
      </c>
      <c r="D2156">
        <v>5.49</v>
      </c>
      <c r="E2156" t="str">
        <f t="shared" si="132"/>
        <v>Normal</v>
      </c>
      <c r="F2156" t="s">
        <v>2379</v>
      </c>
      <c r="G2156" t="s">
        <v>2377</v>
      </c>
      <c r="H2156" t="s">
        <v>2377</v>
      </c>
      <c r="I2156" t="s">
        <v>2378</v>
      </c>
      <c r="J2156" s="21">
        <f t="shared" si="133"/>
        <v>0</v>
      </c>
      <c r="K2156" t="s">
        <v>2377</v>
      </c>
      <c r="L2156" s="22" t="str">
        <f t="shared" si="134"/>
        <v>No</v>
      </c>
    </row>
    <row r="2157" spans="1:12">
      <c r="A2157" t="s">
        <v>204</v>
      </c>
      <c r="B2157">
        <v>23.06</v>
      </c>
      <c r="C2157" s="22" t="str">
        <f t="shared" si="135"/>
        <v>Normal weight</v>
      </c>
      <c r="D2157">
        <v>4.47</v>
      </c>
      <c r="E2157" t="str">
        <f t="shared" si="132"/>
        <v>Normal</v>
      </c>
      <c r="F2157" t="s">
        <v>2377</v>
      </c>
      <c r="G2157" t="s">
        <v>2377</v>
      </c>
      <c r="H2157" t="s">
        <v>2377</v>
      </c>
      <c r="I2157" t="s">
        <v>2378</v>
      </c>
      <c r="J2157" s="21">
        <f t="shared" si="133"/>
        <v>0</v>
      </c>
      <c r="K2157" t="s">
        <v>2377</v>
      </c>
      <c r="L2157" s="22" t="str">
        <f t="shared" si="134"/>
        <v>No</v>
      </c>
    </row>
    <row r="2158" spans="1:12">
      <c r="A2158" t="s">
        <v>203</v>
      </c>
      <c r="B2158">
        <v>28.975000000000001</v>
      </c>
      <c r="C2158" s="22" t="str">
        <f t="shared" si="135"/>
        <v>Overweight</v>
      </c>
      <c r="D2158">
        <v>4.34</v>
      </c>
      <c r="E2158" t="str">
        <f t="shared" si="132"/>
        <v>Normal</v>
      </c>
      <c r="F2158" t="s">
        <v>2379</v>
      </c>
      <c r="G2158" t="s">
        <v>2377</v>
      </c>
      <c r="H2158" t="s">
        <v>2377</v>
      </c>
      <c r="I2158" t="s">
        <v>2378</v>
      </c>
      <c r="J2158" s="21">
        <f t="shared" si="133"/>
        <v>0</v>
      </c>
      <c r="K2158" t="s">
        <v>2377</v>
      </c>
      <c r="L2158" s="22" t="str">
        <f t="shared" si="134"/>
        <v>No</v>
      </c>
    </row>
    <row r="2159" spans="1:12">
      <c r="A2159" t="s">
        <v>202</v>
      </c>
      <c r="B2159">
        <v>33.299999999999997</v>
      </c>
      <c r="C2159" s="22" t="str">
        <f t="shared" si="135"/>
        <v>Obesity</v>
      </c>
      <c r="D2159">
        <v>9.49</v>
      </c>
      <c r="E2159" t="str">
        <f t="shared" si="132"/>
        <v>Diabetes</v>
      </c>
      <c r="F2159" t="s">
        <v>2377</v>
      </c>
      <c r="G2159" t="s">
        <v>2377</v>
      </c>
      <c r="H2159" t="s">
        <v>2377</v>
      </c>
      <c r="I2159" t="s">
        <v>2378</v>
      </c>
      <c r="J2159" s="21">
        <f t="shared" si="133"/>
        <v>0</v>
      </c>
      <c r="K2159" t="s">
        <v>2377</v>
      </c>
      <c r="L2159" s="22" t="str">
        <f t="shared" si="134"/>
        <v>No</v>
      </c>
    </row>
    <row r="2160" spans="1:12">
      <c r="A2160" t="s">
        <v>201</v>
      </c>
      <c r="B2160">
        <v>33</v>
      </c>
      <c r="C2160" s="22" t="str">
        <f t="shared" si="135"/>
        <v>Obesity</v>
      </c>
      <c r="D2160">
        <v>10.16</v>
      </c>
      <c r="E2160" t="str">
        <f t="shared" si="132"/>
        <v>Diabetes</v>
      </c>
      <c r="F2160" t="s">
        <v>2377</v>
      </c>
      <c r="G2160" t="s">
        <v>2377</v>
      </c>
      <c r="H2160" t="s">
        <v>2377</v>
      </c>
      <c r="I2160" t="s">
        <v>2378</v>
      </c>
      <c r="J2160" s="21">
        <f t="shared" si="133"/>
        <v>0</v>
      </c>
      <c r="K2160" t="s">
        <v>2377</v>
      </c>
      <c r="L2160" s="22" t="str">
        <f t="shared" si="134"/>
        <v>No</v>
      </c>
    </row>
    <row r="2161" spans="1:12">
      <c r="A2161" t="s">
        <v>200</v>
      </c>
      <c r="B2161">
        <v>31.46</v>
      </c>
      <c r="C2161" s="22" t="str">
        <f t="shared" si="135"/>
        <v>Obesity</v>
      </c>
      <c r="D2161">
        <v>11.19</v>
      </c>
      <c r="E2161" t="str">
        <f t="shared" si="132"/>
        <v>Diabetes</v>
      </c>
      <c r="F2161" t="s">
        <v>2377</v>
      </c>
      <c r="G2161" t="s">
        <v>2377</v>
      </c>
      <c r="H2161" t="s">
        <v>2377</v>
      </c>
      <c r="I2161" t="s">
        <v>2378</v>
      </c>
      <c r="J2161" s="21">
        <f t="shared" si="133"/>
        <v>0</v>
      </c>
      <c r="K2161" t="s">
        <v>2377</v>
      </c>
      <c r="L2161" s="22" t="str">
        <f t="shared" si="134"/>
        <v>No</v>
      </c>
    </row>
    <row r="2162" spans="1:12">
      <c r="A2162" t="s">
        <v>199</v>
      </c>
      <c r="B2162">
        <v>29.6</v>
      </c>
      <c r="C2162" s="22" t="str">
        <f t="shared" si="135"/>
        <v>Overweight</v>
      </c>
      <c r="D2162">
        <v>11.03</v>
      </c>
      <c r="E2162" t="str">
        <f t="shared" si="132"/>
        <v>Diabetes</v>
      </c>
      <c r="F2162" t="s">
        <v>2377</v>
      </c>
      <c r="G2162" t="s">
        <v>2377</v>
      </c>
      <c r="H2162" t="s">
        <v>2377</v>
      </c>
      <c r="I2162" t="s">
        <v>2378</v>
      </c>
      <c r="J2162" s="21">
        <f t="shared" si="133"/>
        <v>0</v>
      </c>
      <c r="K2162" t="s">
        <v>2377</v>
      </c>
      <c r="L2162" s="22" t="str">
        <f t="shared" si="134"/>
        <v>No</v>
      </c>
    </row>
    <row r="2163" spans="1:12">
      <c r="A2163" t="s">
        <v>198</v>
      </c>
      <c r="B2163">
        <v>22.05</v>
      </c>
      <c r="C2163" s="22" t="str">
        <f t="shared" si="135"/>
        <v>Normal weight</v>
      </c>
      <c r="D2163">
        <v>4.43</v>
      </c>
      <c r="E2163" t="str">
        <f t="shared" si="132"/>
        <v>Normal</v>
      </c>
      <c r="F2163" t="s">
        <v>2379</v>
      </c>
      <c r="G2163" t="s">
        <v>2377</v>
      </c>
      <c r="H2163" t="s">
        <v>2377</v>
      </c>
      <c r="I2163" t="s">
        <v>2378</v>
      </c>
      <c r="J2163" s="21">
        <f t="shared" si="133"/>
        <v>0</v>
      </c>
      <c r="K2163" t="s">
        <v>2377</v>
      </c>
      <c r="L2163" s="22" t="str">
        <f t="shared" si="134"/>
        <v>No</v>
      </c>
    </row>
    <row r="2164" spans="1:12">
      <c r="A2164" t="s">
        <v>196</v>
      </c>
      <c r="B2164">
        <v>27.06</v>
      </c>
      <c r="C2164" s="22" t="str">
        <f t="shared" si="135"/>
        <v>Overweight</v>
      </c>
      <c r="D2164">
        <v>6.14</v>
      </c>
      <c r="E2164" t="str">
        <f t="shared" si="132"/>
        <v>Pre-diabetes</v>
      </c>
      <c r="F2164" t="s">
        <v>2377</v>
      </c>
      <c r="G2164" t="s">
        <v>2379</v>
      </c>
      <c r="H2164" t="s">
        <v>2377</v>
      </c>
      <c r="I2164">
        <v>1</v>
      </c>
      <c r="J2164" s="21">
        <f t="shared" si="133"/>
        <v>1</v>
      </c>
      <c r="K2164" t="s">
        <v>2377</v>
      </c>
      <c r="L2164" s="22" t="str">
        <f t="shared" si="134"/>
        <v>No</v>
      </c>
    </row>
    <row r="2165" spans="1:12">
      <c r="A2165" t="s">
        <v>195</v>
      </c>
      <c r="B2165">
        <v>20.49</v>
      </c>
      <c r="C2165" s="22" t="str">
        <f t="shared" si="135"/>
        <v>Normal weight</v>
      </c>
      <c r="D2165">
        <v>4.87</v>
      </c>
      <c r="E2165" t="str">
        <f t="shared" si="132"/>
        <v>Normal</v>
      </c>
      <c r="F2165" t="s">
        <v>2377</v>
      </c>
      <c r="G2165" t="s">
        <v>2377</v>
      </c>
      <c r="H2165" t="s">
        <v>2377</v>
      </c>
      <c r="I2165" t="s">
        <v>2378</v>
      </c>
      <c r="J2165" s="21">
        <f t="shared" si="133"/>
        <v>0</v>
      </c>
      <c r="K2165" t="s">
        <v>2377</v>
      </c>
      <c r="L2165" s="22" t="str">
        <f t="shared" si="134"/>
        <v>No</v>
      </c>
    </row>
    <row r="2166" spans="1:12">
      <c r="A2166" t="s">
        <v>194</v>
      </c>
      <c r="B2166">
        <v>28.4</v>
      </c>
      <c r="C2166" s="22" t="str">
        <f t="shared" si="135"/>
        <v>Overweight</v>
      </c>
      <c r="D2166">
        <v>4.3</v>
      </c>
      <c r="E2166" t="str">
        <f t="shared" si="132"/>
        <v>Normal</v>
      </c>
      <c r="F2166" t="s">
        <v>2377</v>
      </c>
      <c r="G2166" t="s">
        <v>2377</v>
      </c>
      <c r="H2166" t="s">
        <v>2380</v>
      </c>
      <c r="I2166">
        <v>1</v>
      </c>
      <c r="J2166" s="21">
        <f t="shared" si="133"/>
        <v>1</v>
      </c>
      <c r="K2166" t="s">
        <v>2377</v>
      </c>
      <c r="L2166" s="22" t="str">
        <f t="shared" si="134"/>
        <v>No</v>
      </c>
    </row>
    <row r="2167" spans="1:12">
      <c r="A2167" t="s">
        <v>193</v>
      </c>
      <c r="B2167">
        <v>41.91</v>
      </c>
      <c r="C2167" s="22" t="str">
        <f t="shared" si="135"/>
        <v>Obesity</v>
      </c>
      <c r="D2167">
        <v>6.19</v>
      </c>
      <c r="E2167" t="str">
        <f t="shared" si="132"/>
        <v>Pre-diabetes</v>
      </c>
      <c r="F2167" t="s">
        <v>2377</v>
      </c>
      <c r="G2167" t="s">
        <v>2377</v>
      </c>
      <c r="H2167" t="s">
        <v>2377</v>
      </c>
      <c r="I2167" t="s">
        <v>2378</v>
      </c>
      <c r="J2167" s="21">
        <f t="shared" si="133"/>
        <v>0</v>
      </c>
      <c r="K2167" t="s">
        <v>2377</v>
      </c>
      <c r="L2167" s="22" t="str">
        <f t="shared" si="134"/>
        <v>No</v>
      </c>
    </row>
    <row r="2168" spans="1:12">
      <c r="A2168" t="s">
        <v>192</v>
      </c>
      <c r="B2168">
        <v>24.6</v>
      </c>
      <c r="C2168" s="22" t="str">
        <f t="shared" si="135"/>
        <v>Normal weight</v>
      </c>
      <c r="D2168">
        <v>6.19</v>
      </c>
      <c r="E2168" t="str">
        <f t="shared" si="132"/>
        <v>Pre-diabetes</v>
      </c>
      <c r="F2168" t="s">
        <v>2377</v>
      </c>
      <c r="G2168" t="s">
        <v>2377</v>
      </c>
      <c r="H2168" t="s">
        <v>2380</v>
      </c>
      <c r="I2168">
        <v>1</v>
      </c>
      <c r="J2168" s="21">
        <f t="shared" si="133"/>
        <v>1</v>
      </c>
      <c r="K2168" t="s">
        <v>2377</v>
      </c>
      <c r="L2168" s="22" t="str">
        <f t="shared" si="134"/>
        <v>No</v>
      </c>
    </row>
    <row r="2169" spans="1:12">
      <c r="A2169" t="s">
        <v>191</v>
      </c>
      <c r="B2169">
        <v>20.9</v>
      </c>
      <c r="C2169" s="22" t="str">
        <f t="shared" si="135"/>
        <v>Normal weight</v>
      </c>
      <c r="D2169">
        <v>5.12</v>
      </c>
      <c r="E2169" t="str">
        <f t="shared" si="132"/>
        <v>Normal</v>
      </c>
      <c r="F2169" t="s">
        <v>2377</v>
      </c>
      <c r="G2169" t="s">
        <v>2377</v>
      </c>
      <c r="H2169" t="s">
        <v>2380</v>
      </c>
      <c r="I2169">
        <v>1</v>
      </c>
      <c r="J2169" s="21">
        <f t="shared" si="133"/>
        <v>1</v>
      </c>
      <c r="K2169" t="s">
        <v>2377</v>
      </c>
      <c r="L2169" s="22" t="str">
        <f t="shared" si="134"/>
        <v>No</v>
      </c>
    </row>
    <row r="2170" spans="1:12">
      <c r="A2170" t="s">
        <v>190</v>
      </c>
      <c r="B2170">
        <v>34.4</v>
      </c>
      <c r="C2170" s="22" t="str">
        <f t="shared" si="135"/>
        <v>Obesity</v>
      </c>
      <c r="D2170">
        <v>4.04</v>
      </c>
      <c r="E2170" t="str">
        <f t="shared" si="132"/>
        <v>Normal</v>
      </c>
      <c r="F2170" t="s">
        <v>2377</v>
      </c>
      <c r="G2170" t="s">
        <v>2377</v>
      </c>
      <c r="H2170" t="s">
        <v>2377</v>
      </c>
      <c r="I2170" t="s">
        <v>2378</v>
      </c>
      <c r="J2170" s="21">
        <f t="shared" si="133"/>
        <v>0</v>
      </c>
      <c r="K2170" t="s">
        <v>2377</v>
      </c>
      <c r="L2170" s="22" t="str">
        <f t="shared" si="134"/>
        <v>No</v>
      </c>
    </row>
    <row r="2171" spans="1:12">
      <c r="A2171" t="s">
        <v>189</v>
      </c>
      <c r="B2171">
        <v>32.56</v>
      </c>
      <c r="C2171" s="22" t="str">
        <f t="shared" si="135"/>
        <v>Obesity</v>
      </c>
      <c r="D2171">
        <v>5.36</v>
      </c>
      <c r="E2171" t="str">
        <f t="shared" si="132"/>
        <v>Normal</v>
      </c>
      <c r="F2171" t="s">
        <v>2377</v>
      </c>
      <c r="G2171" t="s">
        <v>2377</v>
      </c>
      <c r="H2171" t="s">
        <v>2377</v>
      </c>
      <c r="I2171" t="s">
        <v>2378</v>
      </c>
      <c r="J2171" s="21">
        <f t="shared" si="133"/>
        <v>0</v>
      </c>
      <c r="K2171" t="s">
        <v>2377</v>
      </c>
      <c r="L2171" s="22" t="str">
        <f t="shared" si="134"/>
        <v>No</v>
      </c>
    </row>
    <row r="2172" spans="1:12">
      <c r="A2172" t="s">
        <v>188</v>
      </c>
      <c r="B2172">
        <v>27.98</v>
      </c>
      <c r="C2172" s="22" t="str">
        <f t="shared" si="135"/>
        <v>Overweight</v>
      </c>
      <c r="D2172">
        <v>4.38</v>
      </c>
      <c r="E2172" t="str">
        <f t="shared" si="132"/>
        <v>Normal</v>
      </c>
      <c r="F2172" t="s">
        <v>2377</v>
      </c>
      <c r="G2172" t="s">
        <v>2379</v>
      </c>
      <c r="H2172" t="s">
        <v>2377</v>
      </c>
      <c r="I2172">
        <v>1</v>
      </c>
      <c r="J2172" s="21">
        <f t="shared" si="133"/>
        <v>1</v>
      </c>
      <c r="K2172" t="s">
        <v>2377</v>
      </c>
      <c r="L2172" s="22" t="str">
        <f t="shared" si="134"/>
        <v>No</v>
      </c>
    </row>
    <row r="2173" spans="1:12">
      <c r="A2173" t="s">
        <v>187</v>
      </c>
      <c r="B2173">
        <v>26.51</v>
      </c>
      <c r="C2173" s="22" t="str">
        <f t="shared" si="135"/>
        <v>Overweight</v>
      </c>
      <c r="D2173">
        <v>4.58</v>
      </c>
      <c r="E2173" t="str">
        <f t="shared" si="132"/>
        <v>Normal</v>
      </c>
      <c r="F2173" t="s">
        <v>2377</v>
      </c>
      <c r="G2173" t="s">
        <v>2377</v>
      </c>
      <c r="H2173" t="s">
        <v>2377</v>
      </c>
      <c r="I2173" t="s">
        <v>2378</v>
      </c>
      <c r="J2173" s="21">
        <f t="shared" si="133"/>
        <v>0</v>
      </c>
      <c r="K2173" t="s">
        <v>2377</v>
      </c>
      <c r="L2173" s="22" t="str">
        <f t="shared" si="134"/>
        <v>No</v>
      </c>
    </row>
    <row r="2174" spans="1:12">
      <c r="A2174" t="s">
        <v>186</v>
      </c>
      <c r="B2174">
        <v>29.734999999999999</v>
      </c>
      <c r="C2174" s="22" t="str">
        <f t="shared" si="135"/>
        <v>Overweight</v>
      </c>
      <c r="D2174">
        <v>11.92</v>
      </c>
      <c r="E2174" t="str">
        <f t="shared" si="132"/>
        <v>Diabetes</v>
      </c>
      <c r="F2174" t="s">
        <v>2377</v>
      </c>
      <c r="G2174" t="s">
        <v>2377</v>
      </c>
      <c r="H2174" t="s">
        <v>2377</v>
      </c>
      <c r="I2174" t="s">
        <v>2378</v>
      </c>
      <c r="J2174" s="21">
        <f t="shared" si="133"/>
        <v>0</v>
      </c>
      <c r="K2174" t="s">
        <v>2377</v>
      </c>
      <c r="L2174" s="22" t="str">
        <f t="shared" si="134"/>
        <v>No</v>
      </c>
    </row>
    <row r="2175" spans="1:12">
      <c r="A2175" t="s">
        <v>185</v>
      </c>
      <c r="B2175">
        <v>40.5</v>
      </c>
      <c r="C2175" s="22" t="str">
        <f t="shared" si="135"/>
        <v>Obesity</v>
      </c>
      <c r="D2175">
        <v>5.4</v>
      </c>
      <c r="E2175" t="str">
        <f t="shared" si="132"/>
        <v>Normal</v>
      </c>
      <c r="F2175" t="s">
        <v>2377</v>
      </c>
      <c r="G2175" t="s">
        <v>2377</v>
      </c>
      <c r="H2175" t="s">
        <v>2380</v>
      </c>
      <c r="I2175">
        <v>1</v>
      </c>
      <c r="J2175" s="21">
        <f t="shared" si="133"/>
        <v>1</v>
      </c>
      <c r="K2175" t="s">
        <v>2377</v>
      </c>
      <c r="L2175" s="22" t="str">
        <f t="shared" si="134"/>
        <v>No</v>
      </c>
    </row>
    <row r="2176" spans="1:12">
      <c r="A2176" t="s">
        <v>184</v>
      </c>
      <c r="B2176">
        <v>25.64</v>
      </c>
      <c r="C2176" s="22" t="str">
        <f t="shared" si="135"/>
        <v>Overweight</v>
      </c>
      <c r="D2176">
        <v>4.76</v>
      </c>
      <c r="E2176" t="str">
        <f t="shared" si="132"/>
        <v>Normal</v>
      </c>
      <c r="F2176" t="s">
        <v>2377</v>
      </c>
      <c r="G2176" t="s">
        <v>2377</v>
      </c>
      <c r="H2176" t="s">
        <v>2377</v>
      </c>
      <c r="I2176">
        <v>1</v>
      </c>
      <c r="J2176" s="21">
        <f t="shared" si="133"/>
        <v>1</v>
      </c>
      <c r="K2176" t="s">
        <v>2377</v>
      </c>
      <c r="L2176" s="22" t="str">
        <f t="shared" si="134"/>
        <v>No</v>
      </c>
    </row>
    <row r="2177" spans="1:12">
      <c r="A2177" t="s">
        <v>183</v>
      </c>
      <c r="B2177">
        <v>32.9</v>
      </c>
      <c r="C2177" s="22" t="str">
        <f t="shared" si="135"/>
        <v>Obesity</v>
      </c>
      <c r="D2177">
        <v>4.78</v>
      </c>
      <c r="E2177" t="str">
        <f t="shared" si="132"/>
        <v>Normal</v>
      </c>
      <c r="F2177" t="s">
        <v>2377</v>
      </c>
      <c r="G2177" t="s">
        <v>2377</v>
      </c>
      <c r="H2177" t="s">
        <v>2380</v>
      </c>
      <c r="I2177">
        <v>1</v>
      </c>
      <c r="J2177" s="21">
        <f t="shared" si="133"/>
        <v>1</v>
      </c>
      <c r="K2177" t="s">
        <v>2377</v>
      </c>
      <c r="L2177" s="22" t="str">
        <f t="shared" si="134"/>
        <v>No</v>
      </c>
    </row>
    <row r="2178" spans="1:12">
      <c r="A2178" t="s">
        <v>182</v>
      </c>
      <c r="B2178">
        <v>29.8</v>
      </c>
      <c r="C2178" s="22" t="str">
        <f t="shared" si="135"/>
        <v>Overweight</v>
      </c>
      <c r="D2178">
        <v>4.26</v>
      </c>
      <c r="E2178" t="str">
        <f t="shared" si="132"/>
        <v>Normal</v>
      </c>
      <c r="F2178" t="s">
        <v>2377</v>
      </c>
      <c r="G2178" t="s">
        <v>2377</v>
      </c>
      <c r="H2178" t="s">
        <v>2380</v>
      </c>
      <c r="I2178">
        <v>1</v>
      </c>
      <c r="J2178" s="21">
        <f t="shared" si="133"/>
        <v>1</v>
      </c>
      <c r="K2178" t="s">
        <v>2377</v>
      </c>
      <c r="L2178" s="22" t="str">
        <f t="shared" si="134"/>
        <v>No</v>
      </c>
    </row>
    <row r="2179" spans="1:12">
      <c r="A2179" t="s">
        <v>181</v>
      </c>
      <c r="B2179">
        <v>28.9</v>
      </c>
      <c r="C2179" s="22" t="str">
        <f t="shared" si="135"/>
        <v>Overweight</v>
      </c>
      <c r="D2179">
        <v>5.85</v>
      </c>
      <c r="E2179" t="str">
        <f t="shared" ref="E2179:E2242" si="136">IF(D2179&lt;5.7,"Normal",IF(D2179&lt;6.5,"Pre-diabetes","Diabetes"))</f>
        <v>Pre-diabetes</v>
      </c>
      <c r="F2179" t="s">
        <v>2377</v>
      </c>
      <c r="G2179" t="s">
        <v>2377</v>
      </c>
      <c r="H2179" t="s">
        <v>2380</v>
      </c>
      <c r="I2179">
        <v>1</v>
      </c>
      <c r="J2179" s="21">
        <f t="shared" ref="J2179:J2242" si="137">IF(I2179="No major surgery",0,I2179)</f>
        <v>1</v>
      </c>
      <c r="K2179" t="s">
        <v>2377</v>
      </c>
      <c r="L2179" s="22" t="str">
        <f t="shared" ref="L2179:L2242" si="138">IF(K2179="?","No",K2179)</f>
        <v>No</v>
      </c>
    </row>
    <row r="2180" spans="1:12">
      <c r="A2180" t="s">
        <v>180</v>
      </c>
      <c r="B2180">
        <v>24.7</v>
      </c>
      <c r="C2180" s="22" t="str">
        <f t="shared" ref="C2180:C2243" si="139">IF(B2180&lt;18.5,"Underweight",IF(B2180&lt;25,"Normal weight", IF(B2180&lt;30,"Overweight","Obesity")))</f>
        <v>Normal weight</v>
      </c>
      <c r="D2180">
        <v>5.32</v>
      </c>
      <c r="E2180" t="str">
        <f t="shared" si="136"/>
        <v>Normal</v>
      </c>
      <c r="F2180" t="s">
        <v>2377</v>
      </c>
      <c r="G2180" t="s">
        <v>2377</v>
      </c>
      <c r="H2180" t="s">
        <v>2380</v>
      </c>
      <c r="I2180">
        <v>1</v>
      </c>
      <c r="J2180" s="21">
        <f t="shared" si="137"/>
        <v>1</v>
      </c>
      <c r="K2180" t="s">
        <v>2377</v>
      </c>
      <c r="L2180" s="22" t="str">
        <f t="shared" si="138"/>
        <v>No</v>
      </c>
    </row>
    <row r="2181" spans="1:12">
      <c r="A2181" t="s">
        <v>179</v>
      </c>
      <c r="B2181">
        <v>20.6</v>
      </c>
      <c r="C2181" s="22" t="str">
        <f t="shared" si="139"/>
        <v>Normal weight</v>
      </c>
      <c r="D2181">
        <v>5.14</v>
      </c>
      <c r="E2181" t="str">
        <f t="shared" si="136"/>
        <v>Normal</v>
      </c>
      <c r="F2181" t="s">
        <v>2377</v>
      </c>
      <c r="G2181" t="s">
        <v>2377</v>
      </c>
      <c r="H2181" t="s">
        <v>2380</v>
      </c>
      <c r="I2181">
        <v>1</v>
      </c>
      <c r="J2181" s="21">
        <f t="shared" si="137"/>
        <v>1</v>
      </c>
      <c r="K2181" t="s">
        <v>2377</v>
      </c>
      <c r="L2181" s="22" t="str">
        <f t="shared" si="138"/>
        <v>No</v>
      </c>
    </row>
    <row r="2182" spans="1:12">
      <c r="A2182" t="s">
        <v>178</v>
      </c>
      <c r="B2182">
        <v>18.600000000000001</v>
      </c>
      <c r="C2182" s="22" t="str">
        <f t="shared" si="139"/>
        <v>Normal weight</v>
      </c>
      <c r="D2182">
        <v>5</v>
      </c>
      <c r="E2182" t="str">
        <f t="shared" si="136"/>
        <v>Normal</v>
      </c>
      <c r="F2182" t="s">
        <v>2377</v>
      </c>
      <c r="G2182" t="s">
        <v>2377</v>
      </c>
      <c r="H2182" t="s">
        <v>2380</v>
      </c>
      <c r="I2182">
        <v>1</v>
      </c>
      <c r="J2182" s="21">
        <f t="shared" si="137"/>
        <v>1</v>
      </c>
      <c r="K2182" t="s">
        <v>2377</v>
      </c>
      <c r="L2182" s="22" t="str">
        <f t="shared" si="138"/>
        <v>No</v>
      </c>
    </row>
    <row r="2183" spans="1:12">
      <c r="A2183" t="s">
        <v>177</v>
      </c>
      <c r="B2183">
        <v>17.8</v>
      </c>
      <c r="C2183" s="22" t="str">
        <f t="shared" si="139"/>
        <v>Underweight</v>
      </c>
      <c r="D2183">
        <v>4.55</v>
      </c>
      <c r="E2183" t="str">
        <f t="shared" si="136"/>
        <v>Normal</v>
      </c>
      <c r="F2183" t="s">
        <v>2377</v>
      </c>
      <c r="G2183" t="s">
        <v>2377</v>
      </c>
      <c r="H2183" t="s">
        <v>2380</v>
      </c>
      <c r="I2183">
        <v>1</v>
      </c>
      <c r="J2183" s="21">
        <f t="shared" si="137"/>
        <v>1</v>
      </c>
      <c r="K2183" t="s">
        <v>2377</v>
      </c>
      <c r="L2183" s="22" t="str">
        <f t="shared" si="138"/>
        <v>No</v>
      </c>
    </row>
    <row r="2184" spans="1:12">
      <c r="A2184" t="s">
        <v>176</v>
      </c>
      <c r="B2184">
        <v>35.200000000000003</v>
      </c>
      <c r="C2184" s="22" t="str">
        <f t="shared" si="139"/>
        <v>Obesity</v>
      </c>
      <c r="D2184">
        <v>5.97</v>
      </c>
      <c r="E2184" t="str">
        <f t="shared" si="136"/>
        <v>Pre-diabetes</v>
      </c>
      <c r="F2184" t="s">
        <v>2377</v>
      </c>
      <c r="G2184" t="s">
        <v>2379</v>
      </c>
      <c r="H2184" t="s">
        <v>2377</v>
      </c>
      <c r="I2184">
        <v>1</v>
      </c>
      <c r="J2184" s="21">
        <f t="shared" si="137"/>
        <v>1</v>
      </c>
      <c r="K2184" t="s">
        <v>2377</v>
      </c>
      <c r="L2184" s="22" t="str">
        <f t="shared" si="138"/>
        <v>No</v>
      </c>
    </row>
    <row r="2185" spans="1:12">
      <c r="A2185" t="s">
        <v>175</v>
      </c>
      <c r="B2185">
        <v>33.770000000000003</v>
      </c>
      <c r="C2185" s="22" t="str">
        <f t="shared" si="139"/>
        <v>Obesity</v>
      </c>
      <c r="D2185">
        <v>4.0199999999999996</v>
      </c>
      <c r="E2185" t="str">
        <f t="shared" si="136"/>
        <v>Normal</v>
      </c>
      <c r="F2185" t="s">
        <v>2377</v>
      </c>
      <c r="G2185" t="s">
        <v>2379</v>
      </c>
      <c r="H2185" t="s">
        <v>2377</v>
      </c>
      <c r="I2185">
        <v>1</v>
      </c>
      <c r="J2185" s="21">
        <f t="shared" si="137"/>
        <v>1</v>
      </c>
      <c r="K2185" t="s">
        <v>2377</v>
      </c>
      <c r="L2185" s="22" t="str">
        <f t="shared" si="138"/>
        <v>No</v>
      </c>
    </row>
    <row r="2186" spans="1:12">
      <c r="A2186" t="s">
        <v>174</v>
      </c>
      <c r="B2186">
        <v>30.03</v>
      </c>
      <c r="C2186" s="22" t="str">
        <f t="shared" si="139"/>
        <v>Obesity</v>
      </c>
      <c r="D2186">
        <v>4.04</v>
      </c>
      <c r="E2186" t="str">
        <f t="shared" si="136"/>
        <v>Normal</v>
      </c>
      <c r="F2186" t="s">
        <v>2377</v>
      </c>
      <c r="G2186" t="s">
        <v>2379</v>
      </c>
      <c r="H2186" t="s">
        <v>2377</v>
      </c>
      <c r="I2186">
        <v>1</v>
      </c>
      <c r="J2186" s="21">
        <f t="shared" si="137"/>
        <v>1</v>
      </c>
      <c r="K2186" t="s">
        <v>2377</v>
      </c>
      <c r="L2186" s="22" t="str">
        <f t="shared" si="138"/>
        <v>No</v>
      </c>
    </row>
    <row r="2187" spans="1:12">
      <c r="A2187" t="s">
        <v>173</v>
      </c>
      <c r="B2187">
        <v>29.37</v>
      </c>
      <c r="C2187" s="22" t="str">
        <f t="shared" si="139"/>
        <v>Overweight</v>
      </c>
      <c r="D2187">
        <v>5.54</v>
      </c>
      <c r="E2187" t="str">
        <f t="shared" si="136"/>
        <v>Normal</v>
      </c>
      <c r="F2187" t="s">
        <v>2377</v>
      </c>
      <c r="G2187" t="s">
        <v>2379</v>
      </c>
      <c r="H2187" t="s">
        <v>2377</v>
      </c>
      <c r="I2187">
        <v>1</v>
      </c>
      <c r="J2187" s="21">
        <f t="shared" si="137"/>
        <v>1</v>
      </c>
      <c r="K2187" t="s">
        <v>2377</v>
      </c>
      <c r="L2187" s="22" t="str">
        <f t="shared" si="138"/>
        <v>No</v>
      </c>
    </row>
    <row r="2188" spans="1:12">
      <c r="A2188" t="s">
        <v>172</v>
      </c>
      <c r="B2188">
        <v>28.5</v>
      </c>
      <c r="C2188" s="22" t="str">
        <f t="shared" si="139"/>
        <v>Overweight</v>
      </c>
      <c r="D2188">
        <v>4.03</v>
      </c>
      <c r="E2188" t="str">
        <f t="shared" si="136"/>
        <v>Normal</v>
      </c>
      <c r="F2188" t="s">
        <v>2377</v>
      </c>
      <c r="G2188" t="s">
        <v>2379</v>
      </c>
      <c r="H2188" t="s">
        <v>2377</v>
      </c>
      <c r="I2188">
        <v>1</v>
      </c>
      <c r="J2188" s="21">
        <f t="shared" si="137"/>
        <v>1</v>
      </c>
      <c r="K2188" t="s">
        <v>2377</v>
      </c>
      <c r="L2188" s="22" t="str">
        <f t="shared" si="138"/>
        <v>No</v>
      </c>
    </row>
    <row r="2189" spans="1:12">
      <c r="A2189" t="s">
        <v>171</v>
      </c>
      <c r="B2189">
        <v>23.32</v>
      </c>
      <c r="C2189" s="22" t="str">
        <f t="shared" si="139"/>
        <v>Normal weight</v>
      </c>
      <c r="D2189">
        <v>5.62</v>
      </c>
      <c r="E2189" t="str">
        <f t="shared" si="136"/>
        <v>Normal</v>
      </c>
      <c r="F2189" t="s">
        <v>2377</v>
      </c>
      <c r="G2189" t="s">
        <v>2379</v>
      </c>
      <c r="H2189" t="s">
        <v>2377</v>
      </c>
      <c r="I2189">
        <v>1</v>
      </c>
      <c r="J2189" s="21">
        <f t="shared" si="137"/>
        <v>1</v>
      </c>
      <c r="K2189" t="s">
        <v>2377</v>
      </c>
      <c r="L2189" s="22" t="str">
        <f t="shared" si="138"/>
        <v>No</v>
      </c>
    </row>
    <row r="2190" spans="1:12">
      <c r="A2190" t="s">
        <v>170</v>
      </c>
      <c r="B2190">
        <v>26.125</v>
      </c>
      <c r="C2190" s="22" t="str">
        <f t="shared" si="139"/>
        <v>Overweight</v>
      </c>
      <c r="D2190">
        <v>5.27</v>
      </c>
      <c r="E2190" t="str">
        <f t="shared" si="136"/>
        <v>Normal</v>
      </c>
      <c r="F2190" t="s">
        <v>2377</v>
      </c>
      <c r="G2190" t="s">
        <v>2379</v>
      </c>
      <c r="H2190" t="s">
        <v>2377</v>
      </c>
      <c r="I2190">
        <v>1</v>
      </c>
      <c r="J2190" s="21">
        <f t="shared" si="137"/>
        <v>1</v>
      </c>
      <c r="K2190" t="s">
        <v>2377</v>
      </c>
      <c r="L2190" s="22" t="str">
        <f t="shared" si="138"/>
        <v>No</v>
      </c>
    </row>
    <row r="2191" spans="1:12">
      <c r="A2191" t="s">
        <v>169</v>
      </c>
      <c r="B2191">
        <v>25.46</v>
      </c>
      <c r="C2191" s="22" t="str">
        <f t="shared" si="139"/>
        <v>Overweight</v>
      </c>
      <c r="D2191">
        <v>5.18</v>
      </c>
      <c r="E2191" t="str">
        <f t="shared" si="136"/>
        <v>Normal</v>
      </c>
      <c r="F2191" t="s">
        <v>2377</v>
      </c>
      <c r="G2191" t="s">
        <v>2379</v>
      </c>
      <c r="H2191" t="s">
        <v>2377</v>
      </c>
      <c r="I2191">
        <v>1</v>
      </c>
      <c r="J2191" s="21">
        <f t="shared" si="137"/>
        <v>1</v>
      </c>
      <c r="K2191" t="s">
        <v>2377</v>
      </c>
      <c r="L2191" s="22" t="str">
        <f t="shared" si="138"/>
        <v>No</v>
      </c>
    </row>
    <row r="2192" spans="1:12">
      <c r="A2192" t="s">
        <v>168</v>
      </c>
      <c r="B2192">
        <v>23.75</v>
      </c>
      <c r="C2192" s="22" t="str">
        <f t="shared" si="139"/>
        <v>Normal weight</v>
      </c>
      <c r="D2192">
        <v>5.27</v>
      </c>
      <c r="E2192" t="str">
        <f t="shared" si="136"/>
        <v>Normal</v>
      </c>
      <c r="F2192" t="s">
        <v>2377</v>
      </c>
      <c r="G2192" t="s">
        <v>2379</v>
      </c>
      <c r="H2192" t="s">
        <v>2377</v>
      </c>
      <c r="I2192">
        <v>1</v>
      </c>
      <c r="J2192" s="21">
        <f t="shared" si="137"/>
        <v>1</v>
      </c>
      <c r="K2192" t="s">
        <v>2377</v>
      </c>
      <c r="L2192" s="22" t="str">
        <f t="shared" si="138"/>
        <v>No</v>
      </c>
    </row>
    <row r="2193" spans="1:12">
      <c r="A2193" t="s">
        <v>166</v>
      </c>
      <c r="B2193">
        <v>23.085000000000001</v>
      </c>
      <c r="C2193" s="22" t="str">
        <f t="shared" si="139"/>
        <v>Normal weight</v>
      </c>
      <c r="D2193">
        <v>5.62</v>
      </c>
      <c r="E2193" t="str">
        <f t="shared" si="136"/>
        <v>Normal</v>
      </c>
      <c r="F2193" t="s">
        <v>2377</v>
      </c>
      <c r="G2193" t="s">
        <v>2379</v>
      </c>
      <c r="H2193" t="s">
        <v>2377</v>
      </c>
      <c r="I2193">
        <v>1</v>
      </c>
      <c r="J2193" s="21">
        <f t="shared" si="137"/>
        <v>1</v>
      </c>
      <c r="K2193" t="s">
        <v>2377</v>
      </c>
      <c r="L2193" s="22" t="str">
        <f t="shared" si="138"/>
        <v>No</v>
      </c>
    </row>
    <row r="2194" spans="1:12">
      <c r="A2194" t="s">
        <v>164</v>
      </c>
      <c r="B2194">
        <v>22.99</v>
      </c>
      <c r="C2194" s="22" t="str">
        <f t="shared" si="139"/>
        <v>Normal weight</v>
      </c>
      <c r="D2194">
        <v>5.0599999999999996</v>
      </c>
      <c r="E2194" t="str">
        <f t="shared" si="136"/>
        <v>Normal</v>
      </c>
      <c r="F2194" t="s">
        <v>2377</v>
      </c>
      <c r="G2194" t="s">
        <v>2379</v>
      </c>
      <c r="H2194" t="s">
        <v>2377</v>
      </c>
      <c r="I2194">
        <v>1</v>
      </c>
      <c r="J2194" s="21">
        <f t="shared" si="137"/>
        <v>1</v>
      </c>
      <c r="K2194" t="s">
        <v>2377</v>
      </c>
      <c r="L2194" s="22" t="str">
        <f t="shared" si="138"/>
        <v>No</v>
      </c>
    </row>
    <row r="2195" spans="1:12">
      <c r="A2195" t="s">
        <v>162</v>
      </c>
      <c r="B2195">
        <v>21.47</v>
      </c>
      <c r="C2195" s="22" t="str">
        <f t="shared" si="139"/>
        <v>Normal weight</v>
      </c>
      <c r="D2195">
        <v>4.6900000000000004</v>
      </c>
      <c r="E2195" t="str">
        <f t="shared" si="136"/>
        <v>Normal</v>
      </c>
      <c r="F2195" t="s">
        <v>2377</v>
      </c>
      <c r="G2195" t="s">
        <v>2379</v>
      </c>
      <c r="H2195" t="s">
        <v>2377</v>
      </c>
      <c r="I2195">
        <v>1</v>
      </c>
      <c r="J2195" s="21">
        <f t="shared" si="137"/>
        <v>1</v>
      </c>
      <c r="K2195" t="s">
        <v>2377</v>
      </c>
      <c r="L2195" s="22" t="str">
        <f t="shared" si="138"/>
        <v>No</v>
      </c>
    </row>
    <row r="2196" spans="1:12">
      <c r="A2196" t="s">
        <v>160</v>
      </c>
      <c r="B2196">
        <v>15.96</v>
      </c>
      <c r="C2196" s="22" t="str">
        <f t="shared" si="139"/>
        <v>Underweight</v>
      </c>
      <c r="D2196">
        <v>5.44</v>
      </c>
      <c r="E2196" t="str">
        <f t="shared" si="136"/>
        <v>Normal</v>
      </c>
      <c r="F2196" t="s">
        <v>2377</v>
      </c>
      <c r="G2196" t="s">
        <v>2379</v>
      </c>
      <c r="H2196" t="s">
        <v>2377</v>
      </c>
      <c r="I2196">
        <v>1</v>
      </c>
      <c r="J2196" s="21">
        <f t="shared" si="137"/>
        <v>1</v>
      </c>
      <c r="K2196" t="s">
        <v>2377</v>
      </c>
      <c r="L2196" s="22" t="str">
        <f t="shared" si="138"/>
        <v>No</v>
      </c>
    </row>
    <row r="2197" spans="1:12">
      <c r="A2197" t="s">
        <v>159</v>
      </c>
      <c r="B2197">
        <v>39.5</v>
      </c>
      <c r="C2197" s="22" t="str">
        <f t="shared" si="139"/>
        <v>Obesity</v>
      </c>
      <c r="D2197">
        <v>5.05</v>
      </c>
      <c r="E2197" t="str">
        <f t="shared" si="136"/>
        <v>Normal</v>
      </c>
      <c r="F2197" t="s">
        <v>2377</v>
      </c>
      <c r="G2197" t="s">
        <v>2379</v>
      </c>
      <c r="H2197" t="s">
        <v>2377</v>
      </c>
      <c r="I2197">
        <v>1</v>
      </c>
      <c r="J2197" s="21">
        <f t="shared" si="137"/>
        <v>1</v>
      </c>
      <c r="K2197" t="s">
        <v>2377</v>
      </c>
      <c r="L2197" s="22" t="str">
        <f t="shared" si="138"/>
        <v>No</v>
      </c>
    </row>
    <row r="2198" spans="1:12">
      <c r="A2198" t="s">
        <v>158</v>
      </c>
      <c r="B2198">
        <v>33.770000000000003</v>
      </c>
      <c r="C2198" s="22" t="str">
        <f t="shared" si="139"/>
        <v>Obesity</v>
      </c>
      <c r="D2198">
        <v>6</v>
      </c>
      <c r="E2198" t="str">
        <f t="shared" si="136"/>
        <v>Pre-diabetes</v>
      </c>
      <c r="F2198" t="s">
        <v>2377</v>
      </c>
      <c r="G2198" t="s">
        <v>2379</v>
      </c>
      <c r="H2198" t="s">
        <v>2377</v>
      </c>
      <c r="I2198">
        <v>1</v>
      </c>
      <c r="J2198" s="21">
        <f t="shared" si="137"/>
        <v>1</v>
      </c>
      <c r="K2198" t="s">
        <v>2377</v>
      </c>
      <c r="L2198" s="22" t="str">
        <f t="shared" si="138"/>
        <v>No</v>
      </c>
    </row>
    <row r="2199" spans="1:12">
      <c r="A2199" t="s">
        <v>157</v>
      </c>
      <c r="B2199">
        <v>26.84</v>
      </c>
      <c r="C2199" s="22" t="str">
        <f t="shared" si="139"/>
        <v>Overweight</v>
      </c>
      <c r="D2199">
        <v>5.99</v>
      </c>
      <c r="E2199" t="str">
        <f t="shared" si="136"/>
        <v>Pre-diabetes</v>
      </c>
      <c r="F2199" t="s">
        <v>2379</v>
      </c>
      <c r="G2199" t="s">
        <v>2379</v>
      </c>
      <c r="H2199" t="s">
        <v>2377</v>
      </c>
      <c r="I2199">
        <v>1</v>
      </c>
      <c r="J2199" s="21">
        <f t="shared" si="137"/>
        <v>1</v>
      </c>
      <c r="K2199" t="s">
        <v>2377</v>
      </c>
      <c r="L2199" s="22" t="str">
        <f t="shared" si="138"/>
        <v>No</v>
      </c>
    </row>
    <row r="2200" spans="1:12">
      <c r="A2200" t="s">
        <v>156</v>
      </c>
      <c r="B2200">
        <v>35.53</v>
      </c>
      <c r="C2200" s="22" t="str">
        <f t="shared" si="139"/>
        <v>Obesity</v>
      </c>
      <c r="D2200">
        <v>4.3600000000000003</v>
      </c>
      <c r="E2200" t="str">
        <f t="shared" si="136"/>
        <v>Normal</v>
      </c>
      <c r="F2200" t="s">
        <v>2377</v>
      </c>
      <c r="G2200" t="s">
        <v>2377</v>
      </c>
      <c r="H2200" t="s">
        <v>2380</v>
      </c>
      <c r="I2200">
        <v>1</v>
      </c>
      <c r="J2200" s="21">
        <f t="shared" si="137"/>
        <v>1</v>
      </c>
      <c r="K2200" t="s">
        <v>2377</v>
      </c>
      <c r="L2200" s="22" t="str">
        <f t="shared" si="138"/>
        <v>No</v>
      </c>
    </row>
    <row r="2201" spans="1:12">
      <c r="A2201" t="s">
        <v>155</v>
      </c>
      <c r="B2201">
        <v>30.59</v>
      </c>
      <c r="C2201" s="22" t="str">
        <f t="shared" si="139"/>
        <v>Obesity</v>
      </c>
      <c r="D2201">
        <v>4.41</v>
      </c>
      <c r="E2201" t="str">
        <f t="shared" si="136"/>
        <v>Normal</v>
      </c>
      <c r="F2201" t="s">
        <v>2377</v>
      </c>
      <c r="G2201" t="s">
        <v>2377</v>
      </c>
      <c r="H2201" t="s">
        <v>2380</v>
      </c>
      <c r="I2201">
        <v>1</v>
      </c>
      <c r="J2201" s="21">
        <f t="shared" si="137"/>
        <v>1</v>
      </c>
      <c r="K2201" t="s">
        <v>2377</v>
      </c>
      <c r="L2201" s="22" t="str">
        <f t="shared" si="138"/>
        <v>No</v>
      </c>
    </row>
    <row r="2202" spans="1:12">
      <c r="A2202" t="s">
        <v>154</v>
      </c>
      <c r="B2202">
        <v>30.59</v>
      </c>
      <c r="C2202" s="22" t="str">
        <f t="shared" si="139"/>
        <v>Obesity</v>
      </c>
      <c r="D2202">
        <v>4.17</v>
      </c>
      <c r="E2202" t="str">
        <f t="shared" si="136"/>
        <v>Normal</v>
      </c>
      <c r="F2202" t="s">
        <v>2377</v>
      </c>
      <c r="G2202" t="s">
        <v>2377</v>
      </c>
      <c r="H2202" t="s">
        <v>2380</v>
      </c>
      <c r="I2202">
        <v>1</v>
      </c>
      <c r="J2202" s="21">
        <f t="shared" si="137"/>
        <v>1</v>
      </c>
      <c r="K2202" t="s">
        <v>2377</v>
      </c>
      <c r="L2202" s="22" t="str">
        <f t="shared" si="138"/>
        <v>No</v>
      </c>
    </row>
    <row r="2203" spans="1:12">
      <c r="A2203" t="s">
        <v>153</v>
      </c>
      <c r="B2203">
        <v>27.835000000000001</v>
      </c>
      <c r="C2203" s="22" t="str">
        <f t="shared" si="139"/>
        <v>Overweight</v>
      </c>
      <c r="D2203">
        <v>4.4400000000000004</v>
      </c>
      <c r="E2203" t="str">
        <f t="shared" si="136"/>
        <v>Normal</v>
      </c>
      <c r="F2203" t="s">
        <v>2377</v>
      </c>
      <c r="G2203" t="s">
        <v>2377</v>
      </c>
      <c r="H2203" t="s">
        <v>2380</v>
      </c>
      <c r="I2203">
        <v>1</v>
      </c>
      <c r="J2203" s="21">
        <f t="shared" si="137"/>
        <v>1</v>
      </c>
      <c r="K2203" t="s">
        <v>2377</v>
      </c>
      <c r="L2203" s="22" t="str">
        <f t="shared" si="138"/>
        <v>No</v>
      </c>
    </row>
    <row r="2204" spans="1:12">
      <c r="A2204" t="s">
        <v>152</v>
      </c>
      <c r="B2204">
        <v>40.26</v>
      </c>
      <c r="C2204" s="22" t="str">
        <f t="shared" si="139"/>
        <v>Obesity</v>
      </c>
      <c r="D2204">
        <v>5.52</v>
      </c>
      <c r="E2204" t="str">
        <f t="shared" si="136"/>
        <v>Normal</v>
      </c>
      <c r="F2204" t="s">
        <v>2377</v>
      </c>
      <c r="G2204" t="s">
        <v>2379</v>
      </c>
      <c r="H2204" t="s">
        <v>2377</v>
      </c>
      <c r="I2204">
        <v>1</v>
      </c>
      <c r="J2204" s="21">
        <f t="shared" si="137"/>
        <v>1</v>
      </c>
      <c r="K2204" t="s">
        <v>2377</v>
      </c>
      <c r="L2204" s="22" t="str">
        <f t="shared" si="138"/>
        <v>No</v>
      </c>
    </row>
    <row r="2205" spans="1:12">
      <c r="A2205" t="s">
        <v>151</v>
      </c>
      <c r="B2205">
        <v>39.82</v>
      </c>
      <c r="C2205" s="22" t="str">
        <f t="shared" si="139"/>
        <v>Obesity</v>
      </c>
      <c r="D2205">
        <v>6.01</v>
      </c>
      <c r="E2205" t="str">
        <f t="shared" si="136"/>
        <v>Pre-diabetes</v>
      </c>
      <c r="F2205" t="s">
        <v>2377</v>
      </c>
      <c r="G2205" t="s">
        <v>2379</v>
      </c>
      <c r="H2205" t="s">
        <v>2377</v>
      </c>
      <c r="I2205">
        <v>1</v>
      </c>
      <c r="J2205" s="21">
        <f t="shared" si="137"/>
        <v>1</v>
      </c>
      <c r="K2205" t="s">
        <v>2377</v>
      </c>
      <c r="L2205" s="22" t="str">
        <f t="shared" si="138"/>
        <v>No</v>
      </c>
    </row>
    <row r="2206" spans="1:12">
      <c r="A2206" t="s">
        <v>150</v>
      </c>
      <c r="B2206">
        <v>39.159999999999997</v>
      </c>
      <c r="C2206" s="22" t="str">
        <f t="shared" si="139"/>
        <v>Obesity</v>
      </c>
      <c r="D2206">
        <v>5.81</v>
      </c>
      <c r="E2206" t="str">
        <f t="shared" si="136"/>
        <v>Pre-diabetes</v>
      </c>
      <c r="F2206" t="s">
        <v>2377</v>
      </c>
      <c r="G2206" t="s">
        <v>2379</v>
      </c>
      <c r="H2206" t="s">
        <v>2377</v>
      </c>
      <c r="I2206">
        <v>1</v>
      </c>
      <c r="J2206" s="21">
        <f t="shared" si="137"/>
        <v>1</v>
      </c>
      <c r="K2206" t="s">
        <v>2377</v>
      </c>
      <c r="L2206" s="22" t="str">
        <f t="shared" si="138"/>
        <v>No</v>
      </c>
    </row>
    <row r="2207" spans="1:12">
      <c r="A2207" t="s">
        <v>149</v>
      </c>
      <c r="B2207">
        <v>25.555</v>
      </c>
      <c r="C2207" s="22" t="str">
        <f t="shared" si="139"/>
        <v>Overweight</v>
      </c>
      <c r="D2207">
        <v>4.37</v>
      </c>
      <c r="E2207" t="str">
        <f t="shared" si="136"/>
        <v>Normal</v>
      </c>
      <c r="F2207" t="s">
        <v>2377</v>
      </c>
      <c r="G2207" t="s">
        <v>2377</v>
      </c>
      <c r="H2207" t="s">
        <v>2380</v>
      </c>
      <c r="I2207">
        <v>1</v>
      </c>
      <c r="J2207" s="21">
        <f t="shared" si="137"/>
        <v>1</v>
      </c>
      <c r="K2207" t="s">
        <v>2377</v>
      </c>
      <c r="L2207" s="22" t="str">
        <f t="shared" si="138"/>
        <v>No</v>
      </c>
    </row>
    <row r="2208" spans="1:12">
      <c r="A2208" t="s">
        <v>148</v>
      </c>
      <c r="B2208">
        <v>25.175000000000001</v>
      </c>
      <c r="C2208" s="22" t="str">
        <f t="shared" si="139"/>
        <v>Overweight</v>
      </c>
      <c r="D2208">
        <v>5.74</v>
      </c>
      <c r="E2208" t="str">
        <f t="shared" si="136"/>
        <v>Pre-diabetes</v>
      </c>
      <c r="F2208" t="s">
        <v>2377</v>
      </c>
      <c r="G2208" t="s">
        <v>2377</v>
      </c>
      <c r="H2208" t="s">
        <v>2380</v>
      </c>
      <c r="I2208">
        <v>1</v>
      </c>
      <c r="J2208" s="21">
        <f t="shared" si="137"/>
        <v>1</v>
      </c>
      <c r="K2208" t="s">
        <v>2377</v>
      </c>
      <c r="L2208" s="22" t="str">
        <f t="shared" si="138"/>
        <v>No</v>
      </c>
    </row>
    <row r="2209" spans="1:12">
      <c r="A2209" t="s">
        <v>147</v>
      </c>
      <c r="B2209">
        <v>38.28</v>
      </c>
      <c r="C2209" s="22" t="str">
        <f t="shared" si="139"/>
        <v>Obesity</v>
      </c>
      <c r="D2209">
        <v>5.39</v>
      </c>
      <c r="E2209" t="str">
        <f t="shared" si="136"/>
        <v>Normal</v>
      </c>
      <c r="F2209" t="s">
        <v>2377</v>
      </c>
      <c r="G2209" t="s">
        <v>2379</v>
      </c>
      <c r="H2209" t="s">
        <v>2377</v>
      </c>
      <c r="I2209">
        <v>1</v>
      </c>
      <c r="J2209" s="21">
        <f t="shared" si="137"/>
        <v>1</v>
      </c>
      <c r="K2209" t="s">
        <v>2377</v>
      </c>
      <c r="L2209" s="22" t="str">
        <f t="shared" si="138"/>
        <v>No</v>
      </c>
    </row>
    <row r="2210" spans="1:12">
      <c r="A2210" t="s">
        <v>146</v>
      </c>
      <c r="B2210">
        <v>38.17</v>
      </c>
      <c r="C2210" s="22" t="str">
        <f t="shared" si="139"/>
        <v>Obesity</v>
      </c>
      <c r="D2210">
        <v>4.07</v>
      </c>
      <c r="E2210" t="str">
        <f t="shared" si="136"/>
        <v>Normal</v>
      </c>
      <c r="F2210" t="s">
        <v>2377</v>
      </c>
      <c r="G2210" t="s">
        <v>2379</v>
      </c>
      <c r="H2210" t="s">
        <v>2377</v>
      </c>
      <c r="I2210">
        <v>1</v>
      </c>
      <c r="J2210" s="21">
        <f t="shared" si="137"/>
        <v>1</v>
      </c>
      <c r="K2210" t="s">
        <v>2377</v>
      </c>
      <c r="L2210" s="22" t="str">
        <f t="shared" si="138"/>
        <v>No</v>
      </c>
    </row>
    <row r="2211" spans="1:12">
      <c r="A2211" t="s">
        <v>145</v>
      </c>
      <c r="B2211">
        <v>36.85</v>
      </c>
      <c r="C2211" s="22" t="str">
        <f t="shared" si="139"/>
        <v>Obesity</v>
      </c>
      <c r="D2211">
        <v>5.49</v>
      </c>
      <c r="E2211" t="str">
        <f t="shared" si="136"/>
        <v>Normal</v>
      </c>
      <c r="F2211" t="s">
        <v>2377</v>
      </c>
      <c r="G2211" t="s">
        <v>2379</v>
      </c>
      <c r="H2211" t="s">
        <v>2377</v>
      </c>
      <c r="I2211">
        <v>1</v>
      </c>
      <c r="J2211" s="21">
        <f t="shared" si="137"/>
        <v>1</v>
      </c>
      <c r="K2211" t="s">
        <v>2377</v>
      </c>
      <c r="L2211" s="22" t="str">
        <f t="shared" si="138"/>
        <v>No</v>
      </c>
    </row>
    <row r="2212" spans="1:12">
      <c r="A2212" t="s">
        <v>144</v>
      </c>
      <c r="B2212">
        <v>22.61</v>
      </c>
      <c r="C2212" s="22" t="str">
        <f t="shared" si="139"/>
        <v>Normal weight</v>
      </c>
      <c r="D2212">
        <v>5.68</v>
      </c>
      <c r="E2212" t="str">
        <f t="shared" si="136"/>
        <v>Normal</v>
      </c>
      <c r="F2212" t="s">
        <v>2377</v>
      </c>
      <c r="G2212" t="s">
        <v>2377</v>
      </c>
      <c r="H2212" t="s">
        <v>2380</v>
      </c>
      <c r="I2212">
        <v>1</v>
      </c>
      <c r="J2212" s="21">
        <f t="shared" si="137"/>
        <v>1</v>
      </c>
      <c r="K2212" t="s">
        <v>2377</v>
      </c>
      <c r="L2212" s="22" t="str">
        <f t="shared" si="138"/>
        <v>No</v>
      </c>
    </row>
    <row r="2213" spans="1:12">
      <c r="A2213" t="s">
        <v>143</v>
      </c>
      <c r="B2213">
        <v>21.754999999999999</v>
      </c>
      <c r="C2213" s="22" t="str">
        <f t="shared" si="139"/>
        <v>Normal weight</v>
      </c>
      <c r="D2213">
        <v>6.09</v>
      </c>
      <c r="E2213" t="str">
        <f t="shared" si="136"/>
        <v>Pre-diabetes</v>
      </c>
      <c r="F2213" t="s">
        <v>2377</v>
      </c>
      <c r="G2213" t="s">
        <v>2377</v>
      </c>
      <c r="H2213" t="s">
        <v>2380</v>
      </c>
      <c r="I2213">
        <v>1</v>
      </c>
      <c r="J2213" s="21">
        <f t="shared" si="137"/>
        <v>1</v>
      </c>
      <c r="K2213" t="s">
        <v>2377</v>
      </c>
      <c r="L2213" s="22" t="str">
        <f t="shared" si="138"/>
        <v>No</v>
      </c>
    </row>
    <row r="2214" spans="1:12">
      <c r="A2214" t="s">
        <v>142</v>
      </c>
      <c r="B2214">
        <v>20.425000000000001</v>
      </c>
      <c r="C2214" s="22" t="str">
        <f t="shared" si="139"/>
        <v>Normal weight</v>
      </c>
      <c r="D2214">
        <v>5.53</v>
      </c>
      <c r="E2214" t="str">
        <f t="shared" si="136"/>
        <v>Normal</v>
      </c>
      <c r="F2214" t="s">
        <v>2377</v>
      </c>
      <c r="G2214" t="s">
        <v>2377</v>
      </c>
      <c r="H2214" t="s">
        <v>2380</v>
      </c>
      <c r="I2214">
        <v>1</v>
      </c>
      <c r="J2214" s="21">
        <f t="shared" si="137"/>
        <v>1</v>
      </c>
      <c r="K2214" t="s">
        <v>2377</v>
      </c>
      <c r="L2214" s="22" t="str">
        <f t="shared" si="138"/>
        <v>No</v>
      </c>
    </row>
    <row r="2215" spans="1:12">
      <c r="A2215" t="s">
        <v>141</v>
      </c>
      <c r="B2215">
        <v>31.35</v>
      </c>
      <c r="C2215" s="22" t="str">
        <f t="shared" si="139"/>
        <v>Obesity</v>
      </c>
      <c r="D2215">
        <v>4.28</v>
      </c>
      <c r="E2215" t="str">
        <f t="shared" si="136"/>
        <v>Normal</v>
      </c>
      <c r="F2215" t="s">
        <v>2377</v>
      </c>
      <c r="G2215" t="s">
        <v>2379</v>
      </c>
      <c r="H2215" t="s">
        <v>2377</v>
      </c>
      <c r="I2215">
        <v>1</v>
      </c>
      <c r="J2215" s="21">
        <f t="shared" si="137"/>
        <v>1</v>
      </c>
      <c r="K2215" t="s">
        <v>2377</v>
      </c>
      <c r="L2215" s="22" t="str">
        <f t="shared" si="138"/>
        <v>No</v>
      </c>
    </row>
    <row r="2216" spans="1:12">
      <c r="A2216" t="s">
        <v>140</v>
      </c>
      <c r="B2216">
        <v>31.13</v>
      </c>
      <c r="C2216" s="22" t="str">
        <f t="shared" si="139"/>
        <v>Obesity</v>
      </c>
      <c r="D2216">
        <v>6.01</v>
      </c>
      <c r="E2216" t="str">
        <f t="shared" si="136"/>
        <v>Pre-diabetes</v>
      </c>
      <c r="F2216" t="s">
        <v>2377</v>
      </c>
      <c r="G2216" t="s">
        <v>2379</v>
      </c>
      <c r="H2216" t="s">
        <v>2377</v>
      </c>
      <c r="I2216">
        <v>1</v>
      </c>
      <c r="J2216" s="21">
        <f t="shared" si="137"/>
        <v>1</v>
      </c>
      <c r="K2216" t="s">
        <v>2377</v>
      </c>
      <c r="L2216" s="22" t="str">
        <f t="shared" si="138"/>
        <v>No</v>
      </c>
    </row>
    <row r="2217" spans="1:12">
      <c r="A2217" t="s">
        <v>139</v>
      </c>
      <c r="B2217">
        <v>17.48</v>
      </c>
      <c r="C2217" s="22" t="str">
        <f t="shared" si="139"/>
        <v>Underweight</v>
      </c>
      <c r="D2217">
        <v>4.59</v>
      </c>
      <c r="E2217" t="str">
        <f t="shared" si="136"/>
        <v>Normal</v>
      </c>
      <c r="F2217" t="s">
        <v>2377</v>
      </c>
      <c r="G2217" t="s">
        <v>2377</v>
      </c>
      <c r="H2217" t="s">
        <v>2380</v>
      </c>
      <c r="I2217">
        <v>1</v>
      </c>
      <c r="J2217" s="21">
        <f t="shared" si="137"/>
        <v>1</v>
      </c>
      <c r="K2217" t="s">
        <v>2377</v>
      </c>
      <c r="L2217" s="22" t="str">
        <f t="shared" si="138"/>
        <v>No</v>
      </c>
    </row>
    <row r="2218" spans="1:12">
      <c r="A2218" t="s">
        <v>138</v>
      </c>
      <c r="B2218">
        <v>22.57</v>
      </c>
      <c r="C2218" s="22" t="str">
        <f t="shared" si="139"/>
        <v>Normal weight</v>
      </c>
      <c r="D2218">
        <v>5.8</v>
      </c>
      <c r="E2218" t="str">
        <f t="shared" si="136"/>
        <v>Pre-diabetes</v>
      </c>
      <c r="F2218" t="s">
        <v>2379</v>
      </c>
      <c r="G2218" t="s">
        <v>2377</v>
      </c>
      <c r="H2218" t="s">
        <v>2377</v>
      </c>
      <c r="I2218">
        <v>1</v>
      </c>
      <c r="J2218" s="21">
        <f t="shared" si="137"/>
        <v>1</v>
      </c>
      <c r="K2218" t="s">
        <v>2377</v>
      </c>
      <c r="L2218" s="22" t="str">
        <f t="shared" si="138"/>
        <v>No</v>
      </c>
    </row>
    <row r="2219" spans="1:12">
      <c r="A2219" t="s">
        <v>137</v>
      </c>
      <c r="B2219">
        <v>26.73</v>
      </c>
      <c r="C2219" s="22" t="str">
        <f t="shared" si="139"/>
        <v>Overweight</v>
      </c>
      <c r="D2219">
        <v>5.08</v>
      </c>
      <c r="E2219" t="str">
        <f t="shared" si="136"/>
        <v>Normal</v>
      </c>
      <c r="F2219" t="s">
        <v>2377</v>
      </c>
      <c r="G2219" t="s">
        <v>2379</v>
      </c>
      <c r="H2219" t="s">
        <v>2377</v>
      </c>
      <c r="I2219">
        <v>1</v>
      </c>
      <c r="J2219" s="21">
        <f t="shared" si="137"/>
        <v>1</v>
      </c>
      <c r="K2219" t="s">
        <v>2377</v>
      </c>
      <c r="L2219" s="22" t="str">
        <f t="shared" si="138"/>
        <v>No</v>
      </c>
    </row>
    <row r="2220" spans="1:12">
      <c r="A2220" t="s">
        <v>136</v>
      </c>
      <c r="B2220">
        <v>20.79</v>
      </c>
      <c r="C2220" s="22" t="str">
        <f t="shared" si="139"/>
        <v>Normal weight</v>
      </c>
      <c r="D2220">
        <v>5.84</v>
      </c>
      <c r="E2220" t="str">
        <f t="shared" si="136"/>
        <v>Pre-diabetes</v>
      </c>
      <c r="F2220" t="s">
        <v>2377</v>
      </c>
      <c r="G2220" t="s">
        <v>2379</v>
      </c>
      <c r="H2220" t="s">
        <v>2377</v>
      </c>
      <c r="I2220">
        <v>1</v>
      </c>
      <c r="J2220" s="21">
        <f t="shared" si="137"/>
        <v>1</v>
      </c>
      <c r="K2220" t="s">
        <v>2377</v>
      </c>
      <c r="L2220" s="22" t="str">
        <f t="shared" si="138"/>
        <v>No</v>
      </c>
    </row>
    <row r="2221" spans="1:12">
      <c r="A2221" t="s">
        <v>135</v>
      </c>
      <c r="B2221">
        <v>20.149999999999999</v>
      </c>
      <c r="C2221" s="22" t="str">
        <f t="shared" si="139"/>
        <v>Normal weight</v>
      </c>
      <c r="D2221">
        <v>4.1500000000000004</v>
      </c>
      <c r="E2221" t="str">
        <f t="shared" si="136"/>
        <v>Normal</v>
      </c>
      <c r="F2221" t="s">
        <v>2377</v>
      </c>
      <c r="G2221" t="s">
        <v>2377</v>
      </c>
      <c r="H2221" t="s">
        <v>2377</v>
      </c>
      <c r="I2221">
        <v>1</v>
      </c>
      <c r="J2221" s="21">
        <f t="shared" si="137"/>
        <v>1</v>
      </c>
      <c r="K2221" t="s">
        <v>2377</v>
      </c>
      <c r="L2221" s="22" t="str">
        <f t="shared" si="138"/>
        <v>No</v>
      </c>
    </row>
    <row r="2222" spans="1:12">
      <c r="A2222" t="s">
        <v>134</v>
      </c>
      <c r="B2222">
        <v>36.85</v>
      </c>
      <c r="C2222" s="22" t="str">
        <f t="shared" si="139"/>
        <v>Obesity</v>
      </c>
      <c r="D2222">
        <v>4.3600000000000003</v>
      </c>
      <c r="E2222" t="str">
        <f t="shared" si="136"/>
        <v>Normal</v>
      </c>
      <c r="F2222" t="s">
        <v>2379</v>
      </c>
      <c r="G2222" t="s">
        <v>2377</v>
      </c>
      <c r="H2222" t="s">
        <v>2377</v>
      </c>
      <c r="I2222" t="s">
        <v>2378</v>
      </c>
      <c r="J2222" s="21">
        <f t="shared" si="137"/>
        <v>0</v>
      </c>
      <c r="K2222" t="s">
        <v>2377</v>
      </c>
      <c r="L2222" s="22" t="str">
        <f t="shared" si="138"/>
        <v>No</v>
      </c>
    </row>
    <row r="2223" spans="1:12">
      <c r="A2223" t="s">
        <v>133</v>
      </c>
      <c r="B2223">
        <v>35.53</v>
      </c>
      <c r="C2223" s="22" t="str">
        <f t="shared" si="139"/>
        <v>Obesity</v>
      </c>
      <c r="D2223">
        <v>4.55</v>
      </c>
      <c r="E2223" t="str">
        <f t="shared" si="136"/>
        <v>Normal</v>
      </c>
      <c r="F2223" t="s">
        <v>2379</v>
      </c>
      <c r="G2223" t="s">
        <v>2377</v>
      </c>
      <c r="H2223" t="s">
        <v>2377</v>
      </c>
      <c r="I2223" t="s">
        <v>2378</v>
      </c>
      <c r="J2223" s="21">
        <f t="shared" si="137"/>
        <v>0</v>
      </c>
      <c r="K2223" t="s">
        <v>2377</v>
      </c>
      <c r="L2223" s="22" t="str">
        <f t="shared" si="138"/>
        <v>No</v>
      </c>
    </row>
    <row r="2224" spans="1:12">
      <c r="A2224" t="s">
        <v>132</v>
      </c>
      <c r="B2224">
        <v>31.1</v>
      </c>
      <c r="C2224" s="22" t="str">
        <f t="shared" si="139"/>
        <v>Obesity</v>
      </c>
      <c r="D2224">
        <v>4.37</v>
      </c>
      <c r="E2224" t="str">
        <f t="shared" si="136"/>
        <v>Normal</v>
      </c>
      <c r="F2224" t="s">
        <v>2379</v>
      </c>
      <c r="G2224" t="s">
        <v>2377</v>
      </c>
      <c r="H2224" t="s">
        <v>2377</v>
      </c>
      <c r="I2224" t="s">
        <v>2378</v>
      </c>
      <c r="J2224" s="21">
        <f t="shared" si="137"/>
        <v>0</v>
      </c>
      <c r="K2224" t="s">
        <v>2377</v>
      </c>
      <c r="L2224" s="22" t="str">
        <f t="shared" si="138"/>
        <v>No</v>
      </c>
    </row>
    <row r="2225" spans="1:12">
      <c r="A2225" t="s">
        <v>131</v>
      </c>
      <c r="B2225">
        <v>23.21</v>
      </c>
      <c r="C2225" s="22" t="str">
        <f t="shared" si="139"/>
        <v>Normal weight</v>
      </c>
      <c r="D2225">
        <v>5.24</v>
      </c>
      <c r="E2225" t="str">
        <f t="shared" si="136"/>
        <v>Normal</v>
      </c>
      <c r="F2225" t="s">
        <v>2379</v>
      </c>
      <c r="G2225" t="s">
        <v>2377</v>
      </c>
      <c r="H2225" t="s">
        <v>2377</v>
      </c>
      <c r="I2225" t="s">
        <v>2378</v>
      </c>
      <c r="J2225" s="21">
        <f t="shared" si="137"/>
        <v>0</v>
      </c>
      <c r="K2225" t="s">
        <v>2377</v>
      </c>
      <c r="L2225" s="22" t="str">
        <f t="shared" si="138"/>
        <v>No</v>
      </c>
    </row>
    <row r="2226" spans="1:12">
      <c r="A2226" t="s">
        <v>130</v>
      </c>
      <c r="B2226">
        <v>18.36</v>
      </c>
      <c r="C2226" s="22" t="str">
        <f t="shared" si="139"/>
        <v>Underweight</v>
      </c>
      <c r="D2226">
        <v>5.96</v>
      </c>
      <c r="E2226" t="str">
        <f t="shared" si="136"/>
        <v>Pre-diabetes</v>
      </c>
      <c r="F2226" t="s">
        <v>2377</v>
      </c>
      <c r="G2226" t="s">
        <v>2377</v>
      </c>
      <c r="H2226" t="s">
        <v>2377</v>
      </c>
      <c r="I2226">
        <v>1</v>
      </c>
      <c r="J2226" s="21">
        <f t="shared" si="137"/>
        <v>1</v>
      </c>
      <c r="K2226" t="s">
        <v>2377</v>
      </c>
      <c r="L2226" s="22" t="str">
        <f t="shared" si="138"/>
        <v>No</v>
      </c>
    </row>
    <row r="2227" spans="1:12">
      <c r="A2227" t="s">
        <v>129</v>
      </c>
      <c r="B2227">
        <v>15.92</v>
      </c>
      <c r="C2227" s="22" t="str">
        <f t="shared" si="139"/>
        <v>Underweight</v>
      </c>
      <c r="D2227">
        <v>4.76</v>
      </c>
      <c r="E2227" t="str">
        <f t="shared" si="136"/>
        <v>Normal</v>
      </c>
      <c r="F2227" t="s">
        <v>2379</v>
      </c>
      <c r="G2227" t="s">
        <v>2377</v>
      </c>
      <c r="H2227" t="s">
        <v>2377</v>
      </c>
      <c r="I2227">
        <v>1</v>
      </c>
      <c r="J2227" s="21">
        <f t="shared" si="137"/>
        <v>1</v>
      </c>
      <c r="K2227" t="s">
        <v>2377</v>
      </c>
      <c r="L2227" s="22" t="str">
        <f t="shared" si="138"/>
        <v>No</v>
      </c>
    </row>
    <row r="2228" spans="1:12">
      <c r="A2228" t="s">
        <v>128</v>
      </c>
      <c r="B2228">
        <v>15.17</v>
      </c>
      <c r="C2228" s="22" t="str">
        <f t="shared" si="139"/>
        <v>Underweight</v>
      </c>
      <c r="D2228">
        <v>4.3</v>
      </c>
      <c r="E2228" t="str">
        <f t="shared" si="136"/>
        <v>Normal</v>
      </c>
      <c r="F2228" t="s">
        <v>2379</v>
      </c>
      <c r="G2228" t="s">
        <v>2377</v>
      </c>
      <c r="H2228" t="s">
        <v>2380</v>
      </c>
      <c r="I2228">
        <v>1</v>
      </c>
      <c r="J2228" s="21">
        <f t="shared" si="137"/>
        <v>1</v>
      </c>
      <c r="K2228" t="s">
        <v>2377</v>
      </c>
      <c r="L2228" s="22" t="str">
        <f t="shared" si="138"/>
        <v>No</v>
      </c>
    </row>
    <row r="2229" spans="1:12">
      <c r="A2229" t="s">
        <v>127</v>
      </c>
      <c r="B2229">
        <v>16.63</v>
      </c>
      <c r="C2229" s="22" t="str">
        <f t="shared" si="139"/>
        <v>Underweight</v>
      </c>
      <c r="D2229">
        <v>4.5</v>
      </c>
      <c r="E2229" t="str">
        <f t="shared" si="136"/>
        <v>Normal</v>
      </c>
      <c r="F2229" t="s">
        <v>2377</v>
      </c>
      <c r="G2229" t="s">
        <v>2377</v>
      </c>
      <c r="H2229" t="s">
        <v>2377</v>
      </c>
      <c r="I2229">
        <v>1</v>
      </c>
      <c r="J2229" s="21">
        <f t="shared" si="137"/>
        <v>1</v>
      </c>
      <c r="K2229" t="s">
        <v>2377</v>
      </c>
      <c r="L2229" s="22" t="str">
        <f t="shared" si="138"/>
        <v>No</v>
      </c>
    </row>
    <row r="2230" spans="1:12">
      <c r="A2230" t="s">
        <v>126</v>
      </c>
      <c r="B2230">
        <v>19.39</v>
      </c>
      <c r="C2230" s="22" t="str">
        <f t="shared" si="139"/>
        <v>Normal weight</v>
      </c>
      <c r="D2230">
        <v>5.59</v>
      </c>
      <c r="E2230" t="str">
        <f t="shared" si="136"/>
        <v>Normal</v>
      </c>
      <c r="F2230" t="s">
        <v>2377</v>
      </c>
      <c r="G2230" t="s">
        <v>2377</v>
      </c>
      <c r="H2230" t="s">
        <v>2380</v>
      </c>
      <c r="I2230">
        <v>1</v>
      </c>
      <c r="J2230" s="21">
        <f t="shared" si="137"/>
        <v>1</v>
      </c>
      <c r="K2230" t="s">
        <v>2377</v>
      </c>
      <c r="L2230" s="22" t="str">
        <f t="shared" si="138"/>
        <v>No</v>
      </c>
    </row>
    <row r="2231" spans="1:12">
      <c r="A2231" t="s">
        <v>125</v>
      </c>
      <c r="B2231">
        <v>17.34</v>
      </c>
      <c r="C2231" s="22" t="str">
        <f t="shared" si="139"/>
        <v>Underweight</v>
      </c>
      <c r="D2231">
        <v>6.29</v>
      </c>
      <c r="E2231" t="str">
        <f t="shared" si="136"/>
        <v>Pre-diabetes</v>
      </c>
      <c r="F2231" t="s">
        <v>2379</v>
      </c>
      <c r="G2231" t="s">
        <v>2377</v>
      </c>
      <c r="H2231" t="s">
        <v>2380</v>
      </c>
      <c r="I2231">
        <v>1</v>
      </c>
      <c r="J2231" s="21">
        <f t="shared" si="137"/>
        <v>1</v>
      </c>
      <c r="K2231" t="s">
        <v>2377</v>
      </c>
      <c r="L2231" s="22" t="str">
        <f t="shared" si="138"/>
        <v>No</v>
      </c>
    </row>
    <row r="2232" spans="1:12">
      <c r="A2232" t="s">
        <v>124</v>
      </c>
      <c r="B2232">
        <v>17.940000000000001</v>
      </c>
      <c r="C2232" s="22" t="str">
        <f t="shared" si="139"/>
        <v>Underweight</v>
      </c>
      <c r="D2232">
        <v>4.1900000000000004</v>
      </c>
      <c r="E2232" t="str">
        <f t="shared" si="136"/>
        <v>Normal</v>
      </c>
      <c r="F2232" t="s">
        <v>2377</v>
      </c>
      <c r="G2232" t="s">
        <v>2379</v>
      </c>
      <c r="H2232" t="s">
        <v>2377</v>
      </c>
      <c r="I2232">
        <v>1</v>
      </c>
      <c r="J2232" s="21">
        <f t="shared" si="137"/>
        <v>1</v>
      </c>
      <c r="K2232" t="s">
        <v>2377</v>
      </c>
      <c r="L2232" s="22" t="str">
        <f t="shared" si="138"/>
        <v>No</v>
      </c>
    </row>
    <row r="2233" spans="1:12">
      <c r="A2233" t="s">
        <v>123</v>
      </c>
      <c r="B2233">
        <v>16.670000000000002</v>
      </c>
      <c r="C2233" s="22" t="str">
        <f t="shared" si="139"/>
        <v>Underweight</v>
      </c>
      <c r="D2233">
        <v>4.7</v>
      </c>
      <c r="E2233" t="str">
        <f t="shared" si="136"/>
        <v>Normal</v>
      </c>
      <c r="F2233" t="s">
        <v>2379</v>
      </c>
      <c r="G2233" t="s">
        <v>2377</v>
      </c>
      <c r="H2233" t="s">
        <v>2380</v>
      </c>
      <c r="I2233">
        <v>1</v>
      </c>
      <c r="J2233" s="21">
        <f t="shared" si="137"/>
        <v>1</v>
      </c>
      <c r="K2233" t="s">
        <v>2377</v>
      </c>
      <c r="L2233" s="22" t="str">
        <f t="shared" si="138"/>
        <v>No</v>
      </c>
    </row>
    <row r="2234" spans="1:12">
      <c r="A2234" t="s">
        <v>122</v>
      </c>
      <c r="B2234">
        <v>20.58</v>
      </c>
      <c r="C2234" s="22" t="str">
        <f t="shared" si="139"/>
        <v>Normal weight</v>
      </c>
      <c r="D2234">
        <v>5.64</v>
      </c>
      <c r="E2234" t="str">
        <f t="shared" si="136"/>
        <v>Normal</v>
      </c>
      <c r="F2234" t="s">
        <v>2379</v>
      </c>
      <c r="G2234" t="s">
        <v>2377</v>
      </c>
      <c r="H2234" t="s">
        <v>2377</v>
      </c>
      <c r="I2234" t="s">
        <v>2378</v>
      </c>
      <c r="J2234" s="21">
        <f t="shared" si="137"/>
        <v>0</v>
      </c>
      <c r="K2234" t="s">
        <v>2377</v>
      </c>
      <c r="L2234" s="22" t="str">
        <f t="shared" si="138"/>
        <v>No</v>
      </c>
    </row>
    <row r="2235" spans="1:12">
      <c r="A2235" t="s">
        <v>121</v>
      </c>
      <c r="B2235">
        <v>16.5</v>
      </c>
      <c r="C2235" s="22" t="str">
        <f t="shared" si="139"/>
        <v>Underweight</v>
      </c>
      <c r="D2235">
        <v>4.1100000000000003</v>
      </c>
      <c r="E2235" t="str">
        <f t="shared" si="136"/>
        <v>Normal</v>
      </c>
      <c r="F2235" t="s">
        <v>2379</v>
      </c>
      <c r="G2235" t="s">
        <v>2377</v>
      </c>
      <c r="H2235" t="s">
        <v>2377</v>
      </c>
      <c r="I2235" t="s">
        <v>2378</v>
      </c>
      <c r="J2235" s="21">
        <f t="shared" si="137"/>
        <v>0</v>
      </c>
      <c r="K2235" t="s">
        <v>2377</v>
      </c>
      <c r="L2235" s="22" t="str">
        <f t="shared" si="138"/>
        <v>No</v>
      </c>
    </row>
    <row r="2236" spans="1:12">
      <c r="A2236" t="s">
        <v>120</v>
      </c>
      <c r="B2236">
        <v>15.41</v>
      </c>
      <c r="C2236" s="22" t="str">
        <f t="shared" si="139"/>
        <v>Underweight</v>
      </c>
      <c r="D2236">
        <v>5.43</v>
      </c>
      <c r="E2236" t="str">
        <f t="shared" si="136"/>
        <v>Normal</v>
      </c>
      <c r="F2236" t="s">
        <v>2379</v>
      </c>
      <c r="G2236" t="s">
        <v>2377</v>
      </c>
      <c r="H2236" t="s">
        <v>2380</v>
      </c>
      <c r="I2236">
        <v>1</v>
      </c>
      <c r="J2236" s="21">
        <f t="shared" si="137"/>
        <v>1</v>
      </c>
      <c r="K2236" t="s">
        <v>2377</v>
      </c>
      <c r="L2236" s="22" t="str">
        <f t="shared" si="138"/>
        <v>No</v>
      </c>
    </row>
    <row r="2237" spans="1:12">
      <c r="A2237" t="s">
        <v>119</v>
      </c>
      <c r="B2237">
        <v>24.59</v>
      </c>
      <c r="C2237" s="22" t="str">
        <f t="shared" si="139"/>
        <v>Normal weight</v>
      </c>
      <c r="D2237">
        <v>4.38</v>
      </c>
      <c r="E2237" t="str">
        <f t="shared" si="136"/>
        <v>Normal</v>
      </c>
      <c r="F2237" t="s">
        <v>2377</v>
      </c>
      <c r="G2237" t="s">
        <v>2377</v>
      </c>
      <c r="H2237" t="s">
        <v>2377</v>
      </c>
      <c r="I2237">
        <v>1</v>
      </c>
      <c r="J2237" s="21">
        <f t="shared" si="137"/>
        <v>1</v>
      </c>
      <c r="K2237" t="s">
        <v>2377</v>
      </c>
      <c r="L2237" s="22" t="str">
        <f t="shared" si="138"/>
        <v>No</v>
      </c>
    </row>
    <row r="2238" spans="1:12">
      <c r="A2238" t="s">
        <v>118</v>
      </c>
      <c r="B2238">
        <v>33.33</v>
      </c>
      <c r="C2238" s="22" t="str">
        <f t="shared" si="139"/>
        <v>Obesity</v>
      </c>
      <c r="D2238">
        <v>9.7899999999999991</v>
      </c>
      <c r="E2238" t="str">
        <f t="shared" si="136"/>
        <v>Diabetes</v>
      </c>
      <c r="F2238" t="s">
        <v>2377</v>
      </c>
      <c r="G2238" t="s">
        <v>2377</v>
      </c>
      <c r="H2238" t="s">
        <v>2377</v>
      </c>
      <c r="I2238" t="s">
        <v>2378</v>
      </c>
      <c r="J2238" s="21">
        <f t="shared" si="137"/>
        <v>0</v>
      </c>
      <c r="K2238" t="s">
        <v>2377</v>
      </c>
      <c r="L2238" s="22" t="str">
        <f t="shared" si="138"/>
        <v>No</v>
      </c>
    </row>
    <row r="2239" spans="1:12">
      <c r="A2239" t="s">
        <v>117</v>
      </c>
      <c r="B2239">
        <v>18.5</v>
      </c>
      <c r="C2239" s="22" t="str">
        <f t="shared" si="139"/>
        <v>Normal weight</v>
      </c>
      <c r="D2239">
        <v>11.84</v>
      </c>
      <c r="E2239" t="str">
        <f t="shared" si="136"/>
        <v>Diabetes</v>
      </c>
      <c r="F2239" t="s">
        <v>2377</v>
      </c>
      <c r="G2239" t="s">
        <v>2377</v>
      </c>
      <c r="H2239" t="s">
        <v>2377</v>
      </c>
      <c r="I2239" t="s">
        <v>2378</v>
      </c>
      <c r="J2239" s="21">
        <f t="shared" si="137"/>
        <v>0</v>
      </c>
      <c r="K2239" t="s">
        <v>2377</v>
      </c>
      <c r="L2239" s="22" t="str">
        <f t="shared" si="138"/>
        <v>No</v>
      </c>
    </row>
    <row r="2240" spans="1:12">
      <c r="A2240" t="s">
        <v>116</v>
      </c>
      <c r="B2240">
        <v>18.579999999999998</v>
      </c>
      <c r="C2240" s="22" t="str">
        <f t="shared" si="139"/>
        <v>Normal weight</v>
      </c>
      <c r="D2240">
        <v>6.22</v>
      </c>
      <c r="E2240" t="str">
        <f t="shared" si="136"/>
        <v>Pre-diabetes</v>
      </c>
      <c r="F2240" t="s">
        <v>2377</v>
      </c>
      <c r="G2240" t="s">
        <v>2377</v>
      </c>
      <c r="H2240" t="s">
        <v>2377</v>
      </c>
      <c r="I2240" t="s">
        <v>2378</v>
      </c>
      <c r="J2240" s="21">
        <f t="shared" si="137"/>
        <v>0</v>
      </c>
      <c r="K2240" t="s">
        <v>2377</v>
      </c>
      <c r="L2240" s="22" t="str">
        <f t="shared" si="138"/>
        <v>No</v>
      </c>
    </row>
    <row r="2241" spans="1:12">
      <c r="A2241" t="s">
        <v>115</v>
      </c>
      <c r="B2241">
        <v>16.64</v>
      </c>
      <c r="C2241" s="22" t="str">
        <f t="shared" si="139"/>
        <v>Underweight</v>
      </c>
      <c r="D2241">
        <v>10.01</v>
      </c>
      <c r="E2241" t="str">
        <f t="shared" si="136"/>
        <v>Diabetes</v>
      </c>
      <c r="F2241" t="s">
        <v>2377</v>
      </c>
      <c r="G2241" t="s">
        <v>2377</v>
      </c>
      <c r="H2241" t="s">
        <v>2377</v>
      </c>
      <c r="I2241" t="s">
        <v>2378</v>
      </c>
      <c r="J2241" s="21">
        <f t="shared" si="137"/>
        <v>0</v>
      </c>
      <c r="K2241" t="s">
        <v>2377</v>
      </c>
      <c r="L2241" s="22" t="str">
        <f t="shared" si="138"/>
        <v>No</v>
      </c>
    </row>
    <row r="2242" spans="1:12">
      <c r="A2242" t="s">
        <v>114</v>
      </c>
      <c r="B2242">
        <v>19.329999999999998</v>
      </c>
      <c r="C2242" s="22" t="str">
        <f t="shared" si="139"/>
        <v>Normal weight</v>
      </c>
      <c r="D2242">
        <v>4.32</v>
      </c>
      <c r="E2242" t="str">
        <f t="shared" si="136"/>
        <v>Normal</v>
      </c>
      <c r="F2242" t="s">
        <v>2377</v>
      </c>
      <c r="G2242" t="s">
        <v>2377</v>
      </c>
      <c r="H2242" t="s">
        <v>2377</v>
      </c>
      <c r="I2242">
        <v>1</v>
      </c>
      <c r="J2242" s="21">
        <f t="shared" si="137"/>
        <v>1</v>
      </c>
      <c r="K2242" t="s">
        <v>2377</v>
      </c>
      <c r="L2242" s="22" t="str">
        <f t="shared" si="138"/>
        <v>No</v>
      </c>
    </row>
    <row r="2243" spans="1:12">
      <c r="A2243" t="s">
        <v>113</v>
      </c>
      <c r="B2243">
        <v>21.26</v>
      </c>
      <c r="C2243" s="22" t="str">
        <f t="shared" si="139"/>
        <v>Normal weight</v>
      </c>
      <c r="D2243">
        <v>5.65</v>
      </c>
      <c r="E2243" t="str">
        <f t="shared" ref="E2243:E2306" si="140">IF(D2243&lt;5.7,"Normal",IF(D2243&lt;6.5,"Pre-diabetes","Diabetes"))</f>
        <v>Normal</v>
      </c>
      <c r="F2243" t="s">
        <v>2379</v>
      </c>
      <c r="G2243" t="s">
        <v>2377</v>
      </c>
      <c r="H2243" t="s">
        <v>2380</v>
      </c>
      <c r="I2243">
        <v>1</v>
      </c>
      <c r="J2243" s="21">
        <f t="shared" ref="J2243:J2306" si="141">IF(I2243="No major surgery",0,I2243)</f>
        <v>1</v>
      </c>
      <c r="K2243" t="s">
        <v>2377</v>
      </c>
      <c r="L2243" s="22" t="str">
        <f t="shared" ref="L2243:L2306" si="142">IF(K2243="?","No",K2243)</f>
        <v>No</v>
      </c>
    </row>
    <row r="2244" spans="1:12">
      <c r="A2244" t="s">
        <v>112</v>
      </c>
      <c r="B2244">
        <v>15.6</v>
      </c>
      <c r="C2244" s="22" t="str">
        <f t="shared" ref="C2244:C2307" si="143">IF(B2244&lt;18.5,"Underweight",IF(B2244&lt;25,"Normal weight", IF(B2244&lt;30,"Overweight","Obesity")))</f>
        <v>Underweight</v>
      </c>
      <c r="D2244">
        <v>4.12</v>
      </c>
      <c r="E2244" t="str">
        <f t="shared" si="140"/>
        <v>Normal</v>
      </c>
      <c r="F2244" t="s">
        <v>2379</v>
      </c>
      <c r="G2244" t="s">
        <v>2377</v>
      </c>
      <c r="H2244" t="s">
        <v>2377</v>
      </c>
      <c r="I2244">
        <v>1</v>
      </c>
      <c r="J2244" s="21">
        <f t="shared" si="141"/>
        <v>1</v>
      </c>
      <c r="K2244" t="s">
        <v>2377</v>
      </c>
      <c r="L2244" s="22" t="str">
        <f t="shared" si="142"/>
        <v>No</v>
      </c>
    </row>
    <row r="2245" spans="1:12">
      <c r="A2245" t="s">
        <v>111</v>
      </c>
      <c r="B2245">
        <v>24.39</v>
      </c>
      <c r="C2245" s="22" t="str">
        <f t="shared" si="143"/>
        <v>Normal weight</v>
      </c>
      <c r="D2245">
        <v>6.24</v>
      </c>
      <c r="E2245" t="str">
        <f t="shared" si="140"/>
        <v>Pre-diabetes</v>
      </c>
      <c r="F2245" t="s">
        <v>2377</v>
      </c>
      <c r="G2245" t="s">
        <v>2377</v>
      </c>
      <c r="H2245" t="s">
        <v>2377</v>
      </c>
      <c r="I2245">
        <v>1</v>
      </c>
      <c r="J2245" s="21">
        <f t="shared" si="141"/>
        <v>1</v>
      </c>
      <c r="K2245" t="s">
        <v>2377</v>
      </c>
      <c r="L2245" s="22" t="str">
        <f t="shared" si="142"/>
        <v>No</v>
      </c>
    </row>
    <row r="2246" spans="1:12">
      <c r="A2246" t="s">
        <v>110</v>
      </c>
      <c r="B2246">
        <v>24.75</v>
      </c>
      <c r="C2246" s="22" t="str">
        <f t="shared" si="143"/>
        <v>Normal weight</v>
      </c>
      <c r="D2246">
        <v>4.83</v>
      </c>
      <c r="E2246" t="str">
        <f t="shared" si="140"/>
        <v>Normal</v>
      </c>
      <c r="F2246" t="s">
        <v>2377</v>
      </c>
      <c r="G2246" t="s">
        <v>2377</v>
      </c>
      <c r="H2246" t="s">
        <v>2377</v>
      </c>
      <c r="I2246" t="s">
        <v>2378</v>
      </c>
      <c r="J2246" s="21">
        <f t="shared" si="141"/>
        <v>0</v>
      </c>
      <c r="K2246" t="s">
        <v>2377</v>
      </c>
      <c r="L2246" s="22" t="str">
        <f t="shared" si="142"/>
        <v>No</v>
      </c>
    </row>
    <row r="2247" spans="1:12">
      <c r="A2247" t="s">
        <v>109</v>
      </c>
      <c r="B2247">
        <v>20.88</v>
      </c>
      <c r="C2247" s="22" t="str">
        <f t="shared" si="143"/>
        <v>Normal weight</v>
      </c>
      <c r="D2247">
        <v>7.4</v>
      </c>
      <c r="E2247" t="str">
        <f t="shared" si="140"/>
        <v>Diabetes</v>
      </c>
      <c r="F2247" t="s">
        <v>2377</v>
      </c>
      <c r="G2247" t="s">
        <v>2377</v>
      </c>
      <c r="H2247" t="s">
        <v>2377</v>
      </c>
      <c r="I2247" t="s">
        <v>2378</v>
      </c>
      <c r="J2247" s="21">
        <f t="shared" si="141"/>
        <v>0</v>
      </c>
      <c r="K2247" t="s">
        <v>2377</v>
      </c>
      <c r="L2247" s="22" t="str">
        <f t="shared" si="142"/>
        <v>No</v>
      </c>
    </row>
    <row r="2248" spans="1:12">
      <c r="A2248" t="s">
        <v>108</v>
      </c>
      <c r="B2248">
        <v>20.43</v>
      </c>
      <c r="C2248" s="22" t="str">
        <f t="shared" si="143"/>
        <v>Normal weight</v>
      </c>
      <c r="D2248">
        <v>4.54</v>
      </c>
      <c r="E2248" t="str">
        <f t="shared" si="140"/>
        <v>Normal</v>
      </c>
      <c r="F2248" t="s">
        <v>2377</v>
      </c>
      <c r="G2248" t="s">
        <v>2377</v>
      </c>
      <c r="H2248" t="s">
        <v>2377</v>
      </c>
      <c r="I2248" t="s">
        <v>2378</v>
      </c>
      <c r="J2248" s="21">
        <f t="shared" si="141"/>
        <v>0</v>
      </c>
      <c r="K2248" t="s">
        <v>2377</v>
      </c>
      <c r="L2248" s="22" t="str">
        <f t="shared" si="142"/>
        <v>No</v>
      </c>
    </row>
    <row r="2249" spans="1:12">
      <c r="A2249" t="s">
        <v>107</v>
      </c>
      <c r="B2249">
        <v>15.18</v>
      </c>
      <c r="C2249" s="22" t="str">
        <f t="shared" si="143"/>
        <v>Underweight</v>
      </c>
      <c r="D2249">
        <v>11.11</v>
      </c>
      <c r="E2249" t="str">
        <f t="shared" si="140"/>
        <v>Diabetes</v>
      </c>
      <c r="F2249" t="s">
        <v>2377</v>
      </c>
      <c r="G2249" t="s">
        <v>2377</v>
      </c>
      <c r="H2249" t="s">
        <v>2377</v>
      </c>
      <c r="I2249" t="s">
        <v>2378</v>
      </c>
      <c r="J2249" s="21">
        <f t="shared" si="141"/>
        <v>0</v>
      </c>
      <c r="K2249" t="s">
        <v>2377</v>
      </c>
      <c r="L2249" s="22" t="str">
        <f t="shared" si="142"/>
        <v>No</v>
      </c>
    </row>
    <row r="2250" spans="1:12">
      <c r="A2250" t="s">
        <v>106</v>
      </c>
      <c r="B2250">
        <v>15.12</v>
      </c>
      <c r="C2250" s="22" t="str">
        <f t="shared" si="143"/>
        <v>Underweight</v>
      </c>
      <c r="D2250">
        <v>4.03</v>
      </c>
      <c r="E2250" t="str">
        <f t="shared" si="140"/>
        <v>Normal</v>
      </c>
      <c r="F2250" t="s">
        <v>2379</v>
      </c>
      <c r="G2250" t="s">
        <v>2377</v>
      </c>
      <c r="H2250" t="s">
        <v>2377</v>
      </c>
      <c r="I2250" t="s">
        <v>2378</v>
      </c>
      <c r="J2250" s="21">
        <f t="shared" si="141"/>
        <v>0</v>
      </c>
      <c r="K2250" t="s">
        <v>2377</v>
      </c>
      <c r="L2250" s="22" t="str">
        <f t="shared" si="142"/>
        <v>No</v>
      </c>
    </row>
    <row r="2251" spans="1:12">
      <c r="A2251" t="s">
        <v>105</v>
      </c>
      <c r="B2251">
        <v>23.88</v>
      </c>
      <c r="C2251" s="22" t="str">
        <f t="shared" si="143"/>
        <v>Normal weight</v>
      </c>
      <c r="D2251">
        <v>4.51</v>
      </c>
      <c r="E2251" t="str">
        <f t="shared" si="140"/>
        <v>Normal</v>
      </c>
      <c r="F2251" t="s">
        <v>2377</v>
      </c>
      <c r="G2251" t="s">
        <v>2377</v>
      </c>
      <c r="H2251" t="s">
        <v>2377</v>
      </c>
      <c r="I2251">
        <v>1</v>
      </c>
      <c r="J2251" s="21">
        <f t="shared" si="141"/>
        <v>1</v>
      </c>
      <c r="K2251" t="s">
        <v>2377</v>
      </c>
      <c r="L2251" s="22" t="str">
        <f t="shared" si="142"/>
        <v>No</v>
      </c>
    </row>
    <row r="2252" spans="1:12">
      <c r="A2252" t="s">
        <v>104</v>
      </c>
      <c r="B2252">
        <v>16.13</v>
      </c>
      <c r="C2252" s="22" t="str">
        <f t="shared" si="143"/>
        <v>Underweight</v>
      </c>
      <c r="D2252">
        <v>5.56</v>
      </c>
      <c r="E2252" t="str">
        <f t="shared" si="140"/>
        <v>Normal</v>
      </c>
      <c r="F2252" t="s">
        <v>2377</v>
      </c>
      <c r="G2252" t="s">
        <v>2379</v>
      </c>
      <c r="H2252" t="s">
        <v>2377</v>
      </c>
      <c r="I2252">
        <v>1</v>
      </c>
      <c r="J2252" s="21">
        <f t="shared" si="141"/>
        <v>1</v>
      </c>
      <c r="K2252" t="s">
        <v>2377</v>
      </c>
      <c r="L2252" s="22" t="str">
        <f t="shared" si="142"/>
        <v>No</v>
      </c>
    </row>
    <row r="2253" spans="1:12">
      <c r="A2253" t="s">
        <v>103</v>
      </c>
      <c r="B2253">
        <v>24.09</v>
      </c>
      <c r="C2253" s="22" t="str">
        <f t="shared" si="143"/>
        <v>Normal weight</v>
      </c>
      <c r="D2253">
        <v>4.0999999999999996</v>
      </c>
      <c r="E2253" t="str">
        <f t="shared" si="140"/>
        <v>Normal</v>
      </c>
      <c r="F2253" t="s">
        <v>2377</v>
      </c>
      <c r="G2253" t="s">
        <v>2379</v>
      </c>
      <c r="H2253" t="s">
        <v>2377</v>
      </c>
      <c r="I2253">
        <v>1</v>
      </c>
      <c r="J2253" s="21">
        <f t="shared" si="141"/>
        <v>1</v>
      </c>
      <c r="K2253" t="s">
        <v>2377</v>
      </c>
      <c r="L2253" s="22" t="str">
        <f t="shared" si="142"/>
        <v>No</v>
      </c>
    </row>
    <row r="2254" spans="1:12">
      <c r="A2254" t="s">
        <v>102</v>
      </c>
      <c r="B2254">
        <v>19.43</v>
      </c>
      <c r="C2254" s="22" t="str">
        <f t="shared" si="143"/>
        <v>Normal weight</v>
      </c>
      <c r="D2254">
        <v>5.85</v>
      </c>
      <c r="E2254" t="str">
        <f t="shared" si="140"/>
        <v>Pre-diabetes</v>
      </c>
      <c r="F2254" t="s">
        <v>2377</v>
      </c>
      <c r="G2254" t="s">
        <v>2379</v>
      </c>
      <c r="H2254" t="s">
        <v>2377</v>
      </c>
      <c r="I2254">
        <v>1</v>
      </c>
      <c r="J2254" s="21">
        <f t="shared" si="141"/>
        <v>1</v>
      </c>
      <c r="K2254" t="s">
        <v>2377</v>
      </c>
      <c r="L2254" s="22" t="str">
        <f t="shared" si="142"/>
        <v>No</v>
      </c>
    </row>
    <row r="2255" spans="1:12">
      <c r="A2255" t="s">
        <v>101</v>
      </c>
      <c r="B2255">
        <v>15.22</v>
      </c>
      <c r="C2255" s="22" t="str">
        <f t="shared" si="143"/>
        <v>Underweight</v>
      </c>
      <c r="D2255">
        <v>4.92</v>
      </c>
      <c r="E2255" t="str">
        <f t="shared" si="140"/>
        <v>Normal</v>
      </c>
      <c r="F2255" t="s">
        <v>2379</v>
      </c>
      <c r="G2255" t="s">
        <v>2377</v>
      </c>
      <c r="H2255" t="s">
        <v>2380</v>
      </c>
      <c r="I2255">
        <v>1</v>
      </c>
      <c r="J2255" s="21">
        <f t="shared" si="141"/>
        <v>1</v>
      </c>
      <c r="K2255" t="s">
        <v>2377</v>
      </c>
      <c r="L2255" s="22" t="str">
        <f t="shared" si="142"/>
        <v>No</v>
      </c>
    </row>
    <row r="2256" spans="1:12">
      <c r="A2256" t="s">
        <v>100</v>
      </c>
      <c r="B2256">
        <v>20.72</v>
      </c>
      <c r="C2256" s="22" t="str">
        <f t="shared" si="143"/>
        <v>Normal weight</v>
      </c>
      <c r="D2256">
        <v>9.4600000000000009</v>
      </c>
      <c r="E2256" t="str">
        <f t="shared" si="140"/>
        <v>Diabetes</v>
      </c>
      <c r="F2256" t="s">
        <v>2377</v>
      </c>
      <c r="G2256" t="s">
        <v>2377</v>
      </c>
      <c r="H2256" t="s">
        <v>2377</v>
      </c>
      <c r="I2256" t="s">
        <v>2378</v>
      </c>
      <c r="J2256" s="21">
        <f t="shared" si="141"/>
        <v>0</v>
      </c>
      <c r="K2256" t="s">
        <v>2377</v>
      </c>
      <c r="L2256" s="22" t="str">
        <f t="shared" si="142"/>
        <v>No</v>
      </c>
    </row>
    <row r="2257" spans="1:12">
      <c r="A2257" t="s">
        <v>99</v>
      </c>
      <c r="B2257">
        <v>35.4</v>
      </c>
      <c r="C2257" s="22" t="str">
        <f t="shared" si="143"/>
        <v>Obesity</v>
      </c>
      <c r="D2257">
        <v>5.94</v>
      </c>
      <c r="E2257" t="str">
        <f t="shared" si="140"/>
        <v>Pre-diabetes</v>
      </c>
      <c r="F2257" t="s">
        <v>2377</v>
      </c>
      <c r="G2257" t="s">
        <v>2377</v>
      </c>
      <c r="H2257" t="s">
        <v>2380</v>
      </c>
      <c r="I2257">
        <v>1</v>
      </c>
      <c r="J2257" s="21">
        <f t="shared" si="141"/>
        <v>1</v>
      </c>
      <c r="K2257" t="s">
        <v>2377</v>
      </c>
      <c r="L2257" s="22" t="str">
        <f t="shared" si="142"/>
        <v>No</v>
      </c>
    </row>
    <row r="2258" spans="1:12">
      <c r="A2258" t="s">
        <v>98</v>
      </c>
      <c r="B2258">
        <v>34.4</v>
      </c>
      <c r="C2258" s="22" t="str">
        <f t="shared" si="143"/>
        <v>Obesity</v>
      </c>
      <c r="D2258">
        <v>5.7</v>
      </c>
      <c r="E2258" t="str">
        <f t="shared" si="140"/>
        <v>Pre-diabetes</v>
      </c>
      <c r="F2258" t="s">
        <v>2377</v>
      </c>
      <c r="G2258" t="s">
        <v>2377</v>
      </c>
      <c r="H2258" t="s">
        <v>2380</v>
      </c>
      <c r="I2258">
        <v>1</v>
      </c>
      <c r="J2258" s="21">
        <f t="shared" si="141"/>
        <v>1</v>
      </c>
      <c r="K2258" t="s">
        <v>2377</v>
      </c>
      <c r="L2258" s="22" t="str">
        <f t="shared" si="142"/>
        <v>No</v>
      </c>
    </row>
    <row r="2259" spans="1:12">
      <c r="A2259" t="s">
        <v>97</v>
      </c>
      <c r="B2259">
        <v>34.1</v>
      </c>
      <c r="C2259" s="22" t="str">
        <f t="shared" si="143"/>
        <v>Obesity</v>
      </c>
      <c r="D2259">
        <v>4.13</v>
      </c>
      <c r="E2259" t="str">
        <f t="shared" si="140"/>
        <v>Normal</v>
      </c>
      <c r="F2259" t="s">
        <v>2377</v>
      </c>
      <c r="G2259" t="s">
        <v>2377</v>
      </c>
      <c r="H2259" t="s">
        <v>2380</v>
      </c>
      <c r="I2259">
        <v>1</v>
      </c>
      <c r="J2259" s="21">
        <f t="shared" si="141"/>
        <v>1</v>
      </c>
      <c r="K2259" t="s">
        <v>2377</v>
      </c>
      <c r="L2259" s="22" t="str">
        <f t="shared" si="142"/>
        <v>No</v>
      </c>
    </row>
    <row r="2260" spans="1:12">
      <c r="A2260" t="s">
        <v>96</v>
      </c>
      <c r="B2260">
        <v>30.4</v>
      </c>
      <c r="C2260" s="22" t="str">
        <f t="shared" si="143"/>
        <v>Obesity</v>
      </c>
      <c r="D2260">
        <v>4.7699999999999996</v>
      </c>
      <c r="E2260" t="str">
        <f t="shared" si="140"/>
        <v>Normal</v>
      </c>
      <c r="F2260" t="s">
        <v>2377</v>
      </c>
      <c r="G2260" t="s">
        <v>2377</v>
      </c>
      <c r="H2260" t="s">
        <v>2380</v>
      </c>
      <c r="I2260">
        <v>1</v>
      </c>
      <c r="J2260" s="21">
        <f t="shared" si="141"/>
        <v>1</v>
      </c>
      <c r="K2260" t="s">
        <v>2377</v>
      </c>
      <c r="L2260" s="22" t="str">
        <f t="shared" si="142"/>
        <v>No</v>
      </c>
    </row>
    <row r="2261" spans="1:12">
      <c r="A2261" t="s">
        <v>95</v>
      </c>
      <c r="B2261">
        <v>28.7</v>
      </c>
      <c r="C2261" s="22" t="str">
        <f t="shared" si="143"/>
        <v>Overweight</v>
      </c>
      <c r="D2261">
        <v>4.99</v>
      </c>
      <c r="E2261" t="str">
        <f t="shared" si="140"/>
        <v>Normal</v>
      </c>
      <c r="F2261" t="s">
        <v>2377</v>
      </c>
      <c r="G2261" t="s">
        <v>2377</v>
      </c>
      <c r="H2261" t="s">
        <v>2380</v>
      </c>
      <c r="I2261">
        <v>1</v>
      </c>
      <c r="J2261" s="21">
        <f t="shared" si="141"/>
        <v>1</v>
      </c>
      <c r="K2261" t="s">
        <v>2377</v>
      </c>
      <c r="L2261" s="22" t="str">
        <f t="shared" si="142"/>
        <v>No</v>
      </c>
    </row>
    <row r="2262" spans="1:12">
      <c r="A2262" t="s">
        <v>94</v>
      </c>
      <c r="B2262">
        <v>17.440000000000001</v>
      </c>
      <c r="C2262" s="22" t="str">
        <f t="shared" si="143"/>
        <v>Underweight</v>
      </c>
      <c r="D2262">
        <v>4.42</v>
      </c>
      <c r="E2262" t="str">
        <f t="shared" si="140"/>
        <v>Normal</v>
      </c>
      <c r="F2262" t="s">
        <v>2379</v>
      </c>
      <c r="G2262" t="s">
        <v>2377</v>
      </c>
      <c r="H2262" t="s">
        <v>2380</v>
      </c>
      <c r="I2262">
        <v>1</v>
      </c>
      <c r="J2262" s="21">
        <f t="shared" si="141"/>
        <v>1</v>
      </c>
      <c r="K2262" t="s">
        <v>2377</v>
      </c>
      <c r="L2262" s="22" t="str">
        <f t="shared" si="142"/>
        <v>No</v>
      </c>
    </row>
    <row r="2263" spans="1:12">
      <c r="A2263" t="s">
        <v>93</v>
      </c>
      <c r="B2263">
        <v>27.6</v>
      </c>
      <c r="C2263" s="22" t="str">
        <f t="shared" si="143"/>
        <v>Overweight</v>
      </c>
      <c r="D2263">
        <v>4.01</v>
      </c>
      <c r="E2263" t="str">
        <f t="shared" si="140"/>
        <v>Normal</v>
      </c>
      <c r="F2263" t="s">
        <v>2377</v>
      </c>
      <c r="G2263" t="s">
        <v>2377</v>
      </c>
      <c r="H2263" t="s">
        <v>2380</v>
      </c>
      <c r="I2263">
        <v>1</v>
      </c>
      <c r="J2263" s="21">
        <f t="shared" si="141"/>
        <v>1</v>
      </c>
      <c r="K2263" t="s">
        <v>2377</v>
      </c>
      <c r="L2263" s="22" t="str">
        <f t="shared" si="142"/>
        <v>No</v>
      </c>
    </row>
    <row r="2264" spans="1:12">
      <c r="A2264" t="s">
        <v>92</v>
      </c>
      <c r="B2264">
        <v>20.7</v>
      </c>
      <c r="C2264" s="22" t="str">
        <f t="shared" si="143"/>
        <v>Normal weight</v>
      </c>
      <c r="D2264">
        <v>4.49</v>
      </c>
      <c r="E2264" t="str">
        <f t="shared" si="140"/>
        <v>Normal</v>
      </c>
      <c r="F2264" t="s">
        <v>2377</v>
      </c>
      <c r="G2264" t="s">
        <v>2377</v>
      </c>
      <c r="H2264" t="s">
        <v>2380</v>
      </c>
      <c r="I2264">
        <v>1</v>
      </c>
      <c r="J2264" s="21">
        <f t="shared" si="141"/>
        <v>1</v>
      </c>
      <c r="K2264" t="s">
        <v>2377</v>
      </c>
      <c r="L2264" s="22" t="str">
        <f t="shared" si="142"/>
        <v>No</v>
      </c>
    </row>
    <row r="2265" spans="1:12">
      <c r="A2265" t="s">
        <v>91</v>
      </c>
      <c r="B2265">
        <v>20.3</v>
      </c>
      <c r="C2265" s="22" t="str">
        <f t="shared" si="143"/>
        <v>Normal weight</v>
      </c>
      <c r="D2265">
        <v>6.37</v>
      </c>
      <c r="E2265" t="str">
        <f t="shared" si="140"/>
        <v>Pre-diabetes</v>
      </c>
      <c r="F2265" t="s">
        <v>2377</v>
      </c>
      <c r="G2265" t="s">
        <v>2377</v>
      </c>
      <c r="H2265" t="s">
        <v>2380</v>
      </c>
      <c r="I2265">
        <v>1</v>
      </c>
      <c r="J2265" s="21">
        <f t="shared" si="141"/>
        <v>1</v>
      </c>
      <c r="K2265" t="s">
        <v>2377</v>
      </c>
      <c r="L2265" s="22" t="str">
        <f t="shared" si="142"/>
        <v>No</v>
      </c>
    </row>
    <row r="2266" spans="1:12">
      <c r="A2266" t="s">
        <v>90</v>
      </c>
      <c r="B2266">
        <v>19.8</v>
      </c>
      <c r="C2266" s="22" t="str">
        <f t="shared" si="143"/>
        <v>Normal weight</v>
      </c>
      <c r="D2266">
        <v>5.12</v>
      </c>
      <c r="E2266" t="str">
        <f t="shared" si="140"/>
        <v>Normal</v>
      </c>
      <c r="F2266" t="s">
        <v>2377</v>
      </c>
      <c r="G2266" t="s">
        <v>2377</v>
      </c>
      <c r="H2266" t="s">
        <v>2380</v>
      </c>
      <c r="I2266">
        <v>1</v>
      </c>
      <c r="J2266" s="21">
        <f t="shared" si="141"/>
        <v>1</v>
      </c>
      <c r="K2266" t="s">
        <v>2377</v>
      </c>
      <c r="L2266" s="22" t="str">
        <f t="shared" si="142"/>
        <v>No</v>
      </c>
    </row>
    <row r="2267" spans="1:12">
      <c r="A2267" t="s">
        <v>89</v>
      </c>
      <c r="B2267">
        <v>21.87</v>
      </c>
      <c r="C2267" s="22" t="str">
        <f t="shared" si="143"/>
        <v>Normal weight</v>
      </c>
      <c r="D2267">
        <v>8.59</v>
      </c>
      <c r="E2267" t="str">
        <f t="shared" si="140"/>
        <v>Diabetes</v>
      </c>
      <c r="F2267" t="s">
        <v>2377</v>
      </c>
      <c r="G2267" t="s">
        <v>2377</v>
      </c>
      <c r="H2267" t="s">
        <v>2377</v>
      </c>
      <c r="I2267" t="s">
        <v>2378</v>
      </c>
      <c r="J2267" s="21">
        <f t="shared" si="141"/>
        <v>0</v>
      </c>
      <c r="K2267" t="s">
        <v>2377</v>
      </c>
      <c r="L2267" s="22" t="str">
        <f t="shared" si="142"/>
        <v>No</v>
      </c>
    </row>
    <row r="2268" spans="1:12">
      <c r="A2268" t="s">
        <v>88</v>
      </c>
      <c r="B2268">
        <v>16.600000000000001</v>
      </c>
      <c r="C2268" s="22" t="str">
        <f t="shared" si="143"/>
        <v>Underweight</v>
      </c>
      <c r="D2268">
        <v>5.87</v>
      </c>
      <c r="E2268" t="str">
        <f t="shared" si="140"/>
        <v>Pre-diabetes</v>
      </c>
      <c r="F2268" t="s">
        <v>2377</v>
      </c>
      <c r="G2268" t="s">
        <v>2377</v>
      </c>
      <c r="H2268" t="s">
        <v>2377</v>
      </c>
      <c r="I2268">
        <v>1</v>
      </c>
      <c r="J2268" s="21">
        <f t="shared" si="141"/>
        <v>1</v>
      </c>
      <c r="K2268" t="s">
        <v>2377</v>
      </c>
      <c r="L2268" s="22" t="str">
        <f t="shared" si="142"/>
        <v>No</v>
      </c>
    </row>
    <row r="2269" spans="1:12">
      <c r="A2269" t="s">
        <v>87</v>
      </c>
      <c r="B2269">
        <v>21.98</v>
      </c>
      <c r="C2269" s="22" t="str">
        <f t="shared" si="143"/>
        <v>Normal weight</v>
      </c>
      <c r="D2269">
        <v>7.03</v>
      </c>
      <c r="E2269" t="str">
        <f t="shared" si="140"/>
        <v>Diabetes</v>
      </c>
      <c r="F2269" t="s">
        <v>2377</v>
      </c>
      <c r="G2269" t="s">
        <v>2377</v>
      </c>
      <c r="H2269" t="s">
        <v>2377</v>
      </c>
      <c r="I2269" t="s">
        <v>2378</v>
      </c>
      <c r="J2269" s="21">
        <f t="shared" si="141"/>
        <v>0</v>
      </c>
      <c r="K2269" t="s">
        <v>2377</v>
      </c>
      <c r="L2269" s="22" t="str">
        <f t="shared" si="142"/>
        <v>No</v>
      </c>
    </row>
    <row r="2270" spans="1:12">
      <c r="A2270" t="s">
        <v>86</v>
      </c>
      <c r="B2270">
        <v>19.7</v>
      </c>
      <c r="C2270" s="22" t="str">
        <f t="shared" si="143"/>
        <v>Normal weight</v>
      </c>
      <c r="D2270">
        <v>5.51</v>
      </c>
      <c r="E2270" t="str">
        <f t="shared" si="140"/>
        <v>Normal</v>
      </c>
      <c r="F2270" t="s">
        <v>2377</v>
      </c>
      <c r="G2270" t="s">
        <v>2377</v>
      </c>
      <c r="H2270" t="s">
        <v>2377</v>
      </c>
      <c r="I2270">
        <v>1</v>
      </c>
      <c r="J2270" s="21">
        <f t="shared" si="141"/>
        <v>1</v>
      </c>
      <c r="K2270" t="s">
        <v>2377</v>
      </c>
      <c r="L2270" s="22" t="str">
        <f t="shared" si="142"/>
        <v>No</v>
      </c>
    </row>
    <row r="2271" spans="1:12">
      <c r="A2271" t="s">
        <v>85</v>
      </c>
      <c r="B2271">
        <v>19.21</v>
      </c>
      <c r="C2271" s="22" t="str">
        <f t="shared" si="143"/>
        <v>Normal weight</v>
      </c>
      <c r="D2271">
        <v>4.76</v>
      </c>
      <c r="E2271" t="str">
        <f t="shared" si="140"/>
        <v>Normal</v>
      </c>
      <c r="F2271" t="s">
        <v>2377</v>
      </c>
      <c r="G2271" t="s">
        <v>2379</v>
      </c>
      <c r="H2271" t="s">
        <v>2377</v>
      </c>
      <c r="I2271">
        <v>1</v>
      </c>
      <c r="J2271" s="21">
        <f t="shared" si="141"/>
        <v>1</v>
      </c>
      <c r="K2271" t="s">
        <v>2377</v>
      </c>
      <c r="L2271" s="22" t="str">
        <f t="shared" si="142"/>
        <v>No</v>
      </c>
    </row>
    <row r="2272" spans="1:12">
      <c r="A2272" t="s">
        <v>84</v>
      </c>
      <c r="B2272">
        <v>19.3</v>
      </c>
      <c r="C2272" s="22" t="str">
        <f t="shared" si="143"/>
        <v>Normal weight</v>
      </c>
      <c r="D2272">
        <v>4.7</v>
      </c>
      <c r="E2272" t="str">
        <f t="shared" si="140"/>
        <v>Normal</v>
      </c>
      <c r="F2272" t="s">
        <v>2377</v>
      </c>
      <c r="G2272" t="s">
        <v>2379</v>
      </c>
      <c r="H2272" t="s">
        <v>2377</v>
      </c>
      <c r="I2272">
        <v>1</v>
      </c>
      <c r="J2272" s="21">
        <f t="shared" si="141"/>
        <v>1</v>
      </c>
      <c r="K2272" t="s">
        <v>2377</v>
      </c>
      <c r="L2272" s="22" t="str">
        <f t="shared" si="142"/>
        <v>No</v>
      </c>
    </row>
    <row r="2273" spans="1:12">
      <c r="A2273" t="s">
        <v>83</v>
      </c>
      <c r="B2273">
        <v>16.22</v>
      </c>
      <c r="C2273" s="22" t="str">
        <f t="shared" si="143"/>
        <v>Underweight</v>
      </c>
      <c r="D2273">
        <v>6.21</v>
      </c>
      <c r="E2273" t="str">
        <f t="shared" si="140"/>
        <v>Pre-diabetes</v>
      </c>
      <c r="F2273" t="s">
        <v>2379</v>
      </c>
      <c r="G2273" t="s">
        <v>2377</v>
      </c>
      <c r="H2273" t="s">
        <v>2377</v>
      </c>
      <c r="I2273" t="s">
        <v>2378</v>
      </c>
      <c r="J2273" s="21">
        <f t="shared" si="141"/>
        <v>0</v>
      </c>
      <c r="K2273" t="s">
        <v>2377</v>
      </c>
      <c r="L2273" s="22" t="str">
        <f t="shared" si="142"/>
        <v>No</v>
      </c>
    </row>
    <row r="2274" spans="1:12">
      <c r="A2274" t="s">
        <v>82</v>
      </c>
      <c r="B2274">
        <v>17.12</v>
      </c>
      <c r="C2274" s="22" t="str">
        <f t="shared" si="143"/>
        <v>Underweight</v>
      </c>
      <c r="D2274">
        <v>4.5199999999999996</v>
      </c>
      <c r="E2274" t="str">
        <f t="shared" si="140"/>
        <v>Normal</v>
      </c>
      <c r="F2274" t="s">
        <v>2377</v>
      </c>
      <c r="G2274" t="s">
        <v>2379</v>
      </c>
      <c r="H2274" t="s">
        <v>2377</v>
      </c>
      <c r="I2274">
        <v>1</v>
      </c>
      <c r="J2274" s="21">
        <f t="shared" si="141"/>
        <v>1</v>
      </c>
      <c r="K2274" t="s">
        <v>2377</v>
      </c>
      <c r="L2274" s="22" t="str">
        <f t="shared" si="142"/>
        <v>No</v>
      </c>
    </row>
    <row r="2275" spans="1:12">
      <c r="A2275" t="s">
        <v>81</v>
      </c>
      <c r="B2275">
        <v>19.07</v>
      </c>
      <c r="C2275" s="22" t="str">
        <f t="shared" si="143"/>
        <v>Normal weight</v>
      </c>
      <c r="D2275">
        <v>5.45</v>
      </c>
      <c r="E2275" t="str">
        <f t="shared" si="140"/>
        <v>Normal</v>
      </c>
      <c r="F2275" t="s">
        <v>2377</v>
      </c>
      <c r="G2275" t="s">
        <v>2377</v>
      </c>
      <c r="H2275" t="s">
        <v>2377</v>
      </c>
      <c r="I2275">
        <v>1</v>
      </c>
      <c r="J2275" s="21">
        <f t="shared" si="141"/>
        <v>1</v>
      </c>
      <c r="K2275" t="s">
        <v>2377</v>
      </c>
      <c r="L2275" s="22" t="str">
        <f t="shared" si="142"/>
        <v>No</v>
      </c>
    </row>
    <row r="2276" spans="1:12">
      <c r="A2276" t="s">
        <v>80</v>
      </c>
      <c r="B2276">
        <v>15.56</v>
      </c>
      <c r="C2276" s="22" t="str">
        <f t="shared" si="143"/>
        <v>Underweight</v>
      </c>
      <c r="D2276">
        <v>4.42</v>
      </c>
      <c r="E2276" t="str">
        <f t="shared" si="140"/>
        <v>Normal</v>
      </c>
      <c r="F2276" t="s">
        <v>2377</v>
      </c>
      <c r="G2276" t="s">
        <v>2377</v>
      </c>
      <c r="H2276" t="s">
        <v>2377</v>
      </c>
      <c r="I2276" t="s">
        <v>2378</v>
      </c>
      <c r="J2276" s="21">
        <f t="shared" si="141"/>
        <v>0</v>
      </c>
      <c r="K2276" t="s">
        <v>2377</v>
      </c>
      <c r="L2276" s="22" t="str">
        <f t="shared" si="142"/>
        <v>No</v>
      </c>
    </row>
    <row r="2277" spans="1:12">
      <c r="A2277" t="s">
        <v>79</v>
      </c>
      <c r="B2277">
        <v>22.76</v>
      </c>
      <c r="C2277" s="22" t="str">
        <f t="shared" si="143"/>
        <v>Normal weight</v>
      </c>
      <c r="D2277">
        <v>9.44</v>
      </c>
      <c r="E2277" t="str">
        <f t="shared" si="140"/>
        <v>Diabetes</v>
      </c>
      <c r="F2277" t="s">
        <v>2377</v>
      </c>
      <c r="G2277" t="s">
        <v>2377</v>
      </c>
      <c r="H2277" t="s">
        <v>2377</v>
      </c>
      <c r="I2277" t="s">
        <v>2378</v>
      </c>
      <c r="J2277" s="21">
        <f t="shared" si="141"/>
        <v>0</v>
      </c>
      <c r="K2277" t="s">
        <v>2377</v>
      </c>
      <c r="L2277" s="22" t="str">
        <f t="shared" si="142"/>
        <v>No</v>
      </c>
    </row>
    <row r="2278" spans="1:12">
      <c r="A2278" t="s">
        <v>78</v>
      </c>
      <c r="B2278">
        <v>22.79</v>
      </c>
      <c r="C2278" s="22" t="str">
        <f t="shared" si="143"/>
        <v>Normal weight</v>
      </c>
      <c r="D2278">
        <v>6.15</v>
      </c>
      <c r="E2278" t="str">
        <f t="shared" si="140"/>
        <v>Pre-diabetes</v>
      </c>
      <c r="F2278" t="s">
        <v>2379</v>
      </c>
      <c r="G2278" t="s">
        <v>2377</v>
      </c>
      <c r="H2278" t="s">
        <v>2380</v>
      </c>
      <c r="I2278">
        <v>1</v>
      </c>
      <c r="J2278" s="21">
        <f t="shared" si="141"/>
        <v>1</v>
      </c>
      <c r="K2278" t="s">
        <v>2377</v>
      </c>
      <c r="L2278" s="22" t="str">
        <f t="shared" si="142"/>
        <v>No</v>
      </c>
    </row>
    <row r="2279" spans="1:12">
      <c r="A2279" t="s">
        <v>77</v>
      </c>
      <c r="B2279">
        <v>17.41</v>
      </c>
      <c r="C2279" s="22" t="str">
        <f t="shared" si="143"/>
        <v>Underweight</v>
      </c>
      <c r="D2279">
        <v>5.13</v>
      </c>
      <c r="E2279" t="str">
        <f t="shared" si="140"/>
        <v>Normal</v>
      </c>
      <c r="F2279" t="s">
        <v>2379</v>
      </c>
      <c r="G2279" t="s">
        <v>2377</v>
      </c>
      <c r="H2279" t="s">
        <v>2377</v>
      </c>
      <c r="I2279" t="s">
        <v>2378</v>
      </c>
      <c r="J2279" s="21">
        <f t="shared" si="141"/>
        <v>0</v>
      </c>
      <c r="K2279" t="s">
        <v>2377</v>
      </c>
      <c r="L2279" s="22" t="str">
        <f t="shared" si="142"/>
        <v>No</v>
      </c>
    </row>
    <row r="2280" spans="1:12">
      <c r="A2280" t="s">
        <v>76</v>
      </c>
      <c r="B2280">
        <v>19.32</v>
      </c>
      <c r="C2280" s="22" t="str">
        <f t="shared" si="143"/>
        <v>Normal weight</v>
      </c>
      <c r="D2280">
        <v>4.96</v>
      </c>
      <c r="E2280" t="str">
        <f t="shared" si="140"/>
        <v>Normal</v>
      </c>
      <c r="F2280" t="s">
        <v>2379</v>
      </c>
      <c r="G2280" t="s">
        <v>2377</v>
      </c>
      <c r="H2280" t="s">
        <v>2377</v>
      </c>
      <c r="I2280" t="s">
        <v>2378</v>
      </c>
      <c r="J2280" s="21">
        <f t="shared" si="141"/>
        <v>0</v>
      </c>
      <c r="K2280" t="s">
        <v>2377</v>
      </c>
      <c r="L2280" s="22" t="str">
        <f t="shared" si="142"/>
        <v>No</v>
      </c>
    </row>
    <row r="2281" spans="1:12">
      <c r="A2281" t="s">
        <v>75</v>
      </c>
      <c r="B2281">
        <v>18.25</v>
      </c>
      <c r="C2281" s="22" t="str">
        <f t="shared" si="143"/>
        <v>Underweight</v>
      </c>
      <c r="D2281">
        <v>10.95</v>
      </c>
      <c r="E2281" t="str">
        <f t="shared" si="140"/>
        <v>Diabetes</v>
      </c>
      <c r="F2281" t="s">
        <v>2377</v>
      </c>
      <c r="G2281" t="s">
        <v>2377</v>
      </c>
      <c r="H2281" t="s">
        <v>2377</v>
      </c>
      <c r="I2281" t="s">
        <v>2378</v>
      </c>
      <c r="J2281" s="21">
        <f t="shared" si="141"/>
        <v>0</v>
      </c>
      <c r="K2281" t="s">
        <v>2377</v>
      </c>
      <c r="L2281" s="22" t="str">
        <f t="shared" si="142"/>
        <v>No</v>
      </c>
    </row>
    <row r="2282" spans="1:12">
      <c r="A2282" t="s">
        <v>74</v>
      </c>
      <c r="B2282">
        <v>53.13</v>
      </c>
      <c r="C2282" s="22" t="str">
        <f t="shared" si="143"/>
        <v>Obesity</v>
      </c>
      <c r="D2282">
        <v>4.4400000000000004</v>
      </c>
      <c r="E2282" t="str">
        <f t="shared" si="140"/>
        <v>Normal</v>
      </c>
      <c r="F2282" t="s">
        <v>2377</v>
      </c>
      <c r="G2282" t="s">
        <v>2379</v>
      </c>
      <c r="H2282" t="s">
        <v>2377</v>
      </c>
      <c r="I2282">
        <v>1</v>
      </c>
      <c r="J2282" s="21">
        <f t="shared" si="141"/>
        <v>1</v>
      </c>
      <c r="K2282" t="s">
        <v>2377</v>
      </c>
      <c r="L2282" s="22" t="str">
        <f t="shared" si="142"/>
        <v>No</v>
      </c>
    </row>
    <row r="2283" spans="1:12">
      <c r="A2283" t="s">
        <v>73</v>
      </c>
      <c r="B2283">
        <v>20.46</v>
      </c>
      <c r="C2283" s="22" t="str">
        <f t="shared" si="143"/>
        <v>Normal weight</v>
      </c>
      <c r="D2283">
        <v>4.0199999999999996</v>
      </c>
      <c r="E2283" t="str">
        <f t="shared" si="140"/>
        <v>Normal</v>
      </c>
      <c r="F2283" t="s">
        <v>2377</v>
      </c>
      <c r="G2283" t="s">
        <v>2377</v>
      </c>
      <c r="H2283" t="s">
        <v>2377</v>
      </c>
      <c r="I2283" t="s">
        <v>2378</v>
      </c>
      <c r="J2283" s="21">
        <f t="shared" si="141"/>
        <v>0</v>
      </c>
      <c r="K2283" t="s">
        <v>2377</v>
      </c>
      <c r="L2283" s="22" t="str">
        <f t="shared" si="142"/>
        <v>No</v>
      </c>
    </row>
    <row r="2284" spans="1:12">
      <c r="A2284" t="s">
        <v>72</v>
      </c>
      <c r="B2284">
        <v>43.01</v>
      </c>
      <c r="C2284" s="22" t="str">
        <f t="shared" si="143"/>
        <v>Obesity</v>
      </c>
      <c r="D2284">
        <v>5.44</v>
      </c>
      <c r="E2284" t="str">
        <f t="shared" si="140"/>
        <v>Normal</v>
      </c>
      <c r="F2284" t="s">
        <v>2377</v>
      </c>
      <c r="G2284" t="s">
        <v>2379</v>
      </c>
      <c r="H2284" t="s">
        <v>2377</v>
      </c>
      <c r="I2284">
        <v>1</v>
      </c>
      <c r="J2284" s="21">
        <f t="shared" si="141"/>
        <v>1</v>
      </c>
      <c r="K2284" t="s">
        <v>2377</v>
      </c>
      <c r="L2284" s="22" t="str">
        <f t="shared" si="142"/>
        <v>No</v>
      </c>
    </row>
    <row r="2285" spans="1:12">
      <c r="A2285" t="s">
        <v>71</v>
      </c>
      <c r="B2285">
        <v>15.01</v>
      </c>
      <c r="C2285" s="22" t="str">
        <f t="shared" si="143"/>
        <v>Underweight</v>
      </c>
      <c r="D2285">
        <v>4.1500000000000004</v>
      </c>
      <c r="E2285" t="str">
        <f t="shared" si="140"/>
        <v>Normal</v>
      </c>
      <c r="F2285" t="s">
        <v>2377</v>
      </c>
      <c r="G2285" t="s">
        <v>2377</v>
      </c>
      <c r="H2285" t="s">
        <v>2380</v>
      </c>
      <c r="I2285">
        <v>1</v>
      </c>
      <c r="J2285" s="21">
        <f t="shared" si="141"/>
        <v>1</v>
      </c>
      <c r="K2285" t="s">
        <v>2377</v>
      </c>
      <c r="L2285" s="22" t="str">
        <f t="shared" si="142"/>
        <v>No</v>
      </c>
    </row>
    <row r="2286" spans="1:12">
      <c r="A2286" t="s">
        <v>70</v>
      </c>
      <c r="B2286">
        <v>41.14</v>
      </c>
      <c r="C2286" s="22" t="str">
        <f t="shared" si="143"/>
        <v>Obesity</v>
      </c>
      <c r="D2286">
        <v>6.02</v>
      </c>
      <c r="E2286" t="str">
        <f t="shared" si="140"/>
        <v>Pre-diabetes</v>
      </c>
      <c r="F2286" t="s">
        <v>2377</v>
      </c>
      <c r="G2286" t="s">
        <v>2379</v>
      </c>
      <c r="H2286" t="s">
        <v>2377</v>
      </c>
      <c r="I2286">
        <v>1</v>
      </c>
      <c r="J2286" s="21">
        <f t="shared" si="141"/>
        <v>1</v>
      </c>
      <c r="K2286" t="s">
        <v>2377</v>
      </c>
      <c r="L2286" s="22" t="str">
        <f t="shared" si="142"/>
        <v>No</v>
      </c>
    </row>
    <row r="2287" spans="1:12">
      <c r="A2287" t="s">
        <v>69</v>
      </c>
      <c r="B2287">
        <v>16.55</v>
      </c>
      <c r="C2287" s="22" t="str">
        <f t="shared" si="143"/>
        <v>Underweight</v>
      </c>
      <c r="D2287">
        <v>7.73</v>
      </c>
      <c r="E2287" t="str">
        <f t="shared" si="140"/>
        <v>Diabetes</v>
      </c>
      <c r="F2287" t="s">
        <v>2377</v>
      </c>
      <c r="G2287" t="s">
        <v>2377</v>
      </c>
      <c r="H2287" t="s">
        <v>2377</v>
      </c>
      <c r="I2287" t="s">
        <v>2378</v>
      </c>
      <c r="J2287" s="21">
        <f t="shared" si="141"/>
        <v>0</v>
      </c>
      <c r="K2287" t="s">
        <v>2377</v>
      </c>
      <c r="L2287" s="22" t="str">
        <f t="shared" si="142"/>
        <v>No</v>
      </c>
    </row>
    <row r="2288" spans="1:12">
      <c r="A2288" t="s">
        <v>68</v>
      </c>
      <c r="B2288">
        <v>37.29</v>
      </c>
      <c r="C2288" s="22" t="str">
        <f t="shared" si="143"/>
        <v>Obesity</v>
      </c>
      <c r="D2288">
        <v>5.03</v>
      </c>
      <c r="E2288" t="str">
        <f t="shared" si="140"/>
        <v>Normal</v>
      </c>
      <c r="F2288" t="s">
        <v>2377</v>
      </c>
      <c r="G2288" t="s">
        <v>2379</v>
      </c>
      <c r="H2288" t="s">
        <v>2377</v>
      </c>
      <c r="I2288">
        <v>1</v>
      </c>
      <c r="J2288" s="21">
        <f t="shared" si="141"/>
        <v>1</v>
      </c>
      <c r="K2288" t="s">
        <v>2377</v>
      </c>
      <c r="L2288" s="22" t="str">
        <f t="shared" si="142"/>
        <v>No</v>
      </c>
    </row>
    <row r="2289" spans="1:12">
      <c r="A2289" t="s">
        <v>67</v>
      </c>
      <c r="B2289">
        <v>16.739999999999998</v>
      </c>
      <c r="C2289" s="22" t="str">
        <f t="shared" si="143"/>
        <v>Underweight</v>
      </c>
      <c r="D2289">
        <v>4.08</v>
      </c>
      <c r="E2289" t="str">
        <f t="shared" si="140"/>
        <v>Normal</v>
      </c>
      <c r="F2289" t="s">
        <v>2379</v>
      </c>
      <c r="G2289" t="s">
        <v>2377</v>
      </c>
      <c r="H2289" t="s">
        <v>2377</v>
      </c>
      <c r="I2289" t="s">
        <v>2378</v>
      </c>
      <c r="J2289" s="21">
        <f t="shared" si="141"/>
        <v>0</v>
      </c>
      <c r="K2289" t="s">
        <v>2377</v>
      </c>
      <c r="L2289" s="22" t="str">
        <f t="shared" si="142"/>
        <v>No</v>
      </c>
    </row>
    <row r="2290" spans="1:12">
      <c r="A2290" t="s">
        <v>66</v>
      </c>
      <c r="B2290">
        <v>34.43</v>
      </c>
      <c r="C2290" s="22" t="str">
        <f t="shared" si="143"/>
        <v>Obesity</v>
      </c>
      <c r="D2290">
        <v>4.2699999999999996</v>
      </c>
      <c r="E2290" t="str">
        <f t="shared" si="140"/>
        <v>Normal</v>
      </c>
      <c r="F2290" t="s">
        <v>2377</v>
      </c>
      <c r="G2290" t="s">
        <v>2379</v>
      </c>
      <c r="H2290" t="s">
        <v>2377</v>
      </c>
      <c r="I2290">
        <v>1</v>
      </c>
      <c r="J2290" s="21">
        <f t="shared" si="141"/>
        <v>1</v>
      </c>
      <c r="K2290" t="s">
        <v>2377</v>
      </c>
      <c r="L2290" s="22" t="str">
        <f t="shared" si="142"/>
        <v>No</v>
      </c>
    </row>
    <row r="2291" spans="1:12">
      <c r="A2291" t="s">
        <v>65</v>
      </c>
      <c r="B2291">
        <v>34.1</v>
      </c>
      <c r="C2291" s="22" t="str">
        <f t="shared" si="143"/>
        <v>Obesity</v>
      </c>
      <c r="D2291">
        <v>4.07</v>
      </c>
      <c r="E2291" t="str">
        <f t="shared" si="140"/>
        <v>Normal</v>
      </c>
      <c r="F2291" t="s">
        <v>2377</v>
      </c>
      <c r="G2291" t="s">
        <v>2379</v>
      </c>
      <c r="H2291" t="s">
        <v>2377</v>
      </c>
      <c r="I2291">
        <v>1</v>
      </c>
      <c r="J2291" s="21">
        <f t="shared" si="141"/>
        <v>1</v>
      </c>
      <c r="K2291" t="s">
        <v>2377</v>
      </c>
      <c r="L2291" s="22" t="str">
        <f t="shared" si="142"/>
        <v>No</v>
      </c>
    </row>
    <row r="2292" spans="1:12">
      <c r="A2292" t="s">
        <v>64</v>
      </c>
      <c r="B2292">
        <v>19.3</v>
      </c>
      <c r="C2292" s="22" t="str">
        <f t="shared" si="143"/>
        <v>Normal weight</v>
      </c>
      <c r="D2292">
        <v>10.36</v>
      </c>
      <c r="E2292" t="str">
        <f t="shared" si="140"/>
        <v>Diabetes</v>
      </c>
      <c r="F2292" t="s">
        <v>2377</v>
      </c>
      <c r="G2292" t="s">
        <v>2377</v>
      </c>
      <c r="H2292" t="s">
        <v>2377</v>
      </c>
      <c r="I2292" t="s">
        <v>2378</v>
      </c>
      <c r="J2292" s="21">
        <f t="shared" si="141"/>
        <v>0</v>
      </c>
      <c r="K2292" t="s">
        <v>2377</v>
      </c>
      <c r="L2292" s="22" t="str">
        <f t="shared" si="142"/>
        <v>No</v>
      </c>
    </row>
    <row r="2293" spans="1:12">
      <c r="A2293" t="s">
        <v>63</v>
      </c>
      <c r="B2293">
        <v>33.659999999999997</v>
      </c>
      <c r="C2293" s="22" t="str">
        <f t="shared" si="143"/>
        <v>Obesity</v>
      </c>
      <c r="D2293">
        <v>5.71</v>
      </c>
      <c r="E2293" t="str">
        <f t="shared" si="140"/>
        <v>Pre-diabetes</v>
      </c>
      <c r="F2293" t="s">
        <v>2377</v>
      </c>
      <c r="G2293" t="s">
        <v>2379</v>
      </c>
      <c r="H2293" t="s">
        <v>2377</v>
      </c>
      <c r="I2293">
        <v>1</v>
      </c>
      <c r="J2293" s="21">
        <f t="shared" si="141"/>
        <v>1</v>
      </c>
      <c r="K2293" t="s">
        <v>2377</v>
      </c>
      <c r="L2293" s="22" t="str">
        <f t="shared" si="142"/>
        <v>No</v>
      </c>
    </row>
    <row r="2294" spans="1:12">
      <c r="A2294" t="s">
        <v>62</v>
      </c>
      <c r="B2294">
        <v>33.33</v>
      </c>
      <c r="C2294" s="22" t="str">
        <f t="shared" si="143"/>
        <v>Obesity</v>
      </c>
      <c r="D2294">
        <v>6.08</v>
      </c>
      <c r="E2294" t="str">
        <f t="shared" si="140"/>
        <v>Pre-diabetes</v>
      </c>
      <c r="F2294" t="s">
        <v>2377</v>
      </c>
      <c r="G2294" t="s">
        <v>2379</v>
      </c>
      <c r="H2294" t="s">
        <v>2377</v>
      </c>
      <c r="I2294">
        <v>1</v>
      </c>
      <c r="J2294" s="21">
        <f t="shared" si="141"/>
        <v>1</v>
      </c>
      <c r="K2294" t="s">
        <v>2377</v>
      </c>
      <c r="L2294" s="22" t="str">
        <f t="shared" si="142"/>
        <v>No</v>
      </c>
    </row>
    <row r="2295" spans="1:12">
      <c r="A2295" t="s">
        <v>61</v>
      </c>
      <c r="B2295">
        <v>21.84</v>
      </c>
      <c r="C2295" s="22" t="str">
        <f t="shared" si="143"/>
        <v>Normal weight</v>
      </c>
      <c r="D2295">
        <v>5.71</v>
      </c>
      <c r="E2295" t="str">
        <f t="shared" si="140"/>
        <v>Pre-diabetes</v>
      </c>
      <c r="F2295" t="s">
        <v>2377</v>
      </c>
      <c r="G2295" t="s">
        <v>2379</v>
      </c>
      <c r="H2295" t="s">
        <v>2377</v>
      </c>
      <c r="I2295">
        <v>1</v>
      </c>
      <c r="J2295" s="21">
        <f t="shared" si="141"/>
        <v>1</v>
      </c>
      <c r="K2295" t="s">
        <v>2377</v>
      </c>
      <c r="L2295" s="22" t="str">
        <f t="shared" si="142"/>
        <v>No</v>
      </c>
    </row>
    <row r="2296" spans="1:12">
      <c r="A2296" t="s">
        <v>60</v>
      </c>
      <c r="B2296">
        <v>16.87</v>
      </c>
      <c r="C2296" s="22" t="str">
        <f t="shared" si="143"/>
        <v>Underweight</v>
      </c>
      <c r="D2296">
        <v>9.1300000000000008</v>
      </c>
      <c r="E2296" t="str">
        <f t="shared" si="140"/>
        <v>Diabetes</v>
      </c>
      <c r="F2296" t="s">
        <v>2377</v>
      </c>
      <c r="G2296" t="s">
        <v>2377</v>
      </c>
      <c r="H2296" t="s">
        <v>2377</v>
      </c>
      <c r="I2296" t="s">
        <v>2378</v>
      </c>
      <c r="J2296" s="21">
        <f t="shared" si="141"/>
        <v>0</v>
      </c>
      <c r="K2296" t="s">
        <v>2377</v>
      </c>
      <c r="L2296" s="22" t="str">
        <f t="shared" si="142"/>
        <v>No</v>
      </c>
    </row>
    <row r="2297" spans="1:12">
      <c r="A2297" t="s">
        <v>59</v>
      </c>
      <c r="B2297">
        <v>30.14</v>
      </c>
      <c r="C2297" s="22" t="str">
        <f t="shared" si="143"/>
        <v>Obesity</v>
      </c>
      <c r="D2297">
        <v>5.49</v>
      </c>
      <c r="E2297" t="str">
        <f t="shared" si="140"/>
        <v>Normal</v>
      </c>
      <c r="F2297" t="s">
        <v>2377</v>
      </c>
      <c r="G2297" t="s">
        <v>2379</v>
      </c>
      <c r="H2297" t="s">
        <v>2377</v>
      </c>
      <c r="I2297">
        <v>1</v>
      </c>
      <c r="J2297" s="21">
        <f t="shared" si="141"/>
        <v>1</v>
      </c>
      <c r="K2297" t="s">
        <v>2377</v>
      </c>
      <c r="L2297" s="22" t="str">
        <f t="shared" si="142"/>
        <v>No</v>
      </c>
    </row>
    <row r="2298" spans="1:12">
      <c r="A2298" t="s">
        <v>58</v>
      </c>
      <c r="B2298">
        <v>23.21</v>
      </c>
      <c r="C2298" s="22" t="str">
        <f t="shared" si="143"/>
        <v>Normal weight</v>
      </c>
      <c r="D2298">
        <v>4.37</v>
      </c>
      <c r="E2298" t="str">
        <f t="shared" si="140"/>
        <v>Normal</v>
      </c>
      <c r="F2298" t="s">
        <v>2377</v>
      </c>
      <c r="G2298" t="s">
        <v>2379</v>
      </c>
      <c r="H2298" t="s">
        <v>2377</v>
      </c>
      <c r="I2298">
        <v>1</v>
      </c>
      <c r="J2298" s="21">
        <f t="shared" si="141"/>
        <v>1</v>
      </c>
      <c r="K2298" t="s">
        <v>2377</v>
      </c>
      <c r="L2298" s="22" t="str">
        <f t="shared" si="142"/>
        <v>No</v>
      </c>
    </row>
    <row r="2299" spans="1:12">
      <c r="A2299" t="s">
        <v>57</v>
      </c>
      <c r="B2299">
        <v>17.170000000000002</v>
      </c>
      <c r="C2299" s="22" t="str">
        <f t="shared" si="143"/>
        <v>Underweight</v>
      </c>
      <c r="D2299">
        <v>8.4600000000000009</v>
      </c>
      <c r="E2299" t="str">
        <f t="shared" si="140"/>
        <v>Diabetes</v>
      </c>
      <c r="F2299" t="s">
        <v>2377</v>
      </c>
      <c r="G2299" t="s">
        <v>2377</v>
      </c>
      <c r="H2299" t="s">
        <v>2377</v>
      </c>
      <c r="I2299" t="s">
        <v>2378</v>
      </c>
      <c r="J2299" s="21">
        <f t="shared" si="141"/>
        <v>0</v>
      </c>
      <c r="K2299" t="s">
        <v>2377</v>
      </c>
      <c r="L2299" s="22" t="str">
        <f t="shared" si="142"/>
        <v>No</v>
      </c>
    </row>
    <row r="2300" spans="1:12">
      <c r="A2300" t="s">
        <v>56</v>
      </c>
      <c r="B2300">
        <v>15.61</v>
      </c>
      <c r="C2300" s="22" t="str">
        <f t="shared" si="143"/>
        <v>Underweight</v>
      </c>
      <c r="D2300">
        <v>5.28</v>
      </c>
      <c r="E2300" t="str">
        <f t="shared" si="140"/>
        <v>Normal</v>
      </c>
      <c r="F2300" t="s">
        <v>2377</v>
      </c>
      <c r="G2300" t="s">
        <v>2377</v>
      </c>
      <c r="H2300" t="s">
        <v>2377</v>
      </c>
      <c r="I2300">
        <v>1</v>
      </c>
      <c r="J2300" s="21">
        <f t="shared" si="141"/>
        <v>1</v>
      </c>
      <c r="K2300" t="s">
        <v>2377</v>
      </c>
      <c r="L2300" s="22" t="str">
        <f t="shared" si="142"/>
        <v>No</v>
      </c>
    </row>
    <row r="2301" spans="1:12">
      <c r="A2301" t="s">
        <v>55</v>
      </c>
      <c r="B2301">
        <v>17.98</v>
      </c>
      <c r="C2301" s="22" t="str">
        <f t="shared" si="143"/>
        <v>Underweight</v>
      </c>
      <c r="D2301">
        <v>5.33</v>
      </c>
      <c r="E2301" t="str">
        <f t="shared" si="140"/>
        <v>Normal</v>
      </c>
      <c r="F2301" t="s">
        <v>2379</v>
      </c>
      <c r="G2301" t="s">
        <v>2377</v>
      </c>
      <c r="H2301" t="s">
        <v>2380</v>
      </c>
      <c r="I2301">
        <v>1</v>
      </c>
      <c r="J2301" s="21">
        <f t="shared" si="141"/>
        <v>1</v>
      </c>
      <c r="K2301" t="s">
        <v>2377</v>
      </c>
      <c r="L2301" s="22" t="str">
        <f t="shared" si="142"/>
        <v>No</v>
      </c>
    </row>
    <row r="2302" spans="1:12">
      <c r="A2302" t="s">
        <v>54</v>
      </c>
      <c r="B2302">
        <v>21.64</v>
      </c>
      <c r="C2302" s="22" t="str">
        <f t="shared" si="143"/>
        <v>Normal weight</v>
      </c>
      <c r="D2302">
        <v>5.5</v>
      </c>
      <c r="E2302" t="str">
        <f t="shared" si="140"/>
        <v>Normal</v>
      </c>
      <c r="F2302" t="s">
        <v>2377</v>
      </c>
      <c r="G2302" t="s">
        <v>2379</v>
      </c>
      <c r="H2302" t="s">
        <v>2377</v>
      </c>
      <c r="I2302">
        <v>1</v>
      </c>
      <c r="J2302" s="21">
        <f t="shared" si="141"/>
        <v>1</v>
      </c>
      <c r="K2302" t="s">
        <v>2377</v>
      </c>
      <c r="L2302" s="22" t="str">
        <f t="shared" si="142"/>
        <v>No</v>
      </c>
    </row>
    <row r="2303" spans="1:12">
      <c r="A2303" t="s">
        <v>53</v>
      </c>
      <c r="B2303">
        <v>16.399999999999999</v>
      </c>
      <c r="C2303" s="22" t="str">
        <f t="shared" si="143"/>
        <v>Underweight</v>
      </c>
      <c r="D2303">
        <v>5.4</v>
      </c>
      <c r="E2303" t="str">
        <f t="shared" si="140"/>
        <v>Normal</v>
      </c>
      <c r="F2303" t="s">
        <v>2377</v>
      </c>
      <c r="G2303" t="s">
        <v>2377</v>
      </c>
      <c r="H2303" t="s">
        <v>2380</v>
      </c>
      <c r="I2303">
        <v>1</v>
      </c>
      <c r="J2303" s="21">
        <f t="shared" si="141"/>
        <v>1</v>
      </c>
      <c r="K2303" t="s">
        <v>2377</v>
      </c>
      <c r="L2303" s="22" t="str">
        <f t="shared" si="142"/>
        <v>No</v>
      </c>
    </row>
    <row r="2304" spans="1:12">
      <c r="A2304" t="s">
        <v>52</v>
      </c>
      <c r="B2304">
        <v>15.77</v>
      </c>
      <c r="C2304" s="22" t="str">
        <f t="shared" si="143"/>
        <v>Underweight</v>
      </c>
      <c r="D2304">
        <v>6.05</v>
      </c>
      <c r="E2304" t="str">
        <f t="shared" si="140"/>
        <v>Pre-diabetes</v>
      </c>
      <c r="F2304" t="s">
        <v>2379</v>
      </c>
      <c r="G2304" t="s">
        <v>2377</v>
      </c>
      <c r="H2304" t="s">
        <v>2377</v>
      </c>
      <c r="I2304">
        <v>1</v>
      </c>
      <c r="J2304" s="21">
        <f t="shared" si="141"/>
        <v>1</v>
      </c>
      <c r="K2304" t="s">
        <v>2377</v>
      </c>
      <c r="L2304" s="22" t="str">
        <f t="shared" si="142"/>
        <v>No</v>
      </c>
    </row>
    <row r="2305" spans="1:12">
      <c r="A2305" t="s">
        <v>51</v>
      </c>
      <c r="B2305">
        <v>18.27</v>
      </c>
      <c r="C2305" s="22" t="str">
        <f t="shared" si="143"/>
        <v>Underweight</v>
      </c>
      <c r="D2305">
        <v>11.46</v>
      </c>
      <c r="E2305" t="str">
        <f t="shared" si="140"/>
        <v>Diabetes</v>
      </c>
      <c r="F2305" t="s">
        <v>2377</v>
      </c>
      <c r="G2305" t="s">
        <v>2377</v>
      </c>
      <c r="H2305" t="s">
        <v>2377</v>
      </c>
      <c r="I2305" t="s">
        <v>2378</v>
      </c>
      <c r="J2305" s="21">
        <f t="shared" si="141"/>
        <v>0</v>
      </c>
      <c r="K2305" t="s">
        <v>2377</v>
      </c>
      <c r="L2305" s="22" t="str">
        <f t="shared" si="142"/>
        <v>No</v>
      </c>
    </row>
    <row r="2306" spans="1:12">
      <c r="A2306" t="s">
        <v>50</v>
      </c>
      <c r="B2306">
        <v>16.489999999999998</v>
      </c>
      <c r="C2306" s="22" t="str">
        <f t="shared" si="143"/>
        <v>Underweight</v>
      </c>
      <c r="D2306">
        <v>8.48</v>
      </c>
      <c r="E2306" t="str">
        <f t="shared" si="140"/>
        <v>Diabetes</v>
      </c>
      <c r="F2306" t="s">
        <v>2377</v>
      </c>
      <c r="G2306" t="s">
        <v>2377</v>
      </c>
      <c r="H2306" t="s">
        <v>2377</v>
      </c>
      <c r="I2306" t="s">
        <v>2378</v>
      </c>
      <c r="J2306" s="21">
        <f t="shared" si="141"/>
        <v>0</v>
      </c>
      <c r="K2306" t="s">
        <v>2377</v>
      </c>
      <c r="L2306" s="22" t="str">
        <f t="shared" si="142"/>
        <v>No</v>
      </c>
    </row>
    <row r="2307" spans="1:12">
      <c r="A2307" t="s">
        <v>49</v>
      </c>
      <c r="B2307">
        <v>16.14</v>
      </c>
      <c r="C2307" s="22" t="str">
        <f t="shared" si="143"/>
        <v>Underweight</v>
      </c>
      <c r="D2307">
        <v>4.8600000000000003</v>
      </c>
      <c r="E2307" t="str">
        <f t="shared" ref="E2307:E2336" si="144">IF(D2307&lt;5.7,"Normal",IF(D2307&lt;6.5,"Pre-diabetes","Diabetes"))</f>
        <v>Normal</v>
      </c>
      <c r="F2307" t="s">
        <v>2377</v>
      </c>
      <c r="G2307" t="s">
        <v>2377</v>
      </c>
      <c r="H2307" t="s">
        <v>2377</v>
      </c>
      <c r="I2307" t="s">
        <v>2378</v>
      </c>
      <c r="J2307" s="21">
        <f t="shared" ref="J2307:J2336" si="145">IF(I2307="No major surgery",0,I2307)</f>
        <v>0</v>
      </c>
      <c r="K2307" t="s">
        <v>2377</v>
      </c>
      <c r="L2307" s="22" t="str">
        <f t="shared" ref="L2307:L2336" si="146">IF(K2307="?","No",K2307)</f>
        <v>No</v>
      </c>
    </row>
    <row r="2308" spans="1:12">
      <c r="A2308" t="s">
        <v>48</v>
      </c>
      <c r="B2308">
        <v>20.85</v>
      </c>
      <c r="C2308" s="22" t="str">
        <f t="shared" ref="C2308:C2336" si="147">IF(B2308&lt;18.5,"Underweight",IF(B2308&lt;25,"Normal weight", IF(B2308&lt;30,"Overweight","Obesity")))</f>
        <v>Normal weight</v>
      </c>
      <c r="D2308">
        <v>4.45</v>
      </c>
      <c r="E2308" t="str">
        <f t="shared" si="144"/>
        <v>Normal</v>
      </c>
      <c r="F2308" t="s">
        <v>2379</v>
      </c>
      <c r="G2308" t="s">
        <v>2377</v>
      </c>
      <c r="H2308" t="s">
        <v>2377</v>
      </c>
      <c r="I2308">
        <v>1</v>
      </c>
      <c r="J2308" s="21">
        <f t="shared" si="145"/>
        <v>1</v>
      </c>
      <c r="K2308" t="s">
        <v>2377</v>
      </c>
      <c r="L2308" s="22" t="str">
        <f t="shared" si="146"/>
        <v>No</v>
      </c>
    </row>
    <row r="2309" spans="1:12">
      <c r="A2309" t="s">
        <v>47</v>
      </c>
      <c r="B2309">
        <v>15.88</v>
      </c>
      <c r="C2309" s="22" t="str">
        <f t="shared" si="147"/>
        <v>Underweight</v>
      </c>
      <c r="D2309">
        <v>4.3600000000000003</v>
      </c>
      <c r="E2309" t="str">
        <f t="shared" si="144"/>
        <v>Normal</v>
      </c>
      <c r="F2309" t="s">
        <v>2377</v>
      </c>
      <c r="G2309" t="s">
        <v>2377</v>
      </c>
      <c r="H2309" t="s">
        <v>2377</v>
      </c>
      <c r="I2309" t="s">
        <v>2378</v>
      </c>
      <c r="J2309" s="21">
        <f t="shared" si="145"/>
        <v>0</v>
      </c>
      <c r="K2309" t="s">
        <v>2377</v>
      </c>
      <c r="L2309" s="22" t="str">
        <f t="shared" si="146"/>
        <v>No</v>
      </c>
    </row>
    <row r="2310" spans="1:12">
      <c r="A2310" t="s">
        <v>46</v>
      </c>
      <c r="B2310">
        <v>20.66</v>
      </c>
      <c r="C2310" s="22" t="str">
        <f t="shared" si="147"/>
        <v>Normal weight</v>
      </c>
      <c r="D2310">
        <v>5.8</v>
      </c>
      <c r="E2310" t="str">
        <f t="shared" si="144"/>
        <v>Pre-diabetes</v>
      </c>
      <c r="F2310" t="s">
        <v>2377</v>
      </c>
      <c r="G2310" t="s">
        <v>2379</v>
      </c>
      <c r="H2310" t="s">
        <v>2377</v>
      </c>
      <c r="I2310">
        <v>1</v>
      </c>
      <c r="J2310" s="21">
        <f t="shared" si="145"/>
        <v>1</v>
      </c>
      <c r="K2310" t="s">
        <v>2377</v>
      </c>
      <c r="L2310" s="22" t="str">
        <f t="shared" si="146"/>
        <v>No</v>
      </c>
    </row>
    <row r="2311" spans="1:12">
      <c r="A2311" t="s">
        <v>45</v>
      </c>
      <c r="B2311">
        <v>20.399999999999999</v>
      </c>
      <c r="C2311" s="22" t="str">
        <f t="shared" si="147"/>
        <v>Normal weight</v>
      </c>
      <c r="D2311">
        <v>5.27</v>
      </c>
      <c r="E2311" t="str">
        <f t="shared" si="144"/>
        <v>Normal</v>
      </c>
      <c r="F2311" t="s">
        <v>2377</v>
      </c>
      <c r="G2311" t="s">
        <v>2377</v>
      </c>
      <c r="H2311" t="s">
        <v>2377</v>
      </c>
      <c r="I2311" t="s">
        <v>2378</v>
      </c>
      <c r="J2311" s="21">
        <f t="shared" si="145"/>
        <v>0</v>
      </c>
      <c r="K2311" t="s">
        <v>2377</v>
      </c>
      <c r="L2311" s="22" t="str">
        <f t="shared" si="146"/>
        <v>No</v>
      </c>
    </row>
    <row r="2312" spans="1:12">
      <c r="A2312" t="s">
        <v>44</v>
      </c>
      <c r="B2312">
        <v>25.19</v>
      </c>
      <c r="C2312" s="22" t="str">
        <f t="shared" si="147"/>
        <v>Overweight</v>
      </c>
      <c r="D2312">
        <v>5.64</v>
      </c>
      <c r="E2312" t="str">
        <f t="shared" si="144"/>
        <v>Normal</v>
      </c>
      <c r="F2312" t="s">
        <v>2379</v>
      </c>
      <c r="G2312" t="s">
        <v>2377</v>
      </c>
      <c r="H2312" t="s">
        <v>2377</v>
      </c>
      <c r="I2312" t="s">
        <v>2378</v>
      </c>
      <c r="J2312" s="21">
        <f t="shared" si="145"/>
        <v>0</v>
      </c>
      <c r="K2312" t="s">
        <v>2377</v>
      </c>
      <c r="L2312" s="22" t="str">
        <f t="shared" si="146"/>
        <v>No</v>
      </c>
    </row>
    <row r="2313" spans="1:12">
      <c r="A2313" t="s">
        <v>43</v>
      </c>
      <c r="B2313">
        <v>20.54</v>
      </c>
      <c r="C2313" s="22" t="str">
        <f t="shared" si="147"/>
        <v>Normal weight</v>
      </c>
      <c r="D2313">
        <v>4.2</v>
      </c>
      <c r="E2313" t="str">
        <f t="shared" si="144"/>
        <v>Normal</v>
      </c>
      <c r="F2313" t="s">
        <v>2379</v>
      </c>
      <c r="G2313" t="s">
        <v>2377</v>
      </c>
      <c r="H2313" t="s">
        <v>2377</v>
      </c>
      <c r="I2313">
        <v>1</v>
      </c>
      <c r="J2313" s="21">
        <f t="shared" si="145"/>
        <v>1</v>
      </c>
      <c r="K2313" t="s">
        <v>2377</v>
      </c>
      <c r="L2313" s="22" t="str">
        <f t="shared" si="146"/>
        <v>No</v>
      </c>
    </row>
    <row r="2314" spans="1:12">
      <c r="A2314" t="s">
        <v>42</v>
      </c>
      <c r="B2314">
        <v>20.13</v>
      </c>
      <c r="C2314" s="22" t="str">
        <f t="shared" si="147"/>
        <v>Normal weight</v>
      </c>
      <c r="D2314">
        <v>5.42</v>
      </c>
      <c r="E2314" t="str">
        <f t="shared" si="144"/>
        <v>Normal</v>
      </c>
      <c r="F2314" t="s">
        <v>2377</v>
      </c>
      <c r="G2314" t="s">
        <v>2377</v>
      </c>
      <c r="H2314" t="s">
        <v>2377</v>
      </c>
      <c r="I2314" t="s">
        <v>2378</v>
      </c>
      <c r="J2314" s="21">
        <f t="shared" si="145"/>
        <v>0</v>
      </c>
      <c r="K2314" t="s">
        <v>2377</v>
      </c>
      <c r="L2314" s="22" t="str">
        <f t="shared" si="146"/>
        <v>No</v>
      </c>
    </row>
    <row r="2315" spans="1:12">
      <c r="A2315" t="s">
        <v>41</v>
      </c>
      <c r="B2315">
        <v>18.93</v>
      </c>
      <c r="C2315" s="22" t="str">
        <f t="shared" si="147"/>
        <v>Normal weight</v>
      </c>
      <c r="D2315">
        <v>6.11</v>
      </c>
      <c r="E2315" t="str">
        <f t="shared" si="144"/>
        <v>Pre-diabetes</v>
      </c>
      <c r="F2315" t="s">
        <v>2377</v>
      </c>
      <c r="G2315" t="s">
        <v>2377</v>
      </c>
      <c r="H2315" t="s">
        <v>2380</v>
      </c>
      <c r="I2315">
        <v>1</v>
      </c>
      <c r="J2315" s="21">
        <f t="shared" si="145"/>
        <v>1</v>
      </c>
      <c r="K2315" t="s">
        <v>2377</v>
      </c>
      <c r="L2315" s="22" t="str">
        <f t="shared" si="146"/>
        <v>No</v>
      </c>
    </row>
    <row r="2316" spans="1:12">
      <c r="A2316" t="s">
        <v>40</v>
      </c>
      <c r="B2316">
        <v>24.14</v>
      </c>
      <c r="C2316" s="22" t="str">
        <f t="shared" si="147"/>
        <v>Normal weight</v>
      </c>
      <c r="D2316">
        <v>5.29</v>
      </c>
      <c r="E2316" t="str">
        <f t="shared" si="144"/>
        <v>Normal</v>
      </c>
      <c r="F2316" t="s">
        <v>2377</v>
      </c>
      <c r="G2316" t="s">
        <v>2379</v>
      </c>
      <c r="H2316" t="s">
        <v>2377</v>
      </c>
      <c r="I2316">
        <v>1</v>
      </c>
      <c r="J2316" s="21">
        <f t="shared" si="145"/>
        <v>1</v>
      </c>
      <c r="K2316" t="s">
        <v>2377</v>
      </c>
      <c r="L2316" s="22" t="str">
        <f t="shared" si="146"/>
        <v>No</v>
      </c>
    </row>
    <row r="2317" spans="1:12">
      <c r="A2317" t="s">
        <v>38</v>
      </c>
      <c r="B2317">
        <v>25.03</v>
      </c>
      <c r="C2317" s="22" t="str">
        <f t="shared" si="147"/>
        <v>Overweight</v>
      </c>
      <c r="D2317">
        <v>5.91</v>
      </c>
      <c r="E2317" t="str">
        <f t="shared" si="144"/>
        <v>Pre-diabetes</v>
      </c>
      <c r="F2317" t="s">
        <v>2377</v>
      </c>
      <c r="G2317" t="s">
        <v>2379</v>
      </c>
      <c r="H2317" t="s">
        <v>2377</v>
      </c>
      <c r="I2317">
        <v>1</v>
      </c>
      <c r="J2317" s="21">
        <f t="shared" si="145"/>
        <v>1</v>
      </c>
      <c r="K2317" t="s">
        <v>2377</v>
      </c>
      <c r="L2317" s="22" t="str">
        <f t="shared" si="146"/>
        <v>No</v>
      </c>
    </row>
    <row r="2318" spans="1:12">
      <c r="A2318" t="s">
        <v>37</v>
      </c>
      <c r="B2318">
        <v>20.47</v>
      </c>
      <c r="C2318" s="22" t="str">
        <f t="shared" si="147"/>
        <v>Normal weight</v>
      </c>
      <c r="D2318">
        <v>5.81</v>
      </c>
      <c r="E2318" t="str">
        <f t="shared" si="144"/>
        <v>Pre-diabetes</v>
      </c>
      <c r="F2318" t="s">
        <v>2379</v>
      </c>
      <c r="G2318" t="s">
        <v>2377</v>
      </c>
      <c r="H2318" t="s">
        <v>2377</v>
      </c>
      <c r="I2318">
        <v>1</v>
      </c>
      <c r="J2318" s="21">
        <f t="shared" si="145"/>
        <v>1</v>
      </c>
      <c r="K2318" t="s">
        <v>2377</v>
      </c>
      <c r="L2318" s="22" t="str">
        <f t="shared" si="146"/>
        <v>No</v>
      </c>
    </row>
    <row r="2319" spans="1:12">
      <c r="A2319" t="s">
        <v>36</v>
      </c>
      <c r="B2319">
        <v>18.82</v>
      </c>
      <c r="C2319" s="22" t="str">
        <f t="shared" si="147"/>
        <v>Normal weight</v>
      </c>
      <c r="D2319">
        <v>5.51</v>
      </c>
      <c r="E2319" t="str">
        <f t="shared" si="144"/>
        <v>Normal</v>
      </c>
      <c r="F2319" t="s">
        <v>2379</v>
      </c>
      <c r="G2319" t="s">
        <v>2377</v>
      </c>
      <c r="H2319" t="s">
        <v>2377</v>
      </c>
      <c r="I2319" t="s">
        <v>2378</v>
      </c>
      <c r="J2319" s="21">
        <f t="shared" si="145"/>
        <v>0</v>
      </c>
      <c r="K2319" t="s">
        <v>2377</v>
      </c>
      <c r="L2319" s="22" t="str">
        <f t="shared" si="146"/>
        <v>No</v>
      </c>
    </row>
    <row r="2320" spans="1:12">
      <c r="A2320" t="s">
        <v>35</v>
      </c>
      <c r="B2320">
        <v>17.079999999999998</v>
      </c>
      <c r="C2320" s="22" t="str">
        <f t="shared" si="147"/>
        <v>Underweight</v>
      </c>
      <c r="D2320">
        <v>5.73</v>
      </c>
      <c r="E2320" t="str">
        <f t="shared" si="144"/>
        <v>Pre-diabetes</v>
      </c>
      <c r="F2320" t="s">
        <v>2377</v>
      </c>
      <c r="G2320" t="s">
        <v>2377</v>
      </c>
      <c r="H2320" t="s">
        <v>2380</v>
      </c>
      <c r="I2320">
        <v>1</v>
      </c>
      <c r="J2320" s="21">
        <f t="shared" si="145"/>
        <v>1</v>
      </c>
      <c r="K2320" t="s">
        <v>2377</v>
      </c>
      <c r="L2320" s="22" t="str">
        <f t="shared" si="146"/>
        <v>No</v>
      </c>
    </row>
    <row r="2321" spans="1:12">
      <c r="A2321" t="s">
        <v>33</v>
      </c>
      <c r="B2321">
        <v>19.21</v>
      </c>
      <c r="C2321" s="22" t="str">
        <f t="shared" si="147"/>
        <v>Normal weight</v>
      </c>
      <c r="D2321">
        <v>5.53</v>
      </c>
      <c r="E2321" t="str">
        <f t="shared" si="144"/>
        <v>Normal</v>
      </c>
      <c r="F2321" t="s">
        <v>2379</v>
      </c>
      <c r="G2321" t="s">
        <v>2377</v>
      </c>
      <c r="H2321" t="s">
        <v>2377</v>
      </c>
      <c r="I2321" t="s">
        <v>2378</v>
      </c>
      <c r="J2321" s="21">
        <f t="shared" si="145"/>
        <v>0</v>
      </c>
      <c r="K2321" t="s">
        <v>2377</v>
      </c>
      <c r="L2321" s="22" t="str">
        <f t="shared" si="146"/>
        <v>No</v>
      </c>
    </row>
    <row r="2322" spans="1:12">
      <c r="A2322" t="s">
        <v>31</v>
      </c>
      <c r="B2322">
        <v>17.86</v>
      </c>
      <c r="C2322" s="22" t="str">
        <f t="shared" si="147"/>
        <v>Underweight</v>
      </c>
      <c r="D2322">
        <v>5.43</v>
      </c>
      <c r="E2322" t="str">
        <f t="shared" si="144"/>
        <v>Normal</v>
      </c>
      <c r="F2322" t="s">
        <v>2377</v>
      </c>
      <c r="G2322" t="s">
        <v>2377</v>
      </c>
      <c r="H2322" t="s">
        <v>2380</v>
      </c>
      <c r="I2322">
        <v>1</v>
      </c>
      <c r="J2322" s="21">
        <f t="shared" si="145"/>
        <v>1</v>
      </c>
      <c r="K2322" t="s">
        <v>2377</v>
      </c>
      <c r="L2322" s="22" t="str">
        <f t="shared" si="146"/>
        <v>No</v>
      </c>
    </row>
    <row r="2323" spans="1:12">
      <c r="A2323" t="s">
        <v>30</v>
      </c>
      <c r="B2323">
        <v>21.38</v>
      </c>
      <c r="C2323" s="22" t="str">
        <f t="shared" si="147"/>
        <v>Normal weight</v>
      </c>
      <c r="D2323">
        <v>8.01</v>
      </c>
      <c r="E2323" t="str">
        <f t="shared" si="144"/>
        <v>Diabetes</v>
      </c>
      <c r="F2323" t="s">
        <v>2377</v>
      </c>
      <c r="G2323" t="s">
        <v>2377</v>
      </c>
      <c r="H2323" t="s">
        <v>2377</v>
      </c>
      <c r="I2323" t="s">
        <v>2378</v>
      </c>
      <c r="J2323" s="21">
        <f t="shared" si="145"/>
        <v>0</v>
      </c>
      <c r="K2323" t="s">
        <v>2377</v>
      </c>
      <c r="L2323" s="22" t="str">
        <f t="shared" si="146"/>
        <v>No</v>
      </c>
    </row>
    <row r="2324" spans="1:12">
      <c r="A2324" t="s">
        <v>29</v>
      </c>
      <c r="B2324">
        <v>23.35</v>
      </c>
      <c r="C2324" s="22" t="str">
        <f t="shared" si="147"/>
        <v>Normal weight</v>
      </c>
      <c r="D2324">
        <v>5.94</v>
      </c>
      <c r="E2324" t="str">
        <f t="shared" si="144"/>
        <v>Pre-diabetes</v>
      </c>
      <c r="F2324" t="s">
        <v>2377</v>
      </c>
      <c r="G2324" t="s">
        <v>2377</v>
      </c>
      <c r="H2324" t="s">
        <v>2377</v>
      </c>
      <c r="I2324" t="s">
        <v>2378</v>
      </c>
      <c r="J2324" s="21">
        <f t="shared" si="145"/>
        <v>0</v>
      </c>
      <c r="K2324" t="s">
        <v>2377</v>
      </c>
      <c r="L2324" s="22" t="str">
        <f t="shared" si="146"/>
        <v>No</v>
      </c>
    </row>
    <row r="2325" spans="1:12">
      <c r="A2325" t="s">
        <v>26</v>
      </c>
      <c r="B2325">
        <v>22.24</v>
      </c>
      <c r="C2325" s="22" t="str">
        <f t="shared" si="147"/>
        <v>Normal weight</v>
      </c>
      <c r="D2325">
        <v>5.04</v>
      </c>
      <c r="E2325" t="str">
        <f t="shared" si="144"/>
        <v>Normal</v>
      </c>
      <c r="F2325" t="s">
        <v>2377</v>
      </c>
      <c r="G2325" t="s">
        <v>2377</v>
      </c>
      <c r="H2325" t="s">
        <v>2377</v>
      </c>
      <c r="I2325" t="s">
        <v>2378</v>
      </c>
      <c r="J2325" s="21">
        <f t="shared" si="145"/>
        <v>0</v>
      </c>
      <c r="K2325" t="s">
        <v>2377</v>
      </c>
      <c r="L2325" s="22" t="str">
        <f t="shared" si="146"/>
        <v>No</v>
      </c>
    </row>
    <row r="2326" spans="1:12">
      <c r="A2326" t="s">
        <v>25</v>
      </c>
      <c r="B2326">
        <v>24.76</v>
      </c>
      <c r="C2326" s="22" t="str">
        <f t="shared" si="147"/>
        <v>Normal weight</v>
      </c>
      <c r="D2326">
        <v>4.54</v>
      </c>
      <c r="E2326" t="str">
        <f t="shared" si="144"/>
        <v>Normal</v>
      </c>
      <c r="F2326" t="s">
        <v>2379</v>
      </c>
      <c r="G2326" t="s">
        <v>2377</v>
      </c>
      <c r="H2326" t="s">
        <v>2377</v>
      </c>
      <c r="I2326" t="s">
        <v>2378</v>
      </c>
      <c r="J2326" s="21">
        <f t="shared" si="145"/>
        <v>0</v>
      </c>
      <c r="K2326" t="s">
        <v>2377</v>
      </c>
      <c r="L2326" s="22" t="str">
        <f t="shared" si="146"/>
        <v>No</v>
      </c>
    </row>
    <row r="2327" spans="1:12">
      <c r="A2327" t="s">
        <v>24</v>
      </c>
      <c r="B2327">
        <v>20.100000000000001</v>
      </c>
      <c r="C2327" s="22" t="str">
        <f t="shared" si="147"/>
        <v>Normal weight</v>
      </c>
      <c r="D2327">
        <v>5.6</v>
      </c>
      <c r="E2327" t="str">
        <f t="shared" si="144"/>
        <v>Normal</v>
      </c>
      <c r="F2327" t="s">
        <v>2379</v>
      </c>
      <c r="G2327" t="s">
        <v>2377</v>
      </c>
      <c r="H2327" t="s">
        <v>2380</v>
      </c>
      <c r="I2327">
        <v>1</v>
      </c>
      <c r="J2327" s="21">
        <f t="shared" si="145"/>
        <v>1</v>
      </c>
      <c r="K2327" t="s">
        <v>2377</v>
      </c>
      <c r="L2327" s="22" t="str">
        <f t="shared" si="146"/>
        <v>No</v>
      </c>
    </row>
    <row r="2328" spans="1:12">
      <c r="A2328" t="s">
        <v>23</v>
      </c>
      <c r="B2328">
        <v>21.77</v>
      </c>
      <c r="C2328" s="22" t="str">
        <f t="shared" si="147"/>
        <v>Normal weight</v>
      </c>
      <c r="D2328">
        <v>10.67</v>
      </c>
      <c r="E2328" t="str">
        <f t="shared" si="144"/>
        <v>Diabetes</v>
      </c>
      <c r="F2328" t="s">
        <v>2377</v>
      </c>
      <c r="G2328" t="s">
        <v>2377</v>
      </c>
      <c r="H2328" t="s">
        <v>2377</v>
      </c>
      <c r="I2328" t="s">
        <v>2378</v>
      </c>
      <c r="J2328" s="21">
        <f t="shared" si="145"/>
        <v>0</v>
      </c>
      <c r="K2328" t="s">
        <v>2377</v>
      </c>
      <c r="L2328" s="22" t="str">
        <f t="shared" si="146"/>
        <v>No</v>
      </c>
    </row>
    <row r="2329" spans="1:12">
      <c r="A2329" t="s">
        <v>22</v>
      </c>
      <c r="B2329">
        <v>17.82</v>
      </c>
      <c r="C2329" s="22" t="str">
        <f t="shared" si="147"/>
        <v>Underweight</v>
      </c>
      <c r="D2329">
        <v>5.26</v>
      </c>
      <c r="E2329" t="str">
        <f t="shared" si="144"/>
        <v>Normal</v>
      </c>
      <c r="F2329" t="s">
        <v>2379</v>
      </c>
      <c r="G2329" t="s">
        <v>2377</v>
      </c>
      <c r="H2329" t="s">
        <v>2377</v>
      </c>
      <c r="I2329">
        <v>1</v>
      </c>
      <c r="J2329" s="21">
        <f t="shared" si="145"/>
        <v>1</v>
      </c>
      <c r="K2329" t="s">
        <v>2377</v>
      </c>
      <c r="L2329" s="22" t="str">
        <f t="shared" si="146"/>
        <v>No</v>
      </c>
    </row>
    <row r="2330" spans="1:12">
      <c r="A2330" t="s">
        <v>21</v>
      </c>
      <c r="B2330">
        <v>17.07</v>
      </c>
      <c r="C2330" s="22" t="str">
        <f t="shared" si="147"/>
        <v>Underweight</v>
      </c>
      <c r="D2330">
        <v>5.22</v>
      </c>
      <c r="E2330" t="str">
        <f t="shared" si="144"/>
        <v>Normal</v>
      </c>
      <c r="F2330" t="s">
        <v>2377</v>
      </c>
      <c r="G2330" t="s">
        <v>2377</v>
      </c>
      <c r="H2330" t="s">
        <v>2380</v>
      </c>
      <c r="I2330">
        <v>1</v>
      </c>
      <c r="J2330" s="21">
        <f t="shared" si="145"/>
        <v>1</v>
      </c>
      <c r="K2330" t="s">
        <v>2377</v>
      </c>
      <c r="L2330" s="22" t="str">
        <f t="shared" si="146"/>
        <v>No</v>
      </c>
    </row>
    <row r="2331" spans="1:12">
      <c r="A2331" t="s">
        <v>19</v>
      </c>
      <c r="B2331">
        <v>22.24</v>
      </c>
      <c r="C2331" s="22" t="str">
        <f t="shared" si="147"/>
        <v>Normal weight</v>
      </c>
      <c r="D2331">
        <v>4.29</v>
      </c>
      <c r="E2331" t="str">
        <f t="shared" si="144"/>
        <v>Normal</v>
      </c>
      <c r="F2331" t="s">
        <v>2379</v>
      </c>
      <c r="G2331" t="s">
        <v>2377</v>
      </c>
      <c r="H2331" t="s">
        <v>2377</v>
      </c>
      <c r="I2331" t="s">
        <v>2378</v>
      </c>
      <c r="J2331" s="21">
        <f t="shared" si="145"/>
        <v>0</v>
      </c>
      <c r="K2331" t="s">
        <v>2377</v>
      </c>
      <c r="L2331" s="22" t="str">
        <f t="shared" si="146"/>
        <v>No</v>
      </c>
    </row>
    <row r="2332" spans="1:12">
      <c r="A2332" t="s">
        <v>18</v>
      </c>
      <c r="B2332">
        <v>22.34</v>
      </c>
      <c r="C2332" s="22" t="str">
        <f t="shared" si="147"/>
        <v>Normal weight</v>
      </c>
      <c r="D2332">
        <v>5.57</v>
      </c>
      <c r="E2332" t="str">
        <f t="shared" si="144"/>
        <v>Normal</v>
      </c>
      <c r="F2332" t="s">
        <v>2377</v>
      </c>
      <c r="G2332" t="s">
        <v>2377</v>
      </c>
      <c r="H2332" t="s">
        <v>2377</v>
      </c>
      <c r="I2332">
        <v>1</v>
      </c>
      <c r="J2332" s="21">
        <f t="shared" si="145"/>
        <v>1</v>
      </c>
      <c r="K2332" t="s">
        <v>2377</v>
      </c>
      <c r="L2332" s="22" t="str">
        <f t="shared" si="146"/>
        <v>No</v>
      </c>
    </row>
    <row r="2333" spans="1:12">
      <c r="A2333" t="s">
        <v>16</v>
      </c>
      <c r="B2333">
        <v>17.7</v>
      </c>
      <c r="C2333" s="22" t="str">
        <f t="shared" si="147"/>
        <v>Underweight</v>
      </c>
      <c r="D2333">
        <v>6.28</v>
      </c>
      <c r="E2333" t="str">
        <f t="shared" si="144"/>
        <v>Pre-diabetes</v>
      </c>
      <c r="F2333" t="s">
        <v>2377</v>
      </c>
      <c r="G2333" t="s">
        <v>2377</v>
      </c>
      <c r="H2333" t="s">
        <v>2377</v>
      </c>
      <c r="I2333">
        <v>1</v>
      </c>
      <c r="J2333" s="21">
        <f t="shared" si="145"/>
        <v>1</v>
      </c>
      <c r="K2333" t="s">
        <v>2377</v>
      </c>
      <c r="L2333" s="22" t="str">
        <f t="shared" si="146"/>
        <v>No</v>
      </c>
    </row>
    <row r="2334" spans="1:12">
      <c r="A2334" t="s">
        <v>14</v>
      </c>
      <c r="B2334">
        <v>16.47</v>
      </c>
      <c r="C2334" s="22" t="str">
        <f t="shared" si="147"/>
        <v>Underweight</v>
      </c>
      <c r="D2334">
        <v>6.35</v>
      </c>
      <c r="E2334" t="str">
        <f t="shared" si="144"/>
        <v>Pre-diabetes</v>
      </c>
      <c r="F2334" t="s">
        <v>2377</v>
      </c>
      <c r="G2334" t="s">
        <v>2377</v>
      </c>
      <c r="H2334" t="s">
        <v>2380</v>
      </c>
      <c r="I2334">
        <v>1</v>
      </c>
      <c r="J2334" s="21">
        <f t="shared" si="145"/>
        <v>1</v>
      </c>
      <c r="K2334" t="s">
        <v>2377</v>
      </c>
      <c r="L2334" s="22" t="str">
        <f t="shared" si="146"/>
        <v>No</v>
      </c>
    </row>
    <row r="2335" spans="1:12">
      <c r="A2335" t="s">
        <v>11</v>
      </c>
      <c r="B2335">
        <v>17.600000000000001</v>
      </c>
      <c r="C2335" s="22" t="str">
        <f t="shared" si="147"/>
        <v>Underweight</v>
      </c>
      <c r="D2335">
        <v>4.3899999999999997</v>
      </c>
      <c r="E2335" t="str">
        <f t="shared" si="144"/>
        <v>Normal</v>
      </c>
      <c r="F2335" t="s">
        <v>2377</v>
      </c>
      <c r="G2335" t="s">
        <v>2377</v>
      </c>
      <c r="H2335" t="s">
        <v>2377</v>
      </c>
      <c r="I2335">
        <v>1</v>
      </c>
      <c r="J2335" s="21">
        <f t="shared" si="145"/>
        <v>1</v>
      </c>
      <c r="K2335" t="s">
        <v>2377</v>
      </c>
      <c r="L2335" s="22" t="str">
        <f t="shared" si="146"/>
        <v>No</v>
      </c>
    </row>
    <row r="2336" spans="1:12">
      <c r="A2336" t="s">
        <v>6</v>
      </c>
      <c r="B2336">
        <v>17.579999999999998</v>
      </c>
      <c r="C2336" s="22" t="str">
        <f t="shared" si="147"/>
        <v>Underweight</v>
      </c>
      <c r="D2336">
        <v>4.51</v>
      </c>
      <c r="E2336" t="str">
        <f t="shared" si="144"/>
        <v>Normal</v>
      </c>
      <c r="F2336" t="s">
        <v>2377</v>
      </c>
      <c r="G2336" t="s">
        <v>2377</v>
      </c>
      <c r="H2336" t="s">
        <v>2377</v>
      </c>
      <c r="I2336">
        <v>1</v>
      </c>
      <c r="J2336" s="21">
        <f t="shared" si="145"/>
        <v>1</v>
      </c>
      <c r="K2336" t="s">
        <v>2377</v>
      </c>
      <c r="L2336" s="22" t="str">
        <f t="shared" si="146"/>
        <v>No</v>
      </c>
    </row>
  </sheetData>
  <autoFilter ref="A1:N2336">
    <filterColumn colId="2"/>
    <filterColumn colId="4"/>
    <filterColumn colId="9"/>
  </autoFilter>
  <conditionalFormatting sqref="M6:M7 L1 M11:N11 M12:M13 N13 A1:K2336">
    <cfRule type="cellIs" dxfId="15" priority="2" operator="equal">
      <formula>"?"</formula>
    </cfRule>
  </conditionalFormatting>
  <conditionalFormatting sqref="A2:A2336">
    <cfRule type="duplicateValues" dxfId="14" priority="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344"/>
  <sheetViews>
    <sheetView workbookViewId="0">
      <selection activeCell="P4" sqref="P4"/>
    </sheetView>
  </sheetViews>
  <sheetFormatPr defaultRowHeight="15"/>
  <cols>
    <col min="1" max="1" width="12.85546875" bestFit="1" customWidth="1"/>
    <col min="2" max="2" width="12.85546875" customWidth="1"/>
    <col min="6" max="6" width="12.28515625" customWidth="1"/>
    <col min="8" max="8" width="12.7109375" bestFit="1" customWidth="1"/>
    <col min="9" max="9" width="15.7109375" bestFit="1" customWidth="1"/>
    <col min="10" max="10" width="12.28515625" customWidth="1"/>
    <col min="12" max="12" width="11.28515625" bestFit="1" customWidth="1"/>
    <col min="13" max="13" width="13.140625" bestFit="1" customWidth="1"/>
    <col min="14" max="15" width="13.140625" customWidth="1"/>
    <col min="18" max="18" width="13.28515625" bestFit="1" customWidth="1"/>
  </cols>
  <sheetData>
    <row r="1" spans="1:25" s="7" customFormat="1" ht="36.75" customHeight="1">
      <c r="A1" s="6" t="s">
        <v>0</v>
      </c>
      <c r="B1" s="6" t="s">
        <v>8412</v>
      </c>
      <c r="C1" s="6" t="s">
        <v>1</v>
      </c>
      <c r="D1" s="6" t="s">
        <v>6722</v>
      </c>
      <c r="E1" s="6" t="s">
        <v>2</v>
      </c>
      <c r="F1" s="6" t="s">
        <v>6721</v>
      </c>
      <c r="G1" s="6" t="s">
        <v>8384</v>
      </c>
      <c r="H1" s="6" t="s">
        <v>8383</v>
      </c>
      <c r="I1" s="6" t="s">
        <v>8386</v>
      </c>
      <c r="J1" s="6" t="s">
        <v>8409</v>
      </c>
      <c r="K1" s="6" t="s">
        <v>8419</v>
      </c>
      <c r="L1" s="6" t="s">
        <v>8420</v>
      </c>
      <c r="M1" s="6" t="s">
        <v>3</v>
      </c>
      <c r="N1" s="6" t="s">
        <v>6729</v>
      </c>
      <c r="O1" s="6" t="s">
        <v>6730</v>
      </c>
      <c r="P1" s="6" t="s">
        <v>4</v>
      </c>
      <c r="Q1" s="6" t="s">
        <v>6729</v>
      </c>
      <c r="R1" s="6" t="s">
        <v>4</v>
      </c>
      <c r="S1" s="6" t="s">
        <v>5</v>
      </c>
      <c r="T1" s="6" t="s">
        <v>6731</v>
      </c>
    </row>
    <row r="2" spans="1:25">
      <c r="A2" t="s">
        <v>6</v>
      </c>
      <c r="B2" t="str">
        <f>IF(A2="?", "Unknown",A2)</f>
        <v>Id2335</v>
      </c>
      <c r="C2">
        <v>1992</v>
      </c>
      <c r="D2" s="8">
        <f t="shared" ref="D2:D65" si="0">IF(C2="?",ROUND(AVERAGE($C$2:$C$2344),0),C2)</f>
        <v>1992</v>
      </c>
      <c r="E2" t="s">
        <v>7</v>
      </c>
      <c r="F2" s="8" t="str">
        <f t="shared" ref="F2:F65" si="1">IF(E2="?","Sep",E2)</f>
        <v>Jul</v>
      </c>
      <c r="G2">
        <v>9</v>
      </c>
      <c r="H2" s="15" t="str">
        <f t="shared" ref="H2:H65" si="2">CONCATENATE(G2,"-",F2,"-",D2)</f>
        <v>9-Jul-1992</v>
      </c>
      <c r="I2" s="13">
        <v>33794</v>
      </c>
      <c r="J2" s="18">
        <f t="shared" ref="J2:J65" si="3">DATEDIF(I2,"8-6-2023","Y")</f>
        <v>30</v>
      </c>
      <c r="K2">
        <v>0</v>
      </c>
      <c r="L2" s="14">
        <v>563.84</v>
      </c>
      <c r="M2" t="s">
        <v>8</v>
      </c>
      <c r="N2">
        <f t="shared" ref="N2:N65" si="4">MATCH(M2,$M$2:$M$2344,0)</f>
        <v>1</v>
      </c>
      <c r="O2" s="8" t="str">
        <f t="shared" ref="O2:O65" si="5">IF(M2="?",INDEX($M$2:$M$2344,MODE($N$2:$N$2344)),M2)</f>
        <v>tier - 2</v>
      </c>
      <c r="P2" t="s">
        <v>9</v>
      </c>
      <c r="Q2">
        <f t="shared" ref="Q2:Q65" si="6">MATCH(P2,$P$2:$P$2344,0)</f>
        <v>1</v>
      </c>
      <c r="R2" s="8" t="str">
        <f t="shared" ref="R2:R65" si="7">IF(P2="?",INDEX($P$2:$P$2344,MODE($Q$2:$Q$2344)),P2)</f>
        <v>tier - 3</v>
      </c>
      <c r="S2" t="s">
        <v>10</v>
      </c>
      <c r="T2" s="8" t="str">
        <f t="shared" ref="T2:T65" si="8">IF(S2="?","Unknown",S2)</f>
        <v>R1013</v>
      </c>
    </row>
    <row r="3" spans="1:25">
      <c r="A3" t="s">
        <v>11</v>
      </c>
      <c r="B3" t="str">
        <f t="shared" ref="B3:B66" si="9">IF(A3="?", "Unknown",A3)</f>
        <v>Id2334</v>
      </c>
      <c r="C3">
        <v>1992</v>
      </c>
      <c r="D3" s="8">
        <f t="shared" si="0"/>
        <v>1992</v>
      </c>
      <c r="E3" t="s">
        <v>12</v>
      </c>
      <c r="F3" s="8" t="str">
        <f t="shared" si="1"/>
        <v>Nov</v>
      </c>
      <c r="G3">
        <v>30</v>
      </c>
      <c r="H3" s="15" t="str">
        <f t="shared" si="2"/>
        <v>30-Nov-1992</v>
      </c>
      <c r="I3" s="13">
        <v>33938</v>
      </c>
      <c r="J3" s="18">
        <f t="shared" si="3"/>
        <v>30</v>
      </c>
      <c r="K3">
        <v>0</v>
      </c>
      <c r="L3" s="14">
        <v>570.62</v>
      </c>
      <c r="M3" t="s">
        <v>8</v>
      </c>
      <c r="N3">
        <f t="shared" si="4"/>
        <v>1</v>
      </c>
      <c r="O3" s="8" t="str">
        <f t="shared" si="5"/>
        <v>tier - 2</v>
      </c>
      <c r="P3" t="s">
        <v>13</v>
      </c>
      <c r="Q3">
        <f t="shared" si="6"/>
        <v>2</v>
      </c>
      <c r="R3" s="8" t="str">
        <f t="shared" si="7"/>
        <v>tier - 1</v>
      </c>
      <c r="S3" t="s">
        <v>10</v>
      </c>
      <c r="T3" s="8" t="str">
        <f t="shared" si="8"/>
        <v>R1013</v>
      </c>
    </row>
    <row r="4" spans="1:25" ht="40.5" customHeight="1">
      <c r="A4" t="s">
        <v>14</v>
      </c>
      <c r="B4" t="str">
        <f t="shared" si="9"/>
        <v>Id2333</v>
      </c>
      <c r="C4">
        <v>1993</v>
      </c>
      <c r="D4" s="8">
        <f t="shared" si="0"/>
        <v>1993</v>
      </c>
      <c r="E4" t="s">
        <v>15</v>
      </c>
      <c r="F4" s="8" t="str">
        <f t="shared" si="1"/>
        <v>Jun</v>
      </c>
      <c r="G4">
        <v>30</v>
      </c>
      <c r="H4" s="15" t="str">
        <f t="shared" si="2"/>
        <v>30-Jun-1993</v>
      </c>
      <c r="I4" s="13">
        <v>34150</v>
      </c>
      <c r="J4" s="18">
        <f t="shared" si="3"/>
        <v>29</v>
      </c>
      <c r="K4">
        <v>0</v>
      </c>
      <c r="L4" s="14">
        <v>600</v>
      </c>
      <c r="M4" t="s">
        <v>8</v>
      </c>
      <c r="N4">
        <f t="shared" si="4"/>
        <v>1</v>
      </c>
      <c r="O4" s="8" t="str">
        <f t="shared" si="5"/>
        <v>tier - 2</v>
      </c>
      <c r="P4" t="s">
        <v>13</v>
      </c>
      <c r="Q4">
        <f t="shared" si="6"/>
        <v>2</v>
      </c>
      <c r="R4" s="8" t="str">
        <f t="shared" si="7"/>
        <v>tier - 1</v>
      </c>
      <c r="S4" t="s">
        <v>10</v>
      </c>
      <c r="T4" s="8" t="str">
        <f t="shared" si="8"/>
        <v>R1013</v>
      </c>
      <c r="U4" s="10" t="s">
        <v>6723</v>
      </c>
      <c r="V4" s="9">
        <f>COUNTIF(A1:S2344,"?")</f>
        <v>15</v>
      </c>
    </row>
    <row r="5" spans="1:25">
      <c r="A5" t="s">
        <v>16</v>
      </c>
      <c r="B5" t="str">
        <f t="shared" si="9"/>
        <v>Id2332</v>
      </c>
      <c r="C5">
        <v>1992</v>
      </c>
      <c r="D5" s="8">
        <f t="shared" si="0"/>
        <v>1992</v>
      </c>
      <c r="E5" t="s">
        <v>17</v>
      </c>
      <c r="F5" s="8" t="str">
        <f t="shared" si="1"/>
        <v>Sep</v>
      </c>
      <c r="G5">
        <v>13</v>
      </c>
      <c r="H5" s="15" t="str">
        <f t="shared" si="2"/>
        <v>13-Sep-1992</v>
      </c>
      <c r="I5" s="13">
        <v>33860</v>
      </c>
      <c r="J5" s="18">
        <f t="shared" si="3"/>
        <v>30</v>
      </c>
      <c r="K5">
        <v>0</v>
      </c>
      <c r="L5" s="14">
        <v>604.54</v>
      </c>
      <c r="M5" t="s">
        <v>9</v>
      </c>
      <c r="N5">
        <f t="shared" si="4"/>
        <v>4</v>
      </c>
      <c r="O5" s="8" t="str">
        <f t="shared" si="5"/>
        <v>tier - 3</v>
      </c>
      <c r="P5" t="s">
        <v>9</v>
      </c>
      <c r="Q5">
        <f t="shared" si="6"/>
        <v>1</v>
      </c>
      <c r="R5" s="8" t="str">
        <f t="shared" si="7"/>
        <v>tier - 3</v>
      </c>
      <c r="S5" t="s">
        <v>10</v>
      </c>
      <c r="T5" s="8" t="str">
        <f t="shared" si="8"/>
        <v>R1013</v>
      </c>
    </row>
    <row r="6" spans="1:25">
      <c r="A6" t="s">
        <v>18</v>
      </c>
      <c r="B6" t="str">
        <f t="shared" si="9"/>
        <v>Id2331</v>
      </c>
      <c r="C6">
        <v>1998</v>
      </c>
      <c r="D6" s="8">
        <f t="shared" si="0"/>
        <v>1998</v>
      </c>
      <c r="E6" t="s">
        <v>7</v>
      </c>
      <c r="F6" s="8" t="str">
        <f t="shared" si="1"/>
        <v>Jul</v>
      </c>
      <c r="G6">
        <v>27</v>
      </c>
      <c r="H6" s="15" t="str">
        <f t="shared" si="2"/>
        <v>27-Jul-1998</v>
      </c>
      <c r="I6" s="13">
        <v>36003</v>
      </c>
      <c r="J6" s="18">
        <f t="shared" si="3"/>
        <v>24</v>
      </c>
      <c r="K6">
        <v>0</v>
      </c>
      <c r="L6" s="14">
        <v>637.26</v>
      </c>
      <c r="M6" t="s">
        <v>9</v>
      </c>
      <c r="N6">
        <f t="shared" si="4"/>
        <v>4</v>
      </c>
      <c r="O6" s="8" t="str">
        <f t="shared" si="5"/>
        <v>tier - 3</v>
      </c>
      <c r="P6" t="s">
        <v>9</v>
      </c>
      <c r="Q6">
        <f t="shared" si="6"/>
        <v>1</v>
      </c>
      <c r="R6" s="8" t="str">
        <f t="shared" si="7"/>
        <v>tier - 3</v>
      </c>
      <c r="S6" t="s">
        <v>10</v>
      </c>
      <c r="T6" s="8" t="str">
        <f t="shared" si="8"/>
        <v>R1013</v>
      </c>
    </row>
    <row r="7" spans="1:25">
      <c r="A7" t="s">
        <v>19</v>
      </c>
      <c r="B7" t="str">
        <f t="shared" si="9"/>
        <v>Id2330</v>
      </c>
      <c r="C7">
        <v>2001</v>
      </c>
      <c r="D7" s="8">
        <f t="shared" si="0"/>
        <v>2001</v>
      </c>
      <c r="E7" t="s">
        <v>12</v>
      </c>
      <c r="F7" s="8" t="str">
        <f t="shared" si="1"/>
        <v>Nov</v>
      </c>
      <c r="G7">
        <v>20</v>
      </c>
      <c r="H7" s="15" t="str">
        <f t="shared" si="2"/>
        <v>20-Nov-2001</v>
      </c>
      <c r="I7" s="13">
        <v>37215</v>
      </c>
      <c r="J7" s="18">
        <f t="shared" si="3"/>
        <v>21</v>
      </c>
      <c r="K7">
        <v>0</v>
      </c>
      <c r="L7" s="14">
        <v>646.14</v>
      </c>
      <c r="M7" t="s">
        <v>9</v>
      </c>
      <c r="N7">
        <f t="shared" si="4"/>
        <v>4</v>
      </c>
      <c r="O7" s="8" t="str">
        <f t="shared" si="5"/>
        <v>tier - 3</v>
      </c>
      <c r="P7" t="s">
        <v>9</v>
      </c>
      <c r="Q7">
        <f t="shared" si="6"/>
        <v>1</v>
      </c>
      <c r="R7" s="8" t="str">
        <f t="shared" si="7"/>
        <v>tier - 3</v>
      </c>
      <c r="S7" t="s">
        <v>20</v>
      </c>
      <c r="T7" s="8" t="str">
        <f t="shared" si="8"/>
        <v>R1012</v>
      </c>
      <c r="X7" t="s">
        <v>6726</v>
      </c>
      <c r="Y7">
        <f>COUNTIF($P$2:$P$2344,"tier - 1")</f>
        <v>734</v>
      </c>
    </row>
    <row r="8" spans="1:25">
      <c r="A8" t="s">
        <v>21</v>
      </c>
      <c r="B8" t="str">
        <f t="shared" si="9"/>
        <v>Id2329</v>
      </c>
      <c r="C8">
        <v>1993</v>
      </c>
      <c r="D8" s="8">
        <f t="shared" si="0"/>
        <v>1993</v>
      </c>
      <c r="E8" t="s">
        <v>15</v>
      </c>
      <c r="F8" s="8" t="str">
        <f t="shared" si="1"/>
        <v>Jun</v>
      </c>
      <c r="G8">
        <v>1</v>
      </c>
      <c r="H8" s="15" t="str">
        <f t="shared" si="2"/>
        <v>1-Jun-1993</v>
      </c>
      <c r="I8" s="13">
        <v>34121</v>
      </c>
      <c r="J8" s="18">
        <f t="shared" si="3"/>
        <v>30</v>
      </c>
      <c r="K8">
        <v>0</v>
      </c>
      <c r="L8" s="14">
        <v>650</v>
      </c>
      <c r="M8" t="s">
        <v>9</v>
      </c>
      <c r="N8">
        <f t="shared" si="4"/>
        <v>4</v>
      </c>
      <c r="O8" s="8" t="str">
        <f t="shared" si="5"/>
        <v>tier - 3</v>
      </c>
      <c r="P8" t="s">
        <v>9</v>
      </c>
      <c r="Q8">
        <f t="shared" si="6"/>
        <v>1</v>
      </c>
      <c r="R8" s="8" t="str">
        <f t="shared" si="7"/>
        <v>tier - 3</v>
      </c>
      <c r="S8" t="s">
        <v>10</v>
      </c>
      <c r="T8" s="8" t="str">
        <f t="shared" si="8"/>
        <v>R1013</v>
      </c>
      <c r="X8" t="s">
        <v>6727</v>
      </c>
      <c r="Y8">
        <f>COUNTIF($P$2:$P$2344,"tier - 2")</f>
        <v>812</v>
      </c>
    </row>
    <row r="9" spans="1:25">
      <c r="A9" t="s">
        <v>22</v>
      </c>
      <c r="B9" t="str">
        <f t="shared" si="9"/>
        <v>Id2328</v>
      </c>
      <c r="C9">
        <v>1995</v>
      </c>
      <c r="D9" s="8">
        <f t="shared" si="0"/>
        <v>1995</v>
      </c>
      <c r="E9" t="s">
        <v>7</v>
      </c>
      <c r="F9" s="8" t="str">
        <f t="shared" si="1"/>
        <v>Jul</v>
      </c>
      <c r="G9">
        <v>4</v>
      </c>
      <c r="H9" s="15" t="str">
        <f t="shared" si="2"/>
        <v>4-Jul-1995</v>
      </c>
      <c r="I9" s="13">
        <v>34884</v>
      </c>
      <c r="J9" s="18">
        <f t="shared" si="3"/>
        <v>27</v>
      </c>
      <c r="K9">
        <v>0</v>
      </c>
      <c r="L9" s="14">
        <v>650</v>
      </c>
      <c r="M9" t="s">
        <v>9</v>
      </c>
      <c r="N9">
        <f t="shared" si="4"/>
        <v>4</v>
      </c>
      <c r="O9" s="8" t="str">
        <f t="shared" si="5"/>
        <v>tier - 3</v>
      </c>
      <c r="P9" t="s">
        <v>9</v>
      </c>
      <c r="Q9">
        <f t="shared" si="6"/>
        <v>1</v>
      </c>
      <c r="R9" s="8" t="str">
        <f t="shared" si="7"/>
        <v>tier - 3</v>
      </c>
      <c r="S9" t="s">
        <v>10</v>
      </c>
      <c r="T9" s="8" t="str">
        <f t="shared" si="8"/>
        <v>R1013</v>
      </c>
      <c r="X9" t="s">
        <v>6728</v>
      </c>
      <c r="Y9">
        <f>COUNTIF($P$2:$P$2344,"tier - 3")</f>
        <v>796</v>
      </c>
    </row>
    <row r="10" spans="1:25">
      <c r="A10" t="s">
        <v>23</v>
      </c>
      <c r="B10" t="str">
        <f t="shared" si="9"/>
        <v>Id2327</v>
      </c>
      <c r="C10">
        <v>2002</v>
      </c>
      <c r="D10" s="8">
        <f t="shared" si="0"/>
        <v>2002</v>
      </c>
      <c r="E10" t="s">
        <v>12</v>
      </c>
      <c r="F10" s="8" t="str">
        <f t="shared" si="1"/>
        <v>Nov</v>
      </c>
      <c r="G10">
        <v>29</v>
      </c>
      <c r="H10" s="15" t="str">
        <f t="shared" si="2"/>
        <v>29-Nov-2002</v>
      </c>
      <c r="I10" s="13">
        <v>37589</v>
      </c>
      <c r="J10" s="18">
        <f t="shared" si="3"/>
        <v>20</v>
      </c>
      <c r="K10">
        <v>0</v>
      </c>
      <c r="L10" s="14">
        <v>668</v>
      </c>
      <c r="M10" t="s">
        <v>9</v>
      </c>
      <c r="N10">
        <f t="shared" si="4"/>
        <v>4</v>
      </c>
      <c r="O10" s="8" t="str">
        <f t="shared" si="5"/>
        <v>tier - 3</v>
      </c>
      <c r="P10" t="s">
        <v>8</v>
      </c>
      <c r="Q10">
        <f t="shared" si="6"/>
        <v>9</v>
      </c>
      <c r="R10" s="8" t="str">
        <f t="shared" si="7"/>
        <v>tier - 2</v>
      </c>
      <c r="S10" t="s">
        <v>20</v>
      </c>
      <c r="T10" s="8" t="str">
        <f t="shared" si="8"/>
        <v>R1012</v>
      </c>
    </row>
    <row r="11" spans="1:25">
      <c r="A11" t="s">
        <v>24</v>
      </c>
      <c r="B11" t="str">
        <f t="shared" si="9"/>
        <v>Id2326</v>
      </c>
      <c r="C11">
        <v>1997</v>
      </c>
      <c r="D11" s="8">
        <f t="shared" si="0"/>
        <v>1997</v>
      </c>
      <c r="E11" t="s">
        <v>12</v>
      </c>
      <c r="F11" s="8" t="str">
        <f t="shared" si="1"/>
        <v>Nov</v>
      </c>
      <c r="G11">
        <v>9</v>
      </c>
      <c r="H11" s="15" t="str">
        <f t="shared" si="2"/>
        <v>9-Nov-1997</v>
      </c>
      <c r="I11" s="13">
        <v>35743</v>
      </c>
      <c r="J11" s="18">
        <f t="shared" si="3"/>
        <v>25</v>
      </c>
      <c r="K11">
        <v>0</v>
      </c>
      <c r="L11" s="14">
        <v>670</v>
      </c>
      <c r="M11" t="s">
        <v>9</v>
      </c>
      <c r="N11">
        <f t="shared" si="4"/>
        <v>4</v>
      </c>
      <c r="O11" s="8" t="str">
        <f t="shared" si="5"/>
        <v>tier - 3</v>
      </c>
      <c r="P11" t="s">
        <v>9</v>
      </c>
      <c r="Q11">
        <f t="shared" si="6"/>
        <v>1</v>
      </c>
      <c r="R11" s="8" t="str">
        <f t="shared" si="7"/>
        <v>tier - 3</v>
      </c>
      <c r="S11" t="s">
        <v>10</v>
      </c>
      <c r="T11" s="8" t="str">
        <f t="shared" si="8"/>
        <v>R1013</v>
      </c>
    </row>
    <row r="12" spans="1:25">
      <c r="A12" t="s">
        <v>25</v>
      </c>
      <c r="B12" t="str">
        <f t="shared" si="9"/>
        <v>Id2325</v>
      </c>
      <c r="C12">
        <v>2001</v>
      </c>
      <c r="D12" s="8">
        <f t="shared" si="0"/>
        <v>2001</v>
      </c>
      <c r="E12" t="s">
        <v>17</v>
      </c>
      <c r="F12" s="8" t="str">
        <f t="shared" si="1"/>
        <v>Sep</v>
      </c>
      <c r="G12">
        <v>12</v>
      </c>
      <c r="H12" s="15" t="str">
        <f t="shared" si="2"/>
        <v>12-Sep-2001</v>
      </c>
      <c r="I12" s="13">
        <v>37146</v>
      </c>
      <c r="J12" s="18">
        <f t="shared" si="3"/>
        <v>21</v>
      </c>
      <c r="K12">
        <v>0</v>
      </c>
      <c r="L12" s="14">
        <v>687.54</v>
      </c>
      <c r="M12" t="s">
        <v>9</v>
      </c>
      <c r="N12">
        <f t="shared" si="4"/>
        <v>4</v>
      </c>
      <c r="O12" s="8" t="str">
        <f t="shared" si="5"/>
        <v>tier - 3</v>
      </c>
      <c r="P12" t="s">
        <v>8</v>
      </c>
      <c r="Q12">
        <f t="shared" si="6"/>
        <v>9</v>
      </c>
      <c r="R12" s="8" t="str">
        <f t="shared" si="7"/>
        <v>tier - 2</v>
      </c>
      <c r="S12" t="s">
        <v>10</v>
      </c>
      <c r="T12" s="8" t="str">
        <f t="shared" si="8"/>
        <v>R1013</v>
      </c>
    </row>
    <row r="13" spans="1:25">
      <c r="A13" t="s">
        <v>26</v>
      </c>
      <c r="B13" t="str">
        <f t="shared" si="9"/>
        <v>Id2324</v>
      </c>
      <c r="C13">
        <v>1999</v>
      </c>
      <c r="D13" s="8">
        <f t="shared" si="0"/>
        <v>1999</v>
      </c>
      <c r="E13" t="s">
        <v>27</v>
      </c>
      <c r="F13" s="8" t="str">
        <f t="shared" si="1"/>
        <v>Dec</v>
      </c>
      <c r="G13">
        <v>26</v>
      </c>
      <c r="H13" s="15" t="str">
        <f t="shared" si="2"/>
        <v>26-Dec-1999</v>
      </c>
      <c r="I13" s="13">
        <v>36520</v>
      </c>
      <c r="J13" s="18">
        <f t="shared" si="3"/>
        <v>23</v>
      </c>
      <c r="K13">
        <v>0</v>
      </c>
      <c r="L13" s="14">
        <v>700</v>
      </c>
      <c r="M13" t="s">
        <v>28</v>
      </c>
      <c r="N13">
        <f t="shared" si="4"/>
        <v>12</v>
      </c>
      <c r="O13" s="8" t="str">
        <f t="shared" si="5"/>
        <v>tier - 2</v>
      </c>
      <c r="P13" t="s">
        <v>9</v>
      </c>
      <c r="Q13">
        <f t="shared" si="6"/>
        <v>1</v>
      </c>
      <c r="R13" s="8" t="str">
        <f t="shared" si="7"/>
        <v>tier - 3</v>
      </c>
      <c r="S13" t="s">
        <v>10</v>
      </c>
      <c r="T13" s="8" t="str">
        <f t="shared" si="8"/>
        <v>R1013</v>
      </c>
    </row>
    <row r="14" spans="1:25">
      <c r="A14" t="s">
        <v>29</v>
      </c>
      <c r="B14" t="str">
        <f t="shared" si="9"/>
        <v>Id2323</v>
      </c>
      <c r="C14">
        <v>1999</v>
      </c>
      <c r="D14" s="8">
        <f t="shared" si="0"/>
        <v>1999</v>
      </c>
      <c r="E14" t="s">
        <v>27</v>
      </c>
      <c r="F14" s="8" t="str">
        <f t="shared" si="1"/>
        <v>Dec</v>
      </c>
      <c r="G14">
        <v>14</v>
      </c>
      <c r="H14" s="15" t="str">
        <f t="shared" si="2"/>
        <v>14-Dec-1999</v>
      </c>
      <c r="I14" s="13">
        <v>36508</v>
      </c>
      <c r="J14" s="18">
        <f t="shared" si="3"/>
        <v>23</v>
      </c>
      <c r="K14">
        <v>0</v>
      </c>
      <c r="L14" s="14">
        <v>722.99</v>
      </c>
      <c r="M14" t="s">
        <v>9</v>
      </c>
      <c r="N14">
        <f t="shared" si="4"/>
        <v>4</v>
      </c>
      <c r="O14" s="8" t="str">
        <f t="shared" si="5"/>
        <v>tier - 3</v>
      </c>
      <c r="P14" t="s">
        <v>13</v>
      </c>
      <c r="Q14">
        <f t="shared" si="6"/>
        <v>2</v>
      </c>
      <c r="R14" s="8" t="str">
        <f t="shared" si="7"/>
        <v>tier - 1</v>
      </c>
      <c r="S14" t="s">
        <v>10</v>
      </c>
      <c r="T14" s="8" t="str">
        <f t="shared" si="8"/>
        <v>R1013</v>
      </c>
    </row>
    <row r="15" spans="1:25">
      <c r="A15" t="s">
        <v>30</v>
      </c>
      <c r="B15" t="str">
        <f t="shared" si="9"/>
        <v>Id2322</v>
      </c>
      <c r="C15">
        <v>2002</v>
      </c>
      <c r="D15" s="8">
        <f t="shared" si="0"/>
        <v>2002</v>
      </c>
      <c r="E15" t="s">
        <v>28</v>
      </c>
      <c r="F15" s="8" t="str">
        <f t="shared" si="1"/>
        <v>Sep</v>
      </c>
      <c r="G15">
        <v>19</v>
      </c>
      <c r="H15" s="15" t="str">
        <f t="shared" si="2"/>
        <v>19-Sep-2002</v>
      </c>
      <c r="I15" s="13">
        <v>37518</v>
      </c>
      <c r="J15" s="18">
        <f t="shared" si="3"/>
        <v>20</v>
      </c>
      <c r="K15">
        <v>0</v>
      </c>
      <c r="L15" s="14">
        <v>750</v>
      </c>
      <c r="M15" t="s">
        <v>9</v>
      </c>
      <c r="N15">
        <f t="shared" si="4"/>
        <v>4</v>
      </c>
      <c r="O15" s="8" t="str">
        <f t="shared" si="5"/>
        <v>tier - 3</v>
      </c>
      <c r="P15" t="s">
        <v>13</v>
      </c>
      <c r="Q15">
        <f t="shared" si="6"/>
        <v>2</v>
      </c>
      <c r="R15" s="8" t="str">
        <f t="shared" si="7"/>
        <v>tier - 1</v>
      </c>
      <c r="S15" t="s">
        <v>20</v>
      </c>
      <c r="T15" s="8" t="str">
        <f t="shared" si="8"/>
        <v>R1012</v>
      </c>
    </row>
    <row r="16" spans="1:25">
      <c r="A16" t="s">
        <v>31</v>
      </c>
      <c r="B16" t="str">
        <f t="shared" si="9"/>
        <v>Id2321</v>
      </c>
      <c r="C16">
        <v>1993</v>
      </c>
      <c r="D16" s="8">
        <f t="shared" si="0"/>
        <v>1993</v>
      </c>
      <c r="E16" t="s">
        <v>32</v>
      </c>
      <c r="F16" s="8" t="str">
        <f t="shared" si="1"/>
        <v>Aug</v>
      </c>
      <c r="G16">
        <v>9</v>
      </c>
      <c r="H16" s="15" t="str">
        <f t="shared" si="2"/>
        <v>9-Aug-1993</v>
      </c>
      <c r="I16" s="13">
        <v>34190</v>
      </c>
      <c r="J16" s="18">
        <f t="shared" si="3"/>
        <v>29</v>
      </c>
      <c r="K16">
        <v>0</v>
      </c>
      <c r="L16" s="14">
        <v>760</v>
      </c>
      <c r="M16" t="s">
        <v>9</v>
      </c>
      <c r="N16">
        <f t="shared" si="4"/>
        <v>4</v>
      </c>
      <c r="O16" s="8" t="str">
        <f t="shared" si="5"/>
        <v>tier - 3</v>
      </c>
      <c r="P16" t="s">
        <v>13</v>
      </c>
      <c r="Q16">
        <f t="shared" si="6"/>
        <v>2</v>
      </c>
      <c r="R16" s="8" t="str">
        <f t="shared" si="7"/>
        <v>tier - 1</v>
      </c>
      <c r="S16" t="s">
        <v>10</v>
      </c>
      <c r="T16" s="8" t="str">
        <f t="shared" si="8"/>
        <v>R1013</v>
      </c>
    </row>
    <row r="17" spans="1:20">
      <c r="A17" t="s">
        <v>33</v>
      </c>
      <c r="B17" t="str">
        <f t="shared" si="9"/>
        <v>Id2320</v>
      </c>
      <c r="C17">
        <v>1996</v>
      </c>
      <c r="D17" s="8">
        <f t="shared" si="0"/>
        <v>1996</v>
      </c>
      <c r="E17" t="s">
        <v>34</v>
      </c>
      <c r="F17" s="8" t="str">
        <f t="shared" si="1"/>
        <v>Oct</v>
      </c>
      <c r="G17">
        <v>22</v>
      </c>
      <c r="H17" s="15" t="str">
        <f t="shared" si="2"/>
        <v>22-Oct-1996</v>
      </c>
      <c r="I17" s="13">
        <v>35360</v>
      </c>
      <c r="J17" s="18">
        <f t="shared" si="3"/>
        <v>26</v>
      </c>
      <c r="K17">
        <v>0</v>
      </c>
      <c r="L17" s="14">
        <v>760</v>
      </c>
      <c r="M17" t="s">
        <v>9</v>
      </c>
      <c r="N17">
        <f t="shared" si="4"/>
        <v>4</v>
      </c>
      <c r="O17" s="8" t="str">
        <f t="shared" si="5"/>
        <v>tier - 3</v>
      </c>
      <c r="P17" t="s">
        <v>9</v>
      </c>
      <c r="Q17">
        <f t="shared" si="6"/>
        <v>1</v>
      </c>
      <c r="R17" s="8" t="str">
        <f t="shared" si="7"/>
        <v>tier - 3</v>
      </c>
      <c r="S17" t="s">
        <v>10</v>
      </c>
      <c r="T17" s="8" t="str">
        <f t="shared" si="8"/>
        <v>R1013</v>
      </c>
    </row>
    <row r="18" spans="1:20">
      <c r="A18" t="s">
        <v>35</v>
      </c>
      <c r="B18" t="str">
        <f t="shared" si="9"/>
        <v>Id2319</v>
      </c>
      <c r="C18">
        <v>1993</v>
      </c>
      <c r="D18" s="8">
        <f t="shared" si="0"/>
        <v>1993</v>
      </c>
      <c r="E18" t="s">
        <v>15</v>
      </c>
      <c r="F18" s="8" t="str">
        <f t="shared" si="1"/>
        <v>Jun</v>
      </c>
      <c r="G18">
        <v>28</v>
      </c>
      <c r="H18" s="15" t="str">
        <f t="shared" si="2"/>
        <v>28-Jun-1993</v>
      </c>
      <c r="I18" s="13">
        <v>34148</v>
      </c>
      <c r="J18" s="18">
        <f t="shared" si="3"/>
        <v>29</v>
      </c>
      <c r="K18">
        <v>0</v>
      </c>
      <c r="L18" s="14">
        <v>770</v>
      </c>
      <c r="M18" t="s">
        <v>9</v>
      </c>
      <c r="N18">
        <f t="shared" si="4"/>
        <v>4</v>
      </c>
      <c r="O18" s="8" t="str">
        <f t="shared" si="5"/>
        <v>tier - 3</v>
      </c>
      <c r="P18" t="s">
        <v>9</v>
      </c>
      <c r="Q18">
        <f t="shared" si="6"/>
        <v>1</v>
      </c>
      <c r="R18" s="8" t="str">
        <f t="shared" si="7"/>
        <v>tier - 3</v>
      </c>
      <c r="S18" t="s">
        <v>10</v>
      </c>
      <c r="T18" s="8" t="str">
        <f t="shared" si="8"/>
        <v>R1013</v>
      </c>
    </row>
    <row r="19" spans="1:20">
      <c r="A19" t="s">
        <v>36</v>
      </c>
      <c r="B19" t="str">
        <f t="shared" si="9"/>
        <v>Id2318</v>
      </c>
      <c r="C19">
        <v>1996</v>
      </c>
      <c r="D19" s="8">
        <f t="shared" si="0"/>
        <v>1996</v>
      </c>
      <c r="E19" t="s">
        <v>28</v>
      </c>
      <c r="F19" s="8" t="str">
        <f t="shared" si="1"/>
        <v>Sep</v>
      </c>
      <c r="G19">
        <v>18</v>
      </c>
      <c r="H19" s="15" t="str">
        <f t="shared" si="2"/>
        <v>18-Sep-1996</v>
      </c>
      <c r="I19" s="13">
        <v>35326</v>
      </c>
      <c r="J19" s="18">
        <f t="shared" si="3"/>
        <v>26</v>
      </c>
      <c r="K19">
        <v>0</v>
      </c>
      <c r="L19" s="14">
        <v>770.38</v>
      </c>
      <c r="M19" t="s">
        <v>9</v>
      </c>
      <c r="N19">
        <f t="shared" si="4"/>
        <v>4</v>
      </c>
      <c r="O19" s="8" t="str">
        <f t="shared" si="5"/>
        <v>tier - 3</v>
      </c>
      <c r="P19" t="s">
        <v>28</v>
      </c>
      <c r="Q19">
        <f t="shared" si="6"/>
        <v>18</v>
      </c>
      <c r="R19" s="8" t="str">
        <f t="shared" si="7"/>
        <v>tier - 2</v>
      </c>
      <c r="S19" t="s">
        <v>20</v>
      </c>
      <c r="T19" s="8" t="str">
        <f t="shared" si="8"/>
        <v>R1012</v>
      </c>
    </row>
    <row r="20" spans="1:20">
      <c r="A20" t="s">
        <v>37</v>
      </c>
      <c r="B20" t="str">
        <f t="shared" si="9"/>
        <v>Id2317</v>
      </c>
      <c r="C20">
        <v>1995</v>
      </c>
      <c r="D20" s="8">
        <f t="shared" si="0"/>
        <v>1995</v>
      </c>
      <c r="E20" t="s">
        <v>27</v>
      </c>
      <c r="F20" s="8" t="str">
        <f t="shared" si="1"/>
        <v>Dec</v>
      </c>
      <c r="G20">
        <v>7</v>
      </c>
      <c r="H20" s="15" t="str">
        <f t="shared" si="2"/>
        <v>7-Dec-1995</v>
      </c>
      <c r="I20" s="13">
        <v>35040</v>
      </c>
      <c r="J20" s="18">
        <f t="shared" si="3"/>
        <v>27</v>
      </c>
      <c r="K20">
        <v>0</v>
      </c>
      <c r="L20" s="14">
        <v>773.54</v>
      </c>
      <c r="M20" t="s">
        <v>9</v>
      </c>
      <c r="N20">
        <f t="shared" si="4"/>
        <v>4</v>
      </c>
      <c r="O20" s="8" t="str">
        <f t="shared" si="5"/>
        <v>tier - 3</v>
      </c>
      <c r="P20" t="s">
        <v>8</v>
      </c>
      <c r="Q20">
        <f t="shared" si="6"/>
        <v>9</v>
      </c>
      <c r="R20" s="8" t="str">
        <f t="shared" si="7"/>
        <v>tier - 2</v>
      </c>
      <c r="S20" t="s">
        <v>10</v>
      </c>
      <c r="T20" s="8" t="str">
        <f t="shared" si="8"/>
        <v>R1013</v>
      </c>
    </row>
    <row r="21" spans="1:20">
      <c r="A21" t="s">
        <v>38</v>
      </c>
      <c r="B21" t="str">
        <f t="shared" si="9"/>
        <v>Id2316</v>
      </c>
      <c r="C21">
        <v>2004</v>
      </c>
      <c r="D21" s="8">
        <f t="shared" si="0"/>
        <v>2004</v>
      </c>
      <c r="E21" t="s">
        <v>34</v>
      </c>
      <c r="F21" s="8" t="str">
        <f t="shared" si="1"/>
        <v>Oct</v>
      </c>
      <c r="G21">
        <v>7</v>
      </c>
      <c r="H21" s="15" t="str">
        <f t="shared" si="2"/>
        <v>7-Oct-2004</v>
      </c>
      <c r="I21" s="13">
        <v>38267</v>
      </c>
      <c r="J21" s="18">
        <f t="shared" si="3"/>
        <v>18</v>
      </c>
      <c r="K21">
        <v>0</v>
      </c>
      <c r="L21" s="14">
        <v>830.52</v>
      </c>
      <c r="M21" t="s">
        <v>9</v>
      </c>
      <c r="N21">
        <f t="shared" si="4"/>
        <v>4</v>
      </c>
      <c r="O21" s="8" t="str">
        <f t="shared" si="5"/>
        <v>tier - 3</v>
      </c>
      <c r="P21" t="s">
        <v>8</v>
      </c>
      <c r="Q21">
        <f t="shared" si="6"/>
        <v>9</v>
      </c>
      <c r="R21" s="8" t="str">
        <f t="shared" si="7"/>
        <v>tier - 2</v>
      </c>
      <c r="S21" t="s">
        <v>39</v>
      </c>
      <c r="T21" s="8" t="str">
        <f t="shared" si="8"/>
        <v>R1011</v>
      </c>
    </row>
    <row r="22" spans="1:20">
      <c r="A22" t="s">
        <v>40</v>
      </c>
      <c r="B22" t="str">
        <f t="shared" si="9"/>
        <v>Id2315</v>
      </c>
      <c r="C22">
        <v>2000</v>
      </c>
      <c r="D22" s="8">
        <f t="shared" si="0"/>
        <v>2000</v>
      </c>
      <c r="E22" t="s">
        <v>12</v>
      </c>
      <c r="F22" s="8" t="str">
        <f t="shared" si="1"/>
        <v>Nov</v>
      </c>
      <c r="G22">
        <v>18</v>
      </c>
      <c r="H22" s="15" t="str">
        <f t="shared" si="2"/>
        <v>18-Nov-2000</v>
      </c>
      <c r="I22" s="13">
        <v>36848</v>
      </c>
      <c r="J22" s="18">
        <f t="shared" si="3"/>
        <v>22</v>
      </c>
      <c r="K22">
        <v>0</v>
      </c>
      <c r="L22" s="14">
        <v>865.41</v>
      </c>
      <c r="M22" t="s">
        <v>9</v>
      </c>
      <c r="N22">
        <f t="shared" si="4"/>
        <v>4</v>
      </c>
      <c r="O22" s="8" t="str">
        <f t="shared" si="5"/>
        <v>tier - 3</v>
      </c>
      <c r="P22" t="s">
        <v>13</v>
      </c>
      <c r="Q22">
        <f t="shared" si="6"/>
        <v>2</v>
      </c>
      <c r="R22" s="8" t="str">
        <f t="shared" si="7"/>
        <v>tier - 1</v>
      </c>
      <c r="S22" t="s">
        <v>10</v>
      </c>
      <c r="T22" s="8" t="str">
        <f t="shared" si="8"/>
        <v>R1013</v>
      </c>
    </row>
    <row r="23" spans="1:20">
      <c r="A23" t="s">
        <v>41</v>
      </c>
      <c r="B23" t="str">
        <f t="shared" si="9"/>
        <v>Id2314</v>
      </c>
      <c r="C23">
        <v>1993</v>
      </c>
      <c r="D23" s="8">
        <f t="shared" si="0"/>
        <v>1993</v>
      </c>
      <c r="E23" t="s">
        <v>12</v>
      </c>
      <c r="F23" s="8" t="str">
        <f t="shared" si="1"/>
        <v>Nov</v>
      </c>
      <c r="G23">
        <v>27</v>
      </c>
      <c r="H23" s="15" t="str">
        <f t="shared" si="2"/>
        <v>27-Nov-1993</v>
      </c>
      <c r="I23" s="13">
        <v>34300</v>
      </c>
      <c r="J23" s="18">
        <f t="shared" si="3"/>
        <v>29</v>
      </c>
      <c r="K23">
        <v>0</v>
      </c>
      <c r="L23" s="14">
        <v>896.21</v>
      </c>
      <c r="M23" t="s">
        <v>9</v>
      </c>
      <c r="N23">
        <f t="shared" si="4"/>
        <v>4</v>
      </c>
      <c r="O23" s="8" t="str">
        <f t="shared" si="5"/>
        <v>tier - 3</v>
      </c>
      <c r="P23" t="s">
        <v>13</v>
      </c>
      <c r="Q23">
        <f t="shared" si="6"/>
        <v>2</v>
      </c>
      <c r="R23" s="8" t="str">
        <f t="shared" si="7"/>
        <v>tier - 1</v>
      </c>
      <c r="S23" t="s">
        <v>10</v>
      </c>
      <c r="T23" s="8" t="str">
        <f t="shared" si="8"/>
        <v>R1013</v>
      </c>
    </row>
    <row r="24" spans="1:20">
      <c r="A24" t="s">
        <v>42</v>
      </c>
      <c r="B24" t="str">
        <f t="shared" si="9"/>
        <v>Id2313</v>
      </c>
      <c r="C24">
        <v>1994</v>
      </c>
      <c r="D24" s="8">
        <f t="shared" si="0"/>
        <v>1994</v>
      </c>
      <c r="E24" t="s">
        <v>34</v>
      </c>
      <c r="F24" s="8" t="str">
        <f t="shared" si="1"/>
        <v>Oct</v>
      </c>
      <c r="G24">
        <v>30</v>
      </c>
      <c r="H24" s="15" t="str">
        <f t="shared" si="2"/>
        <v>30-Oct-1994</v>
      </c>
      <c r="I24" s="13">
        <v>34637</v>
      </c>
      <c r="J24" s="18">
        <f t="shared" si="3"/>
        <v>28</v>
      </c>
      <c r="K24">
        <v>0</v>
      </c>
      <c r="L24" s="14">
        <v>915.07</v>
      </c>
      <c r="M24" t="s">
        <v>9</v>
      </c>
      <c r="N24">
        <f t="shared" si="4"/>
        <v>4</v>
      </c>
      <c r="O24" s="8" t="str">
        <f t="shared" si="5"/>
        <v>tier - 3</v>
      </c>
      <c r="P24" t="s">
        <v>13</v>
      </c>
      <c r="Q24">
        <f t="shared" si="6"/>
        <v>2</v>
      </c>
      <c r="R24" s="8" t="str">
        <f t="shared" si="7"/>
        <v>tier - 1</v>
      </c>
      <c r="S24" t="s">
        <v>10</v>
      </c>
      <c r="T24" s="8" t="str">
        <f t="shared" si="8"/>
        <v>R1013</v>
      </c>
    </row>
    <row r="25" spans="1:20">
      <c r="A25" t="s">
        <v>43</v>
      </c>
      <c r="B25" t="str">
        <f t="shared" si="9"/>
        <v>Id2312</v>
      </c>
      <c r="C25">
        <v>1995</v>
      </c>
      <c r="D25" s="8">
        <f t="shared" si="0"/>
        <v>1995</v>
      </c>
      <c r="E25" t="s">
        <v>34</v>
      </c>
      <c r="F25" s="8" t="str">
        <f t="shared" si="1"/>
        <v>Oct</v>
      </c>
      <c r="G25">
        <v>28</v>
      </c>
      <c r="H25" s="15" t="str">
        <f t="shared" si="2"/>
        <v>28-Oct-1995</v>
      </c>
      <c r="I25" s="13">
        <v>35000</v>
      </c>
      <c r="J25" s="18">
        <f t="shared" si="3"/>
        <v>27</v>
      </c>
      <c r="K25">
        <v>0</v>
      </c>
      <c r="L25" s="14">
        <v>928.59</v>
      </c>
      <c r="M25" t="s">
        <v>9</v>
      </c>
      <c r="N25">
        <f t="shared" si="4"/>
        <v>4</v>
      </c>
      <c r="O25" s="8" t="str">
        <f t="shared" si="5"/>
        <v>tier - 3</v>
      </c>
      <c r="P25" t="s">
        <v>13</v>
      </c>
      <c r="Q25">
        <f t="shared" si="6"/>
        <v>2</v>
      </c>
      <c r="R25" s="8" t="str">
        <f t="shared" si="7"/>
        <v>tier - 1</v>
      </c>
      <c r="S25" t="s">
        <v>10</v>
      </c>
      <c r="T25" s="8" t="str">
        <f t="shared" si="8"/>
        <v>R1013</v>
      </c>
    </row>
    <row r="26" spans="1:20">
      <c r="A26" t="s">
        <v>44</v>
      </c>
      <c r="B26" t="str">
        <f t="shared" si="9"/>
        <v>Id2311</v>
      </c>
      <c r="C26">
        <v>2001</v>
      </c>
      <c r="D26" s="8">
        <f t="shared" si="0"/>
        <v>2001</v>
      </c>
      <c r="E26" t="s">
        <v>32</v>
      </c>
      <c r="F26" s="8" t="str">
        <f t="shared" si="1"/>
        <v>Aug</v>
      </c>
      <c r="G26">
        <v>19</v>
      </c>
      <c r="H26" s="15" t="str">
        <f t="shared" si="2"/>
        <v>19-Aug-2001</v>
      </c>
      <c r="I26" s="13">
        <v>37122</v>
      </c>
      <c r="J26" s="18">
        <f t="shared" si="3"/>
        <v>21</v>
      </c>
      <c r="K26">
        <v>0</v>
      </c>
      <c r="L26" s="14">
        <v>964.71</v>
      </c>
      <c r="M26" t="s">
        <v>9</v>
      </c>
      <c r="N26">
        <f t="shared" si="4"/>
        <v>4</v>
      </c>
      <c r="O26" s="8" t="str">
        <f t="shared" si="5"/>
        <v>tier - 3</v>
      </c>
      <c r="P26" t="s">
        <v>8</v>
      </c>
      <c r="Q26">
        <f t="shared" si="6"/>
        <v>9</v>
      </c>
      <c r="R26" s="8" t="str">
        <f t="shared" si="7"/>
        <v>tier - 2</v>
      </c>
      <c r="S26" t="s">
        <v>10</v>
      </c>
      <c r="T26" s="8" t="str">
        <f t="shared" si="8"/>
        <v>R1013</v>
      </c>
    </row>
    <row r="27" spans="1:20">
      <c r="A27" t="s">
        <v>45</v>
      </c>
      <c r="B27" t="str">
        <f t="shared" si="9"/>
        <v>Id2310</v>
      </c>
      <c r="C27">
        <v>1994</v>
      </c>
      <c r="D27" s="8">
        <f t="shared" si="0"/>
        <v>1994</v>
      </c>
      <c r="E27" t="s">
        <v>12</v>
      </c>
      <c r="F27" s="8" t="str">
        <f t="shared" si="1"/>
        <v>Nov</v>
      </c>
      <c r="G27">
        <v>22</v>
      </c>
      <c r="H27" s="15" t="str">
        <f t="shared" si="2"/>
        <v>22-Nov-1994</v>
      </c>
      <c r="I27" s="13">
        <v>34660</v>
      </c>
      <c r="J27" s="18">
        <f t="shared" si="3"/>
        <v>28</v>
      </c>
      <c r="K27">
        <v>0</v>
      </c>
      <c r="L27" s="14">
        <v>1006.65</v>
      </c>
      <c r="M27" t="s">
        <v>9</v>
      </c>
      <c r="N27">
        <f t="shared" si="4"/>
        <v>4</v>
      </c>
      <c r="O27" s="8" t="str">
        <f t="shared" si="5"/>
        <v>tier - 3</v>
      </c>
      <c r="P27" t="s">
        <v>8</v>
      </c>
      <c r="Q27">
        <f t="shared" si="6"/>
        <v>9</v>
      </c>
      <c r="R27" s="8" t="str">
        <f t="shared" si="7"/>
        <v>tier - 2</v>
      </c>
      <c r="S27" t="s">
        <v>10</v>
      </c>
      <c r="T27" s="8" t="str">
        <f t="shared" si="8"/>
        <v>R1013</v>
      </c>
    </row>
    <row r="28" spans="1:20">
      <c r="A28" t="s">
        <v>46</v>
      </c>
      <c r="B28" t="str">
        <f t="shared" si="9"/>
        <v>Id2309</v>
      </c>
      <c r="C28">
        <v>2000</v>
      </c>
      <c r="D28" s="8">
        <f t="shared" si="0"/>
        <v>2000</v>
      </c>
      <c r="E28" t="s">
        <v>34</v>
      </c>
      <c r="F28" s="8" t="str">
        <f t="shared" si="1"/>
        <v>Oct</v>
      </c>
      <c r="G28">
        <v>9</v>
      </c>
      <c r="H28" s="15" t="str">
        <f t="shared" si="2"/>
        <v>9-Oct-2000</v>
      </c>
      <c r="I28" s="13">
        <v>36808</v>
      </c>
      <c r="J28" s="18">
        <f t="shared" si="3"/>
        <v>22</v>
      </c>
      <c r="K28">
        <v>0</v>
      </c>
      <c r="L28" s="14">
        <v>1012</v>
      </c>
      <c r="M28" t="s">
        <v>9</v>
      </c>
      <c r="N28">
        <f t="shared" si="4"/>
        <v>4</v>
      </c>
      <c r="O28" s="8" t="str">
        <f t="shared" si="5"/>
        <v>tier - 3</v>
      </c>
      <c r="P28" t="s">
        <v>8</v>
      </c>
      <c r="Q28">
        <f t="shared" si="6"/>
        <v>9</v>
      </c>
      <c r="R28" s="8" t="str">
        <f t="shared" si="7"/>
        <v>tier - 2</v>
      </c>
      <c r="S28" t="s">
        <v>10</v>
      </c>
      <c r="T28" s="8" t="str">
        <f t="shared" si="8"/>
        <v>R1013</v>
      </c>
    </row>
    <row r="29" spans="1:20">
      <c r="A29" t="s">
        <v>47</v>
      </c>
      <c r="B29" t="str">
        <f t="shared" si="9"/>
        <v>Id2308</v>
      </c>
      <c r="C29">
        <v>1999</v>
      </c>
      <c r="D29" s="8">
        <f t="shared" si="0"/>
        <v>1999</v>
      </c>
      <c r="E29" t="s">
        <v>32</v>
      </c>
      <c r="F29" s="8" t="str">
        <f t="shared" si="1"/>
        <v>Aug</v>
      </c>
      <c r="G29">
        <v>5</v>
      </c>
      <c r="H29" s="15" t="str">
        <f t="shared" si="2"/>
        <v>5-Aug-1999</v>
      </c>
      <c r="I29" s="13">
        <v>36377</v>
      </c>
      <c r="J29" s="18">
        <f t="shared" si="3"/>
        <v>23</v>
      </c>
      <c r="K29">
        <v>0</v>
      </c>
      <c r="L29" s="14">
        <v>1019</v>
      </c>
      <c r="M29" t="s">
        <v>9</v>
      </c>
      <c r="N29">
        <f t="shared" si="4"/>
        <v>4</v>
      </c>
      <c r="O29" s="8" t="str">
        <f t="shared" si="5"/>
        <v>tier - 3</v>
      </c>
      <c r="P29" t="s">
        <v>8</v>
      </c>
      <c r="Q29">
        <f t="shared" si="6"/>
        <v>9</v>
      </c>
      <c r="R29" s="8" t="str">
        <f t="shared" si="7"/>
        <v>tier - 2</v>
      </c>
      <c r="S29" t="s">
        <v>10</v>
      </c>
      <c r="T29" s="8" t="str">
        <f t="shared" si="8"/>
        <v>R1013</v>
      </c>
    </row>
    <row r="30" spans="1:20">
      <c r="A30" t="s">
        <v>48</v>
      </c>
      <c r="B30" t="str">
        <f t="shared" si="9"/>
        <v>Id2307</v>
      </c>
      <c r="C30">
        <v>1995</v>
      </c>
      <c r="D30" s="8">
        <f t="shared" si="0"/>
        <v>1995</v>
      </c>
      <c r="E30" t="s">
        <v>34</v>
      </c>
      <c r="F30" s="8" t="str">
        <f t="shared" si="1"/>
        <v>Oct</v>
      </c>
      <c r="G30">
        <v>5</v>
      </c>
      <c r="H30" s="15" t="str">
        <f t="shared" si="2"/>
        <v>5-Oct-1995</v>
      </c>
      <c r="I30" s="13">
        <v>34977</v>
      </c>
      <c r="J30" s="18">
        <f t="shared" si="3"/>
        <v>27</v>
      </c>
      <c r="K30">
        <v>0</v>
      </c>
      <c r="L30" s="14">
        <v>1033.74</v>
      </c>
      <c r="M30" t="s">
        <v>9</v>
      </c>
      <c r="N30">
        <f t="shared" si="4"/>
        <v>4</v>
      </c>
      <c r="O30" s="8" t="str">
        <f t="shared" si="5"/>
        <v>tier - 3</v>
      </c>
      <c r="P30" t="s">
        <v>13</v>
      </c>
      <c r="Q30">
        <f t="shared" si="6"/>
        <v>2</v>
      </c>
      <c r="R30" s="8" t="str">
        <f t="shared" si="7"/>
        <v>tier - 1</v>
      </c>
      <c r="S30" t="s">
        <v>10</v>
      </c>
      <c r="T30" s="8" t="str">
        <f t="shared" si="8"/>
        <v>R1013</v>
      </c>
    </row>
    <row r="31" spans="1:20">
      <c r="A31" t="s">
        <v>49</v>
      </c>
      <c r="B31" t="str">
        <f t="shared" si="9"/>
        <v>Id2306</v>
      </c>
      <c r="C31">
        <v>1994</v>
      </c>
      <c r="D31" s="8">
        <f t="shared" si="0"/>
        <v>1994</v>
      </c>
      <c r="E31" t="s">
        <v>12</v>
      </c>
      <c r="F31" s="8" t="str">
        <f t="shared" si="1"/>
        <v>Nov</v>
      </c>
      <c r="G31">
        <v>17</v>
      </c>
      <c r="H31" s="15" t="str">
        <f t="shared" si="2"/>
        <v>17-Nov-1994</v>
      </c>
      <c r="I31" s="13">
        <v>34655</v>
      </c>
      <c r="J31" s="18">
        <f t="shared" si="3"/>
        <v>28</v>
      </c>
      <c r="K31">
        <v>0</v>
      </c>
      <c r="L31" s="14">
        <v>1044</v>
      </c>
      <c r="M31" t="s">
        <v>9</v>
      </c>
      <c r="N31">
        <f t="shared" si="4"/>
        <v>4</v>
      </c>
      <c r="O31" s="8" t="str">
        <f t="shared" si="5"/>
        <v>tier - 3</v>
      </c>
      <c r="P31" t="s">
        <v>8</v>
      </c>
      <c r="Q31">
        <f t="shared" si="6"/>
        <v>9</v>
      </c>
      <c r="R31" s="8" t="str">
        <f t="shared" si="7"/>
        <v>tier - 2</v>
      </c>
      <c r="S31" t="s">
        <v>10</v>
      </c>
      <c r="T31" s="8" t="str">
        <f t="shared" si="8"/>
        <v>R1013</v>
      </c>
    </row>
    <row r="32" spans="1:20">
      <c r="A32" t="s">
        <v>50</v>
      </c>
      <c r="B32" t="str">
        <f t="shared" si="9"/>
        <v>Id2305</v>
      </c>
      <c r="C32">
        <v>2002</v>
      </c>
      <c r="D32" s="8">
        <f t="shared" si="0"/>
        <v>2002</v>
      </c>
      <c r="E32" t="s">
        <v>7</v>
      </c>
      <c r="F32" s="8" t="str">
        <f t="shared" si="1"/>
        <v>Jul</v>
      </c>
      <c r="G32">
        <v>20</v>
      </c>
      <c r="H32" s="15" t="str">
        <f t="shared" si="2"/>
        <v>20-Jul-2002</v>
      </c>
      <c r="I32" s="13">
        <v>37457</v>
      </c>
      <c r="J32" s="18">
        <f t="shared" si="3"/>
        <v>20</v>
      </c>
      <c r="K32">
        <v>0</v>
      </c>
      <c r="L32" s="14">
        <v>1047</v>
      </c>
      <c r="M32" t="s">
        <v>9</v>
      </c>
      <c r="N32">
        <f t="shared" si="4"/>
        <v>4</v>
      </c>
      <c r="O32" s="8" t="str">
        <f t="shared" si="5"/>
        <v>tier - 3</v>
      </c>
      <c r="P32" t="s">
        <v>13</v>
      </c>
      <c r="Q32">
        <f t="shared" si="6"/>
        <v>2</v>
      </c>
      <c r="R32" s="8" t="str">
        <f t="shared" si="7"/>
        <v>tier - 1</v>
      </c>
      <c r="S32" t="s">
        <v>10</v>
      </c>
      <c r="T32" s="8" t="str">
        <f t="shared" si="8"/>
        <v>R1013</v>
      </c>
    </row>
    <row r="33" spans="1:20">
      <c r="A33" t="s">
        <v>51</v>
      </c>
      <c r="B33" t="str">
        <f t="shared" si="9"/>
        <v>Id2304</v>
      </c>
      <c r="C33">
        <v>2002</v>
      </c>
      <c r="D33" s="8">
        <f t="shared" si="0"/>
        <v>2002</v>
      </c>
      <c r="E33" t="s">
        <v>7</v>
      </c>
      <c r="F33" s="8" t="str">
        <f t="shared" si="1"/>
        <v>Jul</v>
      </c>
      <c r="G33">
        <v>1</v>
      </c>
      <c r="H33" s="15" t="str">
        <f t="shared" si="2"/>
        <v>1-Jul-2002</v>
      </c>
      <c r="I33" s="13">
        <v>37438</v>
      </c>
      <c r="J33" s="18">
        <f t="shared" si="3"/>
        <v>20</v>
      </c>
      <c r="K33">
        <v>0</v>
      </c>
      <c r="L33" s="14">
        <v>1049</v>
      </c>
      <c r="M33" t="s">
        <v>9</v>
      </c>
      <c r="N33">
        <f t="shared" si="4"/>
        <v>4</v>
      </c>
      <c r="O33" s="8" t="str">
        <f t="shared" si="5"/>
        <v>tier - 3</v>
      </c>
      <c r="P33" t="s">
        <v>8</v>
      </c>
      <c r="Q33">
        <f t="shared" si="6"/>
        <v>9</v>
      </c>
      <c r="R33" s="8" t="str">
        <f t="shared" si="7"/>
        <v>tier - 2</v>
      </c>
      <c r="S33" t="s">
        <v>20</v>
      </c>
      <c r="T33" s="8" t="str">
        <f t="shared" si="8"/>
        <v>R1012</v>
      </c>
    </row>
    <row r="34" spans="1:20">
      <c r="A34" t="s">
        <v>52</v>
      </c>
      <c r="B34" t="str">
        <f t="shared" si="9"/>
        <v>Id2303</v>
      </c>
      <c r="C34">
        <v>1995</v>
      </c>
      <c r="D34" s="8">
        <f t="shared" si="0"/>
        <v>1995</v>
      </c>
      <c r="E34" t="s">
        <v>15</v>
      </c>
      <c r="F34" s="8" t="str">
        <f t="shared" si="1"/>
        <v>Jun</v>
      </c>
      <c r="G34">
        <v>1</v>
      </c>
      <c r="H34" s="15" t="str">
        <f t="shared" si="2"/>
        <v>1-Jun-1995</v>
      </c>
      <c r="I34" s="13">
        <v>34851</v>
      </c>
      <c r="J34" s="18">
        <f t="shared" si="3"/>
        <v>28</v>
      </c>
      <c r="K34">
        <v>0</v>
      </c>
      <c r="L34" s="14">
        <v>1056</v>
      </c>
      <c r="M34" t="s">
        <v>9</v>
      </c>
      <c r="N34">
        <f t="shared" si="4"/>
        <v>4</v>
      </c>
      <c r="O34" s="8" t="str">
        <f t="shared" si="5"/>
        <v>tier - 3</v>
      </c>
      <c r="P34" t="s">
        <v>8</v>
      </c>
      <c r="Q34">
        <f t="shared" si="6"/>
        <v>9</v>
      </c>
      <c r="R34" s="8" t="str">
        <f t="shared" si="7"/>
        <v>tier - 2</v>
      </c>
      <c r="S34" t="s">
        <v>10</v>
      </c>
      <c r="T34" s="8" t="str">
        <f t="shared" si="8"/>
        <v>R1013</v>
      </c>
    </row>
    <row r="35" spans="1:20">
      <c r="A35" t="s">
        <v>53</v>
      </c>
      <c r="B35" t="str">
        <f t="shared" si="9"/>
        <v>Id2302</v>
      </c>
      <c r="C35">
        <v>1993</v>
      </c>
      <c r="D35" s="8">
        <f t="shared" si="0"/>
        <v>1993</v>
      </c>
      <c r="E35" t="s">
        <v>17</v>
      </c>
      <c r="F35" s="8" t="str">
        <f t="shared" si="1"/>
        <v>Sep</v>
      </c>
      <c r="G35">
        <v>28</v>
      </c>
      <c r="H35" s="15" t="str">
        <f t="shared" si="2"/>
        <v>28-Sep-1993</v>
      </c>
      <c r="I35" s="13">
        <v>34240</v>
      </c>
      <c r="J35" s="18">
        <f t="shared" si="3"/>
        <v>29</v>
      </c>
      <c r="K35">
        <v>0</v>
      </c>
      <c r="L35" s="14">
        <v>1068</v>
      </c>
      <c r="M35" t="s">
        <v>9</v>
      </c>
      <c r="N35">
        <f t="shared" si="4"/>
        <v>4</v>
      </c>
      <c r="O35" s="8" t="str">
        <f t="shared" si="5"/>
        <v>tier - 3</v>
      </c>
      <c r="P35" t="s">
        <v>13</v>
      </c>
      <c r="Q35">
        <f t="shared" si="6"/>
        <v>2</v>
      </c>
      <c r="R35" s="8" t="str">
        <f t="shared" si="7"/>
        <v>tier - 1</v>
      </c>
      <c r="S35" t="s">
        <v>10</v>
      </c>
      <c r="T35" s="8" t="str">
        <f t="shared" si="8"/>
        <v>R1013</v>
      </c>
    </row>
    <row r="36" spans="1:20">
      <c r="A36" t="s">
        <v>54</v>
      </c>
      <c r="B36" t="str">
        <f t="shared" si="9"/>
        <v>Id2301</v>
      </c>
      <c r="C36">
        <v>2004</v>
      </c>
      <c r="D36" s="8">
        <f t="shared" si="0"/>
        <v>2004</v>
      </c>
      <c r="E36" t="s">
        <v>32</v>
      </c>
      <c r="F36" s="8" t="str">
        <f t="shared" si="1"/>
        <v>Aug</v>
      </c>
      <c r="G36">
        <v>24</v>
      </c>
      <c r="H36" s="15" t="str">
        <f t="shared" si="2"/>
        <v>24-Aug-2004</v>
      </c>
      <c r="I36" s="13">
        <v>38223</v>
      </c>
      <c r="J36" s="18">
        <f t="shared" si="3"/>
        <v>18</v>
      </c>
      <c r="K36">
        <v>0</v>
      </c>
      <c r="L36" s="14">
        <v>1070</v>
      </c>
      <c r="M36" t="s">
        <v>9</v>
      </c>
      <c r="N36">
        <f t="shared" si="4"/>
        <v>4</v>
      </c>
      <c r="O36" s="8" t="str">
        <f t="shared" si="5"/>
        <v>tier - 3</v>
      </c>
      <c r="P36" t="s">
        <v>9</v>
      </c>
      <c r="Q36">
        <f t="shared" si="6"/>
        <v>1</v>
      </c>
      <c r="R36" s="8" t="str">
        <f t="shared" si="7"/>
        <v>tier - 3</v>
      </c>
      <c r="S36" t="s">
        <v>10</v>
      </c>
      <c r="T36" s="8" t="str">
        <f t="shared" si="8"/>
        <v>R1013</v>
      </c>
    </row>
    <row r="37" spans="1:20">
      <c r="A37" t="s">
        <v>55</v>
      </c>
      <c r="B37" t="str">
        <f t="shared" si="9"/>
        <v>Id2300</v>
      </c>
      <c r="C37">
        <v>1997</v>
      </c>
      <c r="D37" s="8">
        <f t="shared" si="0"/>
        <v>1997</v>
      </c>
      <c r="E37" t="s">
        <v>32</v>
      </c>
      <c r="F37" s="8" t="str">
        <f t="shared" si="1"/>
        <v>Aug</v>
      </c>
      <c r="G37">
        <v>13</v>
      </c>
      <c r="H37" s="15" t="str">
        <f t="shared" si="2"/>
        <v>13-Aug-1997</v>
      </c>
      <c r="I37" s="13">
        <v>35655</v>
      </c>
      <c r="J37" s="18">
        <f t="shared" si="3"/>
        <v>25</v>
      </c>
      <c r="K37">
        <v>0</v>
      </c>
      <c r="L37" s="14">
        <v>1071</v>
      </c>
      <c r="M37" t="s">
        <v>9</v>
      </c>
      <c r="N37">
        <f t="shared" si="4"/>
        <v>4</v>
      </c>
      <c r="O37" s="8" t="str">
        <f t="shared" si="5"/>
        <v>tier - 3</v>
      </c>
      <c r="P37" t="s">
        <v>9</v>
      </c>
      <c r="Q37">
        <f t="shared" si="6"/>
        <v>1</v>
      </c>
      <c r="R37" s="8" t="str">
        <f t="shared" si="7"/>
        <v>tier - 3</v>
      </c>
      <c r="S37" t="s">
        <v>10</v>
      </c>
      <c r="T37" s="8" t="str">
        <f t="shared" si="8"/>
        <v>R1013</v>
      </c>
    </row>
    <row r="38" spans="1:20">
      <c r="A38" t="s">
        <v>56</v>
      </c>
      <c r="B38" t="str">
        <f t="shared" si="9"/>
        <v>Id2299</v>
      </c>
      <c r="C38">
        <v>1998</v>
      </c>
      <c r="D38" s="8">
        <f t="shared" si="0"/>
        <v>1998</v>
      </c>
      <c r="E38" t="s">
        <v>27</v>
      </c>
      <c r="F38" s="8" t="str">
        <f t="shared" si="1"/>
        <v>Dec</v>
      </c>
      <c r="G38">
        <v>26</v>
      </c>
      <c r="H38" s="15" t="str">
        <f t="shared" si="2"/>
        <v>26-Dec-1998</v>
      </c>
      <c r="I38" s="13">
        <v>36155</v>
      </c>
      <c r="J38" s="18">
        <f t="shared" si="3"/>
        <v>24</v>
      </c>
      <c r="K38">
        <v>0</v>
      </c>
      <c r="L38" s="14">
        <v>1082</v>
      </c>
      <c r="M38" t="s">
        <v>9</v>
      </c>
      <c r="N38">
        <f t="shared" si="4"/>
        <v>4</v>
      </c>
      <c r="O38" s="8" t="str">
        <f t="shared" si="5"/>
        <v>tier - 3</v>
      </c>
      <c r="P38" t="s">
        <v>8</v>
      </c>
      <c r="Q38">
        <f t="shared" si="6"/>
        <v>9</v>
      </c>
      <c r="R38" s="8" t="str">
        <f t="shared" si="7"/>
        <v>tier - 2</v>
      </c>
      <c r="S38" t="s">
        <v>10</v>
      </c>
      <c r="T38" s="8" t="str">
        <f t="shared" si="8"/>
        <v>R1013</v>
      </c>
    </row>
    <row r="39" spans="1:20">
      <c r="A39" t="s">
        <v>57</v>
      </c>
      <c r="B39" t="str">
        <f t="shared" si="9"/>
        <v>Id2298</v>
      </c>
      <c r="C39">
        <v>2002</v>
      </c>
      <c r="D39" s="8">
        <f t="shared" si="0"/>
        <v>2002</v>
      </c>
      <c r="E39" t="s">
        <v>32</v>
      </c>
      <c r="F39" s="8" t="str">
        <f t="shared" si="1"/>
        <v>Aug</v>
      </c>
      <c r="G39">
        <v>13</v>
      </c>
      <c r="H39" s="15" t="str">
        <f t="shared" si="2"/>
        <v>13-Aug-2002</v>
      </c>
      <c r="I39" s="13">
        <v>37481</v>
      </c>
      <c r="J39" s="18">
        <f t="shared" si="3"/>
        <v>20</v>
      </c>
      <c r="K39">
        <v>0</v>
      </c>
      <c r="L39" s="14">
        <v>1086</v>
      </c>
      <c r="M39" t="s">
        <v>9</v>
      </c>
      <c r="N39">
        <f t="shared" si="4"/>
        <v>4</v>
      </c>
      <c r="O39" s="8" t="str">
        <f t="shared" si="5"/>
        <v>tier - 3</v>
      </c>
      <c r="P39" t="s">
        <v>9</v>
      </c>
      <c r="Q39">
        <f t="shared" si="6"/>
        <v>1</v>
      </c>
      <c r="R39" s="8" t="str">
        <f t="shared" si="7"/>
        <v>tier - 3</v>
      </c>
      <c r="S39" t="s">
        <v>10</v>
      </c>
      <c r="T39" s="8" t="str">
        <f t="shared" si="8"/>
        <v>R1013</v>
      </c>
    </row>
    <row r="40" spans="1:20">
      <c r="A40" t="s">
        <v>58</v>
      </c>
      <c r="B40" t="str">
        <f t="shared" si="9"/>
        <v>Id2297</v>
      </c>
      <c r="C40">
        <v>2004</v>
      </c>
      <c r="D40" s="8">
        <f t="shared" si="0"/>
        <v>2004</v>
      </c>
      <c r="E40" t="s">
        <v>12</v>
      </c>
      <c r="F40" s="8" t="str">
        <f t="shared" si="1"/>
        <v>Nov</v>
      </c>
      <c r="G40">
        <v>12</v>
      </c>
      <c r="H40" s="15" t="str">
        <f t="shared" si="2"/>
        <v>12-Nov-2004</v>
      </c>
      <c r="I40" s="13">
        <v>38303</v>
      </c>
      <c r="J40" s="18">
        <f t="shared" si="3"/>
        <v>18</v>
      </c>
      <c r="K40">
        <v>0</v>
      </c>
      <c r="L40" s="14">
        <v>1121.8699999999999</v>
      </c>
      <c r="M40" t="s">
        <v>9</v>
      </c>
      <c r="N40">
        <f t="shared" si="4"/>
        <v>4</v>
      </c>
      <c r="O40" s="8" t="str">
        <f t="shared" si="5"/>
        <v>tier - 3</v>
      </c>
      <c r="P40" t="s">
        <v>13</v>
      </c>
      <c r="Q40">
        <f t="shared" si="6"/>
        <v>2</v>
      </c>
      <c r="R40" s="8" t="str">
        <f t="shared" si="7"/>
        <v>tier - 1</v>
      </c>
      <c r="S40" t="s">
        <v>10</v>
      </c>
      <c r="T40" s="8" t="str">
        <f t="shared" si="8"/>
        <v>R1013</v>
      </c>
    </row>
    <row r="41" spans="1:20">
      <c r="A41" t="s">
        <v>59</v>
      </c>
      <c r="B41" t="str">
        <f t="shared" si="9"/>
        <v>Id2296</v>
      </c>
      <c r="C41">
        <v>2004</v>
      </c>
      <c r="D41" s="8">
        <f t="shared" si="0"/>
        <v>2004</v>
      </c>
      <c r="E41" t="s">
        <v>15</v>
      </c>
      <c r="F41" s="8" t="str">
        <f t="shared" si="1"/>
        <v>Jun</v>
      </c>
      <c r="G41">
        <v>14</v>
      </c>
      <c r="H41" s="15" t="str">
        <f t="shared" si="2"/>
        <v>14-Jun-2004</v>
      </c>
      <c r="I41" s="13">
        <v>38152</v>
      </c>
      <c r="J41" s="18">
        <f t="shared" si="3"/>
        <v>18</v>
      </c>
      <c r="K41">
        <v>0</v>
      </c>
      <c r="L41" s="14">
        <v>1131.51</v>
      </c>
      <c r="M41" t="s">
        <v>9</v>
      </c>
      <c r="N41">
        <f t="shared" si="4"/>
        <v>4</v>
      </c>
      <c r="O41" s="8" t="str">
        <f t="shared" si="5"/>
        <v>tier - 3</v>
      </c>
      <c r="P41" t="s">
        <v>13</v>
      </c>
      <c r="Q41">
        <f t="shared" si="6"/>
        <v>2</v>
      </c>
      <c r="R41" s="8" t="str">
        <f t="shared" si="7"/>
        <v>tier - 1</v>
      </c>
      <c r="S41" t="s">
        <v>10</v>
      </c>
      <c r="T41" s="8" t="str">
        <f t="shared" si="8"/>
        <v>R1013</v>
      </c>
    </row>
    <row r="42" spans="1:20">
      <c r="A42" t="s">
        <v>60</v>
      </c>
      <c r="B42" t="str">
        <f t="shared" si="9"/>
        <v>Id2295</v>
      </c>
      <c r="C42">
        <v>2002</v>
      </c>
      <c r="D42" s="8">
        <f t="shared" si="0"/>
        <v>2002</v>
      </c>
      <c r="E42" t="s">
        <v>7</v>
      </c>
      <c r="F42" s="8" t="str">
        <f t="shared" si="1"/>
        <v>Jul</v>
      </c>
      <c r="G42">
        <v>19</v>
      </c>
      <c r="H42" s="15" t="str">
        <f t="shared" si="2"/>
        <v>19-Jul-2002</v>
      </c>
      <c r="I42" s="13">
        <v>37456</v>
      </c>
      <c r="J42" s="18">
        <f t="shared" si="3"/>
        <v>20</v>
      </c>
      <c r="K42">
        <v>0</v>
      </c>
      <c r="L42" s="14">
        <v>1132</v>
      </c>
      <c r="M42" t="s">
        <v>9</v>
      </c>
      <c r="N42">
        <f t="shared" si="4"/>
        <v>4</v>
      </c>
      <c r="O42" s="8" t="str">
        <f t="shared" si="5"/>
        <v>tier - 3</v>
      </c>
      <c r="P42" t="s">
        <v>13</v>
      </c>
      <c r="Q42">
        <f t="shared" si="6"/>
        <v>2</v>
      </c>
      <c r="R42" s="8" t="str">
        <f t="shared" si="7"/>
        <v>tier - 1</v>
      </c>
      <c r="S42" t="s">
        <v>10</v>
      </c>
      <c r="T42" s="8" t="str">
        <f t="shared" si="8"/>
        <v>R1013</v>
      </c>
    </row>
    <row r="43" spans="1:20">
      <c r="A43" t="s">
        <v>61</v>
      </c>
      <c r="B43" t="str">
        <f t="shared" si="9"/>
        <v>Id2294</v>
      </c>
      <c r="C43">
        <v>2004</v>
      </c>
      <c r="D43" s="8">
        <f t="shared" si="0"/>
        <v>2004</v>
      </c>
      <c r="E43" t="s">
        <v>34</v>
      </c>
      <c r="F43" s="8" t="str">
        <f t="shared" si="1"/>
        <v>Oct</v>
      </c>
      <c r="G43">
        <v>6</v>
      </c>
      <c r="H43" s="15" t="str">
        <f t="shared" si="2"/>
        <v>6-Oct-2004</v>
      </c>
      <c r="I43" s="13">
        <v>38266</v>
      </c>
      <c r="J43" s="18">
        <f t="shared" si="3"/>
        <v>18</v>
      </c>
      <c r="K43">
        <v>0</v>
      </c>
      <c r="L43" s="14">
        <v>1135</v>
      </c>
      <c r="M43" t="s">
        <v>9</v>
      </c>
      <c r="N43">
        <f t="shared" si="4"/>
        <v>4</v>
      </c>
      <c r="O43" s="8" t="str">
        <f t="shared" si="5"/>
        <v>tier - 3</v>
      </c>
      <c r="P43" t="s">
        <v>9</v>
      </c>
      <c r="Q43">
        <f t="shared" si="6"/>
        <v>1</v>
      </c>
      <c r="R43" s="8" t="str">
        <f t="shared" si="7"/>
        <v>tier - 3</v>
      </c>
      <c r="S43" t="s">
        <v>10</v>
      </c>
      <c r="T43" s="8" t="str">
        <f t="shared" si="8"/>
        <v>R1013</v>
      </c>
    </row>
    <row r="44" spans="1:20">
      <c r="A44" t="s">
        <v>62</v>
      </c>
      <c r="B44" t="str">
        <f t="shared" si="9"/>
        <v>Id2293</v>
      </c>
      <c r="C44">
        <v>2004</v>
      </c>
      <c r="D44" s="8">
        <f t="shared" si="0"/>
        <v>2004</v>
      </c>
      <c r="E44" t="s">
        <v>15</v>
      </c>
      <c r="F44" s="8" t="str">
        <f t="shared" si="1"/>
        <v>Jun</v>
      </c>
      <c r="G44">
        <v>11</v>
      </c>
      <c r="H44" s="15" t="str">
        <f t="shared" si="2"/>
        <v>11-Jun-2004</v>
      </c>
      <c r="I44" s="13">
        <v>38149</v>
      </c>
      <c r="J44" s="18">
        <f t="shared" si="3"/>
        <v>18</v>
      </c>
      <c r="K44">
        <v>0</v>
      </c>
      <c r="L44" s="14">
        <v>1135.94</v>
      </c>
      <c r="M44" t="s">
        <v>9</v>
      </c>
      <c r="N44">
        <f t="shared" si="4"/>
        <v>4</v>
      </c>
      <c r="O44" s="8" t="str">
        <f t="shared" si="5"/>
        <v>tier - 3</v>
      </c>
      <c r="P44" t="s">
        <v>9</v>
      </c>
      <c r="Q44">
        <f t="shared" si="6"/>
        <v>1</v>
      </c>
      <c r="R44" s="8" t="str">
        <f t="shared" si="7"/>
        <v>tier - 3</v>
      </c>
      <c r="S44" t="s">
        <v>10</v>
      </c>
      <c r="T44" s="8" t="str">
        <f t="shared" si="8"/>
        <v>R1013</v>
      </c>
    </row>
    <row r="45" spans="1:20">
      <c r="A45" t="s">
        <v>63</v>
      </c>
      <c r="B45" t="str">
        <f t="shared" si="9"/>
        <v>Id2292</v>
      </c>
      <c r="C45">
        <v>2004</v>
      </c>
      <c r="D45" s="8">
        <f t="shared" si="0"/>
        <v>2004</v>
      </c>
      <c r="E45" t="s">
        <v>12</v>
      </c>
      <c r="F45" s="8" t="str">
        <f t="shared" si="1"/>
        <v>Nov</v>
      </c>
      <c r="G45">
        <v>28</v>
      </c>
      <c r="H45" s="15" t="str">
        <f t="shared" si="2"/>
        <v>28-Nov-2004</v>
      </c>
      <c r="I45" s="13">
        <v>38319</v>
      </c>
      <c r="J45" s="18">
        <f t="shared" si="3"/>
        <v>18</v>
      </c>
      <c r="K45">
        <v>0</v>
      </c>
      <c r="L45" s="14">
        <v>1136.4000000000001</v>
      </c>
      <c r="M45" t="s">
        <v>9</v>
      </c>
      <c r="N45">
        <f t="shared" si="4"/>
        <v>4</v>
      </c>
      <c r="O45" s="8" t="str">
        <f t="shared" si="5"/>
        <v>tier - 3</v>
      </c>
      <c r="P45" t="s">
        <v>9</v>
      </c>
      <c r="Q45">
        <f t="shared" si="6"/>
        <v>1</v>
      </c>
      <c r="R45" s="8" t="str">
        <f t="shared" si="7"/>
        <v>tier - 3</v>
      </c>
      <c r="S45" t="s">
        <v>10</v>
      </c>
      <c r="T45" s="8" t="str">
        <f t="shared" si="8"/>
        <v>R1013</v>
      </c>
    </row>
    <row r="46" spans="1:20">
      <c r="A46" t="s">
        <v>64</v>
      </c>
      <c r="B46" t="str">
        <f t="shared" si="9"/>
        <v>Id2291</v>
      </c>
      <c r="C46">
        <v>2002</v>
      </c>
      <c r="D46" s="8">
        <f t="shared" si="0"/>
        <v>2002</v>
      </c>
      <c r="E46" t="s">
        <v>32</v>
      </c>
      <c r="F46" s="8" t="str">
        <f t="shared" si="1"/>
        <v>Aug</v>
      </c>
      <c r="G46">
        <v>11</v>
      </c>
      <c r="H46" s="15" t="str">
        <f t="shared" si="2"/>
        <v>11-Aug-2002</v>
      </c>
      <c r="I46" s="13">
        <v>37479</v>
      </c>
      <c r="J46" s="18">
        <f t="shared" si="3"/>
        <v>20</v>
      </c>
      <c r="K46">
        <v>0</v>
      </c>
      <c r="L46" s="14">
        <v>1137</v>
      </c>
      <c r="M46" t="s">
        <v>9</v>
      </c>
      <c r="N46">
        <f t="shared" si="4"/>
        <v>4</v>
      </c>
      <c r="O46" s="8" t="str">
        <f t="shared" si="5"/>
        <v>tier - 3</v>
      </c>
      <c r="P46" t="s">
        <v>13</v>
      </c>
      <c r="Q46">
        <f t="shared" si="6"/>
        <v>2</v>
      </c>
      <c r="R46" s="8" t="str">
        <f t="shared" si="7"/>
        <v>tier - 1</v>
      </c>
      <c r="S46" t="s">
        <v>10</v>
      </c>
      <c r="T46" s="8" t="str">
        <f t="shared" si="8"/>
        <v>R1013</v>
      </c>
    </row>
    <row r="47" spans="1:20">
      <c r="A47" t="s">
        <v>28</v>
      </c>
      <c r="B47" t="str">
        <f t="shared" si="9"/>
        <v>Unknown</v>
      </c>
      <c r="C47">
        <v>2004</v>
      </c>
      <c r="D47" s="8">
        <f t="shared" si="0"/>
        <v>2004</v>
      </c>
      <c r="E47" t="s">
        <v>12</v>
      </c>
      <c r="F47" s="8" t="str">
        <f t="shared" si="1"/>
        <v>Nov</v>
      </c>
      <c r="G47">
        <v>6</v>
      </c>
      <c r="H47" s="15" t="str">
        <f t="shared" si="2"/>
        <v>6-Nov-2004</v>
      </c>
      <c r="I47" s="13">
        <v>38297</v>
      </c>
      <c r="J47" s="18">
        <f t="shared" si="3"/>
        <v>18</v>
      </c>
      <c r="K47">
        <v>0</v>
      </c>
      <c r="L47" s="14">
        <v>1137.01</v>
      </c>
      <c r="M47" t="s">
        <v>9</v>
      </c>
      <c r="N47">
        <f t="shared" si="4"/>
        <v>4</v>
      </c>
      <c r="O47" s="8" t="str">
        <f t="shared" si="5"/>
        <v>tier - 3</v>
      </c>
      <c r="P47" t="s">
        <v>13</v>
      </c>
      <c r="Q47">
        <f t="shared" si="6"/>
        <v>2</v>
      </c>
      <c r="R47" s="8" t="str">
        <f t="shared" si="7"/>
        <v>tier - 1</v>
      </c>
      <c r="S47" t="s">
        <v>10</v>
      </c>
      <c r="T47" s="8" t="str">
        <f t="shared" si="8"/>
        <v>R1013</v>
      </c>
    </row>
    <row r="48" spans="1:20">
      <c r="A48" t="s">
        <v>65</v>
      </c>
      <c r="B48" t="str">
        <f t="shared" si="9"/>
        <v>Id2290</v>
      </c>
      <c r="C48">
        <v>2004</v>
      </c>
      <c r="D48" s="8">
        <f t="shared" si="0"/>
        <v>2004</v>
      </c>
      <c r="E48" t="s">
        <v>34</v>
      </c>
      <c r="F48" s="8" t="str">
        <f t="shared" si="1"/>
        <v>Oct</v>
      </c>
      <c r="G48">
        <v>15</v>
      </c>
      <c r="H48" s="15" t="str">
        <f t="shared" si="2"/>
        <v>15-Oct-2004</v>
      </c>
      <c r="I48" s="13">
        <v>38275</v>
      </c>
      <c r="J48" s="18">
        <f t="shared" si="3"/>
        <v>18</v>
      </c>
      <c r="K48">
        <v>0</v>
      </c>
      <c r="L48" s="14">
        <v>1137.01</v>
      </c>
      <c r="M48" t="s">
        <v>9</v>
      </c>
      <c r="N48">
        <f t="shared" si="4"/>
        <v>4</v>
      </c>
      <c r="O48" s="8" t="str">
        <f t="shared" si="5"/>
        <v>tier - 3</v>
      </c>
      <c r="P48" t="s">
        <v>13</v>
      </c>
      <c r="Q48">
        <f t="shared" si="6"/>
        <v>2</v>
      </c>
      <c r="R48" s="8" t="str">
        <f t="shared" si="7"/>
        <v>tier - 1</v>
      </c>
      <c r="S48" t="s">
        <v>10</v>
      </c>
      <c r="T48" s="8" t="str">
        <f t="shared" si="8"/>
        <v>R1013</v>
      </c>
    </row>
    <row r="49" spans="1:20">
      <c r="A49" t="s">
        <v>66</v>
      </c>
      <c r="B49" t="str">
        <f t="shared" si="9"/>
        <v>Id2289</v>
      </c>
      <c r="C49">
        <v>2004</v>
      </c>
      <c r="D49" s="8">
        <f t="shared" si="0"/>
        <v>2004</v>
      </c>
      <c r="E49" t="s">
        <v>12</v>
      </c>
      <c r="F49" s="8" t="str">
        <f t="shared" si="1"/>
        <v>Nov</v>
      </c>
      <c r="G49">
        <v>27</v>
      </c>
      <c r="H49" s="15" t="str">
        <f t="shared" si="2"/>
        <v>27-Nov-2004</v>
      </c>
      <c r="I49" s="13">
        <v>38318</v>
      </c>
      <c r="J49" s="18">
        <f t="shared" si="3"/>
        <v>18</v>
      </c>
      <c r="K49">
        <v>0</v>
      </c>
      <c r="L49" s="14">
        <v>1137.47</v>
      </c>
      <c r="M49" t="s">
        <v>9</v>
      </c>
      <c r="N49">
        <f t="shared" si="4"/>
        <v>4</v>
      </c>
      <c r="O49" s="8" t="str">
        <f t="shared" si="5"/>
        <v>tier - 3</v>
      </c>
      <c r="P49" t="s">
        <v>8</v>
      </c>
      <c r="Q49">
        <f t="shared" si="6"/>
        <v>9</v>
      </c>
      <c r="R49" s="8" t="str">
        <f t="shared" si="7"/>
        <v>tier - 2</v>
      </c>
      <c r="S49" t="s">
        <v>10</v>
      </c>
      <c r="T49" s="8" t="str">
        <f t="shared" si="8"/>
        <v>R1013</v>
      </c>
    </row>
    <row r="50" spans="1:20">
      <c r="A50" t="s">
        <v>67</v>
      </c>
      <c r="B50" t="str">
        <f t="shared" si="9"/>
        <v>Id2288</v>
      </c>
      <c r="C50">
        <v>2001</v>
      </c>
      <c r="D50" s="8">
        <f t="shared" si="0"/>
        <v>2001</v>
      </c>
      <c r="E50" t="s">
        <v>34</v>
      </c>
      <c r="F50" s="8" t="str">
        <f t="shared" si="1"/>
        <v>Oct</v>
      </c>
      <c r="G50">
        <v>25</v>
      </c>
      <c r="H50" s="15" t="str">
        <f t="shared" si="2"/>
        <v>25-Oct-2001</v>
      </c>
      <c r="I50" s="13">
        <v>37189</v>
      </c>
      <c r="J50" s="18">
        <f t="shared" si="3"/>
        <v>21</v>
      </c>
      <c r="K50">
        <v>0</v>
      </c>
      <c r="L50" s="14">
        <v>1141</v>
      </c>
      <c r="M50" t="s">
        <v>9</v>
      </c>
      <c r="N50">
        <f t="shared" si="4"/>
        <v>4</v>
      </c>
      <c r="O50" s="8" t="str">
        <f t="shared" si="5"/>
        <v>tier - 3</v>
      </c>
      <c r="P50" t="s">
        <v>13</v>
      </c>
      <c r="Q50">
        <f t="shared" si="6"/>
        <v>2</v>
      </c>
      <c r="R50" s="8" t="str">
        <f t="shared" si="7"/>
        <v>tier - 1</v>
      </c>
      <c r="S50" t="s">
        <v>10</v>
      </c>
      <c r="T50" s="8" t="str">
        <f t="shared" si="8"/>
        <v>R1013</v>
      </c>
    </row>
    <row r="51" spans="1:20">
      <c r="A51" t="s">
        <v>68</v>
      </c>
      <c r="B51" t="str">
        <f t="shared" si="9"/>
        <v>Id2287</v>
      </c>
      <c r="C51">
        <v>2004</v>
      </c>
      <c r="D51" s="8">
        <f t="shared" si="0"/>
        <v>2004</v>
      </c>
      <c r="E51" t="s">
        <v>17</v>
      </c>
      <c r="F51" s="8" t="str">
        <f t="shared" si="1"/>
        <v>Sep</v>
      </c>
      <c r="G51">
        <v>12</v>
      </c>
      <c r="H51" s="15" t="str">
        <f t="shared" si="2"/>
        <v>12-Sep-2004</v>
      </c>
      <c r="I51" s="13">
        <v>38242</v>
      </c>
      <c r="J51" s="18">
        <f t="shared" si="3"/>
        <v>18</v>
      </c>
      <c r="K51">
        <v>0</v>
      </c>
      <c r="L51" s="14">
        <v>1141.45</v>
      </c>
      <c r="M51" t="s">
        <v>9</v>
      </c>
      <c r="N51">
        <f t="shared" si="4"/>
        <v>4</v>
      </c>
      <c r="O51" s="8" t="str">
        <f t="shared" si="5"/>
        <v>tier - 3</v>
      </c>
      <c r="P51" t="s">
        <v>9</v>
      </c>
      <c r="Q51">
        <f t="shared" si="6"/>
        <v>1</v>
      </c>
      <c r="R51" s="8" t="str">
        <f t="shared" si="7"/>
        <v>tier - 3</v>
      </c>
      <c r="S51" t="s">
        <v>10</v>
      </c>
      <c r="T51" s="8" t="str">
        <f t="shared" si="8"/>
        <v>R1013</v>
      </c>
    </row>
    <row r="52" spans="1:20">
      <c r="A52" t="s">
        <v>69</v>
      </c>
      <c r="B52" t="str">
        <f t="shared" si="9"/>
        <v>Id2286</v>
      </c>
      <c r="C52">
        <v>2002</v>
      </c>
      <c r="D52" s="8">
        <f t="shared" si="0"/>
        <v>2002</v>
      </c>
      <c r="E52" t="s">
        <v>34</v>
      </c>
      <c r="F52" s="8" t="str">
        <f t="shared" si="1"/>
        <v>Oct</v>
      </c>
      <c r="G52">
        <v>1</v>
      </c>
      <c r="H52" s="15" t="str">
        <f t="shared" si="2"/>
        <v>1-Oct-2002</v>
      </c>
      <c r="I52" s="13">
        <v>37530</v>
      </c>
      <c r="J52" s="18">
        <f t="shared" si="3"/>
        <v>20</v>
      </c>
      <c r="K52">
        <v>0</v>
      </c>
      <c r="L52" s="14">
        <v>1142</v>
      </c>
      <c r="M52" t="s">
        <v>9</v>
      </c>
      <c r="N52">
        <f t="shared" si="4"/>
        <v>4</v>
      </c>
      <c r="O52" s="8" t="str">
        <f t="shared" si="5"/>
        <v>tier - 3</v>
      </c>
      <c r="P52" t="s">
        <v>8</v>
      </c>
      <c r="Q52">
        <f t="shared" si="6"/>
        <v>9</v>
      </c>
      <c r="R52" s="8" t="str">
        <f t="shared" si="7"/>
        <v>tier - 2</v>
      </c>
      <c r="S52" t="s">
        <v>39</v>
      </c>
      <c r="T52" s="8" t="str">
        <f t="shared" si="8"/>
        <v>R1011</v>
      </c>
    </row>
    <row r="53" spans="1:20">
      <c r="A53" t="s">
        <v>70</v>
      </c>
      <c r="B53" t="str">
        <f t="shared" si="9"/>
        <v>Id2285</v>
      </c>
      <c r="C53">
        <v>2004</v>
      </c>
      <c r="D53" s="8">
        <f t="shared" si="0"/>
        <v>2004</v>
      </c>
      <c r="E53" t="s">
        <v>15</v>
      </c>
      <c r="F53" s="8" t="str">
        <f t="shared" si="1"/>
        <v>Jun</v>
      </c>
      <c r="G53">
        <v>10</v>
      </c>
      <c r="H53" s="15" t="str">
        <f t="shared" si="2"/>
        <v>10-Jun-2004</v>
      </c>
      <c r="I53" s="13">
        <v>38148</v>
      </c>
      <c r="J53" s="18">
        <f t="shared" si="3"/>
        <v>18</v>
      </c>
      <c r="K53">
        <v>0</v>
      </c>
      <c r="L53" s="14">
        <v>1146.8</v>
      </c>
      <c r="M53" t="s">
        <v>8</v>
      </c>
      <c r="N53">
        <f t="shared" si="4"/>
        <v>1</v>
      </c>
      <c r="O53" s="8" t="str">
        <f t="shared" si="5"/>
        <v>tier - 2</v>
      </c>
      <c r="P53" t="s">
        <v>8</v>
      </c>
      <c r="Q53">
        <f t="shared" si="6"/>
        <v>9</v>
      </c>
      <c r="R53" s="8" t="str">
        <f t="shared" si="7"/>
        <v>tier - 2</v>
      </c>
      <c r="S53" t="s">
        <v>10</v>
      </c>
      <c r="T53" s="8" t="str">
        <f t="shared" si="8"/>
        <v>R1013</v>
      </c>
    </row>
    <row r="54" spans="1:20">
      <c r="A54" t="s">
        <v>71</v>
      </c>
      <c r="B54" t="str">
        <f t="shared" si="9"/>
        <v>Id2284</v>
      </c>
      <c r="C54">
        <v>2003</v>
      </c>
      <c r="D54" s="8">
        <f t="shared" si="0"/>
        <v>2003</v>
      </c>
      <c r="E54" t="s">
        <v>15</v>
      </c>
      <c r="F54" s="8" t="str">
        <f t="shared" si="1"/>
        <v>Jun</v>
      </c>
      <c r="G54">
        <v>12</v>
      </c>
      <c r="H54" s="15" t="str">
        <f t="shared" si="2"/>
        <v>12-Jun-2003</v>
      </c>
      <c r="I54" s="13">
        <v>37784</v>
      </c>
      <c r="J54" s="18">
        <f t="shared" si="3"/>
        <v>19</v>
      </c>
      <c r="K54">
        <v>0</v>
      </c>
      <c r="L54" s="14">
        <v>1149</v>
      </c>
      <c r="M54" t="s">
        <v>8</v>
      </c>
      <c r="N54">
        <f t="shared" si="4"/>
        <v>1</v>
      </c>
      <c r="O54" s="8" t="str">
        <f t="shared" si="5"/>
        <v>tier - 2</v>
      </c>
      <c r="P54" t="s">
        <v>13</v>
      </c>
      <c r="Q54">
        <f t="shared" si="6"/>
        <v>2</v>
      </c>
      <c r="R54" s="8" t="str">
        <f t="shared" si="7"/>
        <v>tier - 1</v>
      </c>
      <c r="S54" t="s">
        <v>20</v>
      </c>
      <c r="T54" s="8" t="str">
        <f t="shared" si="8"/>
        <v>R1012</v>
      </c>
    </row>
    <row r="55" spans="1:20">
      <c r="A55" t="s">
        <v>72</v>
      </c>
      <c r="B55" t="str">
        <f t="shared" si="9"/>
        <v>Id2283</v>
      </c>
      <c r="C55">
        <v>2004</v>
      </c>
      <c r="D55" s="8">
        <f t="shared" si="0"/>
        <v>2004</v>
      </c>
      <c r="E55" t="s">
        <v>7</v>
      </c>
      <c r="F55" s="8" t="str">
        <f t="shared" si="1"/>
        <v>Jul</v>
      </c>
      <c r="G55">
        <v>18</v>
      </c>
      <c r="H55" s="15" t="str">
        <f t="shared" si="2"/>
        <v>18-Jul-2004</v>
      </c>
      <c r="I55" s="13">
        <v>38186</v>
      </c>
      <c r="J55" s="18">
        <f t="shared" si="3"/>
        <v>18</v>
      </c>
      <c r="K55">
        <v>0</v>
      </c>
      <c r="L55" s="14">
        <v>1149.4000000000001</v>
      </c>
      <c r="M55" t="s">
        <v>8</v>
      </c>
      <c r="N55">
        <f t="shared" si="4"/>
        <v>1</v>
      </c>
      <c r="O55" s="8" t="str">
        <f t="shared" si="5"/>
        <v>tier - 2</v>
      </c>
      <c r="P55" t="s">
        <v>8</v>
      </c>
      <c r="Q55">
        <f t="shared" si="6"/>
        <v>9</v>
      </c>
      <c r="R55" s="8" t="str">
        <f t="shared" si="7"/>
        <v>tier - 2</v>
      </c>
      <c r="S55" t="s">
        <v>10</v>
      </c>
      <c r="T55" s="8" t="str">
        <f t="shared" si="8"/>
        <v>R1013</v>
      </c>
    </row>
    <row r="56" spans="1:20">
      <c r="A56" t="s">
        <v>73</v>
      </c>
      <c r="B56" t="str">
        <f t="shared" si="9"/>
        <v>Id2282</v>
      </c>
      <c r="C56">
        <v>1994</v>
      </c>
      <c r="D56" s="8">
        <f t="shared" si="0"/>
        <v>1994</v>
      </c>
      <c r="E56" t="s">
        <v>7</v>
      </c>
      <c r="F56" s="8" t="str">
        <f t="shared" si="1"/>
        <v>Jul</v>
      </c>
      <c r="G56">
        <v>26</v>
      </c>
      <c r="H56" s="15" t="str">
        <f t="shared" si="2"/>
        <v>26-Jul-1994</v>
      </c>
      <c r="I56" s="13">
        <v>34541</v>
      </c>
      <c r="J56" s="18">
        <f t="shared" si="3"/>
        <v>28</v>
      </c>
      <c r="K56">
        <v>0</v>
      </c>
      <c r="L56" s="14">
        <v>1158.32</v>
      </c>
      <c r="M56" t="s">
        <v>8</v>
      </c>
      <c r="N56">
        <f t="shared" si="4"/>
        <v>1</v>
      </c>
      <c r="O56" s="8" t="str">
        <f t="shared" si="5"/>
        <v>tier - 2</v>
      </c>
      <c r="P56" t="s">
        <v>13</v>
      </c>
      <c r="Q56">
        <f t="shared" si="6"/>
        <v>2</v>
      </c>
      <c r="R56" s="8" t="str">
        <f t="shared" si="7"/>
        <v>tier - 1</v>
      </c>
      <c r="S56" t="s">
        <v>10</v>
      </c>
      <c r="T56" s="8" t="str">
        <f t="shared" si="8"/>
        <v>R1013</v>
      </c>
    </row>
    <row r="57" spans="1:20">
      <c r="A57" t="s">
        <v>74</v>
      </c>
      <c r="B57" t="str">
        <f t="shared" si="9"/>
        <v>Id2281</v>
      </c>
      <c r="C57">
        <v>2004</v>
      </c>
      <c r="D57" s="8">
        <f t="shared" si="0"/>
        <v>2004</v>
      </c>
      <c r="E57" t="s">
        <v>12</v>
      </c>
      <c r="F57" s="8" t="str">
        <f t="shared" si="1"/>
        <v>Nov</v>
      </c>
      <c r="G57">
        <v>11</v>
      </c>
      <c r="H57" s="15" t="str">
        <f t="shared" si="2"/>
        <v>11-Nov-2004</v>
      </c>
      <c r="I57" s="13">
        <v>38302</v>
      </c>
      <c r="J57" s="18">
        <f t="shared" si="3"/>
        <v>18</v>
      </c>
      <c r="K57">
        <v>0</v>
      </c>
      <c r="L57" s="14">
        <v>1163.46</v>
      </c>
      <c r="M57" t="s">
        <v>8</v>
      </c>
      <c r="N57">
        <f t="shared" si="4"/>
        <v>1</v>
      </c>
      <c r="O57" s="8" t="str">
        <f t="shared" si="5"/>
        <v>tier - 2</v>
      </c>
      <c r="P57" t="s">
        <v>9</v>
      </c>
      <c r="Q57">
        <f t="shared" si="6"/>
        <v>1</v>
      </c>
      <c r="R57" s="8" t="str">
        <f t="shared" si="7"/>
        <v>tier - 3</v>
      </c>
      <c r="S57" t="s">
        <v>10</v>
      </c>
      <c r="T57" s="8" t="str">
        <f t="shared" si="8"/>
        <v>R1013</v>
      </c>
    </row>
    <row r="58" spans="1:20">
      <c r="A58" t="s">
        <v>75</v>
      </c>
      <c r="B58" t="str">
        <f t="shared" si="9"/>
        <v>Id2280</v>
      </c>
      <c r="C58">
        <v>2002</v>
      </c>
      <c r="D58" s="8">
        <f t="shared" si="0"/>
        <v>2002</v>
      </c>
      <c r="E58" t="s">
        <v>15</v>
      </c>
      <c r="F58" s="8" t="str">
        <f t="shared" si="1"/>
        <v>Jun</v>
      </c>
      <c r="G58">
        <v>11</v>
      </c>
      <c r="H58" s="15" t="str">
        <f t="shared" si="2"/>
        <v>11-Jun-2002</v>
      </c>
      <c r="I58" s="13">
        <v>37418</v>
      </c>
      <c r="J58" s="18">
        <f t="shared" si="3"/>
        <v>20</v>
      </c>
      <c r="K58">
        <v>0</v>
      </c>
      <c r="L58" s="14">
        <v>1165</v>
      </c>
      <c r="M58" t="s">
        <v>8</v>
      </c>
      <c r="N58">
        <f t="shared" si="4"/>
        <v>1</v>
      </c>
      <c r="O58" s="8" t="str">
        <f t="shared" si="5"/>
        <v>tier - 2</v>
      </c>
      <c r="P58" t="s">
        <v>9</v>
      </c>
      <c r="Q58">
        <f t="shared" si="6"/>
        <v>1</v>
      </c>
      <c r="R58" s="8" t="str">
        <f t="shared" si="7"/>
        <v>tier - 3</v>
      </c>
      <c r="S58" t="s">
        <v>20</v>
      </c>
      <c r="T58" s="8" t="str">
        <f t="shared" si="8"/>
        <v>R1012</v>
      </c>
    </row>
    <row r="59" spans="1:20">
      <c r="A59" t="s">
        <v>76</v>
      </c>
      <c r="B59" t="str">
        <f t="shared" si="9"/>
        <v>Id2279</v>
      </c>
      <c r="C59">
        <v>2001</v>
      </c>
      <c r="D59" s="8">
        <f t="shared" si="0"/>
        <v>2001</v>
      </c>
      <c r="E59" t="s">
        <v>12</v>
      </c>
      <c r="F59" s="8" t="str">
        <f t="shared" si="1"/>
        <v>Nov</v>
      </c>
      <c r="G59">
        <v>12</v>
      </c>
      <c r="H59" s="15" t="str">
        <f t="shared" si="2"/>
        <v>12-Nov-2001</v>
      </c>
      <c r="I59" s="13">
        <v>37207</v>
      </c>
      <c r="J59" s="18">
        <f t="shared" si="3"/>
        <v>21</v>
      </c>
      <c r="K59">
        <v>0</v>
      </c>
      <c r="L59" s="14">
        <v>1167</v>
      </c>
      <c r="M59" t="s">
        <v>8</v>
      </c>
      <c r="N59">
        <f t="shared" si="4"/>
        <v>1</v>
      </c>
      <c r="O59" s="8" t="str">
        <f t="shared" si="5"/>
        <v>tier - 2</v>
      </c>
      <c r="P59" t="s">
        <v>13</v>
      </c>
      <c r="Q59">
        <f t="shared" si="6"/>
        <v>2</v>
      </c>
      <c r="R59" s="8" t="str">
        <f t="shared" si="7"/>
        <v>tier - 1</v>
      </c>
      <c r="S59" t="s">
        <v>10</v>
      </c>
      <c r="T59" s="8" t="str">
        <f t="shared" si="8"/>
        <v>R1013</v>
      </c>
    </row>
    <row r="60" spans="1:20">
      <c r="A60" t="s">
        <v>77</v>
      </c>
      <c r="B60" t="str">
        <f t="shared" si="9"/>
        <v>Id2278</v>
      </c>
      <c r="C60">
        <v>1996</v>
      </c>
      <c r="D60" s="8">
        <f t="shared" si="0"/>
        <v>1996</v>
      </c>
      <c r="E60" t="s">
        <v>32</v>
      </c>
      <c r="F60" s="8" t="str">
        <f t="shared" si="1"/>
        <v>Aug</v>
      </c>
      <c r="G60">
        <v>11</v>
      </c>
      <c r="H60" s="15" t="str">
        <f t="shared" si="2"/>
        <v>11-Aug-1996</v>
      </c>
      <c r="I60" s="13">
        <v>35288</v>
      </c>
      <c r="J60" s="18">
        <f t="shared" si="3"/>
        <v>26</v>
      </c>
      <c r="K60">
        <v>0</v>
      </c>
      <c r="L60" s="14">
        <v>1178</v>
      </c>
      <c r="M60" t="s">
        <v>8</v>
      </c>
      <c r="N60">
        <f t="shared" si="4"/>
        <v>1</v>
      </c>
      <c r="O60" s="8" t="str">
        <f t="shared" si="5"/>
        <v>tier - 2</v>
      </c>
      <c r="P60" t="s">
        <v>9</v>
      </c>
      <c r="Q60">
        <f t="shared" si="6"/>
        <v>1</v>
      </c>
      <c r="R60" s="8" t="str">
        <f t="shared" si="7"/>
        <v>tier - 3</v>
      </c>
      <c r="S60" t="s">
        <v>10</v>
      </c>
      <c r="T60" s="8" t="str">
        <f t="shared" si="8"/>
        <v>R1013</v>
      </c>
    </row>
    <row r="61" spans="1:20">
      <c r="A61" t="s">
        <v>78</v>
      </c>
      <c r="B61" t="str">
        <f t="shared" si="9"/>
        <v>Id2277</v>
      </c>
      <c r="C61">
        <v>1997</v>
      </c>
      <c r="D61" s="8">
        <f t="shared" si="0"/>
        <v>1997</v>
      </c>
      <c r="E61" t="s">
        <v>15</v>
      </c>
      <c r="F61" s="8" t="str">
        <f t="shared" si="1"/>
        <v>Jun</v>
      </c>
      <c r="G61">
        <v>28</v>
      </c>
      <c r="H61" s="15" t="str">
        <f t="shared" si="2"/>
        <v>28-Jun-1997</v>
      </c>
      <c r="I61" s="13">
        <v>35609</v>
      </c>
      <c r="J61" s="18">
        <f t="shared" si="3"/>
        <v>25</v>
      </c>
      <c r="K61">
        <v>0</v>
      </c>
      <c r="L61" s="14">
        <v>1178.07</v>
      </c>
      <c r="M61" t="s">
        <v>8</v>
      </c>
      <c r="N61">
        <f t="shared" si="4"/>
        <v>1</v>
      </c>
      <c r="O61" s="8" t="str">
        <f t="shared" si="5"/>
        <v>tier - 2</v>
      </c>
      <c r="P61" t="s">
        <v>8</v>
      </c>
      <c r="Q61">
        <f t="shared" si="6"/>
        <v>9</v>
      </c>
      <c r="R61" s="8" t="str">
        <f t="shared" si="7"/>
        <v>tier - 2</v>
      </c>
      <c r="S61" t="s">
        <v>10</v>
      </c>
      <c r="T61" s="8" t="str">
        <f t="shared" si="8"/>
        <v>R1013</v>
      </c>
    </row>
    <row r="62" spans="1:20">
      <c r="A62" t="s">
        <v>79</v>
      </c>
      <c r="B62" t="str">
        <f t="shared" si="9"/>
        <v>Id2276</v>
      </c>
      <c r="C62">
        <v>2002</v>
      </c>
      <c r="D62" s="8">
        <f t="shared" si="0"/>
        <v>2002</v>
      </c>
      <c r="E62" t="s">
        <v>32</v>
      </c>
      <c r="F62" s="8" t="str">
        <f t="shared" si="1"/>
        <v>Aug</v>
      </c>
      <c r="G62">
        <v>26</v>
      </c>
      <c r="H62" s="15" t="str">
        <f t="shared" si="2"/>
        <v>26-Aug-2002</v>
      </c>
      <c r="I62" s="13">
        <v>37494</v>
      </c>
      <c r="J62" s="18">
        <f t="shared" si="3"/>
        <v>20</v>
      </c>
      <c r="K62">
        <v>0</v>
      </c>
      <c r="L62" s="14">
        <v>1191</v>
      </c>
      <c r="M62" t="s">
        <v>8</v>
      </c>
      <c r="N62">
        <f t="shared" si="4"/>
        <v>1</v>
      </c>
      <c r="O62" s="8" t="str">
        <f t="shared" si="5"/>
        <v>tier - 2</v>
      </c>
      <c r="P62" t="s">
        <v>13</v>
      </c>
      <c r="Q62">
        <f t="shared" si="6"/>
        <v>2</v>
      </c>
      <c r="R62" s="8" t="str">
        <f t="shared" si="7"/>
        <v>tier - 1</v>
      </c>
      <c r="S62" t="s">
        <v>10</v>
      </c>
      <c r="T62" s="8" t="str">
        <f t="shared" si="8"/>
        <v>R1013</v>
      </c>
    </row>
    <row r="63" spans="1:20">
      <c r="A63" t="s">
        <v>80</v>
      </c>
      <c r="B63" t="str">
        <f t="shared" si="9"/>
        <v>Id2275</v>
      </c>
      <c r="C63">
        <v>1999</v>
      </c>
      <c r="D63" s="8">
        <f t="shared" si="0"/>
        <v>1999</v>
      </c>
      <c r="E63" t="s">
        <v>15</v>
      </c>
      <c r="F63" s="8" t="str">
        <f t="shared" si="1"/>
        <v>Jun</v>
      </c>
      <c r="G63">
        <v>28</v>
      </c>
      <c r="H63" s="15" t="str">
        <f t="shared" si="2"/>
        <v>28-Jun-1999</v>
      </c>
      <c r="I63" s="13">
        <v>36339</v>
      </c>
      <c r="J63" s="18">
        <f t="shared" si="3"/>
        <v>23</v>
      </c>
      <c r="K63">
        <v>0</v>
      </c>
      <c r="L63" s="14">
        <v>1200</v>
      </c>
      <c r="M63" t="s">
        <v>8</v>
      </c>
      <c r="N63">
        <f t="shared" si="4"/>
        <v>1</v>
      </c>
      <c r="O63" s="8" t="str">
        <f t="shared" si="5"/>
        <v>tier - 2</v>
      </c>
      <c r="P63" t="s">
        <v>9</v>
      </c>
      <c r="Q63">
        <f t="shared" si="6"/>
        <v>1</v>
      </c>
      <c r="R63" s="8" t="str">
        <f t="shared" si="7"/>
        <v>tier - 3</v>
      </c>
      <c r="S63" t="s">
        <v>20</v>
      </c>
      <c r="T63" s="8" t="str">
        <f t="shared" si="8"/>
        <v>R1012</v>
      </c>
    </row>
    <row r="64" spans="1:20">
      <c r="A64" t="s">
        <v>81</v>
      </c>
      <c r="B64" t="str">
        <f t="shared" si="9"/>
        <v>Id2274</v>
      </c>
      <c r="C64">
        <v>1992</v>
      </c>
      <c r="D64" s="8">
        <f t="shared" si="0"/>
        <v>1992</v>
      </c>
      <c r="E64" t="s">
        <v>34</v>
      </c>
      <c r="F64" s="8" t="str">
        <f t="shared" si="1"/>
        <v>Oct</v>
      </c>
      <c r="G64">
        <v>6</v>
      </c>
      <c r="H64" s="15" t="str">
        <f t="shared" si="2"/>
        <v>6-Oct-1992</v>
      </c>
      <c r="I64" s="13">
        <v>33883</v>
      </c>
      <c r="J64" s="18">
        <f t="shared" si="3"/>
        <v>30</v>
      </c>
      <c r="K64">
        <v>0</v>
      </c>
      <c r="L64" s="14">
        <v>1200.55</v>
      </c>
      <c r="M64" t="s">
        <v>8</v>
      </c>
      <c r="N64">
        <f t="shared" si="4"/>
        <v>1</v>
      </c>
      <c r="O64" s="8" t="str">
        <f t="shared" si="5"/>
        <v>tier - 2</v>
      </c>
      <c r="P64" t="s">
        <v>9</v>
      </c>
      <c r="Q64">
        <f t="shared" si="6"/>
        <v>1</v>
      </c>
      <c r="R64" s="8" t="str">
        <f t="shared" si="7"/>
        <v>tier - 3</v>
      </c>
      <c r="S64" t="s">
        <v>10</v>
      </c>
      <c r="T64" s="8" t="str">
        <f t="shared" si="8"/>
        <v>R1013</v>
      </c>
    </row>
    <row r="65" spans="1:20">
      <c r="A65" t="s">
        <v>82</v>
      </c>
      <c r="B65" t="str">
        <f t="shared" si="9"/>
        <v>Id2273</v>
      </c>
      <c r="C65">
        <v>2004</v>
      </c>
      <c r="D65" s="8">
        <f t="shared" si="0"/>
        <v>2004</v>
      </c>
      <c r="E65" t="s">
        <v>15</v>
      </c>
      <c r="F65" s="8" t="str">
        <f t="shared" si="1"/>
        <v>Jun</v>
      </c>
      <c r="G65">
        <v>2</v>
      </c>
      <c r="H65" s="15" t="str">
        <f t="shared" si="2"/>
        <v>2-Jun-2004</v>
      </c>
      <c r="I65" s="13">
        <v>38140</v>
      </c>
      <c r="J65" s="18">
        <f t="shared" si="3"/>
        <v>19</v>
      </c>
      <c r="K65">
        <v>0</v>
      </c>
      <c r="L65" s="14">
        <v>1210</v>
      </c>
      <c r="M65" t="s">
        <v>8</v>
      </c>
      <c r="N65">
        <f t="shared" si="4"/>
        <v>1</v>
      </c>
      <c r="O65" s="8" t="str">
        <f t="shared" si="5"/>
        <v>tier - 2</v>
      </c>
      <c r="P65" t="s">
        <v>13</v>
      </c>
      <c r="Q65">
        <f t="shared" si="6"/>
        <v>2</v>
      </c>
      <c r="R65" s="8" t="str">
        <f t="shared" si="7"/>
        <v>tier - 1</v>
      </c>
      <c r="S65" t="s">
        <v>10</v>
      </c>
      <c r="T65" s="8" t="str">
        <f t="shared" si="8"/>
        <v>R1013</v>
      </c>
    </row>
    <row r="66" spans="1:20">
      <c r="A66" t="s">
        <v>83</v>
      </c>
      <c r="B66" t="str">
        <f t="shared" si="9"/>
        <v>Id2272</v>
      </c>
      <c r="C66">
        <v>1996</v>
      </c>
      <c r="D66" s="8">
        <f t="shared" ref="D66:D129" si="10">IF(C66="?",ROUND(AVERAGE($C$2:$C$2344),0),C66)</f>
        <v>1996</v>
      </c>
      <c r="E66" t="s">
        <v>12</v>
      </c>
      <c r="F66" s="8" t="str">
        <f t="shared" ref="F66:F129" si="11">IF(E66="?","Sep",E66)</f>
        <v>Nov</v>
      </c>
      <c r="G66">
        <v>4</v>
      </c>
      <c r="H66" s="15" t="str">
        <f t="shared" ref="H66:H129" si="12">CONCATENATE(G66,"-",F66,"-",D66)</f>
        <v>4-Nov-1996</v>
      </c>
      <c r="I66" s="13">
        <v>35373</v>
      </c>
      <c r="J66" s="18">
        <f t="shared" ref="J66:J129" si="13">DATEDIF(I66,"8-6-2023","Y")</f>
        <v>26</v>
      </c>
      <c r="K66">
        <v>0</v>
      </c>
      <c r="L66" s="14">
        <v>1220</v>
      </c>
      <c r="M66" t="s">
        <v>8</v>
      </c>
      <c r="N66">
        <f t="shared" ref="N66:N129" si="14">MATCH(M66,$M$2:$M$2344,0)</f>
        <v>1</v>
      </c>
      <c r="O66" s="8" t="str">
        <f t="shared" ref="O66:O129" si="15">IF(M66="?",INDEX($M$2:$M$2344,MODE($N$2:$N$2344)),M66)</f>
        <v>tier - 2</v>
      </c>
      <c r="P66" t="s">
        <v>9</v>
      </c>
      <c r="Q66">
        <f t="shared" ref="Q66:Q129" si="16">MATCH(P66,$P$2:$P$2344,0)</f>
        <v>1</v>
      </c>
      <c r="R66" s="8" t="str">
        <f t="shared" ref="R66:R129" si="17">IF(P66="?",INDEX($P$2:$P$2344,MODE($Q$2:$Q$2344)),P66)</f>
        <v>tier - 3</v>
      </c>
      <c r="S66" t="s">
        <v>20</v>
      </c>
      <c r="T66" s="8" t="str">
        <f t="shared" ref="T66:T129" si="18">IF(S66="?","Unknown",S66)</f>
        <v>R1012</v>
      </c>
    </row>
    <row r="67" spans="1:20">
      <c r="A67" t="s">
        <v>84</v>
      </c>
      <c r="B67" t="str">
        <f t="shared" ref="B67:B130" si="19">IF(A67="?", "Unknown",A67)</f>
        <v>Id2271</v>
      </c>
      <c r="C67">
        <v>2004</v>
      </c>
      <c r="D67" s="8">
        <f t="shared" si="10"/>
        <v>2004</v>
      </c>
      <c r="E67" t="s">
        <v>7</v>
      </c>
      <c r="F67" s="8" t="str">
        <f t="shared" si="11"/>
        <v>Jul</v>
      </c>
      <c r="G67">
        <v>9</v>
      </c>
      <c r="H67" s="15" t="str">
        <f t="shared" si="12"/>
        <v>9-Jul-2004</v>
      </c>
      <c r="I67" s="13">
        <v>38177</v>
      </c>
      <c r="J67" s="18">
        <f t="shared" si="13"/>
        <v>18</v>
      </c>
      <c r="K67">
        <v>0</v>
      </c>
      <c r="L67" s="14">
        <v>1224</v>
      </c>
      <c r="M67" t="s">
        <v>8</v>
      </c>
      <c r="N67">
        <f t="shared" si="14"/>
        <v>1</v>
      </c>
      <c r="O67" s="8" t="str">
        <f t="shared" si="15"/>
        <v>tier - 2</v>
      </c>
      <c r="P67" t="s">
        <v>13</v>
      </c>
      <c r="Q67">
        <f t="shared" si="16"/>
        <v>2</v>
      </c>
      <c r="R67" s="8" t="str">
        <f t="shared" si="17"/>
        <v>tier - 1</v>
      </c>
      <c r="S67" t="s">
        <v>10</v>
      </c>
      <c r="T67" s="8" t="str">
        <f t="shared" si="18"/>
        <v>R1013</v>
      </c>
    </row>
    <row r="68" spans="1:20">
      <c r="A68" t="s">
        <v>85</v>
      </c>
      <c r="B68" t="str">
        <f t="shared" si="19"/>
        <v>Id2270</v>
      </c>
      <c r="C68">
        <v>2004</v>
      </c>
      <c r="D68" s="8">
        <f t="shared" si="10"/>
        <v>2004</v>
      </c>
      <c r="E68" t="s">
        <v>34</v>
      </c>
      <c r="F68" s="8" t="str">
        <f t="shared" si="11"/>
        <v>Oct</v>
      </c>
      <c r="G68">
        <v>16</v>
      </c>
      <c r="H68" s="15" t="str">
        <f t="shared" si="12"/>
        <v>16-Oct-2004</v>
      </c>
      <c r="I68" s="13">
        <v>38276</v>
      </c>
      <c r="J68" s="18">
        <f t="shared" si="13"/>
        <v>18</v>
      </c>
      <c r="K68">
        <v>0</v>
      </c>
      <c r="L68" s="14">
        <v>1228</v>
      </c>
      <c r="M68" t="s">
        <v>8</v>
      </c>
      <c r="N68">
        <f t="shared" si="14"/>
        <v>1</v>
      </c>
      <c r="O68" s="8" t="str">
        <f t="shared" si="15"/>
        <v>tier - 2</v>
      </c>
      <c r="P68" t="s">
        <v>13</v>
      </c>
      <c r="Q68">
        <f t="shared" si="16"/>
        <v>2</v>
      </c>
      <c r="R68" s="8" t="str">
        <f t="shared" si="17"/>
        <v>tier - 1</v>
      </c>
      <c r="S68" t="s">
        <v>20</v>
      </c>
      <c r="T68" s="8" t="str">
        <f t="shared" si="18"/>
        <v>R1012</v>
      </c>
    </row>
    <row r="69" spans="1:20">
      <c r="A69" t="s">
        <v>86</v>
      </c>
      <c r="B69" t="str">
        <f t="shared" si="19"/>
        <v>Id2269</v>
      </c>
      <c r="C69">
        <v>1998</v>
      </c>
      <c r="D69" s="8">
        <f t="shared" si="10"/>
        <v>1998</v>
      </c>
      <c r="E69" t="s">
        <v>7</v>
      </c>
      <c r="F69" s="8" t="str">
        <f t="shared" si="11"/>
        <v>Jul</v>
      </c>
      <c r="G69">
        <v>13</v>
      </c>
      <c r="H69" s="15" t="str">
        <f t="shared" si="12"/>
        <v>13-Jul-1998</v>
      </c>
      <c r="I69" s="13">
        <v>35989</v>
      </c>
      <c r="J69" s="18">
        <f t="shared" si="13"/>
        <v>24</v>
      </c>
      <c r="K69">
        <v>0</v>
      </c>
      <c r="L69" s="14">
        <v>1234</v>
      </c>
      <c r="M69" t="s">
        <v>8</v>
      </c>
      <c r="N69">
        <f t="shared" si="14"/>
        <v>1</v>
      </c>
      <c r="O69" s="8" t="str">
        <f t="shared" si="15"/>
        <v>tier - 2</v>
      </c>
      <c r="P69" t="s">
        <v>13</v>
      </c>
      <c r="Q69">
        <f t="shared" si="16"/>
        <v>2</v>
      </c>
      <c r="R69" s="8" t="str">
        <f t="shared" si="17"/>
        <v>tier - 1</v>
      </c>
      <c r="S69" t="s">
        <v>10</v>
      </c>
      <c r="T69" s="8" t="str">
        <f t="shared" si="18"/>
        <v>R1013</v>
      </c>
    </row>
    <row r="70" spans="1:20">
      <c r="A70" t="s">
        <v>87</v>
      </c>
      <c r="B70" t="str">
        <f t="shared" si="19"/>
        <v>Id2268</v>
      </c>
      <c r="C70">
        <v>2002</v>
      </c>
      <c r="D70" s="8">
        <f t="shared" si="10"/>
        <v>2002</v>
      </c>
      <c r="E70" t="s">
        <v>27</v>
      </c>
      <c r="F70" s="8" t="str">
        <f t="shared" si="11"/>
        <v>Dec</v>
      </c>
      <c r="G70">
        <v>12</v>
      </c>
      <c r="H70" s="15" t="str">
        <f t="shared" si="12"/>
        <v>12-Dec-2002</v>
      </c>
      <c r="I70" s="13">
        <v>37602</v>
      </c>
      <c r="J70" s="18">
        <f t="shared" si="13"/>
        <v>20</v>
      </c>
      <c r="K70">
        <v>0</v>
      </c>
      <c r="L70" s="14">
        <v>1237</v>
      </c>
      <c r="M70" t="s">
        <v>8</v>
      </c>
      <c r="N70">
        <f t="shared" si="14"/>
        <v>1</v>
      </c>
      <c r="O70" s="8" t="str">
        <f t="shared" si="15"/>
        <v>tier - 2</v>
      </c>
      <c r="P70" t="s">
        <v>8</v>
      </c>
      <c r="Q70">
        <f t="shared" si="16"/>
        <v>9</v>
      </c>
      <c r="R70" s="8" t="str">
        <f t="shared" si="17"/>
        <v>tier - 2</v>
      </c>
      <c r="S70" t="s">
        <v>10</v>
      </c>
      <c r="T70" s="8" t="str">
        <f t="shared" si="18"/>
        <v>R1013</v>
      </c>
    </row>
    <row r="71" spans="1:20">
      <c r="A71" t="s">
        <v>88</v>
      </c>
      <c r="B71" t="str">
        <f t="shared" si="19"/>
        <v>Id2267</v>
      </c>
      <c r="C71">
        <v>1998</v>
      </c>
      <c r="D71" s="8">
        <f t="shared" si="10"/>
        <v>1998</v>
      </c>
      <c r="E71" t="s">
        <v>34</v>
      </c>
      <c r="F71" s="8" t="str">
        <f t="shared" si="11"/>
        <v>Oct</v>
      </c>
      <c r="G71">
        <v>11</v>
      </c>
      <c r="H71" s="15" t="str">
        <f t="shared" si="12"/>
        <v>11-Oct-1998</v>
      </c>
      <c r="I71" s="13">
        <v>36079</v>
      </c>
      <c r="J71" s="18">
        <f t="shared" si="13"/>
        <v>24</v>
      </c>
      <c r="K71">
        <v>0</v>
      </c>
      <c r="L71" s="14">
        <v>1240</v>
      </c>
      <c r="M71" t="s">
        <v>8</v>
      </c>
      <c r="N71">
        <f t="shared" si="14"/>
        <v>1</v>
      </c>
      <c r="O71" s="8" t="str">
        <f t="shared" si="15"/>
        <v>tier - 2</v>
      </c>
      <c r="P71" t="s">
        <v>13</v>
      </c>
      <c r="Q71">
        <f t="shared" si="16"/>
        <v>2</v>
      </c>
      <c r="R71" s="8" t="str">
        <f t="shared" si="17"/>
        <v>tier - 1</v>
      </c>
      <c r="S71" t="s">
        <v>20</v>
      </c>
      <c r="T71" s="8" t="str">
        <f t="shared" si="18"/>
        <v>R1012</v>
      </c>
    </row>
    <row r="72" spans="1:20">
      <c r="A72" t="s">
        <v>89</v>
      </c>
      <c r="B72" t="str">
        <f t="shared" si="19"/>
        <v>Id2266</v>
      </c>
      <c r="C72">
        <v>2002</v>
      </c>
      <c r="D72" s="8">
        <f t="shared" si="10"/>
        <v>2002</v>
      </c>
      <c r="E72" t="s">
        <v>7</v>
      </c>
      <c r="F72" s="8" t="str">
        <f t="shared" si="11"/>
        <v>Jul</v>
      </c>
      <c r="G72">
        <v>1</v>
      </c>
      <c r="H72" s="15" t="str">
        <f t="shared" si="12"/>
        <v>1-Jul-2002</v>
      </c>
      <c r="I72" s="13">
        <v>37438</v>
      </c>
      <c r="J72" s="18">
        <f t="shared" si="13"/>
        <v>20</v>
      </c>
      <c r="K72">
        <v>0</v>
      </c>
      <c r="L72" s="14">
        <v>1241</v>
      </c>
      <c r="M72" t="s">
        <v>8</v>
      </c>
      <c r="N72">
        <f t="shared" si="14"/>
        <v>1</v>
      </c>
      <c r="O72" s="8" t="str">
        <f t="shared" si="15"/>
        <v>tier - 2</v>
      </c>
      <c r="P72" t="s">
        <v>8</v>
      </c>
      <c r="Q72">
        <f t="shared" si="16"/>
        <v>9</v>
      </c>
      <c r="R72" s="8" t="str">
        <f t="shared" si="17"/>
        <v>tier - 2</v>
      </c>
      <c r="S72" t="s">
        <v>10</v>
      </c>
      <c r="T72" s="8" t="str">
        <f t="shared" si="18"/>
        <v>R1013</v>
      </c>
    </row>
    <row r="73" spans="1:20">
      <c r="A73" t="s">
        <v>90</v>
      </c>
      <c r="B73" t="str">
        <f t="shared" si="19"/>
        <v>Id2265</v>
      </c>
      <c r="C73">
        <v>2003</v>
      </c>
      <c r="D73" s="8">
        <f t="shared" si="10"/>
        <v>2003</v>
      </c>
      <c r="E73" t="s">
        <v>32</v>
      </c>
      <c r="F73" s="8" t="str">
        <f t="shared" si="11"/>
        <v>Aug</v>
      </c>
      <c r="G73">
        <v>2</v>
      </c>
      <c r="H73" s="15" t="str">
        <f t="shared" si="12"/>
        <v>2-Aug-2003</v>
      </c>
      <c r="I73" s="13">
        <v>37835</v>
      </c>
      <c r="J73" s="18">
        <f t="shared" si="13"/>
        <v>19</v>
      </c>
      <c r="K73">
        <v>0</v>
      </c>
      <c r="L73" s="14">
        <v>1241.57</v>
      </c>
      <c r="M73" t="s">
        <v>8</v>
      </c>
      <c r="N73">
        <f t="shared" si="14"/>
        <v>1</v>
      </c>
      <c r="O73" s="8" t="str">
        <f t="shared" si="15"/>
        <v>tier - 2</v>
      </c>
      <c r="P73" t="s">
        <v>8</v>
      </c>
      <c r="Q73">
        <f t="shared" si="16"/>
        <v>9</v>
      </c>
      <c r="R73" s="8" t="str">
        <f t="shared" si="17"/>
        <v>tier - 2</v>
      </c>
      <c r="S73" t="s">
        <v>39</v>
      </c>
      <c r="T73" s="8" t="str">
        <f t="shared" si="18"/>
        <v>R1011</v>
      </c>
    </row>
    <row r="74" spans="1:20">
      <c r="A74" t="s">
        <v>91</v>
      </c>
      <c r="B74" t="str">
        <f t="shared" si="19"/>
        <v>Id2264</v>
      </c>
      <c r="C74">
        <v>2003</v>
      </c>
      <c r="D74" s="8">
        <f t="shared" si="10"/>
        <v>2003</v>
      </c>
      <c r="E74" t="s">
        <v>17</v>
      </c>
      <c r="F74" s="8" t="str">
        <f t="shared" si="11"/>
        <v>Sep</v>
      </c>
      <c r="G74">
        <v>15</v>
      </c>
      <c r="H74" s="15" t="str">
        <f t="shared" si="12"/>
        <v>15-Sep-2003</v>
      </c>
      <c r="I74" s="13">
        <v>37879</v>
      </c>
      <c r="J74" s="18">
        <f t="shared" si="13"/>
        <v>19</v>
      </c>
      <c r="K74">
        <v>0</v>
      </c>
      <c r="L74" s="14">
        <v>1242.26</v>
      </c>
      <c r="M74" t="s">
        <v>8</v>
      </c>
      <c r="N74">
        <f t="shared" si="14"/>
        <v>1</v>
      </c>
      <c r="O74" s="8" t="str">
        <f t="shared" si="15"/>
        <v>tier - 2</v>
      </c>
      <c r="P74" t="s">
        <v>13</v>
      </c>
      <c r="Q74">
        <f t="shared" si="16"/>
        <v>2</v>
      </c>
      <c r="R74" s="8" t="str">
        <f t="shared" si="17"/>
        <v>tier - 1</v>
      </c>
      <c r="S74" t="s">
        <v>39</v>
      </c>
      <c r="T74" s="8" t="str">
        <f t="shared" si="18"/>
        <v>R1011</v>
      </c>
    </row>
    <row r="75" spans="1:20">
      <c r="A75" t="s">
        <v>92</v>
      </c>
      <c r="B75" t="str">
        <f t="shared" si="19"/>
        <v>Id2263</v>
      </c>
      <c r="C75">
        <v>2003</v>
      </c>
      <c r="D75" s="8">
        <f t="shared" si="10"/>
        <v>2003</v>
      </c>
      <c r="E75" t="s">
        <v>17</v>
      </c>
      <c r="F75" s="8" t="str">
        <f t="shared" si="11"/>
        <v>Sep</v>
      </c>
      <c r="G75">
        <v>8</v>
      </c>
      <c r="H75" s="15" t="str">
        <f t="shared" si="12"/>
        <v>8-Sep-2003</v>
      </c>
      <c r="I75" s="13">
        <v>37872</v>
      </c>
      <c r="J75" s="18">
        <f t="shared" si="13"/>
        <v>19</v>
      </c>
      <c r="K75">
        <v>0</v>
      </c>
      <c r="L75" s="14">
        <v>1242.82</v>
      </c>
      <c r="M75" t="s">
        <v>8</v>
      </c>
      <c r="N75">
        <f t="shared" si="14"/>
        <v>1</v>
      </c>
      <c r="O75" s="8" t="str">
        <f t="shared" si="15"/>
        <v>tier - 2</v>
      </c>
      <c r="P75" t="s">
        <v>13</v>
      </c>
      <c r="Q75">
        <f t="shared" si="16"/>
        <v>2</v>
      </c>
      <c r="R75" s="8" t="str">
        <f t="shared" si="17"/>
        <v>tier - 1</v>
      </c>
      <c r="S75" t="s">
        <v>39</v>
      </c>
      <c r="T75" s="8" t="str">
        <f t="shared" si="18"/>
        <v>R1011</v>
      </c>
    </row>
    <row r="76" spans="1:20">
      <c r="A76" t="s">
        <v>93</v>
      </c>
      <c r="B76" t="str">
        <f t="shared" si="19"/>
        <v>Id2262</v>
      </c>
      <c r="C76">
        <v>2003</v>
      </c>
      <c r="D76" s="8">
        <f t="shared" si="10"/>
        <v>2003</v>
      </c>
      <c r="E76" t="s">
        <v>17</v>
      </c>
      <c r="F76" s="8" t="str">
        <f t="shared" si="11"/>
        <v>Sep</v>
      </c>
      <c r="G76">
        <v>15</v>
      </c>
      <c r="H76" s="15" t="str">
        <f t="shared" si="12"/>
        <v>15-Sep-2003</v>
      </c>
      <c r="I76" s="13">
        <v>37879</v>
      </c>
      <c r="J76" s="18">
        <f t="shared" si="13"/>
        <v>19</v>
      </c>
      <c r="K76">
        <v>0</v>
      </c>
      <c r="L76" s="14">
        <v>1252.4100000000001</v>
      </c>
      <c r="M76" t="s">
        <v>8</v>
      </c>
      <c r="N76">
        <f t="shared" si="14"/>
        <v>1</v>
      </c>
      <c r="O76" s="8" t="str">
        <f t="shared" si="15"/>
        <v>tier - 2</v>
      </c>
      <c r="P76" t="s">
        <v>9</v>
      </c>
      <c r="Q76">
        <f t="shared" si="16"/>
        <v>1</v>
      </c>
      <c r="R76" s="8" t="str">
        <f t="shared" si="17"/>
        <v>tier - 3</v>
      </c>
      <c r="S76" t="s">
        <v>39</v>
      </c>
      <c r="T76" s="8" t="str">
        <f t="shared" si="18"/>
        <v>R1011</v>
      </c>
    </row>
    <row r="77" spans="1:20">
      <c r="A77" t="s">
        <v>94</v>
      </c>
      <c r="B77" t="str">
        <f t="shared" si="19"/>
        <v>Id2261</v>
      </c>
      <c r="C77">
        <v>1997</v>
      </c>
      <c r="D77" s="8">
        <f t="shared" si="10"/>
        <v>1997</v>
      </c>
      <c r="E77" t="s">
        <v>12</v>
      </c>
      <c r="F77" s="8" t="str">
        <f t="shared" si="11"/>
        <v>Nov</v>
      </c>
      <c r="G77">
        <v>4</v>
      </c>
      <c r="H77" s="15" t="str">
        <f t="shared" si="12"/>
        <v>4-Nov-1997</v>
      </c>
      <c r="I77" s="13">
        <v>35738</v>
      </c>
      <c r="J77" s="18">
        <f t="shared" si="13"/>
        <v>25</v>
      </c>
      <c r="K77">
        <v>0</v>
      </c>
      <c r="L77" s="14">
        <v>1253</v>
      </c>
      <c r="M77" t="s">
        <v>8</v>
      </c>
      <c r="N77">
        <f t="shared" si="14"/>
        <v>1</v>
      </c>
      <c r="O77" s="8" t="str">
        <f t="shared" si="15"/>
        <v>tier - 2</v>
      </c>
      <c r="P77" t="s">
        <v>8</v>
      </c>
      <c r="Q77">
        <f t="shared" si="16"/>
        <v>9</v>
      </c>
      <c r="R77" s="8" t="str">
        <f t="shared" si="17"/>
        <v>tier - 2</v>
      </c>
      <c r="S77" t="s">
        <v>10</v>
      </c>
      <c r="T77" s="8" t="str">
        <f t="shared" si="18"/>
        <v>R1013</v>
      </c>
    </row>
    <row r="78" spans="1:20">
      <c r="A78" t="s">
        <v>95</v>
      </c>
      <c r="B78" t="str">
        <f t="shared" si="19"/>
        <v>Id2260</v>
      </c>
      <c r="C78">
        <v>2003</v>
      </c>
      <c r="D78" s="8">
        <f t="shared" si="10"/>
        <v>2003</v>
      </c>
      <c r="E78" t="s">
        <v>27</v>
      </c>
      <c r="F78" s="8" t="str">
        <f t="shared" si="11"/>
        <v>Dec</v>
      </c>
      <c r="G78">
        <v>10</v>
      </c>
      <c r="H78" s="15" t="str">
        <f t="shared" si="12"/>
        <v>10-Dec-2003</v>
      </c>
      <c r="I78" s="13">
        <v>37965</v>
      </c>
      <c r="J78" s="18">
        <f t="shared" si="13"/>
        <v>19</v>
      </c>
      <c r="K78">
        <v>0</v>
      </c>
      <c r="L78" s="14">
        <v>1253.94</v>
      </c>
      <c r="M78" t="s">
        <v>8</v>
      </c>
      <c r="N78">
        <f t="shared" si="14"/>
        <v>1</v>
      </c>
      <c r="O78" s="8" t="str">
        <f t="shared" si="15"/>
        <v>tier - 2</v>
      </c>
      <c r="P78" t="s">
        <v>8</v>
      </c>
      <c r="Q78">
        <f t="shared" si="16"/>
        <v>9</v>
      </c>
      <c r="R78" s="8" t="str">
        <f t="shared" si="17"/>
        <v>tier - 2</v>
      </c>
      <c r="S78" t="s">
        <v>39</v>
      </c>
      <c r="T78" s="8" t="str">
        <f t="shared" si="18"/>
        <v>R1011</v>
      </c>
    </row>
    <row r="79" spans="1:20">
      <c r="A79" t="s">
        <v>96</v>
      </c>
      <c r="B79" t="str">
        <f t="shared" si="19"/>
        <v>Id2259</v>
      </c>
      <c r="C79">
        <v>2003</v>
      </c>
      <c r="D79" s="8">
        <f t="shared" si="10"/>
        <v>2003</v>
      </c>
      <c r="E79" t="s">
        <v>34</v>
      </c>
      <c r="F79" s="8" t="str">
        <f t="shared" si="11"/>
        <v>Oct</v>
      </c>
      <c r="G79">
        <v>13</v>
      </c>
      <c r="H79" s="15" t="str">
        <f t="shared" si="12"/>
        <v>13-Oct-2003</v>
      </c>
      <c r="I79" s="13">
        <v>37907</v>
      </c>
      <c r="J79" s="18">
        <f t="shared" si="13"/>
        <v>19</v>
      </c>
      <c r="K79">
        <v>0</v>
      </c>
      <c r="L79" s="14">
        <v>1256.3</v>
      </c>
      <c r="M79" t="s">
        <v>8</v>
      </c>
      <c r="N79">
        <f t="shared" si="14"/>
        <v>1</v>
      </c>
      <c r="O79" s="8" t="str">
        <f t="shared" si="15"/>
        <v>tier - 2</v>
      </c>
      <c r="P79" t="s">
        <v>9</v>
      </c>
      <c r="Q79">
        <f t="shared" si="16"/>
        <v>1</v>
      </c>
      <c r="R79" s="8" t="str">
        <f t="shared" si="17"/>
        <v>tier - 3</v>
      </c>
      <c r="S79" t="s">
        <v>39</v>
      </c>
      <c r="T79" s="8" t="str">
        <f t="shared" si="18"/>
        <v>R1011</v>
      </c>
    </row>
    <row r="80" spans="1:20">
      <c r="A80" t="s">
        <v>97</v>
      </c>
      <c r="B80" t="str">
        <f t="shared" si="19"/>
        <v>Id2258</v>
      </c>
      <c r="C80">
        <v>2003</v>
      </c>
      <c r="D80" s="8">
        <f t="shared" si="10"/>
        <v>2003</v>
      </c>
      <c r="E80" t="s">
        <v>34</v>
      </c>
      <c r="F80" s="8" t="str">
        <f t="shared" si="11"/>
        <v>Oct</v>
      </c>
      <c r="G80">
        <v>30</v>
      </c>
      <c r="H80" s="15" t="str">
        <f t="shared" si="12"/>
        <v>30-Oct-2003</v>
      </c>
      <c r="I80" s="13">
        <v>37924</v>
      </c>
      <c r="J80" s="18">
        <f t="shared" si="13"/>
        <v>19</v>
      </c>
      <c r="K80">
        <v>0</v>
      </c>
      <c r="L80" s="14">
        <v>1261.44</v>
      </c>
      <c r="M80" t="s">
        <v>8</v>
      </c>
      <c r="N80">
        <f t="shared" si="14"/>
        <v>1</v>
      </c>
      <c r="O80" s="8" t="str">
        <f t="shared" si="15"/>
        <v>tier - 2</v>
      </c>
      <c r="P80" t="s">
        <v>9</v>
      </c>
      <c r="Q80">
        <f t="shared" si="16"/>
        <v>1</v>
      </c>
      <c r="R80" s="8" t="str">
        <f t="shared" si="17"/>
        <v>tier - 3</v>
      </c>
      <c r="S80" t="s">
        <v>39</v>
      </c>
      <c r="T80" s="8" t="str">
        <f t="shared" si="18"/>
        <v>R1011</v>
      </c>
    </row>
    <row r="81" spans="1:20">
      <c r="A81" t="s">
        <v>98</v>
      </c>
      <c r="B81" t="str">
        <f t="shared" si="19"/>
        <v>Id2257</v>
      </c>
      <c r="C81">
        <v>2003</v>
      </c>
      <c r="D81" s="8">
        <f t="shared" si="10"/>
        <v>2003</v>
      </c>
      <c r="E81" t="s">
        <v>32</v>
      </c>
      <c r="F81" s="8" t="str">
        <f t="shared" si="11"/>
        <v>Aug</v>
      </c>
      <c r="G81">
        <v>15</v>
      </c>
      <c r="H81" s="15" t="str">
        <f t="shared" si="12"/>
        <v>15-Aug-2003</v>
      </c>
      <c r="I81" s="13">
        <v>37848</v>
      </c>
      <c r="J81" s="18">
        <f t="shared" si="13"/>
        <v>19</v>
      </c>
      <c r="K81">
        <v>0</v>
      </c>
      <c r="L81" s="14">
        <v>1261.8599999999999</v>
      </c>
      <c r="M81" t="s">
        <v>8</v>
      </c>
      <c r="N81">
        <f t="shared" si="14"/>
        <v>1</v>
      </c>
      <c r="O81" s="8" t="str">
        <f t="shared" si="15"/>
        <v>tier - 2</v>
      </c>
      <c r="P81" t="s">
        <v>9</v>
      </c>
      <c r="Q81">
        <f t="shared" si="16"/>
        <v>1</v>
      </c>
      <c r="R81" s="8" t="str">
        <f t="shared" si="17"/>
        <v>tier - 3</v>
      </c>
      <c r="S81" t="s">
        <v>39</v>
      </c>
      <c r="T81" s="8" t="str">
        <f t="shared" si="18"/>
        <v>R1011</v>
      </c>
    </row>
    <row r="82" spans="1:20">
      <c r="A82" t="s">
        <v>99</v>
      </c>
      <c r="B82" t="str">
        <f t="shared" si="19"/>
        <v>Id2256</v>
      </c>
      <c r="C82">
        <v>2003</v>
      </c>
      <c r="D82" s="8">
        <f t="shared" si="10"/>
        <v>2003</v>
      </c>
      <c r="E82" t="s">
        <v>12</v>
      </c>
      <c r="F82" s="8" t="str">
        <f t="shared" si="11"/>
        <v>Nov</v>
      </c>
      <c r="G82">
        <v>21</v>
      </c>
      <c r="H82" s="15" t="str">
        <f t="shared" si="12"/>
        <v>21-Nov-2003</v>
      </c>
      <c r="I82" s="13">
        <v>37946</v>
      </c>
      <c r="J82" s="18">
        <f t="shared" si="13"/>
        <v>19</v>
      </c>
      <c r="K82">
        <v>0</v>
      </c>
      <c r="L82" s="14">
        <v>1263.25</v>
      </c>
      <c r="M82" t="s">
        <v>8</v>
      </c>
      <c r="N82">
        <f t="shared" si="14"/>
        <v>1</v>
      </c>
      <c r="O82" s="8" t="str">
        <f t="shared" si="15"/>
        <v>tier - 2</v>
      </c>
      <c r="P82" t="s">
        <v>9</v>
      </c>
      <c r="Q82">
        <f t="shared" si="16"/>
        <v>1</v>
      </c>
      <c r="R82" s="8" t="str">
        <f t="shared" si="17"/>
        <v>tier - 3</v>
      </c>
      <c r="S82" t="s">
        <v>39</v>
      </c>
      <c r="T82" s="8" t="str">
        <f t="shared" si="18"/>
        <v>R1011</v>
      </c>
    </row>
    <row r="83" spans="1:20">
      <c r="A83" t="s">
        <v>100</v>
      </c>
      <c r="B83" t="str">
        <f t="shared" si="19"/>
        <v>Id2255</v>
      </c>
      <c r="C83">
        <v>2002</v>
      </c>
      <c r="D83" s="8">
        <f t="shared" si="10"/>
        <v>2002</v>
      </c>
      <c r="E83" t="s">
        <v>27</v>
      </c>
      <c r="F83" s="8" t="str">
        <f t="shared" si="11"/>
        <v>Dec</v>
      </c>
      <c r="G83">
        <v>4</v>
      </c>
      <c r="H83" s="15" t="str">
        <f t="shared" si="12"/>
        <v>4-Dec-2002</v>
      </c>
      <c r="I83" s="13">
        <v>37594</v>
      </c>
      <c r="J83" s="18">
        <f t="shared" si="13"/>
        <v>20</v>
      </c>
      <c r="K83">
        <v>0</v>
      </c>
      <c r="L83" s="14">
        <v>1267</v>
      </c>
      <c r="M83" t="s">
        <v>8</v>
      </c>
      <c r="N83">
        <f t="shared" si="14"/>
        <v>1</v>
      </c>
      <c r="O83" s="8" t="str">
        <f t="shared" si="15"/>
        <v>tier - 2</v>
      </c>
      <c r="P83" t="s">
        <v>13</v>
      </c>
      <c r="Q83">
        <f t="shared" si="16"/>
        <v>2</v>
      </c>
      <c r="R83" s="8" t="str">
        <f t="shared" si="17"/>
        <v>tier - 1</v>
      </c>
      <c r="S83" t="s">
        <v>10</v>
      </c>
      <c r="T83" s="8" t="str">
        <f t="shared" si="18"/>
        <v>R1013</v>
      </c>
    </row>
    <row r="84" spans="1:20">
      <c r="A84" t="s">
        <v>101</v>
      </c>
      <c r="B84" t="str">
        <f t="shared" si="19"/>
        <v>Id2254</v>
      </c>
      <c r="C84">
        <v>1997</v>
      </c>
      <c r="D84" s="8">
        <f t="shared" si="10"/>
        <v>1997</v>
      </c>
      <c r="E84" t="s">
        <v>34</v>
      </c>
      <c r="F84" s="8" t="str">
        <f t="shared" si="11"/>
        <v>Oct</v>
      </c>
      <c r="G84">
        <v>26</v>
      </c>
      <c r="H84" s="15" t="str">
        <f t="shared" si="12"/>
        <v>26-Oct-1997</v>
      </c>
      <c r="I84" s="13">
        <v>35729</v>
      </c>
      <c r="J84" s="18">
        <f t="shared" si="13"/>
        <v>25</v>
      </c>
      <c r="K84">
        <v>0</v>
      </c>
      <c r="L84" s="14">
        <v>1276</v>
      </c>
      <c r="M84" t="s">
        <v>8</v>
      </c>
      <c r="N84">
        <f t="shared" si="14"/>
        <v>1</v>
      </c>
      <c r="O84" s="8" t="str">
        <f t="shared" si="15"/>
        <v>tier - 2</v>
      </c>
      <c r="P84" t="s">
        <v>8</v>
      </c>
      <c r="Q84">
        <f t="shared" si="16"/>
        <v>9</v>
      </c>
      <c r="R84" s="8" t="str">
        <f t="shared" si="17"/>
        <v>tier - 2</v>
      </c>
      <c r="S84" t="s">
        <v>20</v>
      </c>
      <c r="T84" s="8" t="str">
        <f t="shared" si="18"/>
        <v>R1012</v>
      </c>
    </row>
    <row r="85" spans="1:20">
      <c r="A85" t="s">
        <v>102</v>
      </c>
      <c r="B85" t="str">
        <f t="shared" si="19"/>
        <v>Id2253</v>
      </c>
      <c r="C85">
        <v>2004</v>
      </c>
      <c r="D85" s="8">
        <f t="shared" si="10"/>
        <v>2004</v>
      </c>
      <c r="E85" t="s">
        <v>17</v>
      </c>
      <c r="F85" s="8" t="str">
        <f t="shared" si="11"/>
        <v>Sep</v>
      </c>
      <c r="G85">
        <v>30</v>
      </c>
      <c r="H85" s="15" t="str">
        <f t="shared" si="12"/>
        <v>30-Sep-2004</v>
      </c>
      <c r="I85" s="13">
        <v>38260</v>
      </c>
      <c r="J85" s="18">
        <f t="shared" si="13"/>
        <v>18</v>
      </c>
      <c r="K85">
        <v>0</v>
      </c>
      <c r="L85" s="14">
        <v>1283</v>
      </c>
      <c r="M85" t="s">
        <v>8</v>
      </c>
      <c r="N85">
        <f t="shared" si="14"/>
        <v>1</v>
      </c>
      <c r="O85" s="8" t="str">
        <f t="shared" si="15"/>
        <v>tier - 2</v>
      </c>
      <c r="P85" t="s">
        <v>13</v>
      </c>
      <c r="Q85">
        <f t="shared" si="16"/>
        <v>2</v>
      </c>
      <c r="R85" s="8" t="str">
        <f t="shared" si="17"/>
        <v>tier - 1</v>
      </c>
      <c r="S85" t="s">
        <v>10</v>
      </c>
      <c r="T85" s="8" t="str">
        <f t="shared" si="18"/>
        <v>R1013</v>
      </c>
    </row>
    <row r="86" spans="1:20">
      <c r="A86" t="s">
        <v>103</v>
      </c>
      <c r="B86" t="str">
        <f t="shared" si="19"/>
        <v>Id2252</v>
      </c>
      <c r="C86">
        <v>2004</v>
      </c>
      <c r="D86" s="8">
        <f t="shared" si="10"/>
        <v>2004</v>
      </c>
      <c r="E86" t="s">
        <v>7</v>
      </c>
      <c r="F86" s="8" t="str">
        <f t="shared" si="11"/>
        <v>Jul</v>
      </c>
      <c r="G86">
        <v>28</v>
      </c>
      <c r="H86" s="15" t="str">
        <f t="shared" si="12"/>
        <v>28-Jul-2004</v>
      </c>
      <c r="I86" s="13">
        <v>38196</v>
      </c>
      <c r="J86" s="18">
        <f t="shared" si="13"/>
        <v>18</v>
      </c>
      <c r="K86">
        <v>0</v>
      </c>
      <c r="L86" s="14">
        <v>1285</v>
      </c>
      <c r="M86" t="s">
        <v>8</v>
      </c>
      <c r="N86">
        <f t="shared" si="14"/>
        <v>1</v>
      </c>
      <c r="O86" s="8" t="str">
        <f t="shared" si="15"/>
        <v>tier - 2</v>
      </c>
      <c r="P86" t="s">
        <v>9</v>
      </c>
      <c r="Q86">
        <f t="shared" si="16"/>
        <v>1</v>
      </c>
      <c r="R86" s="8" t="str">
        <f t="shared" si="17"/>
        <v>tier - 3</v>
      </c>
      <c r="S86" t="s">
        <v>10</v>
      </c>
      <c r="T86" s="8" t="str">
        <f t="shared" si="18"/>
        <v>R1013</v>
      </c>
    </row>
    <row r="87" spans="1:20">
      <c r="A87" t="s">
        <v>104</v>
      </c>
      <c r="B87" t="str">
        <f t="shared" si="19"/>
        <v>Id2251</v>
      </c>
      <c r="C87">
        <v>2000</v>
      </c>
      <c r="D87" s="8">
        <f t="shared" si="10"/>
        <v>2000</v>
      </c>
      <c r="E87" t="s">
        <v>15</v>
      </c>
      <c r="F87" s="8" t="str">
        <f t="shared" si="11"/>
        <v>Jun</v>
      </c>
      <c r="G87">
        <v>26</v>
      </c>
      <c r="H87" s="15" t="str">
        <f t="shared" si="12"/>
        <v>26-Jun-2000</v>
      </c>
      <c r="I87" s="13">
        <v>36703</v>
      </c>
      <c r="J87" s="18">
        <f t="shared" si="13"/>
        <v>22</v>
      </c>
      <c r="K87">
        <v>0</v>
      </c>
      <c r="L87" s="14">
        <v>1286</v>
      </c>
      <c r="M87" t="s">
        <v>8</v>
      </c>
      <c r="N87">
        <f t="shared" si="14"/>
        <v>1</v>
      </c>
      <c r="O87" s="8" t="str">
        <f t="shared" si="15"/>
        <v>tier - 2</v>
      </c>
      <c r="P87" t="s">
        <v>8</v>
      </c>
      <c r="Q87">
        <f t="shared" si="16"/>
        <v>9</v>
      </c>
      <c r="R87" s="8" t="str">
        <f t="shared" si="17"/>
        <v>tier - 2</v>
      </c>
      <c r="S87" t="s">
        <v>10</v>
      </c>
      <c r="T87" s="8" t="str">
        <f t="shared" si="18"/>
        <v>R1013</v>
      </c>
    </row>
    <row r="88" spans="1:20">
      <c r="A88" t="s">
        <v>105</v>
      </c>
      <c r="B88" t="str">
        <f t="shared" si="19"/>
        <v>Id2250</v>
      </c>
      <c r="C88">
        <v>1998</v>
      </c>
      <c r="D88" s="8">
        <f t="shared" si="10"/>
        <v>1998</v>
      </c>
      <c r="E88" t="s">
        <v>15</v>
      </c>
      <c r="F88" s="8" t="str">
        <f t="shared" si="11"/>
        <v>Jun</v>
      </c>
      <c r="G88">
        <v>4</v>
      </c>
      <c r="H88" s="15" t="str">
        <f t="shared" si="12"/>
        <v>4-Jun-1998</v>
      </c>
      <c r="I88" s="13">
        <v>35950</v>
      </c>
      <c r="J88" s="18">
        <f t="shared" si="13"/>
        <v>25</v>
      </c>
      <c r="K88">
        <v>0</v>
      </c>
      <c r="L88" s="14">
        <v>1290.93</v>
      </c>
      <c r="M88" t="s">
        <v>8</v>
      </c>
      <c r="N88">
        <f t="shared" si="14"/>
        <v>1</v>
      </c>
      <c r="O88" s="8" t="str">
        <f t="shared" si="15"/>
        <v>tier - 2</v>
      </c>
      <c r="P88" t="s">
        <v>8</v>
      </c>
      <c r="Q88">
        <f t="shared" si="16"/>
        <v>9</v>
      </c>
      <c r="R88" s="8" t="str">
        <f t="shared" si="17"/>
        <v>tier - 2</v>
      </c>
      <c r="S88" t="s">
        <v>10</v>
      </c>
      <c r="T88" s="8" t="str">
        <f t="shared" si="18"/>
        <v>R1013</v>
      </c>
    </row>
    <row r="89" spans="1:20">
      <c r="A89" t="s">
        <v>106</v>
      </c>
      <c r="B89" t="str">
        <f t="shared" si="19"/>
        <v>Id2249</v>
      </c>
      <c r="C89">
        <v>2001</v>
      </c>
      <c r="D89" s="8">
        <f t="shared" si="10"/>
        <v>2001</v>
      </c>
      <c r="E89" t="s">
        <v>12</v>
      </c>
      <c r="F89" s="8" t="str">
        <f t="shared" si="11"/>
        <v>Nov</v>
      </c>
      <c r="G89">
        <v>29</v>
      </c>
      <c r="H89" s="15" t="str">
        <f t="shared" si="12"/>
        <v>29-Nov-2001</v>
      </c>
      <c r="I89" s="13">
        <v>37224</v>
      </c>
      <c r="J89" s="18">
        <f t="shared" si="13"/>
        <v>21</v>
      </c>
      <c r="K89">
        <v>0</v>
      </c>
      <c r="L89" s="14">
        <v>1293</v>
      </c>
      <c r="M89" t="s">
        <v>8</v>
      </c>
      <c r="N89">
        <f t="shared" si="14"/>
        <v>1</v>
      </c>
      <c r="O89" s="8" t="str">
        <f t="shared" si="15"/>
        <v>tier - 2</v>
      </c>
      <c r="P89" t="s">
        <v>9</v>
      </c>
      <c r="Q89">
        <f t="shared" si="16"/>
        <v>1</v>
      </c>
      <c r="R89" s="8" t="str">
        <f t="shared" si="17"/>
        <v>tier - 3</v>
      </c>
      <c r="S89" t="s">
        <v>20</v>
      </c>
      <c r="T89" s="8" t="str">
        <f t="shared" si="18"/>
        <v>R1012</v>
      </c>
    </row>
    <row r="90" spans="1:20">
      <c r="A90" t="s">
        <v>107</v>
      </c>
      <c r="B90" t="str">
        <f t="shared" si="19"/>
        <v>Id2248</v>
      </c>
      <c r="C90">
        <v>2002</v>
      </c>
      <c r="D90" s="8">
        <f t="shared" si="10"/>
        <v>2002</v>
      </c>
      <c r="E90" t="s">
        <v>27</v>
      </c>
      <c r="F90" s="8" t="str">
        <f t="shared" si="11"/>
        <v>Dec</v>
      </c>
      <c r="G90">
        <v>10</v>
      </c>
      <c r="H90" s="15" t="str">
        <f t="shared" si="12"/>
        <v>10-Dec-2002</v>
      </c>
      <c r="I90" s="13">
        <v>37600</v>
      </c>
      <c r="J90" s="18">
        <f t="shared" si="13"/>
        <v>20</v>
      </c>
      <c r="K90">
        <v>0</v>
      </c>
      <c r="L90" s="14">
        <v>1304</v>
      </c>
      <c r="M90" t="s">
        <v>8</v>
      </c>
      <c r="N90">
        <f t="shared" si="14"/>
        <v>1</v>
      </c>
      <c r="O90" s="8" t="str">
        <f t="shared" si="15"/>
        <v>tier - 2</v>
      </c>
      <c r="P90" t="s">
        <v>8</v>
      </c>
      <c r="Q90">
        <f t="shared" si="16"/>
        <v>9</v>
      </c>
      <c r="R90" s="8" t="str">
        <f t="shared" si="17"/>
        <v>tier - 2</v>
      </c>
      <c r="S90" t="s">
        <v>20</v>
      </c>
      <c r="T90" s="8" t="str">
        <f t="shared" si="18"/>
        <v>R1012</v>
      </c>
    </row>
    <row r="91" spans="1:20">
      <c r="A91" t="s">
        <v>108</v>
      </c>
      <c r="B91" t="str">
        <f t="shared" si="19"/>
        <v>Id2247</v>
      </c>
      <c r="C91">
        <v>1999</v>
      </c>
      <c r="D91" s="8">
        <f t="shared" si="10"/>
        <v>1999</v>
      </c>
      <c r="E91" t="s">
        <v>27</v>
      </c>
      <c r="F91" s="8" t="str">
        <f t="shared" si="11"/>
        <v>Dec</v>
      </c>
      <c r="G91">
        <v>2</v>
      </c>
      <c r="H91" s="15" t="str">
        <f t="shared" si="12"/>
        <v>2-Dec-1999</v>
      </c>
      <c r="I91" s="13">
        <v>36496</v>
      </c>
      <c r="J91" s="18">
        <f t="shared" si="13"/>
        <v>23</v>
      </c>
      <c r="K91">
        <v>0</v>
      </c>
      <c r="L91" s="14">
        <v>1304</v>
      </c>
      <c r="M91" t="s">
        <v>8</v>
      </c>
      <c r="N91">
        <f t="shared" si="14"/>
        <v>1</v>
      </c>
      <c r="O91" s="8" t="str">
        <f t="shared" si="15"/>
        <v>tier - 2</v>
      </c>
      <c r="P91" t="s">
        <v>8</v>
      </c>
      <c r="Q91">
        <f t="shared" si="16"/>
        <v>9</v>
      </c>
      <c r="R91" s="8" t="str">
        <f t="shared" si="17"/>
        <v>tier - 2</v>
      </c>
      <c r="S91" t="s">
        <v>10</v>
      </c>
      <c r="T91" s="8" t="str">
        <f t="shared" si="18"/>
        <v>R1013</v>
      </c>
    </row>
    <row r="92" spans="1:20">
      <c r="A92" t="s">
        <v>109</v>
      </c>
      <c r="B92" t="str">
        <f t="shared" si="19"/>
        <v>Id2246</v>
      </c>
      <c r="C92">
        <v>2002</v>
      </c>
      <c r="D92" s="8">
        <f t="shared" si="10"/>
        <v>2002</v>
      </c>
      <c r="E92" t="s">
        <v>34</v>
      </c>
      <c r="F92" s="8" t="str">
        <f t="shared" si="11"/>
        <v>Oct</v>
      </c>
      <c r="G92">
        <v>13</v>
      </c>
      <c r="H92" s="15" t="str">
        <f t="shared" si="12"/>
        <v>13-Oct-2002</v>
      </c>
      <c r="I92" s="13">
        <v>37542</v>
      </c>
      <c r="J92" s="18">
        <f t="shared" si="13"/>
        <v>20</v>
      </c>
      <c r="K92">
        <v>0</v>
      </c>
      <c r="L92" s="14">
        <v>1315</v>
      </c>
      <c r="M92" t="s">
        <v>8</v>
      </c>
      <c r="N92">
        <f t="shared" si="14"/>
        <v>1</v>
      </c>
      <c r="O92" s="8" t="str">
        <f t="shared" si="15"/>
        <v>tier - 2</v>
      </c>
      <c r="P92" t="s">
        <v>8</v>
      </c>
      <c r="Q92">
        <f t="shared" si="16"/>
        <v>9</v>
      </c>
      <c r="R92" s="8" t="str">
        <f t="shared" si="17"/>
        <v>tier - 2</v>
      </c>
      <c r="S92" t="s">
        <v>10</v>
      </c>
      <c r="T92" s="8" t="str">
        <f t="shared" si="18"/>
        <v>R1013</v>
      </c>
    </row>
    <row r="93" spans="1:20">
      <c r="A93" t="s">
        <v>110</v>
      </c>
      <c r="B93" t="str">
        <f t="shared" si="19"/>
        <v>Id2245</v>
      </c>
      <c r="C93">
        <v>1999</v>
      </c>
      <c r="D93" s="8">
        <f t="shared" si="10"/>
        <v>1999</v>
      </c>
      <c r="E93" t="s">
        <v>34</v>
      </c>
      <c r="F93" s="8" t="str">
        <f t="shared" si="11"/>
        <v>Oct</v>
      </c>
      <c r="G93">
        <v>14</v>
      </c>
      <c r="H93" s="15" t="str">
        <f t="shared" si="12"/>
        <v>14-Oct-1999</v>
      </c>
      <c r="I93" s="13">
        <v>36447</v>
      </c>
      <c r="J93" s="18">
        <f t="shared" si="13"/>
        <v>23</v>
      </c>
      <c r="K93">
        <v>0</v>
      </c>
      <c r="L93" s="14">
        <v>1329.17</v>
      </c>
      <c r="M93" t="s">
        <v>8</v>
      </c>
      <c r="N93">
        <f t="shared" si="14"/>
        <v>1</v>
      </c>
      <c r="O93" s="8" t="str">
        <f t="shared" si="15"/>
        <v>tier - 2</v>
      </c>
      <c r="P93" t="s">
        <v>9</v>
      </c>
      <c r="Q93">
        <f t="shared" si="16"/>
        <v>1</v>
      </c>
      <c r="R93" s="8" t="str">
        <f t="shared" si="17"/>
        <v>tier - 3</v>
      </c>
      <c r="S93" t="s">
        <v>10</v>
      </c>
      <c r="T93" s="8" t="str">
        <f t="shared" si="18"/>
        <v>R1013</v>
      </c>
    </row>
    <row r="94" spans="1:20">
      <c r="A94" t="s">
        <v>111</v>
      </c>
      <c r="B94" t="str">
        <f t="shared" si="19"/>
        <v>Id2244</v>
      </c>
      <c r="C94">
        <v>1998</v>
      </c>
      <c r="D94" s="8">
        <f t="shared" si="10"/>
        <v>1998</v>
      </c>
      <c r="E94" t="s">
        <v>7</v>
      </c>
      <c r="F94" s="8" t="str">
        <f t="shared" si="11"/>
        <v>Jul</v>
      </c>
      <c r="G94">
        <v>12</v>
      </c>
      <c r="H94" s="15" t="str">
        <f t="shared" si="12"/>
        <v>12-Jul-1998</v>
      </c>
      <c r="I94" s="13">
        <v>35988</v>
      </c>
      <c r="J94" s="18">
        <f t="shared" si="13"/>
        <v>24</v>
      </c>
      <c r="K94">
        <v>0</v>
      </c>
      <c r="L94" s="14">
        <v>1332.61</v>
      </c>
      <c r="M94" t="s">
        <v>8</v>
      </c>
      <c r="N94">
        <f t="shared" si="14"/>
        <v>1</v>
      </c>
      <c r="O94" s="8" t="str">
        <f t="shared" si="15"/>
        <v>tier - 2</v>
      </c>
      <c r="P94" t="s">
        <v>9</v>
      </c>
      <c r="Q94">
        <f t="shared" si="16"/>
        <v>1</v>
      </c>
      <c r="R94" s="8" t="str">
        <f t="shared" si="17"/>
        <v>tier - 3</v>
      </c>
      <c r="S94" t="s">
        <v>10</v>
      </c>
      <c r="T94" s="8" t="str">
        <f t="shared" si="18"/>
        <v>R1013</v>
      </c>
    </row>
    <row r="95" spans="1:20">
      <c r="A95" t="s">
        <v>112</v>
      </c>
      <c r="B95" t="str">
        <f t="shared" si="19"/>
        <v>Id2243</v>
      </c>
      <c r="C95">
        <v>1995</v>
      </c>
      <c r="D95" s="8">
        <f t="shared" si="10"/>
        <v>1995</v>
      </c>
      <c r="E95" t="s">
        <v>7</v>
      </c>
      <c r="F95" s="8" t="str">
        <f t="shared" si="11"/>
        <v>Jul</v>
      </c>
      <c r="G95">
        <v>30</v>
      </c>
      <c r="H95" s="15" t="str">
        <f t="shared" si="12"/>
        <v>30-Jul-1995</v>
      </c>
      <c r="I95" s="13">
        <v>34910</v>
      </c>
      <c r="J95" s="18">
        <f t="shared" si="13"/>
        <v>27</v>
      </c>
      <c r="K95">
        <v>0</v>
      </c>
      <c r="L95" s="14">
        <v>1338</v>
      </c>
      <c r="M95" t="s">
        <v>8</v>
      </c>
      <c r="N95">
        <f t="shared" si="14"/>
        <v>1</v>
      </c>
      <c r="O95" s="8" t="str">
        <f t="shared" si="15"/>
        <v>tier - 2</v>
      </c>
      <c r="P95" t="s">
        <v>9</v>
      </c>
      <c r="Q95">
        <f t="shared" si="16"/>
        <v>1</v>
      </c>
      <c r="R95" s="8" t="str">
        <f t="shared" si="17"/>
        <v>tier - 3</v>
      </c>
      <c r="S95" t="s">
        <v>20</v>
      </c>
      <c r="T95" s="8" t="str">
        <f t="shared" si="18"/>
        <v>R1012</v>
      </c>
    </row>
    <row r="96" spans="1:20">
      <c r="A96" t="s">
        <v>113</v>
      </c>
      <c r="B96" t="str">
        <f t="shared" si="19"/>
        <v>Id2242</v>
      </c>
      <c r="C96">
        <v>1997</v>
      </c>
      <c r="D96" s="8">
        <f t="shared" si="10"/>
        <v>1997</v>
      </c>
      <c r="E96" t="s">
        <v>12</v>
      </c>
      <c r="F96" s="8" t="str">
        <f t="shared" si="11"/>
        <v>Nov</v>
      </c>
      <c r="G96">
        <v>7</v>
      </c>
      <c r="H96" s="15" t="str">
        <f t="shared" si="12"/>
        <v>7-Nov-1997</v>
      </c>
      <c r="I96" s="13">
        <v>35741</v>
      </c>
      <c r="J96" s="18">
        <f t="shared" si="13"/>
        <v>25</v>
      </c>
      <c r="K96">
        <v>0</v>
      </c>
      <c r="L96" s="14">
        <v>1341.16</v>
      </c>
      <c r="M96" t="s">
        <v>8</v>
      </c>
      <c r="N96">
        <f t="shared" si="14"/>
        <v>1</v>
      </c>
      <c r="O96" s="8" t="str">
        <f t="shared" si="15"/>
        <v>tier - 2</v>
      </c>
      <c r="P96" t="s">
        <v>8</v>
      </c>
      <c r="Q96">
        <f t="shared" si="16"/>
        <v>9</v>
      </c>
      <c r="R96" s="8" t="str">
        <f t="shared" si="17"/>
        <v>tier - 2</v>
      </c>
      <c r="S96" t="s">
        <v>20</v>
      </c>
      <c r="T96" s="8" t="str">
        <f t="shared" si="18"/>
        <v>R1012</v>
      </c>
    </row>
    <row r="97" spans="1:20">
      <c r="A97" t="s">
        <v>114</v>
      </c>
      <c r="B97" t="str">
        <f t="shared" si="19"/>
        <v>Id2241</v>
      </c>
      <c r="C97">
        <v>1998</v>
      </c>
      <c r="D97" s="8">
        <f t="shared" si="10"/>
        <v>1998</v>
      </c>
      <c r="E97" t="s">
        <v>27</v>
      </c>
      <c r="F97" s="8" t="str">
        <f t="shared" si="11"/>
        <v>Dec</v>
      </c>
      <c r="G97">
        <v>3</v>
      </c>
      <c r="H97" s="15" t="str">
        <f t="shared" si="12"/>
        <v>3-Dec-1998</v>
      </c>
      <c r="I97" s="13">
        <v>36132</v>
      </c>
      <c r="J97" s="18">
        <f t="shared" si="13"/>
        <v>24</v>
      </c>
      <c r="K97">
        <v>0</v>
      </c>
      <c r="L97" s="14">
        <v>1359</v>
      </c>
      <c r="M97" t="s">
        <v>8</v>
      </c>
      <c r="N97">
        <f t="shared" si="14"/>
        <v>1</v>
      </c>
      <c r="O97" s="8" t="str">
        <f t="shared" si="15"/>
        <v>tier - 2</v>
      </c>
      <c r="P97" t="s">
        <v>13</v>
      </c>
      <c r="Q97">
        <f t="shared" si="16"/>
        <v>2</v>
      </c>
      <c r="R97" s="8" t="str">
        <f t="shared" si="17"/>
        <v>tier - 1</v>
      </c>
      <c r="S97" t="s">
        <v>10</v>
      </c>
      <c r="T97" s="8" t="str">
        <f t="shared" si="18"/>
        <v>R1013</v>
      </c>
    </row>
    <row r="98" spans="1:20">
      <c r="A98" t="s">
        <v>115</v>
      </c>
      <c r="B98" t="str">
        <f t="shared" si="19"/>
        <v>Id2240</v>
      </c>
      <c r="C98">
        <v>2002</v>
      </c>
      <c r="D98" s="8">
        <f t="shared" si="10"/>
        <v>2002</v>
      </c>
      <c r="E98" t="s">
        <v>32</v>
      </c>
      <c r="F98" s="8" t="str">
        <f t="shared" si="11"/>
        <v>Aug</v>
      </c>
      <c r="G98">
        <v>15</v>
      </c>
      <c r="H98" s="15" t="str">
        <f t="shared" si="12"/>
        <v>15-Aug-2002</v>
      </c>
      <c r="I98" s="13">
        <v>37483</v>
      </c>
      <c r="J98" s="18">
        <f t="shared" si="13"/>
        <v>20</v>
      </c>
      <c r="K98">
        <v>0</v>
      </c>
      <c r="L98" s="14">
        <v>1382</v>
      </c>
      <c r="M98" t="s">
        <v>8</v>
      </c>
      <c r="N98">
        <f t="shared" si="14"/>
        <v>1</v>
      </c>
      <c r="O98" s="8" t="str">
        <f t="shared" si="15"/>
        <v>tier - 2</v>
      </c>
      <c r="P98" t="s">
        <v>13</v>
      </c>
      <c r="Q98">
        <f t="shared" si="16"/>
        <v>2</v>
      </c>
      <c r="R98" s="8" t="str">
        <f t="shared" si="17"/>
        <v>tier - 1</v>
      </c>
      <c r="S98" t="s">
        <v>10</v>
      </c>
      <c r="T98" s="8" t="str">
        <f t="shared" si="18"/>
        <v>R1013</v>
      </c>
    </row>
    <row r="99" spans="1:20">
      <c r="A99" t="s">
        <v>116</v>
      </c>
      <c r="B99" t="str">
        <f t="shared" si="19"/>
        <v>Id2239</v>
      </c>
      <c r="C99">
        <v>1999</v>
      </c>
      <c r="D99" s="8">
        <f t="shared" si="10"/>
        <v>1999</v>
      </c>
      <c r="E99" t="s">
        <v>7</v>
      </c>
      <c r="F99" s="8" t="str">
        <f t="shared" si="11"/>
        <v>Jul</v>
      </c>
      <c r="G99">
        <v>6</v>
      </c>
      <c r="H99" s="15" t="str">
        <f t="shared" si="12"/>
        <v>6-Jul-1999</v>
      </c>
      <c r="I99" s="13">
        <v>36347</v>
      </c>
      <c r="J99" s="18">
        <f t="shared" si="13"/>
        <v>23</v>
      </c>
      <c r="K99">
        <v>0</v>
      </c>
      <c r="L99" s="14">
        <v>1389</v>
      </c>
      <c r="M99" t="s">
        <v>8</v>
      </c>
      <c r="N99">
        <f t="shared" si="14"/>
        <v>1</v>
      </c>
      <c r="O99" s="8" t="str">
        <f t="shared" si="15"/>
        <v>tier - 2</v>
      </c>
      <c r="P99" t="s">
        <v>8</v>
      </c>
      <c r="Q99">
        <f t="shared" si="16"/>
        <v>9</v>
      </c>
      <c r="R99" s="8" t="str">
        <f t="shared" si="17"/>
        <v>tier - 2</v>
      </c>
      <c r="S99" t="s">
        <v>10</v>
      </c>
      <c r="T99" s="8" t="str">
        <f t="shared" si="18"/>
        <v>R1013</v>
      </c>
    </row>
    <row r="100" spans="1:20">
      <c r="A100" t="s">
        <v>117</v>
      </c>
      <c r="B100" t="str">
        <f t="shared" si="19"/>
        <v>Id2238</v>
      </c>
      <c r="C100">
        <v>2002</v>
      </c>
      <c r="D100" s="8">
        <f t="shared" si="10"/>
        <v>2002</v>
      </c>
      <c r="E100" t="s">
        <v>12</v>
      </c>
      <c r="F100" s="8" t="str">
        <f t="shared" si="11"/>
        <v>Nov</v>
      </c>
      <c r="G100">
        <v>14</v>
      </c>
      <c r="H100" s="15" t="str">
        <f t="shared" si="12"/>
        <v>14-Nov-2002</v>
      </c>
      <c r="I100" s="13">
        <v>37574</v>
      </c>
      <c r="J100" s="18">
        <f t="shared" si="13"/>
        <v>20</v>
      </c>
      <c r="K100">
        <v>0</v>
      </c>
      <c r="L100" s="14">
        <v>1390</v>
      </c>
      <c r="M100" t="s">
        <v>8</v>
      </c>
      <c r="N100">
        <f t="shared" si="14"/>
        <v>1</v>
      </c>
      <c r="O100" s="8" t="str">
        <f t="shared" si="15"/>
        <v>tier - 2</v>
      </c>
      <c r="P100" t="s">
        <v>8</v>
      </c>
      <c r="Q100">
        <f t="shared" si="16"/>
        <v>9</v>
      </c>
      <c r="R100" s="8" t="str">
        <f t="shared" si="17"/>
        <v>tier - 2</v>
      </c>
      <c r="S100" t="s">
        <v>10</v>
      </c>
      <c r="T100" s="8" t="str">
        <f t="shared" si="18"/>
        <v>R1013</v>
      </c>
    </row>
    <row r="101" spans="1:20">
      <c r="A101" t="s">
        <v>118</v>
      </c>
      <c r="B101" t="str">
        <f t="shared" si="19"/>
        <v>Id2237</v>
      </c>
      <c r="C101">
        <v>2002</v>
      </c>
      <c r="D101" s="8">
        <f t="shared" si="10"/>
        <v>2002</v>
      </c>
      <c r="E101" t="s">
        <v>27</v>
      </c>
      <c r="F101" s="8" t="str">
        <f t="shared" si="11"/>
        <v>Dec</v>
      </c>
      <c r="G101">
        <v>22</v>
      </c>
      <c r="H101" s="15" t="str">
        <f t="shared" si="12"/>
        <v>22-Dec-2002</v>
      </c>
      <c r="I101" s="13">
        <v>37612</v>
      </c>
      <c r="J101" s="18">
        <f t="shared" si="13"/>
        <v>20</v>
      </c>
      <c r="K101">
        <v>0</v>
      </c>
      <c r="L101" s="14">
        <v>1391.53</v>
      </c>
      <c r="M101" t="s">
        <v>8</v>
      </c>
      <c r="N101">
        <f t="shared" si="14"/>
        <v>1</v>
      </c>
      <c r="O101" s="8" t="str">
        <f t="shared" si="15"/>
        <v>tier - 2</v>
      </c>
      <c r="P101" t="s">
        <v>13</v>
      </c>
      <c r="Q101">
        <f t="shared" si="16"/>
        <v>2</v>
      </c>
      <c r="R101" s="8" t="str">
        <f t="shared" si="17"/>
        <v>tier - 1</v>
      </c>
      <c r="S101" t="s">
        <v>10</v>
      </c>
      <c r="T101" s="8" t="str">
        <f t="shared" si="18"/>
        <v>R1013</v>
      </c>
    </row>
    <row r="102" spans="1:20">
      <c r="A102" t="s">
        <v>119</v>
      </c>
      <c r="B102" t="str">
        <f t="shared" si="19"/>
        <v>Id2236</v>
      </c>
      <c r="C102">
        <v>1998</v>
      </c>
      <c r="D102" s="8">
        <f t="shared" si="10"/>
        <v>1998</v>
      </c>
      <c r="E102" t="s">
        <v>17</v>
      </c>
      <c r="F102" s="8" t="str">
        <f t="shared" si="11"/>
        <v>Sep</v>
      </c>
      <c r="G102">
        <v>5</v>
      </c>
      <c r="H102" s="15" t="str">
        <f t="shared" si="12"/>
        <v>5-Sep-1998</v>
      </c>
      <c r="I102" s="13">
        <v>36043</v>
      </c>
      <c r="J102" s="18">
        <f t="shared" si="13"/>
        <v>24</v>
      </c>
      <c r="K102">
        <v>0</v>
      </c>
      <c r="L102" s="14">
        <v>1400.44</v>
      </c>
      <c r="M102" t="s">
        <v>8</v>
      </c>
      <c r="N102">
        <f t="shared" si="14"/>
        <v>1</v>
      </c>
      <c r="O102" s="8" t="str">
        <f t="shared" si="15"/>
        <v>tier - 2</v>
      </c>
      <c r="P102" t="s">
        <v>8</v>
      </c>
      <c r="Q102">
        <f t="shared" si="16"/>
        <v>9</v>
      </c>
      <c r="R102" s="8" t="str">
        <f t="shared" si="17"/>
        <v>tier - 2</v>
      </c>
      <c r="S102" t="s">
        <v>10</v>
      </c>
      <c r="T102" s="8" t="str">
        <f t="shared" si="18"/>
        <v>R1013</v>
      </c>
    </row>
    <row r="103" spans="1:20">
      <c r="A103" t="s">
        <v>120</v>
      </c>
      <c r="B103" t="str">
        <f t="shared" si="19"/>
        <v>Id2235</v>
      </c>
      <c r="C103">
        <v>1997</v>
      </c>
      <c r="D103" s="8">
        <f t="shared" si="10"/>
        <v>1997</v>
      </c>
      <c r="E103" t="s">
        <v>34</v>
      </c>
      <c r="F103" s="8" t="str">
        <f t="shared" si="11"/>
        <v>Oct</v>
      </c>
      <c r="G103">
        <v>27</v>
      </c>
      <c r="H103" s="15" t="str">
        <f t="shared" si="12"/>
        <v>27-Oct-1997</v>
      </c>
      <c r="I103" s="13">
        <v>35730</v>
      </c>
      <c r="J103" s="18">
        <f t="shared" si="13"/>
        <v>25</v>
      </c>
      <c r="K103">
        <v>0</v>
      </c>
      <c r="L103" s="14">
        <v>1402</v>
      </c>
      <c r="M103" t="s">
        <v>8</v>
      </c>
      <c r="N103">
        <f t="shared" si="14"/>
        <v>1</v>
      </c>
      <c r="O103" s="8" t="str">
        <f t="shared" si="15"/>
        <v>tier - 2</v>
      </c>
      <c r="P103" t="s">
        <v>9</v>
      </c>
      <c r="Q103">
        <f t="shared" si="16"/>
        <v>1</v>
      </c>
      <c r="R103" s="8" t="str">
        <f t="shared" si="17"/>
        <v>tier - 3</v>
      </c>
      <c r="S103" t="s">
        <v>39</v>
      </c>
      <c r="T103" s="8" t="str">
        <f t="shared" si="18"/>
        <v>R1011</v>
      </c>
    </row>
    <row r="104" spans="1:20">
      <c r="A104" t="s">
        <v>121</v>
      </c>
      <c r="B104" t="str">
        <f t="shared" si="19"/>
        <v>Id2234</v>
      </c>
      <c r="C104">
        <v>1996</v>
      </c>
      <c r="D104" s="8">
        <f t="shared" si="10"/>
        <v>1996</v>
      </c>
      <c r="E104" t="s">
        <v>15</v>
      </c>
      <c r="F104" s="8" t="str">
        <f t="shared" si="11"/>
        <v>Jun</v>
      </c>
      <c r="G104">
        <v>23</v>
      </c>
      <c r="H104" s="15" t="str">
        <f t="shared" si="12"/>
        <v>23-Jun-1996</v>
      </c>
      <c r="I104" s="13">
        <v>35239</v>
      </c>
      <c r="J104" s="18">
        <f t="shared" si="13"/>
        <v>26</v>
      </c>
      <c r="K104">
        <v>0</v>
      </c>
      <c r="L104" s="14">
        <v>1417</v>
      </c>
      <c r="M104" t="s">
        <v>8</v>
      </c>
      <c r="N104">
        <f t="shared" si="14"/>
        <v>1</v>
      </c>
      <c r="O104" s="8" t="str">
        <f t="shared" si="15"/>
        <v>tier - 2</v>
      </c>
      <c r="P104" t="s">
        <v>9</v>
      </c>
      <c r="Q104">
        <f t="shared" si="16"/>
        <v>1</v>
      </c>
      <c r="R104" s="8" t="str">
        <f t="shared" si="17"/>
        <v>tier - 3</v>
      </c>
      <c r="S104" t="s">
        <v>10</v>
      </c>
      <c r="T104" s="8" t="str">
        <f t="shared" si="18"/>
        <v>R1013</v>
      </c>
    </row>
    <row r="105" spans="1:20">
      <c r="A105" t="s">
        <v>122</v>
      </c>
      <c r="B105" t="str">
        <f t="shared" si="19"/>
        <v>Id2233</v>
      </c>
      <c r="C105">
        <v>2001</v>
      </c>
      <c r="D105" s="8">
        <f t="shared" si="10"/>
        <v>2001</v>
      </c>
      <c r="E105" t="s">
        <v>32</v>
      </c>
      <c r="F105" s="8" t="str">
        <f t="shared" si="11"/>
        <v>Aug</v>
      </c>
      <c r="G105">
        <v>23</v>
      </c>
      <c r="H105" s="15" t="str">
        <f t="shared" si="12"/>
        <v>23-Aug-2001</v>
      </c>
      <c r="I105" s="13">
        <v>37126</v>
      </c>
      <c r="J105" s="18">
        <f t="shared" si="13"/>
        <v>21</v>
      </c>
      <c r="K105">
        <v>0</v>
      </c>
      <c r="L105" s="14">
        <v>1421</v>
      </c>
      <c r="M105" t="s">
        <v>8</v>
      </c>
      <c r="N105">
        <f t="shared" si="14"/>
        <v>1</v>
      </c>
      <c r="O105" s="8" t="str">
        <f t="shared" si="15"/>
        <v>tier - 2</v>
      </c>
      <c r="P105" t="s">
        <v>8</v>
      </c>
      <c r="Q105">
        <f t="shared" si="16"/>
        <v>9</v>
      </c>
      <c r="R105" s="8" t="str">
        <f t="shared" si="17"/>
        <v>tier - 2</v>
      </c>
      <c r="S105" t="s">
        <v>10</v>
      </c>
      <c r="T105" s="8" t="str">
        <f t="shared" si="18"/>
        <v>R1013</v>
      </c>
    </row>
    <row r="106" spans="1:20">
      <c r="A106" t="s">
        <v>123</v>
      </c>
      <c r="B106" t="str">
        <f t="shared" si="19"/>
        <v>Id2232</v>
      </c>
      <c r="C106">
        <v>1997</v>
      </c>
      <c r="D106" s="8">
        <f t="shared" si="10"/>
        <v>1997</v>
      </c>
      <c r="E106" t="s">
        <v>27</v>
      </c>
      <c r="F106" s="8" t="str">
        <f t="shared" si="11"/>
        <v>Dec</v>
      </c>
      <c r="G106">
        <v>5</v>
      </c>
      <c r="H106" s="15" t="str">
        <f t="shared" si="12"/>
        <v>5-Dec-1997</v>
      </c>
      <c r="I106" s="13">
        <v>35769</v>
      </c>
      <c r="J106" s="18">
        <f t="shared" si="13"/>
        <v>25</v>
      </c>
      <c r="K106">
        <v>0</v>
      </c>
      <c r="L106" s="14">
        <v>1422</v>
      </c>
      <c r="M106" t="s">
        <v>8</v>
      </c>
      <c r="N106">
        <f t="shared" si="14"/>
        <v>1</v>
      </c>
      <c r="O106" s="8" t="str">
        <f t="shared" si="15"/>
        <v>tier - 2</v>
      </c>
      <c r="P106" t="s">
        <v>8</v>
      </c>
      <c r="Q106">
        <f t="shared" si="16"/>
        <v>9</v>
      </c>
      <c r="R106" s="8" t="str">
        <f t="shared" si="17"/>
        <v>tier - 2</v>
      </c>
      <c r="S106" t="s">
        <v>10</v>
      </c>
      <c r="T106" s="8" t="str">
        <f t="shared" si="18"/>
        <v>R1013</v>
      </c>
    </row>
    <row r="107" spans="1:20">
      <c r="A107" t="s">
        <v>124</v>
      </c>
      <c r="B107" t="str">
        <f t="shared" si="19"/>
        <v>Id2231</v>
      </c>
      <c r="C107">
        <v>2000</v>
      </c>
      <c r="D107" s="8">
        <f t="shared" si="10"/>
        <v>2000</v>
      </c>
      <c r="E107" t="s">
        <v>17</v>
      </c>
      <c r="F107" s="8" t="str">
        <f t="shared" si="11"/>
        <v>Sep</v>
      </c>
      <c r="G107">
        <v>1</v>
      </c>
      <c r="H107" s="15" t="str">
        <f t="shared" si="12"/>
        <v>1-Sep-2000</v>
      </c>
      <c r="I107" s="13">
        <v>36770</v>
      </c>
      <c r="J107" s="18">
        <f t="shared" si="13"/>
        <v>22</v>
      </c>
      <c r="K107">
        <v>0</v>
      </c>
      <c r="L107" s="14">
        <v>1438</v>
      </c>
      <c r="M107" t="s">
        <v>8</v>
      </c>
      <c r="N107">
        <f t="shared" si="14"/>
        <v>1</v>
      </c>
      <c r="O107" s="8" t="str">
        <f t="shared" si="15"/>
        <v>tier - 2</v>
      </c>
      <c r="P107" t="s">
        <v>8</v>
      </c>
      <c r="Q107">
        <f t="shared" si="16"/>
        <v>9</v>
      </c>
      <c r="R107" s="8" t="str">
        <f t="shared" si="17"/>
        <v>tier - 2</v>
      </c>
      <c r="S107" t="s">
        <v>10</v>
      </c>
      <c r="T107" s="8" t="str">
        <f t="shared" si="18"/>
        <v>R1013</v>
      </c>
    </row>
    <row r="108" spans="1:20">
      <c r="A108" t="s">
        <v>125</v>
      </c>
      <c r="B108" t="str">
        <f t="shared" si="19"/>
        <v>Id2230</v>
      </c>
      <c r="C108">
        <v>1997</v>
      </c>
      <c r="D108" s="8">
        <f t="shared" si="10"/>
        <v>1997</v>
      </c>
      <c r="E108" t="s">
        <v>15</v>
      </c>
      <c r="F108" s="8" t="str">
        <f t="shared" si="11"/>
        <v>Jun</v>
      </c>
      <c r="G108">
        <v>19</v>
      </c>
      <c r="H108" s="15" t="str">
        <f t="shared" si="12"/>
        <v>19-Jun-1997</v>
      </c>
      <c r="I108" s="13">
        <v>35600</v>
      </c>
      <c r="J108" s="18">
        <f t="shared" si="13"/>
        <v>25</v>
      </c>
      <c r="K108">
        <v>0</v>
      </c>
      <c r="L108" s="14">
        <v>1445</v>
      </c>
      <c r="M108" t="s">
        <v>8</v>
      </c>
      <c r="N108">
        <f t="shared" si="14"/>
        <v>1</v>
      </c>
      <c r="O108" s="8" t="str">
        <f t="shared" si="15"/>
        <v>tier - 2</v>
      </c>
      <c r="P108" t="s">
        <v>13</v>
      </c>
      <c r="Q108">
        <f t="shared" si="16"/>
        <v>2</v>
      </c>
      <c r="R108" s="8" t="str">
        <f t="shared" si="17"/>
        <v>tier - 1</v>
      </c>
      <c r="S108" t="s">
        <v>10</v>
      </c>
      <c r="T108" s="8" t="str">
        <f t="shared" si="18"/>
        <v>R1013</v>
      </c>
    </row>
    <row r="109" spans="1:20">
      <c r="A109" t="s">
        <v>126</v>
      </c>
      <c r="B109" t="str">
        <f t="shared" si="19"/>
        <v>Id2229</v>
      </c>
      <c r="C109">
        <v>2003</v>
      </c>
      <c r="D109" s="8">
        <f t="shared" si="10"/>
        <v>2003</v>
      </c>
      <c r="E109" t="s">
        <v>15</v>
      </c>
      <c r="F109" s="8" t="str">
        <f t="shared" si="11"/>
        <v>Jun</v>
      </c>
      <c r="G109">
        <v>20</v>
      </c>
      <c r="H109" s="15" t="str">
        <f t="shared" si="12"/>
        <v>20-Jun-2003</v>
      </c>
      <c r="I109" s="13">
        <v>37792</v>
      </c>
      <c r="J109" s="18">
        <f t="shared" si="13"/>
        <v>19</v>
      </c>
      <c r="K109">
        <v>0</v>
      </c>
      <c r="L109" s="14">
        <v>1467</v>
      </c>
      <c r="M109" t="s">
        <v>8</v>
      </c>
      <c r="N109">
        <f t="shared" si="14"/>
        <v>1</v>
      </c>
      <c r="O109" s="8" t="str">
        <f t="shared" si="15"/>
        <v>tier - 2</v>
      </c>
      <c r="P109" t="s">
        <v>8</v>
      </c>
      <c r="Q109">
        <f t="shared" si="16"/>
        <v>9</v>
      </c>
      <c r="R109" s="8" t="str">
        <f t="shared" si="17"/>
        <v>tier - 2</v>
      </c>
      <c r="S109" t="s">
        <v>10</v>
      </c>
      <c r="T109" s="8" t="str">
        <f t="shared" si="18"/>
        <v>R1013</v>
      </c>
    </row>
    <row r="110" spans="1:20">
      <c r="A110" t="s">
        <v>127</v>
      </c>
      <c r="B110" t="str">
        <f t="shared" si="19"/>
        <v>Id2228</v>
      </c>
      <c r="C110">
        <v>1998</v>
      </c>
      <c r="D110" s="8">
        <f t="shared" si="10"/>
        <v>1998</v>
      </c>
      <c r="E110" t="s">
        <v>27</v>
      </c>
      <c r="F110" s="8" t="str">
        <f t="shared" si="11"/>
        <v>Dec</v>
      </c>
      <c r="G110">
        <v>7</v>
      </c>
      <c r="H110" s="15" t="str">
        <f t="shared" si="12"/>
        <v>7-Dec-1998</v>
      </c>
      <c r="I110" s="13">
        <v>36136</v>
      </c>
      <c r="J110" s="18">
        <f t="shared" si="13"/>
        <v>24</v>
      </c>
      <c r="K110">
        <v>0</v>
      </c>
      <c r="L110" s="14">
        <v>1477</v>
      </c>
      <c r="M110" t="s">
        <v>8</v>
      </c>
      <c r="N110">
        <f t="shared" si="14"/>
        <v>1</v>
      </c>
      <c r="O110" s="8" t="str">
        <f t="shared" si="15"/>
        <v>tier - 2</v>
      </c>
      <c r="P110" t="s">
        <v>13</v>
      </c>
      <c r="Q110">
        <f t="shared" si="16"/>
        <v>2</v>
      </c>
      <c r="R110" s="8" t="str">
        <f t="shared" si="17"/>
        <v>tier - 1</v>
      </c>
      <c r="S110" t="s">
        <v>10</v>
      </c>
      <c r="T110" s="8" t="str">
        <f t="shared" si="18"/>
        <v>R1013</v>
      </c>
    </row>
    <row r="111" spans="1:20">
      <c r="A111" t="s">
        <v>128</v>
      </c>
      <c r="B111" t="str">
        <f t="shared" si="19"/>
        <v>Id2227</v>
      </c>
      <c r="C111">
        <v>1997</v>
      </c>
      <c r="D111" s="8">
        <f t="shared" si="10"/>
        <v>1997</v>
      </c>
      <c r="E111" t="s">
        <v>15</v>
      </c>
      <c r="F111" s="8" t="str">
        <f t="shared" si="11"/>
        <v>Jun</v>
      </c>
      <c r="G111">
        <v>9</v>
      </c>
      <c r="H111" s="15" t="str">
        <f t="shared" si="12"/>
        <v>9-Jun-1997</v>
      </c>
      <c r="I111" s="13">
        <v>35590</v>
      </c>
      <c r="J111" s="18">
        <f t="shared" si="13"/>
        <v>25</v>
      </c>
      <c r="K111">
        <v>0</v>
      </c>
      <c r="L111" s="14">
        <v>1481</v>
      </c>
      <c r="M111" t="s">
        <v>8</v>
      </c>
      <c r="N111">
        <f t="shared" si="14"/>
        <v>1</v>
      </c>
      <c r="O111" s="8" t="str">
        <f t="shared" si="15"/>
        <v>tier - 2</v>
      </c>
      <c r="P111" t="s">
        <v>13</v>
      </c>
      <c r="Q111">
        <f t="shared" si="16"/>
        <v>2</v>
      </c>
      <c r="R111" s="8" t="str">
        <f t="shared" si="17"/>
        <v>tier - 1</v>
      </c>
      <c r="S111" t="s">
        <v>20</v>
      </c>
      <c r="T111" s="8" t="str">
        <f t="shared" si="18"/>
        <v>R1012</v>
      </c>
    </row>
    <row r="112" spans="1:20">
      <c r="A112" t="s">
        <v>129</v>
      </c>
      <c r="B112" t="str">
        <f t="shared" si="19"/>
        <v>Id2226</v>
      </c>
      <c r="C112">
        <v>1995</v>
      </c>
      <c r="D112" s="8">
        <f t="shared" si="10"/>
        <v>1995</v>
      </c>
      <c r="E112" t="s">
        <v>34</v>
      </c>
      <c r="F112" s="8" t="str">
        <f t="shared" si="11"/>
        <v>Oct</v>
      </c>
      <c r="G112">
        <v>7</v>
      </c>
      <c r="H112" s="15" t="str">
        <f t="shared" si="12"/>
        <v>7-Oct-1995</v>
      </c>
      <c r="I112" s="13">
        <v>34979</v>
      </c>
      <c r="J112" s="18">
        <f t="shared" si="13"/>
        <v>27</v>
      </c>
      <c r="K112">
        <v>0</v>
      </c>
      <c r="L112" s="14">
        <v>1493</v>
      </c>
      <c r="M112" t="s">
        <v>8</v>
      </c>
      <c r="N112">
        <f t="shared" si="14"/>
        <v>1</v>
      </c>
      <c r="O112" s="8" t="str">
        <f t="shared" si="15"/>
        <v>tier - 2</v>
      </c>
      <c r="P112" t="s">
        <v>9</v>
      </c>
      <c r="Q112">
        <f t="shared" si="16"/>
        <v>1</v>
      </c>
      <c r="R112" s="8" t="str">
        <f t="shared" si="17"/>
        <v>tier - 3</v>
      </c>
      <c r="S112" t="s">
        <v>10</v>
      </c>
      <c r="T112" s="8" t="str">
        <f t="shared" si="18"/>
        <v>R1013</v>
      </c>
    </row>
    <row r="113" spans="1:20">
      <c r="A113" t="s">
        <v>130</v>
      </c>
      <c r="B113" t="str">
        <f t="shared" si="19"/>
        <v>Id2225</v>
      </c>
      <c r="C113">
        <v>1998</v>
      </c>
      <c r="D113" s="8">
        <f t="shared" si="10"/>
        <v>1998</v>
      </c>
      <c r="E113" t="s">
        <v>15</v>
      </c>
      <c r="F113" s="8" t="str">
        <f t="shared" si="11"/>
        <v>Jun</v>
      </c>
      <c r="G113">
        <v>19</v>
      </c>
      <c r="H113" s="15" t="str">
        <f t="shared" si="12"/>
        <v>19-Jun-1998</v>
      </c>
      <c r="I113" s="13">
        <v>35965</v>
      </c>
      <c r="J113" s="18">
        <f t="shared" si="13"/>
        <v>24</v>
      </c>
      <c r="K113">
        <v>0</v>
      </c>
      <c r="L113" s="14">
        <v>1497</v>
      </c>
      <c r="M113" t="s">
        <v>8</v>
      </c>
      <c r="N113">
        <f t="shared" si="14"/>
        <v>1</v>
      </c>
      <c r="O113" s="8" t="str">
        <f t="shared" si="15"/>
        <v>tier - 2</v>
      </c>
      <c r="P113" t="s">
        <v>8</v>
      </c>
      <c r="Q113">
        <f t="shared" si="16"/>
        <v>9</v>
      </c>
      <c r="R113" s="8" t="str">
        <f t="shared" si="17"/>
        <v>tier - 2</v>
      </c>
      <c r="S113" t="s">
        <v>10</v>
      </c>
      <c r="T113" s="8" t="str">
        <f t="shared" si="18"/>
        <v>R1013</v>
      </c>
    </row>
    <row r="114" spans="1:20">
      <c r="A114" t="s">
        <v>131</v>
      </c>
      <c r="B114" t="str">
        <f t="shared" si="19"/>
        <v>Id2224</v>
      </c>
      <c r="C114">
        <v>2001</v>
      </c>
      <c r="D114" s="8">
        <f t="shared" si="10"/>
        <v>2001</v>
      </c>
      <c r="E114" t="s">
        <v>32</v>
      </c>
      <c r="F114" s="8" t="str">
        <f t="shared" si="11"/>
        <v>Aug</v>
      </c>
      <c r="G114">
        <v>25</v>
      </c>
      <c r="H114" s="15" t="str">
        <f t="shared" si="12"/>
        <v>25-Aug-2001</v>
      </c>
      <c r="I114" s="13">
        <v>37128</v>
      </c>
      <c r="J114" s="18">
        <f t="shared" si="13"/>
        <v>21</v>
      </c>
      <c r="K114">
        <v>0</v>
      </c>
      <c r="L114" s="14">
        <v>1515.34</v>
      </c>
      <c r="M114" t="s">
        <v>8</v>
      </c>
      <c r="N114">
        <f t="shared" si="14"/>
        <v>1</v>
      </c>
      <c r="O114" s="8" t="str">
        <f t="shared" si="15"/>
        <v>tier - 2</v>
      </c>
      <c r="P114" t="s">
        <v>9</v>
      </c>
      <c r="Q114">
        <f t="shared" si="16"/>
        <v>1</v>
      </c>
      <c r="R114" s="8" t="str">
        <f t="shared" si="17"/>
        <v>tier - 3</v>
      </c>
      <c r="S114" t="s">
        <v>10</v>
      </c>
      <c r="T114" s="8" t="str">
        <f t="shared" si="18"/>
        <v>R1013</v>
      </c>
    </row>
    <row r="115" spans="1:20">
      <c r="A115" t="s">
        <v>132</v>
      </c>
      <c r="B115" t="str">
        <f t="shared" si="19"/>
        <v>Id2223</v>
      </c>
      <c r="C115">
        <v>2001</v>
      </c>
      <c r="D115" s="8">
        <f t="shared" si="10"/>
        <v>2001</v>
      </c>
      <c r="E115" t="s">
        <v>7</v>
      </c>
      <c r="F115" s="8" t="str">
        <f t="shared" si="11"/>
        <v>Jul</v>
      </c>
      <c r="G115">
        <v>7</v>
      </c>
      <c r="H115" s="15" t="str">
        <f t="shared" si="12"/>
        <v>7-Jul-2001</v>
      </c>
      <c r="I115" s="13">
        <v>37079</v>
      </c>
      <c r="J115" s="18">
        <f t="shared" si="13"/>
        <v>21</v>
      </c>
      <c r="K115">
        <v>0</v>
      </c>
      <c r="L115" s="14">
        <v>1526.31</v>
      </c>
      <c r="M115" t="s">
        <v>8</v>
      </c>
      <c r="N115">
        <f t="shared" si="14"/>
        <v>1</v>
      </c>
      <c r="O115" s="8" t="str">
        <f t="shared" si="15"/>
        <v>tier - 2</v>
      </c>
      <c r="P115" t="s">
        <v>9</v>
      </c>
      <c r="Q115">
        <f t="shared" si="16"/>
        <v>1</v>
      </c>
      <c r="R115" s="8" t="str">
        <f t="shared" si="17"/>
        <v>tier - 3</v>
      </c>
      <c r="S115" t="s">
        <v>39</v>
      </c>
      <c r="T115" s="8" t="str">
        <f t="shared" si="18"/>
        <v>R1011</v>
      </c>
    </row>
    <row r="116" spans="1:20">
      <c r="A116" t="s">
        <v>133</v>
      </c>
      <c r="B116" t="str">
        <f t="shared" si="19"/>
        <v>Id2222</v>
      </c>
      <c r="C116">
        <v>2001</v>
      </c>
      <c r="D116" s="8">
        <f t="shared" si="10"/>
        <v>2001</v>
      </c>
      <c r="E116" t="s">
        <v>15</v>
      </c>
      <c r="F116" s="8" t="str">
        <f t="shared" si="11"/>
        <v>Jun</v>
      </c>
      <c r="G116">
        <v>2</v>
      </c>
      <c r="H116" s="15" t="str">
        <f t="shared" si="12"/>
        <v>2-Jun-2001</v>
      </c>
      <c r="I116" s="13">
        <v>37044</v>
      </c>
      <c r="J116" s="18">
        <f t="shared" si="13"/>
        <v>22</v>
      </c>
      <c r="K116">
        <v>0</v>
      </c>
      <c r="L116" s="14">
        <v>1532.47</v>
      </c>
      <c r="M116" t="s">
        <v>8</v>
      </c>
      <c r="N116">
        <f t="shared" si="14"/>
        <v>1</v>
      </c>
      <c r="O116" s="8" t="str">
        <f t="shared" si="15"/>
        <v>tier - 2</v>
      </c>
      <c r="P116" t="s">
        <v>8</v>
      </c>
      <c r="Q116">
        <f t="shared" si="16"/>
        <v>9</v>
      </c>
      <c r="R116" s="8" t="str">
        <f t="shared" si="17"/>
        <v>tier - 2</v>
      </c>
      <c r="S116" t="s">
        <v>10</v>
      </c>
      <c r="T116" s="8" t="str">
        <f t="shared" si="18"/>
        <v>R1013</v>
      </c>
    </row>
    <row r="117" spans="1:20">
      <c r="A117" t="s">
        <v>134</v>
      </c>
      <c r="B117" t="str">
        <f t="shared" si="19"/>
        <v>Id2221</v>
      </c>
      <c r="C117">
        <v>2001</v>
      </c>
      <c r="D117" s="8">
        <f t="shared" si="10"/>
        <v>2001</v>
      </c>
      <c r="E117" t="s">
        <v>27</v>
      </c>
      <c r="F117" s="8" t="str">
        <f t="shared" si="11"/>
        <v>Dec</v>
      </c>
      <c r="G117">
        <v>5</v>
      </c>
      <c r="H117" s="15" t="str">
        <f t="shared" si="12"/>
        <v>5-Dec-2001</v>
      </c>
      <c r="I117" s="13">
        <v>37230</v>
      </c>
      <c r="J117" s="18">
        <f t="shared" si="13"/>
        <v>21</v>
      </c>
      <c r="K117">
        <v>0</v>
      </c>
      <c r="L117" s="14">
        <v>1534.3</v>
      </c>
      <c r="M117" t="s">
        <v>8</v>
      </c>
      <c r="N117">
        <f t="shared" si="14"/>
        <v>1</v>
      </c>
      <c r="O117" s="8" t="str">
        <f t="shared" si="15"/>
        <v>tier - 2</v>
      </c>
      <c r="P117" t="s">
        <v>8</v>
      </c>
      <c r="Q117">
        <f t="shared" si="16"/>
        <v>9</v>
      </c>
      <c r="R117" s="8" t="str">
        <f t="shared" si="17"/>
        <v>tier - 2</v>
      </c>
      <c r="S117" t="s">
        <v>10</v>
      </c>
      <c r="T117" s="8" t="str">
        <f t="shared" si="18"/>
        <v>R1013</v>
      </c>
    </row>
    <row r="118" spans="1:20">
      <c r="A118" t="s">
        <v>135</v>
      </c>
      <c r="B118" t="str">
        <f t="shared" si="19"/>
        <v>Id2220</v>
      </c>
      <c r="C118">
        <v>1992</v>
      </c>
      <c r="D118" s="8">
        <f t="shared" si="10"/>
        <v>1992</v>
      </c>
      <c r="E118" t="s">
        <v>17</v>
      </c>
      <c r="F118" s="8" t="str">
        <f t="shared" si="11"/>
        <v>Sep</v>
      </c>
      <c r="G118">
        <v>22</v>
      </c>
      <c r="H118" s="15" t="str">
        <f t="shared" si="12"/>
        <v>22-Sep-1992</v>
      </c>
      <c r="I118" s="13">
        <v>33869</v>
      </c>
      <c r="J118" s="18">
        <f t="shared" si="13"/>
        <v>30</v>
      </c>
      <c r="K118">
        <v>0</v>
      </c>
      <c r="L118" s="14">
        <v>1566.88</v>
      </c>
      <c r="M118" t="s">
        <v>8</v>
      </c>
      <c r="N118">
        <f t="shared" si="14"/>
        <v>1</v>
      </c>
      <c r="O118" s="8" t="str">
        <f t="shared" si="15"/>
        <v>tier - 2</v>
      </c>
      <c r="P118" t="s">
        <v>13</v>
      </c>
      <c r="Q118">
        <f t="shared" si="16"/>
        <v>2</v>
      </c>
      <c r="R118" s="8" t="str">
        <f t="shared" si="17"/>
        <v>tier - 1</v>
      </c>
      <c r="S118" t="s">
        <v>10</v>
      </c>
      <c r="T118" s="8" t="str">
        <f t="shared" si="18"/>
        <v>R1013</v>
      </c>
    </row>
    <row r="119" spans="1:20">
      <c r="A119" t="s">
        <v>136</v>
      </c>
      <c r="B119" t="str">
        <f t="shared" si="19"/>
        <v>Id2219</v>
      </c>
      <c r="C119">
        <v>2004</v>
      </c>
      <c r="D119" s="8">
        <f t="shared" si="10"/>
        <v>2004</v>
      </c>
      <c r="E119" t="s">
        <v>12</v>
      </c>
      <c r="F119" s="8" t="str">
        <f t="shared" si="11"/>
        <v>Nov</v>
      </c>
      <c r="G119">
        <v>19</v>
      </c>
      <c r="H119" s="15" t="str">
        <f t="shared" si="12"/>
        <v>19-Nov-2004</v>
      </c>
      <c r="I119" s="13">
        <v>38310</v>
      </c>
      <c r="J119" s="18">
        <f t="shared" si="13"/>
        <v>18</v>
      </c>
      <c r="K119">
        <v>0</v>
      </c>
      <c r="L119" s="14">
        <v>1607.51</v>
      </c>
      <c r="M119" t="s">
        <v>8</v>
      </c>
      <c r="N119">
        <f t="shared" si="14"/>
        <v>1</v>
      </c>
      <c r="O119" s="8" t="str">
        <f t="shared" si="15"/>
        <v>tier - 2</v>
      </c>
      <c r="P119" t="s">
        <v>9</v>
      </c>
      <c r="Q119">
        <f t="shared" si="16"/>
        <v>1</v>
      </c>
      <c r="R119" s="8" t="str">
        <f t="shared" si="17"/>
        <v>tier - 3</v>
      </c>
      <c r="S119" t="s">
        <v>10</v>
      </c>
      <c r="T119" s="8" t="str">
        <f t="shared" si="18"/>
        <v>R1013</v>
      </c>
    </row>
    <row r="120" spans="1:20">
      <c r="A120" t="s">
        <v>137</v>
      </c>
      <c r="B120" t="str">
        <f t="shared" si="19"/>
        <v>Id2218</v>
      </c>
      <c r="C120">
        <v>2004</v>
      </c>
      <c r="D120" s="8">
        <f t="shared" si="10"/>
        <v>2004</v>
      </c>
      <c r="E120" t="s">
        <v>7</v>
      </c>
      <c r="F120" s="8" t="str">
        <f t="shared" si="11"/>
        <v>Jul</v>
      </c>
      <c r="G120">
        <v>22</v>
      </c>
      <c r="H120" s="15" t="str">
        <f t="shared" si="12"/>
        <v>22-Jul-2004</v>
      </c>
      <c r="I120" s="13">
        <v>38190</v>
      </c>
      <c r="J120" s="18">
        <f t="shared" si="13"/>
        <v>18</v>
      </c>
      <c r="K120">
        <v>0</v>
      </c>
      <c r="L120" s="14">
        <v>1615.77</v>
      </c>
      <c r="M120" t="s">
        <v>8</v>
      </c>
      <c r="N120">
        <f t="shared" si="14"/>
        <v>1</v>
      </c>
      <c r="O120" s="8" t="str">
        <f t="shared" si="15"/>
        <v>tier - 2</v>
      </c>
      <c r="P120" t="s">
        <v>13</v>
      </c>
      <c r="Q120">
        <f t="shared" si="16"/>
        <v>2</v>
      </c>
      <c r="R120" s="8" t="str">
        <f t="shared" si="17"/>
        <v>tier - 1</v>
      </c>
      <c r="S120" t="s">
        <v>10</v>
      </c>
      <c r="T120" s="8" t="str">
        <f t="shared" si="18"/>
        <v>R1013</v>
      </c>
    </row>
    <row r="121" spans="1:20">
      <c r="A121" t="s">
        <v>138</v>
      </c>
      <c r="B121" t="str">
        <f t="shared" si="19"/>
        <v>Id2217</v>
      </c>
      <c r="C121">
        <v>1995</v>
      </c>
      <c r="D121" s="8">
        <f t="shared" si="10"/>
        <v>1995</v>
      </c>
      <c r="E121" t="s">
        <v>32</v>
      </c>
      <c r="F121" s="8" t="str">
        <f t="shared" si="11"/>
        <v>Aug</v>
      </c>
      <c r="G121">
        <v>5</v>
      </c>
      <c r="H121" s="15" t="str">
        <f t="shared" si="12"/>
        <v>5-Aug-1995</v>
      </c>
      <c r="I121" s="13">
        <v>34916</v>
      </c>
      <c r="J121" s="18">
        <f t="shared" si="13"/>
        <v>27</v>
      </c>
      <c r="K121">
        <v>0</v>
      </c>
      <c r="L121" s="14">
        <v>1617.16</v>
      </c>
      <c r="M121" t="s">
        <v>8</v>
      </c>
      <c r="N121">
        <f t="shared" si="14"/>
        <v>1</v>
      </c>
      <c r="O121" s="8" t="str">
        <f t="shared" si="15"/>
        <v>tier - 2</v>
      </c>
      <c r="P121" t="s">
        <v>13</v>
      </c>
      <c r="Q121">
        <f t="shared" si="16"/>
        <v>2</v>
      </c>
      <c r="R121" s="8" t="str">
        <f t="shared" si="17"/>
        <v>tier - 1</v>
      </c>
      <c r="S121" t="s">
        <v>10</v>
      </c>
      <c r="T121" s="8" t="str">
        <f t="shared" si="18"/>
        <v>R1013</v>
      </c>
    </row>
    <row r="122" spans="1:20">
      <c r="A122" t="s">
        <v>139</v>
      </c>
      <c r="B122" t="str">
        <f t="shared" si="19"/>
        <v>Id2216</v>
      </c>
      <c r="C122">
        <v>2003</v>
      </c>
      <c r="D122" s="8">
        <f t="shared" si="10"/>
        <v>2003</v>
      </c>
      <c r="E122" t="s">
        <v>17</v>
      </c>
      <c r="F122" s="8" t="str">
        <f t="shared" si="11"/>
        <v>Sep</v>
      </c>
      <c r="G122">
        <v>14</v>
      </c>
      <c r="H122" s="15" t="str">
        <f t="shared" si="12"/>
        <v>14-Sep-2003</v>
      </c>
      <c r="I122" s="13">
        <v>37878</v>
      </c>
      <c r="J122" s="18">
        <f t="shared" si="13"/>
        <v>19</v>
      </c>
      <c r="K122">
        <v>0</v>
      </c>
      <c r="L122" s="14">
        <v>1621.34</v>
      </c>
      <c r="M122" t="s">
        <v>8</v>
      </c>
      <c r="N122">
        <f t="shared" si="14"/>
        <v>1</v>
      </c>
      <c r="O122" s="8" t="str">
        <f t="shared" si="15"/>
        <v>tier - 2</v>
      </c>
      <c r="P122" t="s">
        <v>8</v>
      </c>
      <c r="Q122">
        <f t="shared" si="16"/>
        <v>9</v>
      </c>
      <c r="R122" s="8" t="str">
        <f t="shared" si="17"/>
        <v>tier - 2</v>
      </c>
      <c r="S122" t="s">
        <v>20</v>
      </c>
      <c r="T122" s="8" t="str">
        <f t="shared" si="18"/>
        <v>R1012</v>
      </c>
    </row>
    <row r="123" spans="1:20">
      <c r="A123" t="s">
        <v>140</v>
      </c>
      <c r="B123" t="str">
        <f t="shared" si="19"/>
        <v>Id2215</v>
      </c>
      <c r="C123">
        <v>2004</v>
      </c>
      <c r="D123" s="8">
        <f t="shared" si="10"/>
        <v>2004</v>
      </c>
      <c r="E123" t="s">
        <v>32</v>
      </c>
      <c r="F123" s="8" t="str">
        <f t="shared" si="11"/>
        <v>Aug</v>
      </c>
      <c r="G123">
        <v>21</v>
      </c>
      <c r="H123" s="15" t="str">
        <f t="shared" si="12"/>
        <v>21-Aug-2004</v>
      </c>
      <c r="I123" s="13">
        <v>38220</v>
      </c>
      <c r="J123" s="18">
        <f t="shared" si="13"/>
        <v>18</v>
      </c>
      <c r="K123">
        <v>0</v>
      </c>
      <c r="L123" s="14">
        <v>1621.88</v>
      </c>
      <c r="M123" t="s">
        <v>8</v>
      </c>
      <c r="N123">
        <f t="shared" si="14"/>
        <v>1</v>
      </c>
      <c r="O123" s="8" t="str">
        <f t="shared" si="15"/>
        <v>tier - 2</v>
      </c>
      <c r="P123" t="s">
        <v>8</v>
      </c>
      <c r="Q123">
        <f t="shared" si="16"/>
        <v>9</v>
      </c>
      <c r="R123" s="8" t="str">
        <f t="shared" si="17"/>
        <v>tier - 2</v>
      </c>
      <c r="S123" t="s">
        <v>10</v>
      </c>
      <c r="T123" s="8" t="str">
        <f t="shared" si="18"/>
        <v>R1013</v>
      </c>
    </row>
    <row r="124" spans="1:20">
      <c r="A124" t="s">
        <v>141</v>
      </c>
      <c r="B124" t="str">
        <f t="shared" si="19"/>
        <v>Id2214</v>
      </c>
      <c r="C124">
        <v>2004</v>
      </c>
      <c r="D124" s="8">
        <f t="shared" si="10"/>
        <v>2004</v>
      </c>
      <c r="E124" t="s">
        <v>7</v>
      </c>
      <c r="F124" s="8" t="str">
        <f t="shared" si="11"/>
        <v>Jul</v>
      </c>
      <c r="G124">
        <v>25</v>
      </c>
      <c r="H124" s="15" t="str">
        <f t="shared" si="12"/>
        <v>25-Jul-2004</v>
      </c>
      <c r="I124" s="13">
        <v>38193</v>
      </c>
      <c r="J124" s="18">
        <f t="shared" si="13"/>
        <v>18</v>
      </c>
      <c r="K124">
        <v>0</v>
      </c>
      <c r="L124" s="14">
        <v>1622.19</v>
      </c>
      <c r="M124" t="s">
        <v>8</v>
      </c>
      <c r="N124">
        <f t="shared" si="14"/>
        <v>1</v>
      </c>
      <c r="O124" s="8" t="str">
        <f t="shared" si="15"/>
        <v>tier - 2</v>
      </c>
      <c r="P124" t="s">
        <v>13</v>
      </c>
      <c r="Q124">
        <f t="shared" si="16"/>
        <v>2</v>
      </c>
      <c r="R124" s="8" t="str">
        <f t="shared" si="17"/>
        <v>tier - 1</v>
      </c>
      <c r="S124" t="s">
        <v>10</v>
      </c>
      <c r="T124" s="8" t="str">
        <f t="shared" si="18"/>
        <v>R1013</v>
      </c>
    </row>
    <row r="125" spans="1:20">
      <c r="A125" t="s">
        <v>142</v>
      </c>
      <c r="B125" t="str">
        <f t="shared" si="19"/>
        <v>Id2213</v>
      </c>
      <c r="C125">
        <v>2003</v>
      </c>
      <c r="D125" s="8">
        <f t="shared" si="10"/>
        <v>2003</v>
      </c>
      <c r="E125" t="s">
        <v>17</v>
      </c>
      <c r="F125" s="8" t="str">
        <f t="shared" si="11"/>
        <v>Sep</v>
      </c>
      <c r="G125">
        <v>9</v>
      </c>
      <c r="H125" s="15" t="str">
        <f t="shared" si="12"/>
        <v>9-Sep-2003</v>
      </c>
      <c r="I125" s="13">
        <v>37873</v>
      </c>
      <c r="J125" s="18">
        <f t="shared" si="13"/>
        <v>19</v>
      </c>
      <c r="K125">
        <v>0</v>
      </c>
      <c r="L125" s="14">
        <v>1625.43</v>
      </c>
      <c r="M125" t="s">
        <v>8</v>
      </c>
      <c r="N125">
        <f t="shared" si="14"/>
        <v>1</v>
      </c>
      <c r="O125" s="8" t="str">
        <f t="shared" si="15"/>
        <v>tier - 2</v>
      </c>
      <c r="P125" t="s">
        <v>9</v>
      </c>
      <c r="Q125">
        <f t="shared" si="16"/>
        <v>1</v>
      </c>
      <c r="R125" s="8" t="str">
        <f t="shared" si="17"/>
        <v>tier - 3</v>
      </c>
      <c r="S125" t="s">
        <v>20</v>
      </c>
      <c r="T125" s="8" t="str">
        <f t="shared" si="18"/>
        <v>R1012</v>
      </c>
    </row>
    <row r="126" spans="1:20">
      <c r="A126" t="s">
        <v>143</v>
      </c>
      <c r="B126" t="str">
        <f t="shared" si="19"/>
        <v>Id2212</v>
      </c>
      <c r="C126">
        <v>2003</v>
      </c>
      <c r="D126" s="8">
        <f t="shared" si="10"/>
        <v>2003</v>
      </c>
      <c r="E126" t="s">
        <v>27</v>
      </c>
      <c r="F126" s="8" t="str">
        <f t="shared" si="11"/>
        <v>Dec</v>
      </c>
      <c r="G126">
        <v>4</v>
      </c>
      <c r="H126" s="15" t="str">
        <f t="shared" si="12"/>
        <v>4-Dec-2003</v>
      </c>
      <c r="I126" s="13">
        <v>37959</v>
      </c>
      <c r="J126" s="18">
        <f t="shared" si="13"/>
        <v>19</v>
      </c>
      <c r="K126">
        <v>0</v>
      </c>
      <c r="L126" s="14">
        <v>1627.28</v>
      </c>
      <c r="M126" t="s">
        <v>8</v>
      </c>
      <c r="N126">
        <f t="shared" si="14"/>
        <v>1</v>
      </c>
      <c r="O126" s="8" t="str">
        <f t="shared" si="15"/>
        <v>tier - 2</v>
      </c>
      <c r="P126" t="s">
        <v>8</v>
      </c>
      <c r="Q126">
        <f t="shared" si="16"/>
        <v>9</v>
      </c>
      <c r="R126" s="8" t="str">
        <f t="shared" si="17"/>
        <v>tier - 2</v>
      </c>
      <c r="S126" t="s">
        <v>20</v>
      </c>
      <c r="T126" s="8" t="str">
        <f t="shared" si="18"/>
        <v>R1012</v>
      </c>
    </row>
    <row r="127" spans="1:20">
      <c r="A127" t="s">
        <v>144</v>
      </c>
      <c r="B127" t="str">
        <f t="shared" si="19"/>
        <v>Id2211</v>
      </c>
      <c r="C127">
        <v>2003</v>
      </c>
      <c r="D127" s="8">
        <f t="shared" si="10"/>
        <v>2003</v>
      </c>
      <c r="E127" t="s">
        <v>7</v>
      </c>
      <c r="F127" s="8" t="str">
        <f t="shared" si="11"/>
        <v>Jul</v>
      </c>
      <c r="G127">
        <v>17</v>
      </c>
      <c r="H127" s="15" t="str">
        <f t="shared" si="12"/>
        <v>17-Jul-2003</v>
      </c>
      <c r="I127" s="13">
        <v>37819</v>
      </c>
      <c r="J127" s="18">
        <f t="shared" si="13"/>
        <v>19</v>
      </c>
      <c r="K127">
        <v>0</v>
      </c>
      <c r="L127" s="14">
        <v>1628.47</v>
      </c>
      <c r="M127" t="s">
        <v>8</v>
      </c>
      <c r="N127">
        <f t="shared" si="14"/>
        <v>1</v>
      </c>
      <c r="O127" s="8" t="str">
        <f t="shared" si="15"/>
        <v>tier - 2</v>
      </c>
      <c r="P127" t="s">
        <v>13</v>
      </c>
      <c r="Q127">
        <f t="shared" si="16"/>
        <v>2</v>
      </c>
      <c r="R127" s="8" t="str">
        <f t="shared" si="17"/>
        <v>tier - 1</v>
      </c>
      <c r="S127" t="s">
        <v>20</v>
      </c>
      <c r="T127" s="8" t="str">
        <f t="shared" si="18"/>
        <v>R1012</v>
      </c>
    </row>
    <row r="128" spans="1:20">
      <c r="A128" t="s">
        <v>145</v>
      </c>
      <c r="B128" t="str">
        <f t="shared" si="19"/>
        <v>Id2210</v>
      </c>
      <c r="C128">
        <v>2004</v>
      </c>
      <c r="D128" s="8">
        <f t="shared" si="10"/>
        <v>2004</v>
      </c>
      <c r="E128" t="s">
        <v>34</v>
      </c>
      <c r="F128" s="8" t="str">
        <f t="shared" si="11"/>
        <v>Oct</v>
      </c>
      <c r="G128">
        <v>4</v>
      </c>
      <c r="H128" s="15" t="str">
        <f t="shared" si="12"/>
        <v>4-Oct-2004</v>
      </c>
      <c r="I128" s="13">
        <v>38264</v>
      </c>
      <c r="J128" s="18">
        <f t="shared" si="13"/>
        <v>18</v>
      </c>
      <c r="K128">
        <v>0</v>
      </c>
      <c r="L128" s="14">
        <v>1629.83</v>
      </c>
      <c r="M128" t="s">
        <v>8</v>
      </c>
      <c r="N128">
        <f t="shared" si="14"/>
        <v>1</v>
      </c>
      <c r="O128" s="8" t="str">
        <f t="shared" si="15"/>
        <v>tier - 2</v>
      </c>
      <c r="P128" t="s">
        <v>8</v>
      </c>
      <c r="Q128">
        <f t="shared" si="16"/>
        <v>9</v>
      </c>
      <c r="R128" s="8" t="str">
        <f t="shared" si="17"/>
        <v>tier - 2</v>
      </c>
      <c r="S128" t="s">
        <v>10</v>
      </c>
      <c r="T128" s="8" t="str">
        <f t="shared" si="18"/>
        <v>R1013</v>
      </c>
    </row>
    <row r="129" spans="1:20">
      <c r="A129" t="s">
        <v>146</v>
      </c>
      <c r="B129" t="str">
        <f t="shared" si="19"/>
        <v>Id2209</v>
      </c>
      <c r="C129">
        <v>2004</v>
      </c>
      <c r="D129" s="8">
        <f t="shared" si="10"/>
        <v>2004</v>
      </c>
      <c r="E129" t="s">
        <v>27</v>
      </c>
      <c r="F129" s="8" t="str">
        <f t="shared" si="11"/>
        <v>Dec</v>
      </c>
      <c r="G129">
        <v>5</v>
      </c>
      <c r="H129" s="15" t="str">
        <f t="shared" si="12"/>
        <v>5-Dec-2004</v>
      </c>
      <c r="I129" s="13">
        <v>38326</v>
      </c>
      <c r="J129" s="18">
        <f t="shared" si="13"/>
        <v>18</v>
      </c>
      <c r="K129">
        <v>0</v>
      </c>
      <c r="L129" s="14">
        <v>1631.67</v>
      </c>
      <c r="M129" t="s">
        <v>8</v>
      </c>
      <c r="N129">
        <f t="shared" si="14"/>
        <v>1</v>
      </c>
      <c r="O129" s="8" t="str">
        <f t="shared" si="15"/>
        <v>tier - 2</v>
      </c>
      <c r="P129" t="s">
        <v>9</v>
      </c>
      <c r="Q129">
        <f t="shared" si="16"/>
        <v>1</v>
      </c>
      <c r="R129" s="8" t="str">
        <f t="shared" si="17"/>
        <v>tier - 3</v>
      </c>
      <c r="S129" t="s">
        <v>10</v>
      </c>
      <c r="T129" s="8" t="str">
        <f t="shared" si="18"/>
        <v>R1013</v>
      </c>
    </row>
    <row r="130" spans="1:20">
      <c r="A130" t="s">
        <v>147</v>
      </c>
      <c r="B130" t="str">
        <f t="shared" si="19"/>
        <v>Id2208</v>
      </c>
      <c r="C130">
        <v>2004</v>
      </c>
      <c r="D130" s="8">
        <f t="shared" ref="D130:D193" si="20">IF(C130="?",ROUND(AVERAGE($C$2:$C$2344),0),C130)</f>
        <v>2004</v>
      </c>
      <c r="E130" t="s">
        <v>7</v>
      </c>
      <c r="F130" s="8" t="str">
        <f t="shared" ref="F130:F193" si="21">IF(E130="?","Sep",E130)</f>
        <v>Jul</v>
      </c>
      <c r="G130">
        <v>9</v>
      </c>
      <c r="H130" s="15" t="str">
        <f t="shared" ref="H130:H193" si="22">CONCATENATE(G130,"-",F130,"-",D130)</f>
        <v>9-Jul-2004</v>
      </c>
      <c r="I130" s="13">
        <v>38177</v>
      </c>
      <c r="J130" s="18">
        <f t="shared" ref="J130:J193" si="23">DATEDIF(I130,"8-6-2023","Y")</f>
        <v>18</v>
      </c>
      <c r="K130">
        <v>0</v>
      </c>
      <c r="L130" s="14">
        <v>1631.82</v>
      </c>
      <c r="M130" t="s">
        <v>8</v>
      </c>
      <c r="N130">
        <f t="shared" ref="N130:N193" si="24">MATCH(M130,$M$2:$M$2344,0)</f>
        <v>1</v>
      </c>
      <c r="O130" s="8" t="str">
        <f t="shared" ref="O130:O193" si="25">IF(M130="?",INDEX($M$2:$M$2344,MODE($N$2:$N$2344)),M130)</f>
        <v>tier - 2</v>
      </c>
      <c r="P130" t="s">
        <v>13</v>
      </c>
      <c r="Q130">
        <f t="shared" ref="Q130:Q193" si="26">MATCH(P130,$P$2:$P$2344,0)</f>
        <v>2</v>
      </c>
      <c r="R130" s="8" t="str">
        <f t="shared" ref="R130:R193" si="27">IF(P130="?",INDEX($P$2:$P$2344,MODE($Q$2:$Q$2344)),P130)</f>
        <v>tier - 1</v>
      </c>
      <c r="S130" t="s">
        <v>10</v>
      </c>
      <c r="T130" s="8" t="str">
        <f t="shared" ref="T130:T193" si="28">IF(S130="?","Unknown",S130)</f>
        <v>R1013</v>
      </c>
    </row>
    <row r="131" spans="1:20">
      <c r="A131" t="s">
        <v>148</v>
      </c>
      <c r="B131" t="str">
        <f t="shared" ref="B131:B194" si="29">IF(A131="?", "Unknown",A131)</f>
        <v>Id2207</v>
      </c>
      <c r="C131">
        <v>2003</v>
      </c>
      <c r="D131" s="8">
        <f t="shared" si="20"/>
        <v>2003</v>
      </c>
      <c r="E131" t="s">
        <v>34</v>
      </c>
      <c r="F131" s="8" t="str">
        <f t="shared" si="21"/>
        <v>Oct</v>
      </c>
      <c r="G131">
        <v>3</v>
      </c>
      <c r="H131" s="15" t="str">
        <f t="shared" si="22"/>
        <v>3-Oct-2003</v>
      </c>
      <c r="I131" s="13">
        <v>37897</v>
      </c>
      <c r="J131" s="18">
        <f t="shared" si="23"/>
        <v>19</v>
      </c>
      <c r="K131">
        <v>0</v>
      </c>
      <c r="L131" s="14">
        <v>1632.04</v>
      </c>
      <c r="M131" t="s">
        <v>8</v>
      </c>
      <c r="N131">
        <f t="shared" si="24"/>
        <v>1</v>
      </c>
      <c r="O131" s="8" t="str">
        <f t="shared" si="25"/>
        <v>tier - 2</v>
      </c>
      <c r="P131" t="s">
        <v>8</v>
      </c>
      <c r="Q131">
        <f t="shared" si="26"/>
        <v>9</v>
      </c>
      <c r="R131" s="8" t="str">
        <f t="shared" si="27"/>
        <v>tier - 2</v>
      </c>
      <c r="S131" t="s">
        <v>20</v>
      </c>
      <c r="T131" s="8" t="str">
        <f t="shared" si="28"/>
        <v>R1012</v>
      </c>
    </row>
    <row r="132" spans="1:20">
      <c r="A132" t="s">
        <v>149</v>
      </c>
      <c r="B132" t="str">
        <f t="shared" si="29"/>
        <v>Id2206</v>
      </c>
      <c r="C132">
        <v>2003</v>
      </c>
      <c r="D132" s="8">
        <f t="shared" si="20"/>
        <v>2003</v>
      </c>
      <c r="E132" t="s">
        <v>17</v>
      </c>
      <c r="F132" s="8" t="str">
        <f t="shared" si="21"/>
        <v>Sep</v>
      </c>
      <c r="G132">
        <v>16</v>
      </c>
      <c r="H132" s="15" t="str">
        <f t="shared" si="22"/>
        <v>16-Sep-2003</v>
      </c>
      <c r="I132" s="13">
        <v>37880</v>
      </c>
      <c r="J132" s="18">
        <f t="shared" si="23"/>
        <v>19</v>
      </c>
      <c r="K132">
        <v>0</v>
      </c>
      <c r="L132" s="14">
        <v>1632.56</v>
      </c>
      <c r="M132" t="s">
        <v>8</v>
      </c>
      <c r="N132">
        <f t="shared" si="24"/>
        <v>1</v>
      </c>
      <c r="O132" s="8" t="str">
        <f t="shared" si="25"/>
        <v>tier - 2</v>
      </c>
      <c r="P132" t="s">
        <v>8</v>
      </c>
      <c r="Q132">
        <f t="shared" si="26"/>
        <v>9</v>
      </c>
      <c r="R132" s="8" t="str">
        <f t="shared" si="27"/>
        <v>tier - 2</v>
      </c>
      <c r="S132" t="s">
        <v>20</v>
      </c>
      <c r="T132" s="8" t="str">
        <f t="shared" si="28"/>
        <v>R1012</v>
      </c>
    </row>
    <row r="133" spans="1:20">
      <c r="A133" t="s">
        <v>150</v>
      </c>
      <c r="B133" t="str">
        <f t="shared" si="29"/>
        <v>Id2205</v>
      </c>
      <c r="C133">
        <v>2004</v>
      </c>
      <c r="D133" s="8">
        <f t="shared" si="20"/>
        <v>2004</v>
      </c>
      <c r="E133" t="s">
        <v>27</v>
      </c>
      <c r="F133" s="8" t="str">
        <f t="shared" si="21"/>
        <v>Dec</v>
      </c>
      <c r="G133">
        <v>13</v>
      </c>
      <c r="H133" s="15" t="str">
        <f t="shared" si="22"/>
        <v>13-Dec-2004</v>
      </c>
      <c r="I133" s="13">
        <v>38334</v>
      </c>
      <c r="J133" s="18">
        <f t="shared" si="23"/>
        <v>18</v>
      </c>
      <c r="K133">
        <v>0</v>
      </c>
      <c r="L133" s="14">
        <v>1633.04</v>
      </c>
      <c r="M133" t="s">
        <v>8</v>
      </c>
      <c r="N133">
        <f t="shared" si="24"/>
        <v>1</v>
      </c>
      <c r="O133" s="8" t="str">
        <f t="shared" si="25"/>
        <v>tier - 2</v>
      </c>
      <c r="P133" t="s">
        <v>8</v>
      </c>
      <c r="Q133">
        <f t="shared" si="26"/>
        <v>9</v>
      </c>
      <c r="R133" s="8" t="str">
        <f t="shared" si="27"/>
        <v>tier - 2</v>
      </c>
      <c r="S133" t="s">
        <v>10</v>
      </c>
      <c r="T133" s="8" t="str">
        <f t="shared" si="28"/>
        <v>R1013</v>
      </c>
    </row>
    <row r="134" spans="1:20">
      <c r="A134" t="s">
        <v>151</v>
      </c>
      <c r="B134" t="str">
        <f t="shared" si="29"/>
        <v>Id2204</v>
      </c>
      <c r="C134">
        <v>2004</v>
      </c>
      <c r="D134" s="8">
        <f t="shared" si="20"/>
        <v>2004</v>
      </c>
      <c r="E134" t="s">
        <v>32</v>
      </c>
      <c r="F134" s="8" t="str">
        <f t="shared" si="21"/>
        <v>Aug</v>
      </c>
      <c r="G134">
        <v>8</v>
      </c>
      <c r="H134" s="15" t="str">
        <f t="shared" si="22"/>
        <v>8-Aug-2004</v>
      </c>
      <c r="I134" s="13">
        <v>38207</v>
      </c>
      <c r="J134" s="18">
        <f t="shared" si="23"/>
        <v>18</v>
      </c>
      <c r="K134">
        <v>0</v>
      </c>
      <c r="L134" s="14">
        <v>1633.96</v>
      </c>
      <c r="M134" t="s">
        <v>8</v>
      </c>
      <c r="N134">
        <f t="shared" si="24"/>
        <v>1</v>
      </c>
      <c r="O134" s="8" t="str">
        <f t="shared" si="25"/>
        <v>tier - 2</v>
      </c>
      <c r="P134" t="s">
        <v>13</v>
      </c>
      <c r="Q134">
        <f t="shared" si="26"/>
        <v>2</v>
      </c>
      <c r="R134" s="8" t="str">
        <f t="shared" si="27"/>
        <v>tier - 1</v>
      </c>
      <c r="S134" t="s">
        <v>10</v>
      </c>
      <c r="T134" s="8" t="str">
        <f t="shared" si="28"/>
        <v>R1013</v>
      </c>
    </row>
    <row r="135" spans="1:20">
      <c r="A135" t="s">
        <v>152</v>
      </c>
      <c r="B135" t="str">
        <f t="shared" si="29"/>
        <v>Id2203</v>
      </c>
      <c r="C135">
        <v>2004</v>
      </c>
      <c r="D135" s="8">
        <f t="shared" si="20"/>
        <v>2004</v>
      </c>
      <c r="E135" t="s">
        <v>15</v>
      </c>
      <c r="F135" s="8" t="str">
        <f t="shared" si="21"/>
        <v>Jun</v>
      </c>
      <c r="G135">
        <v>13</v>
      </c>
      <c r="H135" s="15" t="str">
        <f t="shared" si="22"/>
        <v>13-Jun-2004</v>
      </c>
      <c r="I135" s="13">
        <v>38151</v>
      </c>
      <c r="J135" s="18">
        <f t="shared" si="23"/>
        <v>18</v>
      </c>
      <c r="K135">
        <v>0</v>
      </c>
      <c r="L135" s="14">
        <v>1634.57</v>
      </c>
      <c r="M135" t="s">
        <v>8</v>
      </c>
      <c r="N135">
        <f t="shared" si="24"/>
        <v>1</v>
      </c>
      <c r="O135" s="8" t="str">
        <f t="shared" si="25"/>
        <v>tier - 2</v>
      </c>
      <c r="P135" t="s">
        <v>8</v>
      </c>
      <c r="Q135">
        <f t="shared" si="26"/>
        <v>9</v>
      </c>
      <c r="R135" s="8" t="str">
        <f t="shared" si="27"/>
        <v>tier - 2</v>
      </c>
      <c r="S135" t="s">
        <v>10</v>
      </c>
      <c r="T135" s="8" t="str">
        <f t="shared" si="28"/>
        <v>R1013</v>
      </c>
    </row>
    <row r="136" spans="1:20">
      <c r="A136" t="s">
        <v>153</v>
      </c>
      <c r="B136" t="str">
        <f t="shared" si="29"/>
        <v>Id2202</v>
      </c>
      <c r="C136">
        <v>2003</v>
      </c>
      <c r="D136" s="8">
        <f t="shared" si="20"/>
        <v>2003</v>
      </c>
      <c r="E136" t="s">
        <v>27</v>
      </c>
      <c r="F136" s="8" t="str">
        <f t="shared" si="21"/>
        <v>Dec</v>
      </c>
      <c r="G136">
        <v>30</v>
      </c>
      <c r="H136" s="15" t="str">
        <f t="shared" si="22"/>
        <v>30-Dec-2003</v>
      </c>
      <c r="I136" s="13">
        <v>37985</v>
      </c>
      <c r="J136" s="18">
        <f t="shared" si="23"/>
        <v>19</v>
      </c>
      <c r="K136">
        <v>0</v>
      </c>
      <c r="L136" s="14">
        <v>1635.73</v>
      </c>
      <c r="M136" t="s">
        <v>8</v>
      </c>
      <c r="N136">
        <f t="shared" si="24"/>
        <v>1</v>
      </c>
      <c r="O136" s="8" t="str">
        <f t="shared" si="25"/>
        <v>tier - 2</v>
      </c>
      <c r="P136" t="s">
        <v>9</v>
      </c>
      <c r="Q136">
        <f t="shared" si="26"/>
        <v>1</v>
      </c>
      <c r="R136" s="8" t="str">
        <f t="shared" si="27"/>
        <v>tier - 3</v>
      </c>
      <c r="S136" t="s">
        <v>20</v>
      </c>
      <c r="T136" s="8" t="str">
        <f t="shared" si="28"/>
        <v>R1012</v>
      </c>
    </row>
    <row r="137" spans="1:20">
      <c r="A137" t="s">
        <v>154</v>
      </c>
      <c r="B137" t="str">
        <f t="shared" si="29"/>
        <v>Id2201</v>
      </c>
      <c r="C137">
        <v>2003</v>
      </c>
      <c r="D137" s="8">
        <f t="shared" si="20"/>
        <v>2003</v>
      </c>
      <c r="E137" t="s">
        <v>17</v>
      </c>
      <c r="F137" s="8" t="str">
        <f t="shared" si="21"/>
        <v>Sep</v>
      </c>
      <c r="G137">
        <v>16</v>
      </c>
      <c r="H137" s="15" t="str">
        <f t="shared" si="22"/>
        <v>16-Sep-2003</v>
      </c>
      <c r="I137" s="13">
        <v>37880</v>
      </c>
      <c r="J137" s="18">
        <f t="shared" si="23"/>
        <v>19</v>
      </c>
      <c r="K137">
        <v>0</v>
      </c>
      <c r="L137" s="14">
        <v>1639.56</v>
      </c>
      <c r="M137" t="s">
        <v>8</v>
      </c>
      <c r="N137">
        <f t="shared" si="24"/>
        <v>1</v>
      </c>
      <c r="O137" s="8" t="str">
        <f t="shared" si="25"/>
        <v>tier - 2</v>
      </c>
      <c r="P137" t="s">
        <v>8</v>
      </c>
      <c r="Q137">
        <f t="shared" si="26"/>
        <v>9</v>
      </c>
      <c r="R137" s="8" t="str">
        <f t="shared" si="27"/>
        <v>tier - 2</v>
      </c>
      <c r="S137" t="s">
        <v>20</v>
      </c>
      <c r="T137" s="8" t="str">
        <f t="shared" si="28"/>
        <v>R1012</v>
      </c>
    </row>
    <row r="138" spans="1:20">
      <c r="A138" t="s">
        <v>155</v>
      </c>
      <c r="B138" t="str">
        <f t="shared" si="29"/>
        <v>Id2200</v>
      </c>
      <c r="C138">
        <v>2003</v>
      </c>
      <c r="D138" s="8">
        <f t="shared" si="20"/>
        <v>2003</v>
      </c>
      <c r="E138" t="s">
        <v>32</v>
      </c>
      <c r="F138" s="8" t="str">
        <f t="shared" si="21"/>
        <v>Aug</v>
      </c>
      <c r="G138">
        <v>21</v>
      </c>
      <c r="H138" s="15" t="str">
        <f t="shared" si="22"/>
        <v>21-Aug-2003</v>
      </c>
      <c r="I138" s="13">
        <v>37854</v>
      </c>
      <c r="J138" s="18">
        <f t="shared" si="23"/>
        <v>19</v>
      </c>
      <c r="K138">
        <v>0</v>
      </c>
      <c r="L138" s="14">
        <v>1639.56</v>
      </c>
      <c r="M138" t="s">
        <v>8</v>
      </c>
      <c r="N138">
        <f t="shared" si="24"/>
        <v>1</v>
      </c>
      <c r="O138" s="8" t="str">
        <f t="shared" si="25"/>
        <v>tier - 2</v>
      </c>
      <c r="P138" t="s">
        <v>8</v>
      </c>
      <c r="Q138">
        <f t="shared" si="26"/>
        <v>9</v>
      </c>
      <c r="R138" s="8" t="str">
        <f t="shared" si="27"/>
        <v>tier - 2</v>
      </c>
      <c r="S138" t="s">
        <v>20</v>
      </c>
      <c r="T138" s="8" t="str">
        <f t="shared" si="28"/>
        <v>R1012</v>
      </c>
    </row>
    <row r="139" spans="1:20">
      <c r="A139" t="s">
        <v>156</v>
      </c>
      <c r="B139" t="str">
        <f t="shared" si="29"/>
        <v>Id2199</v>
      </c>
      <c r="C139">
        <v>2003</v>
      </c>
      <c r="D139" s="8">
        <f t="shared" si="20"/>
        <v>2003</v>
      </c>
      <c r="E139" t="s">
        <v>27</v>
      </c>
      <c r="F139" s="8" t="str">
        <f t="shared" si="21"/>
        <v>Dec</v>
      </c>
      <c r="G139">
        <v>30</v>
      </c>
      <c r="H139" s="15" t="str">
        <f t="shared" si="22"/>
        <v>30-Dec-2003</v>
      </c>
      <c r="I139" s="13">
        <v>37985</v>
      </c>
      <c r="J139" s="18">
        <f t="shared" si="23"/>
        <v>19</v>
      </c>
      <c r="K139">
        <v>0</v>
      </c>
      <c r="L139" s="14">
        <v>1646.43</v>
      </c>
      <c r="M139" t="s">
        <v>8</v>
      </c>
      <c r="N139">
        <f t="shared" si="24"/>
        <v>1</v>
      </c>
      <c r="O139" s="8" t="str">
        <f t="shared" si="25"/>
        <v>tier - 2</v>
      </c>
      <c r="P139" t="s">
        <v>13</v>
      </c>
      <c r="Q139">
        <f t="shared" si="26"/>
        <v>2</v>
      </c>
      <c r="R139" s="8" t="str">
        <f t="shared" si="27"/>
        <v>tier - 1</v>
      </c>
      <c r="S139" t="s">
        <v>20</v>
      </c>
      <c r="T139" s="8" t="str">
        <f t="shared" si="28"/>
        <v>R1012</v>
      </c>
    </row>
    <row r="140" spans="1:20">
      <c r="A140" t="s">
        <v>157</v>
      </c>
      <c r="B140" t="str">
        <f t="shared" si="29"/>
        <v>Id2198</v>
      </c>
      <c r="C140">
        <v>2000</v>
      </c>
      <c r="D140" s="8">
        <f t="shared" si="20"/>
        <v>2000</v>
      </c>
      <c r="E140" t="s">
        <v>34</v>
      </c>
      <c r="F140" s="8" t="str">
        <f t="shared" si="21"/>
        <v>Oct</v>
      </c>
      <c r="G140">
        <v>23</v>
      </c>
      <c r="H140" s="15" t="str">
        <f t="shared" si="22"/>
        <v>23-Oct-2000</v>
      </c>
      <c r="I140" s="13">
        <v>36822</v>
      </c>
      <c r="J140" s="18">
        <f t="shared" si="23"/>
        <v>22</v>
      </c>
      <c r="K140">
        <v>0</v>
      </c>
      <c r="L140" s="14">
        <v>1665</v>
      </c>
      <c r="M140" t="s">
        <v>8</v>
      </c>
      <c r="N140">
        <f t="shared" si="24"/>
        <v>1</v>
      </c>
      <c r="O140" s="8" t="str">
        <f t="shared" si="25"/>
        <v>tier - 2</v>
      </c>
      <c r="P140" t="s">
        <v>8</v>
      </c>
      <c r="Q140">
        <f t="shared" si="26"/>
        <v>9</v>
      </c>
      <c r="R140" s="8" t="str">
        <f t="shared" si="27"/>
        <v>tier - 2</v>
      </c>
      <c r="S140" t="s">
        <v>10</v>
      </c>
      <c r="T140" s="8" t="str">
        <f t="shared" si="28"/>
        <v>R1013</v>
      </c>
    </row>
    <row r="141" spans="1:20">
      <c r="A141" t="s">
        <v>158</v>
      </c>
      <c r="B141" t="str">
        <f t="shared" si="29"/>
        <v>Id2197</v>
      </c>
      <c r="C141">
        <v>2000</v>
      </c>
      <c r="D141" s="8">
        <f t="shared" si="20"/>
        <v>2000</v>
      </c>
      <c r="E141" t="s">
        <v>15</v>
      </c>
      <c r="F141" s="8" t="str">
        <f t="shared" si="21"/>
        <v>Jun</v>
      </c>
      <c r="G141">
        <v>10</v>
      </c>
      <c r="H141" s="15" t="str">
        <f t="shared" si="22"/>
        <v>10-Jun-2000</v>
      </c>
      <c r="I141" s="13">
        <v>36687</v>
      </c>
      <c r="J141" s="18">
        <f t="shared" si="23"/>
        <v>22</v>
      </c>
      <c r="K141">
        <v>0</v>
      </c>
      <c r="L141" s="14">
        <v>1674.63</v>
      </c>
      <c r="M141" t="s">
        <v>8</v>
      </c>
      <c r="N141">
        <f t="shared" si="24"/>
        <v>1</v>
      </c>
      <c r="O141" s="8" t="str">
        <f t="shared" si="25"/>
        <v>tier - 2</v>
      </c>
      <c r="P141" t="s">
        <v>8</v>
      </c>
      <c r="Q141">
        <f t="shared" si="26"/>
        <v>9</v>
      </c>
      <c r="R141" s="8" t="str">
        <f t="shared" si="27"/>
        <v>tier - 2</v>
      </c>
      <c r="S141" t="s">
        <v>10</v>
      </c>
      <c r="T141" s="8" t="str">
        <f t="shared" si="28"/>
        <v>R1013</v>
      </c>
    </row>
    <row r="142" spans="1:20">
      <c r="A142" t="s">
        <v>159</v>
      </c>
      <c r="B142" t="str">
        <f t="shared" si="29"/>
        <v>Id2196</v>
      </c>
      <c r="C142">
        <v>2000</v>
      </c>
      <c r="D142" s="8">
        <f t="shared" si="20"/>
        <v>2000</v>
      </c>
      <c r="E142" t="s">
        <v>34</v>
      </c>
      <c r="F142" s="8" t="str">
        <f t="shared" si="21"/>
        <v>Oct</v>
      </c>
      <c r="G142">
        <v>21</v>
      </c>
      <c r="H142" s="15" t="str">
        <f t="shared" si="22"/>
        <v>21-Oct-2000</v>
      </c>
      <c r="I142" s="13">
        <v>36820</v>
      </c>
      <c r="J142" s="18">
        <f t="shared" si="23"/>
        <v>22</v>
      </c>
      <c r="K142">
        <v>0</v>
      </c>
      <c r="L142" s="14">
        <v>1682.6</v>
      </c>
      <c r="M142" t="s">
        <v>8</v>
      </c>
      <c r="N142">
        <f t="shared" si="24"/>
        <v>1</v>
      </c>
      <c r="O142" s="8" t="str">
        <f t="shared" si="25"/>
        <v>tier - 2</v>
      </c>
      <c r="P142" t="s">
        <v>8</v>
      </c>
      <c r="Q142">
        <f t="shared" si="26"/>
        <v>9</v>
      </c>
      <c r="R142" s="8" t="str">
        <f t="shared" si="27"/>
        <v>tier - 2</v>
      </c>
      <c r="S142" t="s">
        <v>39</v>
      </c>
      <c r="T142" s="8" t="str">
        <f t="shared" si="28"/>
        <v>R1011</v>
      </c>
    </row>
    <row r="143" spans="1:20">
      <c r="A143" t="s">
        <v>160</v>
      </c>
      <c r="B143" t="str">
        <f t="shared" si="29"/>
        <v>Id2195</v>
      </c>
      <c r="C143">
        <v>2004</v>
      </c>
      <c r="D143" s="8">
        <f t="shared" si="20"/>
        <v>2004</v>
      </c>
      <c r="E143" t="s">
        <v>12</v>
      </c>
      <c r="F143" s="8" t="str">
        <f t="shared" si="21"/>
        <v>Nov</v>
      </c>
      <c r="G143">
        <v>17</v>
      </c>
      <c r="H143" s="15" t="str">
        <f t="shared" si="22"/>
        <v>17-Nov-2004</v>
      </c>
      <c r="I143" s="13">
        <v>38308</v>
      </c>
      <c r="J143" s="18">
        <f t="shared" si="23"/>
        <v>18</v>
      </c>
      <c r="K143">
        <v>0</v>
      </c>
      <c r="L143" s="14">
        <v>1694.8</v>
      </c>
      <c r="M143" t="s">
        <v>8</v>
      </c>
      <c r="N143">
        <f t="shared" si="24"/>
        <v>1</v>
      </c>
      <c r="O143" s="8" t="str">
        <f t="shared" si="25"/>
        <v>tier - 2</v>
      </c>
      <c r="P143" t="s">
        <v>8</v>
      </c>
      <c r="Q143">
        <f t="shared" si="26"/>
        <v>9</v>
      </c>
      <c r="R143" s="8" t="str">
        <f t="shared" si="27"/>
        <v>tier - 2</v>
      </c>
      <c r="S143" t="s">
        <v>161</v>
      </c>
      <c r="T143" s="8" t="str">
        <f t="shared" si="28"/>
        <v>R1015</v>
      </c>
    </row>
    <row r="144" spans="1:20">
      <c r="A144" t="s">
        <v>162</v>
      </c>
      <c r="B144" t="str">
        <f t="shared" si="29"/>
        <v>Id2194</v>
      </c>
      <c r="C144">
        <v>2004</v>
      </c>
      <c r="D144" s="8">
        <f t="shared" si="20"/>
        <v>2004</v>
      </c>
      <c r="E144" t="s">
        <v>27</v>
      </c>
      <c r="F144" s="8" t="str">
        <f t="shared" si="21"/>
        <v>Dec</v>
      </c>
      <c r="G144">
        <v>10</v>
      </c>
      <c r="H144" s="15" t="str">
        <f t="shared" si="22"/>
        <v>10-Dec-2004</v>
      </c>
      <c r="I144" s="13">
        <v>38331</v>
      </c>
      <c r="J144" s="18">
        <f t="shared" si="23"/>
        <v>18</v>
      </c>
      <c r="K144">
        <v>0</v>
      </c>
      <c r="L144" s="14">
        <v>1702.46</v>
      </c>
      <c r="M144" t="s">
        <v>8</v>
      </c>
      <c r="N144">
        <f t="shared" si="24"/>
        <v>1</v>
      </c>
      <c r="O144" s="8" t="str">
        <f t="shared" si="25"/>
        <v>tier - 2</v>
      </c>
      <c r="P144" t="s">
        <v>9</v>
      </c>
      <c r="Q144">
        <f t="shared" si="26"/>
        <v>1</v>
      </c>
      <c r="R144" s="8" t="str">
        <f t="shared" si="27"/>
        <v>tier - 3</v>
      </c>
      <c r="S144" t="s">
        <v>163</v>
      </c>
      <c r="T144" s="8" t="str">
        <f t="shared" si="28"/>
        <v>R1019</v>
      </c>
    </row>
    <row r="145" spans="1:20">
      <c r="A145" t="s">
        <v>164</v>
      </c>
      <c r="B145" t="str">
        <f t="shared" si="29"/>
        <v>Id2193</v>
      </c>
      <c r="C145">
        <v>2004</v>
      </c>
      <c r="D145" s="8">
        <f t="shared" si="20"/>
        <v>2004</v>
      </c>
      <c r="E145" t="s">
        <v>12</v>
      </c>
      <c r="F145" s="8" t="str">
        <f t="shared" si="21"/>
        <v>Nov</v>
      </c>
      <c r="G145">
        <v>7</v>
      </c>
      <c r="H145" s="15" t="str">
        <f t="shared" si="22"/>
        <v>7-Nov-2004</v>
      </c>
      <c r="I145" s="13">
        <v>38298</v>
      </c>
      <c r="J145" s="18">
        <f t="shared" si="23"/>
        <v>18</v>
      </c>
      <c r="K145">
        <v>0</v>
      </c>
      <c r="L145" s="14">
        <v>1704.57</v>
      </c>
      <c r="M145" t="s">
        <v>8</v>
      </c>
      <c r="N145">
        <f t="shared" si="24"/>
        <v>1</v>
      </c>
      <c r="O145" s="8" t="str">
        <f t="shared" si="25"/>
        <v>tier - 2</v>
      </c>
      <c r="P145" t="s">
        <v>13</v>
      </c>
      <c r="Q145">
        <f t="shared" si="26"/>
        <v>2</v>
      </c>
      <c r="R145" s="8" t="str">
        <f t="shared" si="27"/>
        <v>tier - 1</v>
      </c>
      <c r="S145" t="s">
        <v>165</v>
      </c>
      <c r="T145" s="8" t="str">
        <f t="shared" si="28"/>
        <v>R1016</v>
      </c>
    </row>
    <row r="146" spans="1:20">
      <c r="A146" t="s">
        <v>166</v>
      </c>
      <c r="B146" t="str">
        <f t="shared" si="29"/>
        <v>Id2192</v>
      </c>
      <c r="C146">
        <v>2004</v>
      </c>
      <c r="D146" s="8">
        <f t="shared" si="20"/>
        <v>2004</v>
      </c>
      <c r="E146" t="s">
        <v>27</v>
      </c>
      <c r="F146" s="8" t="str">
        <f t="shared" si="21"/>
        <v>Dec</v>
      </c>
      <c r="G146">
        <v>14</v>
      </c>
      <c r="H146" s="15" t="str">
        <f t="shared" si="22"/>
        <v>14-Dec-2004</v>
      </c>
      <c r="I146" s="13">
        <v>38335</v>
      </c>
      <c r="J146" s="18">
        <f t="shared" si="23"/>
        <v>18</v>
      </c>
      <c r="K146">
        <v>0</v>
      </c>
      <c r="L146" s="14">
        <v>1704.7</v>
      </c>
      <c r="M146" t="s">
        <v>8</v>
      </c>
      <c r="N146">
        <f t="shared" si="24"/>
        <v>1</v>
      </c>
      <c r="O146" s="8" t="str">
        <f t="shared" si="25"/>
        <v>tier - 2</v>
      </c>
      <c r="P146" t="s">
        <v>9</v>
      </c>
      <c r="Q146">
        <f t="shared" si="26"/>
        <v>1</v>
      </c>
      <c r="R146" s="8" t="str">
        <f t="shared" si="27"/>
        <v>tier - 3</v>
      </c>
      <c r="S146" t="s">
        <v>167</v>
      </c>
      <c r="T146" s="8" t="str">
        <f t="shared" si="28"/>
        <v>R1018</v>
      </c>
    </row>
    <row r="147" spans="1:20">
      <c r="A147" t="s">
        <v>168</v>
      </c>
      <c r="B147" t="str">
        <f t="shared" si="29"/>
        <v>Id2191</v>
      </c>
      <c r="C147">
        <v>2004</v>
      </c>
      <c r="D147" s="8">
        <f t="shared" si="20"/>
        <v>2004</v>
      </c>
      <c r="E147" t="s">
        <v>27</v>
      </c>
      <c r="F147" s="8" t="str">
        <f t="shared" si="21"/>
        <v>Dec</v>
      </c>
      <c r="G147">
        <v>6</v>
      </c>
      <c r="H147" s="15" t="str">
        <f t="shared" si="22"/>
        <v>6-Dec-2004</v>
      </c>
      <c r="I147" s="13">
        <v>38327</v>
      </c>
      <c r="J147" s="18">
        <f t="shared" si="23"/>
        <v>18</v>
      </c>
      <c r="K147">
        <v>0</v>
      </c>
      <c r="L147" s="14">
        <v>1705.62</v>
      </c>
      <c r="M147" t="s">
        <v>8</v>
      </c>
      <c r="N147">
        <f t="shared" si="24"/>
        <v>1</v>
      </c>
      <c r="O147" s="8" t="str">
        <f t="shared" si="25"/>
        <v>tier - 2</v>
      </c>
      <c r="P147" t="s">
        <v>8</v>
      </c>
      <c r="Q147">
        <f t="shared" si="26"/>
        <v>9</v>
      </c>
      <c r="R147" s="8" t="str">
        <f t="shared" si="27"/>
        <v>tier - 2</v>
      </c>
      <c r="S147" t="s">
        <v>161</v>
      </c>
      <c r="T147" s="8" t="str">
        <f t="shared" si="28"/>
        <v>R1015</v>
      </c>
    </row>
    <row r="148" spans="1:20">
      <c r="A148" t="s">
        <v>169</v>
      </c>
      <c r="B148" t="str">
        <f t="shared" si="29"/>
        <v>Id2190</v>
      </c>
      <c r="C148">
        <v>2004</v>
      </c>
      <c r="D148" s="8">
        <f t="shared" si="20"/>
        <v>2004</v>
      </c>
      <c r="E148" t="s">
        <v>34</v>
      </c>
      <c r="F148" s="8" t="str">
        <f t="shared" si="21"/>
        <v>Oct</v>
      </c>
      <c r="G148">
        <v>17</v>
      </c>
      <c r="H148" s="15" t="str">
        <f t="shared" si="22"/>
        <v>17-Oct-2004</v>
      </c>
      <c r="I148" s="13">
        <v>38277</v>
      </c>
      <c r="J148" s="18">
        <f t="shared" si="23"/>
        <v>18</v>
      </c>
      <c r="K148">
        <v>0</v>
      </c>
      <c r="L148" s="14">
        <v>1708</v>
      </c>
      <c r="M148" t="s">
        <v>9</v>
      </c>
      <c r="N148">
        <f t="shared" si="24"/>
        <v>4</v>
      </c>
      <c r="O148" s="8" t="str">
        <f t="shared" si="25"/>
        <v>tier - 3</v>
      </c>
      <c r="P148" t="s">
        <v>8</v>
      </c>
      <c r="Q148">
        <f t="shared" si="26"/>
        <v>9</v>
      </c>
      <c r="R148" s="8" t="str">
        <f t="shared" si="27"/>
        <v>tier - 2</v>
      </c>
      <c r="S148" t="s">
        <v>165</v>
      </c>
      <c r="T148" s="8" t="str">
        <f t="shared" si="28"/>
        <v>R1016</v>
      </c>
    </row>
    <row r="149" spans="1:20">
      <c r="A149" t="s">
        <v>170</v>
      </c>
      <c r="B149" t="str">
        <f t="shared" si="29"/>
        <v>Id2189</v>
      </c>
      <c r="C149">
        <v>2004</v>
      </c>
      <c r="D149" s="8">
        <f t="shared" si="20"/>
        <v>2004</v>
      </c>
      <c r="E149" t="s">
        <v>27</v>
      </c>
      <c r="F149" s="8" t="str">
        <f t="shared" si="21"/>
        <v>Dec</v>
      </c>
      <c r="G149">
        <v>12</v>
      </c>
      <c r="H149" s="15" t="str">
        <f t="shared" si="22"/>
        <v>12-Dec-2004</v>
      </c>
      <c r="I149" s="13">
        <v>38333</v>
      </c>
      <c r="J149" s="18">
        <f t="shared" si="23"/>
        <v>18</v>
      </c>
      <c r="K149">
        <v>0</v>
      </c>
      <c r="L149" s="14">
        <v>1708.93</v>
      </c>
      <c r="M149" t="s">
        <v>9</v>
      </c>
      <c r="N149">
        <f t="shared" si="24"/>
        <v>4</v>
      </c>
      <c r="O149" s="8" t="str">
        <f t="shared" si="25"/>
        <v>tier - 3</v>
      </c>
      <c r="P149" t="s">
        <v>13</v>
      </c>
      <c r="Q149">
        <f t="shared" si="26"/>
        <v>2</v>
      </c>
      <c r="R149" s="8" t="str">
        <f t="shared" si="27"/>
        <v>tier - 1</v>
      </c>
      <c r="S149" t="s">
        <v>163</v>
      </c>
      <c r="T149" s="8" t="str">
        <f t="shared" si="28"/>
        <v>R1019</v>
      </c>
    </row>
    <row r="150" spans="1:20">
      <c r="A150" t="s">
        <v>171</v>
      </c>
      <c r="B150" t="str">
        <f t="shared" si="29"/>
        <v>Id2188</v>
      </c>
      <c r="C150">
        <v>2004</v>
      </c>
      <c r="D150" s="8">
        <f t="shared" si="20"/>
        <v>2004</v>
      </c>
      <c r="E150" t="s">
        <v>17</v>
      </c>
      <c r="F150" s="8" t="str">
        <f t="shared" si="21"/>
        <v>Sep</v>
      </c>
      <c r="G150">
        <v>19</v>
      </c>
      <c r="H150" s="15" t="str">
        <f t="shared" si="22"/>
        <v>19-Sep-2004</v>
      </c>
      <c r="I150" s="13">
        <v>38249</v>
      </c>
      <c r="J150" s="18">
        <f t="shared" si="23"/>
        <v>18</v>
      </c>
      <c r="K150">
        <v>1</v>
      </c>
      <c r="L150" s="14">
        <v>1711.03</v>
      </c>
      <c r="M150" t="s">
        <v>9</v>
      </c>
      <c r="N150">
        <f t="shared" si="24"/>
        <v>4</v>
      </c>
      <c r="O150" s="8" t="str">
        <f t="shared" si="25"/>
        <v>tier - 3</v>
      </c>
      <c r="P150" t="s">
        <v>9</v>
      </c>
      <c r="Q150">
        <f t="shared" si="26"/>
        <v>1</v>
      </c>
      <c r="R150" s="8" t="str">
        <f t="shared" si="27"/>
        <v>tier - 3</v>
      </c>
      <c r="S150" t="s">
        <v>10</v>
      </c>
      <c r="T150" s="8" t="str">
        <f t="shared" si="28"/>
        <v>R1013</v>
      </c>
    </row>
    <row r="151" spans="1:20">
      <c r="A151" t="s">
        <v>172</v>
      </c>
      <c r="B151" t="str">
        <f t="shared" si="29"/>
        <v>Id2187</v>
      </c>
      <c r="C151">
        <v>2004</v>
      </c>
      <c r="D151" s="8">
        <f t="shared" si="20"/>
        <v>2004</v>
      </c>
      <c r="E151" t="s">
        <v>17</v>
      </c>
      <c r="F151" s="8" t="str">
        <f t="shared" si="21"/>
        <v>Sep</v>
      </c>
      <c r="G151">
        <v>21</v>
      </c>
      <c r="H151" s="15" t="str">
        <f t="shared" si="22"/>
        <v>21-Sep-2004</v>
      </c>
      <c r="I151" s="13">
        <v>38251</v>
      </c>
      <c r="J151" s="18">
        <f t="shared" si="23"/>
        <v>18</v>
      </c>
      <c r="K151">
        <v>0</v>
      </c>
      <c r="L151" s="14">
        <v>1712.23</v>
      </c>
      <c r="M151" t="s">
        <v>9</v>
      </c>
      <c r="N151">
        <f t="shared" si="24"/>
        <v>4</v>
      </c>
      <c r="O151" s="8" t="str">
        <f t="shared" si="25"/>
        <v>tier - 3</v>
      </c>
      <c r="P151" t="s">
        <v>13</v>
      </c>
      <c r="Q151">
        <f t="shared" si="26"/>
        <v>2</v>
      </c>
      <c r="R151" s="8" t="str">
        <f t="shared" si="27"/>
        <v>tier - 1</v>
      </c>
      <c r="S151" t="s">
        <v>165</v>
      </c>
      <c r="T151" s="8" t="str">
        <f t="shared" si="28"/>
        <v>R1016</v>
      </c>
    </row>
    <row r="152" spans="1:20">
      <c r="A152" t="s">
        <v>173</v>
      </c>
      <c r="B152" t="str">
        <f t="shared" si="29"/>
        <v>Id2186</v>
      </c>
      <c r="C152">
        <v>2004</v>
      </c>
      <c r="D152" s="8">
        <f t="shared" si="20"/>
        <v>2004</v>
      </c>
      <c r="E152" t="s">
        <v>15</v>
      </c>
      <c r="F152" s="8" t="str">
        <f t="shared" si="21"/>
        <v>Jun</v>
      </c>
      <c r="G152">
        <v>10</v>
      </c>
      <c r="H152" s="15" t="str">
        <f t="shared" si="22"/>
        <v>10-Jun-2004</v>
      </c>
      <c r="I152" s="13">
        <v>38148</v>
      </c>
      <c r="J152" s="18">
        <f t="shared" si="23"/>
        <v>18</v>
      </c>
      <c r="K152">
        <v>1</v>
      </c>
      <c r="L152" s="14">
        <v>1719.44</v>
      </c>
      <c r="M152" t="s">
        <v>9</v>
      </c>
      <c r="N152">
        <f t="shared" si="24"/>
        <v>4</v>
      </c>
      <c r="O152" s="8" t="str">
        <f t="shared" si="25"/>
        <v>tier - 3</v>
      </c>
      <c r="P152" t="s">
        <v>9</v>
      </c>
      <c r="Q152">
        <f t="shared" si="26"/>
        <v>1</v>
      </c>
      <c r="R152" s="8" t="str">
        <f t="shared" si="27"/>
        <v>tier - 3</v>
      </c>
      <c r="S152" t="s">
        <v>10</v>
      </c>
      <c r="T152" s="8" t="str">
        <f t="shared" si="28"/>
        <v>R1013</v>
      </c>
    </row>
    <row r="153" spans="1:20">
      <c r="A153" t="s">
        <v>174</v>
      </c>
      <c r="B153" t="str">
        <f t="shared" si="29"/>
        <v>Id2185</v>
      </c>
      <c r="C153">
        <v>2004</v>
      </c>
      <c r="D153" s="8">
        <f t="shared" si="20"/>
        <v>2004</v>
      </c>
      <c r="E153" t="s">
        <v>17</v>
      </c>
      <c r="F153" s="8" t="str">
        <f t="shared" si="21"/>
        <v>Sep</v>
      </c>
      <c r="G153">
        <v>11</v>
      </c>
      <c r="H153" s="15" t="str">
        <f t="shared" si="22"/>
        <v>11-Sep-2004</v>
      </c>
      <c r="I153" s="13">
        <v>38241</v>
      </c>
      <c r="J153" s="18">
        <f t="shared" si="23"/>
        <v>18</v>
      </c>
      <c r="K153">
        <v>1</v>
      </c>
      <c r="L153" s="14">
        <v>1720.35</v>
      </c>
      <c r="M153" t="s">
        <v>9</v>
      </c>
      <c r="N153">
        <f t="shared" si="24"/>
        <v>4</v>
      </c>
      <c r="O153" s="8" t="str">
        <f t="shared" si="25"/>
        <v>tier - 3</v>
      </c>
      <c r="P153" t="s">
        <v>9</v>
      </c>
      <c r="Q153">
        <f t="shared" si="26"/>
        <v>1</v>
      </c>
      <c r="R153" s="8" t="str">
        <f t="shared" si="27"/>
        <v>tier - 3</v>
      </c>
      <c r="S153" t="s">
        <v>10</v>
      </c>
      <c r="T153" s="8" t="str">
        <f t="shared" si="28"/>
        <v>R1013</v>
      </c>
    </row>
    <row r="154" spans="1:20">
      <c r="A154" t="s">
        <v>175</v>
      </c>
      <c r="B154" t="str">
        <f t="shared" si="29"/>
        <v>Id2184</v>
      </c>
      <c r="C154">
        <v>2004</v>
      </c>
      <c r="D154" s="8">
        <f t="shared" si="20"/>
        <v>2004</v>
      </c>
      <c r="E154" t="s">
        <v>34</v>
      </c>
      <c r="F154" s="8" t="str">
        <f t="shared" si="21"/>
        <v>Oct</v>
      </c>
      <c r="G154">
        <v>21</v>
      </c>
      <c r="H154" s="15" t="str">
        <f t="shared" si="22"/>
        <v>21-Oct-2004</v>
      </c>
      <c r="I154" s="13">
        <v>38281</v>
      </c>
      <c r="J154" s="18">
        <f t="shared" si="23"/>
        <v>18</v>
      </c>
      <c r="K154">
        <v>1</v>
      </c>
      <c r="L154" s="14">
        <v>1725.55</v>
      </c>
      <c r="M154" t="s">
        <v>9</v>
      </c>
      <c r="N154">
        <f t="shared" si="24"/>
        <v>4</v>
      </c>
      <c r="O154" s="8" t="str">
        <f t="shared" si="25"/>
        <v>tier - 3</v>
      </c>
      <c r="P154" t="s">
        <v>8</v>
      </c>
      <c r="Q154">
        <f t="shared" si="26"/>
        <v>9</v>
      </c>
      <c r="R154" s="8" t="str">
        <f t="shared" si="27"/>
        <v>tier - 2</v>
      </c>
      <c r="S154" t="s">
        <v>10</v>
      </c>
      <c r="T154" s="8" t="str">
        <f t="shared" si="28"/>
        <v>R1013</v>
      </c>
    </row>
    <row r="155" spans="1:20">
      <c r="A155" t="s">
        <v>176</v>
      </c>
      <c r="B155" t="str">
        <f t="shared" si="29"/>
        <v>Id2183</v>
      </c>
      <c r="C155">
        <v>2004</v>
      </c>
      <c r="D155" s="8">
        <f t="shared" si="20"/>
        <v>2004</v>
      </c>
      <c r="E155" t="s">
        <v>17</v>
      </c>
      <c r="F155" s="8" t="str">
        <f t="shared" si="21"/>
        <v>Sep</v>
      </c>
      <c r="G155">
        <v>9</v>
      </c>
      <c r="H155" s="15" t="str">
        <f t="shared" si="22"/>
        <v>9-Sep-2004</v>
      </c>
      <c r="I155" s="13">
        <v>38239</v>
      </c>
      <c r="J155" s="18">
        <f t="shared" si="23"/>
        <v>18</v>
      </c>
      <c r="K155">
        <v>1</v>
      </c>
      <c r="L155" s="14">
        <v>1727.54</v>
      </c>
      <c r="M155" t="s">
        <v>9</v>
      </c>
      <c r="N155">
        <f t="shared" si="24"/>
        <v>4</v>
      </c>
      <c r="O155" s="8" t="str">
        <f t="shared" si="25"/>
        <v>tier - 3</v>
      </c>
      <c r="P155" t="s">
        <v>13</v>
      </c>
      <c r="Q155">
        <f t="shared" si="26"/>
        <v>2</v>
      </c>
      <c r="R155" s="8" t="str">
        <f t="shared" si="27"/>
        <v>tier - 1</v>
      </c>
      <c r="S155" t="s">
        <v>10</v>
      </c>
      <c r="T155" s="8" t="str">
        <f t="shared" si="28"/>
        <v>R1013</v>
      </c>
    </row>
    <row r="156" spans="1:20">
      <c r="A156" t="s">
        <v>177</v>
      </c>
      <c r="B156" t="str">
        <f t="shared" si="29"/>
        <v>Id2182</v>
      </c>
      <c r="C156">
        <v>2003</v>
      </c>
      <c r="D156" s="8">
        <f t="shared" si="20"/>
        <v>2003</v>
      </c>
      <c r="E156" t="s">
        <v>12</v>
      </c>
      <c r="F156" s="8" t="str">
        <f t="shared" si="21"/>
        <v>Nov</v>
      </c>
      <c r="G156">
        <v>21</v>
      </c>
      <c r="H156" s="15" t="str">
        <f t="shared" si="22"/>
        <v>21-Nov-2003</v>
      </c>
      <c r="I156" s="13">
        <v>37946</v>
      </c>
      <c r="J156" s="18">
        <f t="shared" si="23"/>
        <v>19</v>
      </c>
      <c r="K156">
        <v>0</v>
      </c>
      <c r="L156" s="14">
        <v>1727.79</v>
      </c>
      <c r="M156" t="s">
        <v>9</v>
      </c>
      <c r="N156">
        <f t="shared" si="24"/>
        <v>4</v>
      </c>
      <c r="O156" s="8" t="str">
        <f t="shared" si="25"/>
        <v>tier - 3</v>
      </c>
      <c r="P156" t="s">
        <v>9</v>
      </c>
      <c r="Q156">
        <f t="shared" si="26"/>
        <v>1</v>
      </c>
      <c r="R156" s="8" t="str">
        <f t="shared" si="27"/>
        <v>tier - 3</v>
      </c>
      <c r="S156" t="s">
        <v>39</v>
      </c>
      <c r="T156" s="8" t="str">
        <f t="shared" si="28"/>
        <v>R1011</v>
      </c>
    </row>
    <row r="157" spans="1:20">
      <c r="A157" t="s">
        <v>178</v>
      </c>
      <c r="B157" t="str">
        <f t="shared" si="29"/>
        <v>Id2181</v>
      </c>
      <c r="C157">
        <v>2003</v>
      </c>
      <c r="D157" s="8">
        <f t="shared" si="20"/>
        <v>2003</v>
      </c>
      <c r="E157" t="s">
        <v>17</v>
      </c>
      <c r="F157" s="8" t="str">
        <f t="shared" si="21"/>
        <v>Sep</v>
      </c>
      <c r="G157">
        <v>1</v>
      </c>
      <c r="H157" s="15" t="str">
        <f t="shared" si="22"/>
        <v>1-Sep-2003</v>
      </c>
      <c r="I157" s="13">
        <v>37865</v>
      </c>
      <c r="J157" s="18">
        <f t="shared" si="23"/>
        <v>19</v>
      </c>
      <c r="K157">
        <v>0</v>
      </c>
      <c r="L157" s="14">
        <v>1728.9</v>
      </c>
      <c r="M157" t="s">
        <v>9</v>
      </c>
      <c r="N157">
        <f t="shared" si="24"/>
        <v>4</v>
      </c>
      <c r="O157" s="8" t="str">
        <f t="shared" si="25"/>
        <v>tier - 3</v>
      </c>
      <c r="P157" t="s">
        <v>8</v>
      </c>
      <c r="Q157">
        <f t="shared" si="26"/>
        <v>9</v>
      </c>
      <c r="R157" s="8" t="str">
        <f t="shared" si="27"/>
        <v>tier - 2</v>
      </c>
      <c r="S157" t="s">
        <v>39</v>
      </c>
      <c r="T157" s="8" t="str">
        <f t="shared" si="28"/>
        <v>R1011</v>
      </c>
    </row>
    <row r="158" spans="1:20">
      <c r="A158" t="s">
        <v>179</v>
      </c>
      <c r="B158" t="str">
        <f t="shared" si="29"/>
        <v>Id2180</v>
      </c>
      <c r="C158">
        <v>2003</v>
      </c>
      <c r="D158" s="8">
        <f t="shared" si="20"/>
        <v>2003</v>
      </c>
      <c r="E158" t="s">
        <v>12</v>
      </c>
      <c r="F158" s="8" t="str">
        <f t="shared" si="21"/>
        <v>Nov</v>
      </c>
      <c r="G158">
        <v>9</v>
      </c>
      <c r="H158" s="15" t="str">
        <f t="shared" si="22"/>
        <v>9-Nov-2003</v>
      </c>
      <c r="I158" s="13">
        <v>37934</v>
      </c>
      <c r="J158" s="18">
        <f t="shared" si="23"/>
        <v>19</v>
      </c>
      <c r="K158">
        <v>0</v>
      </c>
      <c r="L158" s="14">
        <v>1731.68</v>
      </c>
      <c r="M158" t="s">
        <v>9</v>
      </c>
      <c r="N158">
        <f t="shared" si="24"/>
        <v>4</v>
      </c>
      <c r="O158" s="8" t="str">
        <f t="shared" si="25"/>
        <v>tier - 3</v>
      </c>
      <c r="P158" t="s">
        <v>8</v>
      </c>
      <c r="Q158">
        <f t="shared" si="26"/>
        <v>9</v>
      </c>
      <c r="R158" s="8" t="str">
        <f t="shared" si="27"/>
        <v>tier - 2</v>
      </c>
      <c r="S158" t="s">
        <v>39</v>
      </c>
      <c r="T158" s="8" t="str">
        <f t="shared" si="28"/>
        <v>R1011</v>
      </c>
    </row>
    <row r="159" spans="1:20">
      <c r="A159" t="s">
        <v>180</v>
      </c>
      <c r="B159" t="str">
        <f t="shared" si="29"/>
        <v>Id2179</v>
      </c>
      <c r="C159">
        <v>2003</v>
      </c>
      <c r="D159" s="8">
        <f t="shared" si="20"/>
        <v>2003</v>
      </c>
      <c r="E159" t="s">
        <v>12</v>
      </c>
      <c r="F159" s="8" t="str">
        <f t="shared" si="21"/>
        <v>Nov</v>
      </c>
      <c r="G159">
        <v>14</v>
      </c>
      <c r="H159" s="15" t="str">
        <f t="shared" si="22"/>
        <v>14-Nov-2003</v>
      </c>
      <c r="I159" s="13">
        <v>37939</v>
      </c>
      <c r="J159" s="18">
        <f t="shared" si="23"/>
        <v>19</v>
      </c>
      <c r="K159">
        <v>0</v>
      </c>
      <c r="L159" s="14">
        <v>1737.38</v>
      </c>
      <c r="M159" t="s">
        <v>9</v>
      </c>
      <c r="N159">
        <f t="shared" si="24"/>
        <v>4</v>
      </c>
      <c r="O159" s="8" t="str">
        <f t="shared" si="25"/>
        <v>tier - 3</v>
      </c>
      <c r="P159" t="s">
        <v>8</v>
      </c>
      <c r="Q159">
        <f t="shared" si="26"/>
        <v>9</v>
      </c>
      <c r="R159" s="8" t="str">
        <f t="shared" si="27"/>
        <v>tier - 2</v>
      </c>
      <c r="S159" t="s">
        <v>39</v>
      </c>
      <c r="T159" s="8" t="str">
        <f t="shared" si="28"/>
        <v>R1011</v>
      </c>
    </row>
    <row r="160" spans="1:20">
      <c r="A160" t="s">
        <v>181</v>
      </c>
      <c r="B160" t="str">
        <f t="shared" si="29"/>
        <v>Id2178</v>
      </c>
      <c r="C160">
        <v>2003</v>
      </c>
      <c r="D160" s="8">
        <f t="shared" si="20"/>
        <v>2003</v>
      </c>
      <c r="E160" t="s">
        <v>7</v>
      </c>
      <c r="F160" s="8" t="str">
        <f t="shared" si="21"/>
        <v>Jul</v>
      </c>
      <c r="G160">
        <v>25</v>
      </c>
      <c r="H160" s="15" t="str">
        <f t="shared" si="22"/>
        <v>25-Jul-2003</v>
      </c>
      <c r="I160" s="13">
        <v>37827</v>
      </c>
      <c r="J160" s="18">
        <f t="shared" si="23"/>
        <v>19</v>
      </c>
      <c r="K160">
        <v>0</v>
      </c>
      <c r="L160" s="14">
        <v>1743.21</v>
      </c>
      <c r="M160" t="s">
        <v>9</v>
      </c>
      <c r="N160">
        <f t="shared" si="24"/>
        <v>4</v>
      </c>
      <c r="O160" s="8" t="str">
        <f t="shared" si="25"/>
        <v>tier - 3</v>
      </c>
      <c r="P160" t="s">
        <v>13</v>
      </c>
      <c r="Q160">
        <f t="shared" si="26"/>
        <v>2</v>
      </c>
      <c r="R160" s="8" t="str">
        <f t="shared" si="27"/>
        <v>tier - 1</v>
      </c>
      <c r="S160" t="s">
        <v>39</v>
      </c>
      <c r="T160" s="8" t="str">
        <f t="shared" si="28"/>
        <v>R1011</v>
      </c>
    </row>
    <row r="161" spans="1:20">
      <c r="A161" t="s">
        <v>182</v>
      </c>
      <c r="B161" t="str">
        <f t="shared" si="29"/>
        <v>Id2177</v>
      </c>
      <c r="C161">
        <v>2003</v>
      </c>
      <c r="D161" s="8">
        <f t="shared" si="20"/>
        <v>2003</v>
      </c>
      <c r="E161" t="s">
        <v>7</v>
      </c>
      <c r="F161" s="8" t="str">
        <f t="shared" si="21"/>
        <v>Jul</v>
      </c>
      <c r="G161">
        <v>28</v>
      </c>
      <c r="H161" s="15" t="str">
        <f t="shared" si="22"/>
        <v>28-Jul-2003</v>
      </c>
      <c r="I161" s="13">
        <v>37830</v>
      </c>
      <c r="J161" s="18">
        <f t="shared" si="23"/>
        <v>19</v>
      </c>
      <c r="K161">
        <v>0</v>
      </c>
      <c r="L161" s="14">
        <v>1744.47</v>
      </c>
      <c r="M161" t="s">
        <v>9</v>
      </c>
      <c r="N161">
        <f t="shared" si="24"/>
        <v>4</v>
      </c>
      <c r="O161" s="8" t="str">
        <f t="shared" si="25"/>
        <v>tier - 3</v>
      </c>
      <c r="P161" t="s">
        <v>13</v>
      </c>
      <c r="Q161">
        <f t="shared" si="26"/>
        <v>2</v>
      </c>
      <c r="R161" s="8" t="str">
        <f t="shared" si="27"/>
        <v>tier - 1</v>
      </c>
      <c r="S161" t="s">
        <v>39</v>
      </c>
      <c r="T161" s="8" t="str">
        <f t="shared" si="28"/>
        <v>R1011</v>
      </c>
    </row>
    <row r="162" spans="1:20">
      <c r="A162" t="s">
        <v>183</v>
      </c>
      <c r="B162" t="str">
        <f t="shared" si="29"/>
        <v>Id2176</v>
      </c>
      <c r="C162">
        <v>2003</v>
      </c>
      <c r="D162" s="8">
        <f t="shared" si="20"/>
        <v>2003</v>
      </c>
      <c r="E162" t="s">
        <v>17</v>
      </c>
      <c r="F162" s="8" t="str">
        <f t="shared" si="21"/>
        <v>Sep</v>
      </c>
      <c r="G162">
        <v>26</v>
      </c>
      <c r="H162" s="15" t="str">
        <f t="shared" si="22"/>
        <v>26-Sep-2003</v>
      </c>
      <c r="I162" s="13">
        <v>37890</v>
      </c>
      <c r="J162" s="18">
        <f t="shared" si="23"/>
        <v>19</v>
      </c>
      <c r="K162">
        <v>0</v>
      </c>
      <c r="L162" s="14">
        <v>1748.77</v>
      </c>
      <c r="M162" t="s">
        <v>9</v>
      </c>
      <c r="N162">
        <f t="shared" si="24"/>
        <v>4</v>
      </c>
      <c r="O162" s="8" t="str">
        <f t="shared" si="25"/>
        <v>tier - 3</v>
      </c>
      <c r="P162" t="s">
        <v>13</v>
      </c>
      <c r="Q162">
        <f t="shared" si="26"/>
        <v>2</v>
      </c>
      <c r="R162" s="8" t="str">
        <f t="shared" si="27"/>
        <v>tier - 1</v>
      </c>
      <c r="S162" t="s">
        <v>39</v>
      </c>
      <c r="T162" s="8" t="str">
        <f t="shared" si="28"/>
        <v>R1011</v>
      </c>
    </row>
    <row r="163" spans="1:20">
      <c r="A163" t="s">
        <v>184</v>
      </c>
      <c r="B163" t="str">
        <f t="shared" si="29"/>
        <v>Id2175</v>
      </c>
      <c r="C163">
        <v>1998</v>
      </c>
      <c r="D163" s="8">
        <f t="shared" si="20"/>
        <v>1998</v>
      </c>
      <c r="E163" t="s">
        <v>34</v>
      </c>
      <c r="F163" s="8" t="str">
        <f t="shared" si="21"/>
        <v>Oct</v>
      </c>
      <c r="G163">
        <v>7</v>
      </c>
      <c r="H163" s="15" t="str">
        <f t="shared" si="22"/>
        <v>7-Oct-1998</v>
      </c>
      <c r="I163" s="13">
        <v>36075</v>
      </c>
      <c r="J163" s="18">
        <f t="shared" si="23"/>
        <v>24</v>
      </c>
      <c r="K163">
        <v>0</v>
      </c>
      <c r="L163" s="14">
        <v>1756.6</v>
      </c>
      <c r="M163" t="s">
        <v>9</v>
      </c>
      <c r="N163">
        <f t="shared" si="24"/>
        <v>4</v>
      </c>
      <c r="O163" s="8" t="str">
        <f t="shared" si="25"/>
        <v>tier - 3</v>
      </c>
      <c r="P163" t="s">
        <v>9</v>
      </c>
      <c r="Q163">
        <f t="shared" si="26"/>
        <v>1</v>
      </c>
      <c r="R163" s="8" t="str">
        <f t="shared" si="27"/>
        <v>tier - 3</v>
      </c>
      <c r="S163" t="s">
        <v>10</v>
      </c>
      <c r="T163" s="8" t="str">
        <f t="shared" si="28"/>
        <v>R1013</v>
      </c>
    </row>
    <row r="164" spans="1:20">
      <c r="A164" t="s">
        <v>185</v>
      </c>
      <c r="B164" t="str">
        <f t="shared" si="29"/>
        <v>Id2174</v>
      </c>
      <c r="C164">
        <v>2003</v>
      </c>
      <c r="D164" s="8">
        <f t="shared" si="20"/>
        <v>2003</v>
      </c>
      <c r="E164" t="s">
        <v>12</v>
      </c>
      <c r="F164" s="8" t="str">
        <f t="shared" si="21"/>
        <v>Nov</v>
      </c>
      <c r="G164">
        <v>19</v>
      </c>
      <c r="H164" s="15" t="str">
        <f t="shared" si="22"/>
        <v>19-Nov-2003</v>
      </c>
      <c r="I164" s="13">
        <v>37944</v>
      </c>
      <c r="J164" s="18">
        <f t="shared" si="23"/>
        <v>19</v>
      </c>
      <c r="K164">
        <v>0</v>
      </c>
      <c r="L164" s="14">
        <v>1759.34</v>
      </c>
      <c r="M164" t="s">
        <v>9</v>
      </c>
      <c r="N164">
        <f t="shared" si="24"/>
        <v>4</v>
      </c>
      <c r="O164" s="8" t="str">
        <f t="shared" si="25"/>
        <v>tier - 3</v>
      </c>
      <c r="P164" t="s">
        <v>13</v>
      </c>
      <c r="Q164">
        <f t="shared" si="26"/>
        <v>2</v>
      </c>
      <c r="R164" s="8" t="str">
        <f t="shared" si="27"/>
        <v>tier - 1</v>
      </c>
      <c r="S164" t="s">
        <v>39</v>
      </c>
      <c r="T164" s="8" t="str">
        <f t="shared" si="28"/>
        <v>R1011</v>
      </c>
    </row>
    <row r="165" spans="1:20">
      <c r="A165" t="s">
        <v>186</v>
      </c>
      <c r="B165" t="str">
        <f t="shared" si="29"/>
        <v>Id2173</v>
      </c>
      <c r="C165">
        <v>2002</v>
      </c>
      <c r="D165" s="8">
        <f t="shared" si="20"/>
        <v>2002</v>
      </c>
      <c r="E165" t="s">
        <v>27</v>
      </c>
      <c r="F165" s="8" t="str">
        <f t="shared" si="21"/>
        <v>Dec</v>
      </c>
      <c r="G165">
        <v>13</v>
      </c>
      <c r="H165" s="15" t="str">
        <f t="shared" si="22"/>
        <v>13-Dec-2002</v>
      </c>
      <c r="I165" s="13">
        <v>37603</v>
      </c>
      <c r="J165" s="18">
        <f t="shared" si="23"/>
        <v>20</v>
      </c>
      <c r="K165">
        <v>0</v>
      </c>
      <c r="L165" s="14">
        <v>1769.53</v>
      </c>
      <c r="M165" t="s">
        <v>9</v>
      </c>
      <c r="N165">
        <f t="shared" si="24"/>
        <v>4</v>
      </c>
      <c r="O165" s="8" t="str">
        <f t="shared" si="25"/>
        <v>tier - 3</v>
      </c>
      <c r="P165" t="s">
        <v>9</v>
      </c>
      <c r="Q165">
        <f t="shared" si="26"/>
        <v>1</v>
      </c>
      <c r="R165" s="8" t="str">
        <f t="shared" si="27"/>
        <v>tier - 3</v>
      </c>
      <c r="S165" t="s">
        <v>20</v>
      </c>
      <c r="T165" s="8" t="str">
        <f t="shared" si="28"/>
        <v>R1012</v>
      </c>
    </row>
    <row r="166" spans="1:20">
      <c r="A166" t="s">
        <v>187</v>
      </c>
      <c r="B166" t="str">
        <f t="shared" si="29"/>
        <v>Id2172</v>
      </c>
      <c r="C166">
        <v>1999</v>
      </c>
      <c r="D166" s="8">
        <f t="shared" si="20"/>
        <v>1999</v>
      </c>
      <c r="E166" t="s">
        <v>17</v>
      </c>
      <c r="F166" s="8" t="str">
        <f t="shared" si="21"/>
        <v>Sep</v>
      </c>
      <c r="G166">
        <v>25</v>
      </c>
      <c r="H166" s="15" t="str">
        <f t="shared" si="22"/>
        <v>25-Sep-1999</v>
      </c>
      <c r="I166" s="13">
        <v>36428</v>
      </c>
      <c r="J166" s="18">
        <f t="shared" si="23"/>
        <v>23</v>
      </c>
      <c r="K166">
        <v>0</v>
      </c>
      <c r="L166" s="14">
        <v>1815.88</v>
      </c>
      <c r="M166" t="s">
        <v>9</v>
      </c>
      <c r="N166">
        <f t="shared" si="24"/>
        <v>4</v>
      </c>
      <c r="O166" s="8" t="str">
        <f t="shared" si="25"/>
        <v>tier - 3</v>
      </c>
      <c r="P166" t="s">
        <v>9</v>
      </c>
      <c r="Q166">
        <f t="shared" si="26"/>
        <v>1</v>
      </c>
      <c r="R166" s="8" t="str">
        <f t="shared" si="27"/>
        <v>tier - 3</v>
      </c>
      <c r="S166" t="s">
        <v>10</v>
      </c>
      <c r="T166" s="8" t="str">
        <f t="shared" si="28"/>
        <v>R1013</v>
      </c>
    </row>
    <row r="167" spans="1:20">
      <c r="A167" t="s">
        <v>188</v>
      </c>
      <c r="B167" t="str">
        <f t="shared" si="29"/>
        <v>Id2171</v>
      </c>
      <c r="C167">
        <v>2004</v>
      </c>
      <c r="D167" s="8">
        <f t="shared" si="20"/>
        <v>2004</v>
      </c>
      <c r="E167" t="s">
        <v>32</v>
      </c>
      <c r="F167" s="8" t="str">
        <f t="shared" si="21"/>
        <v>Aug</v>
      </c>
      <c r="G167">
        <v>19</v>
      </c>
      <c r="H167" s="15" t="str">
        <f t="shared" si="22"/>
        <v>19-Aug-2004</v>
      </c>
      <c r="I167" s="13">
        <v>38218</v>
      </c>
      <c r="J167" s="18">
        <f t="shared" si="23"/>
        <v>18</v>
      </c>
      <c r="K167">
        <v>0</v>
      </c>
      <c r="L167" s="14">
        <v>1822.54</v>
      </c>
      <c r="M167" t="s">
        <v>9</v>
      </c>
      <c r="N167">
        <f t="shared" si="24"/>
        <v>4</v>
      </c>
      <c r="O167" s="8" t="str">
        <f t="shared" si="25"/>
        <v>tier - 3</v>
      </c>
      <c r="P167" t="s">
        <v>13</v>
      </c>
      <c r="Q167">
        <f t="shared" si="26"/>
        <v>2</v>
      </c>
      <c r="R167" s="8" t="str">
        <f t="shared" si="27"/>
        <v>tier - 1</v>
      </c>
      <c r="S167" t="s">
        <v>20</v>
      </c>
      <c r="T167" s="8" t="str">
        <f t="shared" si="28"/>
        <v>R1012</v>
      </c>
    </row>
    <row r="168" spans="1:20">
      <c r="A168" t="s">
        <v>189</v>
      </c>
      <c r="B168" t="str">
        <f t="shared" si="29"/>
        <v>Id2170</v>
      </c>
      <c r="C168">
        <v>1999</v>
      </c>
      <c r="D168" s="8">
        <f t="shared" si="20"/>
        <v>1999</v>
      </c>
      <c r="E168" t="s">
        <v>12</v>
      </c>
      <c r="F168" s="8" t="str">
        <f t="shared" si="21"/>
        <v>Nov</v>
      </c>
      <c r="G168">
        <v>17</v>
      </c>
      <c r="H168" s="15" t="str">
        <f t="shared" si="22"/>
        <v>17-Nov-1999</v>
      </c>
      <c r="I168" s="13">
        <v>36481</v>
      </c>
      <c r="J168" s="18">
        <f t="shared" si="23"/>
        <v>23</v>
      </c>
      <c r="K168">
        <v>0</v>
      </c>
      <c r="L168" s="14">
        <v>1824.29</v>
      </c>
      <c r="M168" t="s">
        <v>9</v>
      </c>
      <c r="N168">
        <f t="shared" si="24"/>
        <v>4</v>
      </c>
      <c r="O168" s="8" t="str">
        <f t="shared" si="25"/>
        <v>tier - 3</v>
      </c>
      <c r="P168" t="s">
        <v>9</v>
      </c>
      <c r="Q168">
        <f t="shared" si="26"/>
        <v>1</v>
      </c>
      <c r="R168" s="8" t="str">
        <f t="shared" si="27"/>
        <v>tier - 3</v>
      </c>
      <c r="S168" t="s">
        <v>10</v>
      </c>
      <c r="T168" s="8" t="str">
        <f t="shared" si="28"/>
        <v>R1013</v>
      </c>
    </row>
    <row r="169" spans="1:20">
      <c r="A169" t="s">
        <v>190</v>
      </c>
      <c r="B169" t="str">
        <f t="shared" si="29"/>
        <v>Id2169</v>
      </c>
      <c r="C169">
        <v>1999</v>
      </c>
      <c r="D169" s="8">
        <f t="shared" si="20"/>
        <v>1999</v>
      </c>
      <c r="E169" t="s">
        <v>34</v>
      </c>
      <c r="F169" s="8" t="str">
        <f t="shared" si="21"/>
        <v>Oct</v>
      </c>
      <c r="G169">
        <v>1</v>
      </c>
      <c r="H169" s="15" t="str">
        <f t="shared" si="22"/>
        <v>1-Oct-1999</v>
      </c>
      <c r="I169" s="13">
        <v>36434</v>
      </c>
      <c r="J169" s="18">
        <f t="shared" si="23"/>
        <v>23</v>
      </c>
      <c r="K169">
        <v>0</v>
      </c>
      <c r="L169" s="14">
        <v>1826.84</v>
      </c>
      <c r="M169" t="s">
        <v>9</v>
      </c>
      <c r="N169">
        <f t="shared" si="24"/>
        <v>4</v>
      </c>
      <c r="O169" s="8" t="str">
        <f t="shared" si="25"/>
        <v>tier - 3</v>
      </c>
      <c r="P169" t="s">
        <v>8</v>
      </c>
      <c r="Q169">
        <f t="shared" si="26"/>
        <v>9</v>
      </c>
      <c r="R169" s="8" t="str">
        <f t="shared" si="27"/>
        <v>tier - 2</v>
      </c>
      <c r="S169" t="s">
        <v>39</v>
      </c>
      <c r="T169" s="8" t="str">
        <f t="shared" si="28"/>
        <v>R1011</v>
      </c>
    </row>
    <row r="170" spans="1:20">
      <c r="A170" t="s">
        <v>191</v>
      </c>
      <c r="B170" t="str">
        <f t="shared" si="29"/>
        <v>Id2168</v>
      </c>
      <c r="C170">
        <v>2003</v>
      </c>
      <c r="D170" s="8">
        <f t="shared" si="20"/>
        <v>2003</v>
      </c>
      <c r="E170" t="s">
        <v>32</v>
      </c>
      <c r="F170" s="8" t="str">
        <f t="shared" si="21"/>
        <v>Aug</v>
      </c>
      <c r="G170">
        <v>11</v>
      </c>
      <c r="H170" s="15" t="str">
        <f t="shared" si="22"/>
        <v>11-Aug-2003</v>
      </c>
      <c r="I170" s="13">
        <v>37844</v>
      </c>
      <c r="J170" s="18">
        <f t="shared" si="23"/>
        <v>19</v>
      </c>
      <c r="K170">
        <v>1</v>
      </c>
      <c r="L170" s="14">
        <v>1832.09</v>
      </c>
      <c r="M170" t="s">
        <v>9</v>
      </c>
      <c r="N170">
        <f t="shared" si="24"/>
        <v>4</v>
      </c>
      <c r="O170" s="8" t="str">
        <f t="shared" si="25"/>
        <v>tier - 3</v>
      </c>
      <c r="P170" t="s">
        <v>9</v>
      </c>
      <c r="Q170">
        <f t="shared" si="26"/>
        <v>1</v>
      </c>
      <c r="R170" s="8" t="str">
        <f t="shared" si="27"/>
        <v>tier - 3</v>
      </c>
      <c r="S170" t="s">
        <v>39</v>
      </c>
      <c r="T170" s="8" t="str">
        <f t="shared" si="28"/>
        <v>R1011</v>
      </c>
    </row>
    <row r="171" spans="1:20">
      <c r="A171" t="s">
        <v>192</v>
      </c>
      <c r="B171" t="str">
        <f t="shared" si="29"/>
        <v>Id2167</v>
      </c>
      <c r="C171">
        <v>2003</v>
      </c>
      <c r="D171" s="8">
        <f t="shared" si="20"/>
        <v>2003</v>
      </c>
      <c r="E171" t="s">
        <v>32</v>
      </c>
      <c r="F171" s="8" t="str">
        <f t="shared" si="21"/>
        <v>Aug</v>
      </c>
      <c r="G171">
        <v>4</v>
      </c>
      <c r="H171" s="15" t="str">
        <f t="shared" si="22"/>
        <v>4-Aug-2003</v>
      </c>
      <c r="I171" s="13">
        <v>37837</v>
      </c>
      <c r="J171" s="18">
        <f t="shared" si="23"/>
        <v>19</v>
      </c>
      <c r="K171">
        <v>1</v>
      </c>
      <c r="L171" s="14">
        <v>1837.24</v>
      </c>
      <c r="M171" t="s">
        <v>9</v>
      </c>
      <c r="N171">
        <f t="shared" si="24"/>
        <v>4</v>
      </c>
      <c r="O171" s="8" t="str">
        <f t="shared" si="25"/>
        <v>tier - 3</v>
      </c>
      <c r="P171" t="s">
        <v>8</v>
      </c>
      <c r="Q171">
        <f t="shared" si="26"/>
        <v>9</v>
      </c>
      <c r="R171" s="8" t="str">
        <f t="shared" si="27"/>
        <v>tier - 2</v>
      </c>
      <c r="S171" t="s">
        <v>39</v>
      </c>
      <c r="T171" s="8" t="str">
        <f t="shared" si="28"/>
        <v>R1011</v>
      </c>
    </row>
    <row r="172" spans="1:20">
      <c r="A172" t="s">
        <v>193</v>
      </c>
      <c r="B172" t="str">
        <f t="shared" si="29"/>
        <v>Id2166</v>
      </c>
      <c r="C172">
        <v>1999</v>
      </c>
      <c r="D172" s="8">
        <f t="shared" si="20"/>
        <v>1999</v>
      </c>
      <c r="E172" t="s">
        <v>27</v>
      </c>
      <c r="F172" s="8" t="str">
        <f t="shared" si="21"/>
        <v>Dec</v>
      </c>
      <c r="G172">
        <v>12</v>
      </c>
      <c r="H172" s="15" t="str">
        <f t="shared" si="22"/>
        <v>12-Dec-1999</v>
      </c>
      <c r="I172" s="13">
        <v>36506</v>
      </c>
      <c r="J172" s="18">
        <f t="shared" si="23"/>
        <v>23</v>
      </c>
      <c r="K172">
        <v>0</v>
      </c>
      <c r="L172" s="14">
        <v>1837.28</v>
      </c>
      <c r="M172" t="s">
        <v>9</v>
      </c>
      <c r="N172">
        <f t="shared" si="24"/>
        <v>4</v>
      </c>
      <c r="O172" s="8" t="str">
        <f t="shared" si="25"/>
        <v>tier - 3</v>
      </c>
      <c r="P172" t="s">
        <v>8</v>
      </c>
      <c r="Q172">
        <f t="shared" si="26"/>
        <v>9</v>
      </c>
      <c r="R172" s="8" t="str">
        <f t="shared" si="27"/>
        <v>tier - 2</v>
      </c>
      <c r="S172" t="s">
        <v>10</v>
      </c>
      <c r="T172" s="8" t="str">
        <f t="shared" si="28"/>
        <v>R1013</v>
      </c>
    </row>
    <row r="173" spans="1:20">
      <c r="A173" t="s">
        <v>194</v>
      </c>
      <c r="B173" t="str">
        <f t="shared" si="29"/>
        <v>Id2165</v>
      </c>
      <c r="C173">
        <v>2003</v>
      </c>
      <c r="D173" s="8">
        <f t="shared" si="20"/>
        <v>2003</v>
      </c>
      <c r="E173" t="s">
        <v>7</v>
      </c>
      <c r="F173" s="8" t="str">
        <f t="shared" si="21"/>
        <v>Jul</v>
      </c>
      <c r="G173">
        <v>20</v>
      </c>
      <c r="H173" s="15" t="str">
        <f t="shared" si="22"/>
        <v>20-Jul-2003</v>
      </c>
      <c r="I173" s="13">
        <v>37822</v>
      </c>
      <c r="J173" s="18">
        <f t="shared" si="23"/>
        <v>19</v>
      </c>
      <c r="K173">
        <v>1</v>
      </c>
      <c r="L173" s="14">
        <v>1842.52</v>
      </c>
      <c r="M173" t="s">
        <v>9</v>
      </c>
      <c r="N173">
        <f t="shared" si="24"/>
        <v>4</v>
      </c>
      <c r="O173" s="8" t="str">
        <f t="shared" si="25"/>
        <v>tier - 3</v>
      </c>
      <c r="P173" t="s">
        <v>8</v>
      </c>
      <c r="Q173">
        <f t="shared" si="26"/>
        <v>9</v>
      </c>
      <c r="R173" s="8" t="str">
        <f t="shared" si="27"/>
        <v>tier - 2</v>
      </c>
      <c r="S173" t="s">
        <v>39</v>
      </c>
      <c r="T173" s="8" t="str">
        <f t="shared" si="28"/>
        <v>R1011</v>
      </c>
    </row>
    <row r="174" spans="1:20">
      <c r="A174" t="s">
        <v>195</v>
      </c>
      <c r="B174" t="str">
        <f t="shared" si="29"/>
        <v>Id2164</v>
      </c>
      <c r="C174">
        <v>1994</v>
      </c>
      <c r="D174" s="8">
        <f t="shared" si="20"/>
        <v>1994</v>
      </c>
      <c r="E174" t="s">
        <v>27</v>
      </c>
      <c r="F174" s="8" t="str">
        <f t="shared" si="21"/>
        <v>Dec</v>
      </c>
      <c r="G174">
        <v>6</v>
      </c>
      <c r="H174" s="15" t="str">
        <f t="shared" si="22"/>
        <v>6-Dec-1994</v>
      </c>
      <c r="I174" s="13">
        <v>34674</v>
      </c>
      <c r="J174" s="18">
        <f t="shared" si="23"/>
        <v>28</v>
      </c>
      <c r="K174">
        <v>0</v>
      </c>
      <c r="L174" s="14">
        <v>1850.55</v>
      </c>
      <c r="M174" t="s">
        <v>9</v>
      </c>
      <c r="N174">
        <f t="shared" si="24"/>
        <v>4</v>
      </c>
      <c r="O174" s="8" t="str">
        <f t="shared" si="25"/>
        <v>tier - 3</v>
      </c>
      <c r="P174" t="s">
        <v>8</v>
      </c>
      <c r="Q174">
        <f t="shared" si="26"/>
        <v>9</v>
      </c>
      <c r="R174" s="8" t="str">
        <f t="shared" si="27"/>
        <v>tier - 2</v>
      </c>
      <c r="S174" t="s">
        <v>20</v>
      </c>
      <c r="T174" s="8" t="str">
        <f t="shared" si="28"/>
        <v>R1012</v>
      </c>
    </row>
    <row r="175" spans="1:20">
      <c r="A175" t="s">
        <v>196</v>
      </c>
      <c r="B175" t="str">
        <f t="shared" si="29"/>
        <v>Id2163</v>
      </c>
      <c r="C175">
        <v>2004</v>
      </c>
      <c r="D175" s="8">
        <f t="shared" si="20"/>
        <v>2004</v>
      </c>
      <c r="E175" t="s">
        <v>27</v>
      </c>
      <c r="F175" s="8" t="str">
        <f t="shared" si="21"/>
        <v>Dec</v>
      </c>
      <c r="G175">
        <v>27</v>
      </c>
      <c r="H175" s="15" t="str">
        <f t="shared" si="22"/>
        <v>27-Dec-2004</v>
      </c>
      <c r="I175" s="13">
        <v>38348</v>
      </c>
      <c r="J175" s="18">
        <f t="shared" si="23"/>
        <v>18</v>
      </c>
      <c r="K175">
        <v>0</v>
      </c>
      <c r="L175" s="14">
        <v>1863.45</v>
      </c>
      <c r="M175" t="s">
        <v>9</v>
      </c>
      <c r="N175">
        <f t="shared" si="24"/>
        <v>4</v>
      </c>
      <c r="O175" s="8" t="str">
        <f t="shared" si="25"/>
        <v>tier - 3</v>
      </c>
      <c r="P175" t="s">
        <v>13</v>
      </c>
      <c r="Q175">
        <f t="shared" si="26"/>
        <v>2</v>
      </c>
      <c r="R175" s="8" t="str">
        <f t="shared" si="27"/>
        <v>tier - 1</v>
      </c>
      <c r="S175" t="s">
        <v>197</v>
      </c>
      <c r="T175" s="8" t="str">
        <f t="shared" si="28"/>
        <v>R1025</v>
      </c>
    </row>
    <row r="176" spans="1:20">
      <c r="A176" t="s">
        <v>198</v>
      </c>
      <c r="B176" t="str">
        <f t="shared" si="29"/>
        <v>Id2162</v>
      </c>
      <c r="C176">
        <v>1996</v>
      </c>
      <c r="D176" s="8">
        <f t="shared" si="20"/>
        <v>1996</v>
      </c>
      <c r="E176" t="s">
        <v>7</v>
      </c>
      <c r="F176" s="8" t="str">
        <f t="shared" si="21"/>
        <v>Jul</v>
      </c>
      <c r="G176">
        <v>2</v>
      </c>
      <c r="H176" s="15" t="str">
        <f t="shared" si="22"/>
        <v>2-Jul-1996</v>
      </c>
      <c r="I176" s="13">
        <v>35248</v>
      </c>
      <c r="J176" s="18">
        <f t="shared" si="23"/>
        <v>26</v>
      </c>
      <c r="K176">
        <v>0</v>
      </c>
      <c r="L176" s="14">
        <v>1865.98</v>
      </c>
      <c r="M176" t="s">
        <v>9</v>
      </c>
      <c r="N176">
        <f t="shared" si="24"/>
        <v>4</v>
      </c>
      <c r="O176" s="8" t="str">
        <f t="shared" si="25"/>
        <v>tier - 3</v>
      </c>
      <c r="P176" t="s">
        <v>9</v>
      </c>
      <c r="Q176">
        <f t="shared" si="26"/>
        <v>1</v>
      </c>
      <c r="R176" s="8" t="str">
        <f t="shared" si="27"/>
        <v>tier - 3</v>
      </c>
      <c r="S176" t="s">
        <v>20</v>
      </c>
      <c r="T176" s="8" t="str">
        <f t="shared" si="28"/>
        <v>R1012</v>
      </c>
    </row>
    <row r="177" spans="1:20">
      <c r="A177" t="s">
        <v>199</v>
      </c>
      <c r="B177" t="str">
        <f t="shared" si="29"/>
        <v>Id2161</v>
      </c>
      <c r="C177">
        <v>2002</v>
      </c>
      <c r="D177" s="8">
        <f t="shared" si="20"/>
        <v>2002</v>
      </c>
      <c r="E177" t="s">
        <v>17</v>
      </c>
      <c r="F177" s="8" t="str">
        <f t="shared" si="21"/>
        <v>Sep</v>
      </c>
      <c r="G177">
        <v>22</v>
      </c>
      <c r="H177" s="15" t="str">
        <f t="shared" si="22"/>
        <v>22-Sep-2002</v>
      </c>
      <c r="I177" s="13">
        <v>37521</v>
      </c>
      <c r="J177" s="18">
        <f t="shared" si="23"/>
        <v>20</v>
      </c>
      <c r="K177">
        <v>0</v>
      </c>
      <c r="L177" s="14">
        <v>1875.34</v>
      </c>
      <c r="M177" t="s">
        <v>9</v>
      </c>
      <c r="N177">
        <f t="shared" si="24"/>
        <v>4</v>
      </c>
      <c r="O177" s="8" t="str">
        <f t="shared" si="25"/>
        <v>tier - 3</v>
      </c>
      <c r="P177" t="s">
        <v>8</v>
      </c>
      <c r="Q177">
        <f t="shared" si="26"/>
        <v>9</v>
      </c>
      <c r="R177" s="8" t="str">
        <f t="shared" si="27"/>
        <v>tier - 2</v>
      </c>
      <c r="S177" t="s">
        <v>39</v>
      </c>
      <c r="T177" s="8" t="str">
        <f t="shared" si="28"/>
        <v>R1011</v>
      </c>
    </row>
    <row r="178" spans="1:20">
      <c r="A178" t="s">
        <v>200</v>
      </c>
      <c r="B178" t="str">
        <f t="shared" si="29"/>
        <v>Id2160</v>
      </c>
      <c r="C178">
        <v>2002</v>
      </c>
      <c r="D178" s="8">
        <f t="shared" si="20"/>
        <v>2002</v>
      </c>
      <c r="E178" t="s">
        <v>34</v>
      </c>
      <c r="F178" s="8" t="str">
        <f t="shared" si="21"/>
        <v>Oct</v>
      </c>
      <c r="G178">
        <v>29</v>
      </c>
      <c r="H178" s="15" t="str">
        <f t="shared" si="22"/>
        <v>29-Oct-2002</v>
      </c>
      <c r="I178" s="13">
        <v>37558</v>
      </c>
      <c r="J178" s="18">
        <f t="shared" si="23"/>
        <v>20</v>
      </c>
      <c r="K178">
        <v>0</v>
      </c>
      <c r="L178" s="14">
        <v>1877.93</v>
      </c>
      <c r="M178" t="s">
        <v>9</v>
      </c>
      <c r="N178">
        <f t="shared" si="24"/>
        <v>4</v>
      </c>
      <c r="O178" s="8" t="str">
        <f t="shared" si="25"/>
        <v>tier - 3</v>
      </c>
      <c r="P178" t="s">
        <v>13</v>
      </c>
      <c r="Q178">
        <f t="shared" si="26"/>
        <v>2</v>
      </c>
      <c r="R178" s="8" t="str">
        <f t="shared" si="27"/>
        <v>tier - 1</v>
      </c>
      <c r="S178" t="s">
        <v>10</v>
      </c>
      <c r="T178" s="8" t="str">
        <f t="shared" si="28"/>
        <v>R1013</v>
      </c>
    </row>
    <row r="179" spans="1:20">
      <c r="A179" t="s">
        <v>201</v>
      </c>
      <c r="B179" t="str">
        <f t="shared" si="29"/>
        <v>Id2159</v>
      </c>
      <c r="C179">
        <v>2002</v>
      </c>
      <c r="D179" s="8">
        <f t="shared" si="20"/>
        <v>2002</v>
      </c>
      <c r="E179" t="s">
        <v>32</v>
      </c>
      <c r="F179" s="8" t="str">
        <f t="shared" si="21"/>
        <v>Aug</v>
      </c>
      <c r="G179">
        <v>29</v>
      </c>
      <c r="H179" s="15" t="str">
        <f t="shared" si="22"/>
        <v>29-Aug-2002</v>
      </c>
      <c r="I179" s="13">
        <v>37497</v>
      </c>
      <c r="J179" s="18">
        <f t="shared" si="23"/>
        <v>20</v>
      </c>
      <c r="K179">
        <v>0</v>
      </c>
      <c r="L179" s="14">
        <v>1880.07</v>
      </c>
      <c r="M179" t="s">
        <v>9</v>
      </c>
      <c r="N179">
        <f t="shared" si="24"/>
        <v>4</v>
      </c>
      <c r="O179" s="8" t="str">
        <f t="shared" si="25"/>
        <v>tier - 3</v>
      </c>
      <c r="P179" t="s">
        <v>8</v>
      </c>
      <c r="Q179">
        <f t="shared" si="26"/>
        <v>9</v>
      </c>
      <c r="R179" s="8" t="str">
        <f t="shared" si="27"/>
        <v>tier - 2</v>
      </c>
      <c r="S179" t="s">
        <v>10</v>
      </c>
      <c r="T179" s="8" t="str">
        <f t="shared" si="28"/>
        <v>R1013</v>
      </c>
    </row>
    <row r="180" spans="1:20">
      <c r="A180" t="s">
        <v>202</v>
      </c>
      <c r="B180" t="str">
        <f t="shared" si="29"/>
        <v>Id2158</v>
      </c>
      <c r="C180">
        <v>2002</v>
      </c>
      <c r="D180" s="8">
        <f t="shared" si="20"/>
        <v>2002</v>
      </c>
      <c r="E180" t="s">
        <v>32</v>
      </c>
      <c r="F180" s="8" t="str">
        <f t="shared" si="21"/>
        <v>Aug</v>
      </c>
      <c r="G180">
        <v>21</v>
      </c>
      <c r="H180" s="15" t="str">
        <f t="shared" si="22"/>
        <v>21-Aug-2002</v>
      </c>
      <c r="I180" s="13">
        <v>37489</v>
      </c>
      <c r="J180" s="18">
        <f t="shared" si="23"/>
        <v>20</v>
      </c>
      <c r="K180">
        <v>0</v>
      </c>
      <c r="L180" s="14">
        <v>1880.49</v>
      </c>
      <c r="M180" t="s">
        <v>9</v>
      </c>
      <c r="N180">
        <f t="shared" si="24"/>
        <v>4</v>
      </c>
      <c r="O180" s="8" t="str">
        <f t="shared" si="25"/>
        <v>tier - 3</v>
      </c>
      <c r="P180" t="s">
        <v>13</v>
      </c>
      <c r="Q180">
        <f t="shared" si="26"/>
        <v>2</v>
      </c>
      <c r="R180" s="8" t="str">
        <f t="shared" si="27"/>
        <v>tier - 1</v>
      </c>
      <c r="S180" t="s">
        <v>39</v>
      </c>
      <c r="T180" s="8" t="str">
        <f t="shared" si="28"/>
        <v>R1011</v>
      </c>
    </row>
    <row r="181" spans="1:20">
      <c r="A181" t="s">
        <v>203</v>
      </c>
      <c r="B181" t="str">
        <f t="shared" si="29"/>
        <v>Id2157</v>
      </c>
      <c r="C181">
        <v>2001</v>
      </c>
      <c r="D181" s="8">
        <f t="shared" si="20"/>
        <v>2001</v>
      </c>
      <c r="E181" t="s">
        <v>32</v>
      </c>
      <c r="F181" s="8" t="str">
        <f t="shared" si="21"/>
        <v>Aug</v>
      </c>
      <c r="G181">
        <v>10</v>
      </c>
      <c r="H181" s="15" t="str">
        <f t="shared" si="22"/>
        <v>10-Aug-2001</v>
      </c>
      <c r="I181" s="13">
        <v>37113</v>
      </c>
      <c r="J181" s="18">
        <f t="shared" si="23"/>
        <v>21</v>
      </c>
      <c r="K181">
        <v>0</v>
      </c>
      <c r="L181" s="14">
        <v>1906.36</v>
      </c>
      <c r="M181" t="s">
        <v>9</v>
      </c>
      <c r="N181">
        <f t="shared" si="24"/>
        <v>4</v>
      </c>
      <c r="O181" s="8" t="str">
        <f t="shared" si="25"/>
        <v>tier - 3</v>
      </c>
      <c r="P181" t="s">
        <v>13</v>
      </c>
      <c r="Q181">
        <f t="shared" si="26"/>
        <v>2</v>
      </c>
      <c r="R181" s="8" t="str">
        <f t="shared" si="27"/>
        <v>tier - 1</v>
      </c>
      <c r="S181" t="s">
        <v>20</v>
      </c>
      <c r="T181" s="8" t="str">
        <f t="shared" si="28"/>
        <v>R1012</v>
      </c>
    </row>
    <row r="182" spans="1:20">
      <c r="A182" t="s">
        <v>204</v>
      </c>
      <c r="B182" t="str">
        <f t="shared" si="29"/>
        <v>Id2156</v>
      </c>
      <c r="C182">
        <v>1994</v>
      </c>
      <c r="D182" s="8">
        <f t="shared" si="20"/>
        <v>1994</v>
      </c>
      <c r="E182" t="s">
        <v>34</v>
      </c>
      <c r="F182" s="8" t="str">
        <f t="shared" si="21"/>
        <v>Oct</v>
      </c>
      <c r="G182">
        <v>6</v>
      </c>
      <c r="H182" s="15" t="str">
        <f t="shared" si="22"/>
        <v>6-Oct-1994</v>
      </c>
      <c r="I182" s="13">
        <v>34613</v>
      </c>
      <c r="J182" s="18">
        <f t="shared" si="23"/>
        <v>28</v>
      </c>
      <c r="K182">
        <v>0</v>
      </c>
      <c r="L182" s="14">
        <v>1908.9</v>
      </c>
      <c r="M182" t="s">
        <v>9</v>
      </c>
      <c r="N182">
        <f t="shared" si="24"/>
        <v>4</v>
      </c>
      <c r="O182" s="8" t="str">
        <f t="shared" si="25"/>
        <v>tier - 3</v>
      </c>
      <c r="P182" t="s">
        <v>9</v>
      </c>
      <c r="Q182">
        <f t="shared" si="26"/>
        <v>1</v>
      </c>
      <c r="R182" s="8" t="str">
        <f t="shared" si="27"/>
        <v>tier - 3</v>
      </c>
      <c r="S182" t="s">
        <v>10</v>
      </c>
      <c r="T182" s="8" t="str">
        <f t="shared" si="28"/>
        <v>R1013</v>
      </c>
    </row>
    <row r="183" spans="1:20">
      <c r="A183" t="s">
        <v>205</v>
      </c>
      <c r="B183" t="str">
        <f t="shared" si="29"/>
        <v>Id2155</v>
      </c>
      <c r="C183">
        <v>2001</v>
      </c>
      <c r="D183" s="8">
        <f t="shared" si="20"/>
        <v>2001</v>
      </c>
      <c r="E183" t="s">
        <v>32</v>
      </c>
      <c r="F183" s="8" t="str">
        <f t="shared" si="21"/>
        <v>Aug</v>
      </c>
      <c r="G183">
        <v>3</v>
      </c>
      <c r="H183" s="15" t="str">
        <f t="shared" si="22"/>
        <v>3-Aug-2001</v>
      </c>
      <c r="I183" s="13">
        <v>37106</v>
      </c>
      <c r="J183" s="18">
        <f t="shared" si="23"/>
        <v>21</v>
      </c>
      <c r="K183">
        <v>0</v>
      </c>
      <c r="L183" s="14">
        <v>1909.53</v>
      </c>
      <c r="M183" t="s">
        <v>9</v>
      </c>
      <c r="N183">
        <f t="shared" si="24"/>
        <v>4</v>
      </c>
      <c r="O183" s="8" t="str">
        <f t="shared" si="25"/>
        <v>tier - 3</v>
      </c>
      <c r="P183" t="s">
        <v>9</v>
      </c>
      <c r="Q183">
        <f t="shared" si="26"/>
        <v>1</v>
      </c>
      <c r="R183" s="8" t="str">
        <f t="shared" si="27"/>
        <v>tier - 3</v>
      </c>
      <c r="S183" t="s">
        <v>20</v>
      </c>
      <c r="T183" s="8" t="str">
        <f t="shared" si="28"/>
        <v>R1012</v>
      </c>
    </row>
    <row r="184" spans="1:20">
      <c r="A184" t="s">
        <v>206</v>
      </c>
      <c r="B184" t="str">
        <f t="shared" si="29"/>
        <v>Id2154</v>
      </c>
      <c r="C184">
        <v>2001</v>
      </c>
      <c r="D184" s="8">
        <f t="shared" si="20"/>
        <v>2001</v>
      </c>
      <c r="E184" t="s">
        <v>27</v>
      </c>
      <c r="F184" s="8" t="str">
        <f t="shared" si="21"/>
        <v>Dec</v>
      </c>
      <c r="G184">
        <v>9</v>
      </c>
      <c r="H184" s="15" t="str">
        <f t="shared" si="22"/>
        <v>9-Dec-2001</v>
      </c>
      <c r="I184" s="13">
        <v>37234</v>
      </c>
      <c r="J184" s="18">
        <f t="shared" si="23"/>
        <v>21</v>
      </c>
      <c r="K184">
        <v>0</v>
      </c>
      <c r="L184" s="14">
        <v>1917.32</v>
      </c>
      <c r="M184" t="s">
        <v>9</v>
      </c>
      <c r="N184">
        <f t="shared" si="24"/>
        <v>4</v>
      </c>
      <c r="O184" s="8" t="str">
        <f t="shared" si="25"/>
        <v>tier - 3</v>
      </c>
      <c r="P184" t="s">
        <v>8</v>
      </c>
      <c r="Q184">
        <f t="shared" si="26"/>
        <v>9</v>
      </c>
      <c r="R184" s="8" t="str">
        <f t="shared" si="27"/>
        <v>tier - 2</v>
      </c>
      <c r="S184" t="s">
        <v>20</v>
      </c>
      <c r="T184" s="8" t="str">
        <f t="shared" si="28"/>
        <v>R1012</v>
      </c>
    </row>
    <row r="185" spans="1:20">
      <c r="A185" t="s">
        <v>207</v>
      </c>
      <c r="B185" t="str">
        <f t="shared" si="29"/>
        <v>Id2153</v>
      </c>
      <c r="C185">
        <v>2002</v>
      </c>
      <c r="D185" s="8">
        <f t="shared" si="20"/>
        <v>2002</v>
      </c>
      <c r="E185" t="s">
        <v>17</v>
      </c>
      <c r="F185" s="8" t="str">
        <f t="shared" si="21"/>
        <v>Sep</v>
      </c>
      <c r="G185">
        <v>7</v>
      </c>
      <c r="H185" s="15" t="str">
        <f t="shared" si="22"/>
        <v>7-Sep-2002</v>
      </c>
      <c r="I185" s="13">
        <v>37506</v>
      </c>
      <c r="J185" s="18">
        <f t="shared" si="23"/>
        <v>20</v>
      </c>
      <c r="K185">
        <v>1</v>
      </c>
      <c r="L185" s="14">
        <v>1964.78</v>
      </c>
      <c r="M185" t="s">
        <v>9</v>
      </c>
      <c r="N185">
        <f t="shared" si="24"/>
        <v>4</v>
      </c>
      <c r="O185" s="8" t="str">
        <f t="shared" si="25"/>
        <v>tier - 3</v>
      </c>
      <c r="P185" t="s">
        <v>13</v>
      </c>
      <c r="Q185">
        <f t="shared" si="26"/>
        <v>2</v>
      </c>
      <c r="R185" s="8" t="str">
        <f t="shared" si="27"/>
        <v>tier - 1</v>
      </c>
      <c r="S185" t="s">
        <v>39</v>
      </c>
      <c r="T185" s="8" t="str">
        <f t="shared" si="28"/>
        <v>R1011</v>
      </c>
    </row>
    <row r="186" spans="1:20">
      <c r="A186" t="s">
        <v>208</v>
      </c>
      <c r="B186" t="str">
        <f t="shared" si="29"/>
        <v>Id2152</v>
      </c>
      <c r="C186">
        <v>2002</v>
      </c>
      <c r="D186" s="8">
        <f t="shared" si="20"/>
        <v>2002</v>
      </c>
      <c r="E186" t="s">
        <v>7</v>
      </c>
      <c r="F186" s="8" t="str">
        <f t="shared" si="21"/>
        <v>Jul</v>
      </c>
      <c r="G186">
        <v>29</v>
      </c>
      <c r="H186" s="15" t="str">
        <f t="shared" si="22"/>
        <v>29-Jul-2002</v>
      </c>
      <c r="I186" s="13">
        <v>37466</v>
      </c>
      <c r="J186" s="18">
        <f t="shared" si="23"/>
        <v>20</v>
      </c>
      <c r="K186">
        <v>0</v>
      </c>
      <c r="L186" s="14">
        <v>1967.02</v>
      </c>
      <c r="M186" t="s">
        <v>9</v>
      </c>
      <c r="N186">
        <f t="shared" si="24"/>
        <v>4</v>
      </c>
      <c r="O186" s="8" t="str">
        <f t="shared" si="25"/>
        <v>tier - 3</v>
      </c>
      <c r="P186" t="s">
        <v>8</v>
      </c>
      <c r="Q186">
        <f t="shared" si="26"/>
        <v>9</v>
      </c>
      <c r="R186" s="8" t="str">
        <f t="shared" si="27"/>
        <v>tier - 2</v>
      </c>
      <c r="S186" t="s">
        <v>165</v>
      </c>
      <c r="T186" s="8" t="str">
        <f t="shared" si="28"/>
        <v>R1016</v>
      </c>
    </row>
    <row r="187" spans="1:20">
      <c r="A187" t="s">
        <v>209</v>
      </c>
      <c r="B187" t="str">
        <f t="shared" si="29"/>
        <v>Id2151</v>
      </c>
      <c r="C187">
        <v>1998</v>
      </c>
      <c r="D187" s="8">
        <f t="shared" si="20"/>
        <v>1998</v>
      </c>
      <c r="E187" t="s">
        <v>17</v>
      </c>
      <c r="F187" s="8" t="str">
        <f t="shared" si="21"/>
        <v>Sep</v>
      </c>
      <c r="G187">
        <v>28</v>
      </c>
      <c r="H187" s="15" t="str">
        <f t="shared" si="22"/>
        <v>28-Sep-1998</v>
      </c>
      <c r="I187" s="13">
        <v>36066</v>
      </c>
      <c r="J187" s="18">
        <f t="shared" si="23"/>
        <v>24</v>
      </c>
      <c r="K187">
        <v>0</v>
      </c>
      <c r="L187" s="14">
        <v>1969.61</v>
      </c>
      <c r="M187" t="s">
        <v>9</v>
      </c>
      <c r="N187">
        <f t="shared" si="24"/>
        <v>4</v>
      </c>
      <c r="O187" s="8" t="str">
        <f t="shared" si="25"/>
        <v>tier - 3</v>
      </c>
      <c r="P187" t="s">
        <v>9</v>
      </c>
      <c r="Q187">
        <f t="shared" si="26"/>
        <v>1</v>
      </c>
      <c r="R187" s="8" t="str">
        <f t="shared" si="27"/>
        <v>tier - 3</v>
      </c>
      <c r="S187" t="s">
        <v>39</v>
      </c>
      <c r="T187" s="8" t="str">
        <f t="shared" si="28"/>
        <v>R1011</v>
      </c>
    </row>
    <row r="188" spans="1:20">
      <c r="A188" t="s">
        <v>210</v>
      </c>
      <c r="B188" t="str">
        <f t="shared" si="29"/>
        <v>Id2150</v>
      </c>
      <c r="C188">
        <v>1998</v>
      </c>
      <c r="D188" s="8">
        <f t="shared" si="20"/>
        <v>1998</v>
      </c>
      <c r="E188" t="s">
        <v>34</v>
      </c>
      <c r="F188" s="8" t="str">
        <f t="shared" si="21"/>
        <v>Oct</v>
      </c>
      <c r="G188">
        <v>5</v>
      </c>
      <c r="H188" s="15" t="str">
        <f t="shared" si="22"/>
        <v>5-Oct-1998</v>
      </c>
      <c r="I188" s="13">
        <v>36073</v>
      </c>
      <c r="J188" s="18">
        <f t="shared" si="23"/>
        <v>24</v>
      </c>
      <c r="K188">
        <v>0</v>
      </c>
      <c r="L188" s="14">
        <v>1972.95</v>
      </c>
      <c r="M188" t="s">
        <v>9</v>
      </c>
      <c r="N188">
        <f t="shared" si="24"/>
        <v>4</v>
      </c>
      <c r="O188" s="8" t="str">
        <f t="shared" si="25"/>
        <v>tier - 3</v>
      </c>
      <c r="P188" t="s">
        <v>13</v>
      </c>
      <c r="Q188">
        <f t="shared" si="26"/>
        <v>2</v>
      </c>
      <c r="R188" s="8" t="str">
        <f t="shared" si="27"/>
        <v>tier - 1</v>
      </c>
      <c r="S188" t="s">
        <v>39</v>
      </c>
      <c r="T188" s="8" t="str">
        <f t="shared" si="28"/>
        <v>R1011</v>
      </c>
    </row>
    <row r="189" spans="1:20">
      <c r="A189" t="s">
        <v>211</v>
      </c>
      <c r="B189" t="str">
        <f t="shared" si="29"/>
        <v>Id2149</v>
      </c>
      <c r="C189">
        <v>1998</v>
      </c>
      <c r="D189" s="8">
        <f t="shared" si="20"/>
        <v>1998</v>
      </c>
      <c r="E189" t="s">
        <v>17</v>
      </c>
      <c r="F189" s="8" t="str">
        <f t="shared" si="21"/>
        <v>Sep</v>
      </c>
      <c r="G189">
        <v>29</v>
      </c>
      <c r="H189" s="15" t="str">
        <f t="shared" si="22"/>
        <v>29-Sep-1998</v>
      </c>
      <c r="I189" s="13">
        <v>36067</v>
      </c>
      <c r="J189" s="18">
        <f t="shared" si="23"/>
        <v>24</v>
      </c>
      <c r="K189">
        <v>0</v>
      </c>
      <c r="L189" s="14">
        <v>1977.82</v>
      </c>
      <c r="M189" t="s">
        <v>9</v>
      </c>
      <c r="N189">
        <f t="shared" si="24"/>
        <v>4</v>
      </c>
      <c r="O189" s="8" t="str">
        <f t="shared" si="25"/>
        <v>tier - 3</v>
      </c>
      <c r="P189" t="s">
        <v>13</v>
      </c>
      <c r="Q189">
        <f t="shared" si="26"/>
        <v>2</v>
      </c>
      <c r="R189" s="8" t="str">
        <f t="shared" si="27"/>
        <v>tier - 1</v>
      </c>
      <c r="S189" t="s">
        <v>39</v>
      </c>
      <c r="T189" s="8" t="str">
        <f t="shared" si="28"/>
        <v>R1011</v>
      </c>
    </row>
    <row r="190" spans="1:20">
      <c r="A190" t="s">
        <v>212</v>
      </c>
      <c r="B190" t="str">
        <f t="shared" si="29"/>
        <v>Id2148</v>
      </c>
      <c r="C190">
        <v>2002</v>
      </c>
      <c r="D190" s="8">
        <f t="shared" si="20"/>
        <v>2002</v>
      </c>
      <c r="E190" t="s">
        <v>7</v>
      </c>
      <c r="F190" s="8" t="str">
        <f t="shared" si="21"/>
        <v>Jul</v>
      </c>
      <c r="G190">
        <v>16</v>
      </c>
      <c r="H190" s="15" t="str">
        <f t="shared" si="22"/>
        <v>16-Jul-2002</v>
      </c>
      <c r="I190" s="13">
        <v>37453</v>
      </c>
      <c r="J190" s="18">
        <f t="shared" si="23"/>
        <v>20</v>
      </c>
      <c r="K190">
        <v>1</v>
      </c>
      <c r="L190" s="14">
        <v>1980.07</v>
      </c>
      <c r="M190" t="s">
        <v>9</v>
      </c>
      <c r="N190">
        <f t="shared" si="24"/>
        <v>4</v>
      </c>
      <c r="O190" s="8" t="str">
        <f t="shared" si="25"/>
        <v>tier - 3</v>
      </c>
      <c r="P190" t="s">
        <v>9</v>
      </c>
      <c r="Q190">
        <f t="shared" si="26"/>
        <v>1</v>
      </c>
      <c r="R190" s="8" t="str">
        <f t="shared" si="27"/>
        <v>tier - 3</v>
      </c>
      <c r="S190" t="s">
        <v>39</v>
      </c>
      <c r="T190" s="8" t="str">
        <f t="shared" si="28"/>
        <v>R1011</v>
      </c>
    </row>
    <row r="191" spans="1:20">
      <c r="A191" t="s">
        <v>213</v>
      </c>
      <c r="B191" t="str">
        <f t="shared" si="29"/>
        <v>Id2147</v>
      </c>
      <c r="C191">
        <v>1998</v>
      </c>
      <c r="D191" s="8">
        <f t="shared" si="20"/>
        <v>1998</v>
      </c>
      <c r="E191" t="s">
        <v>27</v>
      </c>
      <c r="F191" s="8" t="str">
        <f t="shared" si="21"/>
        <v>Dec</v>
      </c>
      <c r="G191">
        <v>29</v>
      </c>
      <c r="H191" s="15" t="str">
        <f t="shared" si="22"/>
        <v>29-Dec-1998</v>
      </c>
      <c r="I191" s="13">
        <v>36158</v>
      </c>
      <c r="J191" s="18">
        <f t="shared" si="23"/>
        <v>24</v>
      </c>
      <c r="K191">
        <v>0</v>
      </c>
      <c r="L191" s="14">
        <v>1981.58</v>
      </c>
      <c r="M191" t="s">
        <v>9</v>
      </c>
      <c r="N191">
        <f t="shared" si="24"/>
        <v>4</v>
      </c>
      <c r="O191" s="8" t="str">
        <f t="shared" si="25"/>
        <v>tier - 3</v>
      </c>
      <c r="P191" t="s">
        <v>13</v>
      </c>
      <c r="Q191">
        <f t="shared" si="26"/>
        <v>2</v>
      </c>
      <c r="R191" s="8" t="str">
        <f t="shared" si="27"/>
        <v>tier - 1</v>
      </c>
      <c r="S191" t="s">
        <v>10</v>
      </c>
      <c r="T191" s="8" t="str">
        <f t="shared" si="28"/>
        <v>R1013</v>
      </c>
    </row>
    <row r="192" spans="1:20">
      <c r="A192" t="s">
        <v>214</v>
      </c>
      <c r="B192" t="str">
        <f t="shared" si="29"/>
        <v>Id2146</v>
      </c>
      <c r="C192">
        <v>2002</v>
      </c>
      <c r="D192" s="8">
        <f t="shared" si="20"/>
        <v>2002</v>
      </c>
      <c r="E192" t="s">
        <v>17</v>
      </c>
      <c r="F192" s="8" t="str">
        <f t="shared" si="21"/>
        <v>Sep</v>
      </c>
      <c r="G192">
        <v>29</v>
      </c>
      <c r="H192" s="15" t="str">
        <f t="shared" si="22"/>
        <v>29-Sep-2002</v>
      </c>
      <c r="I192" s="13">
        <v>37528</v>
      </c>
      <c r="J192" s="18">
        <f t="shared" si="23"/>
        <v>20</v>
      </c>
      <c r="K192">
        <v>0</v>
      </c>
      <c r="L192" s="14">
        <v>1984.45</v>
      </c>
      <c r="M192" t="s">
        <v>9</v>
      </c>
      <c r="N192">
        <f t="shared" si="24"/>
        <v>4</v>
      </c>
      <c r="O192" s="8" t="str">
        <f t="shared" si="25"/>
        <v>tier - 3</v>
      </c>
      <c r="P192" t="s">
        <v>9</v>
      </c>
      <c r="Q192">
        <f t="shared" si="26"/>
        <v>1</v>
      </c>
      <c r="R192" s="8" t="str">
        <f t="shared" si="27"/>
        <v>tier - 3</v>
      </c>
      <c r="S192" t="s">
        <v>165</v>
      </c>
      <c r="T192" s="8" t="str">
        <f t="shared" si="28"/>
        <v>R1016</v>
      </c>
    </row>
    <row r="193" spans="1:20">
      <c r="A193" t="s">
        <v>215</v>
      </c>
      <c r="B193" t="str">
        <f t="shared" si="29"/>
        <v>Id2145</v>
      </c>
      <c r="C193">
        <v>1998</v>
      </c>
      <c r="D193" s="8">
        <f t="shared" si="20"/>
        <v>1998</v>
      </c>
      <c r="E193" t="s">
        <v>17</v>
      </c>
      <c r="F193" s="8" t="str">
        <f t="shared" si="21"/>
        <v>Sep</v>
      </c>
      <c r="G193">
        <v>14</v>
      </c>
      <c r="H193" s="15" t="str">
        <f t="shared" si="22"/>
        <v>14-Sep-1998</v>
      </c>
      <c r="I193" s="13">
        <v>36052</v>
      </c>
      <c r="J193" s="18">
        <f t="shared" si="23"/>
        <v>24</v>
      </c>
      <c r="K193">
        <v>0</v>
      </c>
      <c r="L193" s="14">
        <v>1986.93</v>
      </c>
      <c r="M193" t="s">
        <v>9</v>
      </c>
      <c r="N193">
        <f t="shared" si="24"/>
        <v>4</v>
      </c>
      <c r="O193" s="8" t="str">
        <f t="shared" si="25"/>
        <v>tier - 3</v>
      </c>
      <c r="P193" t="s">
        <v>8</v>
      </c>
      <c r="Q193">
        <f t="shared" si="26"/>
        <v>9</v>
      </c>
      <c r="R193" s="8" t="str">
        <f t="shared" si="27"/>
        <v>tier - 2</v>
      </c>
      <c r="S193" t="s">
        <v>10</v>
      </c>
      <c r="T193" s="8" t="str">
        <f t="shared" si="28"/>
        <v>R1013</v>
      </c>
    </row>
    <row r="194" spans="1:20">
      <c r="A194" t="s">
        <v>216</v>
      </c>
      <c r="B194" t="str">
        <f t="shared" si="29"/>
        <v>Id2144</v>
      </c>
      <c r="C194">
        <v>2001</v>
      </c>
      <c r="D194" s="8">
        <f t="shared" ref="D194:D257" si="30">IF(C194="?",ROUND(AVERAGE($C$2:$C$2344),0),C194)</f>
        <v>2001</v>
      </c>
      <c r="E194" t="s">
        <v>32</v>
      </c>
      <c r="F194" s="8" t="str">
        <f t="shared" ref="F194:F257" si="31">IF(E194="?","Sep",E194)</f>
        <v>Aug</v>
      </c>
      <c r="G194">
        <v>14</v>
      </c>
      <c r="H194" s="15" t="str">
        <f t="shared" ref="H194:H257" si="32">CONCATENATE(G194,"-",F194,"-",D194)</f>
        <v>14-Aug-2001</v>
      </c>
      <c r="I194" s="13">
        <v>37117</v>
      </c>
      <c r="J194" s="18">
        <f t="shared" ref="J194:J257" si="33">DATEDIF(I194,"8-6-2023","Y")</f>
        <v>21</v>
      </c>
      <c r="K194">
        <v>0</v>
      </c>
      <c r="L194" s="14">
        <v>2007.95</v>
      </c>
      <c r="M194" t="s">
        <v>9</v>
      </c>
      <c r="N194">
        <f t="shared" ref="N194:N257" si="34">MATCH(M194,$M$2:$M$2344,0)</f>
        <v>4</v>
      </c>
      <c r="O194" s="8" t="str">
        <f t="shared" ref="O194:O257" si="35">IF(M194="?",INDEX($M$2:$M$2344,MODE($N$2:$N$2344)),M194)</f>
        <v>tier - 3</v>
      </c>
      <c r="P194" t="s">
        <v>8</v>
      </c>
      <c r="Q194">
        <f t="shared" ref="Q194:Q257" si="36">MATCH(P194,$P$2:$P$2344,0)</f>
        <v>9</v>
      </c>
      <c r="R194" s="8" t="str">
        <f t="shared" ref="R194:R257" si="37">IF(P194="?",INDEX($P$2:$P$2344,MODE($Q$2:$Q$2344)),P194)</f>
        <v>tier - 2</v>
      </c>
      <c r="S194" t="s">
        <v>39</v>
      </c>
      <c r="T194" s="8" t="str">
        <f t="shared" ref="T194:T257" si="38">IF(S194="?","Unknown",S194)</f>
        <v>R1011</v>
      </c>
    </row>
    <row r="195" spans="1:20">
      <c r="A195" t="s">
        <v>217</v>
      </c>
      <c r="B195" t="str">
        <f t="shared" ref="B195:B258" si="39">IF(A195="?", "Unknown",A195)</f>
        <v>Id2143</v>
      </c>
      <c r="C195">
        <v>2001</v>
      </c>
      <c r="D195" s="8">
        <f t="shared" si="30"/>
        <v>2001</v>
      </c>
      <c r="E195" t="s">
        <v>7</v>
      </c>
      <c r="F195" s="8" t="str">
        <f t="shared" si="31"/>
        <v>Jul</v>
      </c>
      <c r="G195">
        <v>1</v>
      </c>
      <c r="H195" s="15" t="str">
        <f t="shared" si="32"/>
        <v>1-Jul-2001</v>
      </c>
      <c r="I195" s="13">
        <v>37073</v>
      </c>
      <c r="J195" s="18">
        <f t="shared" si="33"/>
        <v>21</v>
      </c>
      <c r="K195">
        <v>0</v>
      </c>
      <c r="L195" s="14">
        <v>2020.18</v>
      </c>
      <c r="M195" t="s">
        <v>9</v>
      </c>
      <c r="N195">
        <f t="shared" si="34"/>
        <v>4</v>
      </c>
      <c r="O195" s="8" t="str">
        <f t="shared" si="35"/>
        <v>tier - 3</v>
      </c>
      <c r="P195" t="s">
        <v>13</v>
      </c>
      <c r="Q195">
        <f t="shared" si="36"/>
        <v>2</v>
      </c>
      <c r="R195" s="8" t="str">
        <f t="shared" si="37"/>
        <v>tier - 1</v>
      </c>
      <c r="S195" t="s">
        <v>39</v>
      </c>
      <c r="T195" s="8" t="str">
        <f t="shared" si="38"/>
        <v>R1011</v>
      </c>
    </row>
    <row r="196" spans="1:20">
      <c r="A196" t="s">
        <v>218</v>
      </c>
      <c r="B196" t="str">
        <f t="shared" si="39"/>
        <v>Id2142</v>
      </c>
      <c r="C196">
        <v>2001</v>
      </c>
      <c r="D196" s="8">
        <f t="shared" si="30"/>
        <v>2001</v>
      </c>
      <c r="E196" t="s">
        <v>17</v>
      </c>
      <c r="F196" s="8" t="str">
        <f t="shared" si="31"/>
        <v>Sep</v>
      </c>
      <c r="G196">
        <v>6</v>
      </c>
      <c r="H196" s="15" t="str">
        <f t="shared" si="32"/>
        <v>6-Sep-2001</v>
      </c>
      <c r="I196" s="13">
        <v>37140</v>
      </c>
      <c r="J196" s="18">
        <f t="shared" si="33"/>
        <v>21</v>
      </c>
      <c r="K196">
        <v>0</v>
      </c>
      <c r="L196" s="14">
        <v>2020.55</v>
      </c>
      <c r="M196" t="s">
        <v>9</v>
      </c>
      <c r="N196">
        <f t="shared" si="34"/>
        <v>4</v>
      </c>
      <c r="O196" s="8" t="str">
        <f t="shared" si="35"/>
        <v>tier - 3</v>
      </c>
      <c r="P196" t="s">
        <v>8</v>
      </c>
      <c r="Q196">
        <f t="shared" si="36"/>
        <v>9</v>
      </c>
      <c r="R196" s="8" t="str">
        <f t="shared" si="37"/>
        <v>tier - 2</v>
      </c>
      <c r="S196" t="s">
        <v>10</v>
      </c>
      <c r="T196" s="8" t="str">
        <f t="shared" si="38"/>
        <v>R1013</v>
      </c>
    </row>
    <row r="197" spans="1:20">
      <c r="A197" t="s">
        <v>219</v>
      </c>
      <c r="B197" t="str">
        <f t="shared" si="39"/>
        <v>Id2141</v>
      </c>
      <c r="C197">
        <v>2001</v>
      </c>
      <c r="D197" s="8">
        <f t="shared" si="30"/>
        <v>2001</v>
      </c>
      <c r="E197" t="s">
        <v>32</v>
      </c>
      <c r="F197" s="8" t="str">
        <f t="shared" si="31"/>
        <v>Aug</v>
      </c>
      <c r="G197">
        <v>4</v>
      </c>
      <c r="H197" s="15" t="str">
        <f t="shared" si="32"/>
        <v>4-Aug-2001</v>
      </c>
      <c r="I197" s="13">
        <v>37107</v>
      </c>
      <c r="J197" s="18">
        <f t="shared" si="33"/>
        <v>21</v>
      </c>
      <c r="K197">
        <v>0</v>
      </c>
      <c r="L197" s="14">
        <v>2026.97</v>
      </c>
      <c r="M197" t="s">
        <v>9</v>
      </c>
      <c r="N197">
        <f t="shared" si="34"/>
        <v>4</v>
      </c>
      <c r="O197" s="8" t="str">
        <f t="shared" si="35"/>
        <v>tier - 3</v>
      </c>
      <c r="P197" t="s">
        <v>8</v>
      </c>
      <c r="Q197">
        <f t="shared" si="36"/>
        <v>9</v>
      </c>
      <c r="R197" s="8" t="str">
        <f t="shared" si="37"/>
        <v>tier - 2</v>
      </c>
      <c r="S197" t="s">
        <v>10</v>
      </c>
      <c r="T197" s="8" t="str">
        <f t="shared" si="38"/>
        <v>R1013</v>
      </c>
    </row>
    <row r="198" spans="1:20">
      <c r="A198" t="s">
        <v>220</v>
      </c>
      <c r="B198" t="str">
        <f t="shared" si="39"/>
        <v>Id2140</v>
      </c>
      <c r="C198">
        <v>2000</v>
      </c>
      <c r="D198" s="8">
        <f t="shared" si="30"/>
        <v>2000</v>
      </c>
      <c r="E198" t="s">
        <v>17</v>
      </c>
      <c r="F198" s="8" t="str">
        <f t="shared" si="31"/>
        <v>Sep</v>
      </c>
      <c r="G198">
        <v>2</v>
      </c>
      <c r="H198" s="15" t="str">
        <f t="shared" si="32"/>
        <v>2-Sep-2000</v>
      </c>
      <c r="I198" s="13">
        <v>36771</v>
      </c>
      <c r="J198" s="18">
        <f t="shared" si="33"/>
        <v>22</v>
      </c>
      <c r="K198">
        <v>0</v>
      </c>
      <c r="L198" s="14">
        <v>2045.69</v>
      </c>
      <c r="M198" t="s">
        <v>9</v>
      </c>
      <c r="N198">
        <f t="shared" si="34"/>
        <v>4</v>
      </c>
      <c r="O198" s="8" t="str">
        <f t="shared" si="35"/>
        <v>tier - 3</v>
      </c>
      <c r="P198" t="s">
        <v>9</v>
      </c>
      <c r="Q198">
        <f t="shared" si="36"/>
        <v>1</v>
      </c>
      <c r="R198" s="8" t="str">
        <f t="shared" si="37"/>
        <v>tier - 3</v>
      </c>
      <c r="S198" t="s">
        <v>20</v>
      </c>
      <c r="T198" s="8" t="str">
        <f t="shared" si="38"/>
        <v>R1012</v>
      </c>
    </row>
    <row r="199" spans="1:20">
      <c r="A199" t="s">
        <v>221</v>
      </c>
      <c r="B199" t="str">
        <f t="shared" si="39"/>
        <v>Id2139</v>
      </c>
      <c r="C199">
        <v>2000</v>
      </c>
      <c r="D199" s="8">
        <f t="shared" si="30"/>
        <v>2000</v>
      </c>
      <c r="E199" t="s">
        <v>7</v>
      </c>
      <c r="F199" s="8" t="str">
        <f t="shared" si="31"/>
        <v>Jul</v>
      </c>
      <c r="G199">
        <v>26</v>
      </c>
      <c r="H199" s="15" t="str">
        <f t="shared" si="32"/>
        <v>26-Jul-2000</v>
      </c>
      <c r="I199" s="13">
        <v>36733</v>
      </c>
      <c r="J199" s="18">
        <f t="shared" si="33"/>
        <v>22</v>
      </c>
      <c r="K199">
        <v>0</v>
      </c>
      <c r="L199" s="14">
        <v>2055.3200000000002</v>
      </c>
      <c r="M199" t="s">
        <v>9</v>
      </c>
      <c r="N199">
        <f t="shared" si="34"/>
        <v>4</v>
      </c>
      <c r="O199" s="8" t="str">
        <f t="shared" si="35"/>
        <v>tier - 3</v>
      </c>
      <c r="P199" t="s">
        <v>9</v>
      </c>
      <c r="Q199">
        <f t="shared" si="36"/>
        <v>1</v>
      </c>
      <c r="R199" s="8" t="str">
        <f t="shared" si="37"/>
        <v>tier - 3</v>
      </c>
      <c r="S199" t="s">
        <v>20</v>
      </c>
      <c r="T199" s="8" t="str">
        <f t="shared" si="38"/>
        <v>R1012</v>
      </c>
    </row>
    <row r="200" spans="1:20">
      <c r="A200" t="s">
        <v>222</v>
      </c>
      <c r="B200" t="str">
        <f t="shared" si="39"/>
        <v>Id2138</v>
      </c>
      <c r="C200">
        <v>2004</v>
      </c>
      <c r="D200" s="8">
        <f t="shared" si="30"/>
        <v>2004</v>
      </c>
      <c r="E200" t="s">
        <v>15</v>
      </c>
      <c r="F200" s="8" t="str">
        <f t="shared" si="31"/>
        <v>Jun</v>
      </c>
      <c r="G200">
        <v>12</v>
      </c>
      <c r="H200" s="15" t="str">
        <f t="shared" si="32"/>
        <v>12-Jun-2004</v>
      </c>
      <c r="I200" s="13">
        <v>38150</v>
      </c>
      <c r="J200" s="18">
        <f t="shared" si="33"/>
        <v>18</v>
      </c>
      <c r="K200">
        <v>0</v>
      </c>
      <c r="L200" s="14">
        <v>2094.1</v>
      </c>
      <c r="M200" t="s">
        <v>9</v>
      </c>
      <c r="N200">
        <f t="shared" si="34"/>
        <v>4</v>
      </c>
      <c r="O200" s="8" t="str">
        <f t="shared" si="35"/>
        <v>tier - 3</v>
      </c>
      <c r="P200" t="s">
        <v>8</v>
      </c>
      <c r="Q200">
        <f t="shared" si="36"/>
        <v>9</v>
      </c>
      <c r="R200" s="8" t="str">
        <f t="shared" si="37"/>
        <v>tier - 2</v>
      </c>
      <c r="S200" t="s">
        <v>197</v>
      </c>
      <c r="T200" s="8" t="str">
        <f t="shared" si="38"/>
        <v>R1025</v>
      </c>
    </row>
    <row r="201" spans="1:20">
      <c r="A201" t="s">
        <v>223</v>
      </c>
      <c r="B201" t="str">
        <f t="shared" si="39"/>
        <v>Id2137</v>
      </c>
      <c r="C201">
        <v>2001</v>
      </c>
      <c r="D201" s="8">
        <f t="shared" si="30"/>
        <v>2001</v>
      </c>
      <c r="E201" t="s">
        <v>32</v>
      </c>
      <c r="F201" s="8" t="str">
        <f t="shared" si="31"/>
        <v>Aug</v>
      </c>
      <c r="G201">
        <v>14</v>
      </c>
      <c r="H201" s="15" t="str">
        <f t="shared" si="32"/>
        <v>14-Aug-2001</v>
      </c>
      <c r="I201" s="13">
        <v>37117</v>
      </c>
      <c r="J201" s="18">
        <f t="shared" si="33"/>
        <v>21</v>
      </c>
      <c r="K201">
        <v>0</v>
      </c>
      <c r="L201" s="14">
        <v>2102.2600000000002</v>
      </c>
      <c r="M201" t="s">
        <v>9</v>
      </c>
      <c r="N201">
        <f t="shared" si="34"/>
        <v>4</v>
      </c>
      <c r="O201" s="8" t="str">
        <f t="shared" si="35"/>
        <v>tier - 3</v>
      </c>
      <c r="P201" t="s">
        <v>8</v>
      </c>
      <c r="Q201">
        <f t="shared" si="36"/>
        <v>9</v>
      </c>
      <c r="R201" s="8" t="str">
        <f t="shared" si="37"/>
        <v>tier - 2</v>
      </c>
      <c r="S201" t="s">
        <v>163</v>
      </c>
      <c r="T201" s="8" t="str">
        <f t="shared" si="38"/>
        <v>R1019</v>
      </c>
    </row>
    <row r="202" spans="1:20">
      <c r="A202" t="s">
        <v>224</v>
      </c>
      <c r="B202" t="str">
        <f t="shared" si="39"/>
        <v>Id2136</v>
      </c>
      <c r="C202">
        <v>2001</v>
      </c>
      <c r="D202" s="8">
        <f t="shared" si="30"/>
        <v>2001</v>
      </c>
      <c r="E202" t="s">
        <v>15</v>
      </c>
      <c r="F202" s="8" t="str">
        <f t="shared" si="31"/>
        <v>Jun</v>
      </c>
      <c r="G202">
        <v>22</v>
      </c>
      <c r="H202" s="15" t="str">
        <f t="shared" si="32"/>
        <v>22-Jun-2001</v>
      </c>
      <c r="I202" s="13">
        <v>37064</v>
      </c>
      <c r="J202" s="18">
        <f t="shared" si="33"/>
        <v>21</v>
      </c>
      <c r="K202">
        <v>1</v>
      </c>
      <c r="L202" s="14">
        <v>2103.08</v>
      </c>
      <c r="M202" t="s">
        <v>9</v>
      </c>
      <c r="N202">
        <f t="shared" si="34"/>
        <v>4</v>
      </c>
      <c r="O202" s="8" t="str">
        <f t="shared" si="35"/>
        <v>tier - 3</v>
      </c>
      <c r="P202" t="s">
        <v>8</v>
      </c>
      <c r="Q202">
        <f t="shared" si="36"/>
        <v>9</v>
      </c>
      <c r="R202" s="8" t="str">
        <f t="shared" si="37"/>
        <v>tier - 2</v>
      </c>
      <c r="S202" t="s">
        <v>39</v>
      </c>
      <c r="T202" s="8" t="str">
        <f t="shared" si="38"/>
        <v>R1011</v>
      </c>
    </row>
    <row r="203" spans="1:20">
      <c r="A203" t="s">
        <v>225</v>
      </c>
      <c r="B203" t="str">
        <f t="shared" si="39"/>
        <v>Id2135</v>
      </c>
      <c r="C203">
        <v>2001</v>
      </c>
      <c r="D203" s="8">
        <f t="shared" si="30"/>
        <v>2001</v>
      </c>
      <c r="E203" t="s">
        <v>12</v>
      </c>
      <c r="F203" s="8" t="str">
        <f t="shared" si="31"/>
        <v>Nov</v>
      </c>
      <c r="G203">
        <v>28</v>
      </c>
      <c r="H203" s="15" t="str">
        <f t="shared" si="32"/>
        <v>28-Nov-2001</v>
      </c>
      <c r="I203" s="13">
        <v>37223</v>
      </c>
      <c r="J203" s="18">
        <f t="shared" si="33"/>
        <v>21</v>
      </c>
      <c r="K203">
        <v>0</v>
      </c>
      <c r="L203" s="14">
        <v>2104.11</v>
      </c>
      <c r="M203" t="s">
        <v>8</v>
      </c>
      <c r="N203">
        <f t="shared" si="34"/>
        <v>1</v>
      </c>
      <c r="O203" s="8" t="str">
        <f t="shared" si="35"/>
        <v>tier - 2</v>
      </c>
      <c r="P203" t="s">
        <v>13</v>
      </c>
      <c r="Q203">
        <f t="shared" si="36"/>
        <v>2</v>
      </c>
      <c r="R203" s="8" t="str">
        <f t="shared" si="37"/>
        <v>tier - 1</v>
      </c>
      <c r="S203" t="s">
        <v>165</v>
      </c>
      <c r="T203" s="8" t="str">
        <f t="shared" si="38"/>
        <v>R1016</v>
      </c>
    </row>
    <row r="204" spans="1:20">
      <c r="A204" t="s">
        <v>226</v>
      </c>
      <c r="B204" t="str">
        <f t="shared" si="39"/>
        <v>Id2134</v>
      </c>
      <c r="C204">
        <v>1989</v>
      </c>
      <c r="D204" s="8">
        <f t="shared" si="30"/>
        <v>1989</v>
      </c>
      <c r="E204" t="s">
        <v>7</v>
      </c>
      <c r="F204" s="8" t="str">
        <f t="shared" si="31"/>
        <v>Jul</v>
      </c>
      <c r="G204">
        <v>21</v>
      </c>
      <c r="H204" s="15" t="str">
        <f t="shared" si="32"/>
        <v>21-Jul-1989</v>
      </c>
      <c r="I204" s="13">
        <v>32710</v>
      </c>
      <c r="J204" s="18">
        <f t="shared" si="33"/>
        <v>33</v>
      </c>
      <c r="K204">
        <v>3</v>
      </c>
      <c r="L204" s="14">
        <v>2106.2600000000002</v>
      </c>
      <c r="M204" t="s">
        <v>8</v>
      </c>
      <c r="N204">
        <f t="shared" si="34"/>
        <v>1</v>
      </c>
      <c r="O204" s="8" t="str">
        <f t="shared" si="35"/>
        <v>tier - 2</v>
      </c>
      <c r="P204" t="s">
        <v>8</v>
      </c>
      <c r="Q204">
        <f t="shared" si="36"/>
        <v>9</v>
      </c>
      <c r="R204" s="8" t="str">
        <f t="shared" si="37"/>
        <v>tier - 2</v>
      </c>
      <c r="S204" t="s">
        <v>10</v>
      </c>
      <c r="T204" s="8" t="str">
        <f t="shared" si="38"/>
        <v>R1013</v>
      </c>
    </row>
    <row r="205" spans="1:20">
      <c r="A205" t="s">
        <v>227</v>
      </c>
      <c r="B205" t="str">
        <f t="shared" si="39"/>
        <v>Id2133</v>
      </c>
      <c r="C205">
        <v>2003</v>
      </c>
      <c r="D205" s="8">
        <f t="shared" si="30"/>
        <v>2003</v>
      </c>
      <c r="E205" t="s">
        <v>17</v>
      </c>
      <c r="F205" s="8" t="str">
        <f t="shared" si="31"/>
        <v>Sep</v>
      </c>
      <c r="G205">
        <v>30</v>
      </c>
      <c r="H205" s="15" t="str">
        <f t="shared" si="32"/>
        <v>30-Sep-2003</v>
      </c>
      <c r="I205" s="13">
        <v>37894</v>
      </c>
      <c r="J205" s="18">
        <f t="shared" si="33"/>
        <v>19</v>
      </c>
      <c r="K205">
        <v>0</v>
      </c>
      <c r="L205" s="14">
        <v>2117.34</v>
      </c>
      <c r="M205" t="s">
        <v>8</v>
      </c>
      <c r="N205">
        <f t="shared" si="34"/>
        <v>1</v>
      </c>
      <c r="O205" s="8" t="str">
        <f t="shared" si="35"/>
        <v>tier - 2</v>
      </c>
      <c r="P205" t="s">
        <v>9</v>
      </c>
      <c r="Q205">
        <f t="shared" si="36"/>
        <v>1</v>
      </c>
      <c r="R205" s="8" t="str">
        <f t="shared" si="37"/>
        <v>tier - 3</v>
      </c>
      <c r="S205" t="s">
        <v>20</v>
      </c>
      <c r="T205" s="8" t="str">
        <f t="shared" si="38"/>
        <v>R1012</v>
      </c>
    </row>
    <row r="206" spans="1:20">
      <c r="A206" t="s">
        <v>228</v>
      </c>
      <c r="B206" t="str">
        <f t="shared" si="39"/>
        <v>Id2132</v>
      </c>
      <c r="C206">
        <v>2004</v>
      </c>
      <c r="D206" s="8">
        <f t="shared" si="30"/>
        <v>2004</v>
      </c>
      <c r="E206" t="s">
        <v>12</v>
      </c>
      <c r="F206" s="8" t="str">
        <f t="shared" si="31"/>
        <v>Nov</v>
      </c>
      <c r="G206">
        <v>4</v>
      </c>
      <c r="H206" s="15" t="str">
        <f t="shared" si="32"/>
        <v>4-Nov-2004</v>
      </c>
      <c r="I206" s="13">
        <v>38295</v>
      </c>
      <c r="J206" s="18">
        <f t="shared" si="33"/>
        <v>18</v>
      </c>
      <c r="K206">
        <v>0</v>
      </c>
      <c r="L206" s="14">
        <v>2118.61</v>
      </c>
      <c r="M206" t="s">
        <v>8</v>
      </c>
      <c r="N206">
        <f t="shared" si="34"/>
        <v>1</v>
      </c>
      <c r="O206" s="8" t="str">
        <f t="shared" si="35"/>
        <v>tier - 2</v>
      </c>
      <c r="P206" t="s">
        <v>13</v>
      </c>
      <c r="Q206">
        <f t="shared" si="36"/>
        <v>2</v>
      </c>
      <c r="R206" s="8" t="str">
        <f t="shared" si="37"/>
        <v>tier - 1</v>
      </c>
      <c r="S206" t="s">
        <v>20</v>
      </c>
      <c r="T206" s="8" t="str">
        <f t="shared" si="38"/>
        <v>R1012</v>
      </c>
    </row>
    <row r="207" spans="1:20">
      <c r="A207" t="s">
        <v>229</v>
      </c>
      <c r="B207" t="str">
        <f t="shared" si="39"/>
        <v>Id2131</v>
      </c>
      <c r="C207">
        <v>2003</v>
      </c>
      <c r="D207" s="8">
        <f t="shared" si="30"/>
        <v>2003</v>
      </c>
      <c r="E207" t="s">
        <v>32</v>
      </c>
      <c r="F207" s="8" t="str">
        <f t="shared" si="31"/>
        <v>Aug</v>
      </c>
      <c r="G207">
        <v>30</v>
      </c>
      <c r="H207" s="15" t="str">
        <f t="shared" si="32"/>
        <v>30-Aug-2003</v>
      </c>
      <c r="I207" s="13">
        <v>37863</v>
      </c>
      <c r="J207" s="18">
        <f t="shared" si="33"/>
        <v>19</v>
      </c>
      <c r="K207">
        <v>0</v>
      </c>
      <c r="L207" s="14">
        <v>2128.4299999999998</v>
      </c>
      <c r="M207" t="s">
        <v>8</v>
      </c>
      <c r="N207">
        <f t="shared" si="34"/>
        <v>1</v>
      </c>
      <c r="O207" s="8" t="str">
        <f t="shared" si="35"/>
        <v>tier - 2</v>
      </c>
      <c r="P207" t="s">
        <v>13</v>
      </c>
      <c r="Q207">
        <f t="shared" si="36"/>
        <v>2</v>
      </c>
      <c r="R207" s="8" t="str">
        <f t="shared" si="37"/>
        <v>tier - 1</v>
      </c>
      <c r="S207" t="s">
        <v>20</v>
      </c>
      <c r="T207" s="8" t="str">
        <f t="shared" si="38"/>
        <v>R1012</v>
      </c>
    </row>
    <row r="208" spans="1:20">
      <c r="A208" t="s">
        <v>230</v>
      </c>
      <c r="B208" t="str">
        <f t="shared" si="39"/>
        <v>Id2130</v>
      </c>
      <c r="C208">
        <v>2003</v>
      </c>
      <c r="D208" s="8">
        <f t="shared" si="30"/>
        <v>2003</v>
      </c>
      <c r="E208" t="s">
        <v>27</v>
      </c>
      <c r="F208" s="8" t="str">
        <f t="shared" si="31"/>
        <v>Dec</v>
      </c>
      <c r="G208">
        <v>22</v>
      </c>
      <c r="H208" s="15" t="str">
        <f t="shared" si="32"/>
        <v>22-Dec-2003</v>
      </c>
      <c r="I208" s="13">
        <v>37977</v>
      </c>
      <c r="J208" s="18">
        <f t="shared" si="33"/>
        <v>19</v>
      </c>
      <c r="K208">
        <v>0</v>
      </c>
      <c r="L208" s="14">
        <v>2130.6799999999998</v>
      </c>
      <c r="M208" t="s">
        <v>8</v>
      </c>
      <c r="N208">
        <f t="shared" si="34"/>
        <v>1</v>
      </c>
      <c r="O208" s="8" t="str">
        <f t="shared" si="35"/>
        <v>tier - 2</v>
      </c>
      <c r="P208" t="s">
        <v>9</v>
      </c>
      <c r="Q208">
        <f t="shared" si="36"/>
        <v>1</v>
      </c>
      <c r="R208" s="8" t="str">
        <f t="shared" si="37"/>
        <v>tier - 3</v>
      </c>
      <c r="S208" t="s">
        <v>20</v>
      </c>
      <c r="T208" s="8" t="str">
        <f t="shared" si="38"/>
        <v>R1012</v>
      </c>
    </row>
    <row r="209" spans="1:20">
      <c r="A209" t="s">
        <v>231</v>
      </c>
      <c r="B209" t="str">
        <f t="shared" si="39"/>
        <v>Id2129</v>
      </c>
      <c r="C209">
        <v>2003</v>
      </c>
      <c r="D209" s="8">
        <f t="shared" si="30"/>
        <v>2003</v>
      </c>
      <c r="E209" t="s">
        <v>17</v>
      </c>
      <c r="F209" s="8" t="str">
        <f t="shared" si="31"/>
        <v>Sep</v>
      </c>
      <c r="G209">
        <v>1</v>
      </c>
      <c r="H209" s="15" t="str">
        <f t="shared" si="32"/>
        <v>1-Sep-2003</v>
      </c>
      <c r="I209" s="13">
        <v>37865</v>
      </c>
      <c r="J209" s="18">
        <f t="shared" si="33"/>
        <v>19</v>
      </c>
      <c r="K209">
        <v>0</v>
      </c>
      <c r="L209" s="14">
        <v>2134.9</v>
      </c>
      <c r="M209" t="s">
        <v>8</v>
      </c>
      <c r="N209">
        <f t="shared" si="34"/>
        <v>1</v>
      </c>
      <c r="O209" s="8" t="str">
        <f t="shared" si="35"/>
        <v>tier - 2</v>
      </c>
      <c r="P209" t="s">
        <v>9</v>
      </c>
      <c r="Q209">
        <f t="shared" si="36"/>
        <v>1</v>
      </c>
      <c r="R209" s="8" t="str">
        <f t="shared" si="37"/>
        <v>tier - 3</v>
      </c>
      <c r="S209" t="s">
        <v>20</v>
      </c>
      <c r="T209" s="8" t="str">
        <f t="shared" si="38"/>
        <v>R1012</v>
      </c>
    </row>
    <row r="210" spans="1:20">
      <c r="A210" t="s">
        <v>232</v>
      </c>
      <c r="B210" t="str">
        <f t="shared" si="39"/>
        <v>Id2128</v>
      </c>
      <c r="C210">
        <v>2003</v>
      </c>
      <c r="D210" s="8">
        <f t="shared" si="30"/>
        <v>2003</v>
      </c>
      <c r="E210" t="s">
        <v>17</v>
      </c>
      <c r="F210" s="8" t="str">
        <f t="shared" si="31"/>
        <v>Sep</v>
      </c>
      <c r="G210">
        <v>26</v>
      </c>
      <c r="H210" s="15" t="str">
        <f t="shared" si="32"/>
        <v>26-Sep-2003</v>
      </c>
      <c r="I210" s="13">
        <v>37890</v>
      </c>
      <c r="J210" s="18">
        <f t="shared" si="33"/>
        <v>19</v>
      </c>
      <c r="K210">
        <v>0</v>
      </c>
      <c r="L210" s="14">
        <v>2136.88</v>
      </c>
      <c r="M210" t="s">
        <v>8</v>
      </c>
      <c r="N210">
        <f t="shared" si="34"/>
        <v>1</v>
      </c>
      <c r="O210" s="8" t="str">
        <f t="shared" si="35"/>
        <v>tier - 2</v>
      </c>
      <c r="P210" t="s">
        <v>8</v>
      </c>
      <c r="Q210">
        <f t="shared" si="36"/>
        <v>9</v>
      </c>
      <c r="R210" s="8" t="str">
        <f t="shared" si="37"/>
        <v>tier - 2</v>
      </c>
      <c r="S210" t="s">
        <v>20</v>
      </c>
      <c r="T210" s="8" t="str">
        <f t="shared" si="38"/>
        <v>R1012</v>
      </c>
    </row>
    <row r="211" spans="1:20">
      <c r="A211" t="s">
        <v>233</v>
      </c>
      <c r="B211" t="str">
        <f t="shared" si="39"/>
        <v>Id2127</v>
      </c>
      <c r="C211">
        <v>1997</v>
      </c>
      <c r="D211" s="8">
        <f t="shared" si="30"/>
        <v>1997</v>
      </c>
      <c r="E211" t="s">
        <v>17</v>
      </c>
      <c r="F211" s="8" t="str">
        <f t="shared" si="31"/>
        <v>Sep</v>
      </c>
      <c r="G211">
        <v>3</v>
      </c>
      <c r="H211" s="15" t="str">
        <f t="shared" si="32"/>
        <v>3-Sep-1997</v>
      </c>
      <c r="I211" s="13">
        <v>35676</v>
      </c>
      <c r="J211" s="18">
        <f t="shared" si="33"/>
        <v>25</v>
      </c>
      <c r="K211">
        <v>0</v>
      </c>
      <c r="L211" s="14">
        <v>2137.65</v>
      </c>
      <c r="M211" t="s">
        <v>9</v>
      </c>
      <c r="N211">
        <f t="shared" si="34"/>
        <v>4</v>
      </c>
      <c r="O211" s="8" t="str">
        <f t="shared" si="35"/>
        <v>tier - 3</v>
      </c>
      <c r="P211" t="s">
        <v>13</v>
      </c>
      <c r="Q211">
        <f t="shared" si="36"/>
        <v>2</v>
      </c>
      <c r="R211" s="8" t="str">
        <f t="shared" si="37"/>
        <v>tier - 1</v>
      </c>
      <c r="S211" t="s">
        <v>10</v>
      </c>
      <c r="T211" s="8" t="str">
        <f t="shared" si="38"/>
        <v>R1013</v>
      </c>
    </row>
    <row r="212" spans="1:20">
      <c r="A212" t="s">
        <v>234</v>
      </c>
      <c r="B212" t="str">
        <f t="shared" si="39"/>
        <v>Id2126</v>
      </c>
      <c r="C212">
        <v>2003</v>
      </c>
      <c r="D212" s="8">
        <f t="shared" si="30"/>
        <v>2003</v>
      </c>
      <c r="E212" t="s">
        <v>32</v>
      </c>
      <c r="F212" s="8" t="str">
        <f t="shared" si="31"/>
        <v>Aug</v>
      </c>
      <c r="G212">
        <v>19</v>
      </c>
      <c r="H212" s="15" t="str">
        <f t="shared" si="32"/>
        <v>19-Aug-2003</v>
      </c>
      <c r="I212" s="13">
        <v>37852</v>
      </c>
      <c r="J212" s="18">
        <f t="shared" si="33"/>
        <v>19</v>
      </c>
      <c r="K212">
        <v>0</v>
      </c>
      <c r="L212" s="14">
        <v>2138.0700000000002</v>
      </c>
      <c r="M212" t="s">
        <v>8</v>
      </c>
      <c r="N212">
        <f t="shared" si="34"/>
        <v>1</v>
      </c>
      <c r="O212" s="8" t="str">
        <f t="shared" si="35"/>
        <v>tier - 2</v>
      </c>
      <c r="P212" t="s">
        <v>13</v>
      </c>
      <c r="Q212">
        <f t="shared" si="36"/>
        <v>2</v>
      </c>
      <c r="R212" s="8" t="str">
        <f t="shared" si="37"/>
        <v>tier - 1</v>
      </c>
      <c r="S212" t="s">
        <v>20</v>
      </c>
      <c r="T212" s="8" t="str">
        <f t="shared" si="38"/>
        <v>R1012</v>
      </c>
    </row>
    <row r="213" spans="1:20">
      <c r="A213" t="s">
        <v>235</v>
      </c>
      <c r="B213" t="str">
        <f t="shared" si="39"/>
        <v>Id2125</v>
      </c>
      <c r="C213">
        <v>2004</v>
      </c>
      <c r="D213" s="8">
        <f t="shared" si="30"/>
        <v>2004</v>
      </c>
      <c r="E213" t="s">
        <v>34</v>
      </c>
      <c r="F213" s="8" t="str">
        <f t="shared" si="31"/>
        <v>Oct</v>
      </c>
      <c r="G213">
        <v>4</v>
      </c>
      <c r="H213" s="15" t="str">
        <f t="shared" si="32"/>
        <v>4-Oct-2004</v>
      </c>
      <c r="I213" s="13">
        <v>38264</v>
      </c>
      <c r="J213" s="18">
        <f t="shared" si="33"/>
        <v>18</v>
      </c>
      <c r="K213">
        <v>0</v>
      </c>
      <c r="L213" s="14">
        <v>2144.85</v>
      </c>
      <c r="M213" t="s">
        <v>8</v>
      </c>
      <c r="N213">
        <f t="shared" si="34"/>
        <v>1</v>
      </c>
      <c r="O213" s="8" t="str">
        <f t="shared" si="35"/>
        <v>tier - 2</v>
      </c>
      <c r="P213" t="s">
        <v>13</v>
      </c>
      <c r="Q213">
        <f t="shared" si="36"/>
        <v>2</v>
      </c>
      <c r="R213" s="8" t="str">
        <f t="shared" si="37"/>
        <v>tier - 1</v>
      </c>
      <c r="S213" t="s">
        <v>39</v>
      </c>
      <c r="T213" s="8" t="str">
        <f t="shared" si="38"/>
        <v>R1011</v>
      </c>
    </row>
    <row r="214" spans="1:20">
      <c r="A214" t="s">
        <v>236</v>
      </c>
      <c r="B214" t="str">
        <f t="shared" si="39"/>
        <v>Id2124</v>
      </c>
      <c r="C214">
        <v>2000</v>
      </c>
      <c r="D214" s="8">
        <f t="shared" si="30"/>
        <v>2000</v>
      </c>
      <c r="E214" t="s">
        <v>27</v>
      </c>
      <c r="F214" s="8" t="str">
        <f t="shared" si="31"/>
        <v>Dec</v>
      </c>
      <c r="G214">
        <v>27</v>
      </c>
      <c r="H214" s="15" t="str">
        <f t="shared" si="32"/>
        <v>27-Dec-2000</v>
      </c>
      <c r="I214" s="13">
        <v>36887</v>
      </c>
      <c r="J214" s="18">
        <f t="shared" si="33"/>
        <v>22</v>
      </c>
      <c r="K214">
        <v>0</v>
      </c>
      <c r="L214" s="14">
        <v>2150.4699999999998</v>
      </c>
      <c r="M214" t="s">
        <v>8</v>
      </c>
      <c r="N214">
        <f t="shared" si="34"/>
        <v>1</v>
      </c>
      <c r="O214" s="8" t="str">
        <f t="shared" si="35"/>
        <v>tier - 2</v>
      </c>
      <c r="P214" t="s">
        <v>9</v>
      </c>
      <c r="Q214">
        <f t="shared" si="36"/>
        <v>1</v>
      </c>
      <c r="R214" s="8" t="str">
        <f t="shared" si="37"/>
        <v>tier - 3</v>
      </c>
      <c r="S214" t="s">
        <v>39</v>
      </c>
      <c r="T214" s="8" t="str">
        <f t="shared" si="38"/>
        <v>R1011</v>
      </c>
    </row>
    <row r="215" spans="1:20">
      <c r="A215" t="s">
        <v>237</v>
      </c>
      <c r="B215" t="str">
        <f t="shared" si="39"/>
        <v>Id2123</v>
      </c>
      <c r="C215">
        <v>2000</v>
      </c>
      <c r="D215" s="8">
        <f t="shared" si="30"/>
        <v>2000</v>
      </c>
      <c r="E215" t="s">
        <v>34</v>
      </c>
      <c r="F215" s="8" t="str">
        <f t="shared" si="31"/>
        <v>Oct</v>
      </c>
      <c r="G215">
        <v>22</v>
      </c>
      <c r="H215" s="15" t="str">
        <f t="shared" si="32"/>
        <v>22-Oct-2000</v>
      </c>
      <c r="I215" s="13">
        <v>36821</v>
      </c>
      <c r="J215" s="18">
        <f t="shared" si="33"/>
        <v>22</v>
      </c>
      <c r="K215">
        <v>0</v>
      </c>
      <c r="L215" s="14">
        <v>2154.36</v>
      </c>
      <c r="M215" t="s">
        <v>8</v>
      </c>
      <c r="N215">
        <f t="shared" si="34"/>
        <v>1</v>
      </c>
      <c r="O215" s="8" t="str">
        <f t="shared" si="35"/>
        <v>tier - 2</v>
      </c>
      <c r="P215" t="s">
        <v>8</v>
      </c>
      <c r="Q215">
        <f t="shared" si="36"/>
        <v>9</v>
      </c>
      <c r="R215" s="8" t="str">
        <f t="shared" si="37"/>
        <v>tier - 2</v>
      </c>
      <c r="S215" t="s">
        <v>39</v>
      </c>
      <c r="T215" s="8" t="str">
        <f t="shared" si="38"/>
        <v>R1011</v>
      </c>
    </row>
    <row r="216" spans="1:20">
      <c r="A216" t="s">
        <v>238</v>
      </c>
      <c r="B216" t="str">
        <f t="shared" si="39"/>
        <v>Id2122</v>
      </c>
      <c r="C216">
        <v>2000</v>
      </c>
      <c r="D216" s="8">
        <f t="shared" si="30"/>
        <v>2000</v>
      </c>
      <c r="E216" t="s">
        <v>12</v>
      </c>
      <c r="F216" s="8" t="str">
        <f t="shared" si="31"/>
        <v>Nov</v>
      </c>
      <c r="G216">
        <v>29</v>
      </c>
      <c r="H216" s="15" t="str">
        <f t="shared" si="32"/>
        <v>29-Nov-2000</v>
      </c>
      <c r="I216" s="13">
        <v>36859</v>
      </c>
      <c r="J216" s="18">
        <f t="shared" si="33"/>
        <v>22</v>
      </c>
      <c r="K216">
        <v>0</v>
      </c>
      <c r="L216" s="14">
        <v>2155.6799999999998</v>
      </c>
      <c r="M216" t="s">
        <v>8</v>
      </c>
      <c r="N216">
        <f t="shared" si="34"/>
        <v>1</v>
      </c>
      <c r="O216" s="8" t="str">
        <f t="shared" si="35"/>
        <v>tier - 2</v>
      </c>
      <c r="P216" t="s">
        <v>9</v>
      </c>
      <c r="Q216">
        <f t="shared" si="36"/>
        <v>1</v>
      </c>
      <c r="R216" s="8" t="str">
        <f t="shared" si="37"/>
        <v>tier - 3</v>
      </c>
      <c r="S216" t="s">
        <v>10</v>
      </c>
      <c r="T216" s="8" t="str">
        <f t="shared" si="38"/>
        <v>R1013</v>
      </c>
    </row>
    <row r="217" spans="1:20">
      <c r="A217" t="s">
        <v>239</v>
      </c>
      <c r="B217" t="str">
        <f t="shared" si="39"/>
        <v>Id2121</v>
      </c>
      <c r="C217">
        <v>2000</v>
      </c>
      <c r="D217" s="8">
        <f t="shared" si="30"/>
        <v>2000</v>
      </c>
      <c r="E217" t="s">
        <v>27</v>
      </c>
      <c r="F217" s="8" t="str">
        <f t="shared" si="31"/>
        <v>Dec</v>
      </c>
      <c r="G217">
        <v>10</v>
      </c>
      <c r="H217" s="15" t="str">
        <f t="shared" si="32"/>
        <v>10-Dec-2000</v>
      </c>
      <c r="I217" s="13">
        <v>36870</v>
      </c>
      <c r="J217" s="18">
        <f t="shared" si="33"/>
        <v>22</v>
      </c>
      <c r="K217">
        <v>0</v>
      </c>
      <c r="L217" s="14">
        <v>2156.75</v>
      </c>
      <c r="M217" t="s">
        <v>8</v>
      </c>
      <c r="N217">
        <f t="shared" si="34"/>
        <v>1</v>
      </c>
      <c r="O217" s="8" t="str">
        <f t="shared" si="35"/>
        <v>tier - 2</v>
      </c>
      <c r="P217" t="s">
        <v>8</v>
      </c>
      <c r="Q217">
        <f t="shared" si="36"/>
        <v>9</v>
      </c>
      <c r="R217" s="8" t="str">
        <f t="shared" si="37"/>
        <v>tier - 2</v>
      </c>
      <c r="S217" t="s">
        <v>10</v>
      </c>
      <c r="T217" s="8" t="str">
        <f t="shared" si="38"/>
        <v>R1013</v>
      </c>
    </row>
    <row r="218" spans="1:20">
      <c r="A218" t="s">
        <v>240</v>
      </c>
      <c r="B218" t="str">
        <f t="shared" si="39"/>
        <v>Id2120</v>
      </c>
      <c r="C218">
        <v>2000</v>
      </c>
      <c r="D218" s="8">
        <f t="shared" si="30"/>
        <v>2000</v>
      </c>
      <c r="E218" t="s">
        <v>32</v>
      </c>
      <c r="F218" s="8" t="str">
        <f t="shared" si="31"/>
        <v>Aug</v>
      </c>
      <c r="G218">
        <v>23</v>
      </c>
      <c r="H218" s="15" t="str">
        <f t="shared" si="32"/>
        <v>23-Aug-2000</v>
      </c>
      <c r="I218" s="13">
        <v>36761</v>
      </c>
      <c r="J218" s="18">
        <f t="shared" si="33"/>
        <v>22</v>
      </c>
      <c r="K218">
        <v>0</v>
      </c>
      <c r="L218" s="14">
        <v>2166.73</v>
      </c>
      <c r="M218" t="s">
        <v>8</v>
      </c>
      <c r="N218">
        <f t="shared" si="34"/>
        <v>1</v>
      </c>
      <c r="O218" s="8" t="str">
        <f t="shared" si="35"/>
        <v>tier - 2</v>
      </c>
      <c r="P218" t="s">
        <v>8</v>
      </c>
      <c r="Q218">
        <f t="shared" si="36"/>
        <v>9</v>
      </c>
      <c r="R218" s="8" t="str">
        <f t="shared" si="37"/>
        <v>tier - 2</v>
      </c>
      <c r="S218" t="s">
        <v>39</v>
      </c>
      <c r="T218" s="8" t="str">
        <f t="shared" si="38"/>
        <v>R1011</v>
      </c>
    </row>
    <row r="219" spans="1:20">
      <c r="A219" t="s">
        <v>241</v>
      </c>
      <c r="B219" t="str">
        <f t="shared" si="39"/>
        <v>Id2119</v>
      </c>
      <c r="C219">
        <v>1994</v>
      </c>
      <c r="D219" s="8">
        <f t="shared" si="30"/>
        <v>1994</v>
      </c>
      <c r="E219" t="s">
        <v>17</v>
      </c>
      <c r="F219" s="8" t="str">
        <f t="shared" si="31"/>
        <v>Sep</v>
      </c>
      <c r="G219">
        <v>27</v>
      </c>
      <c r="H219" s="15" t="str">
        <f t="shared" si="32"/>
        <v>27-Sep-1994</v>
      </c>
      <c r="I219" s="13">
        <v>34604</v>
      </c>
      <c r="J219" s="18">
        <f t="shared" si="33"/>
        <v>28</v>
      </c>
      <c r="K219">
        <v>0</v>
      </c>
      <c r="L219" s="14">
        <v>2170.08</v>
      </c>
      <c r="M219" t="s">
        <v>8</v>
      </c>
      <c r="N219">
        <f t="shared" si="34"/>
        <v>1</v>
      </c>
      <c r="O219" s="8" t="str">
        <f t="shared" si="35"/>
        <v>tier - 2</v>
      </c>
      <c r="P219" t="s">
        <v>8</v>
      </c>
      <c r="Q219">
        <f t="shared" si="36"/>
        <v>9</v>
      </c>
      <c r="R219" s="8" t="str">
        <f t="shared" si="37"/>
        <v>tier - 2</v>
      </c>
      <c r="S219" t="s">
        <v>10</v>
      </c>
      <c r="T219" s="8" t="str">
        <f t="shared" si="38"/>
        <v>R1013</v>
      </c>
    </row>
    <row r="220" spans="1:20">
      <c r="A220" t="s">
        <v>242</v>
      </c>
      <c r="B220" t="str">
        <f t="shared" si="39"/>
        <v>Id2118</v>
      </c>
      <c r="C220">
        <v>1991</v>
      </c>
      <c r="D220" s="8">
        <f t="shared" si="30"/>
        <v>1991</v>
      </c>
      <c r="E220" t="s">
        <v>27</v>
      </c>
      <c r="F220" s="8" t="str">
        <f t="shared" si="31"/>
        <v>Dec</v>
      </c>
      <c r="G220">
        <v>16</v>
      </c>
      <c r="H220" s="15" t="str">
        <f t="shared" si="32"/>
        <v>16-Dec-1991</v>
      </c>
      <c r="I220" s="13">
        <v>33588</v>
      </c>
      <c r="J220" s="18">
        <f t="shared" si="33"/>
        <v>31</v>
      </c>
      <c r="K220">
        <v>3</v>
      </c>
      <c r="L220" s="14">
        <v>2193.1999999999998</v>
      </c>
      <c r="M220" t="s">
        <v>8</v>
      </c>
      <c r="N220">
        <f t="shared" si="34"/>
        <v>1</v>
      </c>
      <c r="O220" s="8" t="str">
        <f t="shared" si="35"/>
        <v>tier - 2</v>
      </c>
      <c r="P220" t="s">
        <v>8</v>
      </c>
      <c r="Q220">
        <f t="shared" si="36"/>
        <v>9</v>
      </c>
      <c r="R220" s="8" t="str">
        <f t="shared" si="37"/>
        <v>tier - 2</v>
      </c>
      <c r="S220" t="s">
        <v>20</v>
      </c>
      <c r="T220" s="8" t="str">
        <f t="shared" si="38"/>
        <v>R1012</v>
      </c>
    </row>
    <row r="221" spans="1:20">
      <c r="A221" t="s">
        <v>243</v>
      </c>
      <c r="B221" t="str">
        <f t="shared" si="39"/>
        <v>Id2117</v>
      </c>
      <c r="C221">
        <v>2004</v>
      </c>
      <c r="D221" s="8">
        <f t="shared" si="30"/>
        <v>2004</v>
      </c>
      <c r="E221" t="s">
        <v>27</v>
      </c>
      <c r="F221" s="8" t="str">
        <f t="shared" si="31"/>
        <v>Dec</v>
      </c>
      <c r="G221">
        <v>7</v>
      </c>
      <c r="H221" s="15" t="str">
        <f t="shared" si="32"/>
        <v>7-Dec-2004</v>
      </c>
      <c r="I221" s="13">
        <v>38328</v>
      </c>
      <c r="J221" s="18">
        <f t="shared" si="33"/>
        <v>18</v>
      </c>
      <c r="K221">
        <v>0</v>
      </c>
      <c r="L221" s="14">
        <v>2196.4699999999998</v>
      </c>
      <c r="M221" t="s">
        <v>8</v>
      </c>
      <c r="N221">
        <f t="shared" si="34"/>
        <v>1</v>
      </c>
      <c r="O221" s="8" t="str">
        <f t="shared" si="35"/>
        <v>tier - 2</v>
      </c>
      <c r="P221" t="s">
        <v>9</v>
      </c>
      <c r="Q221">
        <f t="shared" si="36"/>
        <v>1</v>
      </c>
      <c r="R221" s="8" t="str">
        <f t="shared" si="37"/>
        <v>tier - 3</v>
      </c>
      <c r="S221" t="s">
        <v>244</v>
      </c>
      <c r="T221" s="8" t="str">
        <f t="shared" si="38"/>
        <v>R1024</v>
      </c>
    </row>
    <row r="222" spans="1:20">
      <c r="A222" t="s">
        <v>245</v>
      </c>
      <c r="B222" t="str">
        <f t="shared" si="39"/>
        <v>Id2116</v>
      </c>
      <c r="C222">
        <v>2004</v>
      </c>
      <c r="D222" s="8">
        <f t="shared" si="30"/>
        <v>2004</v>
      </c>
      <c r="E222" t="s">
        <v>17</v>
      </c>
      <c r="F222" s="8" t="str">
        <f t="shared" si="31"/>
        <v>Sep</v>
      </c>
      <c r="G222">
        <v>3</v>
      </c>
      <c r="H222" s="15" t="str">
        <f t="shared" si="32"/>
        <v>3-Sep-2004</v>
      </c>
      <c r="I222" s="13">
        <v>38233</v>
      </c>
      <c r="J222" s="18">
        <f t="shared" si="33"/>
        <v>18</v>
      </c>
      <c r="K222">
        <v>0</v>
      </c>
      <c r="L222" s="14">
        <v>2198.19</v>
      </c>
      <c r="M222" t="s">
        <v>8</v>
      </c>
      <c r="N222">
        <f t="shared" si="34"/>
        <v>1</v>
      </c>
      <c r="O222" s="8" t="str">
        <f t="shared" si="35"/>
        <v>tier - 2</v>
      </c>
      <c r="P222" t="s">
        <v>13</v>
      </c>
      <c r="Q222">
        <f t="shared" si="36"/>
        <v>2</v>
      </c>
      <c r="R222" s="8" t="str">
        <f t="shared" si="37"/>
        <v>tier - 1</v>
      </c>
      <c r="S222" t="s">
        <v>246</v>
      </c>
      <c r="T222" s="8" t="str">
        <f t="shared" si="38"/>
        <v>R1023</v>
      </c>
    </row>
    <row r="223" spans="1:20">
      <c r="A223" t="s">
        <v>247</v>
      </c>
      <c r="B223" t="str">
        <f t="shared" si="39"/>
        <v>Id2115</v>
      </c>
      <c r="C223">
        <v>2004</v>
      </c>
      <c r="D223" s="8">
        <f t="shared" si="30"/>
        <v>2004</v>
      </c>
      <c r="E223" t="s">
        <v>17</v>
      </c>
      <c r="F223" s="8" t="str">
        <f t="shared" si="31"/>
        <v>Sep</v>
      </c>
      <c r="G223">
        <v>12</v>
      </c>
      <c r="H223" s="15" t="str">
        <f t="shared" si="32"/>
        <v>12-Sep-2004</v>
      </c>
      <c r="I223" s="13">
        <v>38242</v>
      </c>
      <c r="J223" s="18">
        <f t="shared" si="33"/>
        <v>18</v>
      </c>
      <c r="K223">
        <v>0</v>
      </c>
      <c r="L223" s="14">
        <v>2200.83</v>
      </c>
      <c r="M223" t="s">
        <v>8</v>
      </c>
      <c r="N223">
        <f t="shared" si="34"/>
        <v>1</v>
      </c>
      <c r="O223" s="8" t="str">
        <f t="shared" si="35"/>
        <v>tier - 2</v>
      </c>
      <c r="P223" t="s">
        <v>8</v>
      </c>
      <c r="Q223">
        <f t="shared" si="36"/>
        <v>9</v>
      </c>
      <c r="R223" s="8" t="str">
        <f t="shared" si="37"/>
        <v>tier - 2</v>
      </c>
      <c r="S223" t="s">
        <v>244</v>
      </c>
      <c r="T223" s="8" t="str">
        <f t="shared" si="38"/>
        <v>R1024</v>
      </c>
    </row>
    <row r="224" spans="1:20">
      <c r="A224" t="s">
        <v>248</v>
      </c>
      <c r="B224" t="str">
        <f t="shared" si="39"/>
        <v>Id2114</v>
      </c>
      <c r="C224">
        <v>2004</v>
      </c>
      <c r="D224" s="8">
        <f t="shared" si="30"/>
        <v>2004</v>
      </c>
      <c r="E224" t="s">
        <v>7</v>
      </c>
      <c r="F224" s="8" t="str">
        <f t="shared" si="31"/>
        <v>Jul</v>
      </c>
      <c r="G224">
        <v>27</v>
      </c>
      <c r="H224" s="15" t="str">
        <f t="shared" si="32"/>
        <v>27-Jul-2004</v>
      </c>
      <c r="I224" s="13">
        <v>38195</v>
      </c>
      <c r="J224" s="18">
        <f t="shared" si="33"/>
        <v>18</v>
      </c>
      <c r="K224">
        <v>1</v>
      </c>
      <c r="L224" s="14">
        <v>2201.1</v>
      </c>
      <c r="M224" t="s">
        <v>8</v>
      </c>
      <c r="N224">
        <f t="shared" si="34"/>
        <v>1</v>
      </c>
      <c r="O224" s="8" t="str">
        <f t="shared" si="35"/>
        <v>tier - 2</v>
      </c>
      <c r="P224" t="s">
        <v>9</v>
      </c>
      <c r="Q224">
        <f t="shared" si="36"/>
        <v>1</v>
      </c>
      <c r="R224" s="8" t="str">
        <f t="shared" si="37"/>
        <v>tier - 3</v>
      </c>
      <c r="S224" t="s">
        <v>10</v>
      </c>
      <c r="T224" s="8" t="str">
        <f t="shared" si="38"/>
        <v>R1013</v>
      </c>
    </row>
    <row r="225" spans="1:20">
      <c r="A225" t="s">
        <v>249</v>
      </c>
      <c r="B225" t="str">
        <f t="shared" si="39"/>
        <v>Id2113</v>
      </c>
      <c r="C225">
        <v>2004</v>
      </c>
      <c r="D225" s="8">
        <f t="shared" si="30"/>
        <v>2004</v>
      </c>
      <c r="E225" t="s">
        <v>32</v>
      </c>
      <c r="F225" s="8" t="str">
        <f t="shared" si="31"/>
        <v>Aug</v>
      </c>
      <c r="G225">
        <v>6</v>
      </c>
      <c r="H225" s="15" t="str">
        <f t="shared" si="32"/>
        <v>6-Aug-2004</v>
      </c>
      <c r="I225" s="13">
        <v>38205</v>
      </c>
      <c r="J225" s="18">
        <f t="shared" si="33"/>
        <v>18</v>
      </c>
      <c r="K225">
        <v>0</v>
      </c>
      <c r="L225" s="14">
        <v>2203.4699999999998</v>
      </c>
      <c r="M225" t="s">
        <v>8</v>
      </c>
      <c r="N225">
        <f t="shared" si="34"/>
        <v>1</v>
      </c>
      <c r="O225" s="8" t="str">
        <f t="shared" si="35"/>
        <v>tier - 2</v>
      </c>
      <c r="P225" t="s">
        <v>8</v>
      </c>
      <c r="Q225">
        <f t="shared" si="36"/>
        <v>9</v>
      </c>
      <c r="R225" s="8" t="str">
        <f t="shared" si="37"/>
        <v>tier - 2</v>
      </c>
      <c r="S225" t="s">
        <v>244</v>
      </c>
      <c r="T225" s="8" t="str">
        <f t="shared" si="38"/>
        <v>R1024</v>
      </c>
    </row>
    <row r="226" spans="1:20">
      <c r="A226" t="s">
        <v>250</v>
      </c>
      <c r="B226" t="str">
        <f t="shared" si="39"/>
        <v>Id2112</v>
      </c>
      <c r="C226">
        <v>2004</v>
      </c>
      <c r="D226" s="8">
        <f t="shared" si="30"/>
        <v>2004</v>
      </c>
      <c r="E226" t="s">
        <v>34</v>
      </c>
      <c r="F226" s="8" t="str">
        <f t="shared" si="31"/>
        <v>Oct</v>
      </c>
      <c r="G226">
        <v>28</v>
      </c>
      <c r="H226" s="15" t="str">
        <f t="shared" si="32"/>
        <v>28-Oct-2004</v>
      </c>
      <c r="I226" s="13">
        <v>38288</v>
      </c>
      <c r="J226" s="18">
        <f t="shared" si="33"/>
        <v>18</v>
      </c>
      <c r="K226">
        <v>0</v>
      </c>
      <c r="L226" s="14">
        <v>2203.7399999999998</v>
      </c>
      <c r="M226" t="s">
        <v>8</v>
      </c>
      <c r="N226">
        <f t="shared" si="34"/>
        <v>1</v>
      </c>
      <c r="O226" s="8" t="str">
        <f t="shared" si="35"/>
        <v>tier - 2</v>
      </c>
      <c r="P226" t="s">
        <v>8</v>
      </c>
      <c r="Q226">
        <f t="shared" si="36"/>
        <v>9</v>
      </c>
      <c r="R226" s="8" t="str">
        <f t="shared" si="37"/>
        <v>tier - 2</v>
      </c>
      <c r="S226" t="s">
        <v>244</v>
      </c>
      <c r="T226" s="8" t="str">
        <f t="shared" si="38"/>
        <v>R1024</v>
      </c>
    </row>
    <row r="227" spans="1:20">
      <c r="A227" t="s">
        <v>251</v>
      </c>
      <c r="B227" t="str">
        <f t="shared" si="39"/>
        <v>Id2111</v>
      </c>
      <c r="C227">
        <v>2004</v>
      </c>
      <c r="D227" s="8">
        <f t="shared" si="30"/>
        <v>2004</v>
      </c>
      <c r="E227" t="s">
        <v>12</v>
      </c>
      <c r="F227" s="8" t="str">
        <f t="shared" si="31"/>
        <v>Nov</v>
      </c>
      <c r="G227">
        <v>13</v>
      </c>
      <c r="H227" s="15" t="str">
        <f t="shared" si="32"/>
        <v>13-Nov-2004</v>
      </c>
      <c r="I227" s="13">
        <v>38304</v>
      </c>
      <c r="J227" s="18">
        <f t="shared" si="33"/>
        <v>18</v>
      </c>
      <c r="K227">
        <v>0</v>
      </c>
      <c r="L227" s="14">
        <v>2205.98</v>
      </c>
      <c r="M227" t="s">
        <v>8</v>
      </c>
      <c r="N227">
        <f t="shared" si="34"/>
        <v>1</v>
      </c>
      <c r="O227" s="8" t="str">
        <f t="shared" si="35"/>
        <v>tier - 2</v>
      </c>
      <c r="P227" t="s">
        <v>9</v>
      </c>
      <c r="Q227">
        <f t="shared" si="36"/>
        <v>1</v>
      </c>
      <c r="R227" s="8" t="str">
        <f t="shared" si="37"/>
        <v>tier - 3</v>
      </c>
      <c r="S227" t="s">
        <v>244</v>
      </c>
      <c r="T227" s="8" t="str">
        <f t="shared" si="38"/>
        <v>R1024</v>
      </c>
    </row>
    <row r="228" spans="1:20">
      <c r="A228" t="s">
        <v>252</v>
      </c>
      <c r="B228" t="str">
        <f t="shared" si="39"/>
        <v>Id2110</v>
      </c>
      <c r="C228">
        <v>2004</v>
      </c>
      <c r="D228" s="8">
        <f t="shared" si="30"/>
        <v>2004</v>
      </c>
      <c r="E228" t="s">
        <v>32</v>
      </c>
      <c r="F228" s="8" t="str">
        <f t="shared" si="31"/>
        <v>Aug</v>
      </c>
      <c r="G228">
        <v>6</v>
      </c>
      <c r="H228" s="15" t="str">
        <f t="shared" si="32"/>
        <v>6-Aug-2004</v>
      </c>
      <c r="I228" s="13">
        <v>38205</v>
      </c>
      <c r="J228" s="18">
        <f t="shared" si="33"/>
        <v>18</v>
      </c>
      <c r="K228">
        <v>0</v>
      </c>
      <c r="L228" s="14">
        <v>2207.6999999999998</v>
      </c>
      <c r="M228" t="s">
        <v>8</v>
      </c>
      <c r="N228">
        <f t="shared" si="34"/>
        <v>1</v>
      </c>
      <c r="O228" s="8" t="str">
        <f t="shared" si="35"/>
        <v>tier - 2</v>
      </c>
      <c r="P228" t="s">
        <v>8</v>
      </c>
      <c r="Q228">
        <f t="shared" si="36"/>
        <v>9</v>
      </c>
      <c r="R228" s="8" t="str">
        <f t="shared" si="37"/>
        <v>tier - 2</v>
      </c>
      <c r="S228" t="s">
        <v>244</v>
      </c>
      <c r="T228" s="8" t="str">
        <f t="shared" si="38"/>
        <v>R1024</v>
      </c>
    </row>
    <row r="229" spans="1:20">
      <c r="A229" t="s">
        <v>253</v>
      </c>
      <c r="B229" t="str">
        <f t="shared" si="39"/>
        <v>Id2109</v>
      </c>
      <c r="C229">
        <v>2004</v>
      </c>
      <c r="D229" s="8">
        <f t="shared" si="30"/>
        <v>2004</v>
      </c>
      <c r="E229" t="s">
        <v>7</v>
      </c>
      <c r="F229" s="8" t="str">
        <f t="shared" si="31"/>
        <v>Jul</v>
      </c>
      <c r="G229">
        <v>27</v>
      </c>
      <c r="H229" s="15" t="str">
        <f t="shared" si="32"/>
        <v>27-Jul-2004</v>
      </c>
      <c r="I229" s="13">
        <v>38195</v>
      </c>
      <c r="J229" s="18">
        <f t="shared" si="33"/>
        <v>18</v>
      </c>
      <c r="K229">
        <v>0</v>
      </c>
      <c r="L229" s="14">
        <v>2211.13</v>
      </c>
      <c r="M229" t="s">
        <v>8</v>
      </c>
      <c r="N229">
        <f t="shared" si="34"/>
        <v>1</v>
      </c>
      <c r="O229" s="8" t="str">
        <f t="shared" si="35"/>
        <v>tier - 2</v>
      </c>
      <c r="P229" t="s">
        <v>8</v>
      </c>
      <c r="Q229">
        <f t="shared" si="36"/>
        <v>9</v>
      </c>
      <c r="R229" s="8" t="str">
        <f t="shared" si="37"/>
        <v>tier - 2</v>
      </c>
      <c r="S229" t="s">
        <v>244</v>
      </c>
      <c r="T229" s="8" t="str">
        <f t="shared" si="38"/>
        <v>R1024</v>
      </c>
    </row>
    <row r="230" spans="1:20">
      <c r="A230" t="s">
        <v>254</v>
      </c>
      <c r="B230" t="str">
        <f t="shared" si="39"/>
        <v>Id2108</v>
      </c>
      <c r="C230">
        <v>1994</v>
      </c>
      <c r="D230" s="8">
        <f t="shared" si="30"/>
        <v>1994</v>
      </c>
      <c r="E230" t="s">
        <v>12</v>
      </c>
      <c r="F230" s="8" t="str">
        <f t="shared" si="31"/>
        <v>Nov</v>
      </c>
      <c r="G230">
        <v>17</v>
      </c>
      <c r="H230" s="15" t="str">
        <f t="shared" si="32"/>
        <v>17-Nov-1994</v>
      </c>
      <c r="I230" s="13">
        <v>34655</v>
      </c>
      <c r="J230" s="18">
        <f t="shared" si="33"/>
        <v>28</v>
      </c>
      <c r="K230">
        <v>0</v>
      </c>
      <c r="L230" s="14">
        <v>2213.21</v>
      </c>
      <c r="M230" t="s">
        <v>8</v>
      </c>
      <c r="N230">
        <f t="shared" si="34"/>
        <v>1</v>
      </c>
      <c r="O230" s="8" t="str">
        <f t="shared" si="35"/>
        <v>tier - 2</v>
      </c>
      <c r="P230" t="s">
        <v>8</v>
      </c>
      <c r="Q230">
        <f t="shared" si="36"/>
        <v>9</v>
      </c>
      <c r="R230" s="8" t="str">
        <f t="shared" si="37"/>
        <v>tier - 2</v>
      </c>
      <c r="S230" t="s">
        <v>10</v>
      </c>
      <c r="T230" s="8" t="str">
        <f t="shared" si="38"/>
        <v>R1013</v>
      </c>
    </row>
    <row r="231" spans="1:20">
      <c r="A231" t="s">
        <v>255</v>
      </c>
      <c r="B231" t="str">
        <f t="shared" si="39"/>
        <v>Id2107</v>
      </c>
      <c r="C231">
        <v>2004</v>
      </c>
      <c r="D231" s="8">
        <f t="shared" si="30"/>
        <v>2004</v>
      </c>
      <c r="E231" t="s">
        <v>15</v>
      </c>
      <c r="F231" s="8" t="str">
        <f t="shared" si="31"/>
        <v>Jun</v>
      </c>
      <c r="G231">
        <v>13</v>
      </c>
      <c r="H231" s="15" t="str">
        <f t="shared" si="32"/>
        <v>13-Jun-2004</v>
      </c>
      <c r="I231" s="13">
        <v>38151</v>
      </c>
      <c r="J231" s="18">
        <f t="shared" si="33"/>
        <v>18</v>
      </c>
      <c r="K231">
        <v>0</v>
      </c>
      <c r="L231" s="14">
        <v>2217.4699999999998</v>
      </c>
      <c r="M231" t="s">
        <v>8</v>
      </c>
      <c r="N231">
        <f t="shared" si="34"/>
        <v>1</v>
      </c>
      <c r="O231" s="8" t="str">
        <f t="shared" si="35"/>
        <v>tier - 2</v>
      </c>
      <c r="P231" t="s">
        <v>13</v>
      </c>
      <c r="Q231">
        <f t="shared" si="36"/>
        <v>2</v>
      </c>
      <c r="R231" s="8" t="str">
        <f t="shared" si="37"/>
        <v>tier - 1</v>
      </c>
      <c r="S231" t="s">
        <v>244</v>
      </c>
      <c r="T231" s="8" t="str">
        <f t="shared" si="38"/>
        <v>R1024</v>
      </c>
    </row>
    <row r="232" spans="1:20">
      <c r="A232" t="s">
        <v>256</v>
      </c>
      <c r="B232" t="str">
        <f t="shared" si="39"/>
        <v>Id2106</v>
      </c>
      <c r="C232">
        <v>2004</v>
      </c>
      <c r="D232" s="8">
        <f t="shared" si="30"/>
        <v>2004</v>
      </c>
      <c r="E232" t="s">
        <v>17</v>
      </c>
      <c r="F232" s="8" t="str">
        <f t="shared" si="31"/>
        <v>Sep</v>
      </c>
      <c r="G232">
        <v>25</v>
      </c>
      <c r="H232" s="15" t="str">
        <f t="shared" si="32"/>
        <v>25-Sep-2004</v>
      </c>
      <c r="I232" s="13">
        <v>38255</v>
      </c>
      <c r="J232" s="18">
        <f t="shared" si="33"/>
        <v>18</v>
      </c>
      <c r="K232">
        <v>0</v>
      </c>
      <c r="L232" s="14">
        <v>2217.6</v>
      </c>
      <c r="M232" t="s">
        <v>8</v>
      </c>
      <c r="N232">
        <f t="shared" si="34"/>
        <v>1</v>
      </c>
      <c r="O232" s="8" t="str">
        <f t="shared" si="35"/>
        <v>tier - 2</v>
      </c>
      <c r="P232" t="s">
        <v>13</v>
      </c>
      <c r="Q232">
        <f t="shared" si="36"/>
        <v>2</v>
      </c>
      <c r="R232" s="8" t="str">
        <f t="shared" si="37"/>
        <v>tier - 1</v>
      </c>
      <c r="S232" t="s">
        <v>244</v>
      </c>
      <c r="T232" s="8" t="str">
        <f t="shared" si="38"/>
        <v>R1024</v>
      </c>
    </row>
    <row r="233" spans="1:20">
      <c r="A233" t="s">
        <v>257</v>
      </c>
      <c r="B233" t="str">
        <f t="shared" si="39"/>
        <v>Id2105</v>
      </c>
      <c r="C233">
        <v>2004</v>
      </c>
      <c r="D233" s="8">
        <f t="shared" si="30"/>
        <v>2004</v>
      </c>
      <c r="E233" t="s">
        <v>27</v>
      </c>
      <c r="F233" s="8" t="str">
        <f t="shared" si="31"/>
        <v>Dec</v>
      </c>
      <c r="G233">
        <v>12</v>
      </c>
      <c r="H233" s="15" t="str">
        <f t="shared" si="32"/>
        <v>12-Dec-2004</v>
      </c>
      <c r="I233" s="13">
        <v>38333</v>
      </c>
      <c r="J233" s="18">
        <f t="shared" si="33"/>
        <v>18</v>
      </c>
      <c r="K233">
        <v>1</v>
      </c>
      <c r="L233" s="14">
        <v>2219.4499999999998</v>
      </c>
      <c r="M233" t="s">
        <v>8</v>
      </c>
      <c r="N233">
        <f t="shared" si="34"/>
        <v>1</v>
      </c>
      <c r="O233" s="8" t="str">
        <f t="shared" si="35"/>
        <v>tier - 2</v>
      </c>
      <c r="P233" t="s">
        <v>13</v>
      </c>
      <c r="Q233">
        <f t="shared" si="36"/>
        <v>2</v>
      </c>
      <c r="R233" s="8" t="str">
        <f t="shared" si="37"/>
        <v>tier - 1</v>
      </c>
      <c r="S233" t="s">
        <v>10</v>
      </c>
      <c r="T233" s="8" t="str">
        <f t="shared" si="38"/>
        <v>R1013</v>
      </c>
    </row>
    <row r="234" spans="1:20">
      <c r="A234" t="s">
        <v>258</v>
      </c>
      <c r="B234" t="str">
        <f t="shared" si="39"/>
        <v>Id2104</v>
      </c>
      <c r="C234">
        <v>2003</v>
      </c>
      <c r="D234" s="8">
        <f t="shared" si="30"/>
        <v>2003</v>
      </c>
      <c r="E234" t="s">
        <v>27</v>
      </c>
      <c r="F234" s="8" t="str">
        <f t="shared" si="31"/>
        <v>Dec</v>
      </c>
      <c r="G234">
        <v>10</v>
      </c>
      <c r="H234" s="15" t="str">
        <f t="shared" si="32"/>
        <v>10-Dec-2003</v>
      </c>
      <c r="I234" s="13">
        <v>37965</v>
      </c>
      <c r="J234" s="18">
        <f t="shared" si="33"/>
        <v>19</v>
      </c>
      <c r="K234">
        <v>1</v>
      </c>
      <c r="L234" s="14">
        <v>2221.56</v>
      </c>
      <c r="M234" t="s">
        <v>8</v>
      </c>
      <c r="N234">
        <f t="shared" si="34"/>
        <v>1</v>
      </c>
      <c r="O234" s="8" t="str">
        <f t="shared" si="35"/>
        <v>tier - 2</v>
      </c>
      <c r="P234" t="s">
        <v>9</v>
      </c>
      <c r="Q234">
        <f t="shared" si="36"/>
        <v>1</v>
      </c>
      <c r="R234" s="8" t="str">
        <f t="shared" si="37"/>
        <v>tier - 3</v>
      </c>
      <c r="S234" t="s">
        <v>20</v>
      </c>
      <c r="T234" s="8" t="str">
        <f t="shared" si="38"/>
        <v>R1012</v>
      </c>
    </row>
    <row r="235" spans="1:20">
      <c r="A235" t="s">
        <v>259</v>
      </c>
      <c r="B235" t="str">
        <f t="shared" si="39"/>
        <v>Id2103</v>
      </c>
      <c r="C235">
        <v>2000</v>
      </c>
      <c r="D235" s="8">
        <f t="shared" si="30"/>
        <v>2000</v>
      </c>
      <c r="E235" t="s">
        <v>15</v>
      </c>
      <c r="F235" s="8" t="str">
        <f t="shared" si="31"/>
        <v>Jun</v>
      </c>
      <c r="G235">
        <v>30</v>
      </c>
      <c r="H235" s="15" t="str">
        <f t="shared" si="32"/>
        <v>30-Jun-2000</v>
      </c>
      <c r="I235" s="13">
        <v>36707</v>
      </c>
      <c r="J235" s="18">
        <f t="shared" si="33"/>
        <v>22</v>
      </c>
      <c r="K235">
        <v>0</v>
      </c>
      <c r="L235" s="14">
        <v>2250.84</v>
      </c>
      <c r="M235" t="s">
        <v>8</v>
      </c>
      <c r="N235">
        <f t="shared" si="34"/>
        <v>1</v>
      </c>
      <c r="O235" s="8" t="str">
        <f t="shared" si="35"/>
        <v>tier - 2</v>
      </c>
      <c r="P235" t="s">
        <v>8</v>
      </c>
      <c r="Q235">
        <f t="shared" si="36"/>
        <v>9</v>
      </c>
      <c r="R235" s="8" t="str">
        <f t="shared" si="37"/>
        <v>tier - 2</v>
      </c>
      <c r="S235" t="s">
        <v>167</v>
      </c>
      <c r="T235" s="8" t="str">
        <f t="shared" si="38"/>
        <v>R1018</v>
      </c>
    </row>
    <row r="236" spans="1:20">
      <c r="A236" t="s">
        <v>260</v>
      </c>
      <c r="B236" t="str">
        <f t="shared" si="39"/>
        <v>Id2102</v>
      </c>
      <c r="C236">
        <v>2000</v>
      </c>
      <c r="D236" s="8">
        <f t="shared" si="30"/>
        <v>2000</v>
      </c>
      <c r="E236" t="s">
        <v>27</v>
      </c>
      <c r="F236" s="8" t="str">
        <f t="shared" si="31"/>
        <v>Dec</v>
      </c>
      <c r="G236">
        <v>11</v>
      </c>
      <c r="H236" s="15" t="str">
        <f t="shared" si="32"/>
        <v>11-Dec-2000</v>
      </c>
      <c r="I236" s="13">
        <v>36871</v>
      </c>
      <c r="J236" s="18">
        <f t="shared" si="33"/>
        <v>22</v>
      </c>
      <c r="K236">
        <v>0</v>
      </c>
      <c r="L236" s="14">
        <v>2254.8000000000002</v>
      </c>
      <c r="M236" t="s">
        <v>8</v>
      </c>
      <c r="N236">
        <f t="shared" si="34"/>
        <v>1</v>
      </c>
      <c r="O236" s="8" t="str">
        <f t="shared" si="35"/>
        <v>tier - 2</v>
      </c>
      <c r="P236" t="s">
        <v>9</v>
      </c>
      <c r="Q236">
        <f t="shared" si="36"/>
        <v>1</v>
      </c>
      <c r="R236" s="8" t="str">
        <f t="shared" si="37"/>
        <v>tier - 3</v>
      </c>
      <c r="S236" t="s">
        <v>165</v>
      </c>
      <c r="T236" s="8" t="str">
        <f t="shared" si="38"/>
        <v>R1016</v>
      </c>
    </row>
    <row r="237" spans="1:20">
      <c r="A237" t="s">
        <v>261</v>
      </c>
      <c r="B237" t="str">
        <f t="shared" si="39"/>
        <v>Id2101</v>
      </c>
      <c r="C237">
        <v>2002</v>
      </c>
      <c r="D237" s="8">
        <f t="shared" si="30"/>
        <v>2002</v>
      </c>
      <c r="E237" t="s">
        <v>7</v>
      </c>
      <c r="F237" s="8" t="str">
        <f t="shared" si="31"/>
        <v>Jul</v>
      </c>
      <c r="G237">
        <v>15</v>
      </c>
      <c r="H237" s="15" t="str">
        <f t="shared" si="32"/>
        <v>15-Jul-2002</v>
      </c>
      <c r="I237" s="13">
        <v>37452</v>
      </c>
      <c r="J237" s="18">
        <f t="shared" si="33"/>
        <v>20</v>
      </c>
      <c r="K237">
        <v>0</v>
      </c>
      <c r="L237" s="14">
        <v>2257.48</v>
      </c>
      <c r="M237" t="s">
        <v>8</v>
      </c>
      <c r="N237">
        <f t="shared" si="34"/>
        <v>1</v>
      </c>
      <c r="O237" s="8" t="str">
        <f t="shared" si="35"/>
        <v>tier - 2</v>
      </c>
      <c r="P237" t="s">
        <v>13</v>
      </c>
      <c r="Q237">
        <f t="shared" si="36"/>
        <v>2</v>
      </c>
      <c r="R237" s="8" t="str">
        <f t="shared" si="37"/>
        <v>tier - 1</v>
      </c>
      <c r="S237" t="s">
        <v>20</v>
      </c>
      <c r="T237" s="8" t="str">
        <f t="shared" si="38"/>
        <v>R1012</v>
      </c>
    </row>
    <row r="238" spans="1:20">
      <c r="A238" t="s">
        <v>262</v>
      </c>
      <c r="B238" t="str">
        <f t="shared" si="39"/>
        <v>Id2100</v>
      </c>
      <c r="C238">
        <v>2002</v>
      </c>
      <c r="D238" s="8">
        <f t="shared" si="30"/>
        <v>2002</v>
      </c>
      <c r="E238" t="s">
        <v>12</v>
      </c>
      <c r="F238" s="8" t="str">
        <f t="shared" si="31"/>
        <v>Nov</v>
      </c>
      <c r="G238">
        <v>12</v>
      </c>
      <c r="H238" s="15" t="str">
        <f t="shared" si="32"/>
        <v>12-Nov-2002</v>
      </c>
      <c r="I238" s="13">
        <v>37572</v>
      </c>
      <c r="J238" s="18">
        <f t="shared" si="33"/>
        <v>20</v>
      </c>
      <c r="K238">
        <v>0</v>
      </c>
      <c r="L238" s="14">
        <v>2261.5700000000002</v>
      </c>
      <c r="M238" t="s">
        <v>8</v>
      </c>
      <c r="N238">
        <f t="shared" si="34"/>
        <v>1</v>
      </c>
      <c r="O238" s="8" t="str">
        <f t="shared" si="35"/>
        <v>tier - 2</v>
      </c>
      <c r="P238" t="s">
        <v>13</v>
      </c>
      <c r="Q238">
        <f t="shared" si="36"/>
        <v>2</v>
      </c>
      <c r="R238" s="8" t="str">
        <f t="shared" si="37"/>
        <v>tier - 1</v>
      </c>
      <c r="S238" t="s">
        <v>20</v>
      </c>
      <c r="T238" s="8" t="str">
        <f t="shared" si="38"/>
        <v>R1012</v>
      </c>
    </row>
    <row r="239" spans="1:20">
      <c r="A239" t="s">
        <v>263</v>
      </c>
      <c r="B239" t="str">
        <f t="shared" si="39"/>
        <v>Id2099</v>
      </c>
      <c r="C239">
        <v>1991</v>
      </c>
      <c r="D239" s="8">
        <f t="shared" si="30"/>
        <v>1991</v>
      </c>
      <c r="E239" t="s">
        <v>15</v>
      </c>
      <c r="F239" s="8" t="str">
        <f t="shared" si="31"/>
        <v>Jun</v>
      </c>
      <c r="G239">
        <v>16</v>
      </c>
      <c r="H239" s="15" t="str">
        <f t="shared" si="32"/>
        <v>16-Jun-1991</v>
      </c>
      <c r="I239" s="13">
        <v>33405</v>
      </c>
      <c r="J239" s="18">
        <f t="shared" si="33"/>
        <v>31</v>
      </c>
      <c r="K239">
        <v>3</v>
      </c>
      <c r="L239" s="14">
        <v>2277.7199999999998</v>
      </c>
      <c r="M239" t="s">
        <v>8</v>
      </c>
      <c r="N239">
        <f t="shared" si="34"/>
        <v>1</v>
      </c>
      <c r="O239" s="8" t="str">
        <f t="shared" si="35"/>
        <v>tier - 2</v>
      </c>
      <c r="P239" t="s">
        <v>13</v>
      </c>
      <c r="Q239">
        <f t="shared" si="36"/>
        <v>2</v>
      </c>
      <c r="R239" s="8" t="str">
        <f t="shared" si="37"/>
        <v>tier - 1</v>
      </c>
      <c r="S239" t="s">
        <v>10</v>
      </c>
      <c r="T239" s="8" t="str">
        <f t="shared" si="38"/>
        <v>R1013</v>
      </c>
    </row>
    <row r="240" spans="1:20">
      <c r="A240" t="s">
        <v>264</v>
      </c>
      <c r="B240" t="str">
        <f t="shared" si="39"/>
        <v>Id2098</v>
      </c>
      <c r="C240">
        <v>1989</v>
      </c>
      <c r="D240" s="8">
        <f t="shared" si="30"/>
        <v>1989</v>
      </c>
      <c r="E240" t="s">
        <v>34</v>
      </c>
      <c r="F240" s="8" t="str">
        <f t="shared" si="31"/>
        <v>Oct</v>
      </c>
      <c r="G240">
        <v>5</v>
      </c>
      <c r="H240" s="15" t="str">
        <f t="shared" si="32"/>
        <v>5-Oct-1989</v>
      </c>
      <c r="I240" s="13">
        <v>32786</v>
      </c>
      <c r="J240" s="18">
        <f t="shared" si="33"/>
        <v>33</v>
      </c>
      <c r="K240">
        <v>3</v>
      </c>
      <c r="L240" s="14">
        <v>2295.2399999999998</v>
      </c>
      <c r="M240" t="s">
        <v>8</v>
      </c>
      <c r="N240">
        <f t="shared" si="34"/>
        <v>1</v>
      </c>
      <c r="O240" s="8" t="str">
        <f t="shared" si="35"/>
        <v>tier - 2</v>
      </c>
      <c r="P240" t="s">
        <v>13</v>
      </c>
      <c r="Q240">
        <f t="shared" si="36"/>
        <v>2</v>
      </c>
      <c r="R240" s="8" t="str">
        <f t="shared" si="37"/>
        <v>tier - 1</v>
      </c>
      <c r="S240" t="s">
        <v>10</v>
      </c>
      <c r="T240" s="8" t="str">
        <f t="shared" si="38"/>
        <v>R1013</v>
      </c>
    </row>
    <row r="241" spans="1:20">
      <c r="A241" t="s">
        <v>265</v>
      </c>
      <c r="B241" t="str">
        <f t="shared" si="39"/>
        <v>Id2097</v>
      </c>
      <c r="C241">
        <v>1996</v>
      </c>
      <c r="D241" s="8">
        <f t="shared" si="30"/>
        <v>1996</v>
      </c>
      <c r="E241" t="s">
        <v>12</v>
      </c>
      <c r="F241" s="8" t="str">
        <f t="shared" si="31"/>
        <v>Nov</v>
      </c>
      <c r="G241">
        <v>28</v>
      </c>
      <c r="H241" s="15" t="str">
        <f t="shared" si="32"/>
        <v>28-Nov-1996</v>
      </c>
      <c r="I241" s="13">
        <v>35397</v>
      </c>
      <c r="J241" s="18">
        <f t="shared" si="33"/>
        <v>26</v>
      </c>
      <c r="K241">
        <v>0</v>
      </c>
      <c r="L241" s="14">
        <v>2302.3000000000002</v>
      </c>
      <c r="M241" t="s">
        <v>13</v>
      </c>
      <c r="N241">
        <f t="shared" si="34"/>
        <v>240</v>
      </c>
      <c r="O241" s="8" t="str">
        <f t="shared" si="35"/>
        <v>tier - 1</v>
      </c>
      <c r="P241" t="s">
        <v>8</v>
      </c>
      <c r="Q241">
        <f t="shared" si="36"/>
        <v>9</v>
      </c>
      <c r="R241" s="8" t="str">
        <f t="shared" si="37"/>
        <v>tier - 2</v>
      </c>
      <c r="S241" t="s">
        <v>39</v>
      </c>
      <c r="T241" s="8" t="str">
        <f t="shared" si="38"/>
        <v>R1011</v>
      </c>
    </row>
    <row r="242" spans="1:20">
      <c r="A242" t="s">
        <v>266</v>
      </c>
      <c r="B242" t="str">
        <f t="shared" si="39"/>
        <v>Id2096</v>
      </c>
      <c r="C242">
        <v>2004</v>
      </c>
      <c r="D242" s="8">
        <f t="shared" si="30"/>
        <v>2004</v>
      </c>
      <c r="E242" t="s">
        <v>17</v>
      </c>
      <c r="F242" s="8" t="str">
        <f t="shared" si="31"/>
        <v>Sep</v>
      </c>
      <c r="G242">
        <v>6</v>
      </c>
      <c r="H242" s="15" t="str">
        <f t="shared" si="32"/>
        <v>6-Sep-2004</v>
      </c>
      <c r="I242" s="13">
        <v>38236</v>
      </c>
      <c r="J242" s="18">
        <f t="shared" si="33"/>
        <v>18</v>
      </c>
      <c r="K242">
        <v>2</v>
      </c>
      <c r="L242" s="14">
        <v>2304</v>
      </c>
      <c r="M242" t="s">
        <v>8</v>
      </c>
      <c r="N242">
        <f t="shared" si="34"/>
        <v>1</v>
      </c>
      <c r="O242" s="8" t="str">
        <f t="shared" si="35"/>
        <v>tier - 2</v>
      </c>
      <c r="P242" t="s">
        <v>9</v>
      </c>
      <c r="Q242">
        <f t="shared" si="36"/>
        <v>1</v>
      </c>
      <c r="R242" s="8" t="str">
        <f t="shared" si="37"/>
        <v>tier - 3</v>
      </c>
      <c r="S242" t="s">
        <v>10</v>
      </c>
      <c r="T242" s="8" t="str">
        <f t="shared" si="38"/>
        <v>R1013</v>
      </c>
    </row>
    <row r="243" spans="1:20">
      <c r="A243" t="s">
        <v>267</v>
      </c>
      <c r="B243" t="str">
        <f t="shared" si="39"/>
        <v>Id2095</v>
      </c>
      <c r="C243">
        <v>1996</v>
      </c>
      <c r="D243" s="8">
        <f t="shared" si="30"/>
        <v>1996</v>
      </c>
      <c r="E243" t="s">
        <v>27</v>
      </c>
      <c r="F243" s="8" t="str">
        <f t="shared" si="31"/>
        <v>Dec</v>
      </c>
      <c r="G243">
        <v>17</v>
      </c>
      <c r="H243" s="15" t="str">
        <f t="shared" si="32"/>
        <v>17-Dec-1996</v>
      </c>
      <c r="I243" s="13">
        <v>35416</v>
      </c>
      <c r="J243" s="18">
        <f t="shared" si="33"/>
        <v>26</v>
      </c>
      <c r="K243">
        <v>0</v>
      </c>
      <c r="L243" s="14">
        <v>2322.62</v>
      </c>
      <c r="M243" t="s">
        <v>8</v>
      </c>
      <c r="N243">
        <f t="shared" si="34"/>
        <v>1</v>
      </c>
      <c r="O243" s="8" t="str">
        <f t="shared" si="35"/>
        <v>tier - 2</v>
      </c>
      <c r="P243" t="s">
        <v>13</v>
      </c>
      <c r="Q243">
        <f t="shared" si="36"/>
        <v>2</v>
      </c>
      <c r="R243" s="8" t="str">
        <f t="shared" si="37"/>
        <v>tier - 1</v>
      </c>
      <c r="S243" t="s">
        <v>10</v>
      </c>
      <c r="T243" s="8" t="str">
        <f t="shared" si="38"/>
        <v>R1013</v>
      </c>
    </row>
    <row r="244" spans="1:20">
      <c r="A244" t="s">
        <v>268</v>
      </c>
      <c r="B244" t="str">
        <f t="shared" si="39"/>
        <v>Id2094</v>
      </c>
      <c r="C244">
        <v>2003</v>
      </c>
      <c r="D244" s="8">
        <f t="shared" si="30"/>
        <v>2003</v>
      </c>
      <c r="E244" t="s">
        <v>12</v>
      </c>
      <c r="F244" s="8" t="str">
        <f t="shared" si="31"/>
        <v>Nov</v>
      </c>
      <c r="G244">
        <v>18</v>
      </c>
      <c r="H244" s="15" t="str">
        <f t="shared" si="32"/>
        <v>18-Nov-2003</v>
      </c>
      <c r="I244" s="13">
        <v>37943</v>
      </c>
      <c r="J244" s="18">
        <f t="shared" si="33"/>
        <v>19</v>
      </c>
      <c r="K244">
        <v>1</v>
      </c>
      <c r="L244" s="14">
        <v>2331.52</v>
      </c>
      <c r="M244" t="s">
        <v>8</v>
      </c>
      <c r="N244">
        <f t="shared" si="34"/>
        <v>1</v>
      </c>
      <c r="O244" s="8" t="str">
        <f t="shared" si="35"/>
        <v>tier - 2</v>
      </c>
      <c r="P244" t="s">
        <v>9</v>
      </c>
      <c r="Q244">
        <f t="shared" si="36"/>
        <v>1</v>
      </c>
      <c r="R244" s="8" t="str">
        <f t="shared" si="37"/>
        <v>tier - 3</v>
      </c>
      <c r="S244" t="s">
        <v>39</v>
      </c>
      <c r="T244" s="8" t="str">
        <f t="shared" si="38"/>
        <v>R1011</v>
      </c>
    </row>
    <row r="245" spans="1:20">
      <c r="A245" t="s">
        <v>269</v>
      </c>
      <c r="B245" t="str">
        <f t="shared" si="39"/>
        <v>Id2093</v>
      </c>
      <c r="C245">
        <v>1998</v>
      </c>
      <c r="D245" s="8">
        <f t="shared" si="30"/>
        <v>1998</v>
      </c>
      <c r="E245" t="s">
        <v>34</v>
      </c>
      <c r="F245" s="8" t="str">
        <f t="shared" si="31"/>
        <v>Oct</v>
      </c>
      <c r="G245">
        <v>21</v>
      </c>
      <c r="H245" s="15" t="str">
        <f t="shared" si="32"/>
        <v>21-Oct-1998</v>
      </c>
      <c r="I245" s="13">
        <v>36089</v>
      </c>
      <c r="J245" s="18">
        <f t="shared" si="33"/>
        <v>24</v>
      </c>
      <c r="K245">
        <v>0</v>
      </c>
      <c r="L245" s="14">
        <v>2352.9699999999998</v>
      </c>
      <c r="M245" t="s">
        <v>9</v>
      </c>
      <c r="N245">
        <f t="shared" si="34"/>
        <v>4</v>
      </c>
      <c r="O245" s="8" t="str">
        <f t="shared" si="35"/>
        <v>tier - 3</v>
      </c>
      <c r="P245" t="s">
        <v>9</v>
      </c>
      <c r="Q245">
        <f t="shared" si="36"/>
        <v>1</v>
      </c>
      <c r="R245" s="8" t="str">
        <f t="shared" si="37"/>
        <v>tier - 3</v>
      </c>
      <c r="S245" t="s">
        <v>20</v>
      </c>
      <c r="T245" s="8" t="str">
        <f t="shared" si="38"/>
        <v>R1012</v>
      </c>
    </row>
    <row r="246" spans="1:20">
      <c r="A246" t="s">
        <v>270</v>
      </c>
      <c r="B246" t="str">
        <f t="shared" si="39"/>
        <v>Id2092</v>
      </c>
      <c r="C246">
        <v>2002</v>
      </c>
      <c r="D246" s="8">
        <f t="shared" si="30"/>
        <v>2002</v>
      </c>
      <c r="E246" t="s">
        <v>12</v>
      </c>
      <c r="F246" s="8" t="str">
        <f t="shared" si="31"/>
        <v>Nov</v>
      </c>
      <c r="G246">
        <v>5</v>
      </c>
      <c r="H246" s="15" t="str">
        <f t="shared" si="32"/>
        <v>5-Nov-2002</v>
      </c>
      <c r="I246" s="13">
        <v>37565</v>
      </c>
      <c r="J246" s="18">
        <f t="shared" si="33"/>
        <v>20</v>
      </c>
      <c r="K246">
        <v>1</v>
      </c>
      <c r="L246" s="14">
        <v>2362.23</v>
      </c>
      <c r="M246" t="s">
        <v>8</v>
      </c>
      <c r="N246">
        <f t="shared" si="34"/>
        <v>1</v>
      </c>
      <c r="O246" s="8" t="str">
        <f t="shared" si="35"/>
        <v>tier - 2</v>
      </c>
      <c r="P246" t="s">
        <v>13</v>
      </c>
      <c r="Q246">
        <f t="shared" si="36"/>
        <v>2</v>
      </c>
      <c r="R246" s="8" t="str">
        <f t="shared" si="37"/>
        <v>tier - 1</v>
      </c>
      <c r="S246" t="s">
        <v>20</v>
      </c>
      <c r="T246" s="8" t="str">
        <f t="shared" si="38"/>
        <v>R1012</v>
      </c>
    </row>
    <row r="247" spans="1:20">
      <c r="A247" t="s">
        <v>271</v>
      </c>
      <c r="B247" t="str">
        <f t="shared" si="39"/>
        <v>Id2091</v>
      </c>
      <c r="C247">
        <v>1988</v>
      </c>
      <c r="D247" s="8">
        <f t="shared" si="30"/>
        <v>1988</v>
      </c>
      <c r="E247" t="s">
        <v>27</v>
      </c>
      <c r="F247" s="8" t="str">
        <f t="shared" si="31"/>
        <v>Dec</v>
      </c>
      <c r="G247">
        <v>12</v>
      </c>
      <c r="H247" s="15" t="str">
        <f t="shared" si="32"/>
        <v>12-Dec-1988</v>
      </c>
      <c r="I247" s="13">
        <v>32489</v>
      </c>
      <c r="J247" s="18">
        <f t="shared" si="33"/>
        <v>34</v>
      </c>
      <c r="K247">
        <v>3</v>
      </c>
      <c r="L247" s="14">
        <v>2373.3000000000002</v>
      </c>
      <c r="M247" t="s">
        <v>8</v>
      </c>
      <c r="N247">
        <f t="shared" si="34"/>
        <v>1</v>
      </c>
      <c r="O247" s="8" t="str">
        <f t="shared" si="35"/>
        <v>tier - 2</v>
      </c>
      <c r="P247" t="s">
        <v>8</v>
      </c>
      <c r="Q247">
        <f t="shared" si="36"/>
        <v>9</v>
      </c>
      <c r="R247" s="8" t="str">
        <f t="shared" si="37"/>
        <v>tier - 2</v>
      </c>
      <c r="S247" t="s">
        <v>10</v>
      </c>
      <c r="T247" s="8" t="str">
        <f t="shared" si="38"/>
        <v>R1013</v>
      </c>
    </row>
    <row r="248" spans="1:20">
      <c r="A248" t="s">
        <v>272</v>
      </c>
      <c r="B248" t="str">
        <f t="shared" si="39"/>
        <v>Id2090</v>
      </c>
      <c r="C248">
        <v>1999</v>
      </c>
      <c r="D248" s="8">
        <f t="shared" si="30"/>
        <v>1999</v>
      </c>
      <c r="E248" t="s">
        <v>27</v>
      </c>
      <c r="F248" s="8" t="str">
        <f t="shared" si="31"/>
        <v>Dec</v>
      </c>
      <c r="G248">
        <v>17</v>
      </c>
      <c r="H248" s="15" t="str">
        <f t="shared" si="32"/>
        <v>17-Dec-1999</v>
      </c>
      <c r="I248" s="13">
        <v>36511</v>
      </c>
      <c r="J248" s="18">
        <f t="shared" si="33"/>
        <v>23</v>
      </c>
      <c r="K248">
        <v>0</v>
      </c>
      <c r="L248" s="14">
        <v>2395.17</v>
      </c>
      <c r="M248" t="s">
        <v>8</v>
      </c>
      <c r="N248">
        <f t="shared" si="34"/>
        <v>1</v>
      </c>
      <c r="O248" s="8" t="str">
        <f t="shared" si="35"/>
        <v>tier - 2</v>
      </c>
      <c r="P248" t="s">
        <v>13</v>
      </c>
      <c r="Q248">
        <f t="shared" si="36"/>
        <v>2</v>
      </c>
      <c r="R248" s="8" t="str">
        <f t="shared" si="37"/>
        <v>tier - 1</v>
      </c>
      <c r="S248" t="s">
        <v>273</v>
      </c>
      <c r="T248" s="8" t="str">
        <f t="shared" si="38"/>
        <v>R1014</v>
      </c>
    </row>
    <row r="249" spans="1:20">
      <c r="A249" t="s">
        <v>274</v>
      </c>
      <c r="B249" t="str">
        <f t="shared" si="39"/>
        <v>Id2089</v>
      </c>
      <c r="C249">
        <v>1999</v>
      </c>
      <c r="D249" s="8">
        <f t="shared" si="30"/>
        <v>1999</v>
      </c>
      <c r="E249" t="s">
        <v>32</v>
      </c>
      <c r="F249" s="8" t="str">
        <f t="shared" si="31"/>
        <v>Aug</v>
      </c>
      <c r="G249">
        <v>10</v>
      </c>
      <c r="H249" s="15" t="str">
        <f t="shared" si="32"/>
        <v>10-Aug-1999</v>
      </c>
      <c r="I249" s="13">
        <v>36382</v>
      </c>
      <c r="J249" s="18">
        <f t="shared" si="33"/>
        <v>23</v>
      </c>
      <c r="K249">
        <v>0</v>
      </c>
      <c r="L249" s="14">
        <v>2396.1</v>
      </c>
      <c r="M249" t="s">
        <v>8</v>
      </c>
      <c r="N249">
        <f t="shared" si="34"/>
        <v>1</v>
      </c>
      <c r="O249" s="8" t="str">
        <f t="shared" si="35"/>
        <v>tier - 2</v>
      </c>
      <c r="P249" t="s">
        <v>13</v>
      </c>
      <c r="Q249">
        <f t="shared" si="36"/>
        <v>2</v>
      </c>
      <c r="R249" s="8" t="str">
        <f t="shared" si="37"/>
        <v>tier - 1</v>
      </c>
      <c r="S249" t="s">
        <v>163</v>
      </c>
      <c r="T249" s="8" t="str">
        <f t="shared" si="38"/>
        <v>R1019</v>
      </c>
    </row>
    <row r="250" spans="1:20">
      <c r="A250" t="s">
        <v>275</v>
      </c>
      <c r="B250" t="str">
        <f t="shared" si="39"/>
        <v>Id2088</v>
      </c>
      <c r="C250">
        <v>2001</v>
      </c>
      <c r="D250" s="8">
        <f t="shared" si="30"/>
        <v>2001</v>
      </c>
      <c r="E250" t="s">
        <v>15</v>
      </c>
      <c r="F250" s="8" t="str">
        <f t="shared" si="31"/>
        <v>Jun</v>
      </c>
      <c r="G250">
        <v>3</v>
      </c>
      <c r="H250" s="15" t="str">
        <f t="shared" si="32"/>
        <v>3-Jun-2001</v>
      </c>
      <c r="I250" s="13">
        <v>37045</v>
      </c>
      <c r="J250" s="18">
        <f t="shared" si="33"/>
        <v>22</v>
      </c>
      <c r="K250">
        <v>0</v>
      </c>
      <c r="L250" s="14">
        <v>2404.73</v>
      </c>
      <c r="M250" t="s">
        <v>8</v>
      </c>
      <c r="N250">
        <f t="shared" si="34"/>
        <v>1</v>
      </c>
      <c r="O250" s="8" t="str">
        <f t="shared" si="35"/>
        <v>tier - 2</v>
      </c>
      <c r="P250" t="s">
        <v>9</v>
      </c>
      <c r="Q250">
        <f t="shared" si="36"/>
        <v>1</v>
      </c>
      <c r="R250" s="8" t="str">
        <f t="shared" si="37"/>
        <v>tier - 3</v>
      </c>
      <c r="S250" t="s">
        <v>20</v>
      </c>
      <c r="T250" s="8" t="str">
        <f t="shared" si="38"/>
        <v>R1012</v>
      </c>
    </row>
    <row r="251" spans="1:20">
      <c r="A251" t="s">
        <v>276</v>
      </c>
      <c r="B251" t="str">
        <f t="shared" si="39"/>
        <v>Id2087</v>
      </c>
      <c r="C251">
        <v>1999</v>
      </c>
      <c r="D251" s="8">
        <f t="shared" si="30"/>
        <v>1999</v>
      </c>
      <c r="E251" t="s">
        <v>12</v>
      </c>
      <c r="F251" s="8" t="str">
        <f t="shared" si="31"/>
        <v>Nov</v>
      </c>
      <c r="G251">
        <v>12</v>
      </c>
      <c r="H251" s="15" t="str">
        <f t="shared" si="32"/>
        <v>12-Nov-1999</v>
      </c>
      <c r="I251" s="13">
        <v>36476</v>
      </c>
      <c r="J251" s="18">
        <f t="shared" si="33"/>
        <v>23</v>
      </c>
      <c r="K251">
        <v>1</v>
      </c>
      <c r="L251" s="14">
        <v>2416.96</v>
      </c>
      <c r="M251" t="s">
        <v>8</v>
      </c>
      <c r="N251">
        <f t="shared" si="34"/>
        <v>1</v>
      </c>
      <c r="O251" s="8" t="str">
        <f t="shared" si="35"/>
        <v>tier - 2</v>
      </c>
      <c r="P251" t="s">
        <v>8</v>
      </c>
      <c r="Q251">
        <f t="shared" si="36"/>
        <v>9</v>
      </c>
      <c r="R251" s="8" t="str">
        <f t="shared" si="37"/>
        <v>tier - 2</v>
      </c>
      <c r="S251" t="s">
        <v>39</v>
      </c>
      <c r="T251" s="8" t="str">
        <f t="shared" si="38"/>
        <v>R1011</v>
      </c>
    </row>
    <row r="252" spans="1:20">
      <c r="A252" t="s">
        <v>277</v>
      </c>
      <c r="B252" t="str">
        <f t="shared" si="39"/>
        <v>Id2086</v>
      </c>
      <c r="C252">
        <v>1999</v>
      </c>
      <c r="D252" s="8">
        <f t="shared" si="30"/>
        <v>1999</v>
      </c>
      <c r="E252" t="s">
        <v>12</v>
      </c>
      <c r="F252" s="8" t="str">
        <f t="shared" si="31"/>
        <v>Nov</v>
      </c>
      <c r="G252">
        <v>21</v>
      </c>
      <c r="H252" s="15" t="str">
        <f t="shared" si="32"/>
        <v>21-Nov-1999</v>
      </c>
      <c r="I252" s="13">
        <v>36485</v>
      </c>
      <c r="J252" s="18">
        <f t="shared" si="33"/>
        <v>23</v>
      </c>
      <c r="K252">
        <v>1</v>
      </c>
      <c r="L252" s="14">
        <v>2438.06</v>
      </c>
      <c r="M252" t="s">
        <v>8</v>
      </c>
      <c r="N252">
        <f t="shared" si="34"/>
        <v>1</v>
      </c>
      <c r="O252" s="8" t="str">
        <f t="shared" si="35"/>
        <v>tier - 2</v>
      </c>
      <c r="P252" t="s">
        <v>8</v>
      </c>
      <c r="Q252">
        <f t="shared" si="36"/>
        <v>9</v>
      </c>
      <c r="R252" s="8" t="str">
        <f t="shared" si="37"/>
        <v>tier - 2</v>
      </c>
      <c r="S252" t="s">
        <v>10</v>
      </c>
      <c r="T252" s="8" t="str">
        <f t="shared" si="38"/>
        <v>R1013</v>
      </c>
    </row>
    <row r="253" spans="1:20">
      <c r="A253" t="s">
        <v>278</v>
      </c>
      <c r="B253" t="str">
        <f t="shared" si="39"/>
        <v>Id2085</v>
      </c>
      <c r="C253">
        <v>2002</v>
      </c>
      <c r="D253" s="8">
        <f t="shared" si="30"/>
        <v>2002</v>
      </c>
      <c r="E253" t="s">
        <v>7</v>
      </c>
      <c r="F253" s="8" t="str">
        <f t="shared" si="31"/>
        <v>Jul</v>
      </c>
      <c r="G253">
        <v>29</v>
      </c>
      <c r="H253" s="15" t="str">
        <f t="shared" si="32"/>
        <v>29-Jul-2002</v>
      </c>
      <c r="I253" s="13">
        <v>37466</v>
      </c>
      <c r="J253" s="18">
        <f t="shared" si="33"/>
        <v>20</v>
      </c>
      <c r="K253">
        <v>0</v>
      </c>
      <c r="L253" s="14">
        <v>2457.21</v>
      </c>
      <c r="M253" t="s">
        <v>8</v>
      </c>
      <c r="N253">
        <f t="shared" si="34"/>
        <v>1</v>
      </c>
      <c r="O253" s="8" t="str">
        <f t="shared" si="35"/>
        <v>tier - 2</v>
      </c>
      <c r="P253" t="s">
        <v>13</v>
      </c>
      <c r="Q253">
        <f t="shared" si="36"/>
        <v>2</v>
      </c>
      <c r="R253" s="8" t="str">
        <f t="shared" si="37"/>
        <v>tier - 1</v>
      </c>
      <c r="S253" t="s">
        <v>244</v>
      </c>
      <c r="T253" s="8" t="str">
        <f t="shared" si="38"/>
        <v>R1024</v>
      </c>
    </row>
    <row r="254" spans="1:20">
      <c r="A254" t="s">
        <v>279</v>
      </c>
      <c r="B254" t="str">
        <f t="shared" si="39"/>
        <v>Id2084</v>
      </c>
      <c r="C254">
        <v>1998</v>
      </c>
      <c r="D254" s="8">
        <f t="shared" si="30"/>
        <v>1998</v>
      </c>
      <c r="E254" t="s">
        <v>12</v>
      </c>
      <c r="F254" s="8" t="str">
        <f t="shared" si="31"/>
        <v>Nov</v>
      </c>
      <c r="G254">
        <v>19</v>
      </c>
      <c r="H254" s="15" t="str">
        <f t="shared" si="32"/>
        <v>19-Nov-1998</v>
      </c>
      <c r="I254" s="13">
        <v>36118</v>
      </c>
      <c r="J254" s="18">
        <f t="shared" si="33"/>
        <v>24</v>
      </c>
      <c r="K254">
        <v>0</v>
      </c>
      <c r="L254" s="14">
        <v>2457.5</v>
      </c>
      <c r="M254" t="s">
        <v>8</v>
      </c>
      <c r="N254">
        <f t="shared" si="34"/>
        <v>1</v>
      </c>
      <c r="O254" s="8" t="str">
        <f t="shared" si="35"/>
        <v>tier - 2</v>
      </c>
      <c r="P254" t="s">
        <v>13</v>
      </c>
      <c r="Q254">
        <f t="shared" si="36"/>
        <v>2</v>
      </c>
      <c r="R254" s="8" t="str">
        <f t="shared" si="37"/>
        <v>tier - 1</v>
      </c>
      <c r="S254" t="s">
        <v>39</v>
      </c>
      <c r="T254" s="8" t="str">
        <f t="shared" si="38"/>
        <v>R1011</v>
      </c>
    </row>
    <row r="255" spans="1:20">
      <c r="A255" t="s">
        <v>280</v>
      </c>
      <c r="B255" t="str">
        <f t="shared" si="39"/>
        <v>Id2083</v>
      </c>
      <c r="C255">
        <v>2002</v>
      </c>
      <c r="D255" s="8">
        <f t="shared" si="30"/>
        <v>2002</v>
      </c>
      <c r="E255" t="s">
        <v>7</v>
      </c>
      <c r="F255" s="8" t="str">
        <f t="shared" si="31"/>
        <v>Jul</v>
      </c>
      <c r="G255">
        <v>11</v>
      </c>
      <c r="H255" s="15" t="str">
        <f t="shared" si="32"/>
        <v>11-Jul-2002</v>
      </c>
      <c r="I255" s="13">
        <v>37448</v>
      </c>
      <c r="J255" s="18">
        <f t="shared" si="33"/>
        <v>20</v>
      </c>
      <c r="K255">
        <v>0</v>
      </c>
      <c r="L255" s="14">
        <v>2459.7199999999998</v>
      </c>
      <c r="M255" t="s">
        <v>8</v>
      </c>
      <c r="N255">
        <f t="shared" si="34"/>
        <v>1</v>
      </c>
      <c r="O255" s="8" t="str">
        <f t="shared" si="35"/>
        <v>tier - 2</v>
      </c>
      <c r="P255" t="s">
        <v>8</v>
      </c>
      <c r="Q255">
        <f t="shared" si="36"/>
        <v>9</v>
      </c>
      <c r="R255" s="8" t="str">
        <f t="shared" si="37"/>
        <v>tier - 2</v>
      </c>
      <c r="S255" t="s">
        <v>244</v>
      </c>
      <c r="T255" s="8" t="str">
        <f t="shared" si="38"/>
        <v>R1024</v>
      </c>
    </row>
    <row r="256" spans="1:20">
      <c r="A256" t="s">
        <v>281</v>
      </c>
      <c r="B256" t="str">
        <f t="shared" si="39"/>
        <v>Id2082</v>
      </c>
      <c r="C256">
        <v>1998</v>
      </c>
      <c r="D256" s="8">
        <f t="shared" si="30"/>
        <v>1998</v>
      </c>
      <c r="E256" t="s">
        <v>32</v>
      </c>
      <c r="F256" s="8" t="str">
        <f t="shared" si="31"/>
        <v>Aug</v>
      </c>
      <c r="G256">
        <v>17</v>
      </c>
      <c r="H256" s="15" t="str">
        <f t="shared" si="32"/>
        <v>17-Aug-1998</v>
      </c>
      <c r="I256" s="13">
        <v>36024</v>
      </c>
      <c r="J256" s="18">
        <f t="shared" si="33"/>
        <v>24</v>
      </c>
      <c r="K256">
        <v>0</v>
      </c>
      <c r="L256" s="14">
        <v>2464.62</v>
      </c>
      <c r="M256" t="s">
        <v>8</v>
      </c>
      <c r="N256">
        <f t="shared" si="34"/>
        <v>1</v>
      </c>
      <c r="O256" s="8" t="str">
        <f t="shared" si="35"/>
        <v>tier - 2</v>
      </c>
      <c r="P256" t="s">
        <v>9</v>
      </c>
      <c r="Q256">
        <f t="shared" si="36"/>
        <v>1</v>
      </c>
      <c r="R256" s="8" t="str">
        <f t="shared" si="37"/>
        <v>tier - 3</v>
      </c>
      <c r="S256" t="s">
        <v>10</v>
      </c>
      <c r="T256" s="8" t="str">
        <f t="shared" si="38"/>
        <v>R1013</v>
      </c>
    </row>
    <row r="257" spans="1:20">
      <c r="A257" t="s">
        <v>282</v>
      </c>
      <c r="B257" t="str">
        <f t="shared" si="39"/>
        <v>Id2081</v>
      </c>
      <c r="C257">
        <v>1998</v>
      </c>
      <c r="D257" s="8">
        <f t="shared" si="30"/>
        <v>1998</v>
      </c>
      <c r="E257" t="s">
        <v>7</v>
      </c>
      <c r="F257" s="8" t="str">
        <f t="shared" si="31"/>
        <v>Jul</v>
      </c>
      <c r="G257">
        <v>2</v>
      </c>
      <c r="H257" s="15" t="str">
        <f t="shared" si="32"/>
        <v>2-Jul-1998</v>
      </c>
      <c r="I257" s="13">
        <v>35978</v>
      </c>
      <c r="J257" s="18">
        <f t="shared" si="33"/>
        <v>24</v>
      </c>
      <c r="K257">
        <v>0</v>
      </c>
      <c r="L257" s="14">
        <v>2473.33</v>
      </c>
      <c r="M257" t="s">
        <v>8</v>
      </c>
      <c r="N257">
        <f t="shared" si="34"/>
        <v>1</v>
      </c>
      <c r="O257" s="8" t="str">
        <f t="shared" si="35"/>
        <v>tier - 2</v>
      </c>
      <c r="P257" t="s">
        <v>9</v>
      </c>
      <c r="Q257">
        <f t="shared" si="36"/>
        <v>1</v>
      </c>
      <c r="R257" s="8" t="str">
        <f t="shared" si="37"/>
        <v>tier - 3</v>
      </c>
      <c r="S257" t="s">
        <v>10</v>
      </c>
      <c r="T257" s="8" t="str">
        <f t="shared" si="38"/>
        <v>R1013</v>
      </c>
    </row>
    <row r="258" spans="1:20">
      <c r="A258" t="s">
        <v>283</v>
      </c>
      <c r="B258" t="str">
        <f t="shared" si="39"/>
        <v>Id2080</v>
      </c>
      <c r="C258">
        <v>1998</v>
      </c>
      <c r="D258" s="8">
        <f t="shared" ref="D258:D321" si="40">IF(C258="?",ROUND(AVERAGE($C$2:$C$2344),0),C258)</f>
        <v>1998</v>
      </c>
      <c r="E258" t="s">
        <v>15</v>
      </c>
      <c r="F258" s="8" t="str">
        <f t="shared" ref="F258:F321" si="41">IF(E258="?","Sep",E258)</f>
        <v>Jun</v>
      </c>
      <c r="G258">
        <v>20</v>
      </c>
      <c r="H258" s="15" t="str">
        <f t="shared" ref="H258:H321" si="42">CONCATENATE(G258,"-",F258,"-",D258)</f>
        <v>20-Jun-1998</v>
      </c>
      <c r="I258" s="13">
        <v>35966</v>
      </c>
      <c r="J258" s="18">
        <f t="shared" ref="J258:J321" si="43">DATEDIF(I258,"8-6-2023","Y")</f>
        <v>24</v>
      </c>
      <c r="K258">
        <v>0</v>
      </c>
      <c r="L258" s="14">
        <v>2480.98</v>
      </c>
      <c r="M258" t="s">
        <v>8</v>
      </c>
      <c r="N258">
        <f t="shared" ref="N258:N321" si="44">MATCH(M258,$M$2:$M$2344,0)</f>
        <v>1</v>
      </c>
      <c r="O258" s="8" t="str">
        <f t="shared" ref="O258:O321" si="45">IF(M258="?",INDEX($M$2:$M$2344,MODE($N$2:$N$2344)),M258)</f>
        <v>tier - 2</v>
      </c>
      <c r="P258" t="s">
        <v>8</v>
      </c>
      <c r="Q258">
        <f t="shared" ref="Q258:Q321" si="46">MATCH(P258,$P$2:$P$2344,0)</f>
        <v>9</v>
      </c>
      <c r="R258" s="8" t="str">
        <f t="shared" ref="R258:R321" si="47">IF(P258="?",INDEX($P$2:$P$2344,MODE($Q$2:$Q$2344)),P258)</f>
        <v>tier - 2</v>
      </c>
      <c r="S258" t="s">
        <v>10</v>
      </c>
      <c r="T258" s="8" t="str">
        <f t="shared" ref="T258:T321" si="48">IF(S258="?","Unknown",S258)</f>
        <v>R1013</v>
      </c>
    </row>
    <row r="259" spans="1:20">
      <c r="A259" t="s">
        <v>284</v>
      </c>
      <c r="B259" t="str">
        <f t="shared" ref="B259:B322" si="49">IF(A259="?", "Unknown",A259)</f>
        <v>Id2079</v>
      </c>
      <c r="C259">
        <v>1995</v>
      </c>
      <c r="D259" s="8">
        <f t="shared" si="40"/>
        <v>1995</v>
      </c>
      <c r="E259" t="s">
        <v>12</v>
      </c>
      <c r="F259" s="8" t="str">
        <f t="shared" si="41"/>
        <v>Nov</v>
      </c>
      <c r="G259">
        <v>6</v>
      </c>
      <c r="H259" s="15" t="str">
        <f t="shared" si="42"/>
        <v>6-Nov-1995</v>
      </c>
      <c r="I259" s="13">
        <v>35009</v>
      </c>
      <c r="J259" s="18">
        <f t="shared" si="43"/>
        <v>27</v>
      </c>
      <c r="K259">
        <v>0</v>
      </c>
      <c r="L259" s="14">
        <v>2483.7399999999998</v>
      </c>
      <c r="M259" t="s">
        <v>9</v>
      </c>
      <c r="N259">
        <f t="shared" si="44"/>
        <v>4</v>
      </c>
      <c r="O259" s="8" t="str">
        <f t="shared" si="45"/>
        <v>tier - 3</v>
      </c>
      <c r="P259" t="s">
        <v>8</v>
      </c>
      <c r="Q259">
        <f t="shared" si="46"/>
        <v>9</v>
      </c>
      <c r="R259" s="8" t="str">
        <f t="shared" si="47"/>
        <v>tier - 2</v>
      </c>
      <c r="S259" t="s">
        <v>10</v>
      </c>
      <c r="T259" s="8" t="str">
        <f t="shared" si="48"/>
        <v>R1013</v>
      </c>
    </row>
    <row r="260" spans="1:20">
      <c r="A260" t="s">
        <v>285</v>
      </c>
      <c r="B260" t="str">
        <f t="shared" si="49"/>
        <v>Id2078</v>
      </c>
      <c r="C260">
        <v>1995</v>
      </c>
      <c r="D260" s="8">
        <f t="shared" si="40"/>
        <v>1995</v>
      </c>
      <c r="E260" t="s">
        <v>34</v>
      </c>
      <c r="F260" s="8" t="str">
        <f t="shared" si="41"/>
        <v>Oct</v>
      </c>
      <c r="G260">
        <v>14</v>
      </c>
      <c r="H260" s="15" t="str">
        <f t="shared" si="42"/>
        <v>14-Oct-1995</v>
      </c>
      <c r="I260" s="13">
        <v>34986</v>
      </c>
      <c r="J260" s="18">
        <f t="shared" si="43"/>
        <v>27</v>
      </c>
      <c r="K260">
        <v>0</v>
      </c>
      <c r="L260" s="14">
        <v>2494.02</v>
      </c>
      <c r="M260" t="s">
        <v>9</v>
      </c>
      <c r="N260">
        <f t="shared" si="44"/>
        <v>4</v>
      </c>
      <c r="O260" s="8" t="str">
        <f t="shared" si="45"/>
        <v>tier - 3</v>
      </c>
      <c r="P260" t="s">
        <v>13</v>
      </c>
      <c r="Q260">
        <f t="shared" si="46"/>
        <v>2</v>
      </c>
      <c r="R260" s="8" t="str">
        <f t="shared" si="47"/>
        <v>tier - 1</v>
      </c>
      <c r="S260" t="s">
        <v>39</v>
      </c>
      <c r="T260" s="8" t="str">
        <f t="shared" si="48"/>
        <v>R1011</v>
      </c>
    </row>
    <row r="261" spans="1:20">
      <c r="A261" t="s">
        <v>286</v>
      </c>
      <c r="B261" t="str">
        <f t="shared" si="49"/>
        <v>Id2077</v>
      </c>
      <c r="C261">
        <v>1995</v>
      </c>
      <c r="D261" s="8">
        <f t="shared" si="40"/>
        <v>1995</v>
      </c>
      <c r="E261" t="s">
        <v>7</v>
      </c>
      <c r="F261" s="8" t="str">
        <f t="shared" si="41"/>
        <v>Jul</v>
      </c>
      <c r="G261">
        <v>9</v>
      </c>
      <c r="H261" s="15" t="str">
        <f t="shared" si="42"/>
        <v>9-Jul-1995</v>
      </c>
      <c r="I261" s="13">
        <v>34889</v>
      </c>
      <c r="J261" s="18">
        <f t="shared" si="43"/>
        <v>27</v>
      </c>
      <c r="K261">
        <v>0</v>
      </c>
      <c r="L261" s="14">
        <v>2497.04</v>
      </c>
      <c r="M261" t="s">
        <v>9</v>
      </c>
      <c r="N261">
        <f t="shared" si="44"/>
        <v>4</v>
      </c>
      <c r="O261" s="8" t="str">
        <f t="shared" si="45"/>
        <v>tier - 3</v>
      </c>
      <c r="P261" t="s">
        <v>9</v>
      </c>
      <c r="Q261">
        <f t="shared" si="46"/>
        <v>1</v>
      </c>
      <c r="R261" s="8" t="str">
        <f t="shared" si="47"/>
        <v>tier - 3</v>
      </c>
      <c r="S261" t="s">
        <v>10</v>
      </c>
      <c r="T261" s="8" t="str">
        <f t="shared" si="48"/>
        <v>R1013</v>
      </c>
    </row>
    <row r="262" spans="1:20">
      <c r="A262" t="s">
        <v>287</v>
      </c>
      <c r="B262" t="str">
        <f t="shared" si="49"/>
        <v>Id2076</v>
      </c>
      <c r="C262">
        <v>1995</v>
      </c>
      <c r="D262" s="8">
        <f t="shared" si="40"/>
        <v>1995</v>
      </c>
      <c r="E262" t="s">
        <v>34</v>
      </c>
      <c r="F262" s="8" t="str">
        <f t="shared" si="41"/>
        <v>Oct</v>
      </c>
      <c r="G262">
        <v>15</v>
      </c>
      <c r="H262" s="15" t="str">
        <f t="shared" si="42"/>
        <v>15-Oct-1995</v>
      </c>
      <c r="I262" s="13">
        <v>34987</v>
      </c>
      <c r="J262" s="18">
        <f t="shared" si="43"/>
        <v>27</v>
      </c>
      <c r="K262">
        <v>0</v>
      </c>
      <c r="L262" s="14">
        <v>2498.41</v>
      </c>
      <c r="M262" t="s">
        <v>9</v>
      </c>
      <c r="N262">
        <f t="shared" si="44"/>
        <v>4</v>
      </c>
      <c r="O262" s="8" t="str">
        <f t="shared" si="45"/>
        <v>tier - 3</v>
      </c>
      <c r="P262" t="s">
        <v>9</v>
      </c>
      <c r="Q262">
        <f t="shared" si="46"/>
        <v>1</v>
      </c>
      <c r="R262" s="8" t="str">
        <f t="shared" si="47"/>
        <v>tier - 3</v>
      </c>
      <c r="S262" t="s">
        <v>10</v>
      </c>
      <c r="T262" s="8" t="str">
        <f t="shared" si="48"/>
        <v>R1013</v>
      </c>
    </row>
    <row r="263" spans="1:20">
      <c r="A263" t="s">
        <v>288</v>
      </c>
      <c r="B263" t="str">
        <f t="shared" si="49"/>
        <v>Id2075</v>
      </c>
      <c r="C263">
        <v>2004</v>
      </c>
      <c r="D263" s="8">
        <f t="shared" si="40"/>
        <v>2004</v>
      </c>
      <c r="E263" t="s">
        <v>17</v>
      </c>
      <c r="F263" s="8" t="str">
        <f t="shared" si="41"/>
        <v>Sep</v>
      </c>
      <c r="G263">
        <v>6</v>
      </c>
      <c r="H263" s="15" t="str">
        <f t="shared" si="42"/>
        <v>6-Sep-2004</v>
      </c>
      <c r="I263" s="13">
        <v>38236</v>
      </c>
      <c r="J263" s="18">
        <f t="shared" si="43"/>
        <v>18</v>
      </c>
      <c r="K263">
        <v>0</v>
      </c>
      <c r="L263" s="14">
        <v>2500.9299999999998</v>
      </c>
      <c r="M263" t="s">
        <v>8</v>
      </c>
      <c r="N263">
        <f t="shared" si="44"/>
        <v>1</v>
      </c>
      <c r="O263" s="8" t="str">
        <f t="shared" si="45"/>
        <v>tier - 2</v>
      </c>
      <c r="P263" t="s">
        <v>8</v>
      </c>
      <c r="Q263">
        <f t="shared" si="46"/>
        <v>9</v>
      </c>
      <c r="R263" s="8" t="str">
        <f t="shared" si="47"/>
        <v>tier - 2</v>
      </c>
      <c r="S263" t="s">
        <v>20</v>
      </c>
      <c r="T263" s="8" t="str">
        <f t="shared" si="48"/>
        <v>R1012</v>
      </c>
    </row>
    <row r="264" spans="1:20">
      <c r="A264" t="s">
        <v>289</v>
      </c>
      <c r="B264" t="str">
        <f t="shared" si="49"/>
        <v>Id2074</v>
      </c>
      <c r="C264">
        <v>1991</v>
      </c>
      <c r="D264" s="8">
        <f t="shared" si="40"/>
        <v>1991</v>
      </c>
      <c r="E264" t="s">
        <v>32</v>
      </c>
      <c r="F264" s="8" t="str">
        <f t="shared" si="41"/>
        <v>Aug</v>
      </c>
      <c r="G264">
        <v>5</v>
      </c>
      <c r="H264" s="15" t="str">
        <f t="shared" si="42"/>
        <v>5-Aug-1991</v>
      </c>
      <c r="I264" s="13">
        <v>33455</v>
      </c>
      <c r="J264" s="18">
        <f t="shared" si="43"/>
        <v>31</v>
      </c>
      <c r="K264">
        <v>3</v>
      </c>
      <c r="L264" s="14">
        <v>2510.79</v>
      </c>
      <c r="M264" t="s">
        <v>8</v>
      </c>
      <c r="N264">
        <f t="shared" si="44"/>
        <v>1</v>
      </c>
      <c r="O264" s="8" t="str">
        <f t="shared" si="45"/>
        <v>tier - 2</v>
      </c>
      <c r="P264" t="s">
        <v>13</v>
      </c>
      <c r="Q264">
        <f t="shared" si="46"/>
        <v>2</v>
      </c>
      <c r="R264" s="8" t="str">
        <f t="shared" si="47"/>
        <v>tier - 1</v>
      </c>
      <c r="S264" t="s">
        <v>10</v>
      </c>
      <c r="T264" s="8" t="str">
        <f t="shared" si="48"/>
        <v>R1013</v>
      </c>
    </row>
    <row r="265" spans="1:20">
      <c r="A265" t="s">
        <v>290</v>
      </c>
      <c r="B265" t="str">
        <f t="shared" si="49"/>
        <v>Id2073</v>
      </c>
      <c r="C265">
        <v>1997</v>
      </c>
      <c r="D265" s="8">
        <f t="shared" si="40"/>
        <v>1997</v>
      </c>
      <c r="E265" t="s">
        <v>12</v>
      </c>
      <c r="F265" s="8" t="str">
        <f t="shared" si="41"/>
        <v>Nov</v>
      </c>
      <c r="G265">
        <v>2</v>
      </c>
      <c r="H265" s="15" t="str">
        <f t="shared" si="42"/>
        <v>2-Nov-1997</v>
      </c>
      <c r="I265" s="13">
        <v>35736</v>
      </c>
      <c r="J265" s="18">
        <f t="shared" si="43"/>
        <v>25</v>
      </c>
      <c r="K265">
        <v>0</v>
      </c>
      <c r="L265" s="14">
        <v>2523.17</v>
      </c>
      <c r="M265" t="s">
        <v>9</v>
      </c>
      <c r="N265">
        <f t="shared" si="44"/>
        <v>4</v>
      </c>
      <c r="O265" s="8" t="str">
        <f t="shared" si="45"/>
        <v>tier - 3</v>
      </c>
      <c r="P265" t="s">
        <v>13</v>
      </c>
      <c r="Q265">
        <f t="shared" si="46"/>
        <v>2</v>
      </c>
      <c r="R265" s="8" t="str">
        <f t="shared" si="47"/>
        <v>tier - 1</v>
      </c>
      <c r="S265" t="s">
        <v>20</v>
      </c>
      <c r="T265" s="8" t="str">
        <f t="shared" si="48"/>
        <v>R1012</v>
      </c>
    </row>
    <row r="266" spans="1:20">
      <c r="A266" t="s">
        <v>291</v>
      </c>
      <c r="B266" t="str">
        <f t="shared" si="49"/>
        <v>Id2072</v>
      </c>
      <c r="C266">
        <v>2000</v>
      </c>
      <c r="D266" s="8">
        <f t="shared" si="40"/>
        <v>2000</v>
      </c>
      <c r="E266" t="s">
        <v>32</v>
      </c>
      <c r="F266" s="8" t="str">
        <f t="shared" si="41"/>
        <v>Aug</v>
      </c>
      <c r="G266">
        <v>25</v>
      </c>
      <c r="H266" s="15" t="str">
        <f t="shared" si="42"/>
        <v>25-Aug-2000</v>
      </c>
      <c r="I266" s="13">
        <v>36763</v>
      </c>
      <c r="J266" s="18">
        <f t="shared" si="43"/>
        <v>22</v>
      </c>
      <c r="K266">
        <v>0</v>
      </c>
      <c r="L266" s="14">
        <v>2527.8200000000002</v>
      </c>
      <c r="M266" t="s">
        <v>8</v>
      </c>
      <c r="N266">
        <f t="shared" si="44"/>
        <v>1</v>
      </c>
      <c r="O266" s="8" t="str">
        <f t="shared" si="45"/>
        <v>tier - 2</v>
      </c>
      <c r="P266" t="s">
        <v>9</v>
      </c>
      <c r="Q266">
        <f t="shared" si="46"/>
        <v>1</v>
      </c>
      <c r="R266" s="8" t="str">
        <f t="shared" si="47"/>
        <v>tier - 3</v>
      </c>
      <c r="S266" t="s">
        <v>20</v>
      </c>
      <c r="T266" s="8" t="str">
        <f t="shared" si="48"/>
        <v>R1012</v>
      </c>
    </row>
    <row r="267" spans="1:20">
      <c r="A267" t="s">
        <v>292</v>
      </c>
      <c r="B267" t="str">
        <f t="shared" si="49"/>
        <v>Id2071</v>
      </c>
      <c r="C267">
        <v>1997</v>
      </c>
      <c r="D267" s="8">
        <f t="shared" si="40"/>
        <v>1997</v>
      </c>
      <c r="E267" t="s">
        <v>7</v>
      </c>
      <c r="F267" s="8" t="str">
        <f t="shared" si="41"/>
        <v>Jul</v>
      </c>
      <c r="G267">
        <v>28</v>
      </c>
      <c r="H267" s="15" t="str">
        <f t="shared" si="42"/>
        <v>28-Jul-1997</v>
      </c>
      <c r="I267" s="13">
        <v>35639</v>
      </c>
      <c r="J267" s="18">
        <f t="shared" si="43"/>
        <v>25</v>
      </c>
      <c r="K267">
        <v>0</v>
      </c>
      <c r="L267" s="14">
        <v>2534.39</v>
      </c>
      <c r="M267" t="s">
        <v>9</v>
      </c>
      <c r="N267">
        <f t="shared" si="44"/>
        <v>4</v>
      </c>
      <c r="O267" s="8" t="str">
        <f t="shared" si="45"/>
        <v>tier - 3</v>
      </c>
      <c r="P267" t="s">
        <v>9</v>
      </c>
      <c r="Q267">
        <f t="shared" si="46"/>
        <v>1</v>
      </c>
      <c r="R267" s="8" t="str">
        <f t="shared" si="47"/>
        <v>tier - 3</v>
      </c>
      <c r="S267" t="s">
        <v>20</v>
      </c>
      <c r="T267" s="8" t="str">
        <f t="shared" si="48"/>
        <v>R1012</v>
      </c>
    </row>
    <row r="268" spans="1:20">
      <c r="A268" t="s">
        <v>293</v>
      </c>
      <c r="B268" t="str">
        <f t="shared" si="49"/>
        <v>Id2070</v>
      </c>
      <c r="C268">
        <v>1990</v>
      </c>
      <c r="D268" s="8">
        <f t="shared" si="40"/>
        <v>1990</v>
      </c>
      <c r="E268" t="s">
        <v>34</v>
      </c>
      <c r="F268" s="8" t="str">
        <f t="shared" si="41"/>
        <v>Oct</v>
      </c>
      <c r="G268">
        <v>1</v>
      </c>
      <c r="H268" s="15" t="str">
        <f t="shared" si="42"/>
        <v>1-Oct-1990</v>
      </c>
      <c r="I268" s="13">
        <v>33147</v>
      </c>
      <c r="J268" s="18">
        <f t="shared" si="43"/>
        <v>32</v>
      </c>
      <c r="K268">
        <v>3</v>
      </c>
      <c r="L268" s="14">
        <v>2540.39</v>
      </c>
      <c r="M268" t="s">
        <v>8</v>
      </c>
      <c r="N268">
        <f t="shared" si="44"/>
        <v>1</v>
      </c>
      <c r="O268" s="8" t="str">
        <f t="shared" si="45"/>
        <v>tier - 2</v>
      </c>
      <c r="P268" t="s">
        <v>8</v>
      </c>
      <c r="Q268">
        <f t="shared" si="46"/>
        <v>9</v>
      </c>
      <c r="R268" s="8" t="str">
        <f t="shared" si="47"/>
        <v>tier - 2</v>
      </c>
      <c r="S268" t="s">
        <v>10</v>
      </c>
      <c r="T268" s="8" t="str">
        <f t="shared" si="48"/>
        <v>R1013</v>
      </c>
    </row>
    <row r="269" spans="1:20">
      <c r="A269" t="s">
        <v>294</v>
      </c>
      <c r="B269" t="str">
        <f t="shared" si="49"/>
        <v>Id2069</v>
      </c>
      <c r="C269">
        <v>1991</v>
      </c>
      <c r="D269" s="8">
        <f t="shared" si="40"/>
        <v>1991</v>
      </c>
      <c r="E269" t="s">
        <v>12</v>
      </c>
      <c r="F269" s="8" t="str">
        <f t="shared" si="41"/>
        <v>Nov</v>
      </c>
      <c r="G269">
        <v>17</v>
      </c>
      <c r="H269" s="15" t="str">
        <f t="shared" si="42"/>
        <v>17-Nov-1991</v>
      </c>
      <c r="I269" s="13">
        <v>33559</v>
      </c>
      <c r="J269" s="18">
        <f t="shared" si="43"/>
        <v>31</v>
      </c>
      <c r="K269">
        <v>3</v>
      </c>
      <c r="L269" s="14">
        <v>2545.6799999999998</v>
      </c>
      <c r="M269" t="s">
        <v>8</v>
      </c>
      <c r="N269">
        <f t="shared" si="44"/>
        <v>1</v>
      </c>
      <c r="O269" s="8" t="str">
        <f t="shared" si="45"/>
        <v>tier - 2</v>
      </c>
      <c r="P269" t="s">
        <v>13</v>
      </c>
      <c r="Q269">
        <f t="shared" si="46"/>
        <v>2</v>
      </c>
      <c r="R269" s="8" t="str">
        <f t="shared" si="47"/>
        <v>tier - 1</v>
      </c>
      <c r="S269" t="s">
        <v>10</v>
      </c>
      <c r="T269" s="8" t="str">
        <f t="shared" si="48"/>
        <v>R1013</v>
      </c>
    </row>
    <row r="270" spans="1:20">
      <c r="A270" t="s">
        <v>295</v>
      </c>
      <c r="B270" t="str">
        <f t="shared" si="49"/>
        <v>Id2068</v>
      </c>
      <c r="C270">
        <v>2002</v>
      </c>
      <c r="D270" s="8">
        <f t="shared" si="40"/>
        <v>2002</v>
      </c>
      <c r="E270" t="s">
        <v>34</v>
      </c>
      <c r="F270" s="8" t="str">
        <f t="shared" si="41"/>
        <v>Oct</v>
      </c>
      <c r="G270">
        <v>11</v>
      </c>
      <c r="H270" s="15" t="str">
        <f t="shared" si="42"/>
        <v>11-Oct-2002</v>
      </c>
      <c r="I270" s="13">
        <v>37540</v>
      </c>
      <c r="J270" s="18">
        <f t="shared" si="43"/>
        <v>20</v>
      </c>
      <c r="K270">
        <v>2</v>
      </c>
      <c r="L270" s="14">
        <v>2566.4699999999998</v>
      </c>
      <c r="M270" t="s">
        <v>8</v>
      </c>
      <c r="N270">
        <f t="shared" si="44"/>
        <v>1</v>
      </c>
      <c r="O270" s="8" t="str">
        <f t="shared" si="45"/>
        <v>tier - 2</v>
      </c>
      <c r="P270" t="s">
        <v>9</v>
      </c>
      <c r="Q270">
        <f t="shared" si="46"/>
        <v>1</v>
      </c>
      <c r="R270" s="8" t="str">
        <f t="shared" si="47"/>
        <v>tier - 3</v>
      </c>
      <c r="S270" t="s">
        <v>10</v>
      </c>
      <c r="T270" s="8" t="str">
        <f t="shared" si="48"/>
        <v>R1013</v>
      </c>
    </row>
    <row r="271" spans="1:20">
      <c r="A271" t="s">
        <v>296</v>
      </c>
      <c r="B271" t="str">
        <f t="shared" si="49"/>
        <v>Id2067</v>
      </c>
      <c r="C271">
        <v>2002</v>
      </c>
      <c r="D271" s="8">
        <f t="shared" si="40"/>
        <v>2002</v>
      </c>
      <c r="E271" t="s">
        <v>7</v>
      </c>
      <c r="F271" s="8" t="str">
        <f t="shared" si="41"/>
        <v>Jul</v>
      </c>
      <c r="G271">
        <v>20</v>
      </c>
      <c r="H271" s="15" t="str">
        <f t="shared" si="42"/>
        <v>20-Jul-2002</v>
      </c>
      <c r="I271" s="13">
        <v>37457</v>
      </c>
      <c r="J271" s="18">
        <f t="shared" si="43"/>
        <v>20</v>
      </c>
      <c r="K271">
        <v>0</v>
      </c>
      <c r="L271" s="14">
        <v>2585.04</v>
      </c>
      <c r="M271" t="s">
        <v>8</v>
      </c>
      <c r="N271">
        <f t="shared" si="44"/>
        <v>1</v>
      </c>
      <c r="O271" s="8" t="str">
        <f t="shared" si="45"/>
        <v>tier - 2</v>
      </c>
      <c r="P271" t="s">
        <v>8</v>
      </c>
      <c r="Q271">
        <f t="shared" si="46"/>
        <v>9</v>
      </c>
      <c r="R271" s="8" t="str">
        <f t="shared" si="47"/>
        <v>tier - 2</v>
      </c>
      <c r="S271" t="s">
        <v>297</v>
      </c>
      <c r="T271" s="8" t="str">
        <f t="shared" si="48"/>
        <v>R1021</v>
      </c>
    </row>
    <row r="272" spans="1:20">
      <c r="A272" t="s">
        <v>298</v>
      </c>
      <c r="B272" t="str">
        <f t="shared" si="49"/>
        <v>Id2066</v>
      </c>
      <c r="C272">
        <v>2001</v>
      </c>
      <c r="D272" s="8">
        <f t="shared" si="40"/>
        <v>2001</v>
      </c>
      <c r="E272" t="s">
        <v>34</v>
      </c>
      <c r="F272" s="8" t="str">
        <f t="shared" si="41"/>
        <v>Oct</v>
      </c>
      <c r="G272">
        <v>15</v>
      </c>
      <c r="H272" s="15" t="str">
        <f t="shared" si="42"/>
        <v>15-Oct-2001</v>
      </c>
      <c r="I272" s="13">
        <v>37179</v>
      </c>
      <c r="J272" s="18">
        <f t="shared" si="43"/>
        <v>21</v>
      </c>
      <c r="K272">
        <v>1</v>
      </c>
      <c r="L272" s="14">
        <v>2585.27</v>
      </c>
      <c r="M272" t="s">
        <v>8</v>
      </c>
      <c r="N272">
        <f t="shared" si="44"/>
        <v>1</v>
      </c>
      <c r="O272" s="8" t="str">
        <f t="shared" si="45"/>
        <v>tier - 2</v>
      </c>
      <c r="P272" t="s">
        <v>9</v>
      </c>
      <c r="Q272">
        <f t="shared" si="46"/>
        <v>1</v>
      </c>
      <c r="R272" s="8" t="str">
        <f t="shared" si="47"/>
        <v>tier - 3</v>
      </c>
      <c r="S272" t="s">
        <v>39</v>
      </c>
      <c r="T272" s="8" t="str">
        <f t="shared" si="48"/>
        <v>R1011</v>
      </c>
    </row>
    <row r="273" spans="1:20">
      <c r="A273" t="s">
        <v>299</v>
      </c>
      <c r="B273" t="str">
        <f t="shared" si="49"/>
        <v>Id2065</v>
      </c>
      <c r="C273">
        <v>2001</v>
      </c>
      <c r="D273" s="8">
        <f t="shared" si="40"/>
        <v>2001</v>
      </c>
      <c r="E273" t="s">
        <v>7</v>
      </c>
      <c r="F273" s="8" t="str">
        <f t="shared" si="41"/>
        <v>Jul</v>
      </c>
      <c r="G273">
        <v>28</v>
      </c>
      <c r="H273" s="15" t="str">
        <f t="shared" si="42"/>
        <v>28-Jul-2001</v>
      </c>
      <c r="I273" s="13">
        <v>37100</v>
      </c>
      <c r="J273" s="18">
        <f t="shared" si="43"/>
        <v>21</v>
      </c>
      <c r="K273">
        <v>0</v>
      </c>
      <c r="L273" s="14">
        <v>2585.85</v>
      </c>
      <c r="M273" t="s">
        <v>8</v>
      </c>
      <c r="N273">
        <f t="shared" si="44"/>
        <v>1</v>
      </c>
      <c r="O273" s="8" t="str">
        <f t="shared" si="45"/>
        <v>tier - 2</v>
      </c>
      <c r="P273" t="s">
        <v>8</v>
      </c>
      <c r="Q273">
        <f t="shared" si="46"/>
        <v>9</v>
      </c>
      <c r="R273" s="8" t="str">
        <f t="shared" si="47"/>
        <v>tier - 2</v>
      </c>
      <c r="S273" t="s">
        <v>244</v>
      </c>
      <c r="T273" s="8" t="str">
        <f t="shared" si="48"/>
        <v>R1024</v>
      </c>
    </row>
    <row r="274" spans="1:20">
      <c r="A274" t="s">
        <v>300</v>
      </c>
      <c r="B274" t="str">
        <f t="shared" si="49"/>
        <v>Id2064</v>
      </c>
      <c r="C274">
        <v>2001</v>
      </c>
      <c r="D274" s="8">
        <f t="shared" si="40"/>
        <v>2001</v>
      </c>
      <c r="E274" t="s">
        <v>32</v>
      </c>
      <c r="F274" s="8" t="str">
        <f t="shared" si="41"/>
        <v>Aug</v>
      </c>
      <c r="G274">
        <v>26</v>
      </c>
      <c r="H274" s="15" t="str">
        <f t="shared" si="42"/>
        <v>26-Aug-2001</v>
      </c>
      <c r="I274" s="13">
        <v>37129</v>
      </c>
      <c r="J274" s="18">
        <f t="shared" si="43"/>
        <v>21</v>
      </c>
      <c r="K274">
        <v>1</v>
      </c>
      <c r="L274" s="14">
        <v>2597.7800000000002</v>
      </c>
      <c r="M274" t="s">
        <v>8</v>
      </c>
      <c r="N274">
        <f t="shared" si="44"/>
        <v>1</v>
      </c>
      <c r="O274" s="8" t="str">
        <f t="shared" si="45"/>
        <v>tier - 2</v>
      </c>
      <c r="P274" t="s">
        <v>13</v>
      </c>
      <c r="Q274">
        <f t="shared" si="46"/>
        <v>2</v>
      </c>
      <c r="R274" s="8" t="str">
        <f t="shared" si="47"/>
        <v>tier - 1</v>
      </c>
      <c r="S274" t="s">
        <v>39</v>
      </c>
      <c r="T274" s="8" t="str">
        <f t="shared" si="48"/>
        <v>R1011</v>
      </c>
    </row>
    <row r="275" spans="1:20">
      <c r="A275" t="s">
        <v>301</v>
      </c>
      <c r="B275" t="str">
        <f t="shared" si="49"/>
        <v>Id2063</v>
      </c>
      <c r="C275">
        <v>1997</v>
      </c>
      <c r="D275" s="8">
        <f t="shared" si="40"/>
        <v>1997</v>
      </c>
      <c r="E275" t="s">
        <v>32</v>
      </c>
      <c r="F275" s="8" t="str">
        <f t="shared" si="41"/>
        <v>Aug</v>
      </c>
      <c r="G275">
        <v>26</v>
      </c>
      <c r="H275" s="15" t="str">
        <f t="shared" si="42"/>
        <v>26-Aug-1997</v>
      </c>
      <c r="I275" s="13">
        <v>35668</v>
      </c>
      <c r="J275" s="18">
        <f t="shared" si="43"/>
        <v>25</v>
      </c>
      <c r="K275">
        <v>0</v>
      </c>
      <c r="L275" s="14">
        <v>2632.99</v>
      </c>
      <c r="M275" t="s">
        <v>8</v>
      </c>
      <c r="N275">
        <f t="shared" si="44"/>
        <v>1</v>
      </c>
      <c r="O275" s="8" t="str">
        <f t="shared" si="45"/>
        <v>tier - 2</v>
      </c>
      <c r="P275" t="s">
        <v>13</v>
      </c>
      <c r="Q275">
        <f t="shared" si="46"/>
        <v>2</v>
      </c>
      <c r="R275" s="8" t="str">
        <f t="shared" si="47"/>
        <v>tier - 1</v>
      </c>
      <c r="S275" t="s">
        <v>39</v>
      </c>
      <c r="T275" s="8" t="str">
        <f t="shared" si="48"/>
        <v>R1011</v>
      </c>
    </row>
    <row r="276" spans="1:20">
      <c r="A276" t="s">
        <v>302</v>
      </c>
      <c r="B276" t="str">
        <f t="shared" si="49"/>
        <v>Id2062</v>
      </c>
      <c r="C276">
        <v>2000</v>
      </c>
      <c r="D276" s="8">
        <f t="shared" si="40"/>
        <v>2000</v>
      </c>
      <c r="E276" t="s">
        <v>15</v>
      </c>
      <c r="F276" s="8" t="str">
        <f t="shared" si="41"/>
        <v>Jun</v>
      </c>
      <c r="G276">
        <v>24</v>
      </c>
      <c r="H276" s="15" t="str">
        <f t="shared" si="42"/>
        <v>24-Jun-2000</v>
      </c>
      <c r="I276" s="13">
        <v>36701</v>
      </c>
      <c r="J276" s="18">
        <f t="shared" si="43"/>
        <v>22</v>
      </c>
      <c r="K276">
        <v>1</v>
      </c>
      <c r="L276" s="14">
        <v>2639.04</v>
      </c>
      <c r="M276" t="s">
        <v>8</v>
      </c>
      <c r="N276">
        <f t="shared" si="44"/>
        <v>1</v>
      </c>
      <c r="O276" s="8" t="str">
        <f t="shared" si="45"/>
        <v>tier - 2</v>
      </c>
      <c r="P276" t="s">
        <v>8</v>
      </c>
      <c r="Q276">
        <f t="shared" si="46"/>
        <v>9</v>
      </c>
      <c r="R276" s="8" t="str">
        <f t="shared" si="47"/>
        <v>tier - 2</v>
      </c>
      <c r="S276" t="s">
        <v>20</v>
      </c>
      <c r="T276" s="8" t="str">
        <f t="shared" si="48"/>
        <v>R1012</v>
      </c>
    </row>
    <row r="277" spans="1:20">
      <c r="A277" t="s">
        <v>303</v>
      </c>
      <c r="B277" t="str">
        <f t="shared" si="49"/>
        <v>Id2061</v>
      </c>
      <c r="C277">
        <v>2000</v>
      </c>
      <c r="D277" s="8">
        <f t="shared" si="40"/>
        <v>2000</v>
      </c>
      <c r="E277" t="s">
        <v>27</v>
      </c>
      <c r="F277" s="8" t="str">
        <f t="shared" si="41"/>
        <v>Dec</v>
      </c>
      <c r="G277">
        <v>9</v>
      </c>
      <c r="H277" s="15" t="str">
        <f t="shared" si="42"/>
        <v>9-Dec-2000</v>
      </c>
      <c r="I277" s="13">
        <v>36869</v>
      </c>
      <c r="J277" s="18">
        <f t="shared" si="43"/>
        <v>22</v>
      </c>
      <c r="K277">
        <v>1</v>
      </c>
      <c r="L277" s="14">
        <v>2643.27</v>
      </c>
      <c r="M277" t="s">
        <v>8</v>
      </c>
      <c r="N277">
        <f t="shared" si="44"/>
        <v>1</v>
      </c>
      <c r="O277" s="8" t="str">
        <f t="shared" si="45"/>
        <v>tier - 2</v>
      </c>
      <c r="P277" t="s">
        <v>13</v>
      </c>
      <c r="Q277">
        <f t="shared" si="46"/>
        <v>2</v>
      </c>
      <c r="R277" s="8" t="str">
        <f t="shared" si="47"/>
        <v>tier - 1</v>
      </c>
      <c r="S277" t="s">
        <v>20</v>
      </c>
      <c r="T277" s="8" t="str">
        <f t="shared" si="48"/>
        <v>R1012</v>
      </c>
    </row>
    <row r="278" spans="1:20">
      <c r="A278" t="s">
        <v>304</v>
      </c>
      <c r="B278" t="str">
        <f t="shared" si="49"/>
        <v>Id2060</v>
      </c>
      <c r="C278">
        <v>1996</v>
      </c>
      <c r="D278" s="8">
        <f t="shared" si="40"/>
        <v>1996</v>
      </c>
      <c r="E278" t="s">
        <v>32</v>
      </c>
      <c r="F278" s="8" t="str">
        <f t="shared" si="41"/>
        <v>Aug</v>
      </c>
      <c r="G278">
        <v>5</v>
      </c>
      <c r="H278" s="15" t="str">
        <f t="shared" si="42"/>
        <v>5-Aug-1996</v>
      </c>
      <c r="I278" s="13">
        <v>35282</v>
      </c>
      <c r="J278" s="18">
        <f t="shared" si="43"/>
        <v>26</v>
      </c>
      <c r="K278">
        <v>0</v>
      </c>
      <c r="L278" s="14">
        <v>2680.95</v>
      </c>
      <c r="M278" t="s">
        <v>9</v>
      </c>
      <c r="N278">
        <f t="shared" si="44"/>
        <v>4</v>
      </c>
      <c r="O278" s="8" t="str">
        <f t="shared" si="45"/>
        <v>tier - 3</v>
      </c>
      <c r="P278" t="s">
        <v>8</v>
      </c>
      <c r="Q278">
        <f t="shared" si="46"/>
        <v>9</v>
      </c>
      <c r="R278" s="8" t="str">
        <f t="shared" si="47"/>
        <v>tier - 2</v>
      </c>
      <c r="S278" t="s">
        <v>20</v>
      </c>
      <c r="T278" s="8" t="str">
        <f t="shared" si="48"/>
        <v>R1012</v>
      </c>
    </row>
    <row r="279" spans="1:20">
      <c r="A279" t="s">
        <v>305</v>
      </c>
      <c r="B279" t="str">
        <f t="shared" si="49"/>
        <v>Id2059</v>
      </c>
      <c r="C279">
        <v>1994</v>
      </c>
      <c r="D279" s="8">
        <f t="shared" si="40"/>
        <v>1994</v>
      </c>
      <c r="E279" t="s">
        <v>17</v>
      </c>
      <c r="F279" s="8" t="str">
        <f t="shared" si="41"/>
        <v>Sep</v>
      </c>
      <c r="G279">
        <v>17</v>
      </c>
      <c r="H279" s="15" t="str">
        <f t="shared" si="42"/>
        <v>17-Sep-1994</v>
      </c>
      <c r="I279" s="13">
        <v>34594</v>
      </c>
      <c r="J279" s="18">
        <f t="shared" si="43"/>
        <v>28</v>
      </c>
      <c r="K279">
        <v>0</v>
      </c>
      <c r="L279" s="14">
        <v>2684.69</v>
      </c>
      <c r="M279" t="s">
        <v>8</v>
      </c>
      <c r="N279">
        <f t="shared" si="44"/>
        <v>1</v>
      </c>
      <c r="O279" s="8" t="str">
        <f t="shared" si="45"/>
        <v>tier - 2</v>
      </c>
      <c r="P279" t="s">
        <v>8</v>
      </c>
      <c r="Q279">
        <f t="shared" si="46"/>
        <v>9</v>
      </c>
      <c r="R279" s="8" t="str">
        <f t="shared" si="47"/>
        <v>tier - 2</v>
      </c>
      <c r="S279" t="s">
        <v>10</v>
      </c>
      <c r="T279" s="8" t="str">
        <f t="shared" si="48"/>
        <v>R1013</v>
      </c>
    </row>
    <row r="280" spans="1:20">
      <c r="A280" t="s">
        <v>306</v>
      </c>
      <c r="B280" t="str">
        <f t="shared" si="49"/>
        <v>Id2058</v>
      </c>
      <c r="C280">
        <v>1994</v>
      </c>
      <c r="D280" s="8">
        <f t="shared" si="40"/>
        <v>1994</v>
      </c>
      <c r="E280" t="s">
        <v>34</v>
      </c>
      <c r="F280" s="8" t="str">
        <f t="shared" si="41"/>
        <v>Oct</v>
      </c>
      <c r="G280">
        <v>2</v>
      </c>
      <c r="H280" s="15" t="str">
        <f t="shared" si="42"/>
        <v>2-Oct-1994</v>
      </c>
      <c r="I280" s="13">
        <v>34609</v>
      </c>
      <c r="J280" s="18">
        <f t="shared" si="43"/>
        <v>28</v>
      </c>
      <c r="K280">
        <v>0</v>
      </c>
      <c r="L280" s="14">
        <v>2689.5</v>
      </c>
      <c r="M280" t="s">
        <v>9</v>
      </c>
      <c r="N280">
        <f t="shared" si="44"/>
        <v>4</v>
      </c>
      <c r="O280" s="8" t="str">
        <f t="shared" si="45"/>
        <v>tier - 3</v>
      </c>
      <c r="P280" t="s">
        <v>8</v>
      </c>
      <c r="Q280">
        <f t="shared" si="46"/>
        <v>9</v>
      </c>
      <c r="R280" s="8" t="str">
        <f t="shared" si="47"/>
        <v>tier - 2</v>
      </c>
      <c r="S280" t="s">
        <v>10</v>
      </c>
      <c r="T280" s="8" t="str">
        <f t="shared" si="48"/>
        <v>R1013</v>
      </c>
    </row>
    <row r="281" spans="1:20">
      <c r="A281" t="s">
        <v>307</v>
      </c>
      <c r="B281" t="str">
        <f t="shared" si="49"/>
        <v>Id2057</v>
      </c>
      <c r="C281">
        <v>1999</v>
      </c>
      <c r="D281" s="8">
        <f t="shared" si="40"/>
        <v>1999</v>
      </c>
      <c r="E281" t="s">
        <v>15</v>
      </c>
      <c r="F281" s="8" t="str">
        <f t="shared" si="41"/>
        <v>Jun</v>
      </c>
      <c r="G281">
        <v>11</v>
      </c>
      <c r="H281" s="15" t="str">
        <f t="shared" si="42"/>
        <v>11-Jun-1999</v>
      </c>
      <c r="I281" s="13">
        <v>36322</v>
      </c>
      <c r="J281" s="18">
        <f t="shared" si="43"/>
        <v>23</v>
      </c>
      <c r="K281">
        <v>0</v>
      </c>
      <c r="L281" s="14">
        <v>2690.11</v>
      </c>
      <c r="M281" t="s">
        <v>8</v>
      </c>
      <c r="N281">
        <f t="shared" si="44"/>
        <v>1</v>
      </c>
      <c r="O281" s="8" t="str">
        <f t="shared" si="45"/>
        <v>tier - 2</v>
      </c>
      <c r="P281" t="s">
        <v>8</v>
      </c>
      <c r="Q281">
        <f t="shared" si="46"/>
        <v>9</v>
      </c>
      <c r="R281" s="8" t="str">
        <f t="shared" si="47"/>
        <v>tier - 2</v>
      </c>
      <c r="S281" t="s">
        <v>20</v>
      </c>
      <c r="T281" s="8" t="str">
        <f t="shared" si="48"/>
        <v>R1012</v>
      </c>
    </row>
    <row r="282" spans="1:20">
      <c r="A282" t="s">
        <v>308</v>
      </c>
      <c r="B282" t="str">
        <f t="shared" si="49"/>
        <v>Id2056</v>
      </c>
      <c r="C282">
        <v>1996</v>
      </c>
      <c r="D282" s="8">
        <f t="shared" si="40"/>
        <v>1996</v>
      </c>
      <c r="E282" t="s">
        <v>15</v>
      </c>
      <c r="F282" s="8" t="str">
        <f t="shared" si="41"/>
        <v>Jun</v>
      </c>
      <c r="G282">
        <v>13</v>
      </c>
      <c r="H282" s="15" t="str">
        <f t="shared" si="42"/>
        <v>13-Jun-1996</v>
      </c>
      <c r="I282" s="13">
        <v>35229</v>
      </c>
      <c r="J282" s="18">
        <f t="shared" si="43"/>
        <v>26</v>
      </c>
      <c r="K282">
        <v>0</v>
      </c>
      <c r="L282" s="14">
        <v>2699.57</v>
      </c>
      <c r="M282" t="s">
        <v>8</v>
      </c>
      <c r="N282">
        <f t="shared" si="44"/>
        <v>1</v>
      </c>
      <c r="O282" s="8" t="str">
        <f t="shared" si="45"/>
        <v>tier - 2</v>
      </c>
      <c r="P282" t="s">
        <v>13</v>
      </c>
      <c r="Q282">
        <f t="shared" si="46"/>
        <v>2</v>
      </c>
      <c r="R282" s="8" t="str">
        <f t="shared" si="47"/>
        <v>tier - 1</v>
      </c>
      <c r="S282" t="s">
        <v>20</v>
      </c>
      <c r="T282" s="8" t="str">
        <f t="shared" si="48"/>
        <v>R1012</v>
      </c>
    </row>
    <row r="283" spans="1:20">
      <c r="A283" t="s">
        <v>309</v>
      </c>
      <c r="B283" t="str">
        <f t="shared" si="49"/>
        <v>Id2055</v>
      </c>
      <c r="C283">
        <v>2003</v>
      </c>
      <c r="D283" s="8">
        <f t="shared" si="40"/>
        <v>2003</v>
      </c>
      <c r="E283" t="s">
        <v>7</v>
      </c>
      <c r="F283" s="8" t="str">
        <f t="shared" si="41"/>
        <v>Jul</v>
      </c>
      <c r="G283">
        <v>17</v>
      </c>
      <c r="H283" s="15" t="str">
        <f t="shared" si="42"/>
        <v>17-Jul-2003</v>
      </c>
      <c r="I283" s="13">
        <v>37819</v>
      </c>
      <c r="J283" s="18">
        <f t="shared" si="43"/>
        <v>19</v>
      </c>
      <c r="K283">
        <v>1</v>
      </c>
      <c r="L283" s="14">
        <v>2709.11</v>
      </c>
      <c r="M283" t="s">
        <v>8</v>
      </c>
      <c r="N283">
        <f t="shared" si="44"/>
        <v>1</v>
      </c>
      <c r="O283" s="8" t="str">
        <f t="shared" si="45"/>
        <v>tier - 2</v>
      </c>
      <c r="P283" t="s">
        <v>8</v>
      </c>
      <c r="Q283">
        <f t="shared" si="46"/>
        <v>9</v>
      </c>
      <c r="R283" s="8" t="str">
        <f t="shared" si="47"/>
        <v>tier - 2</v>
      </c>
      <c r="S283" t="s">
        <v>20</v>
      </c>
      <c r="T283" s="8" t="str">
        <f t="shared" si="48"/>
        <v>R1012</v>
      </c>
    </row>
    <row r="284" spans="1:20">
      <c r="A284" t="s">
        <v>310</v>
      </c>
      <c r="B284" t="str">
        <f t="shared" si="49"/>
        <v>Id2054</v>
      </c>
      <c r="C284">
        <v>2003</v>
      </c>
      <c r="D284" s="8">
        <f t="shared" si="40"/>
        <v>2003</v>
      </c>
      <c r="E284" t="s">
        <v>12</v>
      </c>
      <c r="F284" s="8" t="str">
        <f t="shared" si="41"/>
        <v>Nov</v>
      </c>
      <c r="G284">
        <v>21</v>
      </c>
      <c r="H284" s="15" t="str">
        <f t="shared" si="42"/>
        <v>21-Nov-2003</v>
      </c>
      <c r="I284" s="13">
        <v>37946</v>
      </c>
      <c r="J284" s="18">
        <f t="shared" si="43"/>
        <v>19</v>
      </c>
      <c r="K284">
        <v>1</v>
      </c>
      <c r="L284" s="14">
        <v>2709.24</v>
      </c>
      <c r="M284" t="s">
        <v>8</v>
      </c>
      <c r="N284">
        <f t="shared" si="44"/>
        <v>1</v>
      </c>
      <c r="O284" s="8" t="str">
        <f t="shared" si="45"/>
        <v>tier - 2</v>
      </c>
      <c r="P284" t="s">
        <v>8</v>
      </c>
      <c r="Q284">
        <f t="shared" si="46"/>
        <v>9</v>
      </c>
      <c r="R284" s="8" t="str">
        <f t="shared" si="47"/>
        <v>tier - 2</v>
      </c>
      <c r="S284" t="s">
        <v>20</v>
      </c>
      <c r="T284" s="8" t="str">
        <f t="shared" si="48"/>
        <v>R1012</v>
      </c>
    </row>
    <row r="285" spans="1:20">
      <c r="A285" t="s">
        <v>311</v>
      </c>
      <c r="B285" t="str">
        <f t="shared" si="49"/>
        <v>Id2053</v>
      </c>
      <c r="C285">
        <v>2003</v>
      </c>
      <c r="D285" s="8">
        <f t="shared" si="40"/>
        <v>2003</v>
      </c>
      <c r="E285" t="s">
        <v>27</v>
      </c>
      <c r="F285" s="8" t="str">
        <f t="shared" si="41"/>
        <v>Dec</v>
      </c>
      <c r="G285">
        <v>1</v>
      </c>
      <c r="H285" s="15" t="str">
        <f t="shared" si="42"/>
        <v>1-Dec-2003</v>
      </c>
      <c r="I285" s="13">
        <v>37956</v>
      </c>
      <c r="J285" s="18">
        <f t="shared" si="43"/>
        <v>19</v>
      </c>
      <c r="K285">
        <v>1</v>
      </c>
      <c r="L285" s="14">
        <v>2710.83</v>
      </c>
      <c r="M285" t="s">
        <v>8</v>
      </c>
      <c r="N285">
        <f t="shared" si="44"/>
        <v>1</v>
      </c>
      <c r="O285" s="8" t="str">
        <f t="shared" si="45"/>
        <v>tier - 2</v>
      </c>
      <c r="P285" t="s">
        <v>9</v>
      </c>
      <c r="Q285">
        <f t="shared" si="46"/>
        <v>1</v>
      </c>
      <c r="R285" s="8" t="str">
        <f t="shared" si="47"/>
        <v>tier - 3</v>
      </c>
      <c r="S285" t="s">
        <v>20</v>
      </c>
      <c r="T285" s="8" t="str">
        <f t="shared" si="48"/>
        <v>R1012</v>
      </c>
    </row>
    <row r="286" spans="1:20">
      <c r="A286" t="s">
        <v>312</v>
      </c>
      <c r="B286" t="str">
        <f t="shared" si="49"/>
        <v>Id2052</v>
      </c>
      <c r="C286">
        <v>2003</v>
      </c>
      <c r="D286" s="8">
        <f t="shared" si="40"/>
        <v>2003</v>
      </c>
      <c r="E286" t="s">
        <v>32</v>
      </c>
      <c r="F286" s="8" t="str">
        <f t="shared" si="41"/>
        <v>Aug</v>
      </c>
      <c r="G286">
        <v>6</v>
      </c>
      <c r="H286" s="15" t="str">
        <f t="shared" si="42"/>
        <v>6-Aug-2003</v>
      </c>
      <c r="I286" s="13">
        <v>37839</v>
      </c>
      <c r="J286" s="18">
        <f t="shared" si="43"/>
        <v>19</v>
      </c>
      <c r="K286">
        <v>1</v>
      </c>
      <c r="L286" s="14">
        <v>2719.28</v>
      </c>
      <c r="M286" t="s">
        <v>8</v>
      </c>
      <c r="N286">
        <f t="shared" si="44"/>
        <v>1</v>
      </c>
      <c r="O286" s="8" t="str">
        <f t="shared" si="45"/>
        <v>tier - 2</v>
      </c>
      <c r="P286" t="s">
        <v>8</v>
      </c>
      <c r="Q286">
        <f t="shared" si="46"/>
        <v>9</v>
      </c>
      <c r="R286" s="8" t="str">
        <f t="shared" si="47"/>
        <v>tier - 2</v>
      </c>
      <c r="S286" t="s">
        <v>20</v>
      </c>
      <c r="T286" s="8" t="str">
        <f t="shared" si="48"/>
        <v>R1012</v>
      </c>
    </row>
    <row r="287" spans="1:20">
      <c r="A287" t="s">
        <v>313</v>
      </c>
      <c r="B287" t="str">
        <f t="shared" si="49"/>
        <v>Id2051</v>
      </c>
      <c r="C287">
        <v>1997</v>
      </c>
      <c r="D287" s="8">
        <f t="shared" si="40"/>
        <v>1997</v>
      </c>
      <c r="E287" t="s">
        <v>34</v>
      </c>
      <c r="F287" s="8" t="str">
        <f t="shared" si="41"/>
        <v>Oct</v>
      </c>
      <c r="G287">
        <v>30</v>
      </c>
      <c r="H287" s="15" t="str">
        <f t="shared" si="42"/>
        <v>30-Oct-1997</v>
      </c>
      <c r="I287" s="13">
        <v>35733</v>
      </c>
      <c r="J287" s="18">
        <f t="shared" si="43"/>
        <v>25</v>
      </c>
      <c r="K287">
        <v>0</v>
      </c>
      <c r="L287" s="14">
        <v>2721.32</v>
      </c>
      <c r="M287" t="s">
        <v>13</v>
      </c>
      <c r="N287">
        <f t="shared" si="44"/>
        <v>240</v>
      </c>
      <c r="O287" s="8" t="str">
        <f t="shared" si="45"/>
        <v>tier - 1</v>
      </c>
      <c r="P287" t="s">
        <v>9</v>
      </c>
      <c r="Q287">
        <f t="shared" si="46"/>
        <v>1</v>
      </c>
      <c r="R287" s="8" t="str">
        <f t="shared" si="47"/>
        <v>tier - 3</v>
      </c>
      <c r="S287" t="s">
        <v>273</v>
      </c>
      <c r="T287" s="8" t="str">
        <f t="shared" si="48"/>
        <v>R1014</v>
      </c>
    </row>
    <row r="288" spans="1:20">
      <c r="A288" t="s">
        <v>314</v>
      </c>
      <c r="B288" t="str">
        <f t="shared" si="49"/>
        <v>Id2050</v>
      </c>
      <c r="C288">
        <v>1988</v>
      </c>
      <c r="D288" s="8">
        <f t="shared" si="40"/>
        <v>1988</v>
      </c>
      <c r="E288" t="s">
        <v>32</v>
      </c>
      <c r="F288" s="8" t="str">
        <f t="shared" si="41"/>
        <v>Aug</v>
      </c>
      <c r="G288">
        <v>20</v>
      </c>
      <c r="H288" s="15" t="str">
        <f t="shared" si="42"/>
        <v>20-Aug-1988</v>
      </c>
      <c r="I288" s="13">
        <v>32375</v>
      </c>
      <c r="J288" s="18">
        <f t="shared" si="43"/>
        <v>34</v>
      </c>
      <c r="K288">
        <v>3</v>
      </c>
      <c r="L288" s="14">
        <v>2726.06</v>
      </c>
      <c r="M288" t="s">
        <v>8</v>
      </c>
      <c r="N288">
        <f t="shared" si="44"/>
        <v>1</v>
      </c>
      <c r="O288" s="8" t="str">
        <f t="shared" si="45"/>
        <v>tier - 2</v>
      </c>
      <c r="P288" t="s">
        <v>8</v>
      </c>
      <c r="Q288">
        <f t="shared" si="46"/>
        <v>9</v>
      </c>
      <c r="R288" s="8" t="str">
        <f t="shared" si="47"/>
        <v>tier - 2</v>
      </c>
      <c r="S288" t="s">
        <v>10</v>
      </c>
      <c r="T288" s="8" t="str">
        <f t="shared" si="48"/>
        <v>R1013</v>
      </c>
    </row>
    <row r="289" spans="1:20">
      <c r="A289" t="s">
        <v>315</v>
      </c>
      <c r="B289" t="str">
        <f t="shared" si="49"/>
        <v>Id2049</v>
      </c>
      <c r="C289">
        <v>1997</v>
      </c>
      <c r="D289" s="8">
        <f t="shared" si="40"/>
        <v>1997</v>
      </c>
      <c r="E289" t="s">
        <v>34</v>
      </c>
      <c r="F289" s="8" t="str">
        <f t="shared" si="41"/>
        <v>Oct</v>
      </c>
      <c r="G289">
        <v>6</v>
      </c>
      <c r="H289" s="15" t="str">
        <f t="shared" si="42"/>
        <v>6-Oct-1997</v>
      </c>
      <c r="I289" s="13">
        <v>35709</v>
      </c>
      <c r="J289" s="18">
        <f t="shared" si="43"/>
        <v>25</v>
      </c>
      <c r="K289">
        <v>0</v>
      </c>
      <c r="L289" s="14">
        <v>2727.4</v>
      </c>
      <c r="M289" t="s">
        <v>9</v>
      </c>
      <c r="N289">
        <f t="shared" si="44"/>
        <v>4</v>
      </c>
      <c r="O289" s="8" t="str">
        <f t="shared" si="45"/>
        <v>tier - 3</v>
      </c>
      <c r="P289" t="s">
        <v>9</v>
      </c>
      <c r="Q289">
        <f t="shared" si="46"/>
        <v>1</v>
      </c>
      <c r="R289" s="8" t="str">
        <f t="shared" si="47"/>
        <v>tier - 3</v>
      </c>
      <c r="S289" t="s">
        <v>165</v>
      </c>
      <c r="T289" s="8" t="str">
        <f t="shared" si="48"/>
        <v>R1016</v>
      </c>
    </row>
    <row r="290" spans="1:20">
      <c r="A290" t="s">
        <v>316</v>
      </c>
      <c r="B290" t="str">
        <f t="shared" si="49"/>
        <v>Id2048</v>
      </c>
      <c r="C290">
        <v>2003</v>
      </c>
      <c r="D290" s="8">
        <f t="shared" si="40"/>
        <v>2003</v>
      </c>
      <c r="E290" t="s">
        <v>27</v>
      </c>
      <c r="F290" s="8" t="str">
        <f t="shared" si="41"/>
        <v>Dec</v>
      </c>
      <c r="G290">
        <v>3</v>
      </c>
      <c r="H290" s="15" t="str">
        <f t="shared" si="42"/>
        <v>3-Dec-2003</v>
      </c>
      <c r="I290" s="13">
        <v>37958</v>
      </c>
      <c r="J290" s="18">
        <f t="shared" si="43"/>
        <v>19</v>
      </c>
      <c r="K290">
        <v>1</v>
      </c>
      <c r="L290" s="14">
        <v>2730.11</v>
      </c>
      <c r="M290" t="s">
        <v>8</v>
      </c>
      <c r="N290">
        <f t="shared" si="44"/>
        <v>1</v>
      </c>
      <c r="O290" s="8" t="str">
        <f t="shared" si="45"/>
        <v>tier - 2</v>
      </c>
      <c r="P290" t="s">
        <v>9</v>
      </c>
      <c r="Q290">
        <f t="shared" si="46"/>
        <v>1</v>
      </c>
      <c r="R290" s="8" t="str">
        <f t="shared" si="47"/>
        <v>tier - 3</v>
      </c>
      <c r="S290" t="s">
        <v>20</v>
      </c>
      <c r="T290" s="8" t="str">
        <f t="shared" si="48"/>
        <v>R1012</v>
      </c>
    </row>
    <row r="291" spans="1:20">
      <c r="A291" t="s">
        <v>317</v>
      </c>
      <c r="B291" t="str">
        <f t="shared" si="49"/>
        <v>Id2047</v>
      </c>
      <c r="C291">
        <v>2000</v>
      </c>
      <c r="D291" s="8">
        <f t="shared" si="40"/>
        <v>2000</v>
      </c>
      <c r="E291" t="s">
        <v>27</v>
      </c>
      <c r="F291" s="8" t="str">
        <f t="shared" si="41"/>
        <v>Dec</v>
      </c>
      <c r="G291">
        <v>17</v>
      </c>
      <c r="H291" s="15" t="str">
        <f t="shared" si="42"/>
        <v>17-Dec-2000</v>
      </c>
      <c r="I291" s="13">
        <v>36877</v>
      </c>
      <c r="J291" s="18">
        <f t="shared" si="43"/>
        <v>22</v>
      </c>
      <c r="K291">
        <v>0</v>
      </c>
      <c r="L291" s="14">
        <v>2731.91</v>
      </c>
      <c r="M291" t="s">
        <v>8</v>
      </c>
      <c r="N291">
        <f t="shared" si="44"/>
        <v>1</v>
      </c>
      <c r="O291" s="8" t="str">
        <f t="shared" si="45"/>
        <v>tier - 2</v>
      </c>
      <c r="P291" t="s">
        <v>9</v>
      </c>
      <c r="Q291">
        <f t="shared" si="46"/>
        <v>1</v>
      </c>
      <c r="R291" s="8" t="str">
        <f t="shared" si="47"/>
        <v>tier - 3</v>
      </c>
      <c r="S291" t="s">
        <v>244</v>
      </c>
      <c r="T291" s="8" t="str">
        <f t="shared" si="48"/>
        <v>R1024</v>
      </c>
    </row>
    <row r="292" spans="1:20">
      <c r="A292" t="s">
        <v>318</v>
      </c>
      <c r="B292" t="str">
        <f t="shared" si="49"/>
        <v>Id2046</v>
      </c>
      <c r="C292">
        <v>2000</v>
      </c>
      <c r="D292" s="8">
        <f t="shared" si="40"/>
        <v>2000</v>
      </c>
      <c r="E292" t="s">
        <v>34</v>
      </c>
      <c r="F292" s="8" t="str">
        <f t="shared" si="41"/>
        <v>Oct</v>
      </c>
      <c r="G292">
        <v>3</v>
      </c>
      <c r="H292" s="15" t="str">
        <f t="shared" si="42"/>
        <v>3-Oct-2000</v>
      </c>
      <c r="I292" s="13">
        <v>36802</v>
      </c>
      <c r="J292" s="18">
        <f t="shared" si="43"/>
        <v>22</v>
      </c>
      <c r="K292">
        <v>0</v>
      </c>
      <c r="L292" s="14">
        <v>2741.95</v>
      </c>
      <c r="M292" t="s">
        <v>8</v>
      </c>
      <c r="N292">
        <f t="shared" si="44"/>
        <v>1</v>
      </c>
      <c r="O292" s="8" t="str">
        <f t="shared" si="45"/>
        <v>tier - 2</v>
      </c>
      <c r="P292" t="s">
        <v>9</v>
      </c>
      <c r="Q292">
        <f t="shared" si="46"/>
        <v>1</v>
      </c>
      <c r="R292" s="8" t="str">
        <f t="shared" si="47"/>
        <v>tier - 3</v>
      </c>
      <c r="S292" t="s">
        <v>244</v>
      </c>
      <c r="T292" s="8" t="str">
        <f t="shared" si="48"/>
        <v>R1024</v>
      </c>
    </row>
    <row r="293" spans="1:20">
      <c r="A293" t="s">
        <v>319</v>
      </c>
      <c r="B293" t="str">
        <f t="shared" si="49"/>
        <v>Id2045</v>
      </c>
      <c r="C293">
        <v>2000</v>
      </c>
      <c r="D293" s="8">
        <f t="shared" si="40"/>
        <v>2000</v>
      </c>
      <c r="E293" t="s">
        <v>34</v>
      </c>
      <c r="F293" s="8" t="str">
        <f t="shared" si="41"/>
        <v>Oct</v>
      </c>
      <c r="G293">
        <v>11</v>
      </c>
      <c r="H293" s="15" t="str">
        <f t="shared" si="42"/>
        <v>11-Oct-2000</v>
      </c>
      <c r="I293" s="13">
        <v>36810</v>
      </c>
      <c r="J293" s="18">
        <f t="shared" si="43"/>
        <v>22</v>
      </c>
      <c r="K293">
        <v>0</v>
      </c>
      <c r="L293" s="14">
        <v>2755.02</v>
      </c>
      <c r="M293" t="s">
        <v>8</v>
      </c>
      <c r="N293">
        <f t="shared" si="44"/>
        <v>1</v>
      </c>
      <c r="O293" s="8" t="str">
        <f t="shared" si="45"/>
        <v>tier - 2</v>
      </c>
      <c r="P293" t="s">
        <v>13</v>
      </c>
      <c r="Q293">
        <f t="shared" si="46"/>
        <v>2</v>
      </c>
      <c r="R293" s="8" t="str">
        <f t="shared" si="47"/>
        <v>tier - 1</v>
      </c>
      <c r="S293" t="s">
        <v>244</v>
      </c>
      <c r="T293" s="8" t="str">
        <f t="shared" si="48"/>
        <v>R1024</v>
      </c>
    </row>
    <row r="294" spans="1:20">
      <c r="A294" t="s">
        <v>320</v>
      </c>
      <c r="B294" t="str">
        <f t="shared" si="49"/>
        <v>Id2044</v>
      </c>
      <c r="C294">
        <v>1997</v>
      </c>
      <c r="D294" s="8">
        <f t="shared" si="40"/>
        <v>1997</v>
      </c>
      <c r="E294" t="s">
        <v>32</v>
      </c>
      <c r="F294" s="8" t="str">
        <f t="shared" si="41"/>
        <v>Aug</v>
      </c>
      <c r="G294">
        <v>10</v>
      </c>
      <c r="H294" s="15" t="str">
        <f t="shared" si="42"/>
        <v>10-Aug-1997</v>
      </c>
      <c r="I294" s="13">
        <v>35652</v>
      </c>
      <c r="J294" s="18">
        <f t="shared" si="43"/>
        <v>25</v>
      </c>
      <c r="K294">
        <v>0</v>
      </c>
      <c r="L294" s="14">
        <v>2758.99</v>
      </c>
      <c r="M294" t="s">
        <v>8</v>
      </c>
      <c r="N294">
        <f t="shared" si="44"/>
        <v>1</v>
      </c>
      <c r="O294" s="8" t="str">
        <f t="shared" si="45"/>
        <v>tier - 2</v>
      </c>
      <c r="P294" t="s">
        <v>13</v>
      </c>
      <c r="Q294">
        <f t="shared" si="46"/>
        <v>2</v>
      </c>
      <c r="R294" s="8" t="str">
        <f t="shared" si="47"/>
        <v>tier - 1</v>
      </c>
      <c r="S294" t="s">
        <v>20</v>
      </c>
      <c r="T294" s="8" t="str">
        <f t="shared" si="48"/>
        <v>R1012</v>
      </c>
    </row>
    <row r="295" spans="1:20">
      <c r="A295" t="s">
        <v>321</v>
      </c>
      <c r="B295" t="str">
        <f t="shared" si="49"/>
        <v>Id2043</v>
      </c>
      <c r="C295">
        <v>2004</v>
      </c>
      <c r="D295" s="8">
        <f t="shared" si="40"/>
        <v>2004</v>
      </c>
      <c r="E295" t="s">
        <v>12</v>
      </c>
      <c r="F295" s="8" t="str">
        <f t="shared" si="41"/>
        <v>Nov</v>
      </c>
      <c r="G295">
        <v>14</v>
      </c>
      <c r="H295" s="15" t="str">
        <f t="shared" si="42"/>
        <v>14-Nov-2004</v>
      </c>
      <c r="I295" s="13">
        <v>38305</v>
      </c>
      <c r="J295" s="18">
        <f t="shared" si="43"/>
        <v>18</v>
      </c>
      <c r="K295">
        <v>0</v>
      </c>
      <c r="L295" s="14">
        <v>2773.46</v>
      </c>
      <c r="M295" t="s">
        <v>8</v>
      </c>
      <c r="N295">
        <f t="shared" si="44"/>
        <v>1</v>
      </c>
      <c r="O295" s="8" t="str">
        <f t="shared" si="45"/>
        <v>tier - 2</v>
      </c>
      <c r="P295" t="s">
        <v>13</v>
      </c>
      <c r="Q295">
        <f t="shared" si="46"/>
        <v>2</v>
      </c>
      <c r="R295" s="8" t="str">
        <f t="shared" si="47"/>
        <v>tier - 1</v>
      </c>
      <c r="S295" t="s">
        <v>297</v>
      </c>
      <c r="T295" s="8" t="str">
        <f t="shared" si="48"/>
        <v>R1021</v>
      </c>
    </row>
    <row r="296" spans="1:20">
      <c r="A296" t="s">
        <v>28</v>
      </c>
      <c r="B296" t="str">
        <f t="shared" si="49"/>
        <v>Unknown</v>
      </c>
      <c r="C296">
        <v>1999</v>
      </c>
      <c r="D296" s="8">
        <f t="shared" si="40"/>
        <v>1999</v>
      </c>
      <c r="E296" t="s">
        <v>15</v>
      </c>
      <c r="F296" s="8" t="str">
        <f t="shared" si="41"/>
        <v>Jun</v>
      </c>
      <c r="G296">
        <v>9</v>
      </c>
      <c r="H296" s="15" t="str">
        <f t="shared" si="42"/>
        <v>9-Jun-1999</v>
      </c>
      <c r="I296" s="13">
        <v>36320</v>
      </c>
      <c r="J296" s="18">
        <f t="shared" si="43"/>
        <v>23</v>
      </c>
      <c r="K296">
        <v>1</v>
      </c>
      <c r="L296" s="14">
        <v>2775.19</v>
      </c>
      <c r="M296" t="s">
        <v>8</v>
      </c>
      <c r="N296">
        <f t="shared" si="44"/>
        <v>1</v>
      </c>
      <c r="O296" s="8" t="str">
        <f t="shared" si="45"/>
        <v>tier - 2</v>
      </c>
      <c r="P296" t="s">
        <v>13</v>
      </c>
      <c r="Q296">
        <f t="shared" si="46"/>
        <v>2</v>
      </c>
      <c r="R296" s="8" t="str">
        <f t="shared" si="47"/>
        <v>tier - 1</v>
      </c>
      <c r="S296" t="s">
        <v>20</v>
      </c>
      <c r="T296" s="8" t="str">
        <f t="shared" si="48"/>
        <v>R1012</v>
      </c>
    </row>
    <row r="297" spans="1:20">
      <c r="A297" t="s">
        <v>322</v>
      </c>
      <c r="B297" t="str">
        <f t="shared" si="49"/>
        <v>Id2042</v>
      </c>
      <c r="C297">
        <v>1999</v>
      </c>
      <c r="D297" s="8">
        <f t="shared" si="40"/>
        <v>1999</v>
      </c>
      <c r="E297" t="s">
        <v>32</v>
      </c>
      <c r="F297" s="8" t="str">
        <f t="shared" si="41"/>
        <v>Aug</v>
      </c>
      <c r="G297">
        <v>29</v>
      </c>
      <c r="H297" s="15" t="str">
        <f t="shared" si="42"/>
        <v>29-Aug-1999</v>
      </c>
      <c r="I297" s="13">
        <v>36401</v>
      </c>
      <c r="J297" s="18">
        <f t="shared" si="43"/>
        <v>23</v>
      </c>
      <c r="K297">
        <v>1</v>
      </c>
      <c r="L297" s="14">
        <v>2775.19</v>
      </c>
      <c r="M297" t="s">
        <v>8</v>
      </c>
      <c r="N297">
        <f t="shared" si="44"/>
        <v>1</v>
      </c>
      <c r="O297" s="8" t="str">
        <f t="shared" si="45"/>
        <v>tier - 2</v>
      </c>
      <c r="P297" t="s">
        <v>13</v>
      </c>
      <c r="Q297">
        <f t="shared" si="46"/>
        <v>2</v>
      </c>
      <c r="R297" s="8" t="str">
        <f t="shared" si="47"/>
        <v>tier - 1</v>
      </c>
      <c r="S297" t="s">
        <v>20</v>
      </c>
      <c r="T297" s="8" t="str">
        <f t="shared" si="48"/>
        <v>R1012</v>
      </c>
    </row>
    <row r="298" spans="1:20">
      <c r="A298" t="s">
        <v>323</v>
      </c>
      <c r="B298" t="str">
        <f t="shared" si="49"/>
        <v>Id2041</v>
      </c>
      <c r="C298">
        <v>1999</v>
      </c>
      <c r="D298" s="8">
        <f t="shared" si="40"/>
        <v>1999</v>
      </c>
      <c r="E298" t="s">
        <v>27</v>
      </c>
      <c r="F298" s="8" t="str">
        <f t="shared" si="41"/>
        <v>Dec</v>
      </c>
      <c r="G298">
        <v>24</v>
      </c>
      <c r="H298" s="15" t="str">
        <f t="shared" si="42"/>
        <v>24-Dec-1999</v>
      </c>
      <c r="I298" s="13">
        <v>36518</v>
      </c>
      <c r="J298" s="18">
        <f t="shared" si="43"/>
        <v>23</v>
      </c>
      <c r="K298">
        <v>1</v>
      </c>
      <c r="L298" s="14">
        <v>2789.06</v>
      </c>
      <c r="M298" t="s">
        <v>8</v>
      </c>
      <c r="N298">
        <f t="shared" si="44"/>
        <v>1</v>
      </c>
      <c r="O298" s="8" t="str">
        <f t="shared" si="45"/>
        <v>tier - 2</v>
      </c>
      <c r="P298" t="s">
        <v>9</v>
      </c>
      <c r="Q298">
        <f t="shared" si="46"/>
        <v>1</v>
      </c>
      <c r="R298" s="8" t="str">
        <f t="shared" si="47"/>
        <v>tier - 3</v>
      </c>
      <c r="S298" t="s">
        <v>20</v>
      </c>
      <c r="T298" s="8" t="str">
        <f t="shared" si="48"/>
        <v>R1012</v>
      </c>
    </row>
    <row r="299" spans="1:20">
      <c r="A299" t="s">
        <v>324</v>
      </c>
      <c r="B299" t="str">
        <f t="shared" si="49"/>
        <v>Id2040</v>
      </c>
      <c r="C299">
        <v>2004</v>
      </c>
      <c r="D299" s="8">
        <f t="shared" si="40"/>
        <v>2004</v>
      </c>
      <c r="E299" t="s">
        <v>32</v>
      </c>
      <c r="F299" s="8" t="str">
        <f t="shared" si="41"/>
        <v>Aug</v>
      </c>
      <c r="G299">
        <v>4</v>
      </c>
      <c r="H299" s="15" t="str">
        <f t="shared" si="42"/>
        <v>4-Aug-2004</v>
      </c>
      <c r="I299" s="13">
        <v>38203</v>
      </c>
      <c r="J299" s="18">
        <f t="shared" si="43"/>
        <v>18</v>
      </c>
      <c r="K299">
        <v>2</v>
      </c>
      <c r="L299" s="14">
        <v>2801.26</v>
      </c>
      <c r="M299" t="s">
        <v>8</v>
      </c>
      <c r="N299">
        <f t="shared" si="44"/>
        <v>1</v>
      </c>
      <c r="O299" s="8" t="str">
        <f t="shared" si="45"/>
        <v>tier - 2</v>
      </c>
      <c r="P299" t="s">
        <v>9</v>
      </c>
      <c r="Q299">
        <f t="shared" si="46"/>
        <v>1</v>
      </c>
      <c r="R299" s="8" t="str">
        <f t="shared" si="47"/>
        <v>tier - 3</v>
      </c>
      <c r="S299" t="s">
        <v>10</v>
      </c>
      <c r="T299" s="8" t="str">
        <f t="shared" si="48"/>
        <v>R1013</v>
      </c>
    </row>
    <row r="300" spans="1:20">
      <c r="A300" t="s">
        <v>325</v>
      </c>
      <c r="B300" t="str">
        <f t="shared" si="49"/>
        <v>Id2039</v>
      </c>
      <c r="C300">
        <v>2003</v>
      </c>
      <c r="D300" s="8">
        <f t="shared" si="40"/>
        <v>2003</v>
      </c>
      <c r="E300" t="s">
        <v>17</v>
      </c>
      <c r="F300" s="8" t="str">
        <f t="shared" si="41"/>
        <v>Sep</v>
      </c>
      <c r="G300">
        <v>23</v>
      </c>
      <c r="H300" s="15" t="str">
        <f t="shared" si="42"/>
        <v>23-Sep-2003</v>
      </c>
      <c r="I300" s="13">
        <v>37887</v>
      </c>
      <c r="J300" s="18">
        <f t="shared" si="43"/>
        <v>19</v>
      </c>
      <c r="K300">
        <v>2</v>
      </c>
      <c r="L300" s="14">
        <v>2803.7</v>
      </c>
      <c r="M300" t="s">
        <v>8</v>
      </c>
      <c r="N300">
        <f t="shared" si="44"/>
        <v>1</v>
      </c>
      <c r="O300" s="8" t="str">
        <f t="shared" si="45"/>
        <v>tier - 2</v>
      </c>
      <c r="P300" t="s">
        <v>13</v>
      </c>
      <c r="Q300">
        <f t="shared" si="46"/>
        <v>2</v>
      </c>
      <c r="R300" s="8" t="str">
        <f t="shared" si="47"/>
        <v>tier - 1</v>
      </c>
      <c r="S300" t="s">
        <v>20</v>
      </c>
      <c r="T300" s="8" t="str">
        <f t="shared" si="48"/>
        <v>R1012</v>
      </c>
    </row>
    <row r="301" spans="1:20">
      <c r="A301" t="s">
        <v>326</v>
      </c>
      <c r="B301" t="str">
        <f t="shared" si="49"/>
        <v>Id2038</v>
      </c>
      <c r="C301">
        <v>2000</v>
      </c>
      <c r="D301" s="8">
        <f t="shared" si="40"/>
        <v>2000</v>
      </c>
      <c r="E301" t="s">
        <v>34</v>
      </c>
      <c r="F301" s="8" t="str">
        <f t="shared" si="41"/>
        <v>Oct</v>
      </c>
      <c r="G301">
        <v>1</v>
      </c>
      <c r="H301" s="15" t="str">
        <f t="shared" si="42"/>
        <v>1-Oct-2000</v>
      </c>
      <c r="I301" s="13">
        <v>36800</v>
      </c>
      <c r="J301" s="18">
        <f t="shared" si="43"/>
        <v>22</v>
      </c>
      <c r="K301">
        <v>0</v>
      </c>
      <c r="L301" s="14">
        <v>2819.51</v>
      </c>
      <c r="M301" t="s">
        <v>8</v>
      </c>
      <c r="N301">
        <f t="shared" si="44"/>
        <v>1</v>
      </c>
      <c r="O301" s="8" t="str">
        <f t="shared" si="45"/>
        <v>tier - 2</v>
      </c>
      <c r="P301" t="s">
        <v>9</v>
      </c>
      <c r="Q301">
        <f t="shared" si="46"/>
        <v>1</v>
      </c>
      <c r="R301" s="8" t="str">
        <f t="shared" si="47"/>
        <v>tier - 3</v>
      </c>
      <c r="S301" t="s">
        <v>39</v>
      </c>
      <c r="T301" s="8" t="str">
        <f t="shared" si="48"/>
        <v>R1011</v>
      </c>
    </row>
    <row r="302" spans="1:20">
      <c r="A302" t="s">
        <v>327</v>
      </c>
      <c r="B302" t="str">
        <f t="shared" si="49"/>
        <v>Id2037</v>
      </c>
      <c r="C302">
        <v>1998</v>
      </c>
      <c r="D302" s="8">
        <f t="shared" si="40"/>
        <v>1998</v>
      </c>
      <c r="E302" t="s">
        <v>12</v>
      </c>
      <c r="F302" s="8" t="str">
        <f t="shared" si="41"/>
        <v>Nov</v>
      </c>
      <c r="G302">
        <v>15</v>
      </c>
      <c r="H302" s="15" t="str">
        <f t="shared" si="42"/>
        <v>15-Nov-1998</v>
      </c>
      <c r="I302" s="13">
        <v>36114</v>
      </c>
      <c r="J302" s="18">
        <f t="shared" si="43"/>
        <v>24</v>
      </c>
      <c r="K302">
        <v>0</v>
      </c>
      <c r="L302" s="14">
        <v>2842.76</v>
      </c>
      <c r="M302" t="s">
        <v>8</v>
      </c>
      <c r="N302">
        <f t="shared" si="44"/>
        <v>1</v>
      </c>
      <c r="O302" s="8" t="str">
        <f t="shared" si="45"/>
        <v>tier - 2</v>
      </c>
      <c r="P302" t="s">
        <v>9</v>
      </c>
      <c r="Q302">
        <f t="shared" si="46"/>
        <v>1</v>
      </c>
      <c r="R302" s="8" t="str">
        <f t="shared" si="47"/>
        <v>tier - 3</v>
      </c>
      <c r="S302" t="s">
        <v>20</v>
      </c>
      <c r="T302" s="8" t="str">
        <f t="shared" si="48"/>
        <v>R1012</v>
      </c>
    </row>
    <row r="303" spans="1:20">
      <c r="A303" t="s">
        <v>328</v>
      </c>
      <c r="B303" t="str">
        <f t="shared" si="49"/>
        <v>Id2036</v>
      </c>
      <c r="C303">
        <v>1998</v>
      </c>
      <c r="D303" s="8">
        <f t="shared" si="40"/>
        <v>1998</v>
      </c>
      <c r="E303" t="s">
        <v>15</v>
      </c>
      <c r="F303" s="8" t="str">
        <f t="shared" si="41"/>
        <v>Jun</v>
      </c>
      <c r="G303">
        <v>17</v>
      </c>
      <c r="H303" s="15" t="str">
        <f t="shared" si="42"/>
        <v>17-Jun-1998</v>
      </c>
      <c r="I303" s="13">
        <v>35963</v>
      </c>
      <c r="J303" s="18">
        <f t="shared" si="43"/>
        <v>24</v>
      </c>
      <c r="K303">
        <v>0</v>
      </c>
      <c r="L303" s="14">
        <v>2850.68</v>
      </c>
      <c r="M303" t="s">
        <v>8</v>
      </c>
      <c r="N303">
        <f t="shared" si="44"/>
        <v>1</v>
      </c>
      <c r="O303" s="8" t="str">
        <f t="shared" si="45"/>
        <v>tier - 2</v>
      </c>
      <c r="P303" t="s">
        <v>9</v>
      </c>
      <c r="Q303">
        <f t="shared" si="46"/>
        <v>1</v>
      </c>
      <c r="R303" s="8" t="str">
        <f t="shared" si="47"/>
        <v>tier - 3</v>
      </c>
      <c r="S303" t="s">
        <v>20</v>
      </c>
      <c r="T303" s="8" t="str">
        <f t="shared" si="48"/>
        <v>R1012</v>
      </c>
    </row>
    <row r="304" spans="1:20">
      <c r="A304" t="s">
        <v>329</v>
      </c>
      <c r="B304" t="str">
        <f t="shared" si="49"/>
        <v>Id2035</v>
      </c>
      <c r="C304">
        <v>1998</v>
      </c>
      <c r="D304" s="8">
        <f t="shared" si="40"/>
        <v>1998</v>
      </c>
      <c r="E304" t="s">
        <v>17</v>
      </c>
      <c r="F304" s="8" t="str">
        <f t="shared" si="41"/>
        <v>Sep</v>
      </c>
      <c r="G304">
        <v>4</v>
      </c>
      <c r="H304" s="15" t="str">
        <f t="shared" si="42"/>
        <v>4-Sep-1998</v>
      </c>
      <c r="I304" s="13">
        <v>36042</v>
      </c>
      <c r="J304" s="18">
        <f t="shared" si="43"/>
        <v>24</v>
      </c>
      <c r="K304">
        <v>0</v>
      </c>
      <c r="L304" s="14">
        <v>2855.44</v>
      </c>
      <c r="M304" t="s">
        <v>8</v>
      </c>
      <c r="N304">
        <f t="shared" si="44"/>
        <v>1</v>
      </c>
      <c r="O304" s="8" t="str">
        <f t="shared" si="45"/>
        <v>tier - 2</v>
      </c>
      <c r="P304" t="s">
        <v>9</v>
      </c>
      <c r="Q304">
        <f t="shared" si="46"/>
        <v>1</v>
      </c>
      <c r="R304" s="8" t="str">
        <f t="shared" si="47"/>
        <v>tier - 3</v>
      </c>
      <c r="S304" t="s">
        <v>20</v>
      </c>
      <c r="T304" s="8" t="str">
        <f t="shared" si="48"/>
        <v>R1012</v>
      </c>
    </row>
    <row r="305" spans="1:20">
      <c r="A305" t="s">
        <v>330</v>
      </c>
      <c r="B305" t="str">
        <f t="shared" si="49"/>
        <v>Id2034</v>
      </c>
      <c r="C305">
        <v>1993</v>
      </c>
      <c r="D305" s="8">
        <f t="shared" si="40"/>
        <v>1993</v>
      </c>
      <c r="E305" t="s">
        <v>12</v>
      </c>
      <c r="F305" s="8" t="str">
        <f t="shared" si="41"/>
        <v>Nov</v>
      </c>
      <c r="G305">
        <v>1</v>
      </c>
      <c r="H305" s="15" t="str">
        <f t="shared" si="42"/>
        <v>1-Nov-1993</v>
      </c>
      <c r="I305" s="13">
        <v>34274</v>
      </c>
      <c r="J305" s="18">
        <f t="shared" si="43"/>
        <v>29</v>
      </c>
      <c r="K305">
        <v>0</v>
      </c>
      <c r="L305" s="14">
        <v>2866.09</v>
      </c>
      <c r="M305" t="s">
        <v>9</v>
      </c>
      <c r="N305">
        <f t="shared" si="44"/>
        <v>4</v>
      </c>
      <c r="O305" s="8" t="str">
        <f t="shared" si="45"/>
        <v>tier - 3</v>
      </c>
      <c r="P305" t="s">
        <v>9</v>
      </c>
      <c r="Q305">
        <f t="shared" si="46"/>
        <v>1</v>
      </c>
      <c r="R305" s="8" t="str">
        <f t="shared" si="47"/>
        <v>tier - 3</v>
      </c>
      <c r="S305" t="s">
        <v>39</v>
      </c>
      <c r="T305" s="8" t="str">
        <f t="shared" si="48"/>
        <v>R1011</v>
      </c>
    </row>
    <row r="306" spans="1:20">
      <c r="A306" t="s">
        <v>331</v>
      </c>
      <c r="B306" t="str">
        <f t="shared" si="49"/>
        <v>Id2033</v>
      </c>
      <c r="C306">
        <v>1993</v>
      </c>
      <c r="D306" s="8">
        <f t="shared" si="40"/>
        <v>1993</v>
      </c>
      <c r="E306" t="s">
        <v>32</v>
      </c>
      <c r="F306" s="8" t="str">
        <f t="shared" si="41"/>
        <v>Aug</v>
      </c>
      <c r="G306">
        <v>12</v>
      </c>
      <c r="H306" s="15" t="str">
        <f t="shared" si="42"/>
        <v>12-Aug-1993</v>
      </c>
      <c r="I306" s="13">
        <v>34193</v>
      </c>
      <c r="J306" s="18">
        <f t="shared" si="43"/>
        <v>29</v>
      </c>
      <c r="K306">
        <v>0</v>
      </c>
      <c r="L306" s="14">
        <v>2867.12</v>
      </c>
      <c r="M306" t="s">
        <v>13</v>
      </c>
      <c r="N306">
        <f t="shared" si="44"/>
        <v>240</v>
      </c>
      <c r="O306" s="8" t="str">
        <f t="shared" si="45"/>
        <v>tier - 1</v>
      </c>
      <c r="P306" t="s">
        <v>9</v>
      </c>
      <c r="Q306">
        <f t="shared" si="46"/>
        <v>1</v>
      </c>
      <c r="R306" s="8" t="str">
        <f t="shared" si="47"/>
        <v>tier - 3</v>
      </c>
      <c r="S306" t="s">
        <v>10</v>
      </c>
      <c r="T306" s="8" t="str">
        <f t="shared" si="48"/>
        <v>R1013</v>
      </c>
    </row>
    <row r="307" spans="1:20">
      <c r="A307" t="s">
        <v>332</v>
      </c>
      <c r="B307" t="str">
        <f t="shared" si="49"/>
        <v>Id2032</v>
      </c>
      <c r="C307">
        <v>1996</v>
      </c>
      <c r="D307" s="8">
        <f t="shared" si="40"/>
        <v>1996</v>
      </c>
      <c r="E307" t="s">
        <v>15</v>
      </c>
      <c r="F307" s="8" t="str">
        <f t="shared" si="41"/>
        <v>Jun</v>
      </c>
      <c r="G307">
        <v>21</v>
      </c>
      <c r="H307" s="15" t="str">
        <f t="shared" si="42"/>
        <v>21-Jun-1996</v>
      </c>
      <c r="I307" s="13">
        <v>35237</v>
      </c>
      <c r="J307" s="18">
        <f t="shared" si="43"/>
        <v>26</v>
      </c>
      <c r="K307">
        <v>0</v>
      </c>
      <c r="L307" s="14">
        <v>2897.32</v>
      </c>
      <c r="M307" t="s">
        <v>9</v>
      </c>
      <c r="N307">
        <f t="shared" si="44"/>
        <v>4</v>
      </c>
      <c r="O307" s="8" t="str">
        <f t="shared" si="45"/>
        <v>tier - 3</v>
      </c>
      <c r="P307" t="s">
        <v>9</v>
      </c>
      <c r="Q307">
        <f t="shared" si="46"/>
        <v>1</v>
      </c>
      <c r="R307" s="8" t="str">
        <f t="shared" si="47"/>
        <v>tier - 3</v>
      </c>
      <c r="S307" t="s">
        <v>165</v>
      </c>
      <c r="T307" s="8" t="str">
        <f t="shared" si="48"/>
        <v>R1016</v>
      </c>
    </row>
    <row r="308" spans="1:20">
      <c r="A308" t="s">
        <v>333</v>
      </c>
      <c r="B308" t="str">
        <f t="shared" si="49"/>
        <v>Id2031</v>
      </c>
      <c r="C308">
        <v>2000</v>
      </c>
      <c r="D308" s="8">
        <f t="shared" si="40"/>
        <v>2000</v>
      </c>
      <c r="E308" t="s">
        <v>7</v>
      </c>
      <c r="F308" s="8" t="str">
        <f t="shared" si="41"/>
        <v>Jul</v>
      </c>
      <c r="G308">
        <v>14</v>
      </c>
      <c r="H308" s="15" t="str">
        <f t="shared" si="42"/>
        <v>14-Jul-2000</v>
      </c>
      <c r="I308" s="13">
        <v>36721</v>
      </c>
      <c r="J308" s="18">
        <f t="shared" si="43"/>
        <v>22</v>
      </c>
      <c r="K308">
        <v>0</v>
      </c>
      <c r="L308" s="14">
        <v>2897.46</v>
      </c>
      <c r="M308" t="s">
        <v>8</v>
      </c>
      <c r="N308">
        <f t="shared" si="44"/>
        <v>1</v>
      </c>
      <c r="O308" s="8" t="str">
        <f t="shared" si="45"/>
        <v>tier - 2</v>
      </c>
      <c r="P308" t="s">
        <v>13</v>
      </c>
      <c r="Q308">
        <f t="shared" si="46"/>
        <v>2</v>
      </c>
      <c r="R308" s="8" t="str">
        <f t="shared" si="47"/>
        <v>tier - 1</v>
      </c>
      <c r="S308" t="s">
        <v>20</v>
      </c>
      <c r="T308" s="8" t="str">
        <f t="shared" si="48"/>
        <v>R1012</v>
      </c>
    </row>
    <row r="309" spans="1:20">
      <c r="A309" t="s">
        <v>334</v>
      </c>
      <c r="B309" t="str">
        <f t="shared" si="49"/>
        <v>Id2030</v>
      </c>
      <c r="C309">
        <v>1999</v>
      </c>
      <c r="D309" s="8">
        <f t="shared" si="40"/>
        <v>1999</v>
      </c>
      <c r="E309" t="s">
        <v>12</v>
      </c>
      <c r="F309" s="8" t="str">
        <f t="shared" si="41"/>
        <v>Nov</v>
      </c>
      <c r="G309">
        <v>1</v>
      </c>
      <c r="H309" s="15" t="str">
        <f t="shared" si="42"/>
        <v>1-Nov-1999</v>
      </c>
      <c r="I309" s="13">
        <v>36465</v>
      </c>
      <c r="J309" s="18">
        <f t="shared" si="43"/>
        <v>23</v>
      </c>
      <c r="K309">
        <v>0</v>
      </c>
      <c r="L309" s="14">
        <v>2899.49</v>
      </c>
      <c r="M309" t="s">
        <v>8</v>
      </c>
      <c r="N309">
        <f t="shared" si="44"/>
        <v>1</v>
      </c>
      <c r="O309" s="8" t="str">
        <f t="shared" si="45"/>
        <v>tier - 2</v>
      </c>
      <c r="P309" t="s">
        <v>8</v>
      </c>
      <c r="Q309">
        <f t="shared" si="46"/>
        <v>9</v>
      </c>
      <c r="R309" s="8" t="str">
        <f t="shared" si="47"/>
        <v>tier - 2</v>
      </c>
      <c r="S309" t="s">
        <v>244</v>
      </c>
      <c r="T309" s="8" t="str">
        <f t="shared" si="48"/>
        <v>R1024</v>
      </c>
    </row>
    <row r="310" spans="1:20">
      <c r="A310" t="s">
        <v>335</v>
      </c>
      <c r="B310" t="str">
        <f t="shared" si="49"/>
        <v>Id2029</v>
      </c>
      <c r="C310">
        <v>1996</v>
      </c>
      <c r="D310" s="8">
        <f t="shared" si="40"/>
        <v>1996</v>
      </c>
      <c r="E310" t="s">
        <v>34</v>
      </c>
      <c r="F310" s="8" t="str">
        <f t="shared" si="41"/>
        <v>Oct</v>
      </c>
      <c r="G310">
        <v>24</v>
      </c>
      <c r="H310" s="15" t="str">
        <f t="shared" si="42"/>
        <v>24-Oct-1996</v>
      </c>
      <c r="I310" s="13">
        <v>35362</v>
      </c>
      <c r="J310" s="18">
        <f t="shared" si="43"/>
        <v>26</v>
      </c>
      <c r="K310">
        <v>1</v>
      </c>
      <c r="L310" s="14">
        <v>2902.91</v>
      </c>
      <c r="M310" t="s">
        <v>8</v>
      </c>
      <c r="N310">
        <f t="shared" si="44"/>
        <v>1</v>
      </c>
      <c r="O310" s="8" t="str">
        <f t="shared" si="45"/>
        <v>tier - 2</v>
      </c>
      <c r="P310" t="s">
        <v>8</v>
      </c>
      <c r="Q310">
        <f t="shared" si="46"/>
        <v>9</v>
      </c>
      <c r="R310" s="8" t="str">
        <f t="shared" si="47"/>
        <v>tier - 2</v>
      </c>
      <c r="S310" t="s">
        <v>10</v>
      </c>
      <c r="T310" s="8" t="str">
        <f t="shared" si="48"/>
        <v>R1013</v>
      </c>
    </row>
    <row r="311" spans="1:20">
      <c r="A311" t="s">
        <v>336</v>
      </c>
      <c r="B311" t="str">
        <f t="shared" si="49"/>
        <v>Id2028</v>
      </c>
      <c r="C311">
        <v>1996</v>
      </c>
      <c r="D311" s="8">
        <f t="shared" si="40"/>
        <v>1996</v>
      </c>
      <c r="E311" t="s">
        <v>15</v>
      </c>
      <c r="F311" s="8" t="str">
        <f t="shared" si="41"/>
        <v>Jun</v>
      </c>
      <c r="G311">
        <v>13</v>
      </c>
      <c r="H311" s="15" t="str">
        <f t="shared" si="42"/>
        <v>13-Jun-1996</v>
      </c>
      <c r="I311" s="13">
        <v>35229</v>
      </c>
      <c r="J311" s="18">
        <f t="shared" si="43"/>
        <v>26</v>
      </c>
      <c r="K311">
        <v>1</v>
      </c>
      <c r="L311" s="14">
        <v>2904.09</v>
      </c>
      <c r="M311" t="s">
        <v>8</v>
      </c>
      <c r="N311">
        <f t="shared" si="44"/>
        <v>1</v>
      </c>
      <c r="O311" s="8" t="str">
        <f t="shared" si="45"/>
        <v>tier - 2</v>
      </c>
      <c r="P311" t="s">
        <v>8</v>
      </c>
      <c r="Q311">
        <f t="shared" si="46"/>
        <v>9</v>
      </c>
      <c r="R311" s="8" t="str">
        <f t="shared" si="47"/>
        <v>tier - 2</v>
      </c>
      <c r="S311" t="s">
        <v>39</v>
      </c>
      <c r="T311" s="8" t="str">
        <f t="shared" si="48"/>
        <v>R1011</v>
      </c>
    </row>
    <row r="312" spans="1:20">
      <c r="A312" t="s">
        <v>337</v>
      </c>
      <c r="B312" t="str">
        <f t="shared" si="49"/>
        <v>Id2027</v>
      </c>
      <c r="C312">
        <v>2003</v>
      </c>
      <c r="D312" s="8">
        <f t="shared" si="40"/>
        <v>2003</v>
      </c>
      <c r="E312" t="s">
        <v>15</v>
      </c>
      <c r="F312" s="8" t="str">
        <f t="shared" si="41"/>
        <v>Jun</v>
      </c>
      <c r="G312">
        <v>5</v>
      </c>
      <c r="H312" s="15" t="str">
        <f t="shared" si="42"/>
        <v>5-Jun-2003</v>
      </c>
      <c r="I312" s="13">
        <v>37777</v>
      </c>
      <c r="J312" s="18">
        <f t="shared" si="43"/>
        <v>20</v>
      </c>
      <c r="K312">
        <v>2</v>
      </c>
      <c r="L312" s="14">
        <v>2913.57</v>
      </c>
      <c r="M312" t="s">
        <v>8</v>
      </c>
      <c r="N312">
        <f t="shared" si="44"/>
        <v>1</v>
      </c>
      <c r="O312" s="8" t="str">
        <f t="shared" si="45"/>
        <v>tier - 2</v>
      </c>
      <c r="P312" t="s">
        <v>8</v>
      </c>
      <c r="Q312">
        <f t="shared" si="46"/>
        <v>9</v>
      </c>
      <c r="R312" s="8" t="str">
        <f t="shared" si="47"/>
        <v>tier - 2</v>
      </c>
      <c r="S312" t="s">
        <v>39</v>
      </c>
      <c r="T312" s="8" t="str">
        <f t="shared" si="48"/>
        <v>R1011</v>
      </c>
    </row>
    <row r="313" spans="1:20">
      <c r="A313" t="s">
        <v>338</v>
      </c>
      <c r="B313" t="str">
        <f t="shared" si="49"/>
        <v>Id2026</v>
      </c>
      <c r="C313">
        <v>1996</v>
      </c>
      <c r="D313" s="8">
        <f t="shared" si="40"/>
        <v>1996</v>
      </c>
      <c r="E313" t="s">
        <v>15</v>
      </c>
      <c r="F313" s="8" t="str">
        <f t="shared" si="41"/>
        <v>Jun</v>
      </c>
      <c r="G313">
        <v>30</v>
      </c>
      <c r="H313" s="15" t="str">
        <f t="shared" si="42"/>
        <v>30-Jun-1996</v>
      </c>
      <c r="I313" s="13">
        <v>35246</v>
      </c>
      <c r="J313" s="18">
        <f t="shared" si="43"/>
        <v>26</v>
      </c>
      <c r="K313">
        <v>1</v>
      </c>
      <c r="L313" s="14">
        <v>2927.06</v>
      </c>
      <c r="M313" t="s">
        <v>8</v>
      </c>
      <c r="N313">
        <f t="shared" si="44"/>
        <v>1</v>
      </c>
      <c r="O313" s="8" t="str">
        <f t="shared" si="45"/>
        <v>tier - 2</v>
      </c>
      <c r="P313" t="s">
        <v>8</v>
      </c>
      <c r="Q313">
        <f t="shared" si="46"/>
        <v>9</v>
      </c>
      <c r="R313" s="8" t="str">
        <f t="shared" si="47"/>
        <v>tier - 2</v>
      </c>
      <c r="S313" t="s">
        <v>10</v>
      </c>
      <c r="T313" s="8" t="str">
        <f t="shared" si="48"/>
        <v>R1013</v>
      </c>
    </row>
    <row r="314" spans="1:20">
      <c r="A314" t="s">
        <v>339</v>
      </c>
      <c r="B314" t="str">
        <f t="shared" si="49"/>
        <v>Id2025</v>
      </c>
      <c r="C314">
        <v>2002</v>
      </c>
      <c r="D314" s="8">
        <f t="shared" si="40"/>
        <v>2002</v>
      </c>
      <c r="E314" t="s">
        <v>17</v>
      </c>
      <c r="F314" s="8" t="str">
        <f t="shared" si="41"/>
        <v>Sep</v>
      </c>
      <c r="G314">
        <v>30</v>
      </c>
      <c r="H314" s="15" t="str">
        <f t="shared" si="42"/>
        <v>30-Sep-2002</v>
      </c>
      <c r="I314" s="13">
        <v>37529</v>
      </c>
      <c r="J314" s="18">
        <f t="shared" si="43"/>
        <v>20</v>
      </c>
      <c r="K314">
        <v>0</v>
      </c>
      <c r="L314" s="14">
        <v>2943.41</v>
      </c>
      <c r="M314" t="s">
        <v>8</v>
      </c>
      <c r="N314">
        <f t="shared" si="44"/>
        <v>1</v>
      </c>
      <c r="O314" s="8" t="str">
        <f t="shared" si="45"/>
        <v>tier - 2</v>
      </c>
      <c r="P314" t="s">
        <v>9</v>
      </c>
      <c r="Q314">
        <f t="shared" si="46"/>
        <v>1</v>
      </c>
      <c r="R314" s="8" t="str">
        <f t="shared" si="47"/>
        <v>tier - 3</v>
      </c>
      <c r="S314" t="s">
        <v>20</v>
      </c>
      <c r="T314" s="8" t="str">
        <f t="shared" si="48"/>
        <v>R1012</v>
      </c>
    </row>
    <row r="315" spans="1:20">
      <c r="A315" t="s">
        <v>340</v>
      </c>
      <c r="B315" t="str">
        <f t="shared" si="49"/>
        <v>Id2024</v>
      </c>
      <c r="C315">
        <v>1995</v>
      </c>
      <c r="D315" s="8">
        <f t="shared" si="40"/>
        <v>1995</v>
      </c>
      <c r="E315" t="s">
        <v>17</v>
      </c>
      <c r="F315" s="8" t="str">
        <f t="shared" si="41"/>
        <v>Sep</v>
      </c>
      <c r="G315">
        <v>24</v>
      </c>
      <c r="H315" s="15" t="str">
        <f t="shared" si="42"/>
        <v>24-Sep-1995</v>
      </c>
      <c r="I315" s="13">
        <v>34966</v>
      </c>
      <c r="J315" s="18">
        <f t="shared" si="43"/>
        <v>27</v>
      </c>
      <c r="K315">
        <v>0</v>
      </c>
      <c r="L315" s="14">
        <v>2974.13</v>
      </c>
      <c r="M315" t="s">
        <v>8</v>
      </c>
      <c r="N315">
        <f t="shared" si="44"/>
        <v>1</v>
      </c>
      <c r="O315" s="8" t="str">
        <f t="shared" si="45"/>
        <v>tier - 2</v>
      </c>
      <c r="P315" t="s">
        <v>13</v>
      </c>
      <c r="Q315">
        <f t="shared" si="46"/>
        <v>2</v>
      </c>
      <c r="R315" s="8" t="str">
        <f t="shared" si="47"/>
        <v>tier - 1</v>
      </c>
      <c r="S315" t="s">
        <v>39</v>
      </c>
      <c r="T315" s="8" t="str">
        <f t="shared" si="48"/>
        <v>R1011</v>
      </c>
    </row>
    <row r="316" spans="1:20">
      <c r="A316" t="s">
        <v>341</v>
      </c>
      <c r="B316" t="str">
        <f t="shared" si="49"/>
        <v>Id2023</v>
      </c>
      <c r="C316">
        <v>1987</v>
      </c>
      <c r="D316" s="8">
        <f t="shared" si="40"/>
        <v>1987</v>
      </c>
      <c r="E316" t="s">
        <v>15</v>
      </c>
      <c r="F316" s="8" t="str">
        <f t="shared" si="41"/>
        <v>Jun</v>
      </c>
      <c r="G316">
        <v>18</v>
      </c>
      <c r="H316" s="15" t="str">
        <f t="shared" si="42"/>
        <v>18-Jun-1987</v>
      </c>
      <c r="I316" s="13">
        <v>31946</v>
      </c>
      <c r="J316" s="18">
        <f t="shared" si="43"/>
        <v>35</v>
      </c>
      <c r="K316">
        <v>3</v>
      </c>
      <c r="L316" s="14">
        <v>2979.52</v>
      </c>
      <c r="M316" t="s">
        <v>8</v>
      </c>
      <c r="N316">
        <f t="shared" si="44"/>
        <v>1</v>
      </c>
      <c r="O316" s="8" t="str">
        <f t="shared" si="45"/>
        <v>tier - 2</v>
      </c>
      <c r="P316" t="s">
        <v>9</v>
      </c>
      <c r="Q316">
        <f t="shared" si="46"/>
        <v>1</v>
      </c>
      <c r="R316" s="8" t="str">
        <f t="shared" si="47"/>
        <v>tier - 3</v>
      </c>
      <c r="S316" t="s">
        <v>10</v>
      </c>
      <c r="T316" s="8" t="str">
        <f t="shared" si="48"/>
        <v>R1013</v>
      </c>
    </row>
    <row r="317" spans="1:20">
      <c r="A317" t="s">
        <v>342</v>
      </c>
      <c r="B317" t="str">
        <f t="shared" si="49"/>
        <v>Id2022</v>
      </c>
      <c r="C317">
        <v>1991</v>
      </c>
      <c r="D317" s="8">
        <f t="shared" si="40"/>
        <v>1991</v>
      </c>
      <c r="E317" t="s">
        <v>12</v>
      </c>
      <c r="F317" s="8" t="str">
        <f t="shared" si="41"/>
        <v>Nov</v>
      </c>
      <c r="G317">
        <v>20</v>
      </c>
      <c r="H317" s="15" t="str">
        <f t="shared" si="42"/>
        <v>20-Nov-1991</v>
      </c>
      <c r="I317" s="13">
        <v>33562</v>
      </c>
      <c r="J317" s="18">
        <f t="shared" si="43"/>
        <v>31</v>
      </c>
      <c r="K317">
        <v>3</v>
      </c>
      <c r="L317" s="14">
        <v>2985.67</v>
      </c>
      <c r="M317" t="s">
        <v>8</v>
      </c>
      <c r="N317">
        <f t="shared" si="44"/>
        <v>1</v>
      </c>
      <c r="O317" s="8" t="str">
        <f t="shared" si="45"/>
        <v>tier - 2</v>
      </c>
      <c r="P317" t="s">
        <v>8</v>
      </c>
      <c r="Q317">
        <f t="shared" si="46"/>
        <v>9</v>
      </c>
      <c r="R317" s="8" t="str">
        <f t="shared" si="47"/>
        <v>tier - 2</v>
      </c>
      <c r="S317" t="s">
        <v>10</v>
      </c>
      <c r="T317" s="8" t="str">
        <f t="shared" si="48"/>
        <v>R1013</v>
      </c>
    </row>
    <row r="318" spans="1:20">
      <c r="A318" t="s">
        <v>343</v>
      </c>
      <c r="B318" t="str">
        <f t="shared" si="49"/>
        <v>Id2021</v>
      </c>
      <c r="C318">
        <v>2002</v>
      </c>
      <c r="D318" s="8">
        <f t="shared" si="40"/>
        <v>2002</v>
      </c>
      <c r="E318" t="s">
        <v>27</v>
      </c>
      <c r="F318" s="8" t="str">
        <f t="shared" si="41"/>
        <v>Dec</v>
      </c>
      <c r="G318">
        <v>15</v>
      </c>
      <c r="H318" s="15" t="str">
        <f t="shared" si="42"/>
        <v>15-Dec-2002</v>
      </c>
      <c r="I318" s="13">
        <v>37605</v>
      </c>
      <c r="J318" s="18">
        <f t="shared" si="43"/>
        <v>20</v>
      </c>
      <c r="K318">
        <v>0</v>
      </c>
      <c r="L318" s="14">
        <v>3012.22</v>
      </c>
      <c r="M318" t="s">
        <v>8</v>
      </c>
      <c r="N318">
        <f t="shared" si="44"/>
        <v>1</v>
      </c>
      <c r="O318" s="8" t="str">
        <f t="shared" si="45"/>
        <v>tier - 2</v>
      </c>
      <c r="P318" t="s">
        <v>9</v>
      </c>
      <c r="Q318">
        <f t="shared" si="46"/>
        <v>1</v>
      </c>
      <c r="R318" s="8" t="str">
        <f t="shared" si="47"/>
        <v>tier - 3</v>
      </c>
      <c r="S318" t="s">
        <v>20</v>
      </c>
      <c r="T318" s="8" t="str">
        <f t="shared" si="48"/>
        <v>R1012</v>
      </c>
    </row>
    <row r="319" spans="1:20">
      <c r="A319" t="s">
        <v>344</v>
      </c>
      <c r="B319" t="str">
        <f t="shared" si="49"/>
        <v>Id2020</v>
      </c>
      <c r="C319">
        <v>1988</v>
      </c>
      <c r="D319" s="8">
        <f t="shared" si="40"/>
        <v>1988</v>
      </c>
      <c r="E319" t="s">
        <v>17</v>
      </c>
      <c r="F319" s="8" t="str">
        <f t="shared" si="41"/>
        <v>Sep</v>
      </c>
      <c r="G319">
        <v>28</v>
      </c>
      <c r="H319" s="15" t="str">
        <f t="shared" si="42"/>
        <v>28-Sep-1988</v>
      </c>
      <c r="I319" s="13">
        <v>32414</v>
      </c>
      <c r="J319" s="18">
        <f t="shared" si="43"/>
        <v>34</v>
      </c>
      <c r="K319">
        <v>3</v>
      </c>
      <c r="L319" s="14">
        <v>3018.04</v>
      </c>
      <c r="M319" t="s">
        <v>8</v>
      </c>
      <c r="N319">
        <f t="shared" si="44"/>
        <v>1</v>
      </c>
      <c r="O319" s="8" t="str">
        <f t="shared" si="45"/>
        <v>tier - 2</v>
      </c>
      <c r="P319" t="s">
        <v>8</v>
      </c>
      <c r="Q319">
        <f t="shared" si="46"/>
        <v>9</v>
      </c>
      <c r="R319" s="8" t="str">
        <f t="shared" si="47"/>
        <v>tier - 2</v>
      </c>
      <c r="S319" t="s">
        <v>20</v>
      </c>
      <c r="T319" s="8" t="str">
        <f t="shared" si="48"/>
        <v>R1012</v>
      </c>
    </row>
    <row r="320" spans="1:20">
      <c r="A320" t="s">
        <v>345</v>
      </c>
      <c r="B320" t="str">
        <f t="shared" si="49"/>
        <v>Id2019</v>
      </c>
      <c r="C320">
        <v>1997</v>
      </c>
      <c r="D320" s="8">
        <f t="shared" si="40"/>
        <v>1997</v>
      </c>
      <c r="E320" t="s">
        <v>27</v>
      </c>
      <c r="F320" s="8" t="str">
        <f t="shared" si="41"/>
        <v>Dec</v>
      </c>
      <c r="G320">
        <v>19</v>
      </c>
      <c r="H320" s="15" t="str">
        <f t="shared" si="42"/>
        <v>19-Dec-1997</v>
      </c>
      <c r="I320" s="13">
        <v>35783</v>
      </c>
      <c r="J320" s="18">
        <f t="shared" si="43"/>
        <v>25</v>
      </c>
      <c r="K320">
        <v>0</v>
      </c>
      <c r="L320" s="14">
        <v>3021.81</v>
      </c>
      <c r="M320" t="s">
        <v>8</v>
      </c>
      <c r="N320">
        <f t="shared" si="44"/>
        <v>1</v>
      </c>
      <c r="O320" s="8" t="str">
        <f t="shared" si="45"/>
        <v>tier - 2</v>
      </c>
      <c r="P320" t="s">
        <v>9</v>
      </c>
      <c r="Q320">
        <f t="shared" si="46"/>
        <v>1</v>
      </c>
      <c r="R320" s="8" t="str">
        <f t="shared" si="47"/>
        <v>tier - 3</v>
      </c>
      <c r="S320" t="s">
        <v>20</v>
      </c>
      <c r="T320" s="8" t="str">
        <f t="shared" si="48"/>
        <v>R1012</v>
      </c>
    </row>
    <row r="321" spans="1:20">
      <c r="A321" t="s">
        <v>346</v>
      </c>
      <c r="B321" t="str">
        <f t="shared" si="49"/>
        <v>Id2018</v>
      </c>
      <c r="C321">
        <v>1998</v>
      </c>
      <c r="D321" s="8">
        <f t="shared" si="40"/>
        <v>1998</v>
      </c>
      <c r="E321" t="s">
        <v>17</v>
      </c>
      <c r="F321" s="8" t="str">
        <f t="shared" si="41"/>
        <v>Sep</v>
      </c>
      <c r="G321">
        <v>15</v>
      </c>
      <c r="H321" s="15" t="str">
        <f t="shared" si="42"/>
        <v>15-Sep-1998</v>
      </c>
      <c r="I321" s="13">
        <v>36053</v>
      </c>
      <c r="J321" s="18">
        <f t="shared" si="43"/>
        <v>24</v>
      </c>
      <c r="K321">
        <v>0</v>
      </c>
      <c r="L321" s="14">
        <v>3044.21</v>
      </c>
      <c r="M321" t="s">
        <v>8</v>
      </c>
      <c r="N321">
        <f t="shared" si="44"/>
        <v>1</v>
      </c>
      <c r="O321" s="8" t="str">
        <f t="shared" si="45"/>
        <v>tier - 2</v>
      </c>
      <c r="P321" t="s">
        <v>9</v>
      </c>
      <c r="Q321">
        <f t="shared" si="46"/>
        <v>1</v>
      </c>
      <c r="R321" s="8" t="str">
        <f t="shared" si="47"/>
        <v>tier - 3</v>
      </c>
      <c r="S321" t="s">
        <v>244</v>
      </c>
      <c r="T321" s="8" t="str">
        <f t="shared" si="48"/>
        <v>R1024</v>
      </c>
    </row>
    <row r="322" spans="1:20">
      <c r="A322" t="s">
        <v>347</v>
      </c>
      <c r="B322" t="str">
        <f t="shared" si="49"/>
        <v>Id2017</v>
      </c>
      <c r="C322">
        <v>1998</v>
      </c>
      <c r="D322" s="8">
        <f t="shared" ref="D322:D385" si="50">IF(C322="?",ROUND(AVERAGE($C$2:$C$2344),0),C322)</f>
        <v>1998</v>
      </c>
      <c r="E322" t="s">
        <v>32</v>
      </c>
      <c r="F322" s="8" t="str">
        <f t="shared" ref="F322:F385" si="51">IF(E322="?","Sep",E322)</f>
        <v>Aug</v>
      </c>
      <c r="G322">
        <v>9</v>
      </c>
      <c r="H322" s="15" t="str">
        <f t="shared" ref="H322:H385" si="52">CONCATENATE(G322,"-",F322,"-",D322)</f>
        <v>9-Aug-1998</v>
      </c>
      <c r="I322" s="13">
        <v>36016</v>
      </c>
      <c r="J322" s="18">
        <f t="shared" ref="J322:J385" si="53">DATEDIF(I322,"8-6-2023","Y")</f>
        <v>24</v>
      </c>
      <c r="K322">
        <v>0</v>
      </c>
      <c r="L322" s="14">
        <v>3046.06</v>
      </c>
      <c r="M322" t="s">
        <v>8</v>
      </c>
      <c r="N322">
        <f t="shared" ref="N322:N385" si="54">MATCH(M322,$M$2:$M$2344,0)</f>
        <v>1</v>
      </c>
      <c r="O322" s="8" t="str">
        <f t="shared" ref="O322:O385" si="55">IF(M322="?",INDEX($M$2:$M$2344,MODE($N$2:$N$2344)),M322)</f>
        <v>tier - 2</v>
      </c>
      <c r="P322" t="s">
        <v>13</v>
      </c>
      <c r="Q322">
        <f t="shared" ref="Q322:Q385" si="56">MATCH(P322,$P$2:$P$2344,0)</f>
        <v>2</v>
      </c>
      <c r="R322" s="8" t="str">
        <f t="shared" ref="R322:R385" si="57">IF(P322="?",INDEX($P$2:$P$2344,MODE($Q$2:$Q$2344)),P322)</f>
        <v>tier - 1</v>
      </c>
      <c r="S322" t="s">
        <v>246</v>
      </c>
      <c r="T322" s="8" t="str">
        <f t="shared" ref="T322:T385" si="58">IF(S322="?","Unknown",S322)</f>
        <v>R1023</v>
      </c>
    </row>
    <row r="323" spans="1:20">
      <c r="A323" t="s">
        <v>348</v>
      </c>
      <c r="B323" t="str">
        <f t="shared" ref="B323:B386" si="59">IF(A323="?", "Unknown",A323)</f>
        <v>Id2016</v>
      </c>
      <c r="C323">
        <v>1997</v>
      </c>
      <c r="D323" s="8">
        <f t="shared" si="50"/>
        <v>1997</v>
      </c>
      <c r="E323" t="s">
        <v>27</v>
      </c>
      <c r="F323" s="8" t="str">
        <f t="shared" si="51"/>
        <v>Dec</v>
      </c>
      <c r="G323">
        <v>22</v>
      </c>
      <c r="H323" s="15" t="str">
        <f t="shared" si="52"/>
        <v>22-Dec-1997</v>
      </c>
      <c r="I323" s="13">
        <v>35786</v>
      </c>
      <c r="J323" s="18">
        <f t="shared" si="53"/>
        <v>25</v>
      </c>
      <c r="K323">
        <v>0</v>
      </c>
      <c r="L323" s="14">
        <v>3051.73</v>
      </c>
      <c r="M323" t="s">
        <v>8</v>
      </c>
      <c r="N323">
        <f t="shared" si="54"/>
        <v>1</v>
      </c>
      <c r="O323" s="8" t="str">
        <f t="shared" si="55"/>
        <v>tier - 2</v>
      </c>
      <c r="P323" t="s">
        <v>8</v>
      </c>
      <c r="Q323">
        <f t="shared" si="56"/>
        <v>9</v>
      </c>
      <c r="R323" s="8" t="str">
        <f t="shared" si="57"/>
        <v>tier - 2</v>
      </c>
      <c r="S323" t="s">
        <v>39</v>
      </c>
      <c r="T323" s="8" t="str">
        <f t="shared" si="58"/>
        <v>R1011</v>
      </c>
    </row>
    <row r="324" spans="1:20">
      <c r="A324" t="s">
        <v>349</v>
      </c>
      <c r="B324" t="str">
        <f t="shared" si="59"/>
        <v>Id2015</v>
      </c>
      <c r="C324">
        <v>2002</v>
      </c>
      <c r="D324" s="8">
        <f t="shared" si="50"/>
        <v>2002</v>
      </c>
      <c r="E324" t="s">
        <v>15</v>
      </c>
      <c r="F324" s="8" t="str">
        <f t="shared" si="51"/>
        <v>Jun</v>
      </c>
      <c r="G324">
        <v>21</v>
      </c>
      <c r="H324" s="15" t="str">
        <f t="shared" si="52"/>
        <v>21-Jun-2002</v>
      </c>
      <c r="I324" s="13">
        <v>37428</v>
      </c>
      <c r="J324" s="18">
        <f t="shared" si="53"/>
        <v>20</v>
      </c>
      <c r="K324">
        <v>2</v>
      </c>
      <c r="L324" s="14">
        <v>3056.39</v>
      </c>
      <c r="M324" t="s">
        <v>8</v>
      </c>
      <c r="N324">
        <f t="shared" si="54"/>
        <v>1</v>
      </c>
      <c r="O324" s="8" t="str">
        <f t="shared" si="55"/>
        <v>tier - 2</v>
      </c>
      <c r="P324" t="s">
        <v>9</v>
      </c>
      <c r="Q324">
        <f t="shared" si="56"/>
        <v>1</v>
      </c>
      <c r="R324" s="8" t="str">
        <f t="shared" si="57"/>
        <v>tier - 3</v>
      </c>
      <c r="S324" t="s">
        <v>10</v>
      </c>
      <c r="T324" s="8" t="str">
        <f t="shared" si="58"/>
        <v>R1013</v>
      </c>
    </row>
    <row r="325" spans="1:20">
      <c r="A325" t="s">
        <v>350</v>
      </c>
      <c r="B325" t="str">
        <f t="shared" si="59"/>
        <v>Id2014</v>
      </c>
      <c r="C325">
        <v>1994</v>
      </c>
      <c r="D325" s="8">
        <f t="shared" si="50"/>
        <v>1994</v>
      </c>
      <c r="E325" t="s">
        <v>17</v>
      </c>
      <c r="F325" s="8" t="str">
        <f t="shared" si="51"/>
        <v>Sep</v>
      </c>
      <c r="G325">
        <v>26</v>
      </c>
      <c r="H325" s="15" t="str">
        <f t="shared" si="52"/>
        <v>26-Sep-1994</v>
      </c>
      <c r="I325" s="13">
        <v>34603</v>
      </c>
      <c r="J325" s="18">
        <f t="shared" si="53"/>
        <v>28</v>
      </c>
      <c r="K325">
        <v>0</v>
      </c>
      <c r="L325" s="14">
        <v>3062.51</v>
      </c>
      <c r="M325" t="s">
        <v>9</v>
      </c>
      <c r="N325">
        <f t="shared" si="54"/>
        <v>4</v>
      </c>
      <c r="O325" s="8" t="str">
        <f t="shared" si="55"/>
        <v>tier - 3</v>
      </c>
      <c r="P325" t="s">
        <v>13</v>
      </c>
      <c r="Q325">
        <f t="shared" si="56"/>
        <v>2</v>
      </c>
      <c r="R325" s="8" t="str">
        <f t="shared" si="57"/>
        <v>tier - 1</v>
      </c>
      <c r="S325" t="s">
        <v>20</v>
      </c>
      <c r="T325" s="8" t="str">
        <f t="shared" si="58"/>
        <v>R1012</v>
      </c>
    </row>
    <row r="326" spans="1:20">
      <c r="A326" t="s">
        <v>351</v>
      </c>
      <c r="B326" t="str">
        <f t="shared" si="59"/>
        <v>Id2013</v>
      </c>
      <c r="C326">
        <v>1989</v>
      </c>
      <c r="D326" s="8">
        <f t="shared" si="50"/>
        <v>1989</v>
      </c>
      <c r="E326" t="s">
        <v>34</v>
      </c>
      <c r="F326" s="8" t="str">
        <f t="shared" si="51"/>
        <v>Oct</v>
      </c>
      <c r="G326">
        <v>1</v>
      </c>
      <c r="H326" s="15" t="str">
        <f t="shared" si="52"/>
        <v>1-Oct-1989</v>
      </c>
      <c r="I326" s="13">
        <v>32782</v>
      </c>
      <c r="J326" s="18">
        <f t="shared" si="53"/>
        <v>33</v>
      </c>
      <c r="K326">
        <v>3</v>
      </c>
      <c r="L326" s="14">
        <v>3065.49</v>
      </c>
      <c r="M326" t="s">
        <v>8</v>
      </c>
      <c r="N326">
        <f t="shared" si="54"/>
        <v>1</v>
      </c>
      <c r="O326" s="8" t="str">
        <f t="shared" si="55"/>
        <v>tier - 2</v>
      </c>
      <c r="P326" t="s">
        <v>13</v>
      </c>
      <c r="Q326">
        <f t="shared" si="56"/>
        <v>2</v>
      </c>
      <c r="R326" s="8" t="str">
        <f t="shared" si="57"/>
        <v>tier - 1</v>
      </c>
      <c r="S326" t="s">
        <v>20</v>
      </c>
      <c r="T326" s="8" t="str">
        <f t="shared" si="58"/>
        <v>R1012</v>
      </c>
    </row>
    <row r="327" spans="1:20">
      <c r="A327" t="s">
        <v>352</v>
      </c>
      <c r="B327" t="str">
        <f t="shared" si="59"/>
        <v>Id2012</v>
      </c>
      <c r="C327">
        <v>1995</v>
      </c>
      <c r="D327" s="8">
        <f t="shared" si="50"/>
        <v>1995</v>
      </c>
      <c r="E327" t="s">
        <v>17</v>
      </c>
      <c r="F327" s="8" t="str">
        <f t="shared" si="51"/>
        <v>Sep</v>
      </c>
      <c r="G327">
        <v>10</v>
      </c>
      <c r="H327" s="15" t="str">
        <f t="shared" si="52"/>
        <v>10-Sep-1995</v>
      </c>
      <c r="I327" s="13">
        <v>34952</v>
      </c>
      <c r="J327" s="18">
        <f t="shared" si="53"/>
        <v>27</v>
      </c>
      <c r="K327">
        <v>0</v>
      </c>
      <c r="L327" s="14">
        <v>3070.81</v>
      </c>
      <c r="M327" t="s">
        <v>9</v>
      </c>
      <c r="N327">
        <f t="shared" si="54"/>
        <v>4</v>
      </c>
      <c r="O327" s="8" t="str">
        <f t="shared" si="55"/>
        <v>tier - 3</v>
      </c>
      <c r="P327" t="s">
        <v>13</v>
      </c>
      <c r="Q327">
        <f t="shared" si="56"/>
        <v>2</v>
      </c>
      <c r="R327" s="8" t="str">
        <f t="shared" si="57"/>
        <v>tier - 1</v>
      </c>
      <c r="S327" t="s">
        <v>353</v>
      </c>
      <c r="T327" s="8" t="str">
        <f t="shared" si="58"/>
        <v>R1017</v>
      </c>
    </row>
    <row r="328" spans="1:20">
      <c r="A328" t="s">
        <v>354</v>
      </c>
      <c r="B328" t="str">
        <f t="shared" si="59"/>
        <v>Id2011</v>
      </c>
      <c r="C328">
        <v>2001</v>
      </c>
      <c r="D328" s="8">
        <f t="shared" si="50"/>
        <v>2001</v>
      </c>
      <c r="E328" t="s">
        <v>34</v>
      </c>
      <c r="F328" s="8" t="str">
        <f t="shared" si="51"/>
        <v>Oct</v>
      </c>
      <c r="G328">
        <v>13</v>
      </c>
      <c r="H328" s="15" t="str">
        <f t="shared" si="52"/>
        <v>13-Oct-2001</v>
      </c>
      <c r="I328" s="13">
        <v>37177</v>
      </c>
      <c r="J328" s="18">
        <f t="shared" si="53"/>
        <v>21</v>
      </c>
      <c r="K328">
        <v>2</v>
      </c>
      <c r="L328" s="14">
        <v>3077.1</v>
      </c>
      <c r="M328" t="s">
        <v>8</v>
      </c>
      <c r="N328">
        <f t="shared" si="54"/>
        <v>1</v>
      </c>
      <c r="O328" s="8" t="str">
        <f t="shared" si="55"/>
        <v>tier - 2</v>
      </c>
      <c r="P328" t="s">
        <v>13</v>
      </c>
      <c r="Q328">
        <f t="shared" si="56"/>
        <v>2</v>
      </c>
      <c r="R328" s="8" t="str">
        <f t="shared" si="57"/>
        <v>tier - 1</v>
      </c>
      <c r="S328" t="s">
        <v>20</v>
      </c>
      <c r="T328" s="8" t="str">
        <f t="shared" si="58"/>
        <v>R1012</v>
      </c>
    </row>
    <row r="329" spans="1:20">
      <c r="A329" t="s">
        <v>355</v>
      </c>
      <c r="B329" t="str">
        <f t="shared" si="59"/>
        <v>Id2010</v>
      </c>
      <c r="C329">
        <v>1987</v>
      </c>
      <c r="D329" s="8">
        <f t="shared" si="50"/>
        <v>1987</v>
      </c>
      <c r="E329" t="s">
        <v>32</v>
      </c>
      <c r="F329" s="8" t="str">
        <f t="shared" si="51"/>
        <v>Aug</v>
      </c>
      <c r="G329">
        <v>1</v>
      </c>
      <c r="H329" s="15" t="str">
        <f t="shared" si="52"/>
        <v>1-Aug-1987</v>
      </c>
      <c r="I329" s="13">
        <v>31990</v>
      </c>
      <c r="J329" s="18">
        <f t="shared" si="53"/>
        <v>35</v>
      </c>
      <c r="K329">
        <v>3</v>
      </c>
      <c r="L329" s="14">
        <v>3088.06</v>
      </c>
      <c r="M329" t="s">
        <v>8</v>
      </c>
      <c r="N329">
        <f t="shared" si="54"/>
        <v>1</v>
      </c>
      <c r="O329" s="8" t="str">
        <f t="shared" si="55"/>
        <v>tier - 2</v>
      </c>
      <c r="P329" t="s">
        <v>8</v>
      </c>
      <c r="Q329">
        <f t="shared" si="56"/>
        <v>9</v>
      </c>
      <c r="R329" s="8" t="str">
        <f t="shared" si="57"/>
        <v>tier - 2</v>
      </c>
      <c r="S329" t="s">
        <v>10</v>
      </c>
      <c r="T329" s="8" t="str">
        <f t="shared" si="58"/>
        <v>R1013</v>
      </c>
    </row>
    <row r="330" spans="1:20">
      <c r="A330" t="s">
        <v>356</v>
      </c>
      <c r="B330" t="str">
        <f t="shared" si="59"/>
        <v>Id2009</v>
      </c>
      <c r="C330">
        <v>1999</v>
      </c>
      <c r="D330" s="8">
        <f t="shared" si="50"/>
        <v>1999</v>
      </c>
      <c r="E330" t="s">
        <v>15</v>
      </c>
      <c r="F330" s="8" t="str">
        <f t="shared" si="51"/>
        <v>Jun</v>
      </c>
      <c r="G330">
        <v>25</v>
      </c>
      <c r="H330" s="15" t="str">
        <f t="shared" si="52"/>
        <v>25-Jun-1999</v>
      </c>
      <c r="I330" s="13">
        <v>36336</v>
      </c>
      <c r="J330" s="18">
        <f t="shared" si="53"/>
        <v>23</v>
      </c>
      <c r="K330">
        <v>0</v>
      </c>
      <c r="L330" s="14">
        <v>3128.35</v>
      </c>
      <c r="M330" t="s">
        <v>8</v>
      </c>
      <c r="N330">
        <f t="shared" si="54"/>
        <v>1</v>
      </c>
      <c r="O330" s="8" t="str">
        <f t="shared" si="55"/>
        <v>tier - 2</v>
      </c>
      <c r="P330" t="s">
        <v>9</v>
      </c>
      <c r="Q330">
        <f t="shared" si="56"/>
        <v>1</v>
      </c>
      <c r="R330" s="8" t="str">
        <f t="shared" si="57"/>
        <v>tier - 3</v>
      </c>
      <c r="S330" t="s">
        <v>297</v>
      </c>
      <c r="T330" s="8" t="str">
        <f t="shared" si="58"/>
        <v>R1021</v>
      </c>
    </row>
    <row r="331" spans="1:20">
      <c r="A331" t="s">
        <v>357</v>
      </c>
      <c r="B331" t="str">
        <f t="shared" si="59"/>
        <v>Id2008</v>
      </c>
      <c r="C331">
        <v>1994</v>
      </c>
      <c r="D331" s="8">
        <f t="shared" si="50"/>
        <v>1994</v>
      </c>
      <c r="E331" t="s">
        <v>7</v>
      </c>
      <c r="F331" s="8" t="str">
        <f t="shared" si="51"/>
        <v>Jul</v>
      </c>
      <c r="G331">
        <v>10</v>
      </c>
      <c r="H331" s="15" t="str">
        <f t="shared" si="52"/>
        <v>10-Jul-1994</v>
      </c>
      <c r="I331" s="13">
        <v>34525</v>
      </c>
      <c r="J331" s="18">
        <f t="shared" si="53"/>
        <v>28</v>
      </c>
      <c r="K331">
        <v>0</v>
      </c>
      <c r="L331" s="14">
        <v>3161.45</v>
      </c>
      <c r="M331" t="s">
        <v>8</v>
      </c>
      <c r="N331">
        <f t="shared" si="54"/>
        <v>1</v>
      </c>
      <c r="O331" s="8" t="str">
        <f t="shared" si="55"/>
        <v>tier - 2</v>
      </c>
      <c r="P331" t="s">
        <v>13</v>
      </c>
      <c r="Q331">
        <f t="shared" si="56"/>
        <v>2</v>
      </c>
      <c r="R331" s="8" t="str">
        <f t="shared" si="57"/>
        <v>tier - 1</v>
      </c>
      <c r="S331" t="s">
        <v>39</v>
      </c>
      <c r="T331" s="8" t="str">
        <f t="shared" si="58"/>
        <v>R1011</v>
      </c>
    </row>
    <row r="332" spans="1:20">
      <c r="A332" t="s">
        <v>358</v>
      </c>
      <c r="B332" t="str">
        <f t="shared" si="59"/>
        <v>Id2007</v>
      </c>
      <c r="C332">
        <v>1993</v>
      </c>
      <c r="D332" s="8">
        <f t="shared" si="50"/>
        <v>1993</v>
      </c>
      <c r="E332" t="s">
        <v>17</v>
      </c>
      <c r="F332" s="8" t="str">
        <f t="shared" si="51"/>
        <v>Sep</v>
      </c>
      <c r="G332">
        <v>25</v>
      </c>
      <c r="H332" s="15" t="str">
        <f t="shared" si="52"/>
        <v>25-Sep-1993</v>
      </c>
      <c r="I332" s="13">
        <v>34237</v>
      </c>
      <c r="J332" s="18">
        <f t="shared" si="53"/>
        <v>29</v>
      </c>
      <c r="K332">
        <v>0</v>
      </c>
      <c r="L332" s="14">
        <v>3162.02</v>
      </c>
      <c r="M332" t="s">
        <v>8</v>
      </c>
      <c r="N332">
        <f t="shared" si="54"/>
        <v>1</v>
      </c>
      <c r="O332" s="8" t="str">
        <f t="shared" si="55"/>
        <v>tier - 2</v>
      </c>
      <c r="P332" t="s">
        <v>9</v>
      </c>
      <c r="Q332">
        <f t="shared" si="56"/>
        <v>1</v>
      </c>
      <c r="R332" s="8" t="str">
        <f t="shared" si="57"/>
        <v>tier - 3</v>
      </c>
      <c r="S332" t="s">
        <v>10</v>
      </c>
      <c r="T332" s="8" t="str">
        <f t="shared" si="58"/>
        <v>R1013</v>
      </c>
    </row>
    <row r="333" spans="1:20">
      <c r="A333" t="s">
        <v>359</v>
      </c>
      <c r="B333" t="str">
        <f t="shared" si="59"/>
        <v>Id2006</v>
      </c>
      <c r="C333">
        <v>2001</v>
      </c>
      <c r="D333" s="8">
        <f t="shared" si="50"/>
        <v>2001</v>
      </c>
      <c r="E333" t="s">
        <v>32</v>
      </c>
      <c r="F333" s="8" t="str">
        <f t="shared" si="51"/>
        <v>Aug</v>
      </c>
      <c r="G333">
        <v>29</v>
      </c>
      <c r="H333" s="15" t="str">
        <f t="shared" si="52"/>
        <v>29-Aug-2001</v>
      </c>
      <c r="I333" s="13">
        <v>37132</v>
      </c>
      <c r="J333" s="18">
        <f t="shared" si="53"/>
        <v>21</v>
      </c>
      <c r="K333">
        <v>1</v>
      </c>
      <c r="L333" s="14">
        <v>3167.46</v>
      </c>
      <c r="M333" t="s">
        <v>8</v>
      </c>
      <c r="N333">
        <f t="shared" si="54"/>
        <v>1</v>
      </c>
      <c r="O333" s="8" t="str">
        <f t="shared" si="55"/>
        <v>tier - 2</v>
      </c>
      <c r="P333" t="s">
        <v>9</v>
      </c>
      <c r="Q333">
        <f t="shared" si="56"/>
        <v>1</v>
      </c>
      <c r="R333" s="8" t="str">
        <f t="shared" si="57"/>
        <v>tier - 3</v>
      </c>
      <c r="S333" t="s">
        <v>244</v>
      </c>
      <c r="T333" s="8" t="str">
        <f t="shared" si="58"/>
        <v>R1024</v>
      </c>
    </row>
    <row r="334" spans="1:20">
      <c r="A334" t="s">
        <v>360</v>
      </c>
      <c r="B334" t="str">
        <f t="shared" si="59"/>
        <v>Id2005</v>
      </c>
      <c r="C334">
        <v>1994</v>
      </c>
      <c r="D334" s="8">
        <f t="shared" si="50"/>
        <v>1994</v>
      </c>
      <c r="E334" t="s">
        <v>34</v>
      </c>
      <c r="F334" s="8" t="str">
        <f t="shared" si="51"/>
        <v>Oct</v>
      </c>
      <c r="G334">
        <v>25</v>
      </c>
      <c r="H334" s="15" t="str">
        <f t="shared" si="52"/>
        <v>25-Oct-1994</v>
      </c>
      <c r="I334" s="13">
        <v>34632</v>
      </c>
      <c r="J334" s="18">
        <f t="shared" si="53"/>
        <v>28</v>
      </c>
      <c r="K334">
        <v>0</v>
      </c>
      <c r="L334" s="14">
        <v>3171.61</v>
      </c>
      <c r="M334" t="s">
        <v>8</v>
      </c>
      <c r="N334">
        <f t="shared" si="54"/>
        <v>1</v>
      </c>
      <c r="O334" s="8" t="str">
        <f t="shared" si="55"/>
        <v>tier - 2</v>
      </c>
      <c r="P334" t="s">
        <v>9</v>
      </c>
      <c r="Q334">
        <f t="shared" si="56"/>
        <v>1</v>
      </c>
      <c r="R334" s="8" t="str">
        <f t="shared" si="57"/>
        <v>tier - 3</v>
      </c>
      <c r="S334" t="s">
        <v>10</v>
      </c>
      <c r="T334" s="8" t="str">
        <f t="shared" si="58"/>
        <v>R1013</v>
      </c>
    </row>
    <row r="335" spans="1:20">
      <c r="A335" t="s">
        <v>361</v>
      </c>
      <c r="B335" t="str">
        <f t="shared" si="59"/>
        <v>Id2004</v>
      </c>
      <c r="C335">
        <v>1994</v>
      </c>
      <c r="D335" s="8">
        <f t="shared" si="50"/>
        <v>1994</v>
      </c>
      <c r="E335" t="s">
        <v>7</v>
      </c>
      <c r="F335" s="8" t="str">
        <f t="shared" si="51"/>
        <v>Jul</v>
      </c>
      <c r="G335">
        <v>6</v>
      </c>
      <c r="H335" s="15" t="str">
        <f t="shared" si="52"/>
        <v>6-Jul-1994</v>
      </c>
      <c r="I335" s="13">
        <v>34521</v>
      </c>
      <c r="J335" s="18">
        <f t="shared" si="53"/>
        <v>28</v>
      </c>
      <c r="K335">
        <v>0</v>
      </c>
      <c r="L335" s="14">
        <v>3172.02</v>
      </c>
      <c r="M335" t="s">
        <v>8</v>
      </c>
      <c r="N335">
        <f t="shared" si="54"/>
        <v>1</v>
      </c>
      <c r="O335" s="8" t="str">
        <f t="shared" si="55"/>
        <v>tier - 2</v>
      </c>
      <c r="P335" t="s">
        <v>13</v>
      </c>
      <c r="Q335">
        <f t="shared" si="56"/>
        <v>2</v>
      </c>
      <c r="R335" s="8" t="str">
        <f t="shared" si="57"/>
        <v>tier - 1</v>
      </c>
      <c r="S335" t="s">
        <v>39</v>
      </c>
      <c r="T335" s="8" t="str">
        <f t="shared" si="58"/>
        <v>R1011</v>
      </c>
    </row>
    <row r="336" spans="1:20">
      <c r="A336" t="s">
        <v>362</v>
      </c>
      <c r="B336" t="str">
        <f t="shared" si="59"/>
        <v>Id2003</v>
      </c>
      <c r="C336">
        <v>1996</v>
      </c>
      <c r="D336" s="8">
        <f t="shared" si="50"/>
        <v>1996</v>
      </c>
      <c r="E336" t="s">
        <v>32</v>
      </c>
      <c r="F336" s="8" t="str">
        <f t="shared" si="51"/>
        <v>Aug</v>
      </c>
      <c r="G336">
        <v>14</v>
      </c>
      <c r="H336" s="15" t="str">
        <f t="shared" si="52"/>
        <v>14-Aug-1996</v>
      </c>
      <c r="I336" s="13">
        <v>35291</v>
      </c>
      <c r="J336" s="18">
        <f t="shared" si="53"/>
        <v>26</v>
      </c>
      <c r="K336">
        <v>0</v>
      </c>
      <c r="L336" s="14">
        <v>3176.29</v>
      </c>
      <c r="M336" t="s">
        <v>8</v>
      </c>
      <c r="N336">
        <f t="shared" si="54"/>
        <v>1</v>
      </c>
      <c r="O336" s="8" t="str">
        <f t="shared" si="55"/>
        <v>tier - 2</v>
      </c>
      <c r="P336" t="s">
        <v>8</v>
      </c>
      <c r="Q336">
        <f t="shared" si="56"/>
        <v>9</v>
      </c>
      <c r="R336" s="8" t="str">
        <f t="shared" si="57"/>
        <v>tier - 2</v>
      </c>
      <c r="S336" t="s">
        <v>20</v>
      </c>
      <c r="T336" s="8" t="str">
        <f t="shared" si="58"/>
        <v>R1012</v>
      </c>
    </row>
    <row r="337" spans="1:20">
      <c r="A337" t="s">
        <v>363</v>
      </c>
      <c r="B337" t="str">
        <f t="shared" si="59"/>
        <v>Id2002</v>
      </c>
      <c r="C337">
        <v>1996</v>
      </c>
      <c r="D337" s="8">
        <f t="shared" si="50"/>
        <v>1996</v>
      </c>
      <c r="E337" t="s">
        <v>7</v>
      </c>
      <c r="F337" s="8" t="str">
        <f t="shared" si="51"/>
        <v>Jul</v>
      </c>
      <c r="G337">
        <v>3</v>
      </c>
      <c r="H337" s="15" t="str">
        <f t="shared" si="52"/>
        <v>3-Jul-1996</v>
      </c>
      <c r="I337" s="13">
        <v>35249</v>
      </c>
      <c r="J337" s="18">
        <f t="shared" si="53"/>
        <v>26</v>
      </c>
      <c r="K337">
        <v>0</v>
      </c>
      <c r="L337" s="14">
        <v>3176.82</v>
      </c>
      <c r="M337" t="s">
        <v>8</v>
      </c>
      <c r="N337">
        <f t="shared" si="54"/>
        <v>1</v>
      </c>
      <c r="O337" s="8" t="str">
        <f t="shared" si="55"/>
        <v>tier - 2</v>
      </c>
      <c r="P337" t="s">
        <v>13</v>
      </c>
      <c r="Q337">
        <f t="shared" si="56"/>
        <v>2</v>
      </c>
      <c r="R337" s="8" t="str">
        <f t="shared" si="57"/>
        <v>tier - 1</v>
      </c>
      <c r="S337" t="s">
        <v>20</v>
      </c>
      <c r="T337" s="8" t="str">
        <f t="shared" si="58"/>
        <v>R1012</v>
      </c>
    </row>
    <row r="338" spans="1:20">
      <c r="A338" t="s">
        <v>364</v>
      </c>
      <c r="B338" t="str">
        <f t="shared" si="59"/>
        <v>Id2001</v>
      </c>
      <c r="C338">
        <v>2000</v>
      </c>
      <c r="D338" s="8">
        <f t="shared" si="50"/>
        <v>2000</v>
      </c>
      <c r="E338" t="s">
        <v>17</v>
      </c>
      <c r="F338" s="8" t="str">
        <f t="shared" si="51"/>
        <v>Sep</v>
      </c>
      <c r="G338">
        <v>23</v>
      </c>
      <c r="H338" s="15" t="str">
        <f t="shared" si="52"/>
        <v>23-Sep-2000</v>
      </c>
      <c r="I338" s="13">
        <v>36792</v>
      </c>
      <c r="J338" s="18">
        <f t="shared" si="53"/>
        <v>22</v>
      </c>
      <c r="K338">
        <v>0</v>
      </c>
      <c r="L338" s="14">
        <v>3179.96</v>
      </c>
      <c r="M338" t="s">
        <v>8</v>
      </c>
      <c r="N338">
        <f t="shared" si="54"/>
        <v>1</v>
      </c>
      <c r="O338" s="8" t="str">
        <f t="shared" si="55"/>
        <v>tier - 2</v>
      </c>
      <c r="P338" t="s">
        <v>8</v>
      </c>
      <c r="Q338">
        <f t="shared" si="56"/>
        <v>9</v>
      </c>
      <c r="R338" s="8" t="str">
        <f t="shared" si="57"/>
        <v>tier - 2</v>
      </c>
      <c r="S338" t="s">
        <v>20</v>
      </c>
      <c r="T338" s="8" t="str">
        <f t="shared" si="58"/>
        <v>R1012</v>
      </c>
    </row>
    <row r="339" spans="1:20">
      <c r="A339" t="s">
        <v>365</v>
      </c>
      <c r="B339" t="str">
        <f t="shared" si="59"/>
        <v>Id2000</v>
      </c>
      <c r="C339">
        <v>2001</v>
      </c>
      <c r="D339" s="8">
        <f t="shared" si="50"/>
        <v>2001</v>
      </c>
      <c r="E339" t="s">
        <v>17</v>
      </c>
      <c r="F339" s="8" t="str">
        <f t="shared" si="51"/>
        <v>Sep</v>
      </c>
      <c r="G339">
        <v>2</v>
      </c>
      <c r="H339" s="15" t="str">
        <f t="shared" si="52"/>
        <v>2-Sep-2001</v>
      </c>
      <c r="I339" s="13">
        <v>37136</v>
      </c>
      <c r="J339" s="18">
        <f t="shared" si="53"/>
        <v>21</v>
      </c>
      <c r="K339">
        <v>2</v>
      </c>
      <c r="L339" s="14">
        <v>3180.51</v>
      </c>
      <c r="M339" t="s">
        <v>8</v>
      </c>
      <c r="N339">
        <f t="shared" si="54"/>
        <v>1</v>
      </c>
      <c r="O339" s="8" t="str">
        <f t="shared" si="55"/>
        <v>tier - 2</v>
      </c>
      <c r="P339" t="s">
        <v>8</v>
      </c>
      <c r="Q339">
        <f t="shared" si="56"/>
        <v>9</v>
      </c>
      <c r="R339" s="8" t="str">
        <f t="shared" si="57"/>
        <v>tier - 2</v>
      </c>
      <c r="S339" t="s">
        <v>10</v>
      </c>
      <c r="T339" s="8" t="str">
        <f t="shared" si="58"/>
        <v>R1013</v>
      </c>
    </row>
    <row r="340" spans="1:20">
      <c r="A340" t="s">
        <v>366</v>
      </c>
      <c r="B340" t="str">
        <f t="shared" si="59"/>
        <v>Id1999</v>
      </c>
      <c r="C340">
        <v>1996</v>
      </c>
      <c r="D340" s="8">
        <f t="shared" si="50"/>
        <v>1996</v>
      </c>
      <c r="E340" t="s">
        <v>34</v>
      </c>
      <c r="F340" s="8" t="str">
        <f t="shared" si="51"/>
        <v>Oct</v>
      </c>
      <c r="G340">
        <v>11</v>
      </c>
      <c r="H340" s="15" t="str">
        <f t="shared" si="52"/>
        <v>11-Oct-1996</v>
      </c>
      <c r="I340" s="13">
        <v>35349</v>
      </c>
      <c r="J340" s="18">
        <f t="shared" si="53"/>
        <v>26</v>
      </c>
      <c r="K340">
        <v>0</v>
      </c>
      <c r="L340" s="14">
        <v>3201.25</v>
      </c>
      <c r="M340" t="s">
        <v>8</v>
      </c>
      <c r="N340">
        <f t="shared" si="54"/>
        <v>1</v>
      </c>
      <c r="O340" s="8" t="str">
        <f t="shared" si="55"/>
        <v>tier - 2</v>
      </c>
      <c r="P340" t="s">
        <v>9</v>
      </c>
      <c r="Q340">
        <f t="shared" si="56"/>
        <v>1</v>
      </c>
      <c r="R340" s="8" t="str">
        <f t="shared" si="57"/>
        <v>tier - 3</v>
      </c>
      <c r="S340" t="s">
        <v>20</v>
      </c>
      <c r="T340" s="8" t="str">
        <f t="shared" si="58"/>
        <v>R1012</v>
      </c>
    </row>
    <row r="341" spans="1:20">
      <c r="A341" t="s">
        <v>367</v>
      </c>
      <c r="B341" t="str">
        <f t="shared" si="59"/>
        <v>Id1998</v>
      </c>
      <c r="C341">
        <v>1997</v>
      </c>
      <c r="D341" s="8">
        <f t="shared" si="50"/>
        <v>1997</v>
      </c>
      <c r="E341" t="s">
        <v>7</v>
      </c>
      <c r="F341" s="8" t="str">
        <f t="shared" si="51"/>
        <v>Jul</v>
      </c>
      <c r="G341">
        <v>5</v>
      </c>
      <c r="H341" s="15" t="str">
        <f t="shared" si="52"/>
        <v>5-Jul-1997</v>
      </c>
      <c r="I341" s="13">
        <v>35616</v>
      </c>
      <c r="J341" s="18">
        <f t="shared" si="53"/>
        <v>25</v>
      </c>
      <c r="K341">
        <v>0</v>
      </c>
      <c r="L341" s="14">
        <v>3206.49</v>
      </c>
      <c r="M341" t="s">
        <v>8</v>
      </c>
      <c r="N341">
        <f t="shared" si="54"/>
        <v>1</v>
      </c>
      <c r="O341" s="8" t="str">
        <f t="shared" si="55"/>
        <v>tier - 2</v>
      </c>
      <c r="P341" t="s">
        <v>9</v>
      </c>
      <c r="Q341">
        <f t="shared" si="56"/>
        <v>1</v>
      </c>
      <c r="R341" s="8" t="str">
        <f t="shared" si="57"/>
        <v>tier - 3</v>
      </c>
      <c r="S341" t="s">
        <v>244</v>
      </c>
      <c r="T341" s="8" t="str">
        <f t="shared" si="58"/>
        <v>R1024</v>
      </c>
    </row>
    <row r="342" spans="1:20">
      <c r="A342" t="s">
        <v>368</v>
      </c>
      <c r="B342" t="str">
        <f t="shared" si="59"/>
        <v>Id1997</v>
      </c>
      <c r="C342">
        <v>1997</v>
      </c>
      <c r="D342" s="8">
        <f t="shared" si="50"/>
        <v>1997</v>
      </c>
      <c r="E342" t="s">
        <v>27</v>
      </c>
      <c r="F342" s="8" t="str">
        <f t="shared" si="51"/>
        <v>Dec</v>
      </c>
      <c r="G342">
        <v>22</v>
      </c>
      <c r="H342" s="15" t="str">
        <f t="shared" si="52"/>
        <v>22-Dec-1997</v>
      </c>
      <c r="I342" s="13">
        <v>35786</v>
      </c>
      <c r="J342" s="18">
        <f t="shared" si="53"/>
        <v>25</v>
      </c>
      <c r="K342">
        <v>1</v>
      </c>
      <c r="L342" s="14">
        <v>3208.79</v>
      </c>
      <c r="M342" t="s">
        <v>8</v>
      </c>
      <c r="N342">
        <f t="shared" si="54"/>
        <v>1</v>
      </c>
      <c r="O342" s="8" t="str">
        <f t="shared" si="55"/>
        <v>tier - 2</v>
      </c>
      <c r="P342" t="s">
        <v>9</v>
      </c>
      <c r="Q342">
        <f t="shared" si="56"/>
        <v>1</v>
      </c>
      <c r="R342" s="8" t="str">
        <f t="shared" si="57"/>
        <v>tier - 3</v>
      </c>
      <c r="S342" t="s">
        <v>39</v>
      </c>
      <c r="T342" s="8" t="str">
        <f t="shared" si="58"/>
        <v>R1011</v>
      </c>
    </row>
    <row r="343" spans="1:20">
      <c r="A343" t="s">
        <v>369</v>
      </c>
      <c r="B343" t="str">
        <f t="shared" si="59"/>
        <v>Id1996</v>
      </c>
      <c r="C343">
        <v>1997</v>
      </c>
      <c r="D343" s="8">
        <f t="shared" si="50"/>
        <v>1997</v>
      </c>
      <c r="E343" t="s">
        <v>7</v>
      </c>
      <c r="F343" s="8" t="str">
        <f t="shared" si="51"/>
        <v>Jul</v>
      </c>
      <c r="G343">
        <v>6</v>
      </c>
      <c r="H343" s="15" t="str">
        <f t="shared" si="52"/>
        <v>6-Jul-1997</v>
      </c>
      <c r="I343" s="13">
        <v>35617</v>
      </c>
      <c r="J343" s="18">
        <f t="shared" si="53"/>
        <v>25</v>
      </c>
      <c r="K343">
        <v>0</v>
      </c>
      <c r="L343" s="14">
        <v>3213.62</v>
      </c>
      <c r="M343" t="s">
        <v>8</v>
      </c>
      <c r="N343">
        <f t="shared" si="54"/>
        <v>1</v>
      </c>
      <c r="O343" s="8" t="str">
        <f t="shared" si="55"/>
        <v>tier - 2</v>
      </c>
      <c r="P343" t="s">
        <v>8</v>
      </c>
      <c r="Q343">
        <f t="shared" si="56"/>
        <v>9</v>
      </c>
      <c r="R343" s="8" t="str">
        <f t="shared" si="57"/>
        <v>tier - 2</v>
      </c>
      <c r="S343" t="s">
        <v>244</v>
      </c>
      <c r="T343" s="8" t="str">
        <f t="shared" si="58"/>
        <v>R1024</v>
      </c>
    </row>
    <row r="344" spans="1:20">
      <c r="A344" t="s">
        <v>370</v>
      </c>
      <c r="B344" t="str">
        <f t="shared" si="59"/>
        <v>Id1995</v>
      </c>
      <c r="C344">
        <v>1997</v>
      </c>
      <c r="D344" s="8">
        <f t="shared" si="50"/>
        <v>1997</v>
      </c>
      <c r="E344" t="s">
        <v>32</v>
      </c>
      <c r="F344" s="8" t="str">
        <f t="shared" si="51"/>
        <v>Aug</v>
      </c>
      <c r="G344">
        <v>2</v>
      </c>
      <c r="H344" s="15" t="str">
        <f t="shared" si="52"/>
        <v>2-Aug-1997</v>
      </c>
      <c r="I344" s="13">
        <v>35644</v>
      </c>
      <c r="J344" s="18">
        <f t="shared" si="53"/>
        <v>25</v>
      </c>
      <c r="K344">
        <v>1</v>
      </c>
      <c r="L344" s="14">
        <v>3227.12</v>
      </c>
      <c r="M344" t="s">
        <v>8</v>
      </c>
      <c r="N344">
        <f t="shared" si="54"/>
        <v>1</v>
      </c>
      <c r="O344" s="8" t="str">
        <f t="shared" si="55"/>
        <v>tier - 2</v>
      </c>
      <c r="P344" t="s">
        <v>9</v>
      </c>
      <c r="Q344">
        <f t="shared" si="56"/>
        <v>1</v>
      </c>
      <c r="R344" s="8" t="str">
        <f t="shared" si="57"/>
        <v>tier - 3</v>
      </c>
      <c r="S344" t="s">
        <v>10</v>
      </c>
      <c r="T344" s="8" t="str">
        <f t="shared" si="58"/>
        <v>R1013</v>
      </c>
    </row>
    <row r="345" spans="1:20">
      <c r="A345" t="s">
        <v>371</v>
      </c>
      <c r="B345" t="str">
        <f t="shared" si="59"/>
        <v>Id1994</v>
      </c>
      <c r="C345">
        <v>1997</v>
      </c>
      <c r="D345" s="8">
        <f t="shared" si="50"/>
        <v>1997</v>
      </c>
      <c r="E345" t="s">
        <v>17</v>
      </c>
      <c r="F345" s="8" t="str">
        <f t="shared" si="51"/>
        <v>Sep</v>
      </c>
      <c r="G345">
        <v>2</v>
      </c>
      <c r="H345" s="15" t="str">
        <f t="shared" si="52"/>
        <v>2-Sep-1997</v>
      </c>
      <c r="I345" s="13">
        <v>35675</v>
      </c>
      <c r="J345" s="18">
        <f t="shared" si="53"/>
        <v>25</v>
      </c>
      <c r="K345">
        <v>1</v>
      </c>
      <c r="L345" s="14">
        <v>3238.44</v>
      </c>
      <c r="M345" t="s">
        <v>8</v>
      </c>
      <c r="N345">
        <f t="shared" si="54"/>
        <v>1</v>
      </c>
      <c r="O345" s="8" t="str">
        <f t="shared" si="55"/>
        <v>tier - 2</v>
      </c>
      <c r="P345" t="s">
        <v>9</v>
      </c>
      <c r="Q345">
        <f t="shared" si="56"/>
        <v>1</v>
      </c>
      <c r="R345" s="8" t="str">
        <f t="shared" si="57"/>
        <v>tier - 3</v>
      </c>
      <c r="S345" t="s">
        <v>10</v>
      </c>
      <c r="T345" s="8" t="str">
        <f t="shared" si="58"/>
        <v>R1013</v>
      </c>
    </row>
    <row r="346" spans="1:20">
      <c r="A346" t="s">
        <v>372</v>
      </c>
      <c r="B346" t="str">
        <f t="shared" si="59"/>
        <v>Id1993</v>
      </c>
      <c r="C346">
        <v>1991</v>
      </c>
      <c r="D346" s="8">
        <f t="shared" si="50"/>
        <v>1991</v>
      </c>
      <c r="E346" t="s">
        <v>12</v>
      </c>
      <c r="F346" s="8" t="str">
        <f t="shared" si="51"/>
        <v>Nov</v>
      </c>
      <c r="G346">
        <v>13</v>
      </c>
      <c r="H346" s="15" t="str">
        <f t="shared" si="52"/>
        <v>13-Nov-1991</v>
      </c>
      <c r="I346" s="13">
        <v>33555</v>
      </c>
      <c r="J346" s="18">
        <f t="shared" si="53"/>
        <v>31</v>
      </c>
      <c r="K346">
        <v>0</v>
      </c>
      <c r="L346" s="14">
        <v>3260.2</v>
      </c>
      <c r="M346" t="s">
        <v>9</v>
      </c>
      <c r="N346">
        <f t="shared" si="54"/>
        <v>4</v>
      </c>
      <c r="O346" s="8" t="str">
        <f t="shared" si="55"/>
        <v>tier - 3</v>
      </c>
      <c r="P346" t="s">
        <v>8</v>
      </c>
      <c r="Q346">
        <f t="shared" si="56"/>
        <v>9</v>
      </c>
      <c r="R346" s="8" t="str">
        <f t="shared" si="57"/>
        <v>tier - 2</v>
      </c>
      <c r="S346" t="s">
        <v>39</v>
      </c>
      <c r="T346" s="8" t="str">
        <f t="shared" si="58"/>
        <v>R1011</v>
      </c>
    </row>
    <row r="347" spans="1:20">
      <c r="A347" t="s">
        <v>373</v>
      </c>
      <c r="B347" t="str">
        <f t="shared" si="59"/>
        <v>Id1992</v>
      </c>
      <c r="C347">
        <v>1994</v>
      </c>
      <c r="D347" s="8">
        <f t="shared" si="50"/>
        <v>1994</v>
      </c>
      <c r="E347" t="s">
        <v>27</v>
      </c>
      <c r="F347" s="8" t="str">
        <f t="shared" si="51"/>
        <v>Dec</v>
      </c>
      <c r="G347">
        <v>2</v>
      </c>
      <c r="H347" s="15" t="str">
        <f t="shared" si="52"/>
        <v>2-Dec-1994</v>
      </c>
      <c r="I347" s="13">
        <v>34670</v>
      </c>
      <c r="J347" s="18">
        <f t="shared" si="53"/>
        <v>28</v>
      </c>
      <c r="K347">
        <v>0</v>
      </c>
      <c r="L347" s="14">
        <v>3268.85</v>
      </c>
      <c r="M347" t="s">
        <v>9</v>
      </c>
      <c r="N347">
        <f t="shared" si="54"/>
        <v>4</v>
      </c>
      <c r="O347" s="8" t="str">
        <f t="shared" si="55"/>
        <v>tier - 3</v>
      </c>
      <c r="P347" t="s">
        <v>13</v>
      </c>
      <c r="Q347">
        <f t="shared" si="56"/>
        <v>2</v>
      </c>
      <c r="R347" s="8" t="str">
        <f t="shared" si="57"/>
        <v>tier - 1</v>
      </c>
      <c r="S347" t="s">
        <v>165</v>
      </c>
      <c r="T347" s="8" t="str">
        <f t="shared" si="58"/>
        <v>R1016</v>
      </c>
    </row>
    <row r="348" spans="1:20">
      <c r="A348" t="s">
        <v>374</v>
      </c>
      <c r="B348" t="str">
        <f t="shared" si="59"/>
        <v>Id1991</v>
      </c>
      <c r="C348">
        <v>1994</v>
      </c>
      <c r="D348" s="8">
        <f t="shared" si="50"/>
        <v>1994</v>
      </c>
      <c r="E348" t="s">
        <v>7</v>
      </c>
      <c r="F348" s="8" t="str">
        <f t="shared" si="51"/>
        <v>Jul</v>
      </c>
      <c r="G348">
        <v>1</v>
      </c>
      <c r="H348" s="15" t="str">
        <f t="shared" si="52"/>
        <v>1-Jul-1994</v>
      </c>
      <c r="I348" s="13">
        <v>34516</v>
      </c>
      <c r="J348" s="18">
        <f t="shared" si="53"/>
        <v>28</v>
      </c>
      <c r="K348">
        <v>1</v>
      </c>
      <c r="L348" s="14">
        <v>3277.16</v>
      </c>
      <c r="M348" t="s">
        <v>8</v>
      </c>
      <c r="N348">
        <f t="shared" si="54"/>
        <v>1</v>
      </c>
      <c r="O348" s="8" t="str">
        <f t="shared" si="55"/>
        <v>tier - 2</v>
      </c>
      <c r="P348" t="s">
        <v>9</v>
      </c>
      <c r="Q348">
        <f t="shared" si="56"/>
        <v>1</v>
      </c>
      <c r="R348" s="8" t="str">
        <f t="shared" si="57"/>
        <v>tier - 3</v>
      </c>
      <c r="S348" t="s">
        <v>39</v>
      </c>
      <c r="T348" s="8" t="str">
        <f t="shared" si="58"/>
        <v>R1011</v>
      </c>
    </row>
    <row r="349" spans="1:20">
      <c r="A349" t="s">
        <v>375</v>
      </c>
      <c r="B349" t="str">
        <f t="shared" si="59"/>
        <v>Id1990</v>
      </c>
      <c r="C349">
        <v>2001</v>
      </c>
      <c r="D349" s="8">
        <f t="shared" si="50"/>
        <v>2001</v>
      </c>
      <c r="E349" t="s">
        <v>34</v>
      </c>
      <c r="F349" s="8" t="str">
        <f t="shared" si="51"/>
        <v>Oct</v>
      </c>
      <c r="G349">
        <v>6</v>
      </c>
      <c r="H349" s="15" t="str">
        <f t="shared" si="52"/>
        <v>6-Oct-2001</v>
      </c>
      <c r="I349" s="13">
        <v>37170</v>
      </c>
      <c r="J349" s="18">
        <f t="shared" si="53"/>
        <v>21</v>
      </c>
      <c r="K349">
        <v>2</v>
      </c>
      <c r="L349" s="14">
        <v>3279.87</v>
      </c>
      <c r="M349" t="s">
        <v>8</v>
      </c>
      <c r="N349">
        <f t="shared" si="54"/>
        <v>1</v>
      </c>
      <c r="O349" s="8" t="str">
        <f t="shared" si="55"/>
        <v>tier - 2</v>
      </c>
      <c r="P349" t="s">
        <v>13</v>
      </c>
      <c r="Q349">
        <f t="shared" si="56"/>
        <v>2</v>
      </c>
      <c r="R349" s="8" t="str">
        <f t="shared" si="57"/>
        <v>tier - 1</v>
      </c>
      <c r="S349" t="s">
        <v>353</v>
      </c>
      <c r="T349" s="8" t="str">
        <f t="shared" si="58"/>
        <v>R1017</v>
      </c>
    </row>
    <row r="350" spans="1:20">
      <c r="A350" t="s">
        <v>376</v>
      </c>
      <c r="B350" t="str">
        <f t="shared" si="59"/>
        <v>Id1989</v>
      </c>
      <c r="C350">
        <v>2003</v>
      </c>
      <c r="D350" s="8">
        <f t="shared" si="50"/>
        <v>2003</v>
      </c>
      <c r="E350" t="s">
        <v>7</v>
      </c>
      <c r="F350" s="8" t="str">
        <f t="shared" si="51"/>
        <v>Jul</v>
      </c>
      <c r="G350">
        <v>3</v>
      </c>
      <c r="H350" s="15" t="str">
        <f t="shared" si="52"/>
        <v>3-Jul-2003</v>
      </c>
      <c r="I350" s="13">
        <v>37805</v>
      </c>
      <c r="J350" s="18">
        <f t="shared" si="53"/>
        <v>19</v>
      </c>
      <c r="K350">
        <v>0</v>
      </c>
      <c r="L350" s="14">
        <v>3280.22</v>
      </c>
      <c r="M350" t="s">
        <v>8</v>
      </c>
      <c r="N350">
        <f t="shared" si="54"/>
        <v>1</v>
      </c>
      <c r="O350" s="8" t="str">
        <f t="shared" si="55"/>
        <v>tier - 2</v>
      </c>
      <c r="P350" t="s">
        <v>9</v>
      </c>
      <c r="Q350">
        <f t="shared" si="56"/>
        <v>1</v>
      </c>
      <c r="R350" s="8" t="str">
        <f t="shared" si="57"/>
        <v>tier - 3</v>
      </c>
      <c r="S350" t="s">
        <v>39</v>
      </c>
      <c r="T350" s="8" t="str">
        <f t="shared" si="58"/>
        <v>R1011</v>
      </c>
    </row>
    <row r="351" spans="1:20">
      <c r="A351" t="s">
        <v>377</v>
      </c>
      <c r="B351" t="str">
        <f t="shared" si="59"/>
        <v>Id1988</v>
      </c>
      <c r="C351">
        <v>1996</v>
      </c>
      <c r="D351" s="8">
        <f t="shared" si="50"/>
        <v>1996</v>
      </c>
      <c r="E351" t="s">
        <v>12</v>
      </c>
      <c r="F351" s="8" t="str">
        <f t="shared" si="51"/>
        <v>Nov</v>
      </c>
      <c r="G351">
        <v>17</v>
      </c>
      <c r="H351" s="15" t="str">
        <f t="shared" si="52"/>
        <v>17-Nov-1996</v>
      </c>
      <c r="I351" s="13">
        <v>35386</v>
      </c>
      <c r="J351" s="18">
        <f t="shared" si="53"/>
        <v>26</v>
      </c>
      <c r="K351">
        <v>1</v>
      </c>
      <c r="L351" s="14">
        <v>3292.53</v>
      </c>
      <c r="M351" t="s">
        <v>8</v>
      </c>
      <c r="N351">
        <f t="shared" si="54"/>
        <v>1</v>
      </c>
      <c r="O351" s="8" t="str">
        <f t="shared" si="55"/>
        <v>tier - 2</v>
      </c>
      <c r="P351" t="s">
        <v>8</v>
      </c>
      <c r="Q351">
        <f t="shared" si="56"/>
        <v>9</v>
      </c>
      <c r="R351" s="8" t="str">
        <f t="shared" si="57"/>
        <v>tier - 2</v>
      </c>
      <c r="S351" t="s">
        <v>20</v>
      </c>
      <c r="T351" s="8" t="str">
        <f t="shared" si="58"/>
        <v>R1012</v>
      </c>
    </row>
    <row r="352" spans="1:20">
      <c r="A352" t="s">
        <v>378</v>
      </c>
      <c r="B352" t="str">
        <f t="shared" si="59"/>
        <v>Id1987</v>
      </c>
      <c r="C352">
        <v>2003</v>
      </c>
      <c r="D352" s="8">
        <f t="shared" si="50"/>
        <v>2003</v>
      </c>
      <c r="E352" t="s">
        <v>27</v>
      </c>
      <c r="F352" s="8" t="str">
        <f t="shared" si="51"/>
        <v>Dec</v>
      </c>
      <c r="G352">
        <v>5</v>
      </c>
      <c r="H352" s="15" t="str">
        <f t="shared" si="52"/>
        <v>5-Dec-2003</v>
      </c>
      <c r="I352" s="13">
        <v>37960</v>
      </c>
      <c r="J352" s="18">
        <f t="shared" si="53"/>
        <v>19</v>
      </c>
      <c r="K352">
        <v>0</v>
      </c>
      <c r="L352" s="14">
        <v>3300.7</v>
      </c>
      <c r="M352" t="s">
        <v>8</v>
      </c>
      <c r="N352">
        <f t="shared" si="54"/>
        <v>1</v>
      </c>
      <c r="O352" s="8" t="str">
        <f t="shared" si="55"/>
        <v>tier - 2</v>
      </c>
      <c r="P352" t="s">
        <v>8</v>
      </c>
      <c r="Q352">
        <f t="shared" si="56"/>
        <v>9</v>
      </c>
      <c r="R352" s="8" t="str">
        <f t="shared" si="57"/>
        <v>tier - 2</v>
      </c>
      <c r="S352" t="s">
        <v>197</v>
      </c>
      <c r="T352" s="8" t="str">
        <f t="shared" si="58"/>
        <v>R1025</v>
      </c>
    </row>
    <row r="353" spans="1:20">
      <c r="A353" t="s">
        <v>379</v>
      </c>
      <c r="B353" t="str">
        <f t="shared" si="59"/>
        <v>Id1986</v>
      </c>
      <c r="C353">
        <v>2003</v>
      </c>
      <c r="D353" s="8">
        <f t="shared" si="50"/>
        <v>2003</v>
      </c>
      <c r="E353" t="s">
        <v>12</v>
      </c>
      <c r="F353" s="8" t="str">
        <f t="shared" si="51"/>
        <v>Nov</v>
      </c>
      <c r="G353">
        <v>18</v>
      </c>
      <c r="H353" s="15" t="str">
        <f t="shared" si="52"/>
        <v>18-Nov-2003</v>
      </c>
      <c r="I353" s="13">
        <v>37943</v>
      </c>
      <c r="J353" s="18">
        <f t="shared" si="53"/>
        <v>19</v>
      </c>
      <c r="K353">
        <v>0</v>
      </c>
      <c r="L353" s="14">
        <v>3308.46</v>
      </c>
      <c r="M353" t="s">
        <v>8</v>
      </c>
      <c r="N353">
        <f t="shared" si="54"/>
        <v>1</v>
      </c>
      <c r="O353" s="8" t="str">
        <f t="shared" si="55"/>
        <v>tier - 2</v>
      </c>
      <c r="P353" t="s">
        <v>13</v>
      </c>
      <c r="Q353">
        <f t="shared" si="56"/>
        <v>2</v>
      </c>
      <c r="R353" s="8" t="str">
        <f t="shared" si="57"/>
        <v>tier - 1</v>
      </c>
      <c r="S353" t="s">
        <v>297</v>
      </c>
      <c r="T353" s="8" t="str">
        <f t="shared" si="58"/>
        <v>R1021</v>
      </c>
    </row>
    <row r="354" spans="1:20">
      <c r="A354" t="s">
        <v>380</v>
      </c>
      <c r="B354" t="str">
        <f t="shared" si="59"/>
        <v>Id1985</v>
      </c>
      <c r="C354">
        <v>1997</v>
      </c>
      <c r="D354" s="8">
        <f t="shared" si="50"/>
        <v>1997</v>
      </c>
      <c r="E354" t="s">
        <v>15</v>
      </c>
      <c r="F354" s="8" t="str">
        <f t="shared" si="51"/>
        <v>Jun</v>
      </c>
      <c r="G354">
        <v>20</v>
      </c>
      <c r="H354" s="15" t="str">
        <f t="shared" si="52"/>
        <v>20-Jun-1997</v>
      </c>
      <c r="I354" s="13">
        <v>35601</v>
      </c>
      <c r="J354" s="18">
        <f t="shared" si="53"/>
        <v>25</v>
      </c>
      <c r="K354">
        <v>1</v>
      </c>
      <c r="L354" s="14">
        <v>3309.79</v>
      </c>
      <c r="M354" t="s">
        <v>9</v>
      </c>
      <c r="N354">
        <f t="shared" si="54"/>
        <v>4</v>
      </c>
      <c r="O354" s="8" t="str">
        <f t="shared" si="55"/>
        <v>tier - 3</v>
      </c>
      <c r="P354" t="s">
        <v>9</v>
      </c>
      <c r="Q354">
        <f t="shared" si="56"/>
        <v>1</v>
      </c>
      <c r="R354" s="8" t="str">
        <f t="shared" si="57"/>
        <v>tier - 3</v>
      </c>
      <c r="S354" t="s">
        <v>353</v>
      </c>
      <c r="T354" s="8" t="str">
        <f t="shared" si="58"/>
        <v>R1017</v>
      </c>
    </row>
    <row r="355" spans="1:20">
      <c r="A355" t="s">
        <v>381</v>
      </c>
      <c r="B355" t="str">
        <f t="shared" si="59"/>
        <v>Id1984</v>
      </c>
      <c r="C355">
        <v>1991</v>
      </c>
      <c r="D355" s="8">
        <f t="shared" si="50"/>
        <v>1991</v>
      </c>
      <c r="E355" t="s">
        <v>17</v>
      </c>
      <c r="F355" s="8" t="str">
        <f t="shared" si="51"/>
        <v>Sep</v>
      </c>
      <c r="G355">
        <v>1</v>
      </c>
      <c r="H355" s="15" t="str">
        <f t="shared" si="52"/>
        <v>1-Sep-1991</v>
      </c>
      <c r="I355" s="13">
        <v>33482</v>
      </c>
      <c r="J355" s="18">
        <f t="shared" si="53"/>
        <v>31</v>
      </c>
      <c r="K355">
        <v>3</v>
      </c>
      <c r="L355" s="14">
        <v>3342.79</v>
      </c>
      <c r="M355" t="s">
        <v>8</v>
      </c>
      <c r="N355">
        <f t="shared" si="54"/>
        <v>1</v>
      </c>
      <c r="O355" s="8" t="str">
        <f t="shared" si="55"/>
        <v>tier - 2</v>
      </c>
      <c r="P355" t="s">
        <v>13</v>
      </c>
      <c r="Q355">
        <f t="shared" si="56"/>
        <v>2</v>
      </c>
      <c r="R355" s="8" t="str">
        <f t="shared" si="57"/>
        <v>tier - 1</v>
      </c>
      <c r="S355" t="s">
        <v>10</v>
      </c>
      <c r="T355" s="8" t="str">
        <f t="shared" si="58"/>
        <v>R1013</v>
      </c>
    </row>
    <row r="356" spans="1:20">
      <c r="A356" t="s">
        <v>382</v>
      </c>
      <c r="B356" t="str">
        <f t="shared" si="59"/>
        <v>Id1983</v>
      </c>
      <c r="C356">
        <v>1993</v>
      </c>
      <c r="D356" s="8">
        <f t="shared" si="50"/>
        <v>1993</v>
      </c>
      <c r="E356" t="s">
        <v>34</v>
      </c>
      <c r="F356" s="8" t="str">
        <f t="shared" si="51"/>
        <v>Oct</v>
      </c>
      <c r="G356">
        <v>28</v>
      </c>
      <c r="H356" s="15" t="str">
        <f t="shared" si="52"/>
        <v>28-Oct-1993</v>
      </c>
      <c r="I356" s="13">
        <v>34270</v>
      </c>
      <c r="J356" s="18">
        <f t="shared" si="53"/>
        <v>29</v>
      </c>
      <c r="K356">
        <v>0</v>
      </c>
      <c r="L356" s="14">
        <v>3353.28</v>
      </c>
      <c r="M356" t="s">
        <v>8</v>
      </c>
      <c r="N356">
        <f t="shared" si="54"/>
        <v>1</v>
      </c>
      <c r="O356" s="8" t="str">
        <f t="shared" si="55"/>
        <v>tier - 2</v>
      </c>
      <c r="P356" t="s">
        <v>13</v>
      </c>
      <c r="Q356">
        <f t="shared" si="56"/>
        <v>2</v>
      </c>
      <c r="R356" s="8" t="str">
        <f t="shared" si="57"/>
        <v>tier - 1</v>
      </c>
      <c r="S356" t="s">
        <v>39</v>
      </c>
      <c r="T356" s="8" t="str">
        <f t="shared" si="58"/>
        <v>R1011</v>
      </c>
    </row>
    <row r="357" spans="1:20">
      <c r="A357" t="s">
        <v>383</v>
      </c>
      <c r="B357" t="str">
        <f t="shared" si="59"/>
        <v>Id1982</v>
      </c>
      <c r="C357">
        <v>1995</v>
      </c>
      <c r="D357" s="8">
        <f t="shared" si="50"/>
        <v>1995</v>
      </c>
      <c r="E357" t="s">
        <v>15</v>
      </c>
      <c r="F357" s="8" t="str">
        <f t="shared" si="51"/>
        <v>Jun</v>
      </c>
      <c r="G357">
        <v>23</v>
      </c>
      <c r="H357" s="15" t="str">
        <f t="shared" si="52"/>
        <v>23-Jun-1995</v>
      </c>
      <c r="I357" s="13">
        <v>34873</v>
      </c>
      <c r="J357" s="18">
        <f t="shared" si="53"/>
        <v>27</v>
      </c>
      <c r="K357">
        <v>0</v>
      </c>
      <c r="L357" s="14">
        <v>3353.47</v>
      </c>
      <c r="M357" t="s">
        <v>8</v>
      </c>
      <c r="N357">
        <f t="shared" si="54"/>
        <v>1</v>
      </c>
      <c r="O357" s="8" t="str">
        <f t="shared" si="55"/>
        <v>tier - 2</v>
      </c>
      <c r="P357" t="s">
        <v>9</v>
      </c>
      <c r="Q357">
        <f t="shared" si="56"/>
        <v>1</v>
      </c>
      <c r="R357" s="8" t="str">
        <f t="shared" si="57"/>
        <v>tier - 3</v>
      </c>
      <c r="S357" t="s">
        <v>20</v>
      </c>
      <c r="T357" s="8" t="str">
        <f t="shared" si="58"/>
        <v>R1012</v>
      </c>
    </row>
    <row r="358" spans="1:20">
      <c r="A358" t="s">
        <v>384</v>
      </c>
      <c r="B358" t="str">
        <f t="shared" si="59"/>
        <v>Id1981</v>
      </c>
      <c r="C358">
        <v>1993</v>
      </c>
      <c r="D358" s="8">
        <f t="shared" si="50"/>
        <v>1993</v>
      </c>
      <c r="E358" t="s">
        <v>34</v>
      </c>
      <c r="F358" s="8" t="str">
        <f t="shared" si="51"/>
        <v>Oct</v>
      </c>
      <c r="G358">
        <v>7</v>
      </c>
      <c r="H358" s="15" t="str">
        <f t="shared" si="52"/>
        <v>7-Oct-1993</v>
      </c>
      <c r="I358" s="13">
        <v>34249</v>
      </c>
      <c r="J358" s="18">
        <f t="shared" si="53"/>
        <v>29</v>
      </c>
      <c r="K358">
        <v>0</v>
      </c>
      <c r="L358" s="14">
        <v>3366.67</v>
      </c>
      <c r="M358" t="s">
        <v>8</v>
      </c>
      <c r="N358">
        <f t="shared" si="54"/>
        <v>1</v>
      </c>
      <c r="O358" s="8" t="str">
        <f t="shared" si="55"/>
        <v>tier - 2</v>
      </c>
      <c r="P358" t="s">
        <v>8</v>
      </c>
      <c r="Q358">
        <f t="shared" si="56"/>
        <v>9</v>
      </c>
      <c r="R358" s="8" t="str">
        <f t="shared" si="57"/>
        <v>tier - 2</v>
      </c>
      <c r="S358" t="s">
        <v>10</v>
      </c>
      <c r="T358" s="8" t="str">
        <f t="shared" si="58"/>
        <v>R1013</v>
      </c>
    </row>
    <row r="359" spans="1:20">
      <c r="A359" t="s">
        <v>385</v>
      </c>
      <c r="B359" t="str">
        <f t="shared" si="59"/>
        <v>Id1980</v>
      </c>
      <c r="C359">
        <v>1996</v>
      </c>
      <c r="D359" s="8">
        <f t="shared" si="50"/>
        <v>1996</v>
      </c>
      <c r="E359" t="s">
        <v>27</v>
      </c>
      <c r="F359" s="8" t="str">
        <f t="shared" si="51"/>
        <v>Dec</v>
      </c>
      <c r="G359">
        <v>14</v>
      </c>
      <c r="H359" s="15" t="str">
        <f t="shared" si="52"/>
        <v>14-Dec-1996</v>
      </c>
      <c r="I359" s="13">
        <v>35413</v>
      </c>
      <c r="J359" s="18">
        <f t="shared" si="53"/>
        <v>26</v>
      </c>
      <c r="K359">
        <v>1</v>
      </c>
      <c r="L359" s="14">
        <v>3378.91</v>
      </c>
      <c r="M359" t="s">
        <v>8</v>
      </c>
      <c r="N359">
        <f t="shared" si="54"/>
        <v>1</v>
      </c>
      <c r="O359" s="8" t="str">
        <f t="shared" si="55"/>
        <v>tier - 2</v>
      </c>
      <c r="P359" t="s">
        <v>13</v>
      </c>
      <c r="Q359">
        <f t="shared" si="56"/>
        <v>2</v>
      </c>
      <c r="R359" s="8" t="str">
        <f t="shared" si="57"/>
        <v>tier - 1</v>
      </c>
      <c r="S359" t="s">
        <v>39</v>
      </c>
      <c r="T359" s="8" t="str">
        <f t="shared" si="58"/>
        <v>R1011</v>
      </c>
    </row>
    <row r="360" spans="1:20">
      <c r="A360" t="s">
        <v>386</v>
      </c>
      <c r="B360" t="str">
        <f t="shared" si="59"/>
        <v>Id1979</v>
      </c>
      <c r="C360">
        <v>1996</v>
      </c>
      <c r="D360" s="8">
        <f t="shared" si="50"/>
        <v>1996</v>
      </c>
      <c r="E360" t="s">
        <v>12</v>
      </c>
      <c r="F360" s="8" t="str">
        <f t="shared" si="51"/>
        <v>Nov</v>
      </c>
      <c r="G360">
        <v>13</v>
      </c>
      <c r="H360" s="15" t="str">
        <f t="shared" si="52"/>
        <v>13-Nov-1996</v>
      </c>
      <c r="I360" s="13">
        <v>35382</v>
      </c>
      <c r="J360" s="18">
        <f t="shared" si="53"/>
        <v>26</v>
      </c>
      <c r="K360">
        <v>0</v>
      </c>
      <c r="L360" s="14">
        <v>3385.4</v>
      </c>
      <c r="M360" t="s">
        <v>8</v>
      </c>
      <c r="N360">
        <f t="shared" si="54"/>
        <v>1</v>
      </c>
      <c r="O360" s="8" t="str">
        <f t="shared" si="55"/>
        <v>tier - 2</v>
      </c>
      <c r="P360" t="s">
        <v>8</v>
      </c>
      <c r="Q360">
        <f t="shared" si="56"/>
        <v>9</v>
      </c>
      <c r="R360" s="8" t="str">
        <f t="shared" si="57"/>
        <v>tier - 2</v>
      </c>
      <c r="S360" t="s">
        <v>244</v>
      </c>
      <c r="T360" s="8" t="str">
        <f t="shared" si="58"/>
        <v>R1024</v>
      </c>
    </row>
    <row r="361" spans="1:20">
      <c r="A361" t="s">
        <v>387</v>
      </c>
      <c r="B361" t="str">
        <f t="shared" si="59"/>
        <v>Id1978</v>
      </c>
      <c r="C361">
        <v>1996</v>
      </c>
      <c r="D361" s="8">
        <f t="shared" si="50"/>
        <v>1996</v>
      </c>
      <c r="E361" t="s">
        <v>32</v>
      </c>
      <c r="F361" s="8" t="str">
        <f t="shared" si="51"/>
        <v>Aug</v>
      </c>
      <c r="G361">
        <v>10</v>
      </c>
      <c r="H361" s="15" t="str">
        <f t="shared" si="52"/>
        <v>10-Aug-1996</v>
      </c>
      <c r="I361" s="13">
        <v>35287</v>
      </c>
      <c r="J361" s="18">
        <f t="shared" si="53"/>
        <v>26</v>
      </c>
      <c r="K361">
        <v>1</v>
      </c>
      <c r="L361" s="14">
        <v>3392.37</v>
      </c>
      <c r="M361" t="s">
        <v>8</v>
      </c>
      <c r="N361">
        <f t="shared" si="54"/>
        <v>1</v>
      </c>
      <c r="O361" s="8" t="str">
        <f t="shared" si="55"/>
        <v>tier - 2</v>
      </c>
      <c r="P361" t="s">
        <v>9</v>
      </c>
      <c r="Q361">
        <f t="shared" si="56"/>
        <v>1</v>
      </c>
      <c r="R361" s="8" t="str">
        <f t="shared" si="57"/>
        <v>tier - 3</v>
      </c>
      <c r="S361" t="s">
        <v>10</v>
      </c>
      <c r="T361" s="8" t="str">
        <f t="shared" si="58"/>
        <v>R1013</v>
      </c>
    </row>
    <row r="362" spans="1:20">
      <c r="A362" t="s">
        <v>388</v>
      </c>
      <c r="B362" t="str">
        <f t="shared" si="59"/>
        <v>Id1977</v>
      </c>
      <c r="C362">
        <v>1996</v>
      </c>
      <c r="D362" s="8">
        <f t="shared" si="50"/>
        <v>1996</v>
      </c>
      <c r="E362" t="s">
        <v>34</v>
      </c>
      <c r="F362" s="8" t="str">
        <f t="shared" si="51"/>
        <v>Oct</v>
      </c>
      <c r="G362">
        <v>27</v>
      </c>
      <c r="H362" s="15" t="str">
        <f t="shared" si="52"/>
        <v>27-Oct-1996</v>
      </c>
      <c r="I362" s="13">
        <v>35365</v>
      </c>
      <c r="J362" s="18">
        <f t="shared" si="53"/>
        <v>26</v>
      </c>
      <c r="K362">
        <v>1</v>
      </c>
      <c r="L362" s="14">
        <v>3392.98</v>
      </c>
      <c r="M362" t="s">
        <v>8</v>
      </c>
      <c r="N362">
        <f t="shared" si="54"/>
        <v>1</v>
      </c>
      <c r="O362" s="8" t="str">
        <f t="shared" si="55"/>
        <v>tier - 2</v>
      </c>
      <c r="P362" t="s">
        <v>9</v>
      </c>
      <c r="Q362">
        <f t="shared" si="56"/>
        <v>1</v>
      </c>
      <c r="R362" s="8" t="str">
        <f t="shared" si="57"/>
        <v>tier - 3</v>
      </c>
      <c r="S362" t="s">
        <v>10</v>
      </c>
      <c r="T362" s="8" t="str">
        <f t="shared" si="58"/>
        <v>R1013</v>
      </c>
    </row>
    <row r="363" spans="1:20">
      <c r="A363" t="s">
        <v>389</v>
      </c>
      <c r="B363" t="str">
        <f t="shared" si="59"/>
        <v>Id1976</v>
      </c>
      <c r="C363">
        <v>2004</v>
      </c>
      <c r="D363" s="8">
        <f t="shared" si="50"/>
        <v>2004</v>
      </c>
      <c r="E363" t="s">
        <v>7</v>
      </c>
      <c r="F363" s="8" t="str">
        <f t="shared" si="51"/>
        <v>Jul</v>
      </c>
      <c r="G363">
        <v>16</v>
      </c>
      <c r="H363" s="15" t="str">
        <f t="shared" si="52"/>
        <v>16-Jul-2004</v>
      </c>
      <c r="I363" s="13">
        <v>38184</v>
      </c>
      <c r="J363" s="18">
        <f t="shared" si="53"/>
        <v>18</v>
      </c>
      <c r="K363">
        <v>2</v>
      </c>
      <c r="L363" s="14">
        <v>3393.36</v>
      </c>
      <c r="M363" t="s">
        <v>8</v>
      </c>
      <c r="N363">
        <f t="shared" si="54"/>
        <v>1</v>
      </c>
      <c r="O363" s="8" t="str">
        <f t="shared" si="55"/>
        <v>tier - 2</v>
      </c>
      <c r="P363" t="s">
        <v>8</v>
      </c>
      <c r="Q363">
        <f t="shared" si="56"/>
        <v>9</v>
      </c>
      <c r="R363" s="8" t="str">
        <f t="shared" si="57"/>
        <v>tier - 2</v>
      </c>
      <c r="S363" t="s">
        <v>246</v>
      </c>
      <c r="T363" s="8" t="str">
        <f t="shared" si="58"/>
        <v>R1023</v>
      </c>
    </row>
    <row r="364" spans="1:20">
      <c r="A364" t="s">
        <v>390</v>
      </c>
      <c r="B364" t="str">
        <f t="shared" si="59"/>
        <v>Id1975</v>
      </c>
      <c r="C364">
        <v>1996</v>
      </c>
      <c r="D364" s="8">
        <f t="shared" si="50"/>
        <v>1996</v>
      </c>
      <c r="E364" t="s">
        <v>27</v>
      </c>
      <c r="F364" s="8" t="str">
        <f t="shared" si="51"/>
        <v>Dec</v>
      </c>
      <c r="G364">
        <v>19</v>
      </c>
      <c r="H364" s="15" t="str">
        <f t="shared" si="52"/>
        <v>19-Dec-1996</v>
      </c>
      <c r="I364" s="13">
        <v>35418</v>
      </c>
      <c r="J364" s="18">
        <f t="shared" si="53"/>
        <v>26</v>
      </c>
      <c r="K364">
        <v>1</v>
      </c>
      <c r="L364" s="14">
        <v>3410.32</v>
      </c>
      <c r="M364" t="s">
        <v>8</v>
      </c>
      <c r="N364">
        <f t="shared" si="54"/>
        <v>1</v>
      </c>
      <c r="O364" s="8" t="str">
        <f t="shared" si="55"/>
        <v>tier - 2</v>
      </c>
      <c r="P364" t="s">
        <v>8</v>
      </c>
      <c r="Q364">
        <f t="shared" si="56"/>
        <v>9</v>
      </c>
      <c r="R364" s="8" t="str">
        <f t="shared" si="57"/>
        <v>tier - 2</v>
      </c>
      <c r="S364" t="s">
        <v>39</v>
      </c>
      <c r="T364" s="8" t="str">
        <f t="shared" si="58"/>
        <v>R1011</v>
      </c>
    </row>
    <row r="365" spans="1:20">
      <c r="A365" t="s">
        <v>391</v>
      </c>
      <c r="B365" t="str">
        <f t="shared" si="59"/>
        <v>Id1974</v>
      </c>
      <c r="C365">
        <v>2001</v>
      </c>
      <c r="D365" s="8">
        <f t="shared" si="50"/>
        <v>2001</v>
      </c>
      <c r="E365" t="s">
        <v>27</v>
      </c>
      <c r="F365" s="8" t="str">
        <f t="shared" si="51"/>
        <v>Dec</v>
      </c>
      <c r="G365">
        <v>26</v>
      </c>
      <c r="H365" s="15" t="str">
        <f t="shared" si="52"/>
        <v>26-Dec-2001</v>
      </c>
      <c r="I365" s="13">
        <v>37251</v>
      </c>
      <c r="J365" s="18">
        <f t="shared" si="53"/>
        <v>21</v>
      </c>
      <c r="K365">
        <v>0</v>
      </c>
      <c r="L365" s="14">
        <v>3434.38</v>
      </c>
      <c r="M365" t="s">
        <v>8</v>
      </c>
      <c r="N365">
        <f t="shared" si="54"/>
        <v>1</v>
      </c>
      <c r="O365" s="8" t="str">
        <f t="shared" si="55"/>
        <v>tier - 2</v>
      </c>
      <c r="P365" t="s">
        <v>8</v>
      </c>
      <c r="Q365">
        <f t="shared" si="56"/>
        <v>9</v>
      </c>
      <c r="R365" s="8" t="str">
        <f t="shared" si="57"/>
        <v>tier - 2</v>
      </c>
      <c r="S365" t="s">
        <v>39</v>
      </c>
      <c r="T365" s="8" t="str">
        <f t="shared" si="58"/>
        <v>R1011</v>
      </c>
    </row>
    <row r="366" spans="1:20">
      <c r="A366" t="s">
        <v>392</v>
      </c>
      <c r="B366" t="str">
        <f t="shared" si="59"/>
        <v>Id1973</v>
      </c>
      <c r="C366">
        <v>1986</v>
      </c>
      <c r="D366" s="8">
        <f t="shared" si="50"/>
        <v>1986</v>
      </c>
      <c r="E366" t="s">
        <v>32</v>
      </c>
      <c r="F366" s="8" t="str">
        <f t="shared" si="51"/>
        <v>Aug</v>
      </c>
      <c r="G366">
        <v>27</v>
      </c>
      <c r="H366" s="15" t="str">
        <f t="shared" si="52"/>
        <v>27-Aug-1986</v>
      </c>
      <c r="I366" s="13">
        <v>31651</v>
      </c>
      <c r="J366" s="18">
        <f t="shared" si="53"/>
        <v>36</v>
      </c>
      <c r="K366">
        <v>3</v>
      </c>
      <c r="L366" s="14">
        <v>3436.5</v>
      </c>
      <c r="M366" t="s">
        <v>8</v>
      </c>
      <c r="N366">
        <f t="shared" si="54"/>
        <v>1</v>
      </c>
      <c r="O366" s="8" t="str">
        <f t="shared" si="55"/>
        <v>tier - 2</v>
      </c>
      <c r="P366" t="s">
        <v>13</v>
      </c>
      <c r="Q366">
        <f t="shared" si="56"/>
        <v>2</v>
      </c>
      <c r="R366" s="8" t="str">
        <f t="shared" si="57"/>
        <v>tier - 1</v>
      </c>
      <c r="S366" t="s">
        <v>10</v>
      </c>
      <c r="T366" s="8" t="str">
        <f t="shared" si="58"/>
        <v>R1013</v>
      </c>
    </row>
    <row r="367" spans="1:20">
      <c r="A367" t="s">
        <v>393</v>
      </c>
      <c r="B367" t="str">
        <f t="shared" si="59"/>
        <v>Id1972</v>
      </c>
      <c r="C367">
        <v>2000</v>
      </c>
      <c r="D367" s="8">
        <f t="shared" si="50"/>
        <v>2000</v>
      </c>
      <c r="E367" t="s">
        <v>15</v>
      </c>
      <c r="F367" s="8" t="str">
        <f t="shared" si="51"/>
        <v>Jun</v>
      </c>
      <c r="G367">
        <v>20</v>
      </c>
      <c r="H367" s="15" t="str">
        <f t="shared" si="52"/>
        <v>20-Jun-2000</v>
      </c>
      <c r="I367" s="13">
        <v>36697</v>
      </c>
      <c r="J367" s="18">
        <f t="shared" si="53"/>
        <v>22</v>
      </c>
      <c r="K367">
        <v>3</v>
      </c>
      <c r="L367" s="14">
        <v>3443.06</v>
      </c>
      <c r="M367" t="s">
        <v>8</v>
      </c>
      <c r="N367">
        <f t="shared" si="54"/>
        <v>1</v>
      </c>
      <c r="O367" s="8" t="str">
        <f t="shared" si="55"/>
        <v>tier - 2</v>
      </c>
      <c r="P367" t="s">
        <v>13</v>
      </c>
      <c r="Q367">
        <f t="shared" si="56"/>
        <v>2</v>
      </c>
      <c r="R367" s="8" t="str">
        <f t="shared" si="57"/>
        <v>tier - 1</v>
      </c>
      <c r="S367" t="s">
        <v>39</v>
      </c>
      <c r="T367" s="8" t="str">
        <f t="shared" si="58"/>
        <v>R1011</v>
      </c>
    </row>
    <row r="368" spans="1:20">
      <c r="A368" t="s">
        <v>394</v>
      </c>
      <c r="B368" t="str">
        <f t="shared" si="59"/>
        <v>Id1971</v>
      </c>
      <c r="C368">
        <v>1987</v>
      </c>
      <c r="D368" s="8">
        <f t="shared" si="50"/>
        <v>1987</v>
      </c>
      <c r="E368" t="s">
        <v>17</v>
      </c>
      <c r="F368" s="8" t="str">
        <f t="shared" si="51"/>
        <v>Sep</v>
      </c>
      <c r="G368">
        <v>14</v>
      </c>
      <c r="H368" s="15" t="str">
        <f t="shared" si="52"/>
        <v>14-Sep-1987</v>
      </c>
      <c r="I368" s="13">
        <v>32034</v>
      </c>
      <c r="J368" s="18">
        <f t="shared" si="53"/>
        <v>35</v>
      </c>
      <c r="K368">
        <v>3</v>
      </c>
      <c r="L368" s="14">
        <v>3453.77</v>
      </c>
      <c r="M368" t="s">
        <v>8</v>
      </c>
      <c r="N368">
        <f t="shared" si="54"/>
        <v>1</v>
      </c>
      <c r="O368" s="8" t="str">
        <f t="shared" si="55"/>
        <v>tier - 2</v>
      </c>
      <c r="P368" t="s">
        <v>13</v>
      </c>
      <c r="Q368">
        <f t="shared" si="56"/>
        <v>2</v>
      </c>
      <c r="R368" s="8" t="str">
        <f t="shared" si="57"/>
        <v>tier - 1</v>
      </c>
      <c r="S368" t="s">
        <v>39</v>
      </c>
      <c r="T368" s="8" t="str">
        <f t="shared" si="58"/>
        <v>R1011</v>
      </c>
    </row>
    <row r="369" spans="1:20">
      <c r="A369" t="s">
        <v>395</v>
      </c>
      <c r="B369" t="str">
        <f t="shared" si="59"/>
        <v>Id1970</v>
      </c>
      <c r="C369">
        <v>2003</v>
      </c>
      <c r="D369" s="8">
        <f t="shared" si="50"/>
        <v>2003</v>
      </c>
      <c r="E369" t="s">
        <v>7</v>
      </c>
      <c r="F369" s="8" t="str">
        <f t="shared" si="51"/>
        <v>Jul</v>
      </c>
      <c r="G369">
        <v>29</v>
      </c>
      <c r="H369" s="15" t="str">
        <f t="shared" si="52"/>
        <v>29-Jul-2003</v>
      </c>
      <c r="I369" s="13">
        <v>37831</v>
      </c>
      <c r="J369" s="18">
        <f t="shared" si="53"/>
        <v>19</v>
      </c>
      <c r="K369">
        <v>0</v>
      </c>
      <c r="L369" s="14">
        <v>3463.51</v>
      </c>
      <c r="M369" t="s">
        <v>8</v>
      </c>
      <c r="N369">
        <f t="shared" si="54"/>
        <v>1</v>
      </c>
      <c r="O369" s="8" t="str">
        <f t="shared" si="55"/>
        <v>tier - 2</v>
      </c>
      <c r="P369" t="s">
        <v>13</v>
      </c>
      <c r="Q369">
        <f t="shared" si="56"/>
        <v>2</v>
      </c>
      <c r="R369" s="8" t="str">
        <f t="shared" si="57"/>
        <v>tier - 1</v>
      </c>
      <c r="S369" t="s">
        <v>197</v>
      </c>
      <c r="T369" s="8" t="str">
        <f t="shared" si="58"/>
        <v>R1025</v>
      </c>
    </row>
    <row r="370" spans="1:20">
      <c r="A370" t="s">
        <v>396</v>
      </c>
      <c r="B370" t="str">
        <f t="shared" si="59"/>
        <v>Id1969</v>
      </c>
      <c r="C370">
        <v>1993</v>
      </c>
      <c r="D370" s="8">
        <f t="shared" si="50"/>
        <v>1993</v>
      </c>
      <c r="E370" t="s">
        <v>34</v>
      </c>
      <c r="F370" s="8" t="str">
        <f t="shared" si="51"/>
        <v>Oct</v>
      </c>
      <c r="G370">
        <v>12</v>
      </c>
      <c r="H370" s="15" t="str">
        <f t="shared" si="52"/>
        <v>12-Oct-1993</v>
      </c>
      <c r="I370" s="13">
        <v>34254</v>
      </c>
      <c r="J370" s="18">
        <f t="shared" si="53"/>
        <v>29</v>
      </c>
      <c r="K370">
        <v>1</v>
      </c>
      <c r="L370" s="14">
        <v>3471.41</v>
      </c>
      <c r="M370" t="s">
        <v>8</v>
      </c>
      <c r="N370">
        <f t="shared" si="54"/>
        <v>1</v>
      </c>
      <c r="O370" s="8" t="str">
        <f t="shared" si="55"/>
        <v>tier - 2</v>
      </c>
      <c r="P370" t="s">
        <v>8</v>
      </c>
      <c r="Q370">
        <f t="shared" si="56"/>
        <v>9</v>
      </c>
      <c r="R370" s="8" t="str">
        <f t="shared" si="57"/>
        <v>tier - 2</v>
      </c>
      <c r="S370" t="s">
        <v>10</v>
      </c>
      <c r="T370" s="8" t="str">
        <f t="shared" si="58"/>
        <v>R1013</v>
      </c>
    </row>
    <row r="371" spans="1:20">
      <c r="A371" t="s">
        <v>397</v>
      </c>
      <c r="B371" t="str">
        <f t="shared" si="59"/>
        <v>Id1968</v>
      </c>
      <c r="C371">
        <v>2004</v>
      </c>
      <c r="D371" s="8">
        <f t="shared" si="50"/>
        <v>2004</v>
      </c>
      <c r="E371" t="s">
        <v>15</v>
      </c>
      <c r="F371" s="8" t="str">
        <f t="shared" si="51"/>
        <v>Jun</v>
      </c>
      <c r="G371">
        <v>26</v>
      </c>
      <c r="H371" s="15" t="str">
        <f t="shared" si="52"/>
        <v>26-Jun-2004</v>
      </c>
      <c r="I371" s="13">
        <v>38164</v>
      </c>
      <c r="J371" s="18">
        <f t="shared" si="53"/>
        <v>18</v>
      </c>
      <c r="K371">
        <v>3</v>
      </c>
      <c r="L371" s="14">
        <v>3481.87</v>
      </c>
      <c r="M371" t="s">
        <v>8</v>
      </c>
      <c r="N371">
        <f t="shared" si="54"/>
        <v>1</v>
      </c>
      <c r="O371" s="8" t="str">
        <f t="shared" si="55"/>
        <v>tier - 2</v>
      </c>
      <c r="P371" t="s">
        <v>9</v>
      </c>
      <c r="Q371">
        <f t="shared" si="56"/>
        <v>1</v>
      </c>
      <c r="R371" s="8" t="str">
        <f t="shared" si="57"/>
        <v>tier - 3</v>
      </c>
      <c r="S371" t="s">
        <v>165</v>
      </c>
      <c r="T371" s="8" t="str">
        <f t="shared" si="58"/>
        <v>R1016</v>
      </c>
    </row>
    <row r="372" spans="1:20">
      <c r="A372" t="s">
        <v>398</v>
      </c>
      <c r="B372" t="str">
        <f t="shared" si="59"/>
        <v>Id1967</v>
      </c>
      <c r="C372">
        <v>1996</v>
      </c>
      <c r="D372" s="8">
        <f t="shared" si="50"/>
        <v>1996</v>
      </c>
      <c r="E372" t="s">
        <v>17</v>
      </c>
      <c r="F372" s="8" t="str">
        <f t="shared" si="51"/>
        <v>Sep</v>
      </c>
      <c r="G372">
        <v>19</v>
      </c>
      <c r="H372" s="15" t="str">
        <f t="shared" si="52"/>
        <v>19-Sep-1996</v>
      </c>
      <c r="I372" s="13">
        <v>35327</v>
      </c>
      <c r="J372" s="18">
        <f t="shared" si="53"/>
        <v>26</v>
      </c>
      <c r="K372">
        <v>2</v>
      </c>
      <c r="L372" s="14">
        <v>3484.33</v>
      </c>
      <c r="M372" t="s">
        <v>9</v>
      </c>
      <c r="N372">
        <f t="shared" si="54"/>
        <v>4</v>
      </c>
      <c r="O372" s="8" t="str">
        <f t="shared" si="55"/>
        <v>tier - 3</v>
      </c>
      <c r="P372" t="s">
        <v>9</v>
      </c>
      <c r="Q372">
        <f t="shared" si="56"/>
        <v>1</v>
      </c>
      <c r="R372" s="8" t="str">
        <f t="shared" si="57"/>
        <v>tier - 3</v>
      </c>
      <c r="S372" t="s">
        <v>39</v>
      </c>
      <c r="T372" s="8" t="str">
        <f t="shared" si="58"/>
        <v>R1011</v>
      </c>
    </row>
    <row r="373" spans="1:20">
      <c r="A373" t="s">
        <v>399</v>
      </c>
      <c r="B373" t="str">
        <f t="shared" si="59"/>
        <v>Id1966</v>
      </c>
      <c r="C373">
        <v>1996</v>
      </c>
      <c r="D373" s="8">
        <f t="shared" si="50"/>
        <v>1996</v>
      </c>
      <c r="E373" t="s">
        <v>17</v>
      </c>
      <c r="F373" s="8" t="str">
        <f t="shared" si="51"/>
        <v>Sep</v>
      </c>
      <c r="G373">
        <v>18</v>
      </c>
      <c r="H373" s="15" t="str">
        <f t="shared" si="52"/>
        <v>18-Sep-1996</v>
      </c>
      <c r="I373" s="13">
        <v>35326</v>
      </c>
      <c r="J373" s="18">
        <f t="shared" si="53"/>
        <v>26</v>
      </c>
      <c r="K373">
        <v>1</v>
      </c>
      <c r="L373" s="14">
        <v>3490.55</v>
      </c>
      <c r="M373" t="s">
        <v>13</v>
      </c>
      <c r="N373">
        <f t="shared" si="54"/>
        <v>240</v>
      </c>
      <c r="O373" s="8" t="str">
        <f t="shared" si="55"/>
        <v>tier - 1</v>
      </c>
      <c r="P373" t="s">
        <v>8</v>
      </c>
      <c r="Q373">
        <f t="shared" si="56"/>
        <v>9</v>
      </c>
      <c r="R373" s="8" t="str">
        <f t="shared" si="57"/>
        <v>tier - 2</v>
      </c>
      <c r="S373" t="s">
        <v>161</v>
      </c>
      <c r="T373" s="8" t="str">
        <f t="shared" si="58"/>
        <v>R1015</v>
      </c>
    </row>
    <row r="374" spans="1:20">
      <c r="A374" t="s">
        <v>400</v>
      </c>
      <c r="B374" t="str">
        <f t="shared" si="59"/>
        <v>Id1965</v>
      </c>
      <c r="C374">
        <v>1999</v>
      </c>
      <c r="D374" s="8">
        <f t="shared" si="50"/>
        <v>1999</v>
      </c>
      <c r="E374" t="s">
        <v>17</v>
      </c>
      <c r="F374" s="8" t="str">
        <f t="shared" si="51"/>
        <v>Sep</v>
      </c>
      <c r="G374">
        <v>22</v>
      </c>
      <c r="H374" s="15" t="str">
        <f t="shared" si="52"/>
        <v>22-Sep-1999</v>
      </c>
      <c r="I374" s="13">
        <v>36425</v>
      </c>
      <c r="J374" s="18">
        <f t="shared" si="53"/>
        <v>23</v>
      </c>
      <c r="K374">
        <v>2</v>
      </c>
      <c r="L374" s="14">
        <v>3500.61</v>
      </c>
      <c r="M374" t="s">
        <v>8</v>
      </c>
      <c r="N374">
        <f t="shared" si="54"/>
        <v>1</v>
      </c>
      <c r="O374" s="8" t="str">
        <f t="shared" si="55"/>
        <v>tier - 2</v>
      </c>
      <c r="P374" t="s">
        <v>8</v>
      </c>
      <c r="Q374">
        <f t="shared" si="56"/>
        <v>9</v>
      </c>
      <c r="R374" s="8" t="str">
        <f t="shared" si="57"/>
        <v>tier - 2</v>
      </c>
      <c r="S374" t="s">
        <v>10</v>
      </c>
      <c r="T374" s="8" t="str">
        <f t="shared" si="58"/>
        <v>R1013</v>
      </c>
    </row>
    <row r="375" spans="1:20">
      <c r="A375" t="s">
        <v>401</v>
      </c>
      <c r="B375" t="str">
        <f t="shared" si="59"/>
        <v>Id1964</v>
      </c>
      <c r="C375">
        <v>1998</v>
      </c>
      <c r="D375" s="8">
        <f t="shared" si="50"/>
        <v>1998</v>
      </c>
      <c r="E375" t="s">
        <v>17</v>
      </c>
      <c r="F375" s="8" t="str">
        <f t="shared" si="51"/>
        <v>Sep</v>
      </c>
      <c r="G375">
        <v>16</v>
      </c>
      <c r="H375" s="15" t="str">
        <f t="shared" si="52"/>
        <v>16-Sep-1998</v>
      </c>
      <c r="I375" s="13">
        <v>36054</v>
      </c>
      <c r="J375" s="18">
        <f t="shared" si="53"/>
        <v>24</v>
      </c>
      <c r="K375">
        <v>2</v>
      </c>
      <c r="L375" s="14">
        <v>3537.7</v>
      </c>
      <c r="M375" t="s">
        <v>9</v>
      </c>
      <c r="N375">
        <f t="shared" si="54"/>
        <v>4</v>
      </c>
      <c r="O375" s="8" t="str">
        <f t="shared" si="55"/>
        <v>tier - 3</v>
      </c>
      <c r="P375" t="s">
        <v>9</v>
      </c>
      <c r="Q375">
        <f t="shared" si="56"/>
        <v>1</v>
      </c>
      <c r="R375" s="8" t="str">
        <f t="shared" si="57"/>
        <v>tier - 3</v>
      </c>
      <c r="S375" t="s">
        <v>20</v>
      </c>
      <c r="T375" s="8" t="str">
        <f t="shared" si="58"/>
        <v>R1012</v>
      </c>
    </row>
    <row r="376" spans="1:20">
      <c r="A376" t="s">
        <v>402</v>
      </c>
      <c r="B376" t="str">
        <f t="shared" si="59"/>
        <v>Id1963</v>
      </c>
      <c r="C376">
        <v>2003</v>
      </c>
      <c r="D376" s="8">
        <f t="shared" si="50"/>
        <v>2003</v>
      </c>
      <c r="E376" t="s">
        <v>32</v>
      </c>
      <c r="F376" s="8" t="str">
        <f t="shared" si="51"/>
        <v>Aug</v>
      </c>
      <c r="G376">
        <v>24</v>
      </c>
      <c r="H376" s="15" t="str">
        <f t="shared" si="52"/>
        <v>24-Aug-2003</v>
      </c>
      <c r="I376" s="13">
        <v>37857</v>
      </c>
      <c r="J376" s="18">
        <f t="shared" si="53"/>
        <v>19</v>
      </c>
      <c r="K376">
        <v>0</v>
      </c>
      <c r="L376" s="14">
        <v>3538.9</v>
      </c>
      <c r="M376" t="s">
        <v>8</v>
      </c>
      <c r="N376">
        <f t="shared" si="54"/>
        <v>1</v>
      </c>
      <c r="O376" s="8" t="str">
        <f t="shared" si="55"/>
        <v>tier - 2</v>
      </c>
      <c r="P376" t="s">
        <v>8</v>
      </c>
      <c r="Q376">
        <f t="shared" si="56"/>
        <v>9</v>
      </c>
      <c r="R376" s="8" t="str">
        <f t="shared" si="57"/>
        <v>tier - 2</v>
      </c>
      <c r="S376" t="s">
        <v>20</v>
      </c>
      <c r="T376" s="8" t="str">
        <f t="shared" si="58"/>
        <v>R1012</v>
      </c>
    </row>
    <row r="377" spans="1:20">
      <c r="A377" t="s">
        <v>403</v>
      </c>
      <c r="B377" t="str">
        <f t="shared" si="59"/>
        <v>Id1962</v>
      </c>
      <c r="C377">
        <v>1988</v>
      </c>
      <c r="D377" s="8">
        <f t="shared" si="50"/>
        <v>1988</v>
      </c>
      <c r="E377" t="s">
        <v>34</v>
      </c>
      <c r="F377" s="8" t="str">
        <f t="shared" si="51"/>
        <v>Oct</v>
      </c>
      <c r="G377">
        <v>15</v>
      </c>
      <c r="H377" s="15" t="str">
        <f t="shared" si="52"/>
        <v>15-Oct-1988</v>
      </c>
      <c r="I377" s="13">
        <v>32431</v>
      </c>
      <c r="J377" s="18">
        <f t="shared" si="53"/>
        <v>34</v>
      </c>
      <c r="K377">
        <v>3</v>
      </c>
      <c r="L377" s="14">
        <v>3540.12</v>
      </c>
      <c r="M377" t="s">
        <v>8</v>
      </c>
      <c r="N377">
        <f t="shared" si="54"/>
        <v>1</v>
      </c>
      <c r="O377" s="8" t="str">
        <f t="shared" si="55"/>
        <v>tier - 2</v>
      </c>
      <c r="P377" t="s">
        <v>13</v>
      </c>
      <c r="Q377">
        <f t="shared" si="56"/>
        <v>2</v>
      </c>
      <c r="R377" s="8" t="str">
        <f t="shared" si="57"/>
        <v>tier - 1</v>
      </c>
      <c r="S377" t="s">
        <v>10</v>
      </c>
      <c r="T377" s="8" t="str">
        <f t="shared" si="58"/>
        <v>R1013</v>
      </c>
    </row>
    <row r="378" spans="1:20">
      <c r="A378" t="s">
        <v>404</v>
      </c>
      <c r="B378" t="str">
        <f t="shared" si="59"/>
        <v>Id1961</v>
      </c>
      <c r="C378">
        <v>1992</v>
      </c>
      <c r="D378" s="8">
        <f t="shared" si="50"/>
        <v>1992</v>
      </c>
      <c r="E378" t="s">
        <v>27</v>
      </c>
      <c r="F378" s="8" t="str">
        <f t="shared" si="51"/>
        <v>Dec</v>
      </c>
      <c r="G378">
        <v>22</v>
      </c>
      <c r="H378" s="15" t="str">
        <f t="shared" si="52"/>
        <v>22-Dec-1992</v>
      </c>
      <c r="I378" s="13">
        <v>33960</v>
      </c>
      <c r="J378" s="18">
        <f t="shared" si="53"/>
        <v>30</v>
      </c>
      <c r="K378">
        <v>0</v>
      </c>
      <c r="L378" s="14">
        <v>3554.2</v>
      </c>
      <c r="M378" t="s">
        <v>8</v>
      </c>
      <c r="N378">
        <f t="shared" si="54"/>
        <v>1</v>
      </c>
      <c r="O378" s="8" t="str">
        <f t="shared" si="55"/>
        <v>tier - 2</v>
      </c>
      <c r="P378" t="s">
        <v>9</v>
      </c>
      <c r="Q378">
        <f t="shared" si="56"/>
        <v>1</v>
      </c>
      <c r="R378" s="8" t="str">
        <f t="shared" si="57"/>
        <v>tier - 3</v>
      </c>
      <c r="S378" t="s">
        <v>39</v>
      </c>
      <c r="T378" s="8" t="str">
        <f t="shared" si="58"/>
        <v>R1011</v>
      </c>
    </row>
    <row r="379" spans="1:20">
      <c r="A379" t="s">
        <v>405</v>
      </c>
      <c r="B379" t="str">
        <f t="shared" si="59"/>
        <v>Id1960</v>
      </c>
      <c r="C379">
        <v>1994</v>
      </c>
      <c r="D379" s="8">
        <f t="shared" si="50"/>
        <v>1994</v>
      </c>
      <c r="E379" t="s">
        <v>17</v>
      </c>
      <c r="F379" s="8" t="str">
        <f t="shared" si="51"/>
        <v>Sep</v>
      </c>
      <c r="G379">
        <v>24</v>
      </c>
      <c r="H379" s="15" t="str">
        <f t="shared" si="52"/>
        <v>24-Sep-1994</v>
      </c>
      <c r="I379" s="13">
        <v>34601</v>
      </c>
      <c r="J379" s="18">
        <f t="shared" si="53"/>
        <v>28</v>
      </c>
      <c r="K379">
        <v>0</v>
      </c>
      <c r="L379" s="14">
        <v>3556.92</v>
      </c>
      <c r="M379" t="s">
        <v>8</v>
      </c>
      <c r="N379">
        <f t="shared" si="54"/>
        <v>1</v>
      </c>
      <c r="O379" s="8" t="str">
        <f t="shared" si="55"/>
        <v>tier - 2</v>
      </c>
      <c r="P379" t="s">
        <v>9</v>
      </c>
      <c r="Q379">
        <f t="shared" si="56"/>
        <v>1</v>
      </c>
      <c r="R379" s="8" t="str">
        <f t="shared" si="57"/>
        <v>tier - 3</v>
      </c>
      <c r="S379" t="s">
        <v>20</v>
      </c>
      <c r="T379" s="8" t="str">
        <f t="shared" si="58"/>
        <v>R1012</v>
      </c>
    </row>
    <row r="380" spans="1:20">
      <c r="A380" t="s">
        <v>406</v>
      </c>
      <c r="B380" t="str">
        <f t="shared" si="59"/>
        <v>Id1959</v>
      </c>
      <c r="C380">
        <v>1995</v>
      </c>
      <c r="D380" s="8">
        <f t="shared" si="50"/>
        <v>1995</v>
      </c>
      <c r="E380" t="s">
        <v>34</v>
      </c>
      <c r="F380" s="8" t="str">
        <f t="shared" si="51"/>
        <v>Oct</v>
      </c>
      <c r="G380">
        <v>9</v>
      </c>
      <c r="H380" s="15" t="str">
        <f t="shared" si="52"/>
        <v>9-Oct-1995</v>
      </c>
      <c r="I380" s="13">
        <v>34981</v>
      </c>
      <c r="J380" s="18">
        <f t="shared" si="53"/>
        <v>27</v>
      </c>
      <c r="K380">
        <v>0</v>
      </c>
      <c r="L380" s="14">
        <v>3558.62</v>
      </c>
      <c r="M380" t="s">
        <v>8</v>
      </c>
      <c r="N380">
        <f t="shared" si="54"/>
        <v>1</v>
      </c>
      <c r="O380" s="8" t="str">
        <f t="shared" si="55"/>
        <v>tier - 2</v>
      </c>
      <c r="P380" t="s">
        <v>9</v>
      </c>
      <c r="Q380">
        <f t="shared" si="56"/>
        <v>1</v>
      </c>
      <c r="R380" s="8" t="str">
        <f t="shared" si="57"/>
        <v>tier - 3</v>
      </c>
      <c r="S380" t="s">
        <v>244</v>
      </c>
      <c r="T380" s="8" t="str">
        <f t="shared" si="58"/>
        <v>R1024</v>
      </c>
    </row>
    <row r="381" spans="1:20">
      <c r="A381" t="s">
        <v>407</v>
      </c>
      <c r="B381" t="str">
        <f t="shared" si="59"/>
        <v>Id1958</v>
      </c>
      <c r="C381">
        <v>1995</v>
      </c>
      <c r="D381" s="8">
        <f t="shared" si="50"/>
        <v>1995</v>
      </c>
      <c r="E381" t="s">
        <v>15</v>
      </c>
      <c r="F381" s="8" t="str">
        <f t="shared" si="51"/>
        <v>Jun</v>
      </c>
      <c r="G381">
        <v>16</v>
      </c>
      <c r="H381" s="15" t="str">
        <f t="shared" si="52"/>
        <v>16-Jun-1995</v>
      </c>
      <c r="I381" s="13">
        <v>34866</v>
      </c>
      <c r="J381" s="18">
        <f t="shared" si="53"/>
        <v>27</v>
      </c>
      <c r="K381">
        <v>1</v>
      </c>
      <c r="L381" s="14">
        <v>3561.89</v>
      </c>
      <c r="M381" t="s">
        <v>8</v>
      </c>
      <c r="N381">
        <f t="shared" si="54"/>
        <v>1</v>
      </c>
      <c r="O381" s="8" t="str">
        <f t="shared" si="55"/>
        <v>tier - 2</v>
      </c>
      <c r="P381" t="s">
        <v>13</v>
      </c>
      <c r="Q381">
        <f t="shared" si="56"/>
        <v>2</v>
      </c>
      <c r="R381" s="8" t="str">
        <f t="shared" si="57"/>
        <v>tier - 1</v>
      </c>
      <c r="S381" t="s">
        <v>10</v>
      </c>
      <c r="T381" s="8" t="str">
        <f t="shared" si="58"/>
        <v>R1013</v>
      </c>
    </row>
    <row r="382" spans="1:20">
      <c r="A382" t="s">
        <v>408</v>
      </c>
      <c r="B382" t="str">
        <f t="shared" si="59"/>
        <v>Id1957</v>
      </c>
      <c r="C382">
        <v>1981</v>
      </c>
      <c r="D382" s="8">
        <f t="shared" si="50"/>
        <v>1981</v>
      </c>
      <c r="E382" t="s">
        <v>34</v>
      </c>
      <c r="F382" s="8" t="str">
        <f t="shared" si="51"/>
        <v>Oct</v>
      </c>
      <c r="G382">
        <v>10</v>
      </c>
      <c r="H382" s="15" t="str">
        <f t="shared" si="52"/>
        <v>10-Oct-1981</v>
      </c>
      <c r="I382" s="13">
        <v>29869</v>
      </c>
      <c r="J382" s="18">
        <f t="shared" si="53"/>
        <v>41</v>
      </c>
      <c r="K382">
        <v>1</v>
      </c>
      <c r="L382" s="14">
        <v>3562.87</v>
      </c>
      <c r="M382" t="s">
        <v>8</v>
      </c>
      <c r="N382">
        <f t="shared" si="54"/>
        <v>1</v>
      </c>
      <c r="O382" s="8" t="str">
        <f t="shared" si="55"/>
        <v>tier - 2</v>
      </c>
      <c r="P382" t="s">
        <v>13</v>
      </c>
      <c r="Q382">
        <f t="shared" si="56"/>
        <v>2</v>
      </c>
      <c r="R382" s="8" t="str">
        <f t="shared" si="57"/>
        <v>tier - 1</v>
      </c>
      <c r="S382" t="s">
        <v>10</v>
      </c>
      <c r="T382" s="8" t="str">
        <f t="shared" si="58"/>
        <v>R1013</v>
      </c>
    </row>
    <row r="383" spans="1:20">
      <c r="A383" t="s">
        <v>409</v>
      </c>
      <c r="B383" t="str">
        <f t="shared" si="59"/>
        <v>Id1956</v>
      </c>
      <c r="C383">
        <v>1988</v>
      </c>
      <c r="D383" s="8">
        <f t="shared" si="50"/>
        <v>1988</v>
      </c>
      <c r="E383" t="s">
        <v>32</v>
      </c>
      <c r="F383" s="8" t="str">
        <f t="shared" si="51"/>
        <v>Aug</v>
      </c>
      <c r="G383">
        <v>18</v>
      </c>
      <c r="H383" s="15" t="str">
        <f t="shared" si="52"/>
        <v>18-Aug-1988</v>
      </c>
      <c r="I383" s="13">
        <v>32373</v>
      </c>
      <c r="J383" s="18">
        <f t="shared" si="53"/>
        <v>34</v>
      </c>
      <c r="K383">
        <v>3</v>
      </c>
      <c r="L383" s="14">
        <v>3569.96</v>
      </c>
      <c r="M383" t="s">
        <v>8</v>
      </c>
      <c r="N383">
        <f t="shared" si="54"/>
        <v>1</v>
      </c>
      <c r="O383" s="8" t="str">
        <f t="shared" si="55"/>
        <v>tier - 2</v>
      </c>
      <c r="P383" t="s">
        <v>13</v>
      </c>
      <c r="Q383">
        <f t="shared" si="56"/>
        <v>2</v>
      </c>
      <c r="R383" s="8" t="str">
        <f t="shared" si="57"/>
        <v>tier - 1</v>
      </c>
      <c r="S383" t="s">
        <v>20</v>
      </c>
      <c r="T383" s="8" t="str">
        <f t="shared" si="58"/>
        <v>R1012</v>
      </c>
    </row>
    <row r="384" spans="1:20">
      <c r="A384" t="s">
        <v>410</v>
      </c>
      <c r="B384" t="str">
        <f t="shared" si="59"/>
        <v>Id1955</v>
      </c>
      <c r="C384">
        <v>1995</v>
      </c>
      <c r="D384" s="8">
        <f t="shared" si="50"/>
        <v>1995</v>
      </c>
      <c r="E384" t="s">
        <v>32</v>
      </c>
      <c r="F384" s="8" t="str">
        <f t="shared" si="51"/>
        <v>Aug</v>
      </c>
      <c r="G384">
        <v>23</v>
      </c>
      <c r="H384" s="15" t="str">
        <f t="shared" si="52"/>
        <v>23-Aug-1995</v>
      </c>
      <c r="I384" s="13">
        <v>34934</v>
      </c>
      <c r="J384" s="18">
        <f t="shared" si="53"/>
        <v>27</v>
      </c>
      <c r="K384">
        <v>1</v>
      </c>
      <c r="L384" s="14">
        <v>3578</v>
      </c>
      <c r="M384" t="s">
        <v>8</v>
      </c>
      <c r="N384">
        <f t="shared" si="54"/>
        <v>1</v>
      </c>
      <c r="O384" s="8" t="str">
        <f t="shared" si="55"/>
        <v>tier - 2</v>
      </c>
      <c r="P384" t="s">
        <v>9</v>
      </c>
      <c r="Q384">
        <f t="shared" si="56"/>
        <v>1</v>
      </c>
      <c r="R384" s="8" t="str">
        <f t="shared" si="57"/>
        <v>tier - 3</v>
      </c>
      <c r="S384" t="s">
        <v>39</v>
      </c>
      <c r="T384" s="8" t="str">
        <f t="shared" si="58"/>
        <v>R1011</v>
      </c>
    </row>
    <row r="385" spans="1:20">
      <c r="A385" t="s">
        <v>411</v>
      </c>
      <c r="B385" t="str">
        <f t="shared" si="59"/>
        <v>Id1954</v>
      </c>
      <c r="C385">
        <v>2001</v>
      </c>
      <c r="D385" s="8">
        <f t="shared" si="50"/>
        <v>2001</v>
      </c>
      <c r="E385" t="s">
        <v>12</v>
      </c>
      <c r="F385" s="8" t="str">
        <f t="shared" si="51"/>
        <v>Nov</v>
      </c>
      <c r="G385">
        <v>11</v>
      </c>
      <c r="H385" s="15" t="str">
        <f t="shared" si="52"/>
        <v>11-Nov-2001</v>
      </c>
      <c r="I385" s="13">
        <v>37206</v>
      </c>
      <c r="J385" s="18">
        <f t="shared" si="53"/>
        <v>21</v>
      </c>
      <c r="K385">
        <v>2</v>
      </c>
      <c r="L385" s="14">
        <v>3579.83</v>
      </c>
      <c r="M385" t="s">
        <v>8</v>
      </c>
      <c r="N385">
        <f t="shared" si="54"/>
        <v>1</v>
      </c>
      <c r="O385" s="8" t="str">
        <f t="shared" si="55"/>
        <v>tier - 2</v>
      </c>
      <c r="P385" t="s">
        <v>8</v>
      </c>
      <c r="Q385">
        <f t="shared" si="56"/>
        <v>9</v>
      </c>
      <c r="R385" s="8" t="str">
        <f t="shared" si="57"/>
        <v>tier - 2</v>
      </c>
      <c r="S385" t="s">
        <v>20</v>
      </c>
      <c r="T385" s="8" t="str">
        <f t="shared" si="58"/>
        <v>R1012</v>
      </c>
    </row>
    <row r="386" spans="1:20">
      <c r="A386" t="s">
        <v>412</v>
      </c>
      <c r="B386" t="str">
        <f t="shared" si="59"/>
        <v>Id1953</v>
      </c>
      <c r="C386">
        <v>1986</v>
      </c>
      <c r="D386" s="8">
        <f t="shared" ref="D386:D449" si="60">IF(C386="?",ROUND(AVERAGE($C$2:$C$2344),0),C386)</f>
        <v>1986</v>
      </c>
      <c r="E386" t="s">
        <v>27</v>
      </c>
      <c r="F386" s="8" t="str">
        <f t="shared" ref="F386:F449" si="61">IF(E386="?","Sep",E386)</f>
        <v>Dec</v>
      </c>
      <c r="G386">
        <v>27</v>
      </c>
      <c r="H386" s="15" t="str">
        <f t="shared" ref="H386:H449" si="62">CONCATENATE(G386,"-",F386,"-",D386)</f>
        <v>27-Dec-1986</v>
      </c>
      <c r="I386" s="13">
        <v>31773</v>
      </c>
      <c r="J386" s="18">
        <f t="shared" ref="J386:J449" si="63">DATEDIF(I386,"8-6-2023","Y")</f>
        <v>36</v>
      </c>
      <c r="K386">
        <v>3</v>
      </c>
      <c r="L386" s="14">
        <v>3589.14</v>
      </c>
      <c r="M386" t="s">
        <v>8</v>
      </c>
      <c r="N386">
        <f t="shared" ref="N386:N449" si="64">MATCH(M386,$M$2:$M$2344,0)</f>
        <v>1</v>
      </c>
      <c r="O386" s="8" t="str">
        <f t="shared" ref="O386:O449" si="65">IF(M386="?",INDEX($M$2:$M$2344,MODE($N$2:$N$2344)),M386)</f>
        <v>tier - 2</v>
      </c>
      <c r="P386" t="s">
        <v>8</v>
      </c>
      <c r="Q386">
        <f t="shared" ref="Q386:Q449" si="66">MATCH(P386,$P$2:$P$2344,0)</f>
        <v>9</v>
      </c>
      <c r="R386" s="8" t="str">
        <f t="shared" ref="R386:R449" si="67">IF(P386="?",INDEX($P$2:$P$2344,MODE($Q$2:$Q$2344)),P386)</f>
        <v>tier - 2</v>
      </c>
      <c r="S386" t="s">
        <v>10</v>
      </c>
      <c r="T386" s="8" t="str">
        <f t="shared" ref="T386:T449" si="68">IF(S386="?","Unknown",S386)</f>
        <v>R1013</v>
      </c>
    </row>
    <row r="387" spans="1:20">
      <c r="A387" t="s">
        <v>413</v>
      </c>
      <c r="B387" t="str">
        <f t="shared" ref="B387:B450" si="69">IF(A387="?", "Unknown",A387)</f>
        <v>Id1952</v>
      </c>
      <c r="C387">
        <v>1999</v>
      </c>
      <c r="D387" s="8">
        <f t="shared" si="60"/>
        <v>1999</v>
      </c>
      <c r="E387" t="s">
        <v>15</v>
      </c>
      <c r="F387" s="8" t="str">
        <f t="shared" si="61"/>
        <v>Jun</v>
      </c>
      <c r="G387">
        <v>6</v>
      </c>
      <c r="H387" s="15" t="str">
        <f t="shared" si="62"/>
        <v>6-Jun-1999</v>
      </c>
      <c r="I387" s="13">
        <v>36317</v>
      </c>
      <c r="J387" s="18">
        <f t="shared" si="63"/>
        <v>24</v>
      </c>
      <c r="K387">
        <v>3</v>
      </c>
      <c r="L387" s="14">
        <v>3591.48</v>
      </c>
      <c r="M387" t="s">
        <v>8</v>
      </c>
      <c r="N387">
        <f t="shared" si="64"/>
        <v>1</v>
      </c>
      <c r="O387" s="8" t="str">
        <f t="shared" si="65"/>
        <v>tier - 2</v>
      </c>
      <c r="P387" t="s">
        <v>9</v>
      </c>
      <c r="Q387">
        <f t="shared" si="66"/>
        <v>1</v>
      </c>
      <c r="R387" s="8" t="str">
        <f t="shared" si="67"/>
        <v>tier - 3</v>
      </c>
      <c r="S387" t="s">
        <v>39</v>
      </c>
      <c r="T387" s="8" t="str">
        <f t="shared" si="68"/>
        <v>R1011</v>
      </c>
    </row>
    <row r="388" spans="1:20">
      <c r="A388" t="s">
        <v>414</v>
      </c>
      <c r="B388" t="str">
        <f t="shared" si="69"/>
        <v>Id1951</v>
      </c>
      <c r="C388">
        <v>1997</v>
      </c>
      <c r="D388" s="8">
        <f t="shared" si="60"/>
        <v>1997</v>
      </c>
      <c r="E388" t="s">
        <v>12</v>
      </c>
      <c r="F388" s="8" t="str">
        <f t="shared" si="61"/>
        <v>Nov</v>
      </c>
      <c r="G388">
        <v>4</v>
      </c>
      <c r="H388" s="15" t="str">
        <f t="shared" si="62"/>
        <v>4-Nov-1997</v>
      </c>
      <c r="I388" s="13">
        <v>35738</v>
      </c>
      <c r="J388" s="18">
        <f t="shared" si="63"/>
        <v>25</v>
      </c>
      <c r="K388">
        <v>1</v>
      </c>
      <c r="L388" s="14">
        <v>3594.17</v>
      </c>
      <c r="M388" t="s">
        <v>8</v>
      </c>
      <c r="N388">
        <f t="shared" si="64"/>
        <v>1</v>
      </c>
      <c r="O388" s="8" t="str">
        <f t="shared" si="65"/>
        <v>tier - 2</v>
      </c>
      <c r="P388" t="s">
        <v>8</v>
      </c>
      <c r="Q388">
        <f t="shared" si="66"/>
        <v>9</v>
      </c>
      <c r="R388" s="8" t="str">
        <f t="shared" si="67"/>
        <v>tier - 2</v>
      </c>
      <c r="S388" t="s">
        <v>20</v>
      </c>
      <c r="T388" s="8" t="str">
        <f t="shared" si="68"/>
        <v>R1012</v>
      </c>
    </row>
    <row r="389" spans="1:20">
      <c r="A389" t="s">
        <v>415</v>
      </c>
      <c r="B389" t="str">
        <f t="shared" si="69"/>
        <v>Id1950</v>
      </c>
      <c r="C389">
        <v>1999</v>
      </c>
      <c r="D389" s="8">
        <f t="shared" si="60"/>
        <v>1999</v>
      </c>
      <c r="E389" t="s">
        <v>32</v>
      </c>
      <c r="F389" s="8" t="str">
        <f t="shared" si="61"/>
        <v>Aug</v>
      </c>
      <c r="G389">
        <v>12</v>
      </c>
      <c r="H389" s="15" t="str">
        <f t="shared" si="62"/>
        <v>12-Aug-1999</v>
      </c>
      <c r="I389" s="13">
        <v>36384</v>
      </c>
      <c r="J389" s="18">
        <f t="shared" si="63"/>
        <v>23</v>
      </c>
      <c r="K389">
        <v>3</v>
      </c>
      <c r="L389" s="14">
        <v>3597.6</v>
      </c>
      <c r="M389" t="s">
        <v>8</v>
      </c>
      <c r="N389">
        <f t="shared" si="64"/>
        <v>1</v>
      </c>
      <c r="O389" s="8" t="str">
        <f t="shared" si="65"/>
        <v>tier - 2</v>
      </c>
      <c r="P389" t="s">
        <v>8</v>
      </c>
      <c r="Q389">
        <f t="shared" si="66"/>
        <v>9</v>
      </c>
      <c r="R389" s="8" t="str">
        <f t="shared" si="67"/>
        <v>tier - 2</v>
      </c>
      <c r="S389" t="s">
        <v>39</v>
      </c>
      <c r="T389" s="8" t="str">
        <f t="shared" si="68"/>
        <v>R1011</v>
      </c>
    </row>
    <row r="390" spans="1:20">
      <c r="A390" t="s">
        <v>416</v>
      </c>
      <c r="B390" t="str">
        <f t="shared" si="69"/>
        <v>Id1949</v>
      </c>
      <c r="C390">
        <v>1988</v>
      </c>
      <c r="D390" s="8">
        <f t="shared" si="60"/>
        <v>1988</v>
      </c>
      <c r="E390" t="s">
        <v>12</v>
      </c>
      <c r="F390" s="8" t="str">
        <f t="shared" si="61"/>
        <v>Nov</v>
      </c>
      <c r="G390">
        <v>4</v>
      </c>
      <c r="H390" s="15" t="str">
        <f t="shared" si="62"/>
        <v>4-Nov-1988</v>
      </c>
      <c r="I390" s="13">
        <v>32451</v>
      </c>
      <c r="J390" s="18">
        <f t="shared" si="63"/>
        <v>34</v>
      </c>
      <c r="K390">
        <v>3</v>
      </c>
      <c r="L390" s="14">
        <v>3603.6</v>
      </c>
      <c r="M390" t="s">
        <v>8</v>
      </c>
      <c r="N390">
        <f t="shared" si="64"/>
        <v>1</v>
      </c>
      <c r="O390" s="8" t="str">
        <f t="shared" si="65"/>
        <v>tier - 2</v>
      </c>
      <c r="P390" t="s">
        <v>13</v>
      </c>
      <c r="Q390">
        <f t="shared" si="66"/>
        <v>2</v>
      </c>
      <c r="R390" s="8" t="str">
        <f t="shared" si="67"/>
        <v>tier - 1</v>
      </c>
      <c r="S390" t="s">
        <v>10</v>
      </c>
      <c r="T390" s="8" t="str">
        <f t="shared" si="68"/>
        <v>R1013</v>
      </c>
    </row>
    <row r="391" spans="1:20">
      <c r="A391" t="s">
        <v>417</v>
      </c>
      <c r="B391" t="str">
        <f t="shared" si="69"/>
        <v>Id1948</v>
      </c>
      <c r="C391">
        <v>1990</v>
      </c>
      <c r="D391" s="8">
        <f t="shared" si="60"/>
        <v>1990</v>
      </c>
      <c r="E391" t="s">
        <v>34</v>
      </c>
      <c r="F391" s="8" t="str">
        <f t="shared" si="61"/>
        <v>Oct</v>
      </c>
      <c r="G391">
        <v>11</v>
      </c>
      <c r="H391" s="15" t="str">
        <f t="shared" si="62"/>
        <v>11-Oct-1990</v>
      </c>
      <c r="I391" s="13">
        <v>33157</v>
      </c>
      <c r="J391" s="18">
        <f t="shared" si="63"/>
        <v>32</v>
      </c>
      <c r="K391">
        <v>3</v>
      </c>
      <c r="L391" s="14">
        <v>3606.43</v>
      </c>
      <c r="M391" t="s">
        <v>8</v>
      </c>
      <c r="N391">
        <f t="shared" si="64"/>
        <v>1</v>
      </c>
      <c r="O391" s="8" t="str">
        <f t="shared" si="65"/>
        <v>tier - 2</v>
      </c>
      <c r="P391" t="s">
        <v>13</v>
      </c>
      <c r="Q391">
        <f t="shared" si="66"/>
        <v>2</v>
      </c>
      <c r="R391" s="8" t="str">
        <f t="shared" si="67"/>
        <v>tier - 1</v>
      </c>
      <c r="S391" t="s">
        <v>10</v>
      </c>
      <c r="T391" s="8" t="str">
        <f t="shared" si="68"/>
        <v>R1013</v>
      </c>
    </row>
    <row r="392" spans="1:20">
      <c r="A392" t="s">
        <v>418</v>
      </c>
      <c r="B392" t="str">
        <f t="shared" si="69"/>
        <v>Id1947</v>
      </c>
      <c r="C392">
        <v>1985</v>
      </c>
      <c r="D392" s="8">
        <f t="shared" si="60"/>
        <v>1985</v>
      </c>
      <c r="E392" t="s">
        <v>15</v>
      </c>
      <c r="F392" s="8" t="str">
        <f t="shared" si="61"/>
        <v>Jun</v>
      </c>
      <c r="G392">
        <v>14</v>
      </c>
      <c r="H392" s="15" t="str">
        <f t="shared" si="62"/>
        <v>14-Jun-1985</v>
      </c>
      <c r="I392" s="13">
        <v>31212</v>
      </c>
      <c r="J392" s="18">
        <f t="shared" si="63"/>
        <v>37</v>
      </c>
      <c r="K392">
        <v>3</v>
      </c>
      <c r="L392" s="14">
        <v>3622.13</v>
      </c>
      <c r="M392" t="s">
        <v>8</v>
      </c>
      <c r="N392">
        <f t="shared" si="64"/>
        <v>1</v>
      </c>
      <c r="O392" s="8" t="str">
        <f t="shared" si="65"/>
        <v>tier - 2</v>
      </c>
      <c r="P392" t="s">
        <v>13</v>
      </c>
      <c r="Q392">
        <f t="shared" si="66"/>
        <v>2</v>
      </c>
      <c r="R392" s="8" t="str">
        <f t="shared" si="67"/>
        <v>tier - 1</v>
      </c>
      <c r="S392" t="s">
        <v>10</v>
      </c>
      <c r="T392" s="8" t="str">
        <f t="shared" si="68"/>
        <v>R1013</v>
      </c>
    </row>
    <row r="393" spans="1:20">
      <c r="A393" t="s">
        <v>419</v>
      </c>
      <c r="B393" t="str">
        <f t="shared" si="69"/>
        <v>Id1946</v>
      </c>
      <c r="C393">
        <v>1992</v>
      </c>
      <c r="D393" s="8">
        <f t="shared" si="60"/>
        <v>1992</v>
      </c>
      <c r="E393" t="s">
        <v>12</v>
      </c>
      <c r="F393" s="8" t="str">
        <f t="shared" si="61"/>
        <v>Nov</v>
      </c>
      <c r="G393">
        <v>17</v>
      </c>
      <c r="H393" s="15" t="str">
        <f t="shared" si="62"/>
        <v>17-Nov-1992</v>
      </c>
      <c r="I393" s="13">
        <v>33925</v>
      </c>
      <c r="J393" s="18">
        <f t="shared" si="63"/>
        <v>30</v>
      </c>
      <c r="K393">
        <v>0</v>
      </c>
      <c r="L393" s="14">
        <v>3645.09</v>
      </c>
      <c r="M393" t="s">
        <v>13</v>
      </c>
      <c r="N393">
        <f t="shared" si="64"/>
        <v>240</v>
      </c>
      <c r="O393" s="8" t="str">
        <f t="shared" si="65"/>
        <v>tier - 1</v>
      </c>
      <c r="P393" t="s">
        <v>8</v>
      </c>
      <c r="Q393">
        <f t="shared" si="66"/>
        <v>9</v>
      </c>
      <c r="R393" s="8" t="str">
        <f t="shared" si="67"/>
        <v>tier - 2</v>
      </c>
      <c r="S393" t="s">
        <v>273</v>
      </c>
      <c r="T393" s="8" t="str">
        <f t="shared" si="68"/>
        <v>R1014</v>
      </c>
    </row>
    <row r="394" spans="1:20">
      <c r="A394" t="s">
        <v>420</v>
      </c>
      <c r="B394" t="str">
        <f t="shared" si="69"/>
        <v>Id1945</v>
      </c>
      <c r="C394">
        <v>1990</v>
      </c>
      <c r="D394" s="8">
        <f t="shared" si="60"/>
        <v>1990</v>
      </c>
      <c r="E394" t="s">
        <v>12</v>
      </c>
      <c r="F394" s="8" t="str">
        <f t="shared" si="61"/>
        <v>Nov</v>
      </c>
      <c r="G394">
        <v>8</v>
      </c>
      <c r="H394" s="15" t="str">
        <f t="shared" si="62"/>
        <v>8-Nov-1990</v>
      </c>
      <c r="I394" s="13">
        <v>33185</v>
      </c>
      <c r="J394" s="18">
        <f t="shared" si="63"/>
        <v>32</v>
      </c>
      <c r="K394">
        <v>3</v>
      </c>
      <c r="L394" s="14">
        <v>3653.29</v>
      </c>
      <c r="M394" t="s">
        <v>8</v>
      </c>
      <c r="N394">
        <f t="shared" si="64"/>
        <v>1</v>
      </c>
      <c r="O394" s="8" t="str">
        <f t="shared" si="65"/>
        <v>tier - 2</v>
      </c>
      <c r="P394" t="s">
        <v>9</v>
      </c>
      <c r="Q394">
        <f t="shared" si="66"/>
        <v>1</v>
      </c>
      <c r="R394" s="8" t="str">
        <f t="shared" si="67"/>
        <v>tier - 3</v>
      </c>
      <c r="S394" t="s">
        <v>39</v>
      </c>
      <c r="T394" s="8" t="str">
        <f t="shared" si="68"/>
        <v>R1011</v>
      </c>
    </row>
    <row r="395" spans="1:20">
      <c r="A395" t="s">
        <v>421</v>
      </c>
      <c r="B395" t="str">
        <f t="shared" si="69"/>
        <v>Id1944</v>
      </c>
      <c r="C395">
        <v>1992</v>
      </c>
      <c r="D395" s="8">
        <f t="shared" si="60"/>
        <v>1992</v>
      </c>
      <c r="E395" t="s">
        <v>17</v>
      </c>
      <c r="F395" s="8" t="str">
        <f t="shared" si="61"/>
        <v>Sep</v>
      </c>
      <c r="G395">
        <v>14</v>
      </c>
      <c r="H395" s="15" t="str">
        <f t="shared" si="62"/>
        <v>14-Sep-1992</v>
      </c>
      <c r="I395" s="13">
        <v>33861</v>
      </c>
      <c r="J395" s="18">
        <f t="shared" si="63"/>
        <v>30</v>
      </c>
      <c r="K395">
        <v>1</v>
      </c>
      <c r="L395" s="14">
        <v>3659.35</v>
      </c>
      <c r="M395" t="s">
        <v>9</v>
      </c>
      <c r="N395">
        <f t="shared" si="64"/>
        <v>4</v>
      </c>
      <c r="O395" s="8" t="str">
        <f t="shared" si="65"/>
        <v>tier - 3</v>
      </c>
      <c r="P395" t="s">
        <v>13</v>
      </c>
      <c r="Q395">
        <f t="shared" si="66"/>
        <v>2</v>
      </c>
      <c r="R395" s="8" t="str">
        <f t="shared" si="67"/>
        <v>tier - 1</v>
      </c>
      <c r="S395" t="s">
        <v>39</v>
      </c>
      <c r="T395" s="8" t="str">
        <f t="shared" si="68"/>
        <v>R1011</v>
      </c>
    </row>
    <row r="396" spans="1:20">
      <c r="A396" t="s">
        <v>422</v>
      </c>
      <c r="B396" t="str">
        <f t="shared" si="69"/>
        <v>Id1943</v>
      </c>
      <c r="C396">
        <v>1984</v>
      </c>
      <c r="D396" s="8">
        <f t="shared" si="60"/>
        <v>1984</v>
      </c>
      <c r="E396" t="s">
        <v>7</v>
      </c>
      <c r="F396" s="8" t="str">
        <f t="shared" si="61"/>
        <v>Jul</v>
      </c>
      <c r="G396">
        <v>6</v>
      </c>
      <c r="H396" s="15" t="str">
        <f t="shared" si="62"/>
        <v>6-Jul-1984</v>
      </c>
      <c r="I396" s="13">
        <v>30869</v>
      </c>
      <c r="J396" s="18">
        <f t="shared" si="63"/>
        <v>38</v>
      </c>
      <c r="K396">
        <v>3</v>
      </c>
      <c r="L396" s="14">
        <v>3678.86</v>
      </c>
      <c r="M396" t="s">
        <v>8</v>
      </c>
      <c r="N396">
        <f t="shared" si="64"/>
        <v>1</v>
      </c>
      <c r="O396" s="8" t="str">
        <f t="shared" si="65"/>
        <v>tier - 2</v>
      </c>
      <c r="P396" t="s">
        <v>9</v>
      </c>
      <c r="Q396">
        <f t="shared" si="66"/>
        <v>1</v>
      </c>
      <c r="R396" s="8" t="str">
        <f t="shared" si="67"/>
        <v>tier - 3</v>
      </c>
      <c r="S396" t="s">
        <v>10</v>
      </c>
      <c r="T396" s="8" t="str">
        <f t="shared" si="68"/>
        <v>R1013</v>
      </c>
    </row>
    <row r="397" spans="1:20">
      <c r="A397" t="s">
        <v>423</v>
      </c>
      <c r="B397" t="str">
        <f t="shared" si="69"/>
        <v>Id1942</v>
      </c>
      <c r="C397">
        <v>2003</v>
      </c>
      <c r="D397" s="8">
        <f t="shared" si="60"/>
        <v>2003</v>
      </c>
      <c r="E397" t="s">
        <v>7</v>
      </c>
      <c r="F397" s="8" t="str">
        <f t="shared" si="61"/>
        <v>Jul</v>
      </c>
      <c r="G397">
        <v>10</v>
      </c>
      <c r="H397" s="15" t="str">
        <f t="shared" si="62"/>
        <v>10-Jul-2003</v>
      </c>
      <c r="I397" s="13">
        <v>37812</v>
      </c>
      <c r="J397" s="18">
        <f t="shared" si="63"/>
        <v>19</v>
      </c>
      <c r="K397">
        <v>0</v>
      </c>
      <c r="L397" s="14">
        <v>3688.35</v>
      </c>
      <c r="M397" t="s">
        <v>8</v>
      </c>
      <c r="N397">
        <f t="shared" si="64"/>
        <v>1</v>
      </c>
      <c r="O397" s="8" t="str">
        <f t="shared" si="65"/>
        <v>tier - 2</v>
      </c>
      <c r="P397" t="s">
        <v>8</v>
      </c>
      <c r="Q397">
        <f t="shared" si="66"/>
        <v>9</v>
      </c>
      <c r="R397" s="8" t="str">
        <f t="shared" si="67"/>
        <v>tier - 2</v>
      </c>
      <c r="S397" t="s">
        <v>297</v>
      </c>
      <c r="T397" s="8" t="str">
        <f t="shared" si="68"/>
        <v>R1021</v>
      </c>
    </row>
    <row r="398" spans="1:20">
      <c r="A398" t="s">
        <v>424</v>
      </c>
      <c r="B398" t="str">
        <f t="shared" si="69"/>
        <v>Id1941</v>
      </c>
      <c r="C398">
        <v>1981</v>
      </c>
      <c r="D398" s="8">
        <f t="shared" si="60"/>
        <v>1981</v>
      </c>
      <c r="E398" t="s">
        <v>27</v>
      </c>
      <c r="F398" s="8" t="str">
        <f t="shared" si="61"/>
        <v>Dec</v>
      </c>
      <c r="G398">
        <v>14</v>
      </c>
      <c r="H398" s="15" t="str">
        <f t="shared" si="62"/>
        <v>14-Dec-1981</v>
      </c>
      <c r="I398" s="13">
        <v>29934</v>
      </c>
      <c r="J398" s="18">
        <f t="shared" si="63"/>
        <v>41</v>
      </c>
      <c r="K398">
        <v>1</v>
      </c>
      <c r="L398" s="14">
        <v>3688.38</v>
      </c>
      <c r="M398" t="s">
        <v>8</v>
      </c>
      <c r="N398">
        <f t="shared" si="64"/>
        <v>1</v>
      </c>
      <c r="O398" s="8" t="str">
        <f t="shared" si="65"/>
        <v>tier - 2</v>
      </c>
      <c r="P398" t="s">
        <v>8</v>
      </c>
      <c r="Q398">
        <f t="shared" si="66"/>
        <v>9</v>
      </c>
      <c r="R398" s="8" t="str">
        <f t="shared" si="67"/>
        <v>tier - 2</v>
      </c>
      <c r="S398" t="s">
        <v>10</v>
      </c>
      <c r="T398" s="8" t="str">
        <f t="shared" si="68"/>
        <v>R1013</v>
      </c>
    </row>
    <row r="399" spans="1:20">
      <c r="A399" t="s">
        <v>425</v>
      </c>
      <c r="B399" t="str">
        <f t="shared" si="69"/>
        <v>Id1940</v>
      </c>
      <c r="C399">
        <v>1995</v>
      </c>
      <c r="D399" s="8">
        <f t="shared" si="60"/>
        <v>1995</v>
      </c>
      <c r="E399" t="s">
        <v>34</v>
      </c>
      <c r="F399" s="8" t="str">
        <f t="shared" si="61"/>
        <v>Oct</v>
      </c>
      <c r="G399">
        <v>21</v>
      </c>
      <c r="H399" s="15" t="str">
        <f t="shared" si="62"/>
        <v>21-Oct-1995</v>
      </c>
      <c r="I399" s="13">
        <v>34993</v>
      </c>
      <c r="J399" s="18">
        <f t="shared" si="63"/>
        <v>27</v>
      </c>
      <c r="K399">
        <v>2</v>
      </c>
      <c r="L399" s="14">
        <v>3693.43</v>
      </c>
      <c r="M399" t="s">
        <v>8</v>
      </c>
      <c r="N399">
        <f t="shared" si="64"/>
        <v>1</v>
      </c>
      <c r="O399" s="8" t="str">
        <f t="shared" si="65"/>
        <v>tier - 2</v>
      </c>
      <c r="P399" t="s">
        <v>9</v>
      </c>
      <c r="Q399">
        <f t="shared" si="66"/>
        <v>1</v>
      </c>
      <c r="R399" s="8" t="str">
        <f t="shared" si="67"/>
        <v>tier - 3</v>
      </c>
      <c r="S399" t="s">
        <v>39</v>
      </c>
      <c r="T399" s="8" t="str">
        <f t="shared" si="68"/>
        <v>R1011</v>
      </c>
    </row>
    <row r="400" spans="1:20">
      <c r="A400" t="s">
        <v>426</v>
      </c>
      <c r="B400" t="str">
        <f t="shared" si="69"/>
        <v>Id1939</v>
      </c>
      <c r="C400">
        <v>1988</v>
      </c>
      <c r="D400" s="8">
        <f t="shared" si="60"/>
        <v>1988</v>
      </c>
      <c r="E400" t="s">
        <v>32</v>
      </c>
      <c r="F400" s="8" t="str">
        <f t="shared" si="61"/>
        <v>Aug</v>
      </c>
      <c r="G400">
        <v>18</v>
      </c>
      <c r="H400" s="15" t="str">
        <f t="shared" si="62"/>
        <v>18-Aug-1988</v>
      </c>
      <c r="I400" s="13">
        <v>32373</v>
      </c>
      <c r="J400" s="18">
        <f t="shared" si="63"/>
        <v>34</v>
      </c>
      <c r="K400">
        <v>3</v>
      </c>
      <c r="L400" s="14">
        <v>3699.54</v>
      </c>
      <c r="M400" t="s">
        <v>8</v>
      </c>
      <c r="N400">
        <f t="shared" si="64"/>
        <v>1</v>
      </c>
      <c r="O400" s="8" t="str">
        <f t="shared" si="65"/>
        <v>tier - 2</v>
      </c>
      <c r="P400" t="s">
        <v>9</v>
      </c>
      <c r="Q400">
        <f t="shared" si="66"/>
        <v>1</v>
      </c>
      <c r="R400" s="8" t="str">
        <f t="shared" si="67"/>
        <v>tier - 3</v>
      </c>
      <c r="S400" t="s">
        <v>10</v>
      </c>
      <c r="T400" s="8" t="str">
        <f t="shared" si="68"/>
        <v>R1013</v>
      </c>
    </row>
    <row r="401" spans="1:20">
      <c r="A401" t="s">
        <v>427</v>
      </c>
      <c r="B401" t="str">
        <f t="shared" si="69"/>
        <v>Id1938</v>
      </c>
      <c r="C401">
        <v>1989</v>
      </c>
      <c r="D401" s="8">
        <f t="shared" si="60"/>
        <v>1989</v>
      </c>
      <c r="E401" t="s">
        <v>27</v>
      </c>
      <c r="F401" s="8" t="str">
        <f t="shared" si="61"/>
        <v>Dec</v>
      </c>
      <c r="G401">
        <v>2</v>
      </c>
      <c r="H401" s="15" t="str">
        <f t="shared" si="62"/>
        <v>2-Dec-1989</v>
      </c>
      <c r="I401" s="13">
        <v>32844</v>
      </c>
      <c r="J401" s="18">
        <f t="shared" si="63"/>
        <v>33</v>
      </c>
      <c r="K401">
        <v>0</v>
      </c>
      <c r="L401" s="14">
        <v>3704.35</v>
      </c>
      <c r="M401" t="s">
        <v>8</v>
      </c>
      <c r="N401">
        <f t="shared" si="64"/>
        <v>1</v>
      </c>
      <c r="O401" s="8" t="str">
        <f t="shared" si="65"/>
        <v>tier - 2</v>
      </c>
      <c r="P401" t="s">
        <v>8</v>
      </c>
      <c r="Q401">
        <f t="shared" si="66"/>
        <v>9</v>
      </c>
      <c r="R401" s="8" t="str">
        <f t="shared" si="67"/>
        <v>tier - 2</v>
      </c>
      <c r="S401" t="s">
        <v>10</v>
      </c>
      <c r="T401" s="8" t="str">
        <f t="shared" si="68"/>
        <v>R1013</v>
      </c>
    </row>
    <row r="402" spans="1:20">
      <c r="A402" t="s">
        <v>428</v>
      </c>
      <c r="B402" t="str">
        <f t="shared" si="69"/>
        <v>Id1937</v>
      </c>
      <c r="C402">
        <v>2004</v>
      </c>
      <c r="D402" s="8">
        <f t="shared" si="60"/>
        <v>2004</v>
      </c>
      <c r="E402" t="s">
        <v>12</v>
      </c>
      <c r="F402" s="8" t="str">
        <f t="shared" si="61"/>
        <v>Nov</v>
      </c>
      <c r="G402">
        <v>5</v>
      </c>
      <c r="H402" s="15" t="str">
        <f t="shared" si="62"/>
        <v>5-Nov-2004</v>
      </c>
      <c r="I402" s="13">
        <v>38296</v>
      </c>
      <c r="J402" s="18">
        <f t="shared" si="63"/>
        <v>18</v>
      </c>
      <c r="K402">
        <v>0</v>
      </c>
      <c r="L402" s="14">
        <v>3722.23</v>
      </c>
      <c r="M402" t="s">
        <v>8</v>
      </c>
      <c r="N402">
        <f t="shared" si="64"/>
        <v>1</v>
      </c>
      <c r="O402" s="8" t="str">
        <f t="shared" si="65"/>
        <v>tier - 2</v>
      </c>
      <c r="P402" t="s">
        <v>8</v>
      </c>
      <c r="Q402">
        <f t="shared" si="66"/>
        <v>9</v>
      </c>
      <c r="R402" s="8" t="str">
        <f t="shared" si="67"/>
        <v>tier - 2</v>
      </c>
      <c r="S402" t="s">
        <v>197</v>
      </c>
      <c r="T402" s="8" t="str">
        <f t="shared" si="68"/>
        <v>R1025</v>
      </c>
    </row>
    <row r="403" spans="1:20">
      <c r="A403" t="s">
        <v>429</v>
      </c>
      <c r="B403" t="str">
        <f t="shared" si="69"/>
        <v>Id1936</v>
      </c>
      <c r="C403">
        <v>1986</v>
      </c>
      <c r="D403" s="8">
        <f t="shared" si="60"/>
        <v>1986</v>
      </c>
      <c r="E403" t="s">
        <v>27</v>
      </c>
      <c r="F403" s="8" t="str">
        <f t="shared" si="61"/>
        <v>Dec</v>
      </c>
      <c r="G403">
        <v>1</v>
      </c>
      <c r="H403" s="15" t="str">
        <f t="shared" si="62"/>
        <v>1-Dec-1986</v>
      </c>
      <c r="I403" s="13">
        <v>31747</v>
      </c>
      <c r="J403" s="18">
        <f t="shared" si="63"/>
        <v>36</v>
      </c>
      <c r="K403">
        <v>3</v>
      </c>
      <c r="L403" s="14">
        <v>3731.6</v>
      </c>
      <c r="M403" t="s">
        <v>8</v>
      </c>
      <c r="N403">
        <f t="shared" si="64"/>
        <v>1</v>
      </c>
      <c r="O403" s="8" t="str">
        <f t="shared" si="65"/>
        <v>tier - 2</v>
      </c>
      <c r="P403" t="s">
        <v>8</v>
      </c>
      <c r="Q403">
        <f t="shared" si="66"/>
        <v>9</v>
      </c>
      <c r="R403" s="8" t="str">
        <f t="shared" si="67"/>
        <v>tier - 2</v>
      </c>
      <c r="S403" t="s">
        <v>10</v>
      </c>
      <c r="T403" s="8" t="str">
        <f t="shared" si="68"/>
        <v>R1013</v>
      </c>
    </row>
    <row r="404" spans="1:20">
      <c r="A404" t="s">
        <v>430</v>
      </c>
      <c r="B404" t="str">
        <f t="shared" si="69"/>
        <v>Id1935</v>
      </c>
      <c r="C404">
        <v>1994</v>
      </c>
      <c r="D404" s="8">
        <f t="shared" si="60"/>
        <v>1994</v>
      </c>
      <c r="E404" t="s">
        <v>32</v>
      </c>
      <c r="F404" s="8" t="str">
        <f t="shared" si="61"/>
        <v>Aug</v>
      </c>
      <c r="G404">
        <v>22</v>
      </c>
      <c r="H404" s="15" t="str">
        <f t="shared" si="62"/>
        <v>22-Aug-1994</v>
      </c>
      <c r="I404" s="13">
        <v>34568</v>
      </c>
      <c r="J404" s="18">
        <f t="shared" si="63"/>
        <v>28</v>
      </c>
      <c r="K404">
        <v>0</v>
      </c>
      <c r="L404" s="14">
        <v>3732.63</v>
      </c>
      <c r="M404" t="s">
        <v>8</v>
      </c>
      <c r="N404">
        <f t="shared" si="64"/>
        <v>1</v>
      </c>
      <c r="O404" s="8" t="str">
        <f t="shared" si="65"/>
        <v>tier - 2</v>
      </c>
      <c r="P404" t="s">
        <v>9</v>
      </c>
      <c r="Q404">
        <f t="shared" si="66"/>
        <v>1</v>
      </c>
      <c r="R404" s="8" t="str">
        <f t="shared" si="67"/>
        <v>tier - 3</v>
      </c>
      <c r="S404" t="s">
        <v>244</v>
      </c>
      <c r="T404" s="8" t="str">
        <f t="shared" si="68"/>
        <v>R1024</v>
      </c>
    </row>
    <row r="405" spans="1:20">
      <c r="A405" t="s">
        <v>431</v>
      </c>
      <c r="B405" t="str">
        <f t="shared" si="69"/>
        <v>Id1934</v>
      </c>
      <c r="C405">
        <v>1993</v>
      </c>
      <c r="D405" s="8">
        <f t="shared" si="60"/>
        <v>1993</v>
      </c>
      <c r="E405" t="s">
        <v>15</v>
      </c>
      <c r="F405" s="8" t="str">
        <f t="shared" si="61"/>
        <v>Jun</v>
      </c>
      <c r="G405">
        <v>22</v>
      </c>
      <c r="H405" s="15" t="str">
        <f t="shared" si="62"/>
        <v>22-Jun-1993</v>
      </c>
      <c r="I405" s="13">
        <v>34142</v>
      </c>
      <c r="J405" s="18">
        <f t="shared" si="63"/>
        <v>29</v>
      </c>
      <c r="K405">
        <v>0</v>
      </c>
      <c r="L405" s="14">
        <v>3736.46</v>
      </c>
      <c r="M405" t="s">
        <v>8</v>
      </c>
      <c r="N405">
        <f t="shared" si="64"/>
        <v>1</v>
      </c>
      <c r="O405" s="8" t="str">
        <f t="shared" si="65"/>
        <v>tier - 2</v>
      </c>
      <c r="P405" t="s">
        <v>8</v>
      </c>
      <c r="Q405">
        <f t="shared" si="66"/>
        <v>9</v>
      </c>
      <c r="R405" s="8" t="str">
        <f t="shared" si="67"/>
        <v>tier - 2</v>
      </c>
      <c r="S405" t="s">
        <v>20</v>
      </c>
      <c r="T405" s="8" t="str">
        <f t="shared" si="68"/>
        <v>R1012</v>
      </c>
    </row>
    <row r="406" spans="1:20">
      <c r="A406" t="s">
        <v>432</v>
      </c>
      <c r="B406" t="str">
        <f t="shared" si="69"/>
        <v>Id1933</v>
      </c>
      <c r="C406">
        <v>1986</v>
      </c>
      <c r="D406" s="8">
        <f t="shared" si="60"/>
        <v>1986</v>
      </c>
      <c r="E406" t="s">
        <v>17</v>
      </c>
      <c r="F406" s="8" t="str">
        <f t="shared" si="61"/>
        <v>Sep</v>
      </c>
      <c r="G406">
        <v>9</v>
      </c>
      <c r="H406" s="15" t="str">
        <f t="shared" si="62"/>
        <v>9-Sep-1986</v>
      </c>
      <c r="I406" s="13">
        <v>31664</v>
      </c>
      <c r="J406" s="18">
        <f t="shared" si="63"/>
        <v>36</v>
      </c>
      <c r="K406">
        <v>3</v>
      </c>
      <c r="L406" s="14">
        <v>3748.56</v>
      </c>
      <c r="M406" t="s">
        <v>8</v>
      </c>
      <c r="N406">
        <f t="shared" si="64"/>
        <v>1</v>
      </c>
      <c r="O406" s="8" t="str">
        <f t="shared" si="65"/>
        <v>tier - 2</v>
      </c>
      <c r="P406" t="s">
        <v>8</v>
      </c>
      <c r="Q406">
        <f t="shared" si="66"/>
        <v>9</v>
      </c>
      <c r="R406" s="8" t="str">
        <f t="shared" si="67"/>
        <v>tier - 2</v>
      </c>
      <c r="S406" t="s">
        <v>10</v>
      </c>
      <c r="T406" s="8" t="str">
        <f t="shared" si="68"/>
        <v>R1013</v>
      </c>
    </row>
    <row r="407" spans="1:20">
      <c r="A407" t="s">
        <v>433</v>
      </c>
      <c r="B407" t="str">
        <f t="shared" si="69"/>
        <v>Id1932</v>
      </c>
      <c r="C407">
        <v>1991</v>
      </c>
      <c r="D407" s="8">
        <f t="shared" si="60"/>
        <v>1991</v>
      </c>
      <c r="E407" t="s">
        <v>34</v>
      </c>
      <c r="F407" s="8" t="str">
        <f t="shared" si="61"/>
        <v>Oct</v>
      </c>
      <c r="G407">
        <v>28</v>
      </c>
      <c r="H407" s="15" t="str">
        <f t="shared" si="62"/>
        <v>28-Oct-1991</v>
      </c>
      <c r="I407" s="13">
        <v>33539</v>
      </c>
      <c r="J407" s="18">
        <f t="shared" si="63"/>
        <v>31</v>
      </c>
      <c r="K407">
        <v>0</v>
      </c>
      <c r="L407" s="14">
        <v>3756.62</v>
      </c>
      <c r="M407" t="s">
        <v>8</v>
      </c>
      <c r="N407">
        <f t="shared" si="64"/>
        <v>1</v>
      </c>
      <c r="O407" s="8" t="str">
        <f t="shared" si="65"/>
        <v>tier - 2</v>
      </c>
      <c r="P407" t="s">
        <v>8</v>
      </c>
      <c r="Q407">
        <f t="shared" si="66"/>
        <v>9</v>
      </c>
      <c r="R407" s="8" t="str">
        <f t="shared" si="67"/>
        <v>tier - 2</v>
      </c>
      <c r="S407" t="s">
        <v>10</v>
      </c>
      <c r="T407" s="8" t="str">
        <f t="shared" si="68"/>
        <v>R1013</v>
      </c>
    </row>
    <row r="408" spans="1:20">
      <c r="A408" t="s">
        <v>434</v>
      </c>
      <c r="B408" t="str">
        <f t="shared" si="69"/>
        <v>Id1931</v>
      </c>
      <c r="C408">
        <v>1991</v>
      </c>
      <c r="D408" s="8">
        <f t="shared" si="60"/>
        <v>1991</v>
      </c>
      <c r="E408" t="s">
        <v>32</v>
      </c>
      <c r="F408" s="8" t="str">
        <f t="shared" si="61"/>
        <v>Aug</v>
      </c>
      <c r="G408">
        <v>25</v>
      </c>
      <c r="H408" s="15" t="str">
        <f t="shared" si="62"/>
        <v>25-Aug-1991</v>
      </c>
      <c r="I408" s="13">
        <v>33475</v>
      </c>
      <c r="J408" s="18">
        <f t="shared" si="63"/>
        <v>31</v>
      </c>
      <c r="K408">
        <v>0</v>
      </c>
      <c r="L408" s="14">
        <v>3757.84</v>
      </c>
      <c r="M408" t="s">
        <v>8</v>
      </c>
      <c r="N408">
        <f t="shared" si="64"/>
        <v>1</v>
      </c>
      <c r="O408" s="8" t="str">
        <f t="shared" si="65"/>
        <v>tier - 2</v>
      </c>
      <c r="P408" t="s">
        <v>13</v>
      </c>
      <c r="Q408">
        <f t="shared" si="66"/>
        <v>2</v>
      </c>
      <c r="R408" s="8" t="str">
        <f t="shared" si="67"/>
        <v>tier - 1</v>
      </c>
      <c r="S408" t="s">
        <v>10</v>
      </c>
      <c r="T408" s="8" t="str">
        <f t="shared" si="68"/>
        <v>R1013</v>
      </c>
    </row>
    <row r="409" spans="1:20">
      <c r="A409" t="s">
        <v>435</v>
      </c>
      <c r="B409" t="str">
        <f t="shared" si="69"/>
        <v>Id1930</v>
      </c>
      <c r="C409">
        <v>1991</v>
      </c>
      <c r="D409" s="8">
        <f t="shared" si="60"/>
        <v>1991</v>
      </c>
      <c r="E409" t="s">
        <v>34</v>
      </c>
      <c r="F409" s="8" t="str">
        <f t="shared" si="61"/>
        <v>Oct</v>
      </c>
      <c r="G409">
        <v>24</v>
      </c>
      <c r="H409" s="15" t="str">
        <f t="shared" si="62"/>
        <v>24-Oct-1991</v>
      </c>
      <c r="I409" s="13">
        <v>33535</v>
      </c>
      <c r="J409" s="18">
        <f t="shared" si="63"/>
        <v>31</v>
      </c>
      <c r="K409">
        <v>0</v>
      </c>
      <c r="L409" s="14">
        <v>3761.29</v>
      </c>
      <c r="M409" t="s">
        <v>8</v>
      </c>
      <c r="N409">
        <f t="shared" si="64"/>
        <v>1</v>
      </c>
      <c r="O409" s="8" t="str">
        <f t="shared" si="65"/>
        <v>tier - 2</v>
      </c>
      <c r="P409" t="s">
        <v>9</v>
      </c>
      <c r="Q409">
        <f t="shared" si="66"/>
        <v>1</v>
      </c>
      <c r="R409" s="8" t="str">
        <f t="shared" si="67"/>
        <v>tier - 3</v>
      </c>
      <c r="S409" t="s">
        <v>39</v>
      </c>
      <c r="T409" s="8" t="str">
        <f t="shared" si="68"/>
        <v>R1011</v>
      </c>
    </row>
    <row r="410" spans="1:20">
      <c r="A410" t="s">
        <v>436</v>
      </c>
      <c r="B410" t="str">
        <f t="shared" si="69"/>
        <v>Id1929</v>
      </c>
      <c r="C410">
        <v>1994</v>
      </c>
      <c r="D410" s="8">
        <f t="shared" si="60"/>
        <v>1994</v>
      </c>
      <c r="E410" t="s">
        <v>12</v>
      </c>
      <c r="F410" s="8" t="str">
        <f t="shared" si="61"/>
        <v>Nov</v>
      </c>
      <c r="G410">
        <v>21</v>
      </c>
      <c r="H410" s="15" t="str">
        <f t="shared" si="62"/>
        <v>21-Nov-1994</v>
      </c>
      <c r="I410" s="13">
        <v>34659</v>
      </c>
      <c r="J410" s="18">
        <f t="shared" si="63"/>
        <v>28</v>
      </c>
      <c r="K410">
        <v>1</v>
      </c>
      <c r="L410" s="14">
        <v>3766.88</v>
      </c>
      <c r="M410" t="s">
        <v>8</v>
      </c>
      <c r="N410">
        <f t="shared" si="64"/>
        <v>1</v>
      </c>
      <c r="O410" s="8" t="str">
        <f t="shared" si="65"/>
        <v>tier - 2</v>
      </c>
      <c r="P410" t="s">
        <v>13</v>
      </c>
      <c r="Q410">
        <f t="shared" si="66"/>
        <v>2</v>
      </c>
      <c r="R410" s="8" t="str">
        <f t="shared" si="67"/>
        <v>tier - 1</v>
      </c>
      <c r="S410" t="s">
        <v>10</v>
      </c>
      <c r="T410" s="8" t="str">
        <f t="shared" si="68"/>
        <v>R1013</v>
      </c>
    </row>
    <row r="411" spans="1:20">
      <c r="A411" t="s">
        <v>437</v>
      </c>
      <c r="B411" t="str">
        <f t="shared" si="69"/>
        <v>Id1928</v>
      </c>
      <c r="C411">
        <v>1987</v>
      </c>
      <c r="D411" s="8">
        <f t="shared" si="60"/>
        <v>1987</v>
      </c>
      <c r="E411" t="s">
        <v>34</v>
      </c>
      <c r="F411" s="8" t="str">
        <f t="shared" si="61"/>
        <v>Oct</v>
      </c>
      <c r="G411">
        <v>24</v>
      </c>
      <c r="H411" s="15" t="str">
        <f t="shared" si="62"/>
        <v>24-Oct-1987</v>
      </c>
      <c r="I411" s="13">
        <v>32074</v>
      </c>
      <c r="J411" s="18">
        <f t="shared" si="63"/>
        <v>35</v>
      </c>
      <c r="K411">
        <v>3</v>
      </c>
      <c r="L411" s="14">
        <v>3773.23</v>
      </c>
      <c r="M411" t="s">
        <v>8</v>
      </c>
      <c r="N411">
        <f t="shared" si="64"/>
        <v>1</v>
      </c>
      <c r="O411" s="8" t="str">
        <f t="shared" si="65"/>
        <v>tier - 2</v>
      </c>
      <c r="P411" t="s">
        <v>9</v>
      </c>
      <c r="Q411">
        <f t="shared" si="66"/>
        <v>1</v>
      </c>
      <c r="R411" s="8" t="str">
        <f t="shared" si="67"/>
        <v>tier - 3</v>
      </c>
      <c r="S411" t="s">
        <v>10</v>
      </c>
      <c r="T411" s="8" t="str">
        <f t="shared" si="68"/>
        <v>R1013</v>
      </c>
    </row>
    <row r="412" spans="1:20">
      <c r="A412" t="s">
        <v>438</v>
      </c>
      <c r="B412" t="str">
        <f t="shared" si="69"/>
        <v>Id1927</v>
      </c>
      <c r="C412">
        <v>1981</v>
      </c>
      <c r="D412" s="8">
        <f t="shared" si="60"/>
        <v>1981</v>
      </c>
      <c r="E412" t="s">
        <v>27</v>
      </c>
      <c r="F412" s="8" t="str">
        <f t="shared" si="61"/>
        <v>Dec</v>
      </c>
      <c r="G412">
        <v>13</v>
      </c>
      <c r="H412" s="15" t="str">
        <f t="shared" si="62"/>
        <v>13-Dec-1981</v>
      </c>
      <c r="I412" s="13">
        <v>29933</v>
      </c>
      <c r="J412" s="18">
        <f t="shared" si="63"/>
        <v>41</v>
      </c>
      <c r="K412">
        <v>1</v>
      </c>
      <c r="L412" s="14">
        <v>3785.77</v>
      </c>
      <c r="M412" t="s">
        <v>8</v>
      </c>
      <c r="N412">
        <f t="shared" si="64"/>
        <v>1</v>
      </c>
      <c r="O412" s="8" t="str">
        <f t="shared" si="65"/>
        <v>tier - 2</v>
      </c>
      <c r="P412" t="s">
        <v>13</v>
      </c>
      <c r="Q412">
        <f t="shared" si="66"/>
        <v>2</v>
      </c>
      <c r="R412" s="8" t="str">
        <f t="shared" si="67"/>
        <v>tier - 1</v>
      </c>
      <c r="S412" t="s">
        <v>10</v>
      </c>
      <c r="T412" s="8" t="str">
        <f t="shared" si="68"/>
        <v>R1013</v>
      </c>
    </row>
    <row r="413" spans="1:20">
      <c r="A413" t="s">
        <v>439</v>
      </c>
      <c r="B413" t="str">
        <f t="shared" si="69"/>
        <v>Id1926</v>
      </c>
      <c r="C413">
        <v>1988</v>
      </c>
      <c r="D413" s="8">
        <f t="shared" si="60"/>
        <v>1988</v>
      </c>
      <c r="E413" t="s">
        <v>32</v>
      </c>
      <c r="F413" s="8" t="str">
        <f t="shared" si="61"/>
        <v>Aug</v>
      </c>
      <c r="G413">
        <v>28</v>
      </c>
      <c r="H413" s="15" t="str">
        <f t="shared" si="62"/>
        <v>28-Aug-1988</v>
      </c>
      <c r="I413" s="13">
        <v>32383</v>
      </c>
      <c r="J413" s="18">
        <f t="shared" si="63"/>
        <v>34</v>
      </c>
      <c r="K413">
        <v>3</v>
      </c>
      <c r="L413" s="14">
        <v>3793.55</v>
      </c>
      <c r="M413" t="s">
        <v>8</v>
      </c>
      <c r="N413">
        <f t="shared" si="64"/>
        <v>1</v>
      </c>
      <c r="O413" s="8" t="str">
        <f t="shared" si="65"/>
        <v>tier - 2</v>
      </c>
      <c r="P413" t="s">
        <v>9</v>
      </c>
      <c r="Q413">
        <f t="shared" si="66"/>
        <v>1</v>
      </c>
      <c r="R413" s="8" t="str">
        <f t="shared" si="67"/>
        <v>tier - 3</v>
      </c>
      <c r="S413" t="s">
        <v>10</v>
      </c>
      <c r="T413" s="8" t="str">
        <f t="shared" si="68"/>
        <v>R1013</v>
      </c>
    </row>
    <row r="414" spans="1:20">
      <c r="A414" t="s">
        <v>440</v>
      </c>
      <c r="B414" t="str">
        <f t="shared" si="69"/>
        <v>Id1925</v>
      </c>
      <c r="C414">
        <v>1999</v>
      </c>
      <c r="D414" s="8">
        <f t="shared" si="60"/>
        <v>1999</v>
      </c>
      <c r="E414" t="s">
        <v>15</v>
      </c>
      <c r="F414" s="8" t="str">
        <f t="shared" si="61"/>
        <v>Jun</v>
      </c>
      <c r="G414">
        <v>24</v>
      </c>
      <c r="H414" s="15" t="str">
        <f t="shared" si="62"/>
        <v>24-Jun-1999</v>
      </c>
      <c r="I414" s="13">
        <v>36335</v>
      </c>
      <c r="J414" s="18">
        <f t="shared" si="63"/>
        <v>23</v>
      </c>
      <c r="K414">
        <v>0</v>
      </c>
      <c r="L414" s="14">
        <v>3796.36</v>
      </c>
      <c r="M414" t="s">
        <v>8</v>
      </c>
      <c r="N414">
        <f t="shared" si="64"/>
        <v>1</v>
      </c>
      <c r="O414" s="8" t="str">
        <f t="shared" si="65"/>
        <v>tier - 2</v>
      </c>
      <c r="P414" t="s">
        <v>9</v>
      </c>
      <c r="Q414">
        <f t="shared" si="66"/>
        <v>1</v>
      </c>
      <c r="R414" s="8" t="str">
        <f t="shared" si="67"/>
        <v>tier - 3</v>
      </c>
      <c r="S414" t="s">
        <v>20</v>
      </c>
      <c r="T414" s="8" t="str">
        <f t="shared" si="68"/>
        <v>R1012</v>
      </c>
    </row>
    <row r="415" spans="1:20">
      <c r="A415" t="s">
        <v>441</v>
      </c>
      <c r="B415" t="str">
        <f t="shared" si="69"/>
        <v>Id1924</v>
      </c>
      <c r="C415">
        <v>1981</v>
      </c>
      <c r="D415" s="8">
        <f t="shared" si="60"/>
        <v>1981</v>
      </c>
      <c r="E415" t="s">
        <v>17</v>
      </c>
      <c r="F415" s="8" t="str">
        <f t="shared" si="61"/>
        <v>Sep</v>
      </c>
      <c r="G415">
        <v>29</v>
      </c>
      <c r="H415" s="15" t="str">
        <f t="shared" si="62"/>
        <v>29-Sep-1981</v>
      </c>
      <c r="I415" s="13">
        <v>29858</v>
      </c>
      <c r="J415" s="18">
        <f t="shared" si="63"/>
        <v>41</v>
      </c>
      <c r="K415">
        <v>1</v>
      </c>
      <c r="L415" s="14">
        <v>3797.2</v>
      </c>
      <c r="M415" t="s">
        <v>8</v>
      </c>
      <c r="N415">
        <f t="shared" si="64"/>
        <v>1</v>
      </c>
      <c r="O415" s="8" t="str">
        <f t="shared" si="65"/>
        <v>tier - 2</v>
      </c>
      <c r="P415" t="s">
        <v>9</v>
      </c>
      <c r="Q415">
        <f t="shared" si="66"/>
        <v>1</v>
      </c>
      <c r="R415" s="8" t="str">
        <f t="shared" si="67"/>
        <v>tier - 3</v>
      </c>
      <c r="S415" t="s">
        <v>20</v>
      </c>
      <c r="T415" s="8" t="str">
        <f t="shared" si="68"/>
        <v>R1012</v>
      </c>
    </row>
    <row r="416" spans="1:20">
      <c r="A416" t="s">
        <v>442</v>
      </c>
      <c r="B416" t="str">
        <f t="shared" si="69"/>
        <v>Id1923</v>
      </c>
      <c r="C416">
        <v>1994</v>
      </c>
      <c r="D416" s="8">
        <f t="shared" si="60"/>
        <v>1994</v>
      </c>
      <c r="E416" t="s">
        <v>32</v>
      </c>
      <c r="F416" s="8" t="str">
        <f t="shared" si="61"/>
        <v>Aug</v>
      </c>
      <c r="G416">
        <v>12</v>
      </c>
      <c r="H416" s="15" t="str">
        <f t="shared" si="62"/>
        <v>12-Aug-1994</v>
      </c>
      <c r="I416" s="13">
        <v>34558</v>
      </c>
      <c r="J416" s="18">
        <f t="shared" si="63"/>
        <v>28</v>
      </c>
      <c r="K416">
        <v>2</v>
      </c>
      <c r="L416" s="14">
        <v>3847.67</v>
      </c>
      <c r="M416" t="s">
        <v>9</v>
      </c>
      <c r="N416">
        <f t="shared" si="64"/>
        <v>4</v>
      </c>
      <c r="O416" s="8" t="str">
        <f t="shared" si="65"/>
        <v>tier - 3</v>
      </c>
      <c r="P416" t="s">
        <v>8</v>
      </c>
      <c r="Q416">
        <f t="shared" si="66"/>
        <v>9</v>
      </c>
      <c r="R416" s="8" t="str">
        <f t="shared" si="67"/>
        <v>tier - 2</v>
      </c>
      <c r="S416" t="s">
        <v>39</v>
      </c>
      <c r="T416" s="8" t="str">
        <f t="shared" si="68"/>
        <v>R1011</v>
      </c>
    </row>
    <row r="417" spans="1:20">
      <c r="A417" t="s">
        <v>443</v>
      </c>
      <c r="B417" t="str">
        <f t="shared" si="69"/>
        <v>Id1922</v>
      </c>
      <c r="C417">
        <v>1991</v>
      </c>
      <c r="D417" s="8">
        <f t="shared" si="60"/>
        <v>1991</v>
      </c>
      <c r="E417" t="s">
        <v>32</v>
      </c>
      <c r="F417" s="8" t="str">
        <f t="shared" si="61"/>
        <v>Aug</v>
      </c>
      <c r="G417">
        <v>19</v>
      </c>
      <c r="H417" s="15" t="str">
        <f t="shared" si="62"/>
        <v>19-Aug-1991</v>
      </c>
      <c r="I417" s="13">
        <v>33469</v>
      </c>
      <c r="J417" s="18">
        <f t="shared" si="63"/>
        <v>31</v>
      </c>
      <c r="K417">
        <v>0</v>
      </c>
      <c r="L417" s="14">
        <v>3857.76</v>
      </c>
      <c r="M417" t="s">
        <v>9</v>
      </c>
      <c r="N417">
        <f t="shared" si="64"/>
        <v>4</v>
      </c>
      <c r="O417" s="8" t="str">
        <f t="shared" si="65"/>
        <v>tier - 3</v>
      </c>
      <c r="P417" t="s">
        <v>13</v>
      </c>
      <c r="Q417">
        <f t="shared" si="66"/>
        <v>2</v>
      </c>
      <c r="R417" s="8" t="str">
        <f t="shared" si="67"/>
        <v>tier - 1</v>
      </c>
      <c r="S417" t="s">
        <v>165</v>
      </c>
      <c r="T417" s="8" t="str">
        <f t="shared" si="68"/>
        <v>R1016</v>
      </c>
    </row>
    <row r="418" spans="1:20">
      <c r="A418" t="s">
        <v>444</v>
      </c>
      <c r="B418" t="str">
        <f t="shared" si="69"/>
        <v>Id1921</v>
      </c>
      <c r="C418">
        <v>2001</v>
      </c>
      <c r="D418" s="8">
        <f t="shared" si="60"/>
        <v>2001</v>
      </c>
      <c r="E418" t="s">
        <v>15</v>
      </c>
      <c r="F418" s="8" t="str">
        <f t="shared" si="61"/>
        <v>Jun</v>
      </c>
      <c r="G418">
        <v>6</v>
      </c>
      <c r="H418" s="15" t="str">
        <f t="shared" si="62"/>
        <v>6-Jun-2001</v>
      </c>
      <c r="I418" s="13">
        <v>37048</v>
      </c>
      <c r="J418" s="18">
        <f t="shared" si="63"/>
        <v>22</v>
      </c>
      <c r="K418">
        <v>0</v>
      </c>
      <c r="L418" s="14">
        <v>3858.51</v>
      </c>
      <c r="M418" t="s">
        <v>8</v>
      </c>
      <c r="N418">
        <f t="shared" si="64"/>
        <v>1</v>
      </c>
      <c r="O418" s="8" t="str">
        <f t="shared" si="65"/>
        <v>tier - 2</v>
      </c>
      <c r="P418" t="s">
        <v>9</v>
      </c>
      <c r="Q418">
        <f t="shared" si="66"/>
        <v>1</v>
      </c>
      <c r="R418" s="8" t="str">
        <f t="shared" si="67"/>
        <v>tier - 3</v>
      </c>
      <c r="S418" t="s">
        <v>197</v>
      </c>
      <c r="T418" s="8" t="str">
        <f t="shared" si="68"/>
        <v>R1025</v>
      </c>
    </row>
    <row r="419" spans="1:20">
      <c r="A419" t="s">
        <v>445</v>
      </c>
      <c r="B419" t="str">
        <f t="shared" si="69"/>
        <v>Id1920</v>
      </c>
      <c r="C419">
        <v>2001</v>
      </c>
      <c r="D419" s="8">
        <f t="shared" si="60"/>
        <v>2001</v>
      </c>
      <c r="E419" t="s">
        <v>34</v>
      </c>
      <c r="F419" s="8" t="str">
        <f t="shared" si="61"/>
        <v>Oct</v>
      </c>
      <c r="G419">
        <v>18</v>
      </c>
      <c r="H419" s="15" t="str">
        <f t="shared" si="62"/>
        <v>18-Oct-2001</v>
      </c>
      <c r="I419" s="13">
        <v>37182</v>
      </c>
      <c r="J419" s="18">
        <f t="shared" si="63"/>
        <v>21</v>
      </c>
      <c r="K419">
        <v>3</v>
      </c>
      <c r="L419" s="14">
        <v>3861.21</v>
      </c>
      <c r="M419" t="s">
        <v>8</v>
      </c>
      <c r="N419">
        <f t="shared" si="64"/>
        <v>1</v>
      </c>
      <c r="O419" s="8" t="str">
        <f t="shared" si="65"/>
        <v>tier - 2</v>
      </c>
      <c r="P419" t="s">
        <v>8</v>
      </c>
      <c r="Q419">
        <f t="shared" si="66"/>
        <v>9</v>
      </c>
      <c r="R419" s="8" t="str">
        <f t="shared" si="67"/>
        <v>tier - 2</v>
      </c>
      <c r="S419" t="s">
        <v>165</v>
      </c>
      <c r="T419" s="8" t="str">
        <f t="shared" si="68"/>
        <v>R1016</v>
      </c>
    </row>
    <row r="420" spans="1:20">
      <c r="A420" t="s">
        <v>446</v>
      </c>
      <c r="B420" t="str">
        <f t="shared" si="69"/>
        <v>Id1919</v>
      </c>
      <c r="C420">
        <v>1990</v>
      </c>
      <c r="D420" s="8">
        <f t="shared" si="60"/>
        <v>1990</v>
      </c>
      <c r="E420" t="s">
        <v>15</v>
      </c>
      <c r="F420" s="8" t="str">
        <f t="shared" si="61"/>
        <v>Jun</v>
      </c>
      <c r="G420">
        <v>24</v>
      </c>
      <c r="H420" s="15" t="str">
        <f t="shared" si="62"/>
        <v>24-Jun-1990</v>
      </c>
      <c r="I420" s="13">
        <v>33048</v>
      </c>
      <c r="J420" s="18">
        <f t="shared" si="63"/>
        <v>32</v>
      </c>
      <c r="K420">
        <v>0</v>
      </c>
      <c r="L420" s="14">
        <v>3866.86</v>
      </c>
      <c r="M420" t="s">
        <v>13</v>
      </c>
      <c r="N420">
        <f t="shared" si="64"/>
        <v>240</v>
      </c>
      <c r="O420" s="8" t="str">
        <f t="shared" si="65"/>
        <v>tier - 1</v>
      </c>
      <c r="P420" t="s">
        <v>13</v>
      </c>
      <c r="Q420">
        <f t="shared" si="66"/>
        <v>2</v>
      </c>
      <c r="R420" s="8" t="str">
        <f t="shared" si="67"/>
        <v>tier - 1</v>
      </c>
      <c r="S420" t="s">
        <v>20</v>
      </c>
      <c r="T420" s="8" t="str">
        <f t="shared" si="68"/>
        <v>R1012</v>
      </c>
    </row>
    <row r="421" spans="1:20">
      <c r="A421" t="s">
        <v>447</v>
      </c>
      <c r="B421" t="str">
        <f t="shared" si="69"/>
        <v>Id1918</v>
      </c>
      <c r="C421">
        <v>1991</v>
      </c>
      <c r="D421" s="8">
        <f t="shared" si="60"/>
        <v>1991</v>
      </c>
      <c r="E421" t="s">
        <v>7</v>
      </c>
      <c r="F421" s="8" t="str">
        <f t="shared" si="61"/>
        <v>Jul</v>
      </c>
      <c r="G421">
        <v>25</v>
      </c>
      <c r="H421" s="15" t="str">
        <f t="shared" si="62"/>
        <v>25-Jul-1991</v>
      </c>
      <c r="I421" s="13">
        <v>33444</v>
      </c>
      <c r="J421" s="18">
        <f t="shared" si="63"/>
        <v>31</v>
      </c>
      <c r="K421">
        <v>1</v>
      </c>
      <c r="L421" s="14">
        <v>3875.73</v>
      </c>
      <c r="M421" t="s">
        <v>8</v>
      </c>
      <c r="N421">
        <f t="shared" si="64"/>
        <v>1</v>
      </c>
      <c r="O421" s="8" t="str">
        <f t="shared" si="65"/>
        <v>tier - 2</v>
      </c>
      <c r="P421" t="s">
        <v>9</v>
      </c>
      <c r="Q421">
        <f t="shared" si="66"/>
        <v>1</v>
      </c>
      <c r="R421" s="8" t="str">
        <f t="shared" si="67"/>
        <v>tier - 3</v>
      </c>
      <c r="S421" t="s">
        <v>10</v>
      </c>
      <c r="T421" s="8" t="str">
        <f t="shared" si="68"/>
        <v>R1013</v>
      </c>
    </row>
    <row r="422" spans="1:20">
      <c r="A422" t="s">
        <v>448</v>
      </c>
      <c r="B422" t="str">
        <f t="shared" si="69"/>
        <v>Id1917</v>
      </c>
      <c r="C422">
        <v>1996</v>
      </c>
      <c r="D422" s="8">
        <f t="shared" si="60"/>
        <v>1996</v>
      </c>
      <c r="E422" t="s">
        <v>34</v>
      </c>
      <c r="F422" s="8" t="str">
        <f t="shared" si="61"/>
        <v>Oct</v>
      </c>
      <c r="G422">
        <v>23</v>
      </c>
      <c r="H422" s="15" t="str">
        <f t="shared" si="62"/>
        <v>23-Oct-1996</v>
      </c>
      <c r="I422" s="13">
        <v>35361</v>
      </c>
      <c r="J422" s="18">
        <f t="shared" si="63"/>
        <v>26</v>
      </c>
      <c r="K422">
        <v>2</v>
      </c>
      <c r="L422" s="14">
        <v>3877.3</v>
      </c>
      <c r="M422" t="s">
        <v>13</v>
      </c>
      <c r="N422">
        <f t="shared" si="64"/>
        <v>240</v>
      </c>
      <c r="O422" s="8" t="str">
        <f t="shared" si="65"/>
        <v>tier - 1</v>
      </c>
      <c r="P422" t="s">
        <v>9</v>
      </c>
      <c r="Q422">
        <f t="shared" si="66"/>
        <v>1</v>
      </c>
      <c r="R422" s="8" t="str">
        <f t="shared" si="67"/>
        <v>tier - 3</v>
      </c>
      <c r="S422" t="s">
        <v>20</v>
      </c>
      <c r="T422" s="8" t="str">
        <f t="shared" si="68"/>
        <v>R1012</v>
      </c>
    </row>
    <row r="423" spans="1:20">
      <c r="A423" t="s">
        <v>449</v>
      </c>
      <c r="B423" t="str">
        <f t="shared" si="69"/>
        <v>Id1916</v>
      </c>
      <c r="C423">
        <v>2004</v>
      </c>
      <c r="D423" s="8">
        <f t="shared" si="60"/>
        <v>2004</v>
      </c>
      <c r="E423" t="s">
        <v>7</v>
      </c>
      <c r="F423" s="8" t="str">
        <f t="shared" si="61"/>
        <v>Jul</v>
      </c>
      <c r="G423">
        <v>13</v>
      </c>
      <c r="H423" s="15" t="str">
        <f t="shared" si="62"/>
        <v>13-Jul-2004</v>
      </c>
      <c r="I423" s="13">
        <v>38181</v>
      </c>
      <c r="J423" s="18">
        <f t="shared" si="63"/>
        <v>18</v>
      </c>
      <c r="K423">
        <v>0</v>
      </c>
      <c r="L423" s="14">
        <v>3889.2</v>
      </c>
      <c r="M423" t="s">
        <v>8</v>
      </c>
      <c r="N423">
        <f t="shared" si="64"/>
        <v>1</v>
      </c>
      <c r="O423" s="8" t="str">
        <f t="shared" si="65"/>
        <v>tier - 2</v>
      </c>
      <c r="P423" t="s">
        <v>8</v>
      </c>
      <c r="Q423">
        <f t="shared" si="66"/>
        <v>9</v>
      </c>
      <c r="R423" s="8" t="str">
        <f t="shared" si="67"/>
        <v>tier - 2</v>
      </c>
      <c r="S423" t="s">
        <v>20</v>
      </c>
      <c r="T423" s="8" t="str">
        <f t="shared" si="68"/>
        <v>R1012</v>
      </c>
    </row>
    <row r="424" spans="1:20">
      <c r="A424" t="s">
        <v>450</v>
      </c>
      <c r="B424" t="str">
        <f t="shared" si="69"/>
        <v>Id1915</v>
      </c>
      <c r="C424">
        <v>1993</v>
      </c>
      <c r="D424" s="8">
        <f t="shared" si="60"/>
        <v>1993</v>
      </c>
      <c r="E424" t="s">
        <v>17</v>
      </c>
      <c r="F424" s="8" t="str">
        <f t="shared" si="61"/>
        <v>Sep</v>
      </c>
      <c r="G424">
        <v>14</v>
      </c>
      <c r="H424" s="15" t="str">
        <f t="shared" si="62"/>
        <v>14-Sep-1993</v>
      </c>
      <c r="I424" s="13">
        <v>34226</v>
      </c>
      <c r="J424" s="18">
        <f t="shared" si="63"/>
        <v>29</v>
      </c>
      <c r="K424">
        <v>0</v>
      </c>
      <c r="L424" s="14">
        <v>3898.35</v>
      </c>
      <c r="M424" t="s">
        <v>8</v>
      </c>
      <c r="N424">
        <f t="shared" si="64"/>
        <v>1</v>
      </c>
      <c r="O424" s="8" t="str">
        <f t="shared" si="65"/>
        <v>tier - 2</v>
      </c>
      <c r="P424" t="s">
        <v>8</v>
      </c>
      <c r="Q424">
        <f t="shared" si="66"/>
        <v>9</v>
      </c>
      <c r="R424" s="8" t="str">
        <f t="shared" si="67"/>
        <v>tier - 2</v>
      </c>
      <c r="S424" t="s">
        <v>20</v>
      </c>
      <c r="T424" s="8" t="str">
        <f t="shared" si="68"/>
        <v>R1012</v>
      </c>
    </row>
    <row r="425" spans="1:20">
      <c r="A425" t="s">
        <v>451</v>
      </c>
      <c r="B425" t="str">
        <f t="shared" si="69"/>
        <v>Id1914</v>
      </c>
      <c r="C425">
        <v>1981</v>
      </c>
      <c r="D425" s="8">
        <f t="shared" si="60"/>
        <v>1981</v>
      </c>
      <c r="E425" t="s">
        <v>32</v>
      </c>
      <c r="F425" s="8" t="str">
        <f t="shared" si="61"/>
        <v>Aug</v>
      </c>
      <c r="G425">
        <v>27</v>
      </c>
      <c r="H425" s="15" t="str">
        <f t="shared" si="62"/>
        <v>27-Aug-1981</v>
      </c>
      <c r="I425" s="13">
        <v>29825</v>
      </c>
      <c r="J425" s="18">
        <f t="shared" si="63"/>
        <v>41</v>
      </c>
      <c r="K425">
        <v>1</v>
      </c>
      <c r="L425" s="14">
        <v>3902.07</v>
      </c>
      <c r="M425" t="s">
        <v>8</v>
      </c>
      <c r="N425">
        <f t="shared" si="64"/>
        <v>1</v>
      </c>
      <c r="O425" s="8" t="str">
        <f t="shared" si="65"/>
        <v>tier - 2</v>
      </c>
      <c r="P425" t="s">
        <v>8</v>
      </c>
      <c r="Q425">
        <f t="shared" si="66"/>
        <v>9</v>
      </c>
      <c r="R425" s="8" t="str">
        <f t="shared" si="67"/>
        <v>tier - 2</v>
      </c>
      <c r="S425" t="s">
        <v>10</v>
      </c>
      <c r="T425" s="8" t="str">
        <f t="shared" si="68"/>
        <v>R1013</v>
      </c>
    </row>
    <row r="426" spans="1:20">
      <c r="A426" t="s">
        <v>452</v>
      </c>
      <c r="B426" t="str">
        <f t="shared" si="69"/>
        <v>Id1913</v>
      </c>
      <c r="C426">
        <v>1997</v>
      </c>
      <c r="D426" s="8">
        <f t="shared" si="60"/>
        <v>1997</v>
      </c>
      <c r="E426" t="s">
        <v>12</v>
      </c>
      <c r="F426" s="8" t="str">
        <f t="shared" si="61"/>
        <v>Nov</v>
      </c>
      <c r="G426">
        <v>24</v>
      </c>
      <c r="H426" s="15" t="str">
        <f t="shared" si="62"/>
        <v>24-Nov-1997</v>
      </c>
      <c r="I426" s="13">
        <v>35758</v>
      </c>
      <c r="J426" s="18">
        <f t="shared" si="63"/>
        <v>25</v>
      </c>
      <c r="K426">
        <v>3</v>
      </c>
      <c r="L426" s="14">
        <v>3906.13</v>
      </c>
      <c r="M426" t="s">
        <v>9</v>
      </c>
      <c r="N426">
        <f t="shared" si="64"/>
        <v>4</v>
      </c>
      <c r="O426" s="8" t="str">
        <f t="shared" si="65"/>
        <v>tier - 3</v>
      </c>
      <c r="P426" t="s">
        <v>9</v>
      </c>
      <c r="Q426">
        <f t="shared" si="66"/>
        <v>1</v>
      </c>
      <c r="R426" s="8" t="str">
        <f t="shared" si="67"/>
        <v>tier - 3</v>
      </c>
      <c r="S426" t="s">
        <v>39</v>
      </c>
      <c r="T426" s="8" t="str">
        <f t="shared" si="68"/>
        <v>R1011</v>
      </c>
    </row>
    <row r="427" spans="1:20">
      <c r="A427" t="s">
        <v>453</v>
      </c>
      <c r="B427" t="str">
        <f t="shared" si="69"/>
        <v>Id1912</v>
      </c>
      <c r="C427">
        <v>1985</v>
      </c>
      <c r="D427" s="8">
        <f t="shared" si="60"/>
        <v>1985</v>
      </c>
      <c r="E427" t="s">
        <v>7</v>
      </c>
      <c r="F427" s="8" t="str">
        <f t="shared" si="61"/>
        <v>Jul</v>
      </c>
      <c r="G427">
        <v>5</v>
      </c>
      <c r="H427" s="15" t="str">
        <f t="shared" si="62"/>
        <v>5-Jul-1985</v>
      </c>
      <c r="I427" s="13">
        <v>31233</v>
      </c>
      <c r="J427" s="18">
        <f t="shared" si="63"/>
        <v>37</v>
      </c>
      <c r="K427">
        <v>3</v>
      </c>
      <c r="L427" s="14">
        <v>3910.44</v>
      </c>
      <c r="M427" t="s">
        <v>8</v>
      </c>
      <c r="N427">
        <f t="shared" si="64"/>
        <v>1</v>
      </c>
      <c r="O427" s="8" t="str">
        <f t="shared" si="65"/>
        <v>tier - 2</v>
      </c>
      <c r="P427" t="s">
        <v>8</v>
      </c>
      <c r="Q427">
        <f t="shared" si="66"/>
        <v>9</v>
      </c>
      <c r="R427" s="8" t="str">
        <f t="shared" si="67"/>
        <v>tier - 2</v>
      </c>
      <c r="S427" t="s">
        <v>10</v>
      </c>
      <c r="T427" s="8" t="str">
        <f t="shared" si="68"/>
        <v>R1013</v>
      </c>
    </row>
    <row r="428" spans="1:20">
      <c r="A428" t="s">
        <v>454</v>
      </c>
      <c r="B428" t="str">
        <f t="shared" si="69"/>
        <v>Id1911</v>
      </c>
      <c r="C428">
        <v>2000</v>
      </c>
      <c r="D428" s="8">
        <f t="shared" si="60"/>
        <v>2000</v>
      </c>
      <c r="E428" t="s">
        <v>7</v>
      </c>
      <c r="F428" s="8" t="str">
        <f t="shared" si="61"/>
        <v>Jul</v>
      </c>
      <c r="G428">
        <v>10</v>
      </c>
      <c r="H428" s="15" t="str">
        <f t="shared" si="62"/>
        <v>10-Jul-2000</v>
      </c>
      <c r="I428" s="13">
        <v>36717</v>
      </c>
      <c r="J428" s="18">
        <f t="shared" si="63"/>
        <v>22</v>
      </c>
      <c r="K428">
        <v>2</v>
      </c>
      <c r="L428" s="14">
        <v>3925.76</v>
      </c>
      <c r="M428" t="s">
        <v>8</v>
      </c>
      <c r="N428">
        <f t="shared" si="64"/>
        <v>1</v>
      </c>
      <c r="O428" s="8" t="str">
        <f t="shared" si="65"/>
        <v>tier - 2</v>
      </c>
      <c r="P428" t="s">
        <v>8</v>
      </c>
      <c r="Q428">
        <f t="shared" si="66"/>
        <v>9</v>
      </c>
      <c r="R428" s="8" t="str">
        <f t="shared" si="67"/>
        <v>tier - 2</v>
      </c>
      <c r="S428" t="s">
        <v>244</v>
      </c>
      <c r="T428" s="8" t="str">
        <f t="shared" si="68"/>
        <v>R1024</v>
      </c>
    </row>
    <row r="429" spans="1:20">
      <c r="A429" t="s">
        <v>455</v>
      </c>
      <c r="B429" t="str">
        <f t="shared" si="69"/>
        <v>Id1910</v>
      </c>
      <c r="C429">
        <v>2002</v>
      </c>
      <c r="D429" s="8">
        <f t="shared" si="60"/>
        <v>2002</v>
      </c>
      <c r="E429" t="s">
        <v>15</v>
      </c>
      <c r="F429" s="8" t="str">
        <f t="shared" si="61"/>
        <v>Jun</v>
      </c>
      <c r="G429">
        <v>15</v>
      </c>
      <c r="H429" s="15" t="str">
        <f t="shared" si="62"/>
        <v>15-Jun-2002</v>
      </c>
      <c r="I429" s="13">
        <v>37422</v>
      </c>
      <c r="J429" s="18">
        <f t="shared" si="63"/>
        <v>20</v>
      </c>
      <c r="K429">
        <v>0</v>
      </c>
      <c r="L429" s="14">
        <v>3931.51</v>
      </c>
      <c r="M429" t="s">
        <v>8</v>
      </c>
      <c r="N429">
        <f t="shared" si="64"/>
        <v>1</v>
      </c>
      <c r="O429" s="8" t="str">
        <f t="shared" si="65"/>
        <v>tier - 2</v>
      </c>
      <c r="P429" t="s">
        <v>9</v>
      </c>
      <c r="Q429">
        <f t="shared" si="66"/>
        <v>1</v>
      </c>
      <c r="R429" s="8" t="str">
        <f t="shared" si="67"/>
        <v>tier - 3</v>
      </c>
      <c r="S429" t="s">
        <v>39</v>
      </c>
      <c r="T429" s="8" t="str">
        <f t="shared" si="68"/>
        <v>R1011</v>
      </c>
    </row>
    <row r="430" spans="1:20">
      <c r="A430" t="s">
        <v>456</v>
      </c>
      <c r="B430" t="str">
        <f t="shared" si="69"/>
        <v>Id1909</v>
      </c>
      <c r="C430">
        <v>1988</v>
      </c>
      <c r="D430" s="8">
        <f t="shared" si="60"/>
        <v>1988</v>
      </c>
      <c r="E430" t="s">
        <v>34</v>
      </c>
      <c r="F430" s="8" t="str">
        <f t="shared" si="61"/>
        <v>Oct</v>
      </c>
      <c r="G430">
        <v>24</v>
      </c>
      <c r="H430" s="15" t="str">
        <f t="shared" si="62"/>
        <v>24-Oct-1988</v>
      </c>
      <c r="I430" s="13">
        <v>32440</v>
      </c>
      <c r="J430" s="18">
        <f t="shared" si="63"/>
        <v>34</v>
      </c>
      <c r="K430">
        <v>0</v>
      </c>
      <c r="L430" s="14">
        <v>3935.18</v>
      </c>
      <c r="M430" t="s">
        <v>9</v>
      </c>
      <c r="N430">
        <f t="shared" si="64"/>
        <v>4</v>
      </c>
      <c r="O430" s="8" t="str">
        <f t="shared" si="65"/>
        <v>tier - 3</v>
      </c>
      <c r="P430" t="s">
        <v>13</v>
      </c>
      <c r="Q430">
        <f t="shared" si="66"/>
        <v>2</v>
      </c>
      <c r="R430" s="8" t="str">
        <f t="shared" si="67"/>
        <v>tier - 1</v>
      </c>
      <c r="S430" t="s">
        <v>10</v>
      </c>
      <c r="T430" s="8" t="str">
        <f t="shared" si="68"/>
        <v>R1013</v>
      </c>
    </row>
    <row r="431" spans="1:20">
      <c r="A431" t="s">
        <v>457</v>
      </c>
      <c r="B431" t="str">
        <f t="shared" si="69"/>
        <v>Id1908</v>
      </c>
      <c r="C431">
        <v>1993</v>
      </c>
      <c r="D431" s="8">
        <f t="shared" si="60"/>
        <v>1993</v>
      </c>
      <c r="E431" t="s">
        <v>17</v>
      </c>
      <c r="F431" s="8" t="str">
        <f t="shared" si="61"/>
        <v>Sep</v>
      </c>
      <c r="G431">
        <v>29</v>
      </c>
      <c r="H431" s="15" t="str">
        <f t="shared" si="62"/>
        <v>29-Sep-1993</v>
      </c>
      <c r="I431" s="13">
        <v>34241</v>
      </c>
      <c r="J431" s="18">
        <f t="shared" si="63"/>
        <v>29</v>
      </c>
      <c r="K431">
        <v>0</v>
      </c>
      <c r="L431" s="14">
        <v>3943.6</v>
      </c>
      <c r="M431" t="s">
        <v>8</v>
      </c>
      <c r="N431">
        <f t="shared" si="64"/>
        <v>1</v>
      </c>
      <c r="O431" s="8" t="str">
        <f t="shared" si="65"/>
        <v>tier - 2</v>
      </c>
      <c r="P431" t="s">
        <v>9</v>
      </c>
      <c r="Q431">
        <f t="shared" si="66"/>
        <v>1</v>
      </c>
      <c r="R431" s="8" t="str">
        <f t="shared" si="67"/>
        <v>tier - 3</v>
      </c>
      <c r="S431" t="s">
        <v>244</v>
      </c>
      <c r="T431" s="8" t="str">
        <f t="shared" si="68"/>
        <v>R1024</v>
      </c>
    </row>
    <row r="432" spans="1:20">
      <c r="A432" t="s">
        <v>458</v>
      </c>
      <c r="B432" t="str">
        <f t="shared" si="69"/>
        <v>Id1907</v>
      </c>
      <c r="C432">
        <v>1993</v>
      </c>
      <c r="D432" s="8">
        <f t="shared" si="60"/>
        <v>1993</v>
      </c>
      <c r="E432" t="s">
        <v>12</v>
      </c>
      <c r="F432" s="8" t="str">
        <f t="shared" si="61"/>
        <v>Nov</v>
      </c>
      <c r="G432">
        <v>11</v>
      </c>
      <c r="H432" s="15" t="str">
        <f t="shared" si="62"/>
        <v>11-Nov-1993</v>
      </c>
      <c r="I432" s="13">
        <v>34284</v>
      </c>
      <c r="J432" s="18">
        <f t="shared" si="63"/>
        <v>29</v>
      </c>
      <c r="K432">
        <v>1</v>
      </c>
      <c r="L432" s="14">
        <v>3947.41</v>
      </c>
      <c r="M432" t="s">
        <v>8</v>
      </c>
      <c r="N432">
        <f t="shared" si="64"/>
        <v>1</v>
      </c>
      <c r="O432" s="8" t="str">
        <f t="shared" si="65"/>
        <v>tier - 2</v>
      </c>
      <c r="P432" t="s">
        <v>8</v>
      </c>
      <c r="Q432">
        <f t="shared" si="66"/>
        <v>9</v>
      </c>
      <c r="R432" s="8" t="str">
        <f t="shared" si="67"/>
        <v>tier - 2</v>
      </c>
      <c r="S432" t="s">
        <v>10</v>
      </c>
      <c r="T432" s="8" t="str">
        <f t="shared" si="68"/>
        <v>R1013</v>
      </c>
    </row>
    <row r="433" spans="1:20">
      <c r="A433" t="s">
        <v>459</v>
      </c>
      <c r="B433" t="str">
        <f t="shared" si="69"/>
        <v>Id1906</v>
      </c>
      <c r="C433">
        <v>1999</v>
      </c>
      <c r="D433" s="8">
        <f t="shared" si="60"/>
        <v>1999</v>
      </c>
      <c r="E433" t="s">
        <v>7</v>
      </c>
      <c r="F433" s="8" t="str">
        <f t="shared" si="61"/>
        <v>Jul</v>
      </c>
      <c r="G433">
        <v>10</v>
      </c>
      <c r="H433" s="15" t="str">
        <f t="shared" si="62"/>
        <v>10-Jul-1999</v>
      </c>
      <c r="I433" s="13">
        <v>36351</v>
      </c>
      <c r="J433" s="18">
        <f t="shared" si="63"/>
        <v>23</v>
      </c>
      <c r="K433">
        <v>0</v>
      </c>
      <c r="L433" s="14">
        <v>3955.98</v>
      </c>
      <c r="M433" t="s">
        <v>8</v>
      </c>
      <c r="N433">
        <f t="shared" si="64"/>
        <v>1</v>
      </c>
      <c r="O433" s="8" t="str">
        <f t="shared" si="65"/>
        <v>tier - 2</v>
      </c>
      <c r="P433" t="s">
        <v>9</v>
      </c>
      <c r="Q433">
        <f t="shared" si="66"/>
        <v>1</v>
      </c>
      <c r="R433" s="8" t="str">
        <f t="shared" si="67"/>
        <v>tier - 3</v>
      </c>
      <c r="S433" t="s">
        <v>297</v>
      </c>
      <c r="T433" s="8" t="str">
        <f t="shared" si="68"/>
        <v>R1021</v>
      </c>
    </row>
    <row r="434" spans="1:20">
      <c r="A434" t="s">
        <v>460</v>
      </c>
      <c r="B434" t="str">
        <f t="shared" si="69"/>
        <v>Id1905</v>
      </c>
      <c r="C434">
        <v>1995</v>
      </c>
      <c r="D434" s="8">
        <f t="shared" si="60"/>
        <v>1995</v>
      </c>
      <c r="E434" t="s">
        <v>7</v>
      </c>
      <c r="F434" s="8" t="str">
        <f t="shared" si="61"/>
        <v>Jul</v>
      </c>
      <c r="G434">
        <v>11</v>
      </c>
      <c r="H434" s="15" t="str">
        <f t="shared" si="62"/>
        <v>11-Jul-1995</v>
      </c>
      <c r="I434" s="13">
        <v>34891</v>
      </c>
      <c r="J434" s="18">
        <f t="shared" si="63"/>
        <v>27</v>
      </c>
      <c r="K434">
        <v>1</v>
      </c>
      <c r="L434" s="14">
        <v>3956.07</v>
      </c>
      <c r="M434" t="s">
        <v>8</v>
      </c>
      <c r="N434">
        <f t="shared" si="64"/>
        <v>1</v>
      </c>
      <c r="O434" s="8" t="str">
        <f t="shared" si="65"/>
        <v>tier - 2</v>
      </c>
      <c r="P434" t="s">
        <v>8</v>
      </c>
      <c r="Q434">
        <f t="shared" si="66"/>
        <v>9</v>
      </c>
      <c r="R434" s="8" t="str">
        <f t="shared" si="67"/>
        <v>tier - 2</v>
      </c>
      <c r="S434" t="s">
        <v>20</v>
      </c>
      <c r="T434" s="8" t="str">
        <f t="shared" si="68"/>
        <v>R1012</v>
      </c>
    </row>
    <row r="435" spans="1:20">
      <c r="A435" t="s">
        <v>461</v>
      </c>
      <c r="B435" t="str">
        <f t="shared" si="69"/>
        <v>Id1904</v>
      </c>
      <c r="C435">
        <v>1990</v>
      </c>
      <c r="D435" s="8">
        <f t="shared" si="60"/>
        <v>1990</v>
      </c>
      <c r="E435" t="s">
        <v>7</v>
      </c>
      <c r="F435" s="8" t="str">
        <f t="shared" si="61"/>
        <v>Jul</v>
      </c>
      <c r="G435">
        <v>29</v>
      </c>
      <c r="H435" s="15" t="str">
        <f t="shared" si="62"/>
        <v>29-Jul-1990</v>
      </c>
      <c r="I435" s="13">
        <v>33083</v>
      </c>
      <c r="J435" s="18">
        <f t="shared" si="63"/>
        <v>32</v>
      </c>
      <c r="K435">
        <v>0</v>
      </c>
      <c r="L435" s="14">
        <v>3972.92</v>
      </c>
      <c r="M435" t="s">
        <v>8</v>
      </c>
      <c r="N435">
        <f t="shared" si="64"/>
        <v>1</v>
      </c>
      <c r="O435" s="8" t="str">
        <f t="shared" si="65"/>
        <v>tier - 2</v>
      </c>
      <c r="P435" t="s">
        <v>9</v>
      </c>
      <c r="Q435">
        <f t="shared" si="66"/>
        <v>1</v>
      </c>
      <c r="R435" s="8" t="str">
        <f t="shared" si="67"/>
        <v>tier - 3</v>
      </c>
      <c r="S435" t="s">
        <v>10</v>
      </c>
      <c r="T435" s="8" t="str">
        <f t="shared" si="68"/>
        <v>R1013</v>
      </c>
    </row>
    <row r="436" spans="1:20">
      <c r="A436" t="s">
        <v>462</v>
      </c>
      <c r="B436" t="str">
        <f t="shared" si="69"/>
        <v>Id1903</v>
      </c>
      <c r="C436">
        <v>1996</v>
      </c>
      <c r="D436" s="8">
        <f t="shared" si="60"/>
        <v>1996</v>
      </c>
      <c r="E436" t="s">
        <v>32</v>
      </c>
      <c r="F436" s="8" t="str">
        <f t="shared" si="61"/>
        <v>Aug</v>
      </c>
      <c r="G436">
        <v>17</v>
      </c>
      <c r="H436" s="15" t="str">
        <f t="shared" si="62"/>
        <v>17-Aug-1996</v>
      </c>
      <c r="I436" s="13">
        <v>35294</v>
      </c>
      <c r="J436" s="18">
        <f t="shared" si="63"/>
        <v>26</v>
      </c>
      <c r="K436">
        <v>2</v>
      </c>
      <c r="L436" s="14">
        <v>3981.98</v>
      </c>
      <c r="M436" t="s">
        <v>8</v>
      </c>
      <c r="N436">
        <f t="shared" si="64"/>
        <v>1</v>
      </c>
      <c r="O436" s="8" t="str">
        <f t="shared" si="65"/>
        <v>tier - 2</v>
      </c>
      <c r="P436" t="s">
        <v>8</v>
      </c>
      <c r="Q436">
        <f t="shared" si="66"/>
        <v>9</v>
      </c>
      <c r="R436" s="8" t="str">
        <f t="shared" si="67"/>
        <v>tier - 2</v>
      </c>
      <c r="S436" t="s">
        <v>10</v>
      </c>
      <c r="T436" s="8" t="str">
        <f t="shared" si="68"/>
        <v>R1013</v>
      </c>
    </row>
    <row r="437" spans="1:20">
      <c r="A437" t="s">
        <v>463</v>
      </c>
      <c r="B437" t="str">
        <f t="shared" si="69"/>
        <v>Id1902</v>
      </c>
      <c r="C437">
        <v>1996</v>
      </c>
      <c r="D437" s="8">
        <f t="shared" si="60"/>
        <v>1996</v>
      </c>
      <c r="E437" t="s">
        <v>17</v>
      </c>
      <c r="F437" s="8" t="str">
        <f t="shared" si="61"/>
        <v>Sep</v>
      </c>
      <c r="G437">
        <v>8</v>
      </c>
      <c r="H437" s="15" t="str">
        <f t="shared" si="62"/>
        <v>8-Sep-1996</v>
      </c>
      <c r="I437" s="13">
        <v>35316</v>
      </c>
      <c r="J437" s="18">
        <f t="shared" si="63"/>
        <v>26</v>
      </c>
      <c r="K437">
        <v>2</v>
      </c>
      <c r="L437" s="14">
        <v>3987.93</v>
      </c>
      <c r="M437" t="s">
        <v>8</v>
      </c>
      <c r="N437">
        <f t="shared" si="64"/>
        <v>1</v>
      </c>
      <c r="O437" s="8" t="str">
        <f t="shared" si="65"/>
        <v>tier - 2</v>
      </c>
      <c r="P437" t="s">
        <v>8</v>
      </c>
      <c r="Q437">
        <f t="shared" si="66"/>
        <v>9</v>
      </c>
      <c r="R437" s="8" t="str">
        <f t="shared" si="67"/>
        <v>tier - 2</v>
      </c>
      <c r="S437" t="s">
        <v>39</v>
      </c>
      <c r="T437" s="8" t="str">
        <f t="shared" si="68"/>
        <v>R1011</v>
      </c>
    </row>
    <row r="438" spans="1:20">
      <c r="A438" t="s">
        <v>464</v>
      </c>
      <c r="B438" t="str">
        <f t="shared" si="69"/>
        <v>Id1901</v>
      </c>
      <c r="C438">
        <v>1990</v>
      </c>
      <c r="D438" s="8">
        <f t="shared" si="60"/>
        <v>1990</v>
      </c>
      <c r="E438" t="s">
        <v>12</v>
      </c>
      <c r="F438" s="8" t="str">
        <f t="shared" si="61"/>
        <v>Nov</v>
      </c>
      <c r="G438">
        <v>22</v>
      </c>
      <c r="H438" s="15" t="str">
        <f t="shared" si="62"/>
        <v>22-Nov-1990</v>
      </c>
      <c r="I438" s="13">
        <v>33199</v>
      </c>
      <c r="J438" s="18">
        <f t="shared" si="63"/>
        <v>32</v>
      </c>
      <c r="K438">
        <v>0</v>
      </c>
      <c r="L438" s="14">
        <v>3989.84</v>
      </c>
      <c r="M438" t="s">
        <v>8</v>
      </c>
      <c r="N438">
        <f t="shared" si="64"/>
        <v>1</v>
      </c>
      <c r="O438" s="8" t="str">
        <f t="shared" si="65"/>
        <v>tier - 2</v>
      </c>
      <c r="P438" t="s">
        <v>8</v>
      </c>
      <c r="Q438">
        <f t="shared" si="66"/>
        <v>9</v>
      </c>
      <c r="R438" s="8" t="str">
        <f t="shared" si="67"/>
        <v>tier - 2</v>
      </c>
      <c r="S438" t="s">
        <v>39</v>
      </c>
      <c r="T438" s="8" t="str">
        <f t="shared" si="68"/>
        <v>R1011</v>
      </c>
    </row>
    <row r="439" spans="1:20">
      <c r="A439" t="s">
        <v>465</v>
      </c>
      <c r="B439" t="str">
        <f t="shared" si="69"/>
        <v>Id1900</v>
      </c>
      <c r="C439">
        <v>1990</v>
      </c>
      <c r="D439" s="8">
        <f t="shared" si="60"/>
        <v>1990</v>
      </c>
      <c r="E439" t="s">
        <v>12</v>
      </c>
      <c r="F439" s="8" t="str">
        <f t="shared" si="61"/>
        <v>Nov</v>
      </c>
      <c r="G439">
        <v>1</v>
      </c>
      <c r="H439" s="15" t="str">
        <f t="shared" si="62"/>
        <v>1-Nov-1990</v>
      </c>
      <c r="I439" s="13">
        <v>33178</v>
      </c>
      <c r="J439" s="18">
        <f t="shared" si="63"/>
        <v>32</v>
      </c>
      <c r="K439">
        <v>0</v>
      </c>
      <c r="L439" s="14">
        <v>3994.18</v>
      </c>
      <c r="M439" t="s">
        <v>8</v>
      </c>
      <c r="N439">
        <f t="shared" si="64"/>
        <v>1</v>
      </c>
      <c r="O439" s="8" t="str">
        <f t="shared" si="65"/>
        <v>tier - 2</v>
      </c>
      <c r="P439" t="s">
        <v>8</v>
      </c>
      <c r="Q439">
        <f t="shared" si="66"/>
        <v>9</v>
      </c>
      <c r="R439" s="8" t="str">
        <f t="shared" si="67"/>
        <v>tier - 2</v>
      </c>
      <c r="S439" t="s">
        <v>10</v>
      </c>
      <c r="T439" s="8" t="str">
        <f t="shared" si="68"/>
        <v>R1013</v>
      </c>
    </row>
    <row r="440" spans="1:20">
      <c r="A440" t="s">
        <v>466</v>
      </c>
      <c r="B440" t="str">
        <f t="shared" si="69"/>
        <v>Id1899</v>
      </c>
      <c r="C440">
        <v>1989</v>
      </c>
      <c r="D440" s="8">
        <f t="shared" si="60"/>
        <v>1989</v>
      </c>
      <c r="E440" t="s">
        <v>7</v>
      </c>
      <c r="F440" s="8" t="str">
        <f t="shared" si="61"/>
        <v>Jul</v>
      </c>
      <c r="G440">
        <v>10</v>
      </c>
      <c r="H440" s="15" t="str">
        <f t="shared" si="62"/>
        <v>10-Jul-1989</v>
      </c>
      <c r="I440" s="13">
        <v>32699</v>
      </c>
      <c r="J440" s="18">
        <f t="shared" si="63"/>
        <v>33</v>
      </c>
      <c r="K440">
        <v>3</v>
      </c>
      <c r="L440" s="14">
        <v>4002.36</v>
      </c>
      <c r="M440" t="s">
        <v>8</v>
      </c>
      <c r="N440">
        <f t="shared" si="64"/>
        <v>1</v>
      </c>
      <c r="O440" s="8" t="str">
        <f t="shared" si="65"/>
        <v>tier - 2</v>
      </c>
      <c r="P440" t="s">
        <v>13</v>
      </c>
      <c r="Q440">
        <f t="shared" si="66"/>
        <v>2</v>
      </c>
      <c r="R440" s="8" t="str">
        <f t="shared" si="67"/>
        <v>tier - 1</v>
      </c>
      <c r="S440" t="s">
        <v>10</v>
      </c>
      <c r="T440" s="8" t="str">
        <f t="shared" si="68"/>
        <v>R1013</v>
      </c>
    </row>
    <row r="441" spans="1:20">
      <c r="A441" t="s">
        <v>467</v>
      </c>
      <c r="B441" t="str">
        <f t="shared" si="69"/>
        <v>Id1898</v>
      </c>
      <c r="C441">
        <v>2000</v>
      </c>
      <c r="D441" s="8">
        <f t="shared" si="60"/>
        <v>2000</v>
      </c>
      <c r="E441" t="s">
        <v>17</v>
      </c>
      <c r="F441" s="8" t="str">
        <f t="shared" si="61"/>
        <v>Sep</v>
      </c>
      <c r="G441">
        <v>13</v>
      </c>
      <c r="H441" s="15" t="str">
        <f t="shared" si="62"/>
        <v>13-Sep-2000</v>
      </c>
      <c r="I441" s="13">
        <v>36782</v>
      </c>
      <c r="J441" s="18">
        <f t="shared" si="63"/>
        <v>22</v>
      </c>
      <c r="K441">
        <v>3</v>
      </c>
      <c r="L441" s="14">
        <v>4005.42</v>
      </c>
      <c r="M441" t="s">
        <v>8</v>
      </c>
      <c r="N441">
        <f t="shared" si="64"/>
        <v>1</v>
      </c>
      <c r="O441" s="8" t="str">
        <f t="shared" si="65"/>
        <v>tier - 2</v>
      </c>
      <c r="P441" t="s">
        <v>13</v>
      </c>
      <c r="Q441">
        <f t="shared" si="66"/>
        <v>2</v>
      </c>
      <c r="R441" s="8" t="str">
        <f t="shared" si="67"/>
        <v>tier - 1</v>
      </c>
      <c r="S441" t="s">
        <v>161</v>
      </c>
      <c r="T441" s="8" t="str">
        <f t="shared" si="68"/>
        <v>R1015</v>
      </c>
    </row>
    <row r="442" spans="1:20">
      <c r="A442" t="s">
        <v>468</v>
      </c>
      <c r="B442" t="str">
        <f t="shared" si="69"/>
        <v>Id1897</v>
      </c>
      <c r="C442">
        <v>1992</v>
      </c>
      <c r="D442" s="8">
        <f t="shared" si="60"/>
        <v>1992</v>
      </c>
      <c r="E442" t="s">
        <v>34</v>
      </c>
      <c r="F442" s="8" t="str">
        <f t="shared" si="61"/>
        <v>Oct</v>
      </c>
      <c r="G442">
        <v>11</v>
      </c>
      <c r="H442" s="15" t="str">
        <f t="shared" si="62"/>
        <v>11-Oct-1992</v>
      </c>
      <c r="I442" s="13">
        <v>33888</v>
      </c>
      <c r="J442" s="18">
        <f t="shared" si="63"/>
        <v>30</v>
      </c>
      <c r="K442">
        <v>1</v>
      </c>
      <c r="L442" s="14">
        <v>4032.24</v>
      </c>
      <c r="M442" t="s">
        <v>9</v>
      </c>
      <c r="N442">
        <f t="shared" si="64"/>
        <v>4</v>
      </c>
      <c r="O442" s="8" t="str">
        <f t="shared" si="65"/>
        <v>tier - 3</v>
      </c>
      <c r="P442" t="s">
        <v>9</v>
      </c>
      <c r="Q442">
        <f t="shared" si="66"/>
        <v>1</v>
      </c>
      <c r="R442" s="8" t="str">
        <f t="shared" si="67"/>
        <v>tier - 3</v>
      </c>
      <c r="S442" t="s">
        <v>20</v>
      </c>
      <c r="T442" s="8" t="str">
        <f t="shared" si="68"/>
        <v>R1012</v>
      </c>
    </row>
    <row r="443" spans="1:20">
      <c r="A443" t="s">
        <v>469</v>
      </c>
      <c r="B443" t="str">
        <f t="shared" si="69"/>
        <v>Id1896</v>
      </c>
      <c r="C443">
        <v>1984</v>
      </c>
      <c r="D443" s="8">
        <f t="shared" si="60"/>
        <v>1984</v>
      </c>
      <c r="E443" t="s">
        <v>7</v>
      </c>
      <c r="F443" s="8" t="str">
        <f t="shared" si="61"/>
        <v>Jul</v>
      </c>
      <c r="G443">
        <v>7</v>
      </c>
      <c r="H443" s="15" t="str">
        <f t="shared" si="62"/>
        <v>7-Jul-1984</v>
      </c>
      <c r="I443" s="13">
        <v>30870</v>
      </c>
      <c r="J443" s="18">
        <f t="shared" si="63"/>
        <v>38</v>
      </c>
      <c r="K443">
        <v>3</v>
      </c>
      <c r="L443" s="14">
        <v>4038.41</v>
      </c>
      <c r="M443" t="s">
        <v>8</v>
      </c>
      <c r="N443">
        <f t="shared" si="64"/>
        <v>1</v>
      </c>
      <c r="O443" s="8" t="str">
        <f t="shared" si="65"/>
        <v>tier - 2</v>
      </c>
      <c r="P443" t="s">
        <v>13</v>
      </c>
      <c r="Q443">
        <f t="shared" si="66"/>
        <v>2</v>
      </c>
      <c r="R443" s="8" t="str">
        <f t="shared" si="67"/>
        <v>tier - 1</v>
      </c>
      <c r="S443" t="s">
        <v>10</v>
      </c>
      <c r="T443" s="8" t="str">
        <f t="shared" si="68"/>
        <v>R1013</v>
      </c>
    </row>
    <row r="444" spans="1:20">
      <c r="A444" t="s">
        <v>470</v>
      </c>
      <c r="B444" t="str">
        <f t="shared" si="69"/>
        <v>Id1895</v>
      </c>
      <c r="C444">
        <v>1983</v>
      </c>
      <c r="D444" s="8">
        <f t="shared" si="60"/>
        <v>1983</v>
      </c>
      <c r="E444" t="s">
        <v>12</v>
      </c>
      <c r="F444" s="8" t="str">
        <f t="shared" si="61"/>
        <v>Nov</v>
      </c>
      <c r="G444">
        <v>10</v>
      </c>
      <c r="H444" s="15" t="str">
        <f t="shared" si="62"/>
        <v>10-Nov-1983</v>
      </c>
      <c r="I444" s="13">
        <v>30630</v>
      </c>
      <c r="J444" s="18">
        <f t="shared" si="63"/>
        <v>39</v>
      </c>
      <c r="K444">
        <v>3</v>
      </c>
      <c r="L444" s="14">
        <v>4039.9</v>
      </c>
      <c r="M444" t="s">
        <v>8</v>
      </c>
      <c r="N444">
        <f t="shared" si="64"/>
        <v>1</v>
      </c>
      <c r="O444" s="8" t="str">
        <f t="shared" si="65"/>
        <v>tier - 2</v>
      </c>
      <c r="P444" t="s">
        <v>13</v>
      </c>
      <c r="Q444">
        <f t="shared" si="66"/>
        <v>2</v>
      </c>
      <c r="R444" s="8" t="str">
        <f t="shared" si="67"/>
        <v>tier - 1</v>
      </c>
      <c r="S444" t="s">
        <v>10</v>
      </c>
      <c r="T444" s="8" t="str">
        <f t="shared" si="68"/>
        <v>R1013</v>
      </c>
    </row>
    <row r="445" spans="1:20">
      <c r="A445" t="s">
        <v>471</v>
      </c>
      <c r="B445" t="str">
        <f t="shared" si="69"/>
        <v>Id1894</v>
      </c>
      <c r="C445">
        <v>1993</v>
      </c>
      <c r="D445" s="8">
        <f t="shared" si="60"/>
        <v>1993</v>
      </c>
      <c r="E445" t="s">
        <v>27</v>
      </c>
      <c r="F445" s="8" t="str">
        <f t="shared" si="61"/>
        <v>Dec</v>
      </c>
      <c r="G445">
        <v>26</v>
      </c>
      <c r="H445" s="15" t="str">
        <f t="shared" si="62"/>
        <v>26-Dec-1993</v>
      </c>
      <c r="I445" s="13">
        <v>34329</v>
      </c>
      <c r="J445" s="18">
        <f t="shared" si="63"/>
        <v>29</v>
      </c>
      <c r="K445">
        <v>1</v>
      </c>
      <c r="L445" s="14">
        <v>4040.56</v>
      </c>
      <c r="M445" t="s">
        <v>9</v>
      </c>
      <c r="N445">
        <f t="shared" si="64"/>
        <v>4</v>
      </c>
      <c r="O445" s="8" t="str">
        <f t="shared" si="65"/>
        <v>tier - 3</v>
      </c>
      <c r="P445" t="s">
        <v>9</v>
      </c>
      <c r="Q445">
        <f t="shared" si="66"/>
        <v>1</v>
      </c>
      <c r="R445" s="8" t="str">
        <f t="shared" si="67"/>
        <v>tier - 3</v>
      </c>
      <c r="S445" t="s">
        <v>161</v>
      </c>
      <c r="T445" s="8" t="str">
        <f t="shared" si="68"/>
        <v>R1015</v>
      </c>
    </row>
    <row r="446" spans="1:20">
      <c r="A446" t="s">
        <v>472</v>
      </c>
      <c r="B446" t="str">
        <f t="shared" si="69"/>
        <v>Id1893</v>
      </c>
      <c r="C446">
        <v>1988</v>
      </c>
      <c r="D446" s="8">
        <f t="shared" si="60"/>
        <v>1988</v>
      </c>
      <c r="E446" t="s">
        <v>12</v>
      </c>
      <c r="F446" s="8" t="str">
        <f t="shared" si="61"/>
        <v>Nov</v>
      </c>
      <c r="G446">
        <v>30</v>
      </c>
      <c r="H446" s="15" t="str">
        <f t="shared" si="62"/>
        <v>30-Nov-1988</v>
      </c>
      <c r="I446" s="13">
        <v>32477</v>
      </c>
      <c r="J446" s="18">
        <f t="shared" si="63"/>
        <v>34</v>
      </c>
      <c r="K446">
        <v>3</v>
      </c>
      <c r="L446" s="14">
        <v>4047.94</v>
      </c>
      <c r="M446" t="s">
        <v>8</v>
      </c>
      <c r="N446">
        <f t="shared" si="64"/>
        <v>1</v>
      </c>
      <c r="O446" s="8" t="str">
        <f t="shared" si="65"/>
        <v>tier - 2</v>
      </c>
      <c r="P446" t="s">
        <v>13</v>
      </c>
      <c r="Q446">
        <f t="shared" si="66"/>
        <v>2</v>
      </c>
      <c r="R446" s="8" t="str">
        <f t="shared" si="67"/>
        <v>tier - 1</v>
      </c>
      <c r="S446" t="s">
        <v>10</v>
      </c>
      <c r="T446" s="8" t="str">
        <f t="shared" si="68"/>
        <v>R1013</v>
      </c>
    </row>
    <row r="447" spans="1:20">
      <c r="A447" t="s">
        <v>473</v>
      </c>
      <c r="B447" t="str">
        <f t="shared" si="69"/>
        <v>Id1892</v>
      </c>
      <c r="C447">
        <v>1993</v>
      </c>
      <c r="D447" s="8">
        <f t="shared" si="60"/>
        <v>1993</v>
      </c>
      <c r="E447" t="s">
        <v>32</v>
      </c>
      <c r="F447" s="8" t="str">
        <f t="shared" si="61"/>
        <v>Aug</v>
      </c>
      <c r="G447">
        <v>13</v>
      </c>
      <c r="H447" s="15" t="str">
        <f t="shared" si="62"/>
        <v>13-Aug-1993</v>
      </c>
      <c r="I447" s="13">
        <v>34194</v>
      </c>
      <c r="J447" s="18">
        <f t="shared" si="63"/>
        <v>29</v>
      </c>
      <c r="K447">
        <v>2</v>
      </c>
      <c r="L447" s="14">
        <v>4058.12</v>
      </c>
      <c r="M447" t="s">
        <v>8</v>
      </c>
      <c r="N447">
        <f t="shared" si="64"/>
        <v>1</v>
      </c>
      <c r="O447" s="8" t="str">
        <f t="shared" si="65"/>
        <v>tier - 2</v>
      </c>
      <c r="P447" t="s">
        <v>13</v>
      </c>
      <c r="Q447">
        <f t="shared" si="66"/>
        <v>2</v>
      </c>
      <c r="R447" s="8" t="str">
        <f t="shared" si="67"/>
        <v>tier - 1</v>
      </c>
      <c r="S447" t="s">
        <v>10</v>
      </c>
      <c r="T447" s="8" t="str">
        <f t="shared" si="68"/>
        <v>R1013</v>
      </c>
    </row>
    <row r="448" spans="1:20">
      <c r="A448" t="s">
        <v>474</v>
      </c>
      <c r="B448" t="str">
        <f t="shared" si="69"/>
        <v>Id1891</v>
      </c>
      <c r="C448">
        <v>1995</v>
      </c>
      <c r="D448" s="8">
        <f t="shared" si="60"/>
        <v>1995</v>
      </c>
      <c r="E448" t="s">
        <v>17</v>
      </c>
      <c r="F448" s="8" t="str">
        <f t="shared" si="61"/>
        <v>Sep</v>
      </c>
      <c r="G448">
        <v>14</v>
      </c>
      <c r="H448" s="15" t="str">
        <f t="shared" si="62"/>
        <v>14-Sep-1995</v>
      </c>
      <c r="I448" s="13">
        <v>34956</v>
      </c>
      <c r="J448" s="18">
        <f t="shared" si="63"/>
        <v>27</v>
      </c>
      <c r="K448">
        <v>2</v>
      </c>
      <c r="L448" s="14">
        <v>4058.71</v>
      </c>
      <c r="M448" t="s">
        <v>9</v>
      </c>
      <c r="N448">
        <f t="shared" si="64"/>
        <v>4</v>
      </c>
      <c r="O448" s="8" t="str">
        <f t="shared" si="65"/>
        <v>tier - 3</v>
      </c>
      <c r="P448" t="s">
        <v>9</v>
      </c>
      <c r="Q448">
        <f t="shared" si="66"/>
        <v>1</v>
      </c>
      <c r="R448" s="8" t="str">
        <f t="shared" si="67"/>
        <v>tier - 3</v>
      </c>
      <c r="S448" t="s">
        <v>20</v>
      </c>
      <c r="T448" s="8" t="str">
        <f t="shared" si="68"/>
        <v>R1012</v>
      </c>
    </row>
    <row r="449" spans="1:20">
      <c r="A449" t="s">
        <v>475</v>
      </c>
      <c r="B449" t="str">
        <f t="shared" si="69"/>
        <v>Id1890</v>
      </c>
      <c r="C449">
        <v>1983</v>
      </c>
      <c r="D449" s="8">
        <f t="shared" si="60"/>
        <v>1983</v>
      </c>
      <c r="E449" t="s">
        <v>17</v>
      </c>
      <c r="F449" s="8" t="str">
        <f t="shared" si="61"/>
        <v>Sep</v>
      </c>
      <c r="G449">
        <v>16</v>
      </c>
      <c r="H449" s="15" t="str">
        <f t="shared" si="62"/>
        <v>16-Sep-1983</v>
      </c>
      <c r="I449" s="13">
        <v>30575</v>
      </c>
      <c r="J449" s="18">
        <f t="shared" si="63"/>
        <v>39</v>
      </c>
      <c r="K449">
        <v>3</v>
      </c>
      <c r="L449" s="14">
        <v>4070.42</v>
      </c>
      <c r="M449" t="s">
        <v>8</v>
      </c>
      <c r="N449">
        <f t="shared" si="64"/>
        <v>1</v>
      </c>
      <c r="O449" s="8" t="str">
        <f t="shared" si="65"/>
        <v>tier - 2</v>
      </c>
      <c r="P449" t="s">
        <v>13</v>
      </c>
      <c r="Q449">
        <f t="shared" si="66"/>
        <v>2</v>
      </c>
      <c r="R449" s="8" t="str">
        <f t="shared" si="67"/>
        <v>tier - 1</v>
      </c>
      <c r="S449" t="s">
        <v>10</v>
      </c>
      <c r="T449" s="8" t="str">
        <f t="shared" si="68"/>
        <v>R1013</v>
      </c>
    </row>
    <row r="450" spans="1:20">
      <c r="A450" t="s">
        <v>476</v>
      </c>
      <c r="B450" t="str">
        <f t="shared" si="69"/>
        <v>Id1889</v>
      </c>
      <c r="C450">
        <v>2002</v>
      </c>
      <c r="D450" s="8">
        <f t="shared" ref="D450:D513" si="70">IF(C450="?",ROUND(AVERAGE($C$2:$C$2344),0),C450)</f>
        <v>2002</v>
      </c>
      <c r="E450" t="s">
        <v>34</v>
      </c>
      <c r="F450" s="8" t="str">
        <f t="shared" ref="F450:F513" si="71">IF(E450="?","Sep",E450)</f>
        <v>Oct</v>
      </c>
      <c r="G450">
        <v>18</v>
      </c>
      <c r="H450" s="15" t="str">
        <f t="shared" ref="H450:H513" si="72">CONCATENATE(G450,"-",F450,"-",D450)</f>
        <v>18-Oct-2002</v>
      </c>
      <c r="I450" s="13">
        <v>37547</v>
      </c>
      <c r="J450" s="18">
        <f t="shared" ref="J450:J513" si="73">DATEDIF(I450,"8-6-2023","Y")</f>
        <v>20</v>
      </c>
      <c r="K450">
        <v>0</v>
      </c>
      <c r="L450" s="14">
        <v>4070.51</v>
      </c>
      <c r="M450" t="s">
        <v>8</v>
      </c>
      <c r="N450">
        <f t="shared" ref="N450:N513" si="74">MATCH(M450,$M$2:$M$2344,0)</f>
        <v>1</v>
      </c>
      <c r="O450" s="8" t="str">
        <f t="shared" ref="O450:O513" si="75">IF(M450="?",INDEX($M$2:$M$2344,MODE($N$2:$N$2344)),M450)</f>
        <v>tier - 2</v>
      </c>
      <c r="P450" t="s">
        <v>13</v>
      </c>
      <c r="Q450">
        <f t="shared" ref="Q450:Q513" si="76">MATCH(P450,$P$2:$P$2344,0)</f>
        <v>2</v>
      </c>
      <c r="R450" s="8" t="str">
        <f t="shared" ref="R450:R513" si="77">IF(P450="?",INDEX($P$2:$P$2344,MODE($Q$2:$Q$2344)),P450)</f>
        <v>tier - 1</v>
      </c>
      <c r="S450" t="s">
        <v>20</v>
      </c>
      <c r="T450" s="8" t="str">
        <f t="shared" ref="T450:T513" si="78">IF(S450="?","Unknown",S450)</f>
        <v>R1012</v>
      </c>
    </row>
    <row r="451" spans="1:20">
      <c r="A451" t="s">
        <v>477</v>
      </c>
      <c r="B451" t="str">
        <f t="shared" ref="B451:B514" si="79">IF(A451="?", "Unknown",A451)</f>
        <v>Id1888</v>
      </c>
      <c r="C451">
        <v>1990</v>
      </c>
      <c r="D451" s="8">
        <f t="shared" si="70"/>
        <v>1990</v>
      </c>
      <c r="E451" t="s">
        <v>27</v>
      </c>
      <c r="F451" s="8" t="str">
        <f t="shared" si="71"/>
        <v>Dec</v>
      </c>
      <c r="G451">
        <v>1</v>
      </c>
      <c r="H451" s="15" t="str">
        <f t="shared" si="72"/>
        <v>1-Dec-1990</v>
      </c>
      <c r="I451" s="13">
        <v>33208</v>
      </c>
      <c r="J451" s="18">
        <f t="shared" si="73"/>
        <v>32</v>
      </c>
      <c r="K451">
        <v>1</v>
      </c>
      <c r="L451" s="14">
        <v>4074.45</v>
      </c>
      <c r="M451" t="s">
        <v>9</v>
      </c>
      <c r="N451">
        <f t="shared" si="74"/>
        <v>4</v>
      </c>
      <c r="O451" s="8" t="str">
        <f t="shared" si="75"/>
        <v>tier - 3</v>
      </c>
      <c r="P451" t="s">
        <v>8</v>
      </c>
      <c r="Q451">
        <f t="shared" si="76"/>
        <v>9</v>
      </c>
      <c r="R451" s="8" t="str">
        <f t="shared" si="77"/>
        <v>tier - 2</v>
      </c>
      <c r="S451" t="s">
        <v>10</v>
      </c>
      <c r="T451" s="8" t="str">
        <f t="shared" si="78"/>
        <v>R1013</v>
      </c>
    </row>
    <row r="452" spans="1:20">
      <c r="A452" t="s">
        <v>478</v>
      </c>
      <c r="B452" t="str">
        <f t="shared" si="79"/>
        <v>Id1887</v>
      </c>
      <c r="C452">
        <v>1990</v>
      </c>
      <c r="D452" s="8">
        <f t="shared" si="70"/>
        <v>1990</v>
      </c>
      <c r="E452" t="s">
        <v>27</v>
      </c>
      <c r="F452" s="8" t="str">
        <f t="shared" si="71"/>
        <v>Dec</v>
      </c>
      <c r="G452">
        <v>14</v>
      </c>
      <c r="H452" s="15" t="str">
        <f t="shared" si="72"/>
        <v>14-Dec-1990</v>
      </c>
      <c r="I452" s="13">
        <v>33221</v>
      </c>
      <c r="J452" s="18">
        <f t="shared" si="73"/>
        <v>32</v>
      </c>
      <c r="K452">
        <v>1</v>
      </c>
      <c r="L452" s="14">
        <v>4076.5</v>
      </c>
      <c r="M452" t="s">
        <v>8</v>
      </c>
      <c r="N452">
        <f t="shared" si="74"/>
        <v>1</v>
      </c>
      <c r="O452" s="8" t="str">
        <f t="shared" si="75"/>
        <v>tier - 2</v>
      </c>
      <c r="P452" t="s">
        <v>9</v>
      </c>
      <c r="Q452">
        <f t="shared" si="76"/>
        <v>1</v>
      </c>
      <c r="R452" s="8" t="str">
        <f t="shared" si="77"/>
        <v>tier - 3</v>
      </c>
      <c r="S452" t="s">
        <v>39</v>
      </c>
      <c r="T452" s="8" t="str">
        <f t="shared" si="78"/>
        <v>R1011</v>
      </c>
    </row>
    <row r="453" spans="1:20">
      <c r="A453" t="s">
        <v>479</v>
      </c>
      <c r="B453" t="str">
        <f t="shared" si="79"/>
        <v>Id1886</v>
      </c>
      <c r="C453">
        <v>1994</v>
      </c>
      <c r="D453" s="8">
        <f t="shared" si="70"/>
        <v>1994</v>
      </c>
      <c r="E453" t="s">
        <v>32</v>
      </c>
      <c r="F453" s="8" t="str">
        <f t="shared" si="71"/>
        <v>Aug</v>
      </c>
      <c r="G453">
        <v>21</v>
      </c>
      <c r="H453" s="15" t="str">
        <f t="shared" si="72"/>
        <v>21-Aug-1994</v>
      </c>
      <c r="I453" s="13">
        <v>34567</v>
      </c>
      <c r="J453" s="18">
        <f t="shared" si="73"/>
        <v>28</v>
      </c>
      <c r="K453">
        <v>1</v>
      </c>
      <c r="L453" s="14">
        <v>4133.6400000000003</v>
      </c>
      <c r="M453" t="s">
        <v>8</v>
      </c>
      <c r="N453">
        <f t="shared" si="74"/>
        <v>1</v>
      </c>
      <c r="O453" s="8" t="str">
        <f t="shared" si="75"/>
        <v>tier - 2</v>
      </c>
      <c r="P453" t="s">
        <v>9</v>
      </c>
      <c r="Q453">
        <f t="shared" si="76"/>
        <v>1</v>
      </c>
      <c r="R453" s="8" t="str">
        <f t="shared" si="77"/>
        <v>tier - 3</v>
      </c>
      <c r="S453" t="s">
        <v>20</v>
      </c>
      <c r="T453" s="8" t="str">
        <f t="shared" si="78"/>
        <v>R1012</v>
      </c>
    </row>
    <row r="454" spans="1:20">
      <c r="A454" t="s">
        <v>480</v>
      </c>
      <c r="B454" t="str">
        <f t="shared" si="79"/>
        <v>Id1885</v>
      </c>
      <c r="C454">
        <v>1991</v>
      </c>
      <c r="D454" s="8">
        <f t="shared" si="70"/>
        <v>1991</v>
      </c>
      <c r="E454" t="s">
        <v>32</v>
      </c>
      <c r="F454" s="8" t="str">
        <f t="shared" si="71"/>
        <v>Aug</v>
      </c>
      <c r="G454">
        <v>6</v>
      </c>
      <c r="H454" s="15" t="str">
        <f t="shared" si="72"/>
        <v>6-Aug-1991</v>
      </c>
      <c r="I454" s="13">
        <v>33456</v>
      </c>
      <c r="J454" s="18">
        <f t="shared" si="73"/>
        <v>31</v>
      </c>
      <c r="K454">
        <v>0</v>
      </c>
      <c r="L454" s="14">
        <v>4134.08</v>
      </c>
      <c r="M454" t="s">
        <v>8</v>
      </c>
      <c r="N454">
        <f t="shared" si="74"/>
        <v>1</v>
      </c>
      <c r="O454" s="8" t="str">
        <f t="shared" si="75"/>
        <v>tier - 2</v>
      </c>
      <c r="P454" t="s">
        <v>13</v>
      </c>
      <c r="Q454">
        <f t="shared" si="76"/>
        <v>2</v>
      </c>
      <c r="R454" s="8" t="str">
        <f t="shared" si="77"/>
        <v>tier - 1</v>
      </c>
      <c r="S454" t="s">
        <v>20</v>
      </c>
      <c r="T454" s="8" t="str">
        <f t="shared" si="78"/>
        <v>R1012</v>
      </c>
    </row>
    <row r="455" spans="1:20">
      <c r="A455" t="s">
        <v>481</v>
      </c>
      <c r="B455" t="str">
        <f t="shared" si="79"/>
        <v>Id1884</v>
      </c>
      <c r="C455">
        <v>1992</v>
      </c>
      <c r="D455" s="8">
        <f t="shared" si="70"/>
        <v>1992</v>
      </c>
      <c r="E455" t="s">
        <v>15</v>
      </c>
      <c r="F455" s="8" t="str">
        <f t="shared" si="71"/>
        <v>Jun</v>
      </c>
      <c r="G455">
        <v>18</v>
      </c>
      <c r="H455" s="15" t="str">
        <f t="shared" si="72"/>
        <v>18-Jun-1992</v>
      </c>
      <c r="I455" s="13">
        <v>33773</v>
      </c>
      <c r="J455" s="18">
        <f t="shared" si="73"/>
        <v>30</v>
      </c>
      <c r="K455">
        <v>0</v>
      </c>
      <c r="L455" s="14">
        <v>4137.5200000000004</v>
      </c>
      <c r="M455" t="s">
        <v>8</v>
      </c>
      <c r="N455">
        <f t="shared" si="74"/>
        <v>1</v>
      </c>
      <c r="O455" s="8" t="str">
        <f t="shared" si="75"/>
        <v>tier - 2</v>
      </c>
      <c r="P455" t="s">
        <v>9</v>
      </c>
      <c r="Q455">
        <f t="shared" si="76"/>
        <v>1</v>
      </c>
      <c r="R455" s="8" t="str">
        <f t="shared" si="77"/>
        <v>tier - 3</v>
      </c>
      <c r="S455" t="s">
        <v>244</v>
      </c>
      <c r="T455" s="8" t="str">
        <f t="shared" si="78"/>
        <v>R1024</v>
      </c>
    </row>
    <row r="456" spans="1:20">
      <c r="A456" t="s">
        <v>482</v>
      </c>
      <c r="B456" t="str">
        <f t="shared" si="79"/>
        <v>Id1883</v>
      </c>
      <c r="C456">
        <v>1992</v>
      </c>
      <c r="D456" s="8">
        <f t="shared" si="70"/>
        <v>1992</v>
      </c>
      <c r="E456" t="s">
        <v>15</v>
      </c>
      <c r="F456" s="8" t="str">
        <f t="shared" si="71"/>
        <v>Jun</v>
      </c>
      <c r="G456">
        <v>28</v>
      </c>
      <c r="H456" s="15" t="str">
        <f t="shared" si="72"/>
        <v>28-Jun-1992</v>
      </c>
      <c r="I456" s="13">
        <v>33783</v>
      </c>
      <c r="J456" s="18">
        <f t="shared" si="73"/>
        <v>30</v>
      </c>
      <c r="K456">
        <v>1</v>
      </c>
      <c r="L456" s="14">
        <v>4149.74</v>
      </c>
      <c r="M456" t="s">
        <v>8</v>
      </c>
      <c r="N456">
        <f t="shared" si="74"/>
        <v>1</v>
      </c>
      <c r="O456" s="8" t="str">
        <f t="shared" si="75"/>
        <v>tier - 2</v>
      </c>
      <c r="P456" t="s">
        <v>13</v>
      </c>
      <c r="Q456">
        <f t="shared" si="76"/>
        <v>2</v>
      </c>
      <c r="R456" s="8" t="str">
        <f t="shared" si="77"/>
        <v>tier - 1</v>
      </c>
      <c r="S456" t="s">
        <v>39</v>
      </c>
      <c r="T456" s="8" t="str">
        <f t="shared" si="78"/>
        <v>R1011</v>
      </c>
    </row>
    <row r="457" spans="1:20">
      <c r="A457" t="s">
        <v>483</v>
      </c>
      <c r="B457" t="str">
        <f t="shared" si="79"/>
        <v>Id1882</v>
      </c>
      <c r="C457">
        <v>1992</v>
      </c>
      <c r="D457" s="8">
        <f t="shared" si="70"/>
        <v>1992</v>
      </c>
      <c r="E457" t="s">
        <v>32</v>
      </c>
      <c r="F457" s="8" t="str">
        <f t="shared" si="71"/>
        <v>Aug</v>
      </c>
      <c r="G457">
        <v>4</v>
      </c>
      <c r="H457" s="15" t="str">
        <f t="shared" si="72"/>
        <v>4-Aug-1992</v>
      </c>
      <c r="I457" s="13">
        <v>33820</v>
      </c>
      <c r="J457" s="18">
        <f t="shared" si="73"/>
        <v>30</v>
      </c>
      <c r="K457">
        <v>1</v>
      </c>
      <c r="L457" s="14">
        <v>4151.03</v>
      </c>
      <c r="M457" t="s">
        <v>8</v>
      </c>
      <c r="N457">
        <f t="shared" si="74"/>
        <v>1</v>
      </c>
      <c r="O457" s="8" t="str">
        <f t="shared" si="75"/>
        <v>tier - 2</v>
      </c>
      <c r="P457" t="s">
        <v>8</v>
      </c>
      <c r="Q457">
        <f t="shared" si="76"/>
        <v>9</v>
      </c>
      <c r="R457" s="8" t="str">
        <f t="shared" si="77"/>
        <v>tier - 2</v>
      </c>
      <c r="S457" t="s">
        <v>10</v>
      </c>
      <c r="T457" s="8" t="str">
        <f t="shared" si="78"/>
        <v>R1013</v>
      </c>
    </row>
    <row r="458" spans="1:20">
      <c r="A458" t="s">
        <v>484</v>
      </c>
      <c r="B458" t="str">
        <f t="shared" si="79"/>
        <v>Id1881</v>
      </c>
      <c r="C458">
        <v>1998</v>
      </c>
      <c r="D458" s="8">
        <f t="shared" si="70"/>
        <v>1998</v>
      </c>
      <c r="E458" t="s">
        <v>12</v>
      </c>
      <c r="F458" s="8" t="str">
        <f t="shared" si="71"/>
        <v>Nov</v>
      </c>
      <c r="G458">
        <v>26</v>
      </c>
      <c r="H458" s="15" t="str">
        <f t="shared" si="72"/>
        <v>26-Nov-1998</v>
      </c>
      <c r="I458" s="13">
        <v>36125</v>
      </c>
      <c r="J458" s="18">
        <f t="shared" si="73"/>
        <v>24</v>
      </c>
      <c r="K458">
        <v>0</v>
      </c>
      <c r="L458" s="14">
        <v>4154.97</v>
      </c>
      <c r="M458" t="s">
        <v>8</v>
      </c>
      <c r="N458">
        <f t="shared" si="74"/>
        <v>1</v>
      </c>
      <c r="O458" s="8" t="str">
        <f t="shared" si="75"/>
        <v>tier - 2</v>
      </c>
      <c r="P458" t="s">
        <v>13</v>
      </c>
      <c r="Q458">
        <f t="shared" si="76"/>
        <v>2</v>
      </c>
      <c r="R458" s="8" t="str">
        <f t="shared" si="77"/>
        <v>tier - 1</v>
      </c>
      <c r="S458" t="s">
        <v>20</v>
      </c>
      <c r="T458" s="8" t="str">
        <f t="shared" si="78"/>
        <v>R1012</v>
      </c>
    </row>
    <row r="459" spans="1:20">
      <c r="A459" t="s">
        <v>485</v>
      </c>
      <c r="B459" t="str">
        <f t="shared" si="79"/>
        <v>Id1880</v>
      </c>
      <c r="C459">
        <v>1984</v>
      </c>
      <c r="D459" s="8">
        <f t="shared" si="70"/>
        <v>1984</v>
      </c>
      <c r="E459" t="s">
        <v>17</v>
      </c>
      <c r="F459" s="8" t="str">
        <f t="shared" si="71"/>
        <v>Sep</v>
      </c>
      <c r="G459">
        <v>16</v>
      </c>
      <c r="H459" s="15" t="str">
        <f t="shared" si="72"/>
        <v>16-Sep-1984</v>
      </c>
      <c r="I459" s="13">
        <v>30941</v>
      </c>
      <c r="J459" s="18">
        <f t="shared" si="73"/>
        <v>38</v>
      </c>
      <c r="K459">
        <v>3</v>
      </c>
      <c r="L459" s="14">
        <v>4163.21</v>
      </c>
      <c r="M459" t="s">
        <v>8</v>
      </c>
      <c r="N459">
        <f t="shared" si="74"/>
        <v>1</v>
      </c>
      <c r="O459" s="8" t="str">
        <f t="shared" si="75"/>
        <v>tier - 2</v>
      </c>
      <c r="P459" t="s">
        <v>8</v>
      </c>
      <c r="Q459">
        <f t="shared" si="76"/>
        <v>9</v>
      </c>
      <c r="R459" s="8" t="str">
        <f t="shared" si="77"/>
        <v>tier - 2</v>
      </c>
      <c r="S459" t="s">
        <v>20</v>
      </c>
      <c r="T459" s="8" t="str">
        <f t="shared" si="78"/>
        <v>R1012</v>
      </c>
    </row>
    <row r="460" spans="1:20">
      <c r="A460" t="s">
        <v>486</v>
      </c>
      <c r="B460" t="str">
        <f t="shared" si="79"/>
        <v>Id1879</v>
      </c>
      <c r="C460">
        <v>1989</v>
      </c>
      <c r="D460" s="8">
        <f t="shared" si="70"/>
        <v>1989</v>
      </c>
      <c r="E460" t="s">
        <v>15</v>
      </c>
      <c r="F460" s="8" t="str">
        <f t="shared" si="71"/>
        <v>Jun</v>
      </c>
      <c r="G460">
        <v>25</v>
      </c>
      <c r="H460" s="15" t="str">
        <f t="shared" si="72"/>
        <v>25-Jun-1989</v>
      </c>
      <c r="I460" s="13">
        <v>32684</v>
      </c>
      <c r="J460" s="18">
        <f t="shared" si="73"/>
        <v>33</v>
      </c>
      <c r="K460">
        <v>0</v>
      </c>
      <c r="L460" s="14">
        <v>4185.1000000000004</v>
      </c>
      <c r="M460" t="s">
        <v>8</v>
      </c>
      <c r="N460">
        <f t="shared" si="74"/>
        <v>1</v>
      </c>
      <c r="O460" s="8" t="str">
        <f t="shared" si="75"/>
        <v>tier - 2</v>
      </c>
      <c r="P460" t="s">
        <v>9</v>
      </c>
      <c r="Q460">
        <f t="shared" si="76"/>
        <v>1</v>
      </c>
      <c r="R460" s="8" t="str">
        <f t="shared" si="77"/>
        <v>tier - 3</v>
      </c>
      <c r="S460" t="s">
        <v>10</v>
      </c>
      <c r="T460" s="8" t="str">
        <f t="shared" si="78"/>
        <v>R1013</v>
      </c>
    </row>
    <row r="461" spans="1:20">
      <c r="A461" t="s">
        <v>487</v>
      </c>
      <c r="B461" t="str">
        <f t="shared" si="79"/>
        <v>Id1878</v>
      </c>
      <c r="C461">
        <v>1995</v>
      </c>
      <c r="D461" s="8">
        <f t="shared" si="70"/>
        <v>1995</v>
      </c>
      <c r="E461" t="s">
        <v>34</v>
      </c>
      <c r="F461" s="8" t="str">
        <f t="shared" si="71"/>
        <v>Oct</v>
      </c>
      <c r="G461">
        <v>3</v>
      </c>
      <c r="H461" s="15" t="str">
        <f t="shared" si="72"/>
        <v>3-Oct-1995</v>
      </c>
      <c r="I461" s="13">
        <v>34975</v>
      </c>
      <c r="J461" s="18">
        <f t="shared" si="73"/>
        <v>27</v>
      </c>
      <c r="K461">
        <v>0</v>
      </c>
      <c r="L461" s="14">
        <v>4188.7299999999996</v>
      </c>
      <c r="M461" t="s">
        <v>8</v>
      </c>
      <c r="N461">
        <f t="shared" si="74"/>
        <v>1</v>
      </c>
      <c r="O461" s="8" t="str">
        <f t="shared" si="75"/>
        <v>tier - 2</v>
      </c>
      <c r="P461" t="s">
        <v>8</v>
      </c>
      <c r="Q461">
        <f t="shared" si="76"/>
        <v>9</v>
      </c>
      <c r="R461" s="8" t="str">
        <f t="shared" si="77"/>
        <v>tier - 2</v>
      </c>
      <c r="S461" t="s">
        <v>197</v>
      </c>
      <c r="T461" s="8" t="str">
        <f t="shared" si="78"/>
        <v>R1025</v>
      </c>
    </row>
    <row r="462" spans="1:20">
      <c r="A462" t="s">
        <v>488</v>
      </c>
      <c r="B462" t="str">
        <f t="shared" si="79"/>
        <v>Id1877</v>
      </c>
      <c r="C462">
        <v>1997</v>
      </c>
      <c r="D462" s="8">
        <f t="shared" si="70"/>
        <v>1997</v>
      </c>
      <c r="E462" t="s">
        <v>17</v>
      </c>
      <c r="F462" s="8" t="str">
        <f t="shared" si="71"/>
        <v>Sep</v>
      </c>
      <c r="G462">
        <v>6</v>
      </c>
      <c r="H462" s="15" t="str">
        <f t="shared" si="72"/>
        <v>6-Sep-1997</v>
      </c>
      <c r="I462" s="13">
        <v>35679</v>
      </c>
      <c r="J462" s="18">
        <f t="shared" si="73"/>
        <v>25</v>
      </c>
      <c r="K462">
        <v>2</v>
      </c>
      <c r="L462" s="14">
        <v>4189.1099999999997</v>
      </c>
      <c r="M462" t="s">
        <v>8</v>
      </c>
      <c r="N462">
        <f t="shared" si="74"/>
        <v>1</v>
      </c>
      <c r="O462" s="8" t="str">
        <f t="shared" si="75"/>
        <v>tier - 2</v>
      </c>
      <c r="P462" t="s">
        <v>8</v>
      </c>
      <c r="Q462">
        <f t="shared" si="76"/>
        <v>9</v>
      </c>
      <c r="R462" s="8" t="str">
        <f t="shared" si="77"/>
        <v>tier - 2</v>
      </c>
      <c r="S462" t="s">
        <v>20</v>
      </c>
      <c r="T462" s="8" t="str">
        <f t="shared" si="78"/>
        <v>R1012</v>
      </c>
    </row>
    <row r="463" spans="1:20">
      <c r="A463" t="s">
        <v>489</v>
      </c>
      <c r="B463" t="str">
        <f t="shared" si="79"/>
        <v>Id1876</v>
      </c>
      <c r="C463">
        <v>1998</v>
      </c>
      <c r="D463" s="8">
        <f t="shared" si="70"/>
        <v>1998</v>
      </c>
      <c r="E463" t="s">
        <v>27</v>
      </c>
      <c r="F463" s="8" t="str">
        <f t="shared" si="71"/>
        <v>Dec</v>
      </c>
      <c r="G463">
        <v>14</v>
      </c>
      <c r="H463" s="15" t="str">
        <f t="shared" si="72"/>
        <v>14-Dec-1998</v>
      </c>
      <c r="I463" s="13">
        <v>36143</v>
      </c>
      <c r="J463" s="18">
        <f t="shared" si="73"/>
        <v>24</v>
      </c>
      <c r="K463">
        <v>3</v>
      </c>
      <c r="L463" s="14">
        <v>4234.93</v>
      </c>
      <c r="M463" t="s">
        <v>8</v>
      </c>
      <c r="N463">
        <f t="shared" si="74"/>
        <v>1</v>
      </c>
      <c r="O463" s="8" t="str">
        <f t="shared" si="75"/>
        <v>tier - 2</v>
      </c>
      <c r="P463" t="s">
        <v>13</v>
      </c>
      <c r="Q463">
        <f t="shared" si="76"/>
        <v>2</v>
      </c>
      <c r="R463" s="8" t="str">
        <f t="shared" si="77"/>
        <v>tier - 1</v>
      </c>
      <c r="S463" t="s">
        <v>39</v>
      </c>
      <c r="T463" s="8" t="str">
        <f t="shared" si="78"/>
        <v>R1011</v>
      </c>
    </row>
    <row r="464" spans="1:20">
      <c r="A464" t="s">
        <v>490</v>
      </c>
      <c r="B464" t="str">
        <f t="shared" si="79"/>
        <v>Id1875</v>
      </c>
      <c r="C464">
        <v>1992</v>
      </c>
      <c r="D464" s="8">
        <f t="shared" si="70"/>
        <v>1992</v>
      </c>
      <c r="E464" t="s">
        <v>15</v>
      </c>
      <c r="F464" s="8" t="str">
        <f t="shared" si="71"/>
        <v>Jun</v>
      </c>
      <c r="G464">
        <v>27</v>
      </c>
      <c r="H464" s="15" t="str">
        <f t="shared" si="72"/>
        <v>27-Jun-1992</v>
      </c>
      <c r="I464" s="13">
        <v>33782</v>
      </c>
      <c r="J464" s="18">
        <f t="shared" si="73"/>
        <v>30</v>
      </c>
      <c r="K464">
        <v>1</v>
      </c>
      <c r="L464" s="14">
        <v>4237.13</v>
      </c>
      <c r="M464" t="s">
        <v>9</v>
      </c>
      <c r="N464">
        <f t="shared" si="74"/>
        <v>4</v>
      </c>
      <c r="O464" s="8" t="str">
        <f t="shared" si="75"/>
        <v>tier - 3</v>
      </c>
      <c r="P464" t="s">
        <v>13</v>
      </c>
      <c r="Q464">
        <f t="shared" si="76"/>
        <v>2</v>
      </c>
      <c r="R464" s="8" t="str">
        <f t="shared" si="77"/>
        <v>tier - 1</v>
      </c>
      <c r="S464" t="s">
        <v>165</v>
      </c>
      <c r="T464" s="8" t="str">
        <f t="shared" si="78"/>
        <v>R1016</v>
      </c>
    </row>
    <row r="465" spans="1:20">
      <c r="A465" t="s">
        <v>491</v>
      </c>
      <c r="B465" t="str">
        <f t="shared" si="79"/>
        <v>Id1874</v>
      </c>
      <c r="C465">
        <v>1991</v>
      </c>
      <c r="D465" s="8">
        <f t="shared" si="70"/>
        <v>1991</v>
      </c>
      <c r="E465" t="s">
        <v>12</v>
      </c>
      <c r="F465" s="8" t="str">
        <f t="shared" si="71"/>
        <v>Nov</v>
      </c>
      <c r="G465">
        <v>3</v>
      </c>
      <c r="H465" s="15" t="str">
        <f t="shared" si="72"/>
        <v>3-Nov-1991</v>
      </c>
      <c r="I465" s="13">
        <v>33545</v>
      </c>
      <c r="J465" s="18">
        <f t="shared" si="73"/>
        <v>31</v>
      </c>
      <c r="K465">
        <v>1</v>
      </c>
      <c r="L465" s="14">
        <v>4239.8900000000003</v>
      </c>
      <c r="M465" t="s">
        <v>8</v>
      </c>
      <c r="N465">
        <f t="shared" si="74"/>
        <v>1</v>
      </c>
      <c r="O465" s="8" t="str">
        <f t="shared" si="75"/>
        <v>tier - 2</v>
      </c>
      <c r="P465" t="s">
        <v>8</v>
      </c>
      <c r="Q465">
        <f t="shared" si="76"/>
        <v>9</v>
      </c>
      <c r="R465" s="8" t="str">
        <f t="shared" si="77"/>
        <v>tier - 2</v>
      </c>
      <c r="S465" t="s">
        <v>20</v>
      </c>
      <c r="T465" s="8" t="str">
        <f t="shared" si="78"/>
        <v>R1012</v>
      </c>
    </row>
    <row r="466" spans="1:20">
      <c r="A466" t="s">
        <v>492</v>
      </c>
      <c r="B466" t="str">
        <f t="shared" si="79"/>
        <v>Id1873</v>
      </c>
      <c r="C466">
        <v>1991</v>
      </c>
      <c r="D466" s="8">
        <f t="shared" si="70"/>
        <v>1991</v>
      </c>
      <c r="E466" t="s">
        <v>27</v>
      </c>
      <c r="F466" s="8" t="str">
        <f t="shared" si="71"/>
        <v>Dec</v>
      </c>
      <c r="G466">
        <v>1</v>
      </c>
      <c r="H466" s="15" t="str">
        <f t="shared" si="72"/>
        <v>1-Dec-1991</v>
      </c>
      <c r="I466" s="13">
        <v>33573</v>
      </c>
      <c r="J466" s="18">
        <f t="shared" si="73"/>
        <v>31</v>
      </c>
      <c r="K466">
        <v>1</v>
      </c>
      <c r="L466" s="14">
        <v>4243.59</v>
      </c>
      <c r="M466" t="s">
        <v>9</v>
      </c>
      <c r="N466">
        <f t="shared" si="74"/>
        <v>4</v>
      </c>
      <c r="O466" s="8" t="str">
        <f t="shared" si="75"/>
        <v>tier - 3</v>
      </c>
      <c r="P466" t="s">
        <v>13</v>
      </c>
      <c r="Q466">
        <f t="shared" si="76"/>
        <v>2</v>
      </c>
      <c r="R466" s="8" t="str">
        <f t="shared" si="77"/>
        <v>tier - 1</v>
      </c>
      <c r="S466" t="s">
        <v>20</v>
      </c>
      <c r="T466" s="8" t="str">
        <f t="shared" si="78"/>
        <v>R1012</v>
      </c>
    </row>
    <row r="467" spans="1:20">
      <c r="A467" t="s">
        <v>493</v>
      </c>
      <c r="B467" t="str">
        <f t="shared" si="79"/>
        <v>Id1872</v>
      </c>
      <c r="C467">
        <v>1982</v>
      </c>
      <c r="D467" s="8">
        <f t="shared" si="70"/>
        <v>1982</v>
      </c>
      <c r="E467" t="s">
        <v>15</v>
      </c>
      <c r="F467" s="8" t="str">
        <f t="shared" si="71"/>
        <v>Jun</v>
      </c>
      <c r="G467">
        <v>16</v>
      </c>
      <c r="H467" s="15" t="str">
        <f t="shared" si="72"/>
        <v>16-Jun-1982</v>
      </c>
      <c r="I467" s="13">
        <v>30118</v>
      </c>
      <c r="J467" s="18">
        <f t="shared" si="73"/>
        <v>40</v>
      </c>
      <c r="K467">
        <v>3</v>
      </c>
      <c r="L467" s="14">
        <v>4250.24</v>
      </c>
      <c r="M467" t="s">
        <v>8</v>
      </c>
      <c r="N467">
        <f t="shared" si="74"/>
        <v>1</v>
      </c>
      <c r="O467" s="8" t="str">
        <f t="shared" si="75"/>
        <v>tier - 2</v>
      </c>
      <c r="P467" t="s">
        <v>9</v>
      </c>
      <c r="Q467">
        <f t="shared" si="76"/>
        <v>1</v>
      </c>
      <c r="R467" s="8" t="str">
        <f t="shared" si="77"/>
        <v>tier - 3</v>
      </c>
      <c r="S467" t="s">
        <v>10</v>
      </c>
      <c r="T467" s="8" t="str">
        <f t="shared" si="78"/>
        <v>R1013</v>
      </c>
    </row>
    <row r="468" spans="1:20">
      <c r="A468" t="s">
        <v>494</v>
      </c>
      <c r="B468" t="str">
        <f t="shared" si="79"/>
        <v>Id1871</v>
      </c>
      <c r="C468">
        <v>1995</v>
      </c>
      <c r="D468" s="8">
        <f t="shared" si="70"/>
        <v>1995</v>
      </c>
      <c r="E468" t="s">
        <v>34</v>
      </c>
      <c r="F468" s="8" t="str">
        <f t="shared" si="71"/>
        <v>Oct</v>
      </c>
      <c r="G468">
        <v>14</v>
      </c>
      <c r="H468" s="15" t="str">
        <f t="shared" si="72"/>
        <v>14-Oct-1995</v>
      </c>
      <c r="I468" s="13">
        <v>34986</v>
      </c>
      <c r="J468" s="18">
        <f t="shared" si="73"/>
        <v>27</v>
      </c>
      <c r="K468">
        <v>3</v>
      </c>
      <c r="L468" s="14">
        <v>4260.74</v>
      </c>
      <c r="M468" t="s">
        <v>9</v>
      </c>
      <c r="N468">
        <f t="shared" si="74"/>
        <v>4</v>
      </c>
      <c r="O468" s="8" t="str">
        <f t="shared" si="75"/>
        <v>tier - 3</v>
      </c>
      <c r="P468" t="s">
        <v>8</v>
      </c>
      <c r="Q468">
        <f t="shared" si="76"/>
        <v>9</v>
      </c>
      <c r="R468" s="8" t="str">
        <f t="shared" si="77"/>
        <v>tier - 2</v>
      </c>
      <c r="S468" t="s">
        <v>39</v>
      </c>
      <c r="T468" s="8" t="str">
        <f t="shared" si="78"/>
        <v>R1011</v>
      </c>
    </row>
    <row r="469" spans="1:20">
      <c r="A469" t="s">
        <v>495</v>
      </c>
      <c r="B469" t="str">
        <f t="shared" si="79"/>
        <v>Id1870</v>
      </c>
      <c r="C469">
        <v>1983</v>
      </c>
      <c r="D469" s="8">
        <f t="shared" si="70"/>
        <v>1983</v>
      </c>
      <c r="E469" t="s">
        <v>12</v>
      </c>
      <c r="F469" s="8" t="str">
        <f t="shared" si="71"/>
        <v>Nov</v>
      </c>
      <c r="G469">
        <v>20</v>
      </c>
      <c r="H469" s="15" t="str">
        <f t="shared" si="72"/>
        <v>20-Nov-1983</v>
      </c>
      <c r="I469" s="13">
        <v>30640</v>
      </c>
      <c r="J469" s="18">
        <f t="shared" si="73"/>
        <v>39</v>
      </c>
      <c r="K469">
        <v>3</v>
      </c>
      <c r="L469" s="14">
        <v>4265.01</v>
      </c>
      <c r="M469" t="s">
        <v>8</v>
      </c>
      <c r="N469">
        <f t="shared" si="74"/>
        <v>1</v>
      </c>
      <c r="O469" s="8" t="str">
        <f t="shared" si="75"/>
        <v>tier - 2</v>
      </c>
      <c r="P469" t="s">
        <v>13</v>
      </c>
      <c r="Q469">
        <f t="shared" si="76"/>
        <v>2</v>
      </c>
      <c r="R469" s="8" t="str">
        <f t="shared" si="77"/>
        <v>tier - 1</v>
      </c>
      <c r="S469" t="s">
        <v>20</v>
      </c>
      <c r="T469" s="8" t="str">
        <f t="shared" si="78"/>
        <v>R1012</v>
      </c>
    </row>
    <row r="470" spans="1:20">
      <c r="A470" t="s">
        <v>496</v>
      </c>
      <c r="B470" t="str">
        <f t="shared" si="79"/>
        <v>Id1869</v>
      </c>
      <c r="C470">
        <v>1992</v>
      </c>
      <c r="D470" s="8">
        <f t="shared" si="70"/>
        <v>1992</v>
      </c>
      <c r="E470" t="s">
        <v>15</v>
      </c>
      <c r="F470" s="8" t="str">
        <f t="shared" si="71"/>
        <v>Jun</v>
      </c>
      <c r="G470">
        <v>18</v>
      </c>
      <c r="H470" s="15" t="str">
        <f t="shared" si="72"/>
        <v>18-Jun-1992</v>
      </c>
      <c r="I470" s="13">
        <v>33773</v>
      </c>
      <c r="J470" s="18">
        <f t="shared" si="73"/>
        <v>30</v>
      </c>
      <c r="K470">
        <v>2</v>
      </c>
      <c r="L470" s="14">
        <v>4266.17</v>
      </c>
      <c r="M470" t="s">
        <v>9</v>
      </c>
      <c r="N470">
        <f t="shared" si="74"/>
        <v>4</v>
      </c>
      <c r="O470" s="8" t="str">
        <f t="shared" si="75"/>
        <v>tier - 3</v>
      </c>
      <c r="P470" t="s">
        <v>8</v>
      </c>
      <c r="Q470">
        <f t="shared" si="76"/>
        <v>9</v>
      </c>
      <c r="R470" s="8" t="str">
        <f t="shared" si="77"/>
        <v>tier - 2</v>
      </c>
      <c r="S470" t="s">
        <v>10</v>
      </c>
      <c r="T470" s="8" t="str">
        <f t="shared" si="78"/>
        <v>R1013</v>
      </c>
    </row>
    <row r="471" spans="1:20">
      <c r="A471" t="s">
        <v>497</v>
      </c>
      <c r="B471" t="str">
        <f t="shared" si="79"/>
        <v>Id1868</v>
      </c>
      <c r="C471">
        <v>2003</v>
      </c>
      <c r="D471" s="8">
        <f t="shared" si="70"/>
        <v>2003</v>
      </c>
      <c r="E471" t="s">
        <v>15</v>
      </c>
      <c r="F471" s="8" t="str">
        <f t="shared" si="71"/>
        <v>Jun</v>
      </c>
      <c r="G471">
        <v>8</v>
      </c>
      <c r="H471" s="15" t="str">
        <f t="shared" si="72"/>
        <v>8-Jun-2003</v>
      </c>
      <c r="I471" s="13">
        <v>37780</v>
      </c>
      <c r="J471" s="18">
        <f t="shared" si="73"/>
        <v>20</v>
      </c>
      <c r="K471">
        <v>0</v>
      </c>
      <c r="L471" s="14">
        <v>4278.55</v>
      </c>
      <c r="M471" t="s">
        <v>8</v>
      </c>
      <c r="N471">
        <f t="shared" si="74"/>
        <v>1</v>
      </c>
      <c r="O471" s="8" t="str">
        <f t="shared" si="75"/>
        <v>tier - 2</v>
      </c>
      <c r="P471" t="s">
        <v>13</v>
      </c>
      <c r="Q471">
        <f t="shared" si="76"/>
        <v>2</v>
      </c>
      <c r="R471" s="8" t="str">
        <f t="shared" si="77"/>
        <v>tier - 1</v>
      </c>
      <c r="S471" t="s">
        <v>297</v>
      </c>
      <c r="T471" s="8" t="str">
        <f t="shared" si="78"/>
        <v>R1021</v>
      </c>
    </row>
    <row r="472" spans="1:20">
      <c r="A472" t="s">
        <v>498</v>
      </c>
      <c r="B472" t="str">
        <f t="shared" si="79"/>
        <v>Id1867</v>
      </c>
      <c r="C472">
        <v>2000</v>
      </c>
      <c r="D472" s="8">
        <f t="shared" si="70"/>
        <v>2000</v>
      </c>
      <c r="E472" t="s">
        <v>12</v>
      </c>
      <c r="F472" s="8" t="str">
        <f t="shared" si="71"/>
        <v>Nov</v>
      </c>
      <c r="G472">
        <v>25</v>
      </c>
      <c r="H472" s="15" t="str">
        <f t="shared" si="72"/>
        <v>25-Nov-2000</v>
      </c>
      <c r="I472" s="13">
        <v>36855</v>
      </c>
      <c r="J472" s="18">
        <f t="shared" si="73"/>
        <v>22</v>
      </c>
      <c r="K472">
        <v>3</v>
      </c>
      <c r="L472" s="14">
        <v>4296.2700000000004</v>
      </c>
      <c r="M472" t="s">
        <v>8</v>
      </c>
      <c r="N472">
        <f t="shared" si="74"/>
        <v>1</v>
      </c>
      <c r="O472" s="8" t="str">
        <f t="shared" si="75"/>
        <v>tier - 2</v>
      </c>
      <c r="P472" t="s">
        <v>9</v>
      </c>
      <c r="Q472">
        <f t="shared" si="76"/>
        <v>1</v>
      </c>
      <c r="R472" s="8" t="str">
        <f t="shared" si="77"/>
        <v>tier - 3</v>
      </c>
      <c r="S472" t="s">
        <v>20</v>
      </c>
      <c r="T472" s="8" t="str">
        <f t="shared" si="78"/>
        <v>R1012</v>
      </c>
    </row>
    <row r="473" spans="1:20">
      <c r="A473" t="s">
        <v>499</v>
      </c>
      <c r="B473" t="str">
        <f t="shared" si="79"/>
        <v>Id1866</v>
      </c>
      <c r="C473">
        <v>1988</v>
      </c>
      <c r="D473" s="8">
        <f t="shared" si="70"/>
        <v>1988</v>
      </c>
      <c r="E473" t="s">
        <v>27</v>
      </c>
      <c r="F473" s="8" t="str">
        <f t="shared" si="71"/>
        <v>Dec</v>
      </c>
      <c r="G473">
        <v>19</v>
      </c>
      <c r="H473" s="15" t="str">
        <f t="shared" si="72"/>
        <v>19-Dec-1988</v>
      </c>
      <c r="I473" s="13">
        <v>32496</v>
      </c>
      <c r="J473" s="18">
        <f t="shared" si="73"/>
        <v>34</v>
      </c>
      <c r="K473">
        <v>0</v>
      </c>
      <c r="L473" s="14">
        <v>4320.41</v>
      </c>
      <c r="M473" t="s">
        <v>8</v>
      </c>
      <c r="N473">
        <f t="shared" si="74"/>
        <v>1</v>
      </c>
      <c r="O473" s="8" t="str">
        <f t="shared" si="75"/>
        <v>tier - 2</v>
      </c>
      <c r="P473" t="s">
        <v>13</v>
      </c>
      <c r="Q473">
        <f t="shared" si="76"/>
        <v>2</v>
      </c>
      <c r="R473" s="8" t="str">
        <f t="shared" si="77"/>
        <v>tier - 1</v>
      </c>
      <c r="S473" t="s">
        <v>20</v>
      </c>
      <c r="T473" s="8" t="str">
        <f t="shared" si="78"/>
        <v>R1012</v>
      </c>
    </row>
    <row r="474" spans="1:20">
      <c r="A474" t="s">
        <v>500</v>
      </c>
      <c r="B474" t="str">
        <f t="shared" si="79"/>
        <v>Id1865</v>
      </c>
      <c r="C474">
        <v>1994</v>
      </c>
      <c r="D474" s="8">
        <f t="shared" si="70"/>
        <v>1994</v>
      </c>
      <c r="E474" t="s">
        <v>12</v>
      </c>
      <c r="F474" s="8" t="str">
        <f t="shared" si="71"/>
        <v>Nov</v>
      </c>
      <c r="G474">
        <v>2</v>
      </c>
      <c r="H474" s="15" t="str">
        <f t="shared" si="72"/>
        <v>2-Nov-1994</v>
      </c>
      <c r="I474" s="13">
        <v>34640</v>
      </c>
      <c r="J474" s="18">
        <f t="shared" si="73"/>
        <v>28</v>
      </c>
      <c r="K474">
        <v>1</v>
      </c>
      <c r="L474" s="14">
        <v>4337.74</v>
      </c>
      <c r="M474" t="s">
        <v>8</v>
      </c>
      <c r="N474">
        <f t="shared" si="74"/>
        <v>1</v>
      </c>
      <c r="O474" s="8" t="str">
        <f t="shared" si="75"/>
        <v>tier - 2</v>
      </c>
      <c r="P474" t="s">
        <v>13</v>
      </c>
      <c r="Q474">
        <f t="shared" si="76"/>
        <v>2</v>
      </c>
      <c r="R474" s="8" t="str">
        <f t="shared" si="77"/>
        <v>tier - 1</v>
      </c>
      <c r="S474" t="s">
        <v>244</v>
      </c>
      <c r="T474" s="8" t="str">
        <f t="shared" si="78"/>
        <v>R1024</v>
      </c>
    </row>
    <row r="475" spans="1:20">
      <c r="A475" t="s">
        <v>501</v>
      </c>
      <c r="B475" t="str">
        <f t="shared" si="79"/>
        <v>Id1864</v>
      </c>
      <c r="C475">
        <v>1994</v>
      </c>
      <c r="D475" s="8">
        <f t="shared" si="70"/>
        <v>1994</v>
      </c>
      <c r="E475" t="s">
        <v>34</v>
      </c>
      <c r="F475" s="8" t="str">
        <f t="shared" si="71"/>
        <v>Oct</v>
      </c>
      <c r="G475">
        <v>26</v>
      </c>
      <c r="H475" s="15" t="str">
        <f t="shared" si="72"/>
        <v>26-Oct-1994</v>
      </c>
      <c r="I475" s="13">
        <v>34633</v>
      </c>
      <c r="J475" s="18">
        <f t="shared" si="73"/>
        <v>28</v>
      </c>
      <c r="K475">
        <v>2</v>
      </c>
      <c r="L475" s="14">
        <v>4340.4399999999996</v>
      </c>
      <c r="M475" t="s">
        <v>8</v>
      </c>
      <c r="N475">
        <f t="shared" si="74"/>
        <v>1</v>
      </c>
      <c r="O475" s="8" t="str">
        <f t="shared" si="75"/>
        <v>tier - 2</v>
      </c>
      <c r="P475" t="s">
        <v>13</v>
      </c>
      <c r="Q475">
        <f t="shared" si="76"/>
        <v>2</v>
      </c>
      <c r="R475" s="8" t="str">
        <f t="shared" si="77"/>
        <v>tier - 1</v>
      </c>
      <c r="S475" t="s">
        <v>10</v>
      </c>
      <c r="T475" s="8" t="str">
        <f t="shared" si="78"/>
        <v>R1013</v>
      </c>
    </row>
    <row r="476" spans="1:20">
      <c r="A476" t="s">
        <v>502</v>
      </c>
      <c r="B476" t="str">
        <f t="shared" si="79"/>
        <v>Id1863</v>
      </c>
      <c r="C476">
        <v>1991</v>
      </c>
      <c r="D476" s="8">
        <f t="shared" si="70"/>
        <v>1991</v>
      </c>
      <c r="E476" t="s">
        <v>15</v>
      </c>
      <c r="F476" s="8" t="str">
        <f t="shared" si="71"/>
        <v>Jun</v>
      </c>
      <c r="G476">
        <v>1</v>
      </c>
      <c r="H476" s="15" t="str">
        <f t="shared" si="72"/>
        <v>1-Jun-1991</v>
      </c>
      <c r="I476" s="13">
        <v>33390</v>
      </c>
      <c r="J476" s="18">
        <f t="shared" si="73"/>
        <v>32</v>
      </c>
      <c r="K476">
        <v>0</v>
      </c>
      <c r="L476" s="14">
        <v>4347.0200000000004</v>
      </c>
      <c r="M476" t="s">
        <v>8</v>
      </c>
      <c r="N476">
        <f t="shared" si="74"/>
        <v>1</v>
      </c>
      <c r="O476" s="8" t="str">
        <f t="shared" si="75"/>
        <v>tier - 2</v>
      </c>
      <c r="P476" t="s">
        <v>13</v>
      </c>
      <c r="Q476">
        <f t="shared" si="76"/>
        <v>2</v>
      </c>
      <c r="R476" s="8" t="str">
        <f t="shared" si="77"/>
        <v>tier - 1</v>
      </c>
      <c r="S476" t="s">
        <v>244</v>
      </c>
      <c r="T476" s="8" t="str">
        <f t="shared" si="78"/>
        <v>R1024</v>
      </c>
    </row>
    <row r="477" spans="1:20">
      <c r="A477" t="s">
        <v>503</v>
      </c>
      <c r="B477" t="str">
        <f t="shared" si="79"/>
        <v>Id1862</v>
      </c>
      <c r="C477">
        <v>1994</v>
      </c>
      <c r="D477" s="8">
        <f t="shared" si="70"/>
        <v>1994</v>
      </c>
      <c r="E477" t="s">
        <v>12</v>
      </c>
      <c r="F477" s="8" t="str">
        <f t="shared" si="71"/>
        <v>Nov</v>
      </c>
      <c r="G477">
        <v>1</v>
      </c>
      <c r="H477" s="15" t="str">
        <f t="shared" si="72"/>
        <v>1-Nov-1994</v>
      </c>
      <c r="I477" s="13">
        <v>34639</v>
      </c>
      <c r="J477" s="18">
        <f t="shared" si="73"/>
        <v>28</v>
      </c>
      <c r="K477">
        <v>2</v>
      </c>
      <c r="L477" s="14">
        <v>4349.46</v>
      </c>
      <c r="M477" t="s">
        <v>8</v>
      </c>
      <c r="N477">
        <f t="shared" si="74"/>
        <v>1</v>
      </c>
      <c r="O477" s="8" t="str">
        <f t="shared" si="75"/>
        <v>tier - 2</v>
      </c>
      <c r="P477" t="s">
        <v>8</v>
      </c>
      <c r="Q477">
        <f t="shared" si="76"/>
        <v>9</v>
      </c>
      <c r="R477" s="8" t="str">
        <f t="shared" si="77"/>
        <v>tier - 2</v>
      </c>
      <c r="S477" t="s">
        <v>10</v>
      </c>
      <c r="T477" s="8" t="str">
        <f t="shared" si="78"/>
        <v>R1013</v>
      </c>
    </row>
    <row r="478" spans="1:20">
      <c r="A478" t="s">
        <v>504</v>
      </c>
      <c r="B478" t="str">
        <f t="shared" si="79"/>
        <v>Id1861</v>
      </c>
      <c r="C478">
        <v>1991</v>
      </c>
      <c r="D478" s="8">
        <f t="shared" si="70"/>
        <v>1991</v>
      </c>
      <c r="E478" t="s">
        <v>17</v>
      </c>
      <c r="F478" s="8" t="str">
        <f t="shared" si="71"/>
        <v>Sep</v>
      </c>
      <c r="G478">
        <v>13</v>
      </c>
      <c r="H478" s="15" t="str">
        <f t="shared" si="72"/>
        <v>13-Sep-1991</v>
      </c>
      <c r="I478" s="13">
        <v>33494</v>
      </c>
      <c r="J478" s="18">
        <f t="shared" si="73"/>
        <v>31</v>
      </c>
      <c r="K478">
        <v>1</v>
      </c>
      <c r="L478" s="14">
        <v>4350.51</v>
      </c>
      <c r="M478" t="s">
        <v>8</v>
      </c>
      <c r="N478">
        <f t="shared" si="74"/>
        <v>1</v>
      </c>
      <c r="O478" s="8" t="str">
        <f t="shared" si="75"/>
        <v>tier - 2</v>
      </c>
      <c r="P478" t="s">
        <v>8</v>
      </c>
      <c r="Q478">
        <f t="shared" si="76"/>
        <v>9</v>
      </c>
      <c r="R478" s="8" t="str">
        <f t="shared" si="77"/>
        <v>tier - 2</v>
      </c>
      <c r="S478" t="s">
        <v>10</v>
      </c>
      <c r="T478" s="8" t="str">
        <f t="shared" si="78"/>
        <v>R1013</v>
      </c>
    </row>
    <row r="479" spans="1:20">
      <c r="A479" t="s">
        <v>505</v>
      </c>
      <c r="B479" t="str">
        <f t="shared" si="79"/>
        <v>Id1860</v>
      </c>
      <c r="C479">
        <v>1990</v>
      </c>
      <c r="D479" s="8">
        <f t="shared" si="70"/>
        <v>1990</v>
      </c>
      <c r="E479" t="s">
        <v>32</v>
      </c>
      <c r="F479" s="8" t="str">
        <f t="shared" si="71"/>
        <v>Aug</v>
      </c>
      <c r="G479">
        <v>28</v>
      </c>
      <c r="H479" s="15" t="str">
        <f t="shared" si="72"/>
        <v>28-Aug-1990</v>
      </c>
      <c r="I479" s="13">
        <v>33113</v>
      </c>
      <c r="J479" s="18">
        <f t="shared" si="73"/>
        <v>32</v>
      </c>
      <c r="K479">
        <v>0</v>
      </c>
      <c r="L479" s="14">
        <v>4357.04</v>
      </c>
      <c r="M479" t="s">
        <v>8</v>
      </c>
      <c r="N479">
        <f t="shared" si="74"/>
        <v>1</v>
      </c>
      <c r="O479" s="8" t="str">
        <f t="shared" si="75"/>
        <v>tier - 2</v>
      </c>
      <c r="P479" t="s">
        <v>9</v>
      </c>
      <c r="Q479">
        <f t="shared" si="76"/>
        <v>1</v>
      </c>
      <c r="R479" s="8" t="str">
        <f t="shared" si="77"/>
        <v>tier - 3</v>
      </c>
      <c r="S479" t="s">
        <v>20</v>
      </c>
      <c r="T479" s="8" t="str">
        <f t="shared" si="78"/>
        <v>R1012</v>
      </c>
    </row>
    <row r="480" spans="1:20">
      <c r="A480" t="s">
        <v>506</v>
      </c>
      <c r="B480" t="str">
        <f t="shared" si="79"/>
        <v>Id1859</v>
      </c>
      <c r="C480">
        <v>1997</v>
      </c>
      <c r="D480" s="8">
        <f t="shared" si="70"/>
        <v>1997</v>
      </c>
      <c r="E480" t="s">
        <v>12</v>
      </c>
      <c r="F480" s="8" t="str">
        <f t="shared" si="71"/>
        <v>Nov</v>
      </c>
      <c r="G480">
        <v>29</v>
      </c>
      <c r="H480" s="15" t="str">
        <f t="shared" si="72"/>
        <v>29-Nov-1997</v>
      </c>
      <c r="I480" s="13">
        <v>35763</v>
      </c>
      <c r="J480" s="18">
        <f t="shared" si="73"/>
        <v>25</v>
      </c>
      <c r="K480">
        <v>3</v>
      </c>
      <c r="L480" s="14">
        <v>4391.6499999999996</v>
      </c>
      <c r="M480" t="s">
        <v>8</v>
      </c>
      <c r="N480">
        <f t="shared" si="74"/>
        <v>1</v>
      </c>
      <c r="O480" s="8" t="str">
        <f t="shared" si="75"/>
        <v>tier - 2</v>
      </c>
      <c r="P480" t="s">
        <v>8</v>
      </c>
      <c r="Q480">
        <f t="shared" si="76"/>
        <v>9</v>
      </c>
      <c r="R480" s="8" t="str">
        <f t="shared" si="77"/>
        <v>tier - 2</v>
      </c>
      <c r="S480" t="s">
        <v>39</v>
      </c>
      <c r="T480" s="8" t="str">
        <f t="shared" si="78"/>
        <v>R1011</v>
      </c>
    </row>
    <row r="481" spans="1:20">
      <c r="A481" t="s">
        <v>507</v>
      </c>
      <c r="B481" t="str">
        <f t="shared" si="79"/>
        <v>Id1858</v>
      </c>
      <c r="C481">
        <v>1982</v>
      </c>
      <c r="D481" s="8">
        <f t="shared" si="70"/>
        <v>1982</v>
      </c>
      <c r="E481" t="s">
        <v>15</v>
      </c>
      <c r="F481" s="8" t="str">
        <f t="shared" si="71"/>
        <v>Jun</v>
      </c>
      <c r="G481">
        <v>29</v>
      </c>
      <c r="H481" s="15" t="str">
        <f t="shared" si="72"/>
        <v>29-Jun-1982</v>
      </c>
      <c r="I481" s="13">
        <v>30131</v>
      </c>
      <c r="J481" s="18">
        <f t="shared" si="73"/>
        <v>40</v>
      </c>
      <c r="K481">
        <v>3</v>
      </c>
      <c r="L481" s="14">
        <v>4392.7</v>
      </c>
      <c r="M481" t="s">
        <v>8</v>
      </c>
      <c r="N481">
        <f t="shared" si="74"/>
        <v>1</v>
      </c>
      <c r="O481" s="8" t="str">
        <f t="shared" si="75"/>
        <v>tier - 2</v>
      </c>
      <c r="P481" t="s">
        <v>8</v>
      </c>
      <c r="Q481">
        <f t="shared" si="76"/>
        <v>9</v>
      </c>
      <c r="R481" s="8" t="str">
        <f t="shared" si="77"/>
        <v>tier - 2</v>
      </c>
      <c r="S481" t="s">
        <v>10</v>
      </c>
      <c r="T481" s="8" t="str">
        <f t="shared" si="78"/>
        <v>R1013</v>
      </c>
    </row>
    <row r="482" spans="1:20">
      <c r="A482" t="s">
        <v>508</v>
      </c>
      <c r="B482" t="str">
        <f t="shared" si="79"/>
        <v>Id1857</v>
      </c>
      <c r="C482">
        <v>1988</v>
      </c>
      <c r="D482" s="8">
        <f t="shared" si="70"/>
        <v>1988</v>
      </c>
      <c r="E482" t="s">
        <v>7</v>
      </c>
      <c r="F482" s="8" t="str">
        <f t="shared" si="71"/>
        <v>Jul</v>
      </c>
      <c r="G482">
        <v>18</v>
      </c>
      <c r="H482" s="15" t="str">
        <f t="shared" si="72"/>
        <v>18-Jul-1988</v>
      </c>
      <c r="I482" s="13">
        <v>32342</v>
      </c>
      <c r="J482" s="18">
        <f t="shared" si="73"/>
        <v>34</v>
      </c>
      <c r="K482">
        <v>3</v>
      </c>
      <c r="L482" s="14">
        <v>4397.3100000000004</v>
      </c>
      <c r="M482" t="s">
        <v>8</v>
      </c>
      <c r="N482">
        <f t="shared" si="74"/>
        <v>1</v>
      </c>
      <c r="O482" s="8" t="str">
        <f t="shared" si="75"/>
        <v>tier - 2</v>
      </c>
      <c r="P482" t="s">
        <v>8</v>
      </c>
      <c r="Q482">
        <f t="shared" si="76"/>
        <v>9</v>
      </c>
      <c r="R482" s="8" t="str">
        <f t="shared" si="77"/>
        <v>tier - 2</v>
      </c>
      <c r="S482" t="s">
        <v>10</v>
      </c>
      <c r="T482" s="8" t="str">
        <f t="shared" si="78"/>
        <v>R1013</v>
      </c>
    </row>
    <row r="483" spans="1:20">
      <c r="A483" t="s">
        <v>509</v>
      </c>
      <c r="B483" t="str">
        <f t="shared" si="79"/>
        <v>Id1856</v>
      </c>
      <c r="C483">
        <v>1986</v>
      </c>
      <c r="D483" s="8">
        <f t="shared" si="70"/>
        <v>1986</v>
      </c>
      <c r="E483" t="s">
        <v>32</v>
      </c>
      <c r="F483" s="8" t="str">
        <f t="shared" si="71"/>
        <v>Aug</v>
      </c>
      <c r="G483">
        <v>11</v>
      </c>
      <c r="H483" s="15" t="str">
        <f t="shared" si="72"/>
        <v>11-Aug-1986</v>
      </c>
      <c r="I483" s="13">
        <v>31635</v>
      </c>
      <c r="J483" s="18">
        <f t="shared" si="73"/>
        <v>36</v>
      </c>
      <c r="K483">
        <v>0</v>
      </c>
      <c r="L483" s="14">
        <v>4399.7299999999996</v>
      </c>
      <c r="M483" t="s">
        <v>9</v>
      </c>
      <c r="N483">
        <f t="shared" si="74"/>
        <v>4</v>
      </c>
      <c r="O483" s="8" t="str">
        <f t="shared" si="75"/>
        <v>tier - 3</v>
      </c>
      <c r="P483" t="s">
        <v>8</v>
      </c>
      <c r="Q483">
        <f t="shared" si="76"/>
        <v>9</v>
      </c>
      <c r="R483" s="8" t="str">
        <f t="shared" si="77"/>
        <v>tier - 2</v>
      </c>
      <c r="S483" t="s">
        <v>10</v>
      </c>
      <c r="T483" s="8" t="str">
        <f t="shared" si="78"/>
        <v>R1013</v>
      </c>
    </row>
    <row r="484" spans="1:20">
      <c r="A484" t="s">
        <v>510</v>
      </c>
      <c r="B484" t="str">
        <f t="shared" si="79"/>
        <v>Id1855</v>
      </c>
      <c r="C484">
        <v>1986</v>
      </c>
      <c r="D484" s="8">
        <f t="shared" si="70"/>
        <v>1986</v>
      </c>
      <c r="E484" t="s">
        <v>7</v>
      </c>
      <c r="F484" s="8" t="str">
        <f t="shared" si="71"/>
        <v>Jul</v>
      </c>
      <c r="G484">
        <v>13</v>
      </c>
      <c r="H484" s="15" t="str">
        <f t="shared" si="72"/>
        <v>13-Jul-1986</v>
      </c>
      <c r="I484" s="13">
        <v>31606</v>
      </c>
      <c r="J484" s="18">
        <f t="shared" si="73"/>
        <v>36</v>
      </c>
      <c r="K484">
        <v>0</v>
      </c>
      <c r="L484" s="14">
        <v>4402.2299999999996</v>
      </c>
      <c r="M484" t="s">
        <v>8</v>
      </c>
      <c r="N484">
        <f t="shared" si="74"/>
        <v>1</v>
      </c>
      <c r="O484" s="8" t="str">
        <f t="shared" si="75"/>
        <v>tier - 2</v>
      </c>
      <c r="P484" t="s">
        <v>8</v>
      </c>
      <c r="Q484">
        <f t="shared" si="76"/>
        <v>9</v>
      </c>
      <c r="R484" s="8" t="str">
        <f t="shared" si="77"/>
        <v>tier - 2</v>
      </c>
      <c r="S484" t="s">
        <v>39</v>
      </c>
      <c r="T484" s="8" t="str">
        <f t="shared" si="78"/>
        <v>R1011</v>
      </c>
    </row>
    <row r="485" spans="1:20">
      <c r="A485" t="s">
        <v>511</v>
      </c>
      <c r="B485" t="str">
        <f t="shared" si="79"/>
        <v>Id1854</v>
      </c>
      <c r="C485">
        <v>1988</v>
      </c>
      <c r="D485" s="8">
        <f t="shared" si="70"/>
        <v>1988</v>
      </c>
      <c r="E485" t="s">
        <v>17</v>
      </c>
      <c r="F485" s="8" t="str">
        <f t="shared" si="71"/>
        <v>Sep</v>
      </c>
      <c r="G485">
        <v>16</v>
      </c>
      <c r="H485" s="15" t="str">
        <f t="shared" si="72"/>
        <v>16-Sep-1988</v>
      </c>
      <c r="I485" s="13">
        <v>32402</v>
      </c>
      <c r="J485" s="18">
        <f t="shared" si="73"/>
        <v>34</v>
      </c>
      <c r="K485">
        <v>0</v>
      </c>
      <c r="L485" s="14">
        <v>4415.16</v>
      </c>
      <c r="M485" t="s">
        <v>8</v>
      </c>
      <c r="N485">
        <f t="shared" si="74"/>
        <v>1</v>
      </c>
      <c r="O485" s="8" t="str">
        <f t="shared" si="75"/>
        <v>tier - 2</v>
      </c>
      <c r="P485" t="s">
        <v>13</v>
      </c>
      <c r="Q485">
        <f t="shared" si="76"/>
        <v>2</v>
      </c>
      <c r="R485" s="8" t="str">
        <f t="shared" si="77"/>
        <v>tier - 1</v>
      </c>
      <c r="S485" t="s">
        <v>10</v>
      </c>
      <c r="T485" s="8" t="str">
        <f t="shared" si="78"/>
        <v>R1013</v>
      </c>
    </row>
    <row r="486" spans="1:20">
      <c r="A486" t="s">
        <v>512</v>
      </c>
      <c r="B486" t="str">
        <f t="shared" si="79"/>
        <v>Id1853</v>
      </c>
      <c r="C486">
        <v>1992</v>
      </c>
      <c r="D486" s="8">
        <f t="shared" si="70"/>
        <v>1992</v>
      </c>
      <c r="E486" t="s">
        <v>32</v>
      </c>
      <c r="F486" s="8" t="str">
        <f t="shared" si="71"/>
        <v>Aug</v>
      </c>
      <c r="G486">
        <v>15</v>
      </c>
      <c r="H486" s="15" t="str">
        <f t="shared" si="72"/>
        <v>15-Aug-1992</v>
      </c>
      <c r="I486" s="13">
        <v>33831</v>
      </c>
      <c r="J486" s="18">
        <f t="shared" si="73"/>
        <v>30</v>
      </c>
      <c r="K486">
        <v>0</v>
      </c>
      <c r="L486" s="14">
        <v>4420.95</v>
      </c>
      <c r="M486" t="s">
        <v>8</v>
      </c>
      <c r="N486">
        <f t="shared" si="74"/>
        <v>1</v>
      </c>
      <c r="O486" s="8" t="str">
        <f t="shared" si="75"/>
        <v>tier - 2</v>
      </c>
      <c r="P486" t="s">
        <v>9</v>
      </c>
      <c r="Q486">
        <f t="shared" si="76"/>
        <v>1</v>
      </c>
      <c r="R486" s="8" t="str">
        <f t="shared" si="77"/>
        <v>tier - 3</v>
      </c>
      <c r="S486" t="s">
        <v>513</v>
      </c>
      <c r="T486" s="8" t="str">
        <f t="shared" si="78"/>
        <v>R1020</v>
      </c>
    </row>
    <row r="487" spans="1:20">
      <c r="A487" t="s">
        <v>514</v>
      </c>
      <c r="B487" t="str">
        <f t="shared" si="79"/>
        <v>Id1852</v>
      </c>
      <c r="C487">
        <v>1994</v>
      </c>
      <c r="D487" s="8">
        <f t="shared" si="70"/>
        <v>1994</v>
      </c>
      <c r="E487" t="s">
        <v>27</v>
      </c>
      <c r="F487" s="8" t="str">
        <f t="shared" si="71"/>
        <v>Dec</v>
      </c>
      <c r="G487">
        <v>29</v>
      </c>
      <c r="H487" s="15" t="str">
        <f t="shared" si="72"/>
        <v>29-Dec-1994</v>
      </c>
      <c r="I487" s="13">
        <v>34697</v>
      </c>
      <c r="J487" s="18">
        <f t="shared" si="73"/>
        <v>28</v>
      </c>
      <c r="K487">
        <v>2</v>
      </c>
      <c r="L487" s="14">
        <v>4428.8900000000003</v>
      </c>
      <c r="M487" t="s">
        <v>9</v>
      </c>
      <c r="N487">
        <f t="shared" si="74"/>
        <v>4</v>
      </c>
      <c r="O487" s="8" t="str">
        <f t="shared" si="75"/>
        <v>tier - 3</v>
      </c>
      <c r="P487" t="s">
        <v>13</v>
      </c>
      <c r="Q487">
        <f t="shared" si="76"/>
        <v>2</v>
      </c>
      <c r="R487" s="8" t="str">
        <f t="shared" si="77"/>
        <v>tier - 1</v>
      </c>
      <c r="S487" t="s">
        <v>353</v>
      </c>
      <c r="T487" s="8" t="str">
        <f t="shared" si="78"/>
        <v>R1017</v>
      </c>
    </row>
    <row r="488" spans="1:20">
      <c r="A488" t="s">
        <v>515</v>
      </c>
      <c r="B488" t="str">
        <f t="shared" si="79"/>
        <v>Id1851</v>
      </c>
      <c r="C488">
        <v>1993</v>
      </c>
      <c r="D488" s="8">
        <f t="shared" si="70"/>
        <v>1993</v>
      </c>
      <c r="E488" t="s">
        <v>17</v>
      </c>
      <c r="F488" s="8" t="str">
        <f t="shared" si="71"/>
        <v>Sep</v>
      </c>
      <c r="G488">
        <v>4</v>
      </c>
      <c r="H488" s="15" t="str">
        <f t="shared" si="72"/>
        <v>4-Sep-1993</v>
      </c>
      <c r="I488" s="13">
        <v>34216</v>
      </c>
      <c r="J488" s="18">
        <f t="shared" si="73"/>
        <v>29</v>
      </c>
      <c r="K488">
        <v>2</v>
      </c>
      <c r="L488" s="14">
        <v>4433.3900000000003</v>
      </c>
      <c r="M488" t="s">
        <v>8</v>
      </c>
      <c r="N488">
        <f t="shared" si="74"/>
        <v>1</v>
      </c>
      <c r="O488" s="8" t="str">
        <f t="shared" si="75"/>
        <v>tier - 2</v>
      </c>
      <c r="P488" t="s">
        <v>9</v>
      </c>
      <c r="Q488">
        <f t="shared" si="76"/>
        <v>1</v>
      </c>
      <c r="R488" s="8" t="str">
        <f t="shared" si="77"/>
        <v>tier - 3</v>
      </c>
      <c r="S488" t="s">
        <v>20</v>
      </c>
      <c r="T488" s="8" t="str">
        <f t="shared" si="78"/>
        <v>R1012</v>
      </c>
    </row>
    <row r="489" spans="1:20">
      <c r="A489" t="s">
        <v>516</v>
      </c>
      <c r="B489" t="str">
        <f t="shared" si="79"/>
        <v>Id1850</v>
      </c>
      <c r="C489">
        <v>1993</v>
      </c>
      <c r="D489" s="8">
        <f t="shared" si="70"/>
        <v>1993</v>
      </c>
      <c r="E489" t="s">
        <v>27</v>
      </c>
      <c r="F489" s="8" t="str">
        <f t="shared" si="71"/>
        <v>Dec</v>
      </c>
      <c r="G489">
        <v>23</v>
      </c>
      <c r="H489" s="15" t="str">
        <f t="shared" si="72"/>
        <v>23-Dec-1993</v>
      </c>
      <c r="I489" s="13">
        <v>34326</v>
      </c>
      <c r="J489" s="18">
        <f t="shared" si="73"/>
        <v>29</v>
      </c>
      <c r="K489">
        <v>2</v>
      </c>
      <c r="L489" s="14">
        <v>4433.92</v>
      </c>
      <c r="M489" t="s">
        <v>8</v>
      </c>
      <c r="N489">
        <f t="shared" si="74"/>
        <v>1</v>
      </c>
      <c r="O489" s="8" t="str">
        <f t="shared" si="75"/>
        <v>tier - 2</v>
      </c>
      <c r="P489" t="s">
        <v>8</v>
      </c>
      <c r="Q489">
        <f t="shared" si="76"/>
        <v>9</v>
      </c>
      <c r="R489" s="8" t="str">
        <f t="shared" si="77"/>
        <v>tier - 2</v>
      </c>
      <c r="S489" t="s">
        <v>20</v>
      </c>
      <c r="T489" s="8" t="str">
        <f t="shared" si="78"/>
        <v>R1012</v>
      </c>
    </row>
    <row r="490" spans="1:20">
      <c r="A490" t="s">
        <v>517</v>
      </c>
      <c r="B490" t="str">
        <f t="shared" si="79"/>
        <v>Id1849</v>
      </c>
      <c r="C490">
        <v>1994</v>
      </c>
      <c r="D490" s="8">
        <f t="shared" si="70"/>
        <v>1994</v>
      </c>
      <c r="E490" t="s">
        <v>34</v>
      </c>
      <c r="F490" s="8" t="str">
        <f t="shared" si="71"/>
        <v>Oct</v>
      </c>
      <c r="G490">
        <v>8</v>
      </c>
      <c r="H490" s="15" t="str">
        <f t="shared" si="72"/>
        <v>8-Oct-1994</v>
      </c>
      <c r="I490" s="13">
        <v>34615</v>
      </c>
      <c r="J490" s="18">
        <f t="shared" si="73"/>
        <v>28</v>
      </c>
      <c r="K490">
        <v>2</v>
      </c>
      <c r="L490" s="14">
        <v>4435.09</v>
      </c>
      <c r="M490" t="s">
        <v>9</v>
      </c>
      <c r="N490">
        <f t="shared" si="74"/>
        <v>4</v>
      </c>
      <c r="O490" s="8" t="str">
        <f t="shared" si="75"/>
        <v>tier - 3</v>
      </c>
      <c r="P490" t="s">
        <v>8</v>
      </c>
      <c r="Q490">
        <f t="shared" si="76"/>
        <v>9</v>
      </c>
      <c r="R490" s="8" t="str">
        <f t="shared" si="77"/>
        <v>tier - 2</v>
      </c>
      <c r="S490" t="s">
        <v>165</v>
      </c>
      <c r="T490" s="8" t="str">
        <f t="shared" si="78"/>
        <v>R1016</v>
      </c>
    </row>
    <row r="491" spans="1:20">
      <c r="A491" t="s">
        <v>518</v>
      </c>
      <c r="B491" t="str">
        <f t="shared" si="79"/>
        <v>Id1848</v>
      </c>
      <c r="C491">
        <v>1994</v>
      </c>
      <c r="D491" s="8">
        <f t="shared" si="70"/>
        <v>1994</v>
      </c>
      <c r="E491" t="s">
        <v>34</v>
      </c>
      <c r="F491" s="8" t="str">
        <f t="shared" si="71"/>
        <v>Oct</v>
      </c>
      <c r="G491">
        <v>24</v>
      </c>
      <c r="H491" s="15" t="str">
        <f t="shared" si="72"/>
        <v>24-Oct-1994</v>
      </c>
      <c r="I491" s="13">
        <v>34631</v>
      </c>
      <c r="J491" s="18">
        <f t="shared" si="73"/>
        <v>28</v>
      </c>
      <c r="K491">
        <v>2</v>
      </c>
      <c r="L491" s="14">
        <v>4438.26</v>
      </c>
      <c r="M491" t="s">
        <v>8</v>
      </c>
      <c r="N491">
        <f t="shared" si="74"/>
        <v>1</v>
      </c>
      <c r="O491" s="8" t="str">
        <f t="shared" si="75"/>
        <v>tier - 2</v>
      </c>
      <c r="P491" t="s">
        <v>9</v>
      </c>
      <c r="Q491">
        <f t="shared" si="76"/>
        <v>1</v>
      </c>
      <c r="R491" s="8" t="str">
        <f t="shared" si="77"/>
        <v>tier - 3</v>
      </c>
      <c r="S491" t="s">
        <v>353</v>
      </c>
      <c r="T491" s="8" t="str">
        <f t="shared" si="78"/>
        <v>R1017</v>
      </c>
    </row>
    <row r="492" spans="1:20">
      <c r="A492" t="s">
        <v>519</v>
      </c>
      <c r="B492" t="str">
        <f t="shared" si="79"/>
        <v>Id1847</v>
      </c>
      <c r="C492">
        <v>1991</v>
      </c>
      <c r="D492" s="8">
        <f t="shared" si="70"/>
        <v>1991</v>
      </c>
      <c r="E492" t="s">
        <v>17</v>
      </c>
      <c r="F492" s="8" t="str">
        <f t="shared" si="71"/>
        <v>Sep</v>
      </c>
      <c r="G492">
        <v>3</v>
      </c>
      <c r="H492" s="15" t="str">
        <f t="shared" si="72"/>
        <v>3-Sep-1991</v>
      </c>
      <c r="I492" s="13">
        <v>33484</v>
      </c>
      <c r="J492" s="18">
        <f t="shared" si="73"/>
        <v>31</v>
      </c>
      <c r="K492">
        <v>1</v>
      </c>
      <c r="L492" s="14">
        <v>4441.21</v>
      </c>
      <c r="M492" t="s">
        <v>13</v>
      </c>
      <c r="N492">
        <f t="shared" si="74"/>
        <v>240</v>
      </c>
      <c r="O492" s="8" t="str">
        <f t="shared" si="75"/>
        <v>tier - 1</v>
      </c>
      <c r="P492" t="s">
        <v>8</v>
      </c>
      <c r="Q492">
        <f t="shared" si="76"/>
        <v>9</v>
      </c>
      <c r="R492" s="8" t="str">
        <f t="shared" si="77"/>
        <v>tier - 2</v>
      </c>
      <c r="S492" t="s">
        <v>273</v>
      </c>
      <c r="T492" s="8" t="str">
        <f t="shared" si="78"/>
        <v>R1014</v>
      </c>
    </row>
    <row r="493" spans="1:20">
      <c r="A493" t="s">
        <v>520</v>
      </c>
      <c r="B493" t="str">
        <f t="shared" si="79"/>
        <v>Id1846</v>
      </c>
      <c r="C493">
        <v>1994</v>
      </c>
      <c r="D493" s="8">
        <f t="shared" si="70"/>
        <v>1994</v>
      </c>
      <c r="E493" t="s">
        <v>15</v>
      </c>
      <c r="F493" s="8" t="str">
        <f t="shared" si="71"/>
        <v>Jun</v>
      </c>
      <c r="G493">
        <v>28</v>
      </c>
      <c r="H493" s="15" t="str">
        <f t="shared" si="72"/>
        <v>28-Jun-1994</v>
      </c>
      <c r="I493" s="13">
        <v>34513</v>
      </c>
      <c r="J493" s="18">
        <f t="shared" si="73"/>
        <v>28</v>
      </c>
      <c r="K493">
        <v>3</v>
      </c>
      <c r="L493" s="14">
        <v>4449.46</v>
      </c>
      <c r="M493" t="s">
        <v>13</v>
      </c>
      <c r="N493">
        <f t="shared" si="74"/>
        <v>240</v>
      </c>
      <c r="O493" s="8" t="str">
        <f t="shared" si="75"/>
        <v>tier - 1</v>
      </c>
      <c r="P493" t="s">
        <v>8</v>
      </c>
      <c r="Q493">
        <f t="shared" si="76"/>
        <v>9</v>
      </c>
      <c r="R493" s="8" t="str">
        <f t="shared" si="77"/>
        <v>tier - 2</v>
      </c>
      <c r="S493" t="s">
        <v>10</v>
      </c>
      <c r="T493" s="8" t="str">
        <f t="shared" si="78"/>
        <v>R1013</v>
      </c>
    </row>
    <row r="494" spans="1:20">
      <c r="A494" t="s">
        <v>521</v>
      </c>
      <c r="B494" t="str">
        <f t="shared" si="79"/>
        <v>Id1845</v>
      </c>
      <c r="C494">
        <v>1990</v>
      </c>
      <c r="D494" s="8">
        <f t="shared" si="70"/>
        <v>1990</v>
      </c>
      <c r="E494" t="s">
        <v>32</v>
      </c>
      <c r="F494" s="8" t="str">
        <f t="shared" si="71"/>
        <v>Aug</v>
      </c>
      <c r="G494">
        <v>8</v>
      </c>
      <c r="H494" s="15" t="str">
        <f t="shared" si="72"/>
        <v>8-Aug-1990</v>
      </c>
      <c r="I494" s="13">
        <v>33093</v>
      </c>
      <c r="J494" s="18">
        <f t="shared" si="73"/>
        <v>32</v>
      </c>
      <c r="K494">
        <v>1</v>
      </c>
      <c r="L494" s="14">
        <v>4454.3999999999996</v>
      </c>
      <c r="M494" t="s">
        <v>8</v>
      </c>
      <c r="N494">
        <f t="shared" si="74"/>
        <v>1</v>
      </c>
      <c r="O494" s="8" t="str">
        <f t="shared" si="75"/>
        <v>tier - 2</v>
      </c>
      <c r="P494" t="s">
        <v>9</v>
      </c>
      <c r="Q494">
        <f t="shared" si="76"/>
        <v>1</v>
      </c>
      <c r="R494" s="8" t="str">
        <f t="shared" si="77"/>
        <v>tier - 3</v>
      </c>
      <c r="S494" t="s">
        <v>20</v>
      </c>
      <c r="T494" s="8" t="str">
        <f t="shared" si="78"/>
        <v>R1012</v>
      </c>
    </row>
    <row r="495" spans="1:20">
      <c r="A495" t="s">
        <v>522</v>
      </c>
      <c r="B495" t="str">
        <f t="shared" si="79"/>
        <v>Id1844</v>
      </c>
      <c r="C495">
        <v>1990</v>
      </c>
      <c r="D495" s="8">
        <f t="shared" si="70"/>
        <v>1990</v>
      </c>
      <c r="E495" t="s">
        <v>7</v>
      </c>
      <c r="F495" s="8" t="str">
        <f t="shared" si="71"/>
        <v>Jul</v>
      </c>
      <c r="G495">
        <v>15</v>
      </c>
      <c r="H495" s="15" t="str">
        <f t="shared" si="72"/>
        <v>15-Jul-1990</v>
      </c>
      <c r="I495" s="13">
        <v>33069</v>
      </c>
      <c r="J495" s="18">
        <f t="shared" si="73"/>
        <v>32</v>
      </c>
      <c r="K495">
        <v>1</v>
      </c>
      <c r="L495" s="14">
        <v>4462.72</v>
      </c>
      <c r="M495" t="s">
        <v>8</v>
      </c>
      <c r="N495">
        <f t="shared" si="74"/>
        <v>1</v>
      </c>
      <c r="O495" s="8" t="str">
        <f t="shared" si="75"/>
        <v>tier - 2</v>
      </c>
      <c r="P495" t="s">
        <v>9</v>
      </c>
      <c r="Q495">
        <f t="shared" si="76"/>
        <v>1</v>
      </c>
      <c r="R495" s="8" t="str">
        <f t="shared" si="77"/>
        <v>tier - 3</v>
      </c>
      <c r="S495" t="s">
        <v>20</v>
      </c>
      <c r="T495" s="8" t="str">
        <f t="shared" si="78"/>
        <v>R1012</v>
      </c>
    </row>
    <row r="496" spans="1:20">
      <c r="A496" t="s">
        <v>523</v>
      </c>
      <c r="B496" t="str">
        <f t="shared" si="79"/>
        <v>Id1843</v>
      </c>
      <c r="C496">
        <v>1991</v>
      </c>
      <c r="D496" s="8">
        <f t="shared" si="70"/>
        <v>1991</v>
      </c>
      <c r="E496" t="s">
        <v>7</v>
      </c>
      <c r="F496" s="8" t="str">
        <f t="shared" si="71"/>
        <v>Jul</v>
      </c>
      <c r="G496">
        <v>4</v>
      </c>
      <c r="H496" s="15" t="str">
        <f t="shared" si="72"/>
        <v>4-Jul-1991</v>
      </c>
      <c r="I496" s="13">
        <v>33423</v>
      </c>
      <c r="J496" s="18">
        <f t="shared" si="73"/>
        <v>31</v>
      </c>
      <c r="K496">
        <v>2</v>
      </c>
      <c r="L496" s="14">
        <v>4463.21</v>
      </c>
      <c r="M496" t="s">
        <v>9</v>
      </c>
      <c r="N496">
        <f t="shared" si="74"/>
        <v>4</v>
      </c>
      <c r="O496" s="8" t="str">
        <f t="shared" si="75"/>
        <v>tier - 3</v>
      </c>
      <c r="P496" t="s">
        <v>9</v>
      </c>
      <c r="Q496">
        <f t="shared" si="76"/>
        <v>1</v>
      </c>
      <c r="R496" s="8" t="str">
        <f t="shared" si="77"/>
        <v>tier - 3</v>
      </c>
      <c r="S496" t="s">
        <v>10</v>
      </c>
      <c r="T496" s="8" t="str">
        <f t="shared" si="78"/>
        <v>R1013</v>
      </c>
    </row>
    <row r="497" spans="1:20">
      <c r="A497" t="s">
        <v>524</v>
      </c>
      <c r="B497" t="str">
        <f t="shared" si="79"/>
        <v>Id1842</v>
      </c>
      <c r="C497">
        <v>1999</v>
      </c>
      <c r="D497" s="8">
        <f t="shared" si="70"/>
        <v>1999</v>
      </c>
      <c r="E497" t="s">
        <v>12</v>
      </c>
      <c r="F497" s="8" t="str">
        <f t="shared" si="71"/>
        <v>Nov</v>
      </c>
      <c r="G497">
        <v>20</v>
      </c>
      <c r="H497" s="15" t="str">
        <f t="shared" si="72"/>
        <v>20-Nov-1999</v>
      </c>
      <c r="I497" s="13">
        <v>36484</v>
      </c>
      <c r="J497" s="18">
        <f t="shared" si="73"/>
        <v>23</v>
      </c>
      <c r="K497">
        <v>3</v>
      </c>
      <c r="L497" s="14">
        <v>4466.62</v>
      </c>
      <c r="M497" t="s">
        <v>8</v>
      </c>
      <c r="N497">
        <f t="shared" si="74"/>
        <v>1</v>
      </c>
      <c r="O497" s="8" t="str">
        <f t="shared" si="75"/>
        <v>tier - 2</v>
      </c>
      <c r="P497" t="s">
        <v>8</v>
      </c>
      <c r="Q497">
        <f t="shared" si="76"/>
        <v>9</v>
      </c>
      <c r="R497" s="8" t="str">
        <f t="shared" si="77"/>
        <v>tier - 2</v>
      </c>
      <c r="S497" t="s">
        <v>20</v>
      </c>
      <c r="T497" s="8" t="str">
        <f t="shared" si="78"/>
        <v>R1012</v>
      </c>
    </row>
    <row r="498" spans="1:20">
      <c r="A498" t="s">
        <v>525</v>
      </c>
      <c r="B498" t="str">
        <f t="shared" si="79"/>
        <v>Id1841</v>
      </c>
      <c r="C498">
        <v>2004</v>
      </c>
      <c r="D498" s="8">
        <f t="shared" si="70"/>
        <v>2004</v>
      </c>
      <c r="E498" t="s">
        <v>7</v>
      </c>
      <c r="F498" s="8" t="str">
        <f t="shared" si="71"/>
        <v>Jul</v>
      </c>
      <c r="G498">
        <v>18</v>
      </c>
      <c r="H498" s="15" t="str">
        <f t="shared" si="72"/>
        <v>18-Jul-2004</v>
      </c>
      <c r="I498" s="13">
        <v>38186</v>
      </c>
      <c r="J498" s="18">
        <f t="shared" si="73"/>
        <v>18</v>
      </c>
      <c r="K498">
        <v>0</v>
      </c>
      <c r="L498" s="14">
        <v>4468.25</v>
      </c>
      <c r="M498" t="s">
        <v>8</v>
      </c>
      <c r="N498">
        <f t="shared" si="74"/>
        <v>1</v>
      </c>
      <c r="O498" s="8" t="str">
        <f t="shared" si="75"/>
        <v>tier - 2</v>
      </c>
      <c r="P498" t="s">
        <v>8</v>
      </c>
      <c r="Q498">
        <f t="shared" si="76"/>
        <v>9</v>
      </c>
      <c r="R498" s="8" t="str">
        <f t="shared" si="77"/>
        <v>tier - 2</v>
      </c>
      <c r="S498" t="s">
        <v>20</v>
      </c>
      <c r="T498" s="8" t="str">
        <f t="shared" si="78"/>
        <v>R1012</v>
      </c>
    </row>
    <row r="499" spans="1:20">
      <c r="A499" t="s">
        <v>526</v>
      </c>
      <c r="B499" t="str">
        <f t="shared" si="79"/>
        <v>Id1840</v>
      </c>
      <c r="C499">
        <v>1992</v>
      </c>
      <c r="D499" s="8">
        <f t="shared" si="70"/>
        <v>1992</v>
      </c>
      <c r="E499" t="s">
        <v>7</v>
      </c>
      <c r="F499" s="8" t="str">
        <f t="shared" si="71"/>
        <v>Jul</v>
      </c>
      <c r="G499">
        <v>12</v>
      </c>
      <c r="H499" s="15" t="str">
        <f t="shared" si="72"/>
        <v>12-Jul-1992</v>
      </c>
      <c r="I499" s="13">
        <v>33797</v>
      </c>
      <c r="J499" s="18">
        <f t="shared" si="73"/>
        <v>30</v>
      </c>
      <c r="K499">
        <v>0</v>
      </c>
      <c r="L499" s="14">
        <v>4488.58</v>
      </c>
      <c r="M499" t="s">
        <v>8</v>
      </c>
      <c r="N499">
        <f t="shared" si="74"/>
        <v>1</v>
      </c>
      <c r="O499" s="8" t="str">
        <f t="shared" si="75"/>
        <v>tier - 2</v>
      </c>
      <c r="P499" t="s">
        <v>9</v>
      </c>
      <c r="Q499">
        <f t="shared" si="76"/>
        <v>1</v>
      </c>
      <c r="R499" s="8" t="str">
        <f t="shared" si="77"/>
        <v>tier - 3</v>
      </c>
      <c r="S499" t="s">
        <v>20</v>
      </c>
      <c r="T499" s="8" t="str">
        <f t="shared" si="78"/>
        <v>R1012</v>
      </c>
    </row>
    <row r="500" spans="1:20">
      <c r="A500" t="s">
        <v>527</v>
      </c>
      <c r="B500" t="str">
        <f t="shared" si="79"/>
        <v>Id1839</v>
      </c>
      <c r="C500">
        <v>1988</v>
      </c>
      <c r="D500" s="8">
        <f t="shared" si="70"/>
        <v>1988</v>
      </c>
      <c r="E500" t="s">
        <v>15</v>
      </c>
      <c r="F500" s="8" t="str">
        <f t="shared" si="71"/>
        <v>Jun</v>
      </c>
      <c r="G500">
        <v>26</v>
      </c>
      <c r="H500" s="15" t="str">
        <f t="shared" si="72"/>
        <v>26-Jun-1988</v>
      </c>
      <c r="I500" s="13">
        <v>32320</v>
      </c>
      <c r="J500" s="18">
        <f t="shared" si="73"/>
        <v>34</v>
      </c>
      <c r="K500">
        <v>0</v>
      </c>
      <c r="L500" s="14">
        <v>4500.34</v>
      </c>
      <c r="M500" t="s">
        <v>8</v>
      </c>
      <c r="N500">
        <f t="shared" si="74"/>
        <v>1</v>
      </c>
      <c r="O500" s="8" t="str">
        <f t="shared" si="75"/>
        <v>tier - 2</v>
      </c>
      <c r="P500" t="s">
        <v>13</v>
      </c>
      <c r="Q500">
        <f t="shared" si="76"/>
        <v>2</v>
      </c>
      <c r="R500" s="8" t="str">
        <f t="shared" si="77"/>
        <v>tier - 1</v>
      </c>
      <c r="S500" t="s">
        <v>353</v>
      </c>
      <c r="T500" s="8" t="str">
        <f t="shared" si="78"/>
        <v>R1017</v>
      </c>
    </row>
    <row r="501" spans="1:20">
      <c r="A501" t="s">
        <v>528</v>
      </c>
      <c r="B501" t="str">
        <f t="shared" si="79"/>
        <v>Id1838</v>
      </c>
      <c r="C501">
        <v>1997</v>
      </c>
      <c r="D501" s="8">
        <f t="shared" si="70"/>
        <v>1997</v>
      </c>
      <c r="E501" t="s">
        <v>34</v>
      </c>
      <c r="F501" s="8" t="str">
        <f t="shared" si="71"/>
        <v>Oct</v>
      </c>
      <c r="G501">
        <v>13</v>
      </c>
      <c r="H501" s="15" t="str">
        <f t="shared" si="72"/>
        <v>13-Oct-1997</v>
      </c>
      <c r="I501" s="13">
        <v>35716</v>
      </c>
      <c r="J501" s="18">
        <f t="shared" si="73"/>
        <v>25</v>
      </c>
      <c r="K501">
        <v>4</v>
      </c>
      <c r="L501" s="14">
        <v>4504.66</v>
      </c>
      <c r="M501" t="s">
        <v>13</v>
      </c>
      <c r="N501">
        <f t="shared" si="74"/>
        <v>240</v>
      </c>
      <c r="O501" s="8" t="str">
        <f t="shared" si="75"/>
        <v>tier - 1</v>
      </c>
      <c r="P501" t="s">
        <v>8</v>
      </c>
      <c r="Q501">
        <f t="shared" si="76"/>
        <v>9</v>
      </c>
      <c r="R501" s="8" t="str">
        <f t="shared" si="77"/>
        <v>tier - 2</v>
      </c>
      <c r="S501" t="s">
        <v>10</v>
      </c>
      <c r="T501" s="8" t="str">
        <f t="shared" si="78"/>
        <v>R1013</v>
      </c>
    </row>
    <row r="502" spans="1:20">
      <c r="A502" t="s">
        <v>529</v>
      </c>
      <c r="B502" t="str">
        <f t="shared" si="79"/>
        <v>Id1837</v>
      </c>
      <c r="C502">
        <v>1982</v>
      </c>
      <c r="D502" s="8">
        <f t="shared" si="70"/>
        <v>1982</v>
      </c>
      <c r="E502" t="s">
        <v>17</v>
      </c>
      <c r="F502" s="8" t="str">
        <f t="shared" si="71"/>
        <v>Sep</v>
      </c>
      <c r="G502">
        <v>27</v>
      </c>
      <c r="H502" s="15" t="str">
        <f t="shared" si="72"/>
        <v>27-Sep-1982</v>
      </c>
      <c r="I502" s="13">
        <v>30221</v>
      </c>
      <c r="J502" s="18">
        <f t="shared" si="73"/>
        <v>40</v>
      </c>
      <c r="K502">
        <v>3</v>
      </c>
      <c r="L502" s="14">
        <v>4511.41</v>
      </c>
      <c r="M502" t="s">
        <v>8</v>
      </c>
      <c r="N502">
        <f t="shared" si="74"/>
        <v>1</v>
      </c>
      <c r="O502" s="8" t="str">
        <f t="shared" si="75"/>
        <v>tier - 2</v>
      </c>
      <c r="P502" t="s">
        <v>9</v>
      </c>
      <c r="Q502">
        <f t="shared" si="76"/>
        <v>1</v>
      </c>
      <c r="R502" s="8" t="str">
        <f t="shared" si="77"/>
        <v>tier - 3</v>
      </c>
      <c r="S502" t="s">
        <v>10</v>
      </c>
      <c r="T502" s="8" t="str">
        <f t="shared" si="78"/>
        <v>R1013</v>
      </c>
    </row>
    <row r="503" spans="1:20">
      <c r="A503" t="s">
        <v>530</v>
      </c>
      <c r="B503" t="str">
        <f t="shared" si="79"/>
        <v>Id1836</v>
      </c>
      <c r="C503">
        <v>1980</v>
      </c>
      <c r="D503" s="8">
        <f t="shared" si="70"/>
        <v>1980</v>
      </c>
      <c r="E503" t="s">
        <v>15</v>
      </c>
      <c r="F503" s="8" t="str">
        <f t="shared" si="71"/>
        <v>Jun</v>
      </c>
      <c r="G503">
        <v>16</v>
      </c>
      <c r="H503" s="15" t="str">
        <f t="shared" si="72"/>
        <v>16-Jun-1980</v>
      </c>
      <c r="I503" s="13">
        <v>29388</v>
      </c>
      <c r="J503" s="18">
        <f t="shared" si="73"/>
        <v>42</v>
      </c>
      <c r="K503">
        <v>2</v>
      </c>
      <c r="L503" s="14">
        <v>4515.71</v>
      </c>
      <c r="M503" t="s">
        <v>8</v>
      </c>
      <c r="N503">
        <f t="shared" si="74"/>
        <v>1</v>
      </c>
      <c r="O503" s="8" t="str">
        <f t="shared" si="75"/>
        <v>tier - 2</v>
      </c>
      <c r="P503" t="s">
        <v>9</v>
      </c>
      <c r="Q503">
        <f t="shared" si="76"/>
        <v>1</v>
      </c>
      <c r="R503" s="8" t="str">
        <f t="shared" si="77"/>
        <v>tier - 3</v>
      </c>
      <c r="S503" t="s">
        <v>10</v>
      </c>
      <c r="T503" s="8" t="str">
        <f t="shared" si="78"/>
        <v>R1013</v>
      </c>
    </row>
    <row r="504" spans="1:20">
      <c r="A504" t="s">
        <v>531</v>
      </c>
      <c r="B504" t="str">
        <f t="shared" si="79"/>
        <v>Id1835</v>
      </c>
      <c r="C504">
        <v>2003</v>
      </c>
      <c r="D504" s="8">
        <f t="shared" si="70"/>
        <v>2003</v>
      </c>
      <c r="E504" t="s">
        <v>34</v>
      </c>
      <c r="F504" s="8" t="str">
        <f t="shared" si="71"/>
        <v>Oct</v>
      </c>
      <c r="G504">
        <v>2</v>
      </c>
      <c r="H504" s="15" t="str">
        <f t="shared" si="72"/>
        <v>2-Oct-2003</v>
      </c>
      <c r="I504" s="13">
        <v>37896</v>
      </c>
      <c r="J504" s="18">
        <f t="shared" si="73"/>
        <v>19</v>
      </c>
      <c r="K504">
        <v>0</v>
      </c>
      <c r="L504" s="14">
        <v>4518.3999999999996</v>
      </c>
      <c r="M504" t="s">
        <v>8</v>
      </c>
      <c r="N504">
        <f t="shared" si="74"/>
        <v>1</v>
      </c>
      <c r="O504" s="8" t="str">
        <f t="shared" si="75"/>
        <v>tier - 2</v>
      </c>
      <c r="P504" t="s">
        <v>9</v>
      </c>
      <c r="Q504">
        <f t="shared" si="76"/>
        <v>1</v>
      </c>
      <c r="R504" s="8" t="str">
        <f t="shared" si="77"/>
        <v>tier - 3</v>
      </c>
      <c r="S504" t="s">
        <v>532</v>
      </c>
      <c r="T504" s="8" t="str">
        <f t="shared" si="78"/>
        <v>R1026</v>
      </c>
    </row>
    <row r="505" spans="1:20">
      <c r="A505" t="s">
        <v>533</v>
      </c>
      <c r="B505" t="str">
        <f t="shared" si="79"/>
        <v>Id1834</v>
      </c>
      <c r="C505">
        <v>1987</v>
      </c>
      <c r="D505" s="8">
        <f t="shared" si="70"/>
        <v>1987</v>
      </c>
      <c r="E505" t="s">
        <v>27</v>
      </c>
      <c r="F505" s="8" t="str">
        <f t="shared" si="71"/>
        <v>Dec</v>
      </c>
      <c r="G505">
        <v>5</v>
      </c>
      <c r="H505" s="15" t="str">
        <f t="shared" si="72"/>
        <v>5-Dec-1987</v>
      </c>
      <c r="I505" s="13">
        <v>32116</v>
      </c>
      <c r="J505" s="18">
        <f t="shared" si="73"/>
        <v>35</v>
      </c>
      <c r="K505">
        <v>3</v>
      </c>
      <c r="L505" s="14">
        <v>4518.7700000000004</v>
      </c>
      <c r="M505" t="s">
        <v>8</v>
      </c>
      <c r="N505">
        <f t="shared" si="74"/>
        <v>1</v>
      </c>
      <c r="O505" s="8" t="str">
        <f t="shared" si="75"/>
        <v>tier - 2</v>
      </c>
      <c r="P505" t="s">
        <v>9</v>
      </c>
      <c r="Q505">
        <f t="shared" si="76"/>
        <v>1</v>
      </c>
      <c r="R505" s="8" t="str">
        <f t="shared" si="77"/>
        <v>tier - 3</v>
      </c>
      <c r="S505" t="s">
        <v>20</v>
      </c>
      <c r="T505" s="8" t="str">
        <f t="shared" si="78"/>
        <v>R1012</v>
      </c>
    </row>
    <row r="506" spans="1:20">
      <c r="A506" t="s">
        <v>534</v>
      </c>
      <c r="B506" t="str">
        <f t="shared" si="79"/>
        <v>Id1833</v>
      </c>
      <c r="C506">
        <v>1988</v>
      </c>
      <c r="D506" s="8">
        <f t="shared" si="70"/>
        <v>1988</v>
      </c>
      <c r="E506" t="s">
        <v>27</v>
      </c>
      <c r="F506" s="8" t="str">
        <f t="shared" si="71"/>
        <v>Dec</v>
      </c>
      <c r="G506">
        <v>21</v>
      </c>
      <c r="H506" s="15" t="str">
        <f t="shared" si="72"/>
        <v>21-Dec-1988</v>
      </c>
      <c r="I506" s="13">
        <v>32498</v>
      </c>
      <c r="J506" s="18">
        <f t="shared" si="73"/>
        <v>34</v>
      </c>
      <c r="K506">
        <v>0</v>
      </c>
      <c r="L506" s="14">
        <v>4518.83</v>
      </c>
      <c r="M506" t="s">
        <v>8</v>
      </c>
      <c r="N506">
        <f t="shared" si="74"/>
        <v>1</v>
      </c>
      <c r="O506" s="8" t="str">
        <f t="shared" si="75"/>
        <v>tier - 2</v>
      </c>
      <c r="P506" t="s">
        <v>8</v>
      </c>
      <c r="Q506">
        <f t="shared" si="76"/>
        <v>9</v>
      </c>
      <c r="R506" s="8" t="str">
        <f t="shared" si="77"/>
        <v>tier - 2</v>
      </c>
      <c r="S506" t="s">
        <v>353</v>
      </c>
      <c r="T506" s="8" t="str">
        <f t="shared" si="78"/>
        <v>R1017</v>
      </c>
    </row>
    <row r="507" spans="1:20">
      <c r="A507" t="s">
        <v>535</v>
      </c>
      <c r="B507" t="str">
        <f t="shared" si="79"/>
        <v>Id1832</v>
      </c>
      <c r="C507">
        <v>1992</v>
      </c>
      <c r="D507" s="8">
        <f t="shared" si="70"/>
        <v>1992</v>
      </c>
      <c r="E507" t="s">
        <v>32</v>
      </c>
      <c r="F507" s="8" t="str">
        <f t="shared" si="71"/>
        <v>Aug</v>
      </c>
      <c r="G507">
        <v>13</v>
      </c>
      <c r="H507" s="15" t="str">
        <f t="shared" si="72"/>
        <v>13-Aug-1992</v>
      </c>
      <c r="I507" s="13">
        <v>33829</v>
      </c>
      <c r="J507" s="18">
        <f t="shared" si="73"/>
        <v>30</v>
      </c>
      <c r="K507">
        <v>1</v>
      </c>
      <c r="L507" s="14">
        <v>4527.18</v>
      </c>
      <c r="M507" t="s">
        <v>8</v>
      </c>
      <c r="N507">
        <f t="shared" si="74"/>
        <v>1</v>
      </c>
      <c r="O507" s="8" t="str">
        <f t="shared" si="75"/>
        <v>tier - 2</v>
      </c>
      <c r="P507" t="s">
        <v>8</v>
      </c>
      <c r="Q507">
        <f t="shared" si="76"/>
        <v>9</v>
      </c>
      <c r="R507" s="8" t="str">
        <f t="shared" si="77"/>
        <v>tier - 2</v>
      </c>
      <c r="S507" t="s">
        <v>20</v>
      </c>
      <c r="T507" s="8" t="str">
        <f t="shared" si="78"/>
        <v>R1012</v>
      </c>
    </row>
    <row r="508" spans="1:20">
      <c r="A508" t="s">
        <v>536</v>
      </c>
      <c r="B508" t="str">
        <f t="shared" si="79"/>
        <v>Id1831</v>
      </c>
      <c r="C508">
        <v>1993</v>
      </c>
      <c r="D508" s="8">
        <f t="shared" si="70"/>
        <v>1993</v>
      </c>
      <c r="E508" t="s">
        <v>15</v>
      </c>
      <c r="F508" s="8" t="str">
        <f t="shared" si="71"/>
        <v>Jun</v>
      </c>
      <c r="G508">
        <v>29</v>
      </c>
      <c r="H508" s="15" t="str">
        <f t="shared" si="72"/>
        <v>29-Jun-1993</v>
      </c>
      <c r="I508" s="13">
        <v>34149</v>
      </c>
      <c r="J508" s="18">
        <f t="shared" si="73"/>
        <v>29</v>
      </c>
      <c r="K508">
        <v>2</v>
      </c>
      <c r="L508" s="14">
        <v>4529.4799999999996</v>
      </c>
      <c r="M508" t="s">
        <v>8</v>
      </c>
      <c r="N508">
        <f t="shared" si="74"/>
        <v>1</v>
      </c>
      <c r="O508" s="8" t="str">
        <f t="shared" si="75"/>
        <v>tier - 2</v>
      </c>
      <c r="P508" t="s">
        <v>13</v>
      </c>
      <c r="Q508">
        <f t="shared" si="76"/>
        <v>2</v>
      </c>
      <c r="R508" s="8" t="str">
        <f t="shared" si="77"/>
        <v>tier - 1</v>
      </c>
      <c r="S508" t="s">
        <v>39</v>
      </c>
      <c r="T508" s="8" t="str">
        <f t="shared" si="78"/>
        <v>R1011</v>
      </c>
    </row>
    <row r="509" spans="1:20">
      <c r="A509" t="s">
        <v>537</v>
      </c>
      <c r="B509" t="str">
        <f t="shared" si="79"/>
        <v>Id1830</v>
      </c>
      <c r="C509">
        <v>1988</v>
      </c>
      <c r="D509" s="8">
        <f t="shared" si="70"/>
        <v>1988</v>
      </c>
      <c r="E509" t="s">
        <v>15</v>
      </c>
      <c r="F509" s="8" t="str">
        <f t="shared" si="71"/>
        <v>Jun</v>
      </c>
      <c r="G509">
        <v>13</v>
      </c>
      <c r="H509" s="15" t="str">
        <f t="shared" si="72"/>
        <v>13-Jun-1988</v>
      </c>
      <c r="I509" s="13">
        <v>32307</v>
      </c>
      <c r="J509" s="18">
        <f t="shared" si="73"/>
        <v>34</v>
      </c>
      <c r="K509">
        <v>1</v>
      </c>
      <c r="L509" s="14">
        <v>4536.26</v>
      </c>
      <c r="M509" t="s">
        <v>8</v>
      </c>
      <c r="N509">
        <f t="shared" si="74"/>
        <v>1</v>
      </c>
      <c r="O509" s="8" t="str">
        <f t="shared" si="75"/>
        <v>tier - 2</v>
      </c>
      <c r="P509" t="s">
        <v>8</v>
      </c>
      <c r="Q509">
        <f t="shared" si="76"/>
        <v>9</v>
      </c>
      <c r="R509" s="8" t="str">
        <f t="shared" si="77"/>
        <v>tier - 2</v>
      </c>
      <c r="S509" t="s">
        <v>39</v>
      </c>
      <c r="T509" s="8" t="str">
        <f t="shared" si="78"/>
        <v>R1011</v>
      </c>
    </row>
    <row r="510" spans="1:20">
      <c r="A510" t="s">
        <v>538</v>
      </c>
      <c r="B510" t="str">
        <f t="shared" si="79"/>
        <v>Id1829</v>
      </c>
      <c r="C510">
        <v>1990</v>
      </c>
      <c r="D510" s="8">
        <f t="shared" si="70"/>
        <v>1990</v>
      </c>
      <c r="E510" t="s">
        <v>12</v>
      </c>
      <c r="F510" s="8" t="str">
        <f t="shared" si="71"/>
        <v>Nov</v>
      </c>
      <c r="G510">
        <v>17</v>
      </c>
      <c r="H510" s="15" t="str">
        <f t="shared" si="72"/>
        <v>17-Nov-1990</v>
      </c>
      <c r="I510" s="13">
        <v>33194</v>
      </c>
      <c r="J510" s="18">
        <f t="shared" si="73"/>
        <v>32</v>
      </c>
      <c r="K510">
        <v>0</v>
      </c>
      <c r="L510" s="14">
        <v>4544.2299999999996</v>
      </c>
      <c r="M510" t="s">
        <v>8</v>
      </c>
      <c r="N510">
        <f t="shared" si="74"/>
        <v>1</v>
      </c>
      <c r="O510" s="8" t="str">
        <f t="shared" si="75"/>
        <v>tier - 2</v>
      </c>
      <c r="P510" t="s">
        <v>13</v>
      </c>
      <c r="Q510">
        <f t="shared" si="76"/>
        <v>2</v>
      </c>
      <c r="R510" s="8" t="str">
        <f t="shared" si="77"/>
        <v>tier - 1</v>
      </c>
      <c r="S510" t="s">
        <v>244</v>
      </c>
      <c r="T510" s="8" t="str">
        <f t="shared" si="78"/>
        <v>R1024</v>
      </c>
    </row>
    <row r="511" spans="1:20">
      <c r="A511" t="s">
        <v>539</v>
      </c>
      <c r="B511" t="str">
        <f t="shared" si="79"/>
        <v>Id1828</v>
      </c>
      <c r="C511">
        <v>2004</v>
      </c>
      <c r="D511" s="8">
        <f t="shared" si="70"/>
        <v>2004</v>
      </c>
      <c r="E511" t="s">
        <v>27</v>
      </c>
      <c r="F511" s="8" t="str">
        <f t="shared" si="71"/>
        <v>Dec</v>
      </c>
      <c r="G511">
        <v>22</v>
      </c>
      <c r="H511" s="15" t="str">
        <f t="shared" si="72"/>
        <v>22-Dec-2004</v>
      </c>
      <c r="I511" s="13">
        <v>38343</v>
      </c>
      <c r="J511" s="18">
        <f t="shared" si="73"/>
        <v>18</v>
      </c>
      <c r="K511">
        <v>4</v>
      </c>
      <c r="L511" s="14">
        <v>4561.1899999999996</v>
      </c>
      <c r="M511" t="s">
        <v>8</v>
      </c>
      <c r="N511">
        <f t="shared" si="74"/>
        <v>1</v>
      </c>
      <c r="O511" s="8" t="str">
        <f t="shared" si="75"/>
        <v>tier - 2</v>
      </c>
      <c r="P511" t="s">
        <v>8</v>
      </c>
      <c r="Q511">
        <f t="shared" si="76"/>
        <v>9</v>
      </c>
      <c r="R511" s="8" t="str">
        <f t="shared" si="77"/>
        <v>tier - 2</v>
      </c>
      <c r="S511" t="s">
        <v>244</v>
      </c>
      <c r="T511" s="8" t="str">
        <f t="shared" si="78"/>
        <v>R1024</v>
      </c>
    </row>
    <row r="512" spans="1:20">
      <c r="A512" t="s">
        <v>540</v>
      </c>
      <c r="B512" t="str">
        <f t="shared" si="79"/>
        <v>Id1827</v>
      </c>
      <c r="C512">
        <v>1990</v>
      </c>
      <c r="D512" s="8">
        <f t="shared" si="70"/>
        <v>1990</v>
      </c>
      <c r="E512" t="s">
        <v>17</v>
      </c>
      <c r="F512" s="8" t="str">
        <f t="shared" si="71"/>
        <v>Sep</v>
      </c>
      <c r="G512">
        <v>20</v>
      </c>
      <c r="H512" s="15" t="str">
        <f t="shared" si="72"/>
        <v>20-Sep-1990</v>
      </c>
      <c r="I512" s="13">
        <v>33136</v>
      </c>
      <c r="J512" s="18">
        <f t="shared" si="73"/>
        <v>32</v>
      </c>
      <c r="K512">
        <v>1</v>
      </c>
      <c r="L512" s="14">
        <v>4562.84</v>
      </c>
      <c r="M512" t="s">
        <v>8</v>
      </c>
      <c r="N512">
        <f t="shared" si="74"/>
        <v>1</v>
      </c>
      <c r="O512" s="8" t="str">
        <f t="shared" si="75"/>
        <v>tier - 2</v>
      </c>
      <c r="P512" t="s">
        <v>8</v>
      </c>
      <c r="Q512">
        <f t="shared" si="76"/>
        <v>9</v>
      </c>
      <c r="R512" s="8" t="str">
        <f t="shared" si="77"/>
        <v>tier - 2</v>
      </c>
      <c r="S512" t="s">
        <v>10</v>
      </c>
      <c r="T512" s="8" t="str">
        <f t="shared" si="78"/>
        <v>R1013</v>
      </c>
    </row>
    <row r="513" spans="1:20">
      <c r="A513" t="s">
        <v>541</v>
      </c>
      <c r="B513" t="str">
        <f t="shared" si="79"/>
        <v>Id1826</v>
      </c>
      <c r="C513">
        <v>1996</v>
      </c>
      <c r="D513" s="8">
        <f t="shared" si="70"/>
        <v>1996</v>
      </c>
      <c r="E513" t="s">
        <v>27</v>
      </c>
      <c r="F513" s="8" t="str">
        <f t="shared" si="71"/>
        <v>Dec</v>
      </c>
      <c r="G513">
        <v>25</v>
      </c>
      <c r="H513" s="15" t="str">
        <f t="shared" si="72"/>
        <v>25-Dec-1996</v>
      </c>
      <c r="I513" s="13">
        <v>35424</v>
      </c>
      <c r="J513" s="18">
        <f t="shared" si="73"/>
        <v>26</v>
      </c>
      <c r="K513">
        <v>2</v>
      </c>
      <c r="L513" s="14">
        <v>4564.1899999999996</v>
      </c>
      <c r="M513" t="s">
        <v>8</v>
      </c>
      <c r="N513">
        <f t="shared" si="74"/>
        <v>1</v>
      </c>
      <c r="O513" s="8" t="str">
        <f t="shared" si="75"/>
        <v>tier - 2</v>
      </c>
      <c r="P513" t="s">
        <v>8</v>
      </c>
      <c r="Q513">
        <f t="shared" si="76"/>
        <v>9</v>
      </c>
      <c r="R513" s="8" t="str">
        <f t="shared" si="77"/>
        <v>tier - 2</v>
      </c>
      <c r="S513" t="s">
        <v>244</v>
      </c>
      <c r="T513" s="8" t="str">
        <f t="shared" si="78"/>
        <v>R1024</v>
      </c>
    </row>
    <row r="514" spans="1:20">
      <c r="A514" t="s">
        <v>542</v>
      </c>
      <c r="B514" t="str">
        <f t="shared" si="79"/>
        <v>Id1825</v>
      </c>
      <c r="C514">
        <v>1989</v>
      </c>
      <c r="D514" s="8">
        <f t="shared" ref="D514:D577" si="80">IF(C514="?",ROUND(AVERAGE($C$2:$C$2344),0),C514)</f>
        <v>1989</v>
      </c>
      <c r="E514" t="s">
        <v>17</v>
      </c>
      <c r="F514" s="8" t="str">
        <f t="shared" ref="F514:F577" si="81">IF(E514="?","Sep",E514)</f>
        <v>Sep</v>
      </c>
      <c r="G514">
        <v>18</v>
      </c>
      <c r="H514" s="15" t="str">
        <f t="shared" ref="H514:H577" si="82">CONCATENATE(G514,"-",F514,"-",D514)</f>
        <v>18-Sep-1989</v>
      </c>
      <c r="I514" s="13">
        <v>32769</v>
      </c>
      <c r="J514" s="18">
        <f t="shared" ref="J514:J577" si="83">DATEDIF(I514,"8-6-2023","Y")</f>
        <v>33</v>
      </c>
      <c r="K514">
        <v>0</v>
      </c>
      <c r="L514" s="14">
        <v>4571.41</v>
      </c>
      <c r="M514" t="s">
        <v>8</v>
      </c>
      <c r="N514">
        <f t="shared" ref="N514:N577" si="84">MATCH(M514,$M$2:$M$2344,0)</f>
        <v>1</v>
      </c>
      <c r="O514" s="8" t="str">
        <f t="shared" ref="O514:O577" si="85">IF(M514="?",INDEX($M$2:$M$2344,MODE($N$2:$N$2344)),M514)</f>
        <v>tier - 2</v>
      </c>
      <c r="P514" t="s">
        <v>8</v>
      </c>
      <c r="Q514">
        <f t="shared" ref="Q514:Q577" si="86">MATCH(P514,$P$2:$P$2344,0)</f>
        <v>9</v>
      </c>
      <c r="R514" s="8" t="str">
        <f t="shared" ref="R514:R577" si="87">IF(P514="?",INDEX($P$2:$P$2344,MODE($Q$2:$Q$2344)),P514)</f>
        <v>tier - 2</v>
      </c>
      <c r="S514" t="s">
        <v>20</v>
      </c>
      <c r="T514" s="8" t="str">
        <f t="shared" ref="T514:T577" si="88">IF(S514="?","Unknown",S514)</f>
        <v>R1012</v>
      </c>
    </row>
    <row r="515" spans="1:20">
      <c r="A515" t="s">
        <v>543</v>
      </c>
      <c r="B515" t="str">
        <f t="shared" ref="B515:B578" si="89">IF(A515="?", "Unknown",A515)</f>
        <v>Id1824</v>
      </c>
      <c r="C515">
        <v>2000</v>
      </c>
      <c r="D515" s="8">
        <f t="shared" si="80"/>
        <v>2000</v>
      </c>
      <c r="E515" t="s">
        <v>7</v>
      </c>
      <c r="F515" s="8" t="str">
        <f t="shared" si="81"/>
        <v>Jul</v>
      </c>
      <c r="G515">
        <v>2</v>
      </c>
      <c r="H515" s="15" t="str">
        <f t="shared" si="82"/>
        <v>2-Jul-2000</v>
      </c>
      <c r="I515" s="13">
        <v>36709</v>
      </c>
      <c r="J515" s="18">
        <f t="shared" si="83"/>
        <v>22</v>
      </c>
      <c r="K515">
        <v>0</v>
      </c>
      <c r="L515" s="14">
        <v>4608.03</v>
      </c>
      <c r="M515" t="s">
        <v>8</v>
      </c>
      <c r="N515">
        <f t="shared" si="84"/>
        <v>1</v>
      </c>
      <c r="O515" s="8" t="str">
        <f t="shared" si="85"/>
        <v>tier - 2</v>
      </c>
      <c r="P515" t="s">
        <v>9</v>
      </c>
      <c r="Q515">
        <f t="shared" si="86"/>
        <v>1</v>
      </c>
      <c r="R515" s="8" t="str">
        <f t="shared" si="87"/>
        <v>tier - 3</v>
      </c>
      <c r="S515" t="s">
        <v>39</v>
      </c>
      <c r="T515" s="8" t="str">
        <f t="shared" si="88"/>
        <v>R1011</v>
      </c>
    </row>
    <row r="516" spans="1:20">
      <c r="A516" t="s">
        <v>544</v>
      </c>
      <c r="B516" t="str">
        <f t="shared" si="89"/>
        <v>Id1823</v>
      </c>
      <c r="C516">
        <v>1998</v>
      </c>
      <c r="D516" s="8">
        <f t="shared" si="80"/>
        <v>1998</v>
      </c>
      <c r="E516" t="s">
        <v>15</v>
      </c>
      <c r="F516" s="8" t="str">
        <f t="shared" si="81"/>
        <v>Jun</v>
      </c>
      <c r="G516">
        <v>29</v>
      </c>
      <c r="H516" s="15" t="str">
        <f t="shared" si="82"/>
        <v>29-Jun-1998</v>
      </c>
      <c r="I516" s="13">
        <v>35975</v>
      </c>
      <c r="J516" s="18">
        <f t="shared" si="83"/>
        <v>24</v>
      </c>
      <c r="K516">
        <v>3</v>
      </c>
      <c r="L516" s="14">
        <v>4618.08</v>
      </c>
      <c r="M516" t="s">
        <v>8</v>
      </c>
      <c r="N516">
        <f t="shared" si="84"/>
        <v>1</v>
      </c>
      <c r="O516" s="8" t="str">
        <f t="shared" si="85"/>
        <v>tier - 2</v>
      </c>
      <c r="P516" t="s">
        <v>13</v>
      </c>
      <c r="Q516">
        <f t="shared" si="86"/>
        <v>2</v>
      </c>
      <c r="R516" s="8" t="str">
        <f t="shared" si="87"/>
        <v>tier - 1</v>
      </c>
      <c r="S516" t="s">
        <v>20</v>
      </c>
      <c r="T516" s="8" t="str">
        <f t="shared" si="88"/>
        <v>R1012</v>
      </c>
    </row>
    <row r="517" spans="1:20">
      <c r="A517" t="s">
        <v>545</v>
      </c>
      <c r="B517" t="str">
        <f t="shared" si="89"/>
        <v>Id1822</v>
      </c>
      <c r="C517">
        <v>1985</v>
      </c>
      <c r="D517" s="8">
        <f t="shared" si="80"/>
        <v>1985</v>
      </c>
      <c r="E517" t="s">
        <v>15</v>
      </c>
      <c r="F517" s="8" t="str">
        <f t="shared" si="81"/>
        <v>Jun</v>
      </c>
      <c r="G517">
        <v>22</v>
      </c>
      <c r="H517" s="15" t="str">
        <f t="shared" si="82"/>
        <v>22-Jun-1985</v>
      </c>
      <c r="I517" s="13">
        <v>31220</v>
      </c>
      <c r="J517" s="18">
        <f t="shared" si="83"/>
        <v>37</v>
      </c>
      <c r="K517">
        <v>0</v>
      </c>
      <c r="L517" s="14">
        <v>4646.76</v>
      </c>
      <c r="M517" t="s">
        <v>13</v>
      </c>
      <c r="N517">
        <f t="shared" si="84"/>
        <v>240</v>
      </c>
      <c r="O517" s="8" t="str">
        <f t="shared" si="85"/>
        <v>tier - 1</v>
      </c>
      <c r="P517" t="s">
        <v>13</v>
      </c>
      <c r="Q517">
        <f t="shared" si="86"/>
        <v>2</v>
      </c>
      <c r="R517" s="8" t="str">
        <f t="shared" si="87"/>
        <v>tier - 1</v>
      </c>
      <c r="S517" t="s">
        <v>39</v>
      </c>
      <c r="T517" s="8" t="str">
        <f t="shared" si="88"/>
        <v>R1011</v>
      </c>
    </row>
    <row r="518" spans="1:20">
      <c r="A518" t="s">
        <v>546</v>
      </c>
      <c r="B518" t="str">
        <f t="shared" si="89"/>
        <v>Id1821</v>
      </c>
      <c r="C518">
        <v>1996</v>
      </c>
      <c r="D518" s="8">
        <f t="shared" si="80"/>
        <v>1996</v>
      </c>
      <c r="E518" t="s">
        <v>34</v>
      </c>
      <c r="F518" s="8" t="str">
        <f t="shared" si="81"/>
        <v>Oct</v>
      </c>
      <c r="G518">
        <v>25</v>
      </c>
      <c r="H518" s="15" t="str">
        <f t="shared" si="82"/>
        <v>25-Oct-1996</v>
      </c>
      <c r="I518" s="13">
        <v>35363</v>
      </c>
      <c r="J518" s="18">
        <f t="shared" si="83"/>
        <v>26</v>
      </c>
      <c r="K518">
        <v>3</v>
      </c>
      <c r="L518" s="14">
        <v>4661.29</v>
      </c>
      <c r="M518" t="s">
        <v>8</v>
      </c>
      <c r="N518">
        <f t="shared" si="84"/>
        <v>1</v>
      </c>
      <c r="O518" s="8" t="str">
        <f t="shared" si="85"/>
        <v>tier - 2</v>
      </c>
      <c r="P518" t="s">
        <v>13</v>
      </c>
      <c r="Q518">
        <f t="shared" si="86"/>
        <v>2</v>
      </c>
      <c r="R518" s="8" t="str">
        <f t="shared" si="87"/>
        <v>tier - 1</v>
      </c>
      <c r="S518" t="s">
        <v>353</v>
      </c>
      <c r="T518" s="8" t="str">
        <f t="shared" si="88"/>
        <v>R1017</v>
      </c>
    </row>
    <row r="519" spans="1:20">
      <c r="A519" t="s">
        <v>547</v>
      </c>
      <c r="B519" t="str">
        <f t="shared" si="89"/>
        <v>Id1820</v>
      </c>
      <c r="C519">
        <v>1990</v>
      </c>
      <c r="D519" s="8">
        <f t="shared" si="80"/>
        <v>1990</v>
      </c>
      <c r="E519" t="s">
        <v>32</v>
      </c>
      <c r="F519" s="8" t="str">
        <f t="shared" si="81"/>
        <v>Aug</v>
      </c>
      <c r="G519">
        <v>5</v>
      </c>
      <c r="H519" s="15" t="str">
        <f t="shared" si="82"/>
        <v>5-Aug-1990</v>
      </c>
      <c r="I519" s="13">
        <v>33090</v>
      </c>
      <c r="J519" s="18">
        <f t="shared" si="83"/>
        <v>32</v>
      </c>
      <c r="K519">
        <v>1</v>
      </c>
      <c r="L519" s="14">
        <v>4667.6099999999997</v>
      </c>
      <c r="M519" t="s">
        <v>9</v>
      </c>
      <c r="N519">
        <f t="shared" si="84"/>
        <v>4</v>
      </c>
      <c r="O519" s="8" t="str">
        <f t="shared" si="85"/>
        <v>tier - 3</v>
      </c>
      <c r="P519" t="s">
        <v>9</v>
      </c>
      <c r="Q519">
        <f t="shared" si="86"/>
        <v>1</v>
      </c>
      <c r="R519" s="8" t="str">
        <f t="shared" si="87"/>
        <v>tier - 3</v>
      </c>
      <c r="S519" t="s">
        <v>165</v>
      </c>
      <c r="T519" s="8" t="str">
        <f t="shared" si="88"/>
        <v>R1016</v>
      </c>
    </row>
    <row r="520" spans="1:20">
      <c r="A520" t="s">
        <v>548</v>
      </c>
      <c r="B520" t="str">
        <f t="shared" si="89"/>
        <v>Id1819</v>
      </c>
      <c r="C520">
        <v>1990</v>
      </c>
      <c r="D520" s="8">
        <f t="shared" si="80"/>
        <v>1990</v>
      </c>
      <c r="E520" t="s">
        <v>17</v>
      </c>
      <c r="F520" s="8" t="str">
        <f t="shared" si="81"/>
        <v>Sep</v>
      </c>
      <c r="G520">
        <v>26</v>
      </c>
      <c r="H520" s="15" t="str">
        <f t="shared" si="82"/>
        <v>26-Sep-1990</v>
      </c>
      <c r="I520" s="13">
        <v>33142</v>
      </c>
      <c r="J520" s="18">
        <f t="shared" si="83"/>
        <v>32</v>
      </c>
      <c r="K520">
        <v>2</v>
      </c>
      <c r="L520" s="14">
        <v>4670.6400000000003</v>
      </c>
      <c r="M520" t="s">
        <v>8</v>
      </c>
      <c r="N520">
        <f t="shared" si="84"/>
        <v>1</v>
      </c>
      <c r="O520" s="8" t="str">
        <f t="shared" si="85"/>
        <v>tier - 2</v>
      </c>
      <c r="P520" t="s">
        <v>8</v>
      </c>
      <c r="Q520">
        <f t="shared" si="86"/>
        <v>9</v>
      </c>
      <c r="R520" s="8" t="str">
        <f t="shared" si="87"/>
        <v>tier - 2</v>
      </c>
      <c r="S520" t="s">
        <v>39</v>
      </c>
      <c r="T520" s="8" t="str">
        <f t="shared" si="88"/>
        <v>R1011</v>
      </c>
    </row>
    <row r="521" spans="1:20">
      <c r="A521" t="s">
        <v>549</v>
      </c>
      <c r="B521" t="str">
        <f t="shared" si="89"/>
        <v>Id1818</v>
      </c>
      <c r="C521">
        <v>1990</v>
      </c>
      <c r="D521" s="8">
        <f t="shared" si="80"/>
        <v>1990</v>
      </c>
      <c r="E521" t="s">
        <v>7</v>
      </c>
      <c r="F521" s="8" t="str">
        <f t="shared" si="81"/>
        <v>Jul</v>
      </c>
      <c r="G521">
        <v>13</v>
      </c>
      <c r="H521" s="15" t="str">
        <f t="shared" si="82"/>
        <v>13-Jul-1990</v>
      </c>
      <c r="I521" s="13">
        <v>33067</v>
      </c>
      <c r="J521" s="18">
        <f t="shared" si="83"/>
        <v>32</v>
      </c>
      <c r="K521">
        <v>2</v>
      </c>
      <c r="L521" s="14">
        <v>4673.3900000000003</v>
      </c>
      <c r="M521" t="s">
        <v>8</v>
      </c>
      <c r="N521">
        <f t="shared" si="84"/>
        <v>1</v>
      </c>
      <c r="O521" s="8" t="str">
        <f t="shared" si="85"/>
        <v>tier - 2</v>
      </c>
      <c r="P521" t="s">
        <v>13</v>
      </c>
      <c r="Q521">
        <f t="shared" si="86"/>
        <v>2</v>
      </c>
      <c r="R521" s="8" t="str">
        <f t="shared" si="87"/>
        <v>tier - 1</v>
      </c>
      <c r="S521" t="s">
        <v>10</v>
      </c>
      <c r="T521" s="8" t="str">
        <f t="shared" si="88"/>
        <v>R1013</v>
      </c>
    </row>
    <row r="522" spans="1:20">
      <c r="A522" t="s">
        <v>550</v>
      </c>
      <c r="B522" t="str">
        <f t="shared" si="89"/>
        <v>Id1817</v>
      </c>
      <c r="C522">
        <v>1979</v>
      </c>
      <c r="D522" s="8">
        <f t="shared" si="80"/>
        <v>1979</v>
      </c>
      <c r="E522" t="s">
        <v>34</v>
      </c>
      <c r="F522" s="8" t="str">
        <f t="shared" si="81"/>
        <v>Oct</v>
      </c>
      <c r="G522">
        <v>18</v>
      </c>
      <c r="H522" s="15" t="str">
        <f t="shared" si="82"/>
        <v>18-Oct-1979</v>
      </c>
      <c r="I522" s="13">
        <v>29146</v>
      </c>
      <c r="J522" s="18">
        <f t="shared" si="83"/>
        <v>43</v>
      </c>
      <c r="K522">
        <v>2</v>
      </c>
      <c r="L522" s="14">
        <v>4674.2</v>
      </c>
      <c r="M522" t="s">
        <v>8</v>
      </c>
      <c r="N522">
        <f t="shared" si="84"/>
        <v>1</v>
      </c>
      <c r="O522" s="8" t="str">
        <f t="shared" si="85"/>
        <v>tier - 2</v>
      </c>
      <c r="P522" t="s">
        <v>13</v>
      </c>
      <c r="Q522">
        <f t="shared" si="86"/>
        <v>2</v>
      </c>
      <c r="R522" s="8" t="str">
        <f t="shared" si="87"/>
        <v>tier - 1</v>
      </c>
      <c r="S522" t="s">
        <v>10</v>
      </c>
      <c r="T522" s="8" t="str">
        <f t="shared" si="88"/>
        <v>R1013</v>
      </c>
    </row>
    <row r="523" spans="1:20">
      <c r="A523" t="s">
        <v>551</v>
      </c>
      <c r="B523" t="str">
        <f t="shared" si="89"/>
        <v>Id1816</v>
      </c>
      <c r="C523">
        <v>2003</v>
      </c>
      <c r="D523" s="8">
        <f t="shared" si="80"/>
        <v>2003</v>
      </c>
      <c r="E523" t="s">
        <v>34</v>
      </c>
      <c r="F523" s="8" t="str">
        <f t="shared" si="81"/>
        <v>Oct</v>
      </c>
      <c r="G523">
        <v>4</v>
      </c>
      <c r="H523" s="15" t="str">
        <f t="shared" si="82"/>
        <v>4-Oct-2003</v>
      </c>
      <c r="I523" s="13">
        <v>37898</v>
      </c>
      <c r="J523" s="18">
        <f t="shared" si="83"/>
        <v>19</v>
      </c>
      <c r="K523">
        <v>0</v>
      </c>
      <c r="L523" s="14">
        <v>4678.8</v>
      </c>
      <c r="M523" t="s">
        <v>8</v>
      </c>
      <c r="N523">
        <f t="shared" si="84"/>
        <v>1</v>
      </c>
      <c r="O523" s="8" t="str">
        <f t="shared" si="85"/>
        <v>tier - 2</v>
      </c>
      <c r="P523" t="s">
        <v>13</v>
      </c>
      <c r="Q523">
        <f t="shared" si="86"/>
        <v>2</v>
      </c>
      <c r="R523" s="8" t="str">
        <f t="shared" si="87"/>
        <v>tier - 1</v>
      </c>
      <c r="S523" t="s">
        <v>297</v>
      </c>
      <c r="T523" s="8" t="str">
        <f t="shared" si="88"/>
        <v>R1021</v>
      </c>
    </row>
    <row r="524" spans="1:20">
      <c r="A524" t="s">
        <v>552</v>
      </c>
      <c r="B524" t="str">
        <f t="shared" si="89"/>
        <v>Id1815</v>
      </c>
      <c r="C524">
        <v>1990</v>
      </c>
      <c r="D524" s="8">
        <f t="shared" si="80"/>
        <v>1990</v>
      </c>
      <c r="E524" t="s">
        <v>17</v>
      </c>
      <c r="F524" s="8" t="str">
        <f t="shared" si="81"/>
        <v>Sep</v>
      </c>
      <c r="G524">
        <v>4</v>
      </c>
      <c r="H524" s="15" t="str">
        <f t="shared" si="82"/>
        <v>4-Sep-1990</v>
      </c>
      <c r="I524" s="13">
        <v>33120</v>
      </c>
      <c r="J524" s="18">
        <f t="shared" si="83"/>
        <v>32</v>
      </c>
      <c r="K524">
        <v>2</v>
      </c>
      <c r="L524" s="14">
        <v>4686.3900000000003</v>
      </c>
      <c r="M524" t="s">
        <v>9</v>
      </c>
      <c r="N524">
        <f t="shared" si="84"/>
        <v>4</v>
      </c>
      <c r="O524" s="8" t="str">
        <f t="shared" si="85"/>
        <v>tier - 3</v>
      </c>
      <c r="P524" t="s">
        <v>9</v>
      </c>
      <c r="Q524">
        <f t="shared" si="86"/>
        <v>1</v>
      </c>
      <c r="R524" s="8" t="str">
        <f t="shared" si="87"/>
        <v>tier - 3</v>
      </c>
      <c r="S524" t="s">
        <v>10</v>
      </c>
      <c r="T524" s="8" t="str">
        <f t="shared" si="88"/>
        <v>R1013</v>
      </c>
    </row>
    <row r="525" spans="1:20">
      <c r="A525" t="s">
        <v>553</v>
      </c>
      <c r="B525" t="str">
        <f t="shared" si="89"/>
        <v>Id1814</v>
      </c>
      <c r="C525">
        <v>2003</v>
      </c>
      <c r="D525" s="8">
        <f t="shared" si="80"/>
        <v>2003</v>
      </c>
      <c r="E525" t="s">
        <v>15</v>
      </c>
      <c r="F525" s="8" t="str">
        <f t="shared" si="81"/>
        <v>Jun</v>
      </c>
      <c r="G525">
        <v>22</v>
      </c>
      <c r="H525" s="15" t="str">
        <f t="shared" si="82"/>
        <v>22-Jun-2003</v>
      </c>
      <c r="I525" s="13">
        <v>37794</v>
      </c>
      <c r="J525" s="18">
        <f t="shared" si="83"/>
        <v>19</v>
      </c>
      <c r="K525">
        <v>5</v>
      </c>
      <c r="L525" s="14">
        <v>4687.8</v>
      </c>
      <c r="M525" t="s">
        <v>8</v>
      </c>
      <c r="N525">
        <f t="shared" si="84"/>
        <v>1</v>
      </c>
      <c r="O525" s="8" t="str">
        <f t="shared" si="85"/>
        <v>tier - 2</v>
      </c>
      <c r="P525" t="s">
        <v>9</v>
      </c>
      <c r="Q525">
        <f t="shared" si="86"/>
        <v>1</v>
      </c>
      <c r="R525" s="8" t="str">
        <f t="shared" si="87"/>
        <v>tier - 3</v>
      </c>
      <c r="S525" t="s">
        <v>39</v>
      </c>
      <c r="T525" s="8" t="str">
        <f t="shared" si="88"/>
        <v>R1011</v>
      </c>
    </row>
    <row r="526" spans="1:20">
      <c r="A526" t="s">
        <v>554</v>
      </c>
      <c r="B526" t="str">
        <f t="shared" si="89"/>
        <v>Id1813</v>
      </c>
      <c r="C526">
        <v>1977</v>
      </c>
      <c r="D526" s="8">
        <f t="shared" si="80"/>
        <v>1977</v>
      </c>
      <c r="E526" t="s">
        <v>27</v>
      </c>
      <c r="F526" s="8" t="str">
        <f t="shared" si="81"/>
        <v>Dec</v>
      </c>
      <c r="G526">
        <v>4</v>
      </c>
      <c r="H526" s="15" t="str">
        <f t="shared" si="82"/>
        <v>4-Dec-1977</v>
      </c>
      <c r="I526" s="13">
        <v>28463</v>
      </c>
      <c r="J526" s="18">
        <f t="shared" si="83"/>
        <v>45</v>
      </c>
      <c r="K526">
        <v>2</v>
      </c>
      <c r="L526" s="14">
        <v>4699.47</v>
      </c>
      <c r="M526" t="s">
        <v>8</v>
      </c>
      <c r="N526">
        <f t="shared" si="84"/>
        <v>1</v>
      </c>
      <c r="O526" s="8" t="str">
        <f t="shared" si="85"/>
        <v>tier - 2</v>
      </c>
      <c r="P526" t="s">
        <v>9</v>
      </c>
      <c r="Q526">
        <f t="shared" si="86"/>
        <v>1</v>
      </c>
      <c r="R526" s="8" t="str">
        <f t="shared" si="87"/>
        <v>tier - 3</v>
      </c>
      <c r="S526" t="s">
        <v>10</v>
      </c>
      <c r="T526" s="8" t="str">
        <f t="shared" si="88"/>
        <v>R1013</v>
      </c>
    </row>
    <row r="527" spans="1:20">
      <c r="A527" t="s">
        <v>555</v>
      </c>
      <c r="B527" t="str">
        <f t="shared" si="89"/>
        <v>Id1812</v>
      </c>
      <c r="C527">
        <v>1981</v>
      </c>
      <c r="D527" s="8">
        <f t="shared" si="80"/>
        <v>1981</v>
      </c>
      <c r="E527" t="s">
        <v>32</v>
      </c>
      <c r="F527" s="8" t="str">
        <f t="shared" si="81"/>
        <v>Aug</v>
      </c>
      <c r="G527">
        <v>12</v>
      </c>
      <c r="H527" s="15" t="str">
        <f t="shared" si="82"/>
        <v>12-Aug-1981</v>
      </c>
      <c r="I527" s="13">
        <v>29810</v>
      </c>
      <c r="J527" s="18">
        <f t="shared" si="83"/>
        <v>41</v>
      </c>
      <c r="K527">
        <v>1</v>
      </c>
      <c r="L527" s="14">
        <v>4712.12</v>
      </c>
      <c r="M527" t="s">
        <v>8</v>
      </c>
      <c r="N527">
        <f t="shared" si="84"/>
        <v>1</v>
      </c>
      <c r="O527" s="8" t="str">
        <f t="shared" si="85"/>
        <v>tier - 2</v>
      </c>
      <c r="P527" t="s">
        <v>9</v>
      </c>
      <c r="Q527">
        <f t="shared" si="86"/>
        <v>1</v>
      </c>
      <c r="R527" s="8" t="str">
        <f t="shared" si="87"/>
        <v>tier - 3</v>
      </c>
      <c r="S527" t="s">
        <v>39</v>
      </c>
      <c r="T527" s="8" t="str">
        <f t="shared" si="88"/>
        <v>R1011</v>
      </c>
    </row>
    <row r="528" spans="1:20">
      <c r="A528" t="s">
        <v>556</v>
      </c>
      <c r="B528" t="str">
        <f t="shared" si="89"/>
        <v>Id1811</v>
      </c>
      <c r="C528">
        <v>1992</v>
      </c>
      <c r="D528" s="8">
        <f t="shared" si="80"/>
        <v>1992</v>
      </c>
      <c r="E528" t="s">
        <v>34</v>
      </c>
      <c r="F528" s="8" t="str">
        <f t="shared" si="81"/>
        <v>Oct</v>
      </c>
      <c r="G528">
        <v>9</v>
      </c>
      <c r="H528" s="15" t="str">
        <f t="shared" si="82"/>
        <v>9-Oct-1992</v>
      </c>
      <c r="I528" s="13">
        <v>33886</v>
      </c>
      <c r="J528" s="18">
        <f t="shared" si="83"/>
        <v>30</v>
      </c>
      <c r="K528">
        <v>1</v>
      </c>
      <c r="L528" s="14">
        <v>4718.2</v>
      </c>
      <c r="M528" t="s">
        <v>8</v>
      </c>
      <c r="N528">
        <f t="shared" si="84"/>
        <v>1</v>
      </c>
      <c r="O528" s="8" t="str">
        <f t="shared" si="85"/>
        <v>tier - 2</v>
      </c>
      <c r="P528" t="s">
        <v>9</v>
      </c>
      <c r="Q528">
        <f t="shared" si="86"/>
        <v>1</v>
      </c>
      <c r="R528" s="8" t="str">
        <f t="shared" si="87"/>
        <v>tier - 3</v>
      </c>
      <c r="S528" t="s">
        <v>244</v>
      </c>
      <c r="T528" s="8" t="str">
        <f t="shared" si="88"/>
        <v>R1024</v>
      </c>
    </row>
    <row r="529" spans="1:20">
      <c r="A529" t="s">
        <v>557</v>
      </c>
      <c r="B529" t="str">
        <f t="shared" si="89"/>
        <v>Id1810</v>
      </c>
      <c r="C529">
        <v>1992</v>
      </c>
      <c r="D529" s="8">
        <f t="shared" si="80"/>
        <v>1992</v>
      </c>
      <c r="E529" t="s">
        <v>17</v>
      </c>
      <c r="F529" s="8" t="str">
        <f t="shared" si="81"/>
        <v>Sep</v>
      </c>
      <c r="G529">
        <v>28</v>
      </c>
      <c r="H529" s="15" t="str">
        <f t="shared" si="82"/>
        <v>28-Sep-1992</v>
      </c>
      <c r="I529" s="13">
        <v>33875</v>
      </c>
      <c r="J529" s="18">
        <f t="shared" si="83"/>
        <v>30</v>
      </c>
      <c r="K529">
        <v>1</v>
      </c>
      <c r="L529" s="14">
        <v>4719.5200000000004</v>
      </c>
      <c r="M529" t="s">
        <v>8</v>
      </c>
      <c r="N529">
        <f t="shared" si="84"/>
        <v>1</v>
      </c>
      <c r="O529" s="8" t="str">
        <f t="shared" si="85"/>
        <v>tier - 2</v>
      </c>
      <c r="P529" t="s">
        <v>8</v>
      </c>
      <c r="Q529">
        <f t="shared" si="86"/>
        <v>9</v>
      </c>
      <c r="R529" s="8" t="str">
        <f t="shared" si="87"/>
        <v>tier - 2</v>
      </c>
      <c r="S529" t="s">
        <v>244</v>
      </c>
      <c r="T529" s="8" t="str">
        <f t="shared" si="88"/>
        <v>R1024</v>
      </c>
    </row>
    <row r="530" spans="1:20">
      <c r="A530" t="s">
        <v>558</v>
      </c>
      <c r="B530" t="str">
        <f t="shared" si="89"/>
        <v>Id1809</v>
      </c>
      <c r="C530">
        <v>1994</v>
      </c>
      <c r="D530" s="8">
        <f t="shared" si="80"/>
        <v>1994</v>
      </c>
      <c r="E530" t="s">
        <v>32</v>
      </c>
      <c r="F530" s="8" t="str">
        <f t="shared" si="81"/>
        <v>Aug</v>
      </c>
      <c r="G530">
        <v>12</v>
      </c>
      <c r="H530" s="15" t="str">
        <f t="shared" si="82"/>
        <v>12-Aug-1994</v>
      </c>
      <c r="I530" s="13">
        <v>34558</v>
      </c>
      <c r="J530" s="18">
        <f t="shared" si="83"/>
        <v>28</v>
      </c>
      <c r="K530">
        <v>2</v>
      </c>
      <c r="L530" s="14">
        <v>4719.74</v>
      </c>
      <c r="M530" t="s">
        <v>8</v>
      </c>
      <c r="N530">
        <f t="shared" si="84"/>
        <v>1</v>
      </c>
      <c r="O530" s="8" t="str">
        <f t="shared" si="85"/>
        <v>tier - 2</v>
      </c>
      <c r="P530" t="s">
        <v>13</v>
      </c>
      <c r="Q530">
        <f t="shared" si="86"/>
        <v>2</v>
      </c>
      <c r="R530" s="8" t="str">
        <f t="shared" si="87"/>
        <v>tier - 1</v>
      </c>
      <c r="S530" t="s">
        <v>20</v>
      </c>
      <c r="T530" s="8" t="str">
        <f t="shared" si="88"/>
        <v>R1012</v>
      </c>
    </row>
    <row r="531" spans="1:20">
      <c r="A531" t="s">
        <v>559</v>
      </c>
      <c r="B531" t="str">
        <f t="shared" si="89"/>
        <v>Id1808</v>
      </c>
      <c r="C531">
        <v>1980</v>
      </c>
      <c r="D531" s="8">
        <f t="shared" si="80"/>
        <v>1980</v>
      </c>
      <c r="E531" t="s">
        <v>7</v>
      </c>
      <c r="F531" s="8" t="str">
        <f t="shared" si="81"/>
        <v>Jul</v>
      </c>
      <c r="G531">
        <v>2</v>
      </c>
      <c r="H531" s="15" t="str">
        <f t="shared" si="82"/>
        <v>2-Jul-1980</v>
      </c>
      <c r="I531" s="13">
        <v>29404</v>
      </c>
      <c r="J531" s="18">
        <f t="shared" si="83"/>
        <v>42</v>
      </c>
      <c r="K531">
        <v>2</v>
      </c>
      <c r="L531" s="14">
        <v>4728.71</v>
      </c>
      <c r="M531" t="s">
        <v>8</v>
      </c>
      <c r="N531">
        <f t="shared" si="84"/>
        <v>1</v>
      </c>
      <c r="O531" s="8" t="str">
        <f t="shared" si="85"/>
        <v>tier - 2</v>
      </c>
      <c r="P531" t="s">
        <v>9</v>
      </c>
      <c r="Q531">
        <f t="shared" si="86"/>
        <v>1</v>
      </c>
      <c r="R531" s="8" t="str">
        <f t="shared" si="87"/>
        <v>tier - 3</v>
      </c>
      <c r="S531" t="s">
        <v>20</v>
      </c>
      <c r="T531" s="8" t="str">
        <f t="shared" si="88"/>
        <v>R1012</v>
      </c>
    </row>
    <row r="532" spans="1:20">
      <c r="A532" t="s">
        <v>560</v>
      </c>
      <c r="B532" t="str">
        <f t="shared" si="89"/>
        <v>Id1807</v>
      </c>
      <c r="C532">
        <v>1986</v>
      </c>
      <c r="D532" s="8">
        <f t="shared" si="80"/>
        <v>1986</v>
      </c>
      <c r="E532" t="s">
        <v>17</v>
      </c>
      <c r="F532" s="8" t="str">
        <f t="shared" si="81"/>
        <v>Sep</v>
      </c>
      <c r="G532">
        <v>5</v>
      </c>
      <c r="H532" s="15" t="str">
        <f t="shared" si="82"/>
        <v>5-Sep-1986</v>
      </c>
      <c r="I532" s="13">
        <v>31660</v>
      </c>
      <c r="J532" s="18">
        <f t="shared" si="83"/>
        <v>36</v>
      </c>
      <c r="K532">
        <v>3</v>
      </c>
      <c r="L532" s="14">
        <v>4734.6400000000003</v>
      </c>
      <c r="M532" t="s">
        <v>8</v>
      </c>
      <c r="N532">
        <f t="shared" si="84"/>
        <v>1</v>
      </c>
      <c r="O532" s="8" t="str">
        <f t="shared" si="85"/>
        <v>tier - 2</v>
      </c>
      <c r="P532" t="s">
        <v>13</v>
      </c>
      <c r="Q532">
        <f t="shared" si="86"/>
        <v>2</v>
      </c>
      <c r="R532" s="8" t="str">
        <f t="shared" si="87"/>
        <v>tier - 1</v>
      </c>
      <c r="S532" t="s">
        <v>10</v>
      </c>
      <c r="T532" s="8" t="str">
        <f t="shared" si="88"/>
        <v>R1013</v>
      </c>
    </row>
    <row r="533" spans="1:20">
      <c r="A533" t="s">
        <v>561</v>
      </c>
      <c r="B533" t="str">
        <f t="shared" si="89"/>
        <v>Id1806</v>
      </c>
      <c r="C533">
        <v>1991</v>
      </c>
      <c r="D533" s="8">
        <f t="shared" si="80"/>
        <v>1991</v>
      </c>
      <c r="E533" t="s">
        <v>34</v>
      </c>
      <c r="F533" s="8" t="str">
        <f t="shared" si="81"/>
        <v>Oct</v>
      </c>
      <c r="G533">
        <v>12</v>
      </c>
      <c r="H533" s="15" t="str">
        <f t="shared" si="82"/>
        <v>12-Oct-1991</v>
      </c>
      <c r="I533" s="13">
        <v>33523</v>
      </c>
      <c r="J533" s="18">
        <f t="shared" si="83"/>
        <v>31</v>
      </c>
      <c r="K533">
        <v>1</v>
      </c>
      <c r="L533" s="14">
        <v>4738.2700000000004</v>
      </c>
      <c r="M533" t="s">
        <v>8</v>
      </c>
      <c r="N533">
        <f t="shared" si="84"/>
        <v>1</v>
      </c>
      <c r="O533" s="8" t="str">
        <f t="shared" si="85"/>
        <v>tier - 2</v>
      </c>
      <c r="P533" t="s">
        <v>9</v>
      </c>
      <c r="Q533">
        <f t="shared" si="86"/>
        <v>1</v>
      </c>
      <c r="R533" s="8" t="str">
        <f t="shared" si="87"/>
        <v>tier - 3</v>
      </c>
      <c r="S533" t="s">
        <v>20</v>
      </c>
      <c r="T533" s="8" t="str">
        <f t="shared" si="88"/>
        <v>R1012</v>
      </c>
    </row>
    <row r="534" spans="1:20">
      <c r="A534" t="s">
        <v>562</v>
      </c>
      <c r="B534" t="str">
        <f t="shared" si="89"/>
        <v>Id1805</v>
      </c>
      <c r="C534">
        <v>2004</v>
      </c>
      <c r="D534" s="8">
        <f t="shared" si="80"/>
        <v>2004</v>
      </c>
      <c r="E534" t="s">
        <v>12</v>
      </c>
      <c r="F534" s="8" t="str">
        <f t="shared" si="81"/>
        <v>Nov</v>
      </c>
      <c r="G534">
        <v>24</v>
      </c>
      <c r="H534" s="15" t="str">
        <f t="shared" si="82"/>
        <v>24-Nov-2004</v>
      </c>
      <c r="I534" s="13">
        <v>38315</v>
      </c>
      <c r="J534" s="18">
        <f t="shared" si="83"/>
        <v>18</v>
      </c>
      <c r="K534">
        <v>0</v>
      </c>
      <c r="L534" s="14">
        <v>4740.78</v>
      </c>
      <c r="M534" t="s">
        <v>8</v>
      </c>
      <c r="N534">
        <f t="shared" si="84"/>
        <v>1</v>
      </c>
      <c r="O534" s="8" t="str">
        <f t="shared" si="85"/>
        <v>tier - 2</v>
      </c>
      <c r="P534" t="s">
        <v>9</v>
      </c>
      <c r="Q534">
        <f t="shared" si="86"/>
        <v>1</v>
      </c>
      <c r="R534" s="8" t="str">
        <f t="shared" si="87"/>
        <v>tier - 3</v>
      </c>
      <c r="S534" t="s">
        <v>297</v>
      </c>
      <c r="T534" s="8" t="str">
        <f t="shared" si="88"/>
        <v>R1021</v>
      </c>
    </row>
    <row r="535" spans="1:20">
      <c r="A535" t="s">
        <v>563</v>
      </c>
      <c r="B535" t="str">
        <f t="shared" si="89"/>
        <v>Id1804</v>
      </c>
      <c r="C535">
        <v>1987</v>
      </c>
      <c r="D535" s="8">
        <f t="shared" si="80"/>
        <v>1987</v>
      </c>
      <c r="E535" t="s">
        <v>15</v>
      </c>
      <c r="F535" s="8" t="str">
        <f t="shared" si="81"/>
        <v>Jun</v>
      </c>
      <c r="G535">
        <v>5</v>
      </c>
      <c r="H535" s="15" t="str">
        <f t="shared" si="82"/>
        <v>5-Jun-1987</v>
      </c>
      <c r="I535" s="13">
        <v>31933</v>
      </c>
      <c r="J535" s="18">
        <f t="shared" si="83"/>
        <v>36</v>
      </c>
      <c r="K535">
        <v>1</v>
      </c>
      <c r="L535" s="14">
        <v>4746.34</v>
      </c>
      <c r="M535" t="s">
        <v>8</v>
      </c>
      <c r="N535">
        <f t="shared" si="84"/>
        <v>1</v>
      </c>
      <c r="O535" s="8" t="str">
        <f t="shared" si="85"/>
        <v>tier - 2</v>
      </c>
      <c r="P535" t="s">
        <v>8</v>
      </c>
      <c r="Q535">
        <f t="shared" si="86"/>
        <v>9</v>
      </c>
      <c r="R535" s="8" t="str">
        <f t="shared" si="87"/>
        <v>tier - 2</v>
      </c>
      <c r="S535" t="s">
        <v>39</v>
      </c>
      <c r="T535" s="8" t="str">
        <f t="shared" si="88"/>
        <v>R1011</v>
      </c>
    </row>
    <row r="536" spans="1:20">
      <c r="A536" t="s">
        <v>564</v>
      </c>
      <c r="B536" t="str">
        <f t="shared" si="89"/>
        <v>Id1803</v>
      </c>
      <c r="C536">
        <v>1987</v>
      </c>
      <c r="D536" s="8">
        <f t="shared" si="80"/>
        <v>1987</v>
      </c>
      <c r="E536" t="s">
        <v>17</v>
      </c>
      <c r="F536" s="8" t="str">
        <f t="shared" si="81"/>
        <v>Sep</v>
      </c>
      <c r="G536">
        <v>2</v>
      </c>
      <c r="H536" s="15" t="str">
        <f t="shared" si="82"/>
        <v>2-Sep-1987</v>
      </c>
      <c r="I536" s="13">
        <v>32022</v>
      </c>
      <c r="J536" s="18">
        <f t="shared" si="83"/>
        <v>35</v>
      </c>
      <c r="K536">
        <v>1</v>
      </c>
      <c r="L536" s="14">
        <v>4747.05</v>
      </c>
      <c r="M536" t="s">
        <v>8</v>
      </c>
      <c r="N536">
        <f t="shared" si="84"/>
        <v>1</v>
      </c>
      <c r="O536" s="8" t="str">
        <f t="shared" si="85"/>
        <v>tier - 2</v>
      </c>
      <c r="P536" t="s">
        <v>8</v>
      </c>
      <c r="Q536">
        <f t="shared" si="86"/>
        <v>9</v>
      </c>
      <c r="R536" s="8" t="str">
        <f t="shared" si="87"/>
        <v>tier - 2</v>
      </c>
      <c r="S536" t="s">
        <v>10</v>
      </c>
      <c r="T536" s="8" t="str">
        <f t="shared" si="88"/>
        <v>R1013</v>
      </c>
    </row>
    <row r="537" spans="1:20">
      <c r="A537" t="s">
        <v>565</v>
      </c>
      <c r="B537" t="str">
        <f t="shared" si="89"/>
        <v>Id1802</v>
      </c>
      <c r="C537">
        <v>1987</v>
      </c>
      <c r="D537" s="8">
        <f t="shared" si="80"/>
        <v>1987</v>
      </c>
      <c r="E537" t="s">
        <v>12</v>
      </c>
      <c r="F537" s="8" t="str">
        <f t="shared" si="81"/>
        <v>Nov</v>
      </c>
      <c r="G537">
        <v>22</v>
      </c>
      <c r="H537" s="15" t="str">
        <f t="shared" si="82"/>
        <v>22-Nov-1987</v>
      </c>
      <c r="I537" s="13">
        <v>32103</v>
      </c>
      <c r="J537" s="18">
        <f t="shared" si="83"/>
        <v>35</v>
      </c>
      <c r="K537">
        <v>1</v>
      </c>
      <c r="L537" s="14">
        <v>4751.07</v>
      </c>
      <c r="M537" t="s">
        <v>9</v>
      </c>
      <c r="N537">
        <f t="shared" si="84"/>
        <v>4</v>
      </c>
      <c r="O537" s="8" t="str">
        <f t="shared" si="85"/>
        <v>tier - 3</v>
      </c>
      <c r="P537" t="s">
        <v>13</v>
      </c>
      <c r="Q537">
        <f t="shared" si="86"/>
        <v>2</v>
      </c>
      <c r="R537" s="8" t="str">
        <f t="shared" si="87"/>
        <v>tier - 1</v>
      </c>
      <c r="S537" t="s">
        <v>39</v>
      </c>
      <c r="T537" s="8" t="str">
        <f t="shared" si="88"/>
        <v>R1011</v>
      </c>
    </row>
    <row r="538" spans="1:20">
      <c r="A538" t="s">
        <v>566</v>
      </c>
      <c r="B538" t="str">
        <f t="shared" si="89"/>
        <v>Id1801</v>
      </c>
      <c r="C538">
        <v>1992</v>
      </c>
      <c r="D538" s="8">
        <f t="shared" si="80"/>
        <v>1992</v>
      </c>
      <c r="E538" t="s">
        <v>32</v>
      </c>
      <c r="F538" s="8" t="str">
        <f t="shared" si="81"/>
        <v>Aug</v>
      </c>
      <c r="G538">
        <v>16</v>
      </c>
      <c r="H538" s="15" t="str">
        <f t="shared" si="82"/>
        <v>16-Aug-1992</v>
      </c>
      <c r="I538" s="13">
        <v>33832</v>
      </c>
      <c r="J538" s="18">
        <f t="shared" si="83"/>
        <v>30</v>
      </c>
      <c r="K538">
        <v>2</v>
      </c>
      <c r="L538" s="14">
        <v>4753.6400000000003</v>
      </c>
      <c r="M538" t="s">
        <v>8</v>
      </c>
      <c r="N538">
        <f t="shared" si="84"/>
        <v>1</v>
      </c>
      <c r="O538" s="8" t="str">
        <f t="shared" si="85"/>
        <v>tier - 2</v>
      </c>
      <c r="P538" t="s">
        <v>9</v>
      </c>
      <c r="Q538">
        <f t="shared" si="86"/>
        <v>1</v>
      </c>
      <c r="R538" s="8" t="str">
        <f t="shared" si="87"/>
        <v>tier - 3</v>
      </c>
      <c r="S538" t="s">
        <v>10</v>
      </c>
      <c r="T538" s="8" t="str">
        <f t="shared" si="88"/>
        <v>R1013</v>
      </c>
    </row>
    <row r="539" spans="1:20">
      <c r="A539" t="s">
        <v>567</v>
      </c>
      <c r="B539" t="str">
        <f t="shared" si="89"/>
        <v>Id1800</v>
      </c>
      <c r="C539">
        <v>1987</v>
      </c>
      <c r="D539" s="8">
        <f t="shared" si="80"/>
        <v>1987</v>
      </c>
      <c r="E539" t="s">
        <v>17</v>
      </c>
      <c r="F539" s="8" t="str">
        <f t="shared" si="81"/>
        <v>Sep</v>
      </c>
      <c r="G539">
        <v>27</v>
      </c>
      <c r="H539" s="15" t="str">
        <f t="shared" si="82"/>
        <v>27-Sep-1987</v>
      </c>
      <c r="I539" s="13">
        <v>32047</v>
      </c>
      <c r="J539" s="18">
        <f t="shared" si="83"/>
        <v>35</v>
      </c>
      <c r="K539">
        <v>1</v>
      </c>
      <c r="L539" s="14">
        <v>4762.33</v>
      </c>
      <c r="M539" t="s">
        <v>9</v>
      </c>
      <c r="N539">
        <f t="shared" si="84"/>
        <v>4</v>
      </c>
      <c r="O539" s="8" t="str">
        <f t="shared" si="85"/>
        <v>tier - 3</v>
      </c>
      <c r="P539" t="s">
        <v>9</v>
      </c>
      <c r="Q539">
        <f t="shared" si="86"/>
        <v>1</v>
      </c>
      <c r="R539" s="8" t="str">
        <f t="shared" si="87"/>
        <v>tier - 3</v>
      </c>
      <c r="S539" t="s">
        <v>39</v>
      </c>
      <c r="T539" s="8" t="str">
        <f t="shared" si="88"/>
        <v>R1011</v>
      </c>
    </row>
    <row r="540" spans="1:20">
      <c r="A540" t="s">
        <v>568</v>
      </c>
      <c r="B540" t="str">
        <f t="shared" si="89"/>
        <v>Id1799</v>
      </c>
      <c r="C540">
        <v>1989</v>
      </c>
      <c r="D540" s="8">
        <f t="shared" si="80"/>
        <v>1989</v>
      </c>
      <c r="E540" t="s">
        <v>32</v>
      </c>
      <c r="F540" s="8" t="str">
        <f t="shared" si="81"/>
        <v>Aug</v>
      </c>
      <c r="G540">
        <v>1</v>
      </c>
      <c r="H540" s="15" t="str">
        <f t="shared" si="82"/>
        <v>1-Aug-1989</v>
      </c>
      <c r="I540" s="13">
        <v>32721</v>
      </c>
      <c r="J540" s="18">
        <f t="shared" si="83"/>
        <v>33</v>
      </c>
      <c r="K540">
        <v>1</v>
      </c>
      <c r="L540" s="14">
        <v>4766.0200000000004</v>
      </c>
      <c r="M540" t="s">
        <v>8</v>
      </c>
      <c r="N540">
        <f t="shared" si="84"/>
        <v>1</v>
      </c>
      <c r="O540" s="8" t="str">
        <f t="shared" si="85"/>
        <v>tier - 2</v>
      </c>
      <c r="P540" t="s">
        <v>9</v>
      </c>
      <c r="Q540">
        <f t="shared" si="86"/>
        <v>1</v>
      </c>
      <c r="R540" s="8" t="str">
        <f t="shared" si="87"/>
        <v>tier - 3</v>
      </c>
      <c r="S540" t="s">
        <v>39</v>
      </c>
      <c r="T540" s="8" t="str">
        <f t="shared" si="88"/>
        <v>R1011</v>
      </c>
    </row>
    <row r="541" spans="1:20">
      <c r="A541" t="s">
        <v>569</v>
      </c>
      <c r="B541" t="str">
        <f t="shared" si="89"/>
        <v>Id1798</v>
      </c>
      <c r="C541">
        <v>1989</v>
      </c>
      <c r="D541" s="8">
        <f t="shared" si="80"/>
        <v>1989</v>
      </c>
      <c r="E541" t="s">
        <v>27</v>
      </c>
      <c r="F541" s="8" t="str">
        <f t="shared" si="81"/>
        <v>Dec</v>
      </c>
      <c r="G541">
        <v>9</v>
      </c>
      <c r="H541" s="15" t="str">
        <f t="shared" si="82"/>
        <v>9-Dec-1989</v>
      </c>
      <c r="I541" s="13">
        <v>32851</v>
      </c>
      <c r="J541" s="18">
        <f t="shared" si="83"/>
        <v>33</v>
      </c>
      <c r="K541">
        <v>1</v>
      </c>
      <c r="L541" s="14">
        <v>4779.6000000000004</v>
      </c>
      <c r="M541" t="s">
        <v>8</v>
      </c>
      <c r="N541">
        <f t="shared" si="84"/>
        <v>1</v>
      </c>
      <c r="O541" s="8" t="str">
        <f t="shared" si="85"/>
        <v>tier - 2</v>
      </c>
      <c r="P541" t="s">
        <v>9</v>
      </c>
      <c r="Q541">
        <f t="shared" si="86"/>
        <v>1</v>
      </c>
      <c r="R541" s="8" t="str">
        <f t="shared" si="87"/>
        <v>tier - 3</v>
      </c>
      <c r="S541" t="s">
        <v>10</v>
      </c>
      <c r="T541" s="8" t="str">
        <f t="shared" si="88"/>
        <v>R1013</v>
      </c>
    </row>
    <row r="542" spans="1:20">
      <c r="A542" t="s">
        <v>570</v>
      </c>
      <c r="B542" t="str">
        <f t="shared" si="89"/>
        <v>Id1797</v>
      </c>
      <c r="C542">
        <v>1987</v>
      </c>
      <c r="D542" s="8">
        <f t="shared" si="80"/>
        <v>1987</v>
      </c>
      <c r="E542" t="s">
        <v>15</v>
      </c>
      <c r="F542" s="8" t="str">
        <f t="shared" si="81"/>
        <v>Jun</v>
      </c>
      <c r="G542">
        <v>22</v>
      </c>
      <c r="H542" s="15" t="str">
        <f t="shared" si="82"/>
        <v>22-Jun-1987</v>
      </c>
      <c r="I542" s="13">
        <v>31950</v>
      </c>
      <c r="J542" s="18">
        <f t="shared" si="83"/>
        <v>35</v>
      </c>
      <c r="K542">
        <v>3</v>
      </c>
      <c r="L542" s="14">
        <v>4787.42</v>
      </c>
      <c r="M542" t="s">
        <v>8</v>
      </c>
      <c r="N542">
        <f t="shared" si="84"/>
        <v>1</v>
      </c>
      <c r="O542" s="8" t="str">
        <f t="shared" si="85"/>
        <v>tier - 2</v>
      </c>
      <c r="P542" t="s">
        <v>9</v>
      </c>
      <c r="Q542">
        <f t="shared" si="86"/>
        <v>1</v>
      </c>
      <c r="R542" s="8" t="str">
        <f t="shared" si="87"/>
        <v>tier - 3</v>
      </c>
      <c r="S542" t="s">
        <v>10</v>
      </c>
      <c r="T542" s="8" t="str">
        <f t="shared" si="88"/>
        <v>R1013</v>
      </c>
    </row>
    <row r="543" spans="1:20">
      <c r="A543" t="s">
        <v>571</v>
      </c>
      <c r="B543" t="str">
        <f t="shared" si="89"/>
        <v>Id1796</v>
      </c>
      <c r="C543">
        <v>1989</v>
      </c>
      <c r="D543" s="8">
        <f t="shared" si="80"/>
        <v>1989</v>
      </c>
      <c r="E543" t="s">
        <v>27</v>
      </c>
      <c r="F543" s="8" t="str">
        <f t="shared" si="81"/>
        <v>Dec</v>
      </c>
      <c r="G543">
        <v>16</v>
      </c>
      <c r="H543" s="15" t="str">
        <f t="shared" si="82"/>
        <v>16-Dec-1989</v>
      </c>
      <c r="I543" s="13">
        <v>32858</v>
      </c>
      <c r="J543" s="18">
        <f t="shared" si="83"/>
        <v>33</v>
      </c>
      <c r="K543">
        <v>1</v>
      </c>
      <c r="L543" s="14">
        <v>4795.66</v>
      </c>
      <c r="M543" t="s">
        <v>8</v>
      </c>
      <c r="N543">
        <f t="shared" si="84"/>
        <v>1</v>
      </c>
      <c r="O543" s="8" t="str">
        <f t="shared" si="85"/>
        <v>tier - 2</v>
      </c>
      <c r="P543" t="s">
        <v>13</v>
      </c>
      <c r="Q543">
        <f t="shared" si="86"/>
        <v>2</v>
      </c>
      <c r="R543" s="8" t="str">
        <f t="shared" si="87"/>
        <v>tier - 1</v>
      </c>
      <c r="S543" t="s">
        <v>10</v>
      </c>
      <c r="T543" s="8" t="str">
        <f t="shared" si="88"/>
        <v>R1013</v>
      </c>
    </row>
    <row r="544" spans="1:20">
      <c r="A544" t="s">
        <v>572</v>
      </c>
      <c r="B544" t="str">
        <f t="shared" si="89"/>
        <v>Id1795</v>
      </c>
      <c r="C544">
        <v>1978</v>
      </c>
      <c r="D544" s="8">
        <f t="shared" si="80"/>
        <v>1978</v>
      </c>
      <c r="E544" t="s">
        <v>34</v>
      </c>
      <c r="F544" s="8" t="str">
        <f t="shared" si="81"/>
        <v>Oct</v>
      </c>
      <c r="G544">
        <v>3</v>
      </c>
      <c r="H544" s="15" t="str">
        <f t="shared" si="82"/>
        <v>3-Oct-1978</v>
      </c>
      <c r="I544" s="13">
        <v>28766</v>
      </c>
      <c r="J544" s="18">
        <f t="shared" si="83"/>
        <v>44</v>
      </c>
      <c r="K544">
        <v>2</v>
      </c>
      <c r="L544" s="14">
        <v>4812.34</v>
      </c>
      <c r="M544" t="s">
        <v>8</v>
      </c>
      <c r="N544">
        <f t="shared" si="84"/>
        <v>1</v>
      </c>
      <c r="O544" s="8" t="str">
        <f t="shared" si="85"/>
        <v>tier - 2</v>
      </c>
      <c r="P544" t="s">
        <v>9</v>
      </c>
      <c r="Q544">
        <f t="shared" si="86"/>
        <v>1</v>
      </c>
      <c r="R544" s="8" t="str">
        <f t="shared" si="87"/>
        <v>tier - 3</v>
      </c>
      <c r="S544" t="s">
        <v>10</v>
      </c>
      <c r="T544" s="8" t="str">
        <f t="shared" si="88"/>
        <v>R1013</v>
      </c>
    </row>
    <row r="545" spans="1:20">
      <c r="A545" t="s">
        <v>573</v>
      </c>
      <c r="B545" t="str">
        <f t="shared" si="89"/>
        <v>Id1794</v>
      </c>
      <c r="C545">
        <v>1981</v>
      </c>
      <c r="D545" s="8">
        <f t="shared" si="80"/>
        <v>1981</v>
      </c>
      <c r="E545" t="s">
        <v>7</v>
      </c>
      <c r="F545" s="8" t="str">
        <f t="shared" si="81"/>
        <v>Jul</v>
      </c>
      <c r="G545">
        <v>3</v>
      </c>
      <c r="H545" s="15" t="str">
        <f t="shared" si="82"/>
        <v>3-Jul-1981</v>
      </c>
      <c r="I545" s="13">
        <v>29770</v>
      </c>
      <c r="J545" s="18">
        <f t="shared" si="83"/>
        <v>41</v>
      </c>
      <c r="K545">
        <v>1</v>
      </c>
      <c r="L545" s="14">
        <v>4827.1000000000004</v>
      </c>
      <c r="M545" t="s">
        <v>8</v>
      </c>
      <c r="N545">
        <f t="shared" si="84"/>
        <v>1</v>
      </c>
      <c r="O545" s="8" t="str">
        <f t="shared" si="85"/>
        <v>tier - 2</v>
      </c>
      <c r="P545" t="s">
        <v>13</v>
      </c>
      <c r="Q545">
        <f t="shared" si="86"/>
        <v>2</v>
      </c>
      <c r="R545" s="8" t="str">
        <f t="shared" si="87"/>
        <v>tier - 1</v>
      </c>
      <c r="S545" t="s">
        <v>10</v>
      </c>
      <c r="T545" s="8" t="str">
        <f t="shared" si="88"/>
        <v>R1013</v>
      </c>
    </row>
    <row r="546" spans="1:20">
      <c r="A546" t="s">
        <v>574</v>
      </c>
      <c r="B546" t="str">
        <f t="shared" si="89"/>
        <v>Id1793</v>
      </c>
      <c r="C546">
        <v>1995</v>
      </c>
      <c r="D546" s="8">
        <f t="shared" si="80"/>
        <v>1995</v>
      </c>
      <c r="E546" t="s">
        <v>27</v>
      </c>
      <c r="F546" s="8" t="str">
        <f t="shared" si="81"/>
        <v>Dec</v>
      </c>
      <c r="G546">
        <v>1</v>
      </c>
      <c r="H546" s="15" t="str">
        <f t="shared" si="82"/>
        <v>1-Dec-1995</v>
      </c>
      <c r="I546" s="13">
        <v>35034</v>
      </c>
      <c r="J546" s="18">
        <f t="shared" si="83"/>
        <v>27</v>
      </c>
      <c r="K546">
        <v>3</v>
      </c>
      <c r="L546" s="14">
        <v>4827.8999999999996</v>
      </c>
      <c r="M546" t="s">
        <v>13</v>
      </c>
      <c r="N546">
        <f t="shared" si="84"/>
        <v>240</v>
      </c>
      <c r="O546" s="8" t="str">
        <f t="shared" si="85"/>
        <v>tier - 1</v>
      </c>
      <c r="P546" t="s">
        <v>8</v>
      </c>
      <c r="Q546">
        <f t="shared" si="86"/>
        <v>9</v>
      </c>
      <c r="R546" s="8" t="str">
        <f t="shared" si="87"/>
        <v>tier - 2</v>
      </c>
      <c r="S546" t="s">
        <v>28</v>
      </c>
      <c r="T546" s="8" t="str">
        <f t="shared" si="88"/>
        <v>Unknown</v>
      </c>
    </row>
    <row r="547" spans="1:20">
      <c r="A547" t="s">
        <v>575</v>
      </c>
      <c r="B547" t="str">
        <f t="shared" si="89"/>
        <v>Id1792</v>
      </c>
      <c r="C547">
        <v>2002</v>
      </c>
      <c r="D547" s="8">
        <f t="shared" si="80"/>
        <v>2002</v>
      </c>
      <c r="E547" t="s">
        <v>15</v>
      </c>
      <c r="F547" s="8" t="str">
        <f t="shared" si="81"/>
        <v>Jun</v>
      </c>
      <c r="G547">
        <v>27</v>
      </c>
      <c r="H547" s="15" t="str">
        <f t="shared" si="82"/>
        <v>27-Jun-2002</v>
      </c>
      <c r="I547" s="13">
        <v>37434</v>
      </c>
      <c r="J547" s="18">
        <f t="shared" si="83"/>
        <v>20</v>
      </c>
      <c r="K547">
        <v>5</v>
      </c>
      <c r="L547" s="14">
        <v>4830.63</v>
      </c>
      <c r="M547" t="s">
        <v>8</v>
      </c>
      <c r="N547">
        <f t="shared" si="84"/>
        <v>1</v>
      </c>
      <c r="O547" s="8" t="str">
        <f t="shared" si="85"/>
        <v>tier - 2</v>
      </c>
      <c r="P547" t="s">
        <v>13</v>
      </c>
      <c r="Q547">
        <f t="shared" si="86"/>
        <v>2</v>
      </c>
      <c r="R547" s="8" t="str">
        <f t="shared" si="87"/>
        <v>tier - 1</v>
      </c>
      <c r="S547" t="s">
        <v>39</v>
      </c>
      <c r="T547" s="8" t="str">
        <f t="shared" si="88"/>
        <v>R1011</v>
      </c>
    </row>
    <row r="548" spans="1:20">
      <c r="A548" t="s">
        <v>576</v>
      </c>
      <c r="B548" t="str">
        <f t="shared" si="89"/>
        <v>Id1791</v>
      </c>
      <c r="C548">
        <v>2000</v>
      </c>
      <c r="D548" s="8">
        <f t="shared" si="80"/>
        <v>2000</v>
      </c>
      <c r="E548" t="s">
        <v>27</v>
      </c>
      <c r="F548" s="8" t="str">
        <f t="shared" si="81"/>
        <v>Dec</v>
      </c>
      <c r="G548">
        <v>11</v>
      </c>
      <c r="H548" s="15" t="str">
        <f t="shared" si="82"/>
        <v>11-Dec-2000</v>
      </c>
      <c r="I548" s="13">
        <v>36871</v>
      </c>
      <c r="J548" s="18">
        <f t="shared" si="83"/>
        <v>22</v>
      </c>
      <c r="K548">
        <v>0</v>
      </c>
      <c r="L548" s="14">
        <v>4835.43</v>
      </c>
      <c r="M548" t="s">
        <v>8</v>
      </c>
      <c r="N548">
        <f t="shared" si="84"/>
        <v>1</v>
      </c>
      <c r="O548" s="8" t="str">
        <f t="shared" si="85"/>
        <v>tier - 2</v>
      </c>
      <c r="P548" t="s">
        <v>8</v>
      </c>
      <c r="Q548">
        <f t="shared" si="86"/>
        <v>9</v>
      </c>
      <c r="R548" s="8" t="str">
        <f t="shared" si="87"/>
        <v>tier - 2</v>
      </c>
      <c r="S548" t="s">
        <v>297</v>
      </c>
      <c r="T548" s="8" t="str">
        <f t="shared" si="88"/>
        <v>R1021</v>
      </c>
    </row>
    <row r="549" spans="1:20">
      <c r="A549" t="s">
        <v>577</v>
      </c>
      <c r="B549" t="str">
        <f t="shared" si="89"/>
        <v>Id1790</v>
      </c>
      <c r="C549">
        <v>1992</v>
      </c>
      <c r="D549" s="8">
        <f t="shared" si="80"/>
        <v>1992</v>
      </c>
      <c r="E549" t="s">
        <v>17</v>
      </c>
      <c r="F549" s="8" t="str">
        <f t="shared" si="81"/>
        <v>Sep</v>
      </c>
      <c r="G549">
        <v>10</v>
      </c>
      <c r="H549" s="15" t="str">
        <f t="shared" si="82"/>
        <v>10-Sep-1992</v>
      </c>
      <c r="I549" s="13">
        <v>33857</v>
      </c>
      <c r="J549" s="18">
        <f t="shared" si="83"/>
        <v>30</v>
      </c>
      <c r="K549">
        <v>3</v>
      </c>
      <c r="L549" s="14">
        <v>4837.58</v>
      </c>
      <c r="M549" t="s">
        <v>9</v>
      </c>
      <c r="N549">
        <f t="shared" si="84"/>
        <v>4</v>
      </c>
      <c r="O549" s="8" t="str">
        <f t="shared" si="85"/>
        <v>tier - 3</v>
      </c>
      <c r="P549" t="s">
        <v>8</v>
      </c>
      <c r="Q549">
        <f t="shared" si="86"/>
        <v>9</v>
      </c>
      <c r="R549" s="8" t="str">
        <f t="shared" si="87"/>
        <v>tier - 2</v>
      </c>
      <c r="S549" t="s">
        <v>10</v>
      </c>
      <c r="T549" s="8" t="str">
        <f t="shared" si="88"/>
        <v>R1013</v>
      </c>
    </row>
    <row r="550" spans="1:20">
      <c r="A550" t="s">
        <v>578</v>
      </c>
      <c r="B550" t="str">
        <f t="shared" si="89"/>
        <v>Id1789</v>
      </c>
      <c r="C550">
        <v>1984</v>
      </c>
      <c r="D550" s="8">
        <f t="shared" si="80"/>
        <v>1984</v>
      </c>
      <c r="E550" t="s">
        <v>34</v>
      </c>
      <c r="F550" s="8" t="str">
        <f t="shared" si="81"/>
        <v>Oct</v>
      </c>
      <c r="G550">
        <v>15</v>
      </c>
      <c r="H550" s="15" t="str">
        <f t="shared" si="82"/>
        <v>15-Oct-1984</v>
      </c>
      <c r="I550" s="13">
        <v>30970</v>
      </c>
      <c r="J550" s="18">
        <f t="shared" si="83"/>
        <v>38</v>
      </c>
      <c r="K550">
        <v>3</v>
      </c>
      <c r="L550" s="14">
        <v>4839.18</v>
      </c>
      <c r="M550" t="s">
        <v>8</v>
      </c>
      <c r="N550">
        <f t="shared" si="84"/>
        <v>1</v>
      </c>
      <c r="O550" s="8" t="str">
        <f t="shared" si="85"/>
        <v>tier - 2</v>
      </c>
      <c r="P550" t="s">
        <v>13</v>
      </c>
      <c r="Q550">
        <f t="shared" si="86"/>
        <v>2</v>
      </c>
      <c r="R550" s="8" t="str">
        <f t="shared" si="87"/>
        <v>tier - 1</v>
      </c>
      <c r="S550" t="s">
        <v>20</v>
      </c>
      <c r="T550" s="8" t="str">
        <f t="shared" si="88"/>
        <v>R1012</v>
      </c>
    </row>
    <row r="551" spans="1:20">
      <c r="A551" t="s">
        <v>579</v>
      </c>
      <c r="B551" t="str">
        <f t="shared" si="89"/>
        <v>Id1788</v>
      </c>
      <c r="C551">
        <v>1995</v>
      </c>
      <c r="D551" s="8">
        <f t="shared" si="80"/>
        <v>1995</v>
      </c>
      <c r="E551" t="s">
        <v>17</v>
      </c>
      <c r="F551" s="8" t="str">
        <f t="shared" si="81"/>
        <v>Sep</v>
      </c>
      <c r="G551">
        <v>29</v>
      </c>
      <c r="H551" s="15" t="str">
        <f t="shared" si="82"/>
        <v>29-Sep-1995</v>
      </c>
      <c r="I551" s="13">
        <v>34971</v>
      </c>
      <c r="J551" s="18">
        <f t="shared" si="83"/>
        <v>27</v>
      </c>
      <c r="K551">
        <v>0</v>
      </c>
      <c r="L551" s="14">
        <v>4840.95</v>
      </c>
      <c r="M551" t="s">
        <v>8</v>
      </c>
      <c r="N551">
        <f t="shared" si="84"/>
        <v>1</v>
      </c>
      <c r="O551" s="8" t="str">
        <f t="shared" si="85"/>
        <v>tier - 2</v>
      </c>
      <c r="P551" t="s">
        <v>13</v>
      </c>
      <c r="Q551">
        <f t="shared" si="86"/>
        <v>2</v>
      </c>
      <c r="R551" s="8" t="str">
        <f t="shared" si="87"/>
        <v>tier - 1</v>
      </c>
      <c r="S551" t="s">
        <v>297</v>
      </c>
      <c r="T551" s="8" t="str">
        <f t="shared" si="88"/>
        <v>R1021</v>
      </c>
    </row>
    <row r="552" spans="1:20">
      <c r="A552" t="s">
        <v>580</v>
      </c>
      <c r="B552" t="str">
        <f t="shared" si="89"/>
        <v>Id1787</v>
      </c>
      <c r="C552">
        <v>1979</v>
      </c>
      <c r="D552" s="8">
        <f t="shared" si="80"/>
        <v>1979</v>
      </c>
      <c r="E552" t="s">
        <v>27</v>
      </c>
      <c r="F552" s="8" t="str">
        <f t="shared" si="81"/>
        <v>Dec</v>
      </c>
      <c r="G552">
        <v>13</v>
      </c>
      <c r="H552" s="15" t="str">
        <f t="shared" si="82"/>
        <v>13-Dec-1979</v>
      </c>
      <c r="I552" s="13">
        <v>29202</v>
      </c>
      <c r="J552" s="18">
        <f t="shared" si="83"/>
        <v>43</v>
      </c>
      <c r="K552">
        <v>2</v>
      </c>
      <c r="L552" s="14">
        <v>4843.79</v>
      </c>
      <c r="M552" t="s">
        <v>8</v>
      </c>
      <c r="N552">
        <f t="shared" si="84"/>
        <v>1</v>
      </c>
      <c r="O552" s="8" t="str">
        <f t="shared" si="85"/>
        <v>tier - 2</v>
      </c>
      <c r="P552" t="s">
        <v>9</v>
      </c>
      <c r="Q552">
        <f t="shared" si="86"/>
        <v>1</v>
      </c>
      <c r="R552" s="8" t="str">
        <f t="shared" si="87"/>
        <v>tier - 3</v>
      </c>
      <c r="S552" t="s">
        <v>10</v>
      </c>
      <c r="T552" s="8" t="str">
        <f t="shared" si="88"/>
        <v>R1013</v>
      </c>
    </row>
    <row r="553" spans="1:20">
      <c r="A553" t="s">
        <v>581</v>
      </c>
      <c r="B553" t="str">
        <f t="shared" si="89"/>
        <v>Id1786</v>
      </c>
      <c r="C553">
        <v>1974</v>
      </c>
      <c r="D553" s="8">
        <f t="shared" si="80"/>
        <v>1974</v>
      </c>
      <c r="E553" t="s">
        <v>17</v>
      </c>
      <c r="F553" s="8" t="str">
        <f t="shared" si="81"/>
        <v>Sep</v>
      </c>
      <c r="G553">
        <v>11</v>
      </c>
      <c r="H553" s="15" t="str">
        <f t="shared" si="82"/>
        <v>11-Sep-1974</v>
      </c>
      <c r="I553" s="13">
        <v>27283</v>
      </c>
      <c r="J553" s="18">
        <f t="shared" si="83"/>
        <v>48</v>
      </c>
      <c r="K553">
        <v>0</v>
      </c>
      <c r="L553" s="14">
        <v>4844.67</v>
      </c>
      <c r="M553" t="s">
        <v>8</v>
      </c>
      <c r="N553">
        <f t="shared" si="84"/>
        <v>1</v>
      </c>
      <c r="O553" s="8" t="str">
        <f t="shared" si="85"/>
        <v>tier - 2</v>
      </c>
      <c r="P553" t="s">
        <v>8</v>
      </c>
      <c r="Q553">
        <f t="shared" si="86"/>
        <v>9</v>
      </c>
      <c r="R553" s="8" t="str">
        <f t="shared" si="87"/>
        <v>tier - 2</v>
      </c>
      <c r="S553" t="s">
        <v>10</v>
      </c>
      <c r="T553" s="8" t="str">
        <f t="shared" si="88"/>
        <v>R1013</v>
      </c>
    </row>
    <row r="554" spans="1:20">
      <c r="A554" t="s">
        <v>582</v>
      </c>
      <c r="B554" t="str">
        <f t="shared" si="89"/>
        <v>Id1785</v>
      </c>
      <c r="C554">
        <v>2001</v>
      </c>
      <c r="D554" s="8">
        <f t="shared" si="80"/>
        <v>2001</v>
      </c>
      <c r="E554" t="s">
        <v>15</v>
      </c>
      <c r="F554" s="8" t="str">
        <f t="shared" si="81"/>
        <v>Jun</v>
      </c>
      <c r="G554">
        <v>7</v>
      </c>
      <c r="H554" s="15" t="str">
        <f t="shared" si="82"/>
        <v>7-Jun-2001</v>
      </c>
      <c r="I554" s="13">
        <v>37049</v>
      </c>
      <c r="J554" s="18">
        <f t="shared" si="83"/>
        <v>22</v>
      </c>
      <c r="K554">
        <v>0</v>
      </c>
      <c r="L554" s="14">
        <v>4846.53</v>
      </c>
      <c r="M554" t="s">
        <v>8</v>
      </c>
      <c r="N554">
        <f t="shared" si="84"/>
        <v>1</v>
      </c>
      <c r="O554" s="8" t="str">
        <f t="shared" si="85"/>
        <v>tier - 2</v>
      </c>
      <c r="P554" t="s">
        <v>9</v>
      </c>
      <c r="Q554">
        <f t="shared" si="86"/>
        <v>1</v>
      </c>
      <c r="R554" s="8" t="str">
        <f t="shared" si="87"/>
        <v>tier - 3</v>
      </c>
      <c r="S554" t="s">
        <v>297</v>
      </c>
      <c r="T554" s="8" t="str">
        <f t="shared" si="88"/>
        <v>R1021</v>
      </c>
    </row>
    <row r="555" spans="1:20">
      <c r="A555" t="s">
        <v>583</v>
      </c>
      <c r="B555" t="str">
        <f t="shared" si="89"/>
        <v>Id1784</v>
      </c>
      <c r="C555">
        <v>1995</v>
      </c>
      <c r="D555" s="8">
        <f t="shared" si="80"/>
        <v>1995</v>
      </c>
      <c r="E555" t="s">
        <v>27</v>
      </c>
      <c r="F555" s="8" t="str">
        <f t="shared" si="81"/>
        <v>Dec</v>
      </c>
      <c r="G555">
        <v>27</v>
      </c>
      <c r="H555" s="15" t="str">
        <f t="shared" si="82"/>
        <v>27-Dec-1995</v>
      </c>
      <c r="I555" s="13">
        <v>35060</v>
      </c>
      <c r="J555" s="18">
        <f t="shared" si="83"/>
        <v>27</v>
      </c>
      <c r="K555">
        <v>3</v>
      </c>
      <c r="L555" s="14">
        <v>4846.92</v>
      </c>
      <c r="M555" t="s">
        <v>8</v>
      </c>
      <c r="N555">
        <f t="shared" si="84"/>
        <v>1</v>
      </c>
      <c r="O555" s="8" t="str">
        <f t="shared" si="85"/>
        <v>tier - 2</v>
      </c>
      <c r="P555" t="s">
        <v>9</v>
      </c>
      <c r="Q555">
        <f t="shared" si="86"/>
        <v>1</v>
      </c>
      <c r="R555" s="8" t="str">
        <f t="shared" si="87"/>
        <v>tier - 3</v>
      </c>
      <c r="S555" t="s">
        <v>353</v>
      </c>
      <c r="T555" s="8" t="str">
        <f t="shared" si="88"/>
        <v>R1017</v>
      </c>
    </row>
    <row r="556" spans="1:20">
      <c r="A556" t="s">
        <v>584</v>
      </c>
      <c r="B556" t="str">
        <f t="shared" si="89"/>
        <v>Id1783</v>
      </c>
      <c r="C556">
        <v>1989</v>
      </c>
      <c r="D556" s="8">
        <f t="shared" si="80"/>
        <v>1989</v>
      </c>
      <c r="E556" t="s">
        <v>17</v>
      </c>
      <c r="F556" s="8" t="str">
        <f t="shared" si="81"/>
        <v>Sep</v>
      </c>
      <c r="G556">
        <v>1</v>
      </c>
      <c r="H556" s="15" t="str">
        <f t="shared" si="82"/>
        <v>1-Sep-1989</v>
      </c>
      <c r="I556" s="13">
        <v>32752</v>
      </c>
      <c r="J556" s="18">
        <f t="shared" si="83"/>
        <v>33</v>
      </c>
      <c r="K556">
        <v>3</v>
      </c>
      <c r="L556" s="14">
        <v>4859.8900000000003</v>
      </c>
      <c r="M556" t="s">
        <v>8</v>
      </c>
      <c r="N556">
        <f t="shared" si="84"/>
        <v>1</v>
      </c>
      <c r="O556" s="8" t="str">
        <f t="shared" si="85"/>
        <v>tier - 2</v>
      </c>
      <c r="P556" t="s">
        <v>9</v>
      </c>
      <c r="Q556">
        <f t="shared" si="86"/>
        <v>1</v>
      </c>
      <c r="R556" s="8" t="str">
        <f t="shared" si="87"/>
        <v>tier - 3</v>
      </c>
      <c r="S556" t="s">
        <v>39</v>
      </c>
      <c r="T556" s="8" t="str">
        <f t="shared" si="88"/>
        <v>R1011</v>
      </c>
    </row>
    <row r="557" spans="1:20">
      <c r="A557" t="s">
        <v>585</v>
      </c>
      <c r="B557" t="str">
        <f t="shared" si="89"/>
        <v>Id1782</v>
      </c>
      <c r="C557">
        <v>1997</v>
      </c>
      <c r="D557" s="8">
        <f t="shared" si="80"/>
        <v>1997</v>
      </c>
      <c r="E557" t="s">
        <v>17</v>
      </c>
      <c r="F557" s="8" t="str">
        <f t="shared" si="81"/>
        <v>Sep</v>
      </c>
      <c r="G557">
        <v>29</v>
      </c>
      <c r="H557" s="15" t="str">
        <f t="shared" si="82"/>
        <v>29-Sep-1997</v>
      </c>
      <c r="I557" s="13">
        <v>35702</v>
      </c>
      <c r="J557" s="18">
        <f t="shared" si="83"/>
        <v>25</v>
      </c>
      <c r="K557">
        <v>4</v>
      </c>
      <c r="L557" s="14">
        <v>4877.9799999999996</v>
      </c>
      <c r="M557" t="s">
        <v>8</v>
      </c>
      <c r="N557">
        <f t="shared" si="84"/>
        <v>1</v>
      </c>
      <c r="O557" s="8" t="str">
        <f t="shared" si="85"/>
        <v>tier - 2</v>
      </c>
      <c r="P557" t="s">
        <v>9</v>
      </c>
      <c r="Q557">
        <f t="shared" si="86"/>
        <v>1</v>
      </c>
      <c r="R557" s="8" t="str">
        <f t="shared" si="87"/>
        <v>tier - 3</v>
      </c>
      <c r="S557" t="s">
        <v>20</v>
      </c>
      <c r="T557" s="8" t="str">
        <f t="shared" si="88"/>
        <v>R1012</v>
      </c>
    </row>
    <row r="558" spans="1:20">
      <c r="A558" t="s">
        <v>586</v>
      </c>
      <c r="B558" t="str">
        <f t="shared" si="89"/>
        <v>Id1781</v>
      </c>
      <c r="C558">
        <v>1986</v>
      </c>
      <c r="D558" s="8">
        <f t="shared" si="80"/>
        <v>1986</v>
      </c>
      <c r="E558" t="s">
        <v>27</v>
      </c>
      <c r="F558" s="8" t="str">
        <f t="shared" si="81"/>
        <v>Dec</v>
      </c>
      <c r="G558">
        <v>23</v>
      </c>
      <c r="H558" s="15" t="str">
        <f t="shared" si="82"/>
        <v>23-Dec-1986</v>
      </c>
      <c r="I558" s="13">
        <v>31769</v>
      </c>
      <c r="J558" s="18">
        <f t="shared" si="83"/>
        <v>36</v>
      </c>
      <c r="K558">
        <v>0</v>
      </c>
      <c r="L558" s="14">
        <v>4883.87</v>
      </c>
      <c r="M558" t="s">
        <v>8</v>
      </c>
      <c r="N558">
        <f t="shared" si="84"/>
        <v>1</v>
      </c>
      <c r="O558" s="8" t="str">
        <f t="shared" si="85"/>
        <v>tier - 2</v>
      </c>
      <c r="P558" t="s">
        <v>13</v>
      </c>
      <c r="Q558">
        <f t="shared" si="86"/>
        <v>2</v>
      </c>
      <c r="R558" s="8" t="str">
        <f t="shared" si="87"/>
        <v>tier - 1</v>
      </c>
      <c r="S558" t="s">
        <v>39</v>
      </c>
      <c r="T558" s="8" t="str">
        <f t="shared" si="88"/>
        <v>R1011</v>
      </c>
    </row>
    <row r="559" spans="1:20">
      <c r="A559" t="s">
        <v>587</v>
      </c>
      <c r="B559" t="str">
        <f t="shared" si="89"/>
        <v>Id1780</v>
      </c>
      <c r="C559">
        <v>1986</v>
      </c>
      <c r="D559" s="8">
        <f t="shared" si="80"/>
        <v>1986</v>
      </c>
      <c r="E559" t="s">
        <v>34</v>
      </c>
      <c r="F559" s="8" t="str">
        <f t="shared" si="81"/>
        <v>Oct</v>
      </c>
      <c r="G559">
        <v>27</v>
      </c>
      <c r="H559" s="15" t="str">
        <f t="shared" si="82"/>
        <v>27-Oct-1986</v>
      </c>
      <c r="I559" s="13">
        <v>31712</v>
      </c>
      <c r="J559" s="18">
        <f t="shared" si="83"/>
        <v>36</v>
      </c>
      <c r="K559">
        <v>0</v>
      </c>
      <c r="L559" s="14">
        <v>4889.04</v>
      </c>
      <c r="M559" t="s">
        <v>8</v>
      </c>
      <c r="N559">
        <f t="shared" si="84"/>
        <v>1</v>
      </c>
      <c r="O559" s="8" t="str">
        <f t="shared" si="85"/>
        <v>tier - 2</v>
      </c>
      <c r="P559" t="s">
        <v>13</v>
      </c>
      <c r="Q559">
        <f t="shared" si="86"/>
        <v>2</v>
      </c>
      <c r="R559" s="8" t="str">
        <f t="shared" si="87"/>
        <v>tier - 1</v>
      </c>
      <c r="S559" t="s">
        <v>10</v>
      </c>
      <c r="T559" s="8" t="str">
        <f t="shared" si="88"/>
        <v>R1013</v>
      </c>
    </row>
    <row r="560" spans="1:20">
      <c r="A560" t="s">
        <v>588</v>
      </c>
      <c r="B560" t="str">
        <f t="shared" si="89"/>
        <v>Id1779</v>
      </c>
      <c r="C560">
        <v>1989</v>
      </c>
      <c r="D560" s="8">
        <f t="shared" si="80"/>
        <v>1989</v>
      </c>
      <c r="E560" t="s">
        <v>7</v>
      </c>
      <c r="F560" s="8" t="str">
        <f t="shared" si="81"/>
        <v>Jul</v>
      </c>
      <c r="G560">
        <v>10</v>
      </c>
      <c r="H560" s="15" t="str">
        <f t="shared" si="82"/>
        <v>10-Jul-1989</v>
      </c>
      <c r="I560" s="13">
        <v>32699</v>
      </c>
      <c r="J560" s="18">
        <f t="shared" si="83"/>
        <v>33</v>
      </c>
      <c r="K560">
        <v>2</v>
      </c>
      <c r="L560" s="14">
        <v>4890</v>
      </c>
      <c r="M560" t="s">
        <v>9</v>
      </c>
      <c r="N560">
        <f t="shared" si="84"/>
        <v>4</v>
      </c>
      <c r="O560" s="8" t="str">
        <f t="shared" si="85"/>
        <v>tier - 3</v>
      </c>
      <c r="P560" t="s">
        <v>8</v>
      </c>
      <c r="Q560">
        <f t="shared" si="86"/>
        <v>9</v>
      </c>
      <c r="R560" s="8" t="str">
        <f t="shared" si="87"/>
        <v>tier - 2</v>
      </c>
      <c r="S560" t="s">
        <v>10</v>
      </c>
      <c r="T560" s="8" t="str">
        <f t="shared" si="88"/>
        <v>R1013</v>
      </c>
    </row>
    <row r="561" spans="1:20">
      <c r="A561" t="s">
        <v>589</v>
      </c>
      <c r="B561" t="str">
        <f t="shared" si="89"/>
        <v>Id1778</v>
      </c>
      <c r="C561">
        <v>1990</v>
      </c>
      <c r="D561" s="8">
        <f t="shared" si="80"/>
        <v>1990</v>
      </c>
      <c r="E561" t="s">
        <v>12</v>
      </c>
      <c r="F561" s="8" t="str">
        <f t="shared" si="81"/>
        <v>Nov</v>
      </c>
      <c r="G561">
        <v>28</v>
      </c>
      <c r="H561" s="15" t="str">
        <f t="shared" si="82"/>
        <v>28-Nov-1990</v>
      </c>
      <c r="I561" s="13">
        <v>33205</v>
      </c>
      <c r="J561" s="18">
        <f t="shared" si="83"/>
        <v>32</v>
      </c>
      <c r="K561">
        <v>3</v>
      </c>
      <c r="L561" s="14">
        <v>4894.3900000000003</v>
      </c>
      <c r="M561" t="s">
        <v>8</v>
      </c>
      <c r="N561">
        <f t="shared" si="84"/>
        <v>1</v>
      </c>
      <c r="O561" s="8" t="str">
        <f t="shared" si="85"/>
        <v>tier - 2</v>
      </c>
      <c r="P561" t="s">
        <v>9</v>
      </c>
      <c r="Q561">
        <f t="shared" si="86"/>
        <v>1</v>
      </c>
      <c r="R561" s="8" t="str">
        <f t="shared" si="87"/>
        <v>tier - 3</v>
      </c>
      <c r="S561" t="s">
        <v>10</v>
      </c>
      <c r="T561" s="8" t="str">
        <f t="shared" si="88"/>
        <v>R1013</v>
      </c>
    </row>
    <row r="562" spans="1:20">
      <c r="A562" t="s">
        <v>590</v>
      </c>
      <c r="B562" t="str">
        <f t="shared" si="89"/>
        <v>Id1777</v>
      </c>
      <c r="C562">
        <v>1988</v>
      </c>
      <c r="D562" s="8">
        <f t="shared" si="80"/>
        <v>1988</v>
      </c>
      <c r="E562" t="s">
        <v>17</v>
      </c>
      <c r="F562" s="8" t="str">
        <f t="shared" si="81"/>
        <v>Sep</v>
      </c>
      <c r="G562">
        <v>23</v>
      </c>
      <c r="H562" s="15" t="str">
        <f t="shared" si="82"/>
        <v>23-Sep-1988</v>
      </c>
      <c r="I562" s="13">
        <v>32409</v>
      </c>
      <c r="J562" s="18">
        <f t="shared" si="83"/>
        <v>34</v>
      </c>
      <c r="K562">
        <v>1</v>
      </c>
      <c r="L562" s="14">
        <v>4894.75</v>
      </c>
      <c r="M562" t="s">
        <v>9</v>
      </c>
      <c r="N562">
        <f t="shared" si="84"/>
        <v>4</v>
      </c>
      <c r="O562" s="8" t="str">
        <f t="shared" si="85"/>
        <v>tier - 3</v>
      </c>
      <c r="P562" t="s">
        <v>9</v>
      </c>
      <c r="Q562">
        <f t="shared" si="86"/>
        <v>1</v>
      </c>
      <c r="R562" s="8" t="str">
        <f t="shared" si="87"/>
        <v>tier - 3</v>
      </c>
      <c r="S562" t="s">
        <v>20</v>
      </c>
      <c r="T562" s="8" t="str">
        <f t="shared" si="88"/>
        <v>R1012</v>
      </c>
    </row>
    <row r="563" spans="1:20">
      <c r="A563" t="s">
        <v>591</v>
      </c>
      <c r="B563" t="str">
        <f t="shared" si="89"/>
        <v>Id1776</v>
      </c>
      <c r="C563">
        <v>1993</v>
      </c>
      <c r="D563" s="8">
        <f t="shared" si="80"/>
        <v>1993</v>
      </c>
      <c r="E563" t="s">
        <v>7</v>
      </c>
      <c r="F563" s="8" t="str">
        <f t="shared" si="81"/>
        <v>Jul</v>
      </c>
      <c r="G563">
        <v>10</v>
      </c>
      <c r="H563" s="15" t="str">
        <f t="shared" si="82"/>
        <v>10-Jul-1993</v>
      </c>
      <c r="I563" s="13">
        <v>34160</v>
      </c>
      <c r="J563" s="18">
        <f t="shared" si="83"/>
        <v>29</v>
      </c>
      <c r="K563">
        <v>2</v>
      </c>
      <c r="L563" s="14">
        <v>4906.41</v>
      </c>
      <c r="M563" t="s">
        <v>8</v>
      </c>
      <c r="N563">
        <f t="shared" si="84"/>
        <v>1</v>
      </c>
      <c r="O563" s="8" t="str">
        <f t="shared" si="85"/>
        <v>tier - 2</v>
      </c>
      <c r="P563" t="s">
        <v>13</v>
      </c>
      <c r="Q563">
        <f t="shared" si="86"/>
        <v>2</v>
      </c>
      <c r="R563" s="8" t="str">
        <f t="shared" si="87"/>
        <v>tier - 1</v>
      </c>
      <c r="S563" t="s">
        <v>20</v>
      </c>
      <c r="T563" s="8" t="str">
        <f t="shared" si="88"/>
        <v>R1012</v>
      </c>
    </row>
    <row r="564" spans="1:20">
      <c r="A564" t="s">
        <v>592</v>
      </c>
      <c r="B564" t="str">
        <f t="shared" si="89"/>
        <v>Id1775</v>
      </c>
      <c r="C564">
        <v>1981</v>
      </c>
      <c r="D564" s="8">
        <f t="shared" si="80"/>
        <v>1981</v>
      </c>
      <c r="E564" t="s">
        <v>34</v>
      </c>
      <c r="F564" s="8" t="str">
        <f t="shared" si="81"/>
        <v>Oct</v>
      </c>
      <c r="G564">
        <v>18</v>
      </c>
      <c r="H564" s="15" t="str">
        <f t="shared" si="82"/>
        <v>18-Oct-1981</v>
      </c>
      <c r="I564" s="13">
        <v>29877</v>
      </c>
      <c r="J564" s="18">
        <f t="shared" si="83"/>
        <v>41</v>
      </c>
      <c r="K564">
        <v>1</v>
      </c>
      <c r="L564" s="14">
        <v>4911.8900000000003</v>
      </c>
      <c r="M564" t="s">
        <v>8</v>
      </c>
      <c r="N564">
        <f t="shared" si="84"/>
        <v>1</v>
      </c>
      <c r="O564" s="8" t="str">
        <f t="shared" si="85"/>
        <v>tier - 2</v>
      </c>
      <c r="P564" t="s">
        <v>9</v>
      </c>
      <c r="Q564">
        <f t="shared" si="86"/>
        <v>1</v>
      </c>
      <c r="R564" s="8" t="str">
        <f t="shared" si="87"/>
        <v>tier - 3</v>
      </c>
      <c r="S564" t="s">
        <v>10</v>
      </c>
      <c r="T564" s="8" t="str">
        <f t="shared" si="88"/>
        <v>R1013</v>
      </c>
    </row>
    <row r="565" spans="1:20">
      <c r="A565" t="s">
        <v>593</v>
      </c>
      <c r="B565" t="str">
        <f t="shared" si="89"/>
        <v>Id1774</v>
      </c>
      <c r="C565">
        <v>2002</v>
      </c>
      <c r="D565" s="8">
        <f t="shared" si="80"/>
        <v>2002</v>
      </c>
      <c r="E565" t="s">
        <v>32</v>
      </c>
      <c r="F565" s="8" t="str">
        <f t="shared" si="81"/>
        <v>Aug</v>
      </c>
      <c r="G565">
        <v>21</v>
      </c>
      <c r="H565" s="15" t="str">
        <f t="shared" si="82"/>
        <v>21-Aug-2002</v>
      </c>
      <c r="I565" s="13">
        <v>37489</v>
      </c>
      <c r="J565" s="18">
        <f t="shared" si="83"/>
        <v>20</v>
      </c>
      <c r="K565">
        <v>5</v>
      </c>
      <c r="L565" s="14">
        <v>4915.0600000000004</v>
      </c>
      <c r="M565" t="s">
        <v>8</v>
      </c>
      <c r="N565">
        <f t="shared" si="84"/>
        <v>1</v>
      </c>
      <c r="O565" s="8" t="str">
        <f t="shared" si="85"/>
        <v>tier - 2</v>
      </c>
      <c r="P565" t="s">
        <v>13</v>
      </c>
      <c r="Q565">
        <f t="shared" si="86"/>
        <v>2</v>
      </c>
      <c r="R565" s="8" t="str">
        <f t="shared" si="87"/>
        <v>tier - 1</v>
      </c>
      <c r="S565" t="s">
        <v>353</v>
      </c>
      <c r="T565" s="8" t="str">
        <f t="shared" si="88"/>
        <v>R1017</v>
      </c>
    </row>
    <row r="566" spans="1:20">
      <c r="A566" t="s">
        <v>594</v>
      </c>
      <c r="B566" t="str">
        <f t="shared" si="89"/>
        <v>Id1773</v>
      </c>
      <c r="C566">
        <v>1993</v>
      </c>
      <c r="D566" s="8">
        <f t="shared" si="80"/>
        <v>1993</v>
      </c>
      <c r="E566" t="s">
        <v>32</v>
      </c>
      <c r="F566" s="8" t="str">
        <f t="shared" si="81"/>
        <v>Aug</v>
      </c>
      <c r="G566">
        <v>10</v>
      </c>
      <c r="H566" s="15" t="str">
        <f t="shared" si="82"/>
        <v>10-Aug-1993</v>
      </c>
      <c r="I566" s="13">
        <v>34191</v>
      </c>
      <c r="J566" s="18">
        <f t="shared" si="83"/>
        <v>29</v>
      </c>
      <c r="K566">
        <v>2</v>
      </c>
      <c r="L566" s="14">
        <v>4922.92</v>
      </c>
      <c r="M566" t="s">
        <v>8</v>
      </c>
      <c r="N566">
        <f t="shared" si="84"/>
        <v>1</v>
      </c>
      <c r="O566" s="8" t="str">
        <f t="shared" si="85"/>
        <v>tier - 2</v>
      </c>
      <c r="P566" t="s">
        <v>8</v>
      </c>
      <c r="Q566">
        <f t="shared" si="86"/>
        <v>9</v>
      </c>
      <c r="R566" s="8" t="str">
        <f t="shared" si="87"/>
        <v>tier - 2</v>
      </c>
      <c r="S566" t="s">
        <v>20</v>
      </c>
      <c r="T566" s="8" t="str">
        <f t="shared" si="88"/>
        <v>R1012</v>
      </c>
    </row>
    <row r="567" spans="1:20">
      <c r="A567" t="s">
        <v>595</v>
      </c>
      <c r="B567" t="str">
        <f t="shared" si="89"/>
        <v>Id1772</v>
      </c>
      <c r="C567">
        <v>1991</v>
      </c>
      <c r="D567" s="8">
        <f t="shared" si="80"/>
        <v>1991</v>
      </c>
      <c r="E567" t="s">
        <v>32</v>
      </c>
      <c r="F567" s="8" t="str">
        <f t="shared" si="81"/>
        <v>Aug</v>
      </c>
      <c r="G567">
        <v>23</v>
      </c>
      <c r="H567" s="15" t="str">
        <f t="shared" si="82"/>
        <v>23-Aug-1991</v>
      </c>
      <c r="I567" s="13">
        <v>33473</v>
      </c>
      <c r="J567" s="18">
        <f t="shared" si="83"/>
        <v>31</v>
      </c>
      <c r="K567">
        <v>2</v>
      </c>
      <c r="L567" s="14">
        <v>4931.6499999999996</v>
      </c>
      <c r="M567" t="s">
        <v>8</v>
      </c>
      <c r="N567">
        <f t="shared" si="84"/>
        <v>1</v>
      </c>
      <c r="O567" s="8" t="str">
        <f t="shared" si="85"/>
        <v>tier - 2</v>
      </c>
      <c r="P567" t="s">
        <v>9</v>
      </c>
      <c r="Q567">
        <f t="shared" si="86"/>
        <v>1</v>
      </c>
      <c r="R567" s="8" t="str">
        <f t="shared" si="87"/>
        <v>tier - 3</v>
      </c>
      <c r="S567" t="s">
        <v>39</v>
      </c>
      <c r="T567" s="8" t="str">
        <f t="shared" si="88"/>
        <v>R1011</v>
      </c>
    </row>
    <row r="568" spans="1:20">
      <c r="A568" t="s">
        <v>596</v>
      </c>
      <c r="B568" t="str">
        <f t="shared" si="89"/>
        <v>Id1771</v>
      </c>
      <c r="C568">
        <v>1991</v>
      </c>
      <c r="D568" s="8">
        <f t="shared" si="80"/>
        <v>1991</v>
      </c>
      <c r="E568" t="s">
        <v>12</v>
      </c>
      <c r="F568" s="8" t="str">
        <f t="shared" si="81"/>
        <v>Nov</v>
      </c>
      <c r="G568">
        <v>27</v>
      </c>
      <c r="H568" s="15" t="str">
        <f t="shared" si="82"/>
        <v>27-Nov-1991</v>
      </c>
      <c r="I568" s="13">
        <v>33569</v>
      </c>
      <c r="J568" s="18">
        <f t="shared" si="83"/>
        <v>31</v>
      </c>
      <c r="K568">
        <v>2</v>
      </c>
      <c r="L568" s="14">
        <v>4934.71</v>
      </c>
      <c r="M568" t="s">
        <v>8</v>
      </c>
      <c r="N568">
        <f t="shared" si="84"/>
        <v>1</v>
      </c>
      <c r="O568" s="8" t="str">
        <f t="shared" si="85"/>
        <v>tier - 2</v>
      </c>
      <c r="P568" t="s">
        <v>9</v>
      </c>
      <c r="Q568">
        <f t="shared" si="86"/>
        <v>1</v>
      </c>
      <c r="R568" s="8" t="str">
        <f t="shared" si="87"/>
        <v>tier - 3</v>
      </c>
      <c r="S568" t="s">
        <v>39</v>
      </c>
      <c r="T568" s="8" t="str">
        <f t="shared" si="88"/>
        <v>R1011</v>
      </c>
    </row>
    <row r="569" spans="1:20">
      <c r="A569" t="s">
        <v>597</v>
      </c>
      <c r="B569" t="str">
        <f t="shared" si="89"/>
        <v>Id1770</v>
      </c>
      <c r="C569">
        <v>1974</v>
      </c>
      <c r="D569" s="8">
        <f t="shared" si="80"/>
        <v>1974</v>
      </c>
      <c r="E569" t="s">
        <v>15</v>
      </c>
      <c r="F569" s="8" t="str">
        <f t="shared" si="81"/>
        <v>Jun</v>
      </c>
      <c r="G569">
        <v>26</v>
      </c>
      <c r="H569" s="15" t="str">
        <f t="shared" si="82"/>
        <v>26-Jun-1974</v>
      </c>
      <c r="I569" s="13">
        <v>27206</v>
      </c>
      <c r="J569" s="18">
        <f t="shared" si="83"/>
        <v>48</v>
      </c>
      <c r="K569">
        <v>0</v>
      </c>
      <c r="L569" s="14">
        <v>4942.0600000000004</v>
      </c>
      <c r="M569" t="s">
        <v>8</v>
      </c>
      <c r="N569">
        <f t="shared" si="84"/>
        <v>1</v>
      </c>
      <c r="O569" s="8" t="str">
        <f t="shared" si="85"/>
        <v>tier - 2</v>
      </c>
      <c r="P569" t="s">
        <v>8</v>
      </c>
      <c r="Q569">
        <f t="shared" si="86"/>
        <v>9</v>
      </c>
      <c r="R569" s="8" t="str">
        <f t="shared" si="87"/>
        <v>tier - 2</v>
      </c>
      <c r="S569" t="s">
        <v>10</v>
      </c>
      <c r="T569" s="8" t="str">
        <f t="shared" si="88"/>
        <v>R1013</v>
      </c>
    </row>
    <row r="570" spans="1:20">
      <c r="A570" t="s">
        <v>598</v>
      </c>
      <c r="B570" t="str">
        <f t="shared" si="89"/>
        <v>Id1769</v>
      </c>
      <c r="C570">
        <v>1991</v>
      </c>
      <c r="D570" s="8">
        <f t="shared" si="80"/>
        <v>1991</v>
      </c>
      <c r="E570" t="s">
        <v>32</v>
      </c>
      <c r="F570" s="8" t="str">
        <f t="shared" si="81"/>
        <v>Aug</v>
      </c>
      <c r="G570">
        <v>30</v>
      </c>
      <c r="H570" s="15" t="str">
        <f t="shared" si="82"/>
        <v>30-Aug-1991</v>
      </c>
      <c r="I570" s="13">
        <v>33480</v>
      </c>
      <c r="J570" s="18">
        <f t="shared" si="83"/>
        <v>31</v>
      </c>
      <c r="K570">
        <v>2</v>
      </c>
      <c r="L570" s="14">
        <v>4949.76</v>
      </c>
      <c r="M570" t="s">
        <v>8</v>
      </c>
      <c r="N570">
        <f t="shared" si="84"/>
        <v>1</v>
      </c>
      <c r="O570" s="8" t="str">
        <f t="shared" si="85"/>
        <v>tier - 2</v>
      </c>
      <c r="P570" t="s">
        <v>13</v>
      </c>
      <c r="Q570">
        <f t="shared" si="86"/>
        <v>2</v>
      </c>
      <c r="R570" s="8" t="str">
        <f t="shared" si="87"/>
        <v>tier - 1</v>
      </c>
      <c r="S570" t="s">
        <v>10</v>
      </c>
      <c r="T570" s="8" t="str">
        <f t="shared" si="88"/>
        <v>R1013</v>
      </c>
    </row>
    <row r="571" spans="1:20">
      <c r="A571" t="s">
        <v>599</v>
      </c>
      <c r="B571" t="str">
        <f t="shared" si="89"/>
        <v>Id1768</v>
      </c>
      <c r="C571">
        <v>1973</v>
      </c>
      <c r="D571" s="8">
        <f t="shared" si="80"/>
        <v>1973</v>
      </c>
      <c r="E571" t="s">
        <v>12</v>
      </c>
      <c r="F571" s="8" t="str">
        <f t="shared" si="81"/>
        <v>Nov</v>
      </c>
      <c r="G571">
        <v>7</v>
      </c>
      <c r="H571" s="15" t="str">
        <f t="shared" si="82"/>
        <v>7-Nov-1973</v>
      </c>
      <c r="I571" s="13">
        <v>26975</v>
      </c>
      <c r="J571" s="18">
        <f t="shared" si="83"/>
        <v>49</v>
      </c>
      <c r="K571">
        <v>0</v>
      </c>
      <c r="L571" s="14">
        <v>4985.22</v>
      </c>
      <c r="M571" t="s">
        <v>8</v>
      </c>
      <c r="N571">
        <f t="shared" si="84"/>
        <v>1</v>
      </c>
      <c r="O571" s="8" t="str">
        <f t="shared" si="85"/>
        <v>tier - 2</v>
      </c>
      <c r="P571" t="s">
        <v>9</v>
      </c>
      <c r="Q571">
        <f t="shared" si="86"/>
        <v>1</v>
      </c>
      <c r="R571" s="8" t="str">
        <f t="shared" si="87"/>
        <v>tier - 3</v>
      </c>
      <c r="S571" t="s">
        <v>10</v>
      </c>
      <c r="T571" s="8" t="str">
        <f t="shared" si="88"/>
        <v>R1013</v>
      </c>
    </row>
    <row r="572" spans="1:20">
      <c r="A572" t="s">
        <v>600</v>
      </c>
      <c r="B572" t="str">
        <f t="shared" si="89"/>
        <v>Id1767</v>
      </c>
      <c r="C572">
        <v>1988</v>
      </c>
      <c r="D572" s="8">
        <f t="shared" si="80"/>
        <v>1988</v>
      </c>
      <c r="E572" t="s">
        <v>15</v>
      </c>
      <c r="F572" s="8" t="str">
        <f t="shared" si="81"/>
        <v>Jun</v>
      </c>
      <c r="G572">
        <v>24</v>
      </c>
      <c r="H572" s="15" t="str">
        <f t="shared" si="82"/>
        <v>24-Jun-1988</v>
      </c>
      <c r="I572" s="13">
        <v>32318</v>
      </c>
      <c r="J572" s="18">
        <f t="shared" si="83"/>
        <v>34</v>
      </c>
      <c r="K572">
        <v>0</v>
      </c>
      <c r="L572" s="14">
        <v>4992.38</v>
      </c>
      <c r="M572" t="s">
        <v>8</v>
      </c>
      <c r="N572">
        <f t="shared" si="84"/>
        <v>1</v>
      </c>
      <c r="O572" s="8" t="str">
        <f t="shared" si="85"/>
        <v>tier - 2</v>
      </c>
      <c r="P572" t="s">
        <v>9</v>
      </c>
      <c r="Q572">
        <f t="shared" si="86"/>
        <v>1</v>
      </c>
      <c r="R572" s="8" t="str">
        <f t="shared" si="87"/>
        <v>tier - 3</v>
      </c>
      <c r="S572" t="s">
        <v>244</v>
      </c>
      <c r="T572" s="8" t="str">
        <f t="shared" si="88"/>
        <v>R1024</v>
      </c>
    </row>
    <row r="573" spans="1:20">
      <c r="A573" t="s">
        <v>601</v>
      </c>
      <c r="B573" t="str">
        <f t="shared" si="89"/>
        <v>Id1766</v>
      </c>
      <c r="C573">
        <v>2001</v>
      </c>
      <c r="D573" s="8">
        <f t="shared" si="80"/>
        <v>2001</v>
      </c>
      <c r="E573" t="s">
        <v>34</v>
      </c>
      <c r="F573" s="8" t="str">
        <f t="shared" si="81"/>
        <v>Oct</v>
      </c>
      <c r="G573">
        <v>5</v>
      </c>
      <c r="H573" s="15" t="str">
        <f t="shared" si="82"/>
        <v>5-Oct-2001</v>
      </c>
      <c r="I573" s="13">
        <v>37169</v>
      </c>
      <c r="J573" s="18">
        <f t="shared" si="83"/>
        <v>21</v>
      </c>
      <c r="K573">
        <v>0</v>
      </c>
      <c r="L573" s="14">
        <v>4999.04</v>
      </c>
      <c r="M573" t="s">
        <v>8</v>
      </c>
      <c r="N573">
        <f t="shared" si="84"/>
        <v>1</v>
      </c>
      <c r="O573" s="8" t="str">
        <f t="shared" si="85"/>
        <v>tier - 2</v>
      </c>
      <c r="P573" t="s">
        <v>8</v>
      </c>
      <c r="Q573">
        <f t="shared" si="86"/>
        <v>9</v>
      </c>
      <c r="R573" s="8" t="str">
        <f t="shared" si="87"/>
        <v>tier - 2</v>
      </c>
      <c r="S573" t="s">
        <v>39</v>
      </c>
      <c r="T573" s="8" t="str">
        <f t="shared" si="88"/>
        <v>R1011</v>
      </c>
    </row>
    <row r="574" spans="1:20">
      <c r="A574" t="s">
        <v>602</v>
      </c>
      <c r="B574" t="str">
        <f t="shared" si="89"/>
        <v>Id1765</v>
      </c>
      <c r="C574">
        <v>1988</v>
      </c>
      <c r="D574" s="8">
        <f t="shared" si="80"/>
        <v>1988</v>
      </c>
      <c r="E574" t="s">
        <v>17</v>
      </c>
      <c r="F574" s="8" t="str">
        <f t="shared" si="81"/>
        <v>Sep</v>
      </c>
      <c r="G574">
        <v>4</v>
      </c>
      <c r="H574" s="15" t="str">
        <f t="shared" si="82"/>
        <v>4-Sep-1988</v>
      </c>
      <c r="I574" s="13">
        <v>32390</v>
      </c>
      <c r="J574" s="18">
        <f t="shared" si="83"/>
        <v>34</v>
      </c>
      <c r="K574">
        <v>1</v>
      </c>
      <c r="L574" s="14">
        <v>5002.78</v>
      </c>
      <c r="M574" t="s">
        <v>8</v>
      </c>
      <c r="N574">
        <f t="shared" si="84"/>
        <v>1</v>
      </c>
      <c r="O574" s="8" t="str">
        <f t="shared" si="85"/>
        <v>tier - 2</v>
      </c>
      <c r="P574" t="s">
        <v>8</v>
      </c>
      <c r="Q574">
        <f t="shared" si="86"/>
        <v>9</v>
      </c>
      <c r="R574" s="8" t="str">
        <f t="shared" si="87"/>
        <v>tier - 2</v>
      </c>
      <c r="S574" t="s">
        <v>10</v>
      </c>
      <c r="T574" s="8" t="str">
        <f t="shared" si="88"/>
        <v>R1013</v>
      </c>
    </row>
    <row r="575" spans="1:20">
      <c r="A575" t="s">
        <v>603</v>
      </c>
      <c r="B575" t="str">
        <f t="shared" si="89"/>
        <v>Id1764</v>
      </c>
      <c r="C575">
        <v>1977</v>
      </c>
      <c r="D575" s="8">
        <f t="shared" si="80"/>
        <v>1977</v>
      </c>
      <c r="E575" t="s">
        <v>15</v>
      </c>
      <c r="F575" s="8" t="str">
        <f t="shared" si="81"/>
        <v>Jun</v>
      </c>
      <c r="G575">
        <v>9</v>
      </c>
      <c r="H575" s="15" t="str">
        <f t="shared" si="82"/>
        <v>9-Jun-1977</v>
      </c>
      <c r="I575" s="13">
        <v>28285</v>
      </c>
      <c r="J575" s="18">
        <f t="shared" si="83"/>
        <v>45</v>
      </c>
      <c r="K575">
        <v>2</v>
      </c>
      <c r="L575" s="14">
        <v>5003.7700000000004</v>
      </c>
      <c r="M575" t="s">
        <v>8</v>
      </c>
      <c r="N575">
        <f t="shared" si="84"/>
        <v>1</v>
      </c>
      <c r="O575" s="8" t="str">
        <f t="shared" si="85"/>
        <v>tier - 2</v>
      </c>
      <c r="P575" t="s">
        <v>9</v>
      </c>
      <c r="Q575">
        <f t="shared" si="86"/>
        <v>1</v>
      </c>
      <c r="R575" s="8" t="str">
        <f t="shared" si="87"/>
        <v>tier - 3</v>
      </c>
      <c r="S575" t="s">
        <v>10</v>
      </c>
      <c r="T575" s="8" t="str">
        <f t="shared" si="88"/>
        <v>R1013</v>
      </c>
    </row>
    <row r="576" spans="1:20">
      <c r="A576" t="s">
        <v>604</v>
      </c>
      <c r="B576" t="str">
        <f t="shared" si="89"/>
        <v>Id1763</v>
      </c>
      <c r="C576">
        <v>1988</v>
      </c>
      <c r="D576" s="8">
        <f t="shared" si="80"/>
        <v>1988</v>
      </c>
      <c r="E576" t="s">
        <v>7</v>
      </c>
      <c r="F576" s="8" t="str">
        <f t="shared" si="81"/>
        <v>Jul</v>
      </c>
      <c r="G576">
        <v>8</v>
      </c>
      <c r="H576" s="15" t="str">
        <f t="shared" si="82"/>
        <v>8-Jul-1988</v>
      </c>
      <c r="I576" s="13">
        <v>32332</v>
      </c>
      <c r="J576" s="18">
        <f t="shared" si="83"/>
        <v>34</v>
      </c>
      <c r="K576">
        <v>1</v>
      </c>
      <c r="L576" s="14">
        <v>5003.8500000000004</v>
      </c>
      <c r="M576" t="s">
        <v>8</v>
      </c>
      <c r="N576">
        <f t="shared" si="84"/>
        <v>1</v>
      </c>
      <c r="O576" s="8" t="str">
        <f t="shared" si="85"/>
        <v>tier - 2</v>
      </c>
      <c r="P576" t="s">
        <v>9</v>
      </c>
      <c r="Q576">
        <f t="shared" si="86"/>
        <v>1</v>
      </c>
      <c r="R576" s="8" t="str">
        <f t="shared" si="87"/>
        <v>tier - 3</v>
      </c>
      <c r="S576" t="s">
        <v>39</v>
      </c>
      <c r="T576" s="8" t="str">
        <f t="shared" si="88"/>
        <v>R1011</v>
      </c>
    </row>
    <row r="577" spans="1:20">
      <c r="A577" t="s">
        <v>605</v>
      </c>
      <c r="B577" t="str">
        <f t="shared" si="89"/>
        <v>Id1762</v>
      </c>
      <c r="C577">
        <v>1988</v>
      </c>
      <c r="D577" s="8">
        <f t="shared" si="80"/>
        <v>1988</v>
      </c>
      <c r="E577" t="s">
        <v>12</v>
      </c>
      <c r="F577" s="8" t="str">
        <f t="shared" si="81"/>
        <v>Nov</v>
      </c>
      <c r="G577">
        <v>9</v>
      </c>
      <c r="H577" s="15" t="str">
        <f t="shared" si="82"/>
        <v>9-Nov-1988</v>
      </c>
      <c r="I577" s="13">
        <v>32456</v>
      </c>
      <c r="J577" s="18">
        <f t="shared" si="83"/>
        <v>34</v>
      </c>
      <c r="K577">
        <v>1</v>
      </c>
      <c r="L577" s="14">
        <v>5012.47</v>
      </c>
      <c r="M577" t="s">
        <v>8</v>
      </c>
      <c r="N577">
        <f t="shared" si="84"/>
        <v>1</v>
      </c>
      <c r="O577" s="8" t="str">
        <f t="shared" si="85"/>
        <v>tier - 2</v>
      </c>
      <c r="P577" t="s">
        <v>9</v>
      </c>
      <c r="Q577">
        <f t="shared" si="86"/>
        <v>1</v>
      </c>
      <c r="R577" s="8" t="str">
        <f t="shared" si="87"/>
        <v>tier - 3</v>
      </c>
      <c r="S577" t="s">
        <v>39</v>
      </c>
      <c r="T577" s="8" t="str">
        <f t="shared" si="88"/>
        <v>R1011</v>
      </c>
    </row>
    <row r="578" spans="1:20">
      <c r="A578" t="s">
        <v>606</v>
      </c>
      <c r="B578" t="str">
        <f t="shared" si="89"/>
        <v>Id1761</v>
      </c>
      <c r="C578">
        <v>1985</v>
      </c>
      <c r="D578" s="8">
        <f t="shared" ref="D578:D641" si="90">IF(C578="?",ROUND(AVERAGE($C$2:$C$2344),0),C578)</f>
        <v>1985</v>
      </c>
      <c r="E578" t="s">
        <v>27</v>
      </c>
      <c r="F578" s="8" t="str">
        <f t="shared" ref="F578:F641" si="91">IF(E578="?","Sep",E578)</f>
        <v>Dec</v>
      </c>
      <c r="G578">
        <v>28</v>
      </c>
      <c r="H578" s="15" t="str">
        <f t="shared" ref="H578:H641" si="92">CONCATENATE(G578,"-",F578,"-",D578)</f>
        <v>28-Dec-1985</v>
      </c>
      <c r="I578" s="13">
        <v>31409</v>
      </c>
      <c r="J578" s="18">
        <f t="shared" ref="J578:J641" si="93">DATEDIF(I578,"8-6-2023","Y")</f>
        <v>37</v>
      </c>
      <c r="K578">
        <v>0</v>
      </c>
      <c r="L578" s="14">
        <v>5028.1499999999996</v>
      </c>
      <c r="M578" t="s">
        <v>13</v>
      </c>
      <c r="N578">
        <f t="shared" ref="N578:N641" si="94">MATCH(M578,$M$2:$M$2344,0)</f>
        <v>240</v>
      </c>
      <c r="O578" s="8" t="str">
        <f t="shared" ref="O578:O641" si="95">IF(M578="?",INDEX($M$2:$M$2344,MODE($N$2:$N$2344)),M578)</f>
        <v>tier - 1</v>
      </c>
      <c r="P578" t="s">
        <v>8</v>
      </c>
      <c r="Q578">
        <f t="shared" ref="Q578:Q641" si="96">MATCH(P578,$P$2:$P$2344,0)</f>
        <v>9</v>
      </c>
      <c r="R578" s="8" t="str">
        <f t="shared" ref="R578:R641" si="97">IF(P578="?",INDEX($P$2:$P$2344,MODE($Q$2:$Q$2344)),P578)</f>
        <v>tier - 2</v>
      </c>
      <c r="S578" t="s">
        <v>20</v>
      </c>
      <c r="T578" s="8" t="str">
        <f t="shared" ref="T578:T641" si="98">IF(S578="?","Unknown",S578)</f>
        <v>R1012</v>
      </c>
    </row>
    <row r="579" spans="1:20">
      <c r="A579" t="s">
        <v>607</v>
      </c>
      <c r="B579" t="str">
        <f t="shared" ref="B579:B642" si="99">IF(A579="?", "Unknown",A579)</f>
        <v>Id1760</v>
      </c>
      <c r="C579">
        <v>1991</v>
      </c>
      <c r="D579" s="8">
        <f t="shared" si="90"/>
        <v>1991</v>
      </c>
      <c r="E579" t="s">
        <v>17</v>
      </c>
      <c r="F579" s="8" t="str">
        <f t="shared" si="91"/>
        <v>Sep</v>
      </c>
      <c r="G579">
        <v>10</v>
      </c>
      <c r="H579" s="15" t="str">
        <f t="shared" si="92"/>
        <v>10-Sep-1991</v>
      </c>
      <c r="I579" s="13">
        <v>33491</v>
      </c>
      <c r="J579" s="18">
        <f t="shared" si="93"/>
        <v>31</v>
      </c>
      <c r="K579">
        <v>2</v>
      </c>
      <c r="L579" s="14">
        <v>5031.2700000000004</v>
      </c>
      <c r="M579" t="s">
        <v>9</v>
      </c>
      <c r="N579">
        <f t="shared" si="94"/>
        <v>4</v>
      </c>
      <c r="O579" s="8" t="str">
        <f t="shared" si="95"/>
        <v>tier - 3</v>
      </c>
      <c r="P579" t="s">
        <v>13</v>
      </c>
      <c r="Q579">
        <f t="shared" si="96"/>
        <v>2</v>
      </c>
      <c r="R579" s="8" t="str">
        <f t="shared" si="97"/>
        <v>tier - 1</v>
      </c>
      <c r="S579" t="s">
        <v>165</v>
      </c>
      <c r="T579" s="8" t="str">
        <f t="shared" si="98"/>
        <v>R1016</v>
      </c>
    </row>
    <row r="580" spans="1:20">
      <c r="A580" t="s">
        <v>608</v>
      </c>
      <c r="B580" t="str">
        <f t="shared" si="99"/>
        <v>Id1759</v>
      </c>
      <c r="C580">
        <v>1986</v>
      </c>
      <c r="D580" s="8">
        <f t="shared" si="90"/>
        <v>1986</v>
      </c>
      <c r="E580" t="s">
        <v>15</v>
      </c>
      <c r="F580" s="8" t="str">
        <f t="shared" si="91"/>
        <v>Jun</v>
      </c>
      <c r="G580">
        <v>29</v>
      </c>
      <c r="H580" s="15" t="str">
        <f t="shared" si="92"/>
        <v>29-Jun-1986</v>
      </c>
      <c r="I580" s="13">
        <v>31592</v>
      </c>
      <c r="J580" s="18">
        <f t="shared" si="93"/>
        <v>36</v>
      </c>
      <c r="K580">
        <v>3</v>
      </c>
      <c r="L580" s="14">
        <v>5034.1000000000004</v>
      </c>
      <c r="M580" t="s">
        <v>8</v>
      </c>
      <c r="N580">
        <f t="shared" si="94"/>
        <v>1</v>
      </c>
      <c r="O580" s="8" t="str">
        <f t="shared" si="95"/>
        <v>tier - 2</v>
      </c>
      <c r="P580" t="s">
        <v>8</v>
      </c>
      <c r="Q580">
        <f t="shared" si="96"/>
        <v>9</v>
      </c>
      <c r="R580" s="8" t="str">
        <f t="shared" si="97"/>
        <v>tier - 2</v>
      </c>
      <c r="S580" t="s">
        <v>10</v>
      </c>
      <c r="T580" s="8" t="str">
        <f t="shared" si="98"/>
        <v>R1013</v>
      </c>
    </row>
    <row r="581" spans="1:20">
      <c r="A581" t="s">
        <v>609</v>
      </c>
      <c r="B581" t="str">
        <f t="shared" si="99"/>
        <v>Id1758</v>
      </c>
      <c r="C581">
        <v>1997</v>
      </c>
      <c r="D581" s="8">
        <f t="shared" si="90"/>
        <v>1997</v>
      </c>
      <c r="E581" t="s">
        <v>27</v>
      </c>
      <c r="F581" s="8" t="str">
        <f t="shared" si="91"/>
        <v>Dec</v>
      </c>
      <c r="G581">
        <v>4</v>
      </c>
      <c r="H581" s="15" t="str">
        <f t="shared" si="92"/>
        <v>4-Dec-1997</v>
      </c>
      <c r="I581" s="13">
        <v>35768</v>
      </c>
      <c r="J581" s="18">
        <f t="shared" si="93"/>
        <v>25</v>
      </c>
      <c r="K581">
        <v>0</v>
      </c>
      <c r="L581" s="14">
        <v>5038.57</v>
      </c>
      <c r="M581" t="s">
        <v>8</v>
      </c>
      <c r="N581">
        <f t="shared" si="94"/>
        <v>1</v>
      </c>
      <c r="O581" s="8" t="str">
        <f t="shared" si="95"/>
        <v>tier - 2</v>
      </c>
      <c r="P581" t="s">
        <v>8</v>
      </c>
      <c r="Q581">
        <f t="shared" si="96"/>
        <v>9</v>
      </c>
      <c r="R581" s="8" t="str">
        <f t="shared" si="97"/>
        <v>tier - 2</v>
      </c>
      <c r="S581" t="s">
        <v>197</v>
      </c>
      <c r="T581" s="8" t="str">
        <f t="shared" si="98"/>
        <v>R1025</v>
      </c>
    </row>
    <row r="582" spans="1:20">
      <c r="A582" t="s">
        <v>610</v>
      </c>
      <c r="B582" t="str">
        <f t="shared" si="99"/>
        <v>Id1757</v>
      </c>
      <c r="C582">
        <v>2001</v>
      </c>
      <c r="D582" s="8">
        <f t="shared" si="90"/>
        <v>2001</v>
      </c>
      <c r="E582" t="s">
        <v>34</v>
      </c>
      <c r="F582" s="8" t="str">
        <f t="shared" si="91"/>
        <v>Oct</v>
      </c>
      <c r="G582">
        <v>16</v>
      </c>
      <c r="H582" s="15" t="str">
        <f t="shared" si="92"/>
        <v>16-Oct-2001</v>
      </c>
      <c r="I582" s="13">
        <v>37180</v>
      </c>
      <c r="J582" s="18">
        <f t="shared" si="93"/>
        <v>21</v>
      </c>
      <c r="K582">
        <v>0</v>
      </c>
      <c r="L582" s="14">
        <v>5043.13</v>
      </c>
      <c r="M582" t="s">
        <v>8</v>
      </c>
      <c r="N582">
        <f t="shared" si="94"/>
        <v>1</v>
      </c>
      <c r="O582" s="8" t="str">
        <f t="shared" si="95"/>
        <v>tier - 2</v>
      </c>
      <c r="P582" t="s">
        <v>9</v>
      </c>
      <c r="Q582">
        <f t="shared" si="96"/>
        <v>1</v>
      </c>
      <c r="R582" s="8" t="str">
        <f t="shared" si="97"/>
        <v>tier - 3</v>
      </c>
      <c r="S582" t="s">
        <v>39</v>
      </c>
      <c r="T582" s="8" t="str">
        <f t="shared" si="98"/>
        <v>R1011</v>
      </c>
    </row>
    <row r="583" spans="1:20">
      <c r="A583" t="s">
        <v>611</v>
      </c>
      <c r="B583" t="str">
        <f t="shared" si="99"/>
        <v>Id1756</v>
      </c>
      <c r="C583">
        <v>1997</v>
      </c>
      <c r="D583" s="8">
        <f t="shared" si="90"/>
        <v>1997</v>
      </c>
      <c r="E583" t="s">
        <v>7</v>
      </c>
      <c r="F583" s="8" t="str">
        <f t="shared" si="91"/>
        <v>Jul</v>
      </c>
      <c r="G583">
        <v>29</v>
      </c>
      <c r="H583" s="15" t="str">
        <f t="shared" si="92"/>
        <v>29-Jul-1997</v>
      </c>
      <c r="I583" s="13">
        <v>35640</v>
      </c>
      <c r="J583" s="18">
        <f t="shared" si="93"/>
        <v>25</v>
      </c>
      <c r="K583">
        <v>0</v>
      </c>
      <c r="L583" s="14">
        <v>5045.1499999999996</v>
      </c>
      <c r="M583" t="s">
        <v>8</v>
      </c>
      <c r="N583">
        <f t="shared" si="94"/>
        <v>1</v>
      </c>
      <c r="O583" s="8" t="str">
        <f t="shared" si="95"/>
        <v>tier - 2</v>
      </c>
      <c r="P583" t="s">
        <v>8</v>
      </c>
      <c r="Q583">
        <f t="shared" si="96"/>
        <v>9</v>
      </c>
      <c r="R583" s="8" t="str">
        <f t="shared" si="97"/>
        <v>tier - 2</v>
      </c>
      <c r="S583" t="s">
        <v>20</v>
      </c>
      <c r="T583" s="8" t="str">
        <f t="shared" si="98"/>
        <v>R1012</v>
      </c>
    </row>
    <row r="584" spans="1:20">
      <c r="A584" t="s">
        <v>612</v>
      </c>
      <c r="B584" t="str">
        <f t="shared" si="99"/>
        <v>Id1755</v>
      </c>
      <c r="C584">
        <v>1980</v>
      </c>
      <c r="D584" s="8">
        <f t="shared" si="90"/>
        <v>1980</v>
      </c>
      <c r="E584" t="s">
        <v>17</v>
      </c>
      <c r="F584" s="8" t="str">
        <f t="shared" si="91"/>
        <v>Sep</v>
      </c>
      <c r="G584">
        <v>7</v>
      </c>
      <c r="H584" s="15" t="str">
        <f t="shared" si="92"/>
        <v>7-Sep-1980</v>
      </c>
      <c r="I584" s="13">
        <v>29471</v>
      </c>
      <c r="J584" s="18">
        <f t="shared" si="93"/>
        <v>42</v>
      </c>
      <c r="K584">
        <v>2</v>
      </c>
      <c r="L584" s="14">
        <v>5054.05</v>
      </c>
      <c r="M584" t="s">
        <v>8</v>
      </c>
      <c r="N584">
        <f t="shared" si="94"/>
        <v>1</v>
      </c>
      <c r="O584" s="8" t="str">
        <f t="shared" si="95"/>
        <v>tier - 2</v>
      </c>
      <c r="P584" t="s">
        <v>8</v>
      </c>
      <c r="Q584">
        <f t="shared" si="96"/>
        <v>9</v>
      </c>
      <c r="R584" s="8" t="str">
        <f t="shared" si="97"/>
        <v>tier - 2</v>
      </c>
      <c r="S584" t="s">
        <v>10</v>
      </c>
      <c r="T584" s="8" t="str">
        <f t="shared" si="98"/>
        <v>R1013</v>
      </c>
    </row>
    <row r="585" spans="1:20">
      <c r="A585" t="s">
        <v>613</v>
      </c>
      <c r="B585" t="str">
        <f t="shared" si="99"/>
        <v>Id1754</v>
      </c>
      <c r="C585">
        <v>1993</v>
      </c>
      <c r="D585" s="8">
        <f t="shared" si="90"/>
        <v>1993</v>
      </c>
      <c r="E585" t="s">
        <v>15</v>
      </c>
      <c r="F585" s="8" t="str">
        <f t="shared" si="91"/>
        <v>Jun</v>
      </c>
      <c r="G585">
        <v>11</v>
      </c>
      <c r="H585" s="15" t="str">
        <f t="shared" si="92"/>
        <v>11-Jun-1993</v>
      </c>
      <c r="I585" s="13">
        <v>34131</v>
      </c>
      <c r="J585" s="18">
        <f t="shared" si="93"/>
        <v>29</v>
      </c>
      <c r="K585">
        <v>0</v>
      </c>
      <c r="L585" s="14">
        <v>5059.5600000000004</v>
      </c>
      <c r="M585" t="s">
        <v>8</v>
      </c>
      <c r="N585">
        <f t="shared" si="94"/>
        <v>1</v>
      </c>
      <c r="O585" s="8" t="str">
        <f t="shared" si="95"/>
        <v>tier - 2</v>
      </c>
      <c r="P585" t="s">
        <v>13</v>
      </c>
      <c r="Q585">
        <f t="shared" si="96"/>
        <v>2</v>
      </c>
      <c r="R585" s="8" t="str">
        <f t="shared" si="97"/>
        <v>tier - 1</v>
      </c>
      <c r="S585" t="s">
        <v>297</v>
      </c>
      <c r="T585" s="8" t="str">
        <f t="shared" si="98"/>
        <v>R1021</v>
      </c>
    </row>
    <row r="586" spans="1:20">
      <c r="A586" t="s">
        <v>614</v>
      </c>
      <c r="B586" t="str">
        <f t="shared" si="99"/>
        <v>Id1753</v>
      </c>
      <c r="C586">
        <v>1978</v>
      </c>
      <c r="D586" s="8">
        <f t="shared" si="90"/>
        <v>1978</v>
      </c>
      <c r="E586" t="s">
        <v>12</v>
      </c>
      <c r="F586" s="8" t="str">
        <f t="shared" si="91"/>
        <v>Nov</v>
      </c>
      <c r="G586">
        <v>22</v>
      </c>
      <c r="H586" s="15" t="str">
        <f t="shared" si="92"/>
        <v>22-Nov-1978</v>
      </c>
      <c r="I586" s="13">
        <v>28816</v>
      </c>
      <c r="J586" s="18">
        <f t="shared" si="93"/>
        <v>44</v>
      </c>
      <c r="K586">
        <v>2</v>
      </c>
      <c r="L586" s="14">
        <v>5077.1899999999996</v>
      </c>
      <c r="M586" t="s">
        <v>8</v>
      </c>
      <c r="N586">
        <f t="shared" si="94"/>
        <v>1</v>
      </c>
      <c r="O586" s="8" t="str">
        <f t="shared" si="95"/>
        <v>tier - 2</v>
      </c>
      <c r="P586" t="s">
        <v>9</v>
      </c>
      <c r="Q586">
        <f t="shared" si="96"/>
        <v>1</v>
      </c>
      <c r="R586" s="8" t="str">
        <f t="shared" si="97"/>
        <v>tier - 3</v>
      </c>
      <c r="S586" t="s">
        <v>20</v>
      </c>
      <c r="T586" s="8" t="str">
        <f t="shared" si="98"/>
        <v>R1012</v>
      </c>
    </row>
    <row r="587" spans="1:20">
      <c r="A587" t="s">
        <v>615</v>
      </c>
      <c r="B587" t="str">
        <f t="shared" si="99"/>
        <v>Id1752</v>
      </c>
      <c r="C587">
        <v>1997</v>
      </c>
      <c r="D587" s="8">
        <f t="shared" si="90"/>
        <v>1997</v>
      </c>
      <c r="E587" t="s">
        <v>7</v>
      </c>
      <c r="F587" s="8" t="str">
        <f t="shared" si="91"/>
        <v>Jul</v>
      </c>
      <c r="G587">
        <v>14</v>
      </c>
      <c r="H587" s="15" t="str">
        <f t="shared" si="92"/>
        <v>14-Jul-1997</v>
      </c>
      <c r="I587" s="13">
        <v>35625</v>
      </c>
      <c r="J587" s="18">
        <f t="shared" si="93"/>
        <v>25</v>
      </c>
      <c r="K587">
        <v>5</v>
      </c>
      <c r="L587" s="14">
        <v>5080.1000000000004</v>
      </c>
      <c r="M587" t="s">
        <v>9</v>
      </c>
      <c r="N587">
        <f t="shared" si="94"/>
        <v>4</v>
      </c>
      <c r="O587" s="8" t="str">
        <f t="shared" si="95"/>
        <v>tier - 3</v>
      </c>
      <c r="P587" t="s">
        <v>8</v>
      </c>
      <c r="Q587">
        <f t="shared" si="96"/>
        <v>9</v>
      </c>
      <c r="R587" s="8" t="str">
        <f t="shared" si="97"/>
        <v>tier - 2</v>
      </c>
      <c r="S587" t="s">
        <v>39</v>
      </c>
      <c r="T587" s="8" t="str">
        <f t="shared" si="98"/>
        <v>R1011</v>
      </c>
    </row>
    <row r="588" spans="1:20">
      <c r="A588" t="s">
        <v>616</v>
      </c>
      <c r="B588" t="str">
        <f t="shared" si="99"/>
        <v>Id1751</v>
      </c>
      <c r="C588">
        <v>1999</v>
      </c>
      <c r="D588" s="8">
        <f t="shared" si="90"/>
        <v>1999</v>
      </c>
      <c r="E588" t="s">
        <v>15</v>
      </c>
      <c r="F588" s="8" t="str">
        <f t="shared" si="91"/>
        <v>Jun</v>
      </c>
      <c r="G588">
        <v>19</v>
      </c>
      <c r="H588" s="15" t="str">
        <f t="shared" si="92"/>
        <v>19-Jun-1999</v>
      </c>
      <c r="I588" s="13">
        <v>36330</v>
      </c>
      <c r="J588" s="18">
        <f t="shared" si="93"/>
        <v>23</v>
      </c>
      <c r="K588">
        <v>0</v>
      </c>
      <c r="L588" s="14">
        <v>5087.92</v>
      </c>
      <c r="M588" t="s">
        <v>8</v>
      </c>
      <c r="N588">
        <f t="shared" si="94"/>
        <v>1</v>
      </c>
      <c r="O588" s="8" t="str">
        <f t="shared" si="95"/>
        <v>tier - 2</v>
      </c>
      <c r="P588" t="s">
        <v>8</v>
      </c>
      <c r="Q588">
        <f t="shared" si="96"/>
        <v>9</v>
      </c>
      <c r="R588" s="8" t="str">
        <f t="shared" si="97"/>
        <v>tier - 2</v>
      </c>
      <c r="S588" t="s">
        <v>532</v>
      </c>
      <c r="T588" s="8" t="str">
        <f t="shared" si="98"/>
        <v>R1026</v>
      </c>
    </row>
    <row r="589" spans="1:20">
      <c r="A589" t="s">
        <v>617</v>
      </c>
      <c r="B589" t="str">
        <f t="shared" si="99"/>
        <v>Id1750</v>
      </c>
      <c r="C589">
        <v>1987</v>
      </c>
      <c r="D589" s="8">
        <f t="shared" si="90"/>
        <v>1987</v>
      </c>
      <c r="E589" t="s">
        <v>12</v>
      </c>
      <c r="F589" s="8" t="str">
        <f t="shared" si="91"/>
        <v>Nov</v>
      </c>
      <c r="G589">
        <v>18</v>
      </c>
      <c r="H589" s="15" t="str">
        <f t="shared" si="92"/>
        <v>18-Nov-1987</v>
      </c>
      <c r="I589" s="13">
        <v>32099</v>
      </c>
      <c r="J589" s="18">
        <f t="shared" si="93"/>
        <v>35</v>
      </c>
      <c r="K589">
        <v>1</v>
      </c>
      <c r="L589" s="14">
        <v>5116.5</v>
      </c>
      <c r="M589" t="s">
        <v>8</v>
      </c>
      <c r="N589">
        <f t="shared" si="94"/>
        <v>1</v>
      </c>
      <c r="O589" s="8" t="str">
        <f t="shared" si="95"/>
        <v>tier - 2</v>
      </c>
      <c r="P589" t="s">
        <v>8</v>
      </c>
      <c r="Q589">
        <f t="shared" si="96"/>
        <v>9</v>
      </c>
      <c r="R589" s="8" t="str">
        <f t="shared" si="97"/>
        <v>tier - 2</v>
      </c>
      <c r="S589" t="s">
        <v>20</v>
      </c>
      <c r="T589" s="8" t="str">
        <f t="shared" si="98"/>
        <v>R1012</v>
      </c>
    </row>
    <row r="590" spans="1:20">
      <c r="A590" t="s">
        <v>618</v>
      </c>
      <c r="B590" t="str">
        <f t="shared" si="99"/>
        <v>Id1749</v>
      </c>
      <c r="C590">
        <v>1988</v>
      </c>
      <c r="D590" s="8">
        <f t="shared" si="90"/>
        <v>1988</v>
      </c>
      <c r="E590" t="s">
        <v>12</v>
      </c>
      <c r="F590" s="8" t="str">
        <f t="shared" si="91"/>
        <v>Nov</v>
      </c>
      <c r="G590">
        <v>1</v>
      </c>
      <c r="H590" s="15" t="str">
        <f t="shared" si="92"/>
        <v>1-Nov-1988</v>
      </c>
      <c r="I590" s="13">
        <v>32448</v>
      </c>
      <c r="J590" s="18">
        <f t="shared" si="93"/>
        <v>34</v>
      </c>
      <c r="K590">
        <v>2</v>
      </c>
      <c r="L590" s="14">
        <v>5124.1899999999996</v>
      </c>
      <c r="M590" t="s">
        <v>8</v>
      </c>
      <c r="N590">
        <f t="shared" si="94"/>
        <v>1</v>
      </c>
      <c r="O590" s="8" t="str">
        <f t="shared" si="95"/>
        <v>tier - 2</v>
      </c>
      <c r="P590" t="s">
        <v>9</v>
      </c>
      <c r="Q590">
        <f t="shared" si="96"/>
        <v>1</v>
      </c>
      <c r="R590" s="8" t="str">
        <f t="shared" si="97"/>
        <v>tier - 3</v>
      </c>
      <c r="S590" t="s">
        <v>10</v>
      </c>
      <c r="T590" s="8" t="str">
        <f t="shared" si="98"/>
        <v>R1013</v>
      </c>
    </row>
    <row r="591" spans="1:20">
      <c r="A591" t="s">
        <v>619</v>
      </c>
      <c r="B591" t="str">
        <f t="shared" si="99"/>
        <v>Id1748</v>
      </c>
      <c r="C591">
        <v>1987</v>
      </c>
      <c r="D591" s="8">
        <f t="shared" si="90"/>
        <v>1987</v>
      </c>
      <c r="E591" t="s">
        <v>17</v>
      </c>
      <c r="F591" s="8" t="str">
        <f t="shared" si="91"/>
        <v>Sep</v>
      </c>
      <c r="G591">
        <v>13</v>
      </c>
      <c r="H591" s="15" t="str">
        <f t="shared" si="92"/>
        <v>13-Sep-1987</v>
      </c>
      <c r="I591" s="13">
        <v>32033</v>
      </c>
      <c r="J591" s="18">
        <f t="shared" si="93"/>
        <v>35</v>
      </c>
      <c r="K591">
        <v>1</v>
      </c>
      <c r="L591" s="14">
        <v>5125.22</v>
      </c>
      <c r="M591" t="s">
        <v>13</v>
      </c>
      <c r="N591">
        <f t="shared" si="94"/>
        <v>240</v>
      </c>
      <c r="O591" s="8" t="str">
        <f t="shared" si="95"/>
        <v>tier - 1</v>
      </c>
      <c r="P591" t="s">
        <v>8</v>
      </c>
      <c r="Q591">
        <f t="shared" si="96"/>
        <v>9</v>
      </c>
      <c r="R591" s="8" t="str">
        <f t="shared" si="97"/>
        <v>tier - 2</v>
      </c>
      <c r="S591" t="s">
        <v>20</v>
      </c>
      <c r="T591" s="8" t="str">
        <f t="shared" si="98"/>
        <v>R1012</v>
      </c>
    </row>
    <row r="592" spans="1:20">
      <c r="A592" t="s">
        <v>620</v>
      </c>
      <c r="B592" t="str">
        <f t="shared" si="99"/>
        <v>Id1747</v>
      </c>
      <c r="C592">
        <v>1988</v>
      </c>
      <c r="D592" s="8">
        <f t="shared" si="90"/>
        <v>1988</v>
      </c>
      <c r="E592" t="s">
        <v>17</v>
      </c>
      <c r="F592" s="8" t="str">
        <f t="shared" si="91"/>
        <v>Sep</v>
      </c>
      <c r="G592">
        <v>15</v>
      </c>
      <c r="H592" s="15" t="str">
        <f t="shared" si="92"/>
        <v>15-Sep-1988</v>
      </c>
      <c r="I592" s="13">
        <v>32401</v>
      </c>
      <c r="J592" s="18">
        <f t="shared" si="93"/>
        <v>34</v>
      </c>
      <c r="K592">
        <v>3</v>
      </c>
      <c r="L592" s="14">
        <v>5136.75</v>
      </c>
      <c r="M592" t="s">
        <v>8</v>
      </c>
      <c r="N592">
        <f t="shared" si="94"/>
        <v>1</v>
      </c>
      <c r="O592" s="8" t="str">
        <f t="shared" si="95"/>
        <v>tier - 2</v>
      </c>
      <c r="P592" t="s">
        <v>13</v>
      </c>
      <c r="Q592">
        <f t="shared" si="96"/>
        <v>2</v>
      </c>
      <c r="R592" s="8" t="str">
        <f t="shared" si="97"/>
        <v>tier - 1</v>
      </c>
      <c r="S592" t="s">
        <v>10</v>
      </c>
      <c r="T592" s="8" t="str">
        <f t="shared" si="98"/>
        <v>R1013</v>
      </c>
    </row>
    <row r="593" spans="1:20">
      <c r="A593" t="s">
        <v>621</v>
      </c>
      <c r="B593" t="str">
        <f t="shared" si="99"/>
        <v>Id1746</v>
      </c>
      <c r="C593">
        <v>1993</v>
      </c>
      <c r="D593" s="8">
        <f t="shared" si="90"/>
        <v>1993</v>
      </c>
      <c r="E593" t="s">
        <v>27</v>
      </c>
      <c r="F593" s="8" t="str">
        <f t="shared" si="91"/>
        <v>Dec</v>
      </c>
      <c r="G593">
        <v>10</v>
      </c>
      <c r="H593" s="15" t="str">
        <f t="shared" si="92"/>
        <v>10-Dec-1993</v>
      </c>
      <c r="I593" s="13">
        <v>34313</v>
      </c>
      <c r="J593" s="18">
        <f t="shared" si="93"/>
        <v>29</v>
      </c>
      <c r="K593">
        <v>3</v>
      </c>
      <c r="L593" s="14">
        <v>5138.26</v>
      </c>
      <c r="M593" t="s">
        <v>8</v>
      </c>
      <c r="N593">
        <f t="shared" si="94"/>
        <v>1</v>
      </c>
      <c r="O593" s="8" t="str">
        <f t="shared" si="95"/>
        <v>tier - 2</v>
      </c>
      <c r="P593" t="s">
        <v>8</v>
      </c>
      <c r="Q593">
        <f t="shared" si="96"/>
        <v>9</v>
      </c>
      <c r="R593" s="8" t="str">
        <f t="shared" si="97"/>
        <v>tier - 2</v>
      </c>
      <c r="S593" t="s">
        <v>10</v>
      </c>
      <c r="T593" s="8" t="str">
        <f t="shared" si="98"/>
        <v>R1013</v>
      </c>
    </row>
    <row r="594" spans="1:20">
      <c r="A594" t="s">
        <v>622</v>
      </c>
      <c r="B594" t="str">
        <f t="shared" si="99"/>
        <v>Id1745</v>
      </c>
      <c r="C594">
        <v>1984</v>
      </c>
      <c r="D594" s="8">
        <f t="shared" si="90"/>
        <v>1984</v>
      </c>
      <c r="E594" t="s">
        <v>32</v>
      </c>
      <c r="F594" s="8" t="str">
        <f t="shared" si="91"/>
        <v>Aug</v>
      </c>
      <c r="G594">
        <v>22</v>
      </c>
      <c r="H594" s="15" t="str">
        <f t="shared" si="92"/>
        <v>22-Aug-1984</v>
      </c>
      <c r="I594" s="13">
        <v>30916</v>
      </c>
      <c r="J594" s="18">
        <f t="shared" si="93"/>
        <v>38</v>
      </c>
      <c r="K594">
        <v>3</v>
      </c>
      <c r="L594" s="14">
        <v>5144.18</v>
      </c>
      <c r="M594" t="s">
        <v>8</v>
      </c>
      <c r="N594">
        <f t="shared" si="94"/>
        <v>1</v>
      </c>
      <c r="O594" s="8" t="str">
        <f t="shared" si="95"/>
        <v>tier - 2</v>
      </c>
      <c r="P594" t="s">
        <v>13</v>
      </c>
      <c r="Q594">
        <f t="shared" si="96"/>
        <v>2</v>
      </c>
      <c r="R594" s="8" t="str">
        <f t="shared" si="97"/>
        <v>tier - 1</v>
      </c>
      <c r="S594" t="s">
        <v>10</v>
      </c>
      <c r="T594" s="8" t="str">
        <f t="shared" si="98"/>
        <v>R1013</v>
      </c>
    </row>
    <row r="595" spans="1:20">
      <c r="A595" t="s">
        <v>623</v>
      </c>
      <c r="B595" t="str">
        <f t="shared" si="99"/>
        <v>Id1744</v>
      </c>
      <c r="C595">
        <v>1990</v>
      </c>
      <c r="D595" s="8">
        <f t="shared" si="90"/>
        <v>1990</v>
      </c>
      <c r="E595" t="s">
        <v>32</v>
      </c>
      <c r="F595" s="8" t="str">
        <f t="shared" si="91"/>
        <v>Aug</v>
      </c>
      <c r="G595">
        <v>22</v>
      </c>
      <c r="H595" s="15" t="str">
        <f t="shared" si="92"/>
        <v>22-Aug-1990</v>
      </c>
      <c r="I595" s="13">
        <v>33107</v>
      </c>
      <c r="J595" s="18">
        <f t="shared" si="93"/>
        <v>32</v>
      </c>
      <c r="K595">
        <v>1</v>
      </c>
      <c r="L595" s="14">
        <v>5148.55</v>
      </c>
      <c r="M595" t="s">
        <v>8</v>
      </c>
      <c r="N595">
        <f t="shared" si="94"/>
        <v>1</v>
      </c>
      <c r="O595" s="8" t="str">
        <f t="shared" si="95"/>
        <v>tier - 2</v>
      </c>
      <c r="P595" t="s">
        <v>8</v>
      </c>
      <c r="Q595">
        <f t="shared" si="96"/>
        <v>9</v>
      </c>
      <c r="R595" s="8" t="str">
        <f t="shared" si="97"/>
        <v>tier - 2</v>
      </c>
      <c r="S595" t="s">
        <v>244</v>
      </c>
      <c r="T595" s="8" t="str">
        <f t="shared" si="98"/>
        <v>R1024</v>
      </c>
    </row>
    <row r="596" spans="1:20">
      <c r="A596" t="s">
        <v>624</v>
      </c>
      <c r="B596" t="str">
        <f t="shared" si="99"/>
        <v>Id1743</v>
      </c>
      <c r="C596">
        <v>1990</v>
      </c>
      <c r="D596" s="8">
        <f t="shared" si="90"/>
        <v>1990</v>
      </c>
      <c r="E596" t="s">
        <v>34</v>
      </c>
      <c r="F596" s="8" t="str">
        <f t="shared" si="91"/>
        <v>Oct</v>
      </c>
      <c r="G596">
        <v>9</v>
      </c>
      <c r="H596" s="15" t="str">
        <f t="shared" si="92"/>
        <v>9-Oct-1990</v>
      </c>
      <c r="I596" s="13">
        <v>33155</v>
      </c>
      <c r="J596" s="18">
        <f t="shared" si="93"/>
        <v>32</v>
      </c>
      <c r="K596">
        <v>2</v>
      </c>
      <c r="L596" s="14">
        <v>5152.13</v>
      </c>
      <c r="M596" t="s">
        <v>8</v>
      </c>
      <c r="N596">
        <f t="shared" si="94"/>
        <v>1</v>
      </c>
      <c r="O596" s="8" t="str">
        <f t="shared" si="95"/>
        <v>tier - 2</v>
      </c>
      <c r="P596" t="s">
        <v>8</v>
      </c>
      <c r="Q596">
        <f t="shared" si="96"/>
        <v>9</v>
      </c>
      <c r="R596" s="8" t="str">
        <f t="shared" si="97"/>
        <v>tier - 2</v>
      </c>
      <c r="S596" t="s">
        <v>39</v>
      </c>
      <c r="T596" s="8" t="str">
        <f t="shared" si="98"/>
        <v>R1011</v>
      </c>
    </row>
    <row r="597" spans="1:20">
      <c r="A597" t="s">
        <v>625</v>
      </c>
      <c r="B597" t="str">
        <f t="shared" si="99"/>
        <v>Id1742</v>
      </c>
      <c r="C597">
        <v>1991</v>
      </c>
      <c r="D597" s="8">
        <f t="shared" si="90"/>
        <v>1991</v>
      </c>
      <c r="E597" t="s">
        <v>32</v>
      </c>
      <c r="F597" s="8" t="str">
        <f t="shared" si="91"/>
        <v>Aug</v>
      </c>
      <c r="G597">
        <v>29</v>
      </c>
      <c r="H597" s="15" t="str">
        <f t="shared" si="92"/>
        <v>29-Aug-1991</v>
      </c>
      <c r="I597" s="13">
        <v>33479</v>
      </c>
      <c r="J597" s="18">
        <f t="shared" si="93"/>
        <v>31</v>
      </c>
      <c r="K597">
        <v>3</v>
      </c>
      <c r="L597" s="14">
        <v>5166.96</v>
      </c>
      <c r="M597" t="s">
        <v>8</v>
      </c>
      <c r="N597">
        <f t="shared" si="94"/>
        <v>1</v>
      </c>
      <c r="O597" s="8" t="str">
        <f t="shared" si="95"/>
        <v>tier - 2</v>
      </c>
      <c r="P597" t="s">
        <v>8</v>
      </c>
      <c r="Q597">
        <f t="shared" si="96"/>
        <v>9</v>
      </c>
      <c r="R597" s="8" t="str">
        <f t="shared" si="97"/>
        <v>tier - 2</v>
      </c>
      <c r="S597" t="s">
        <v>20</v>
      </c>
      <c r="T597" s="8" t="str">
        <f t="shared" si="98"/>
        <v>R1012</v>
      </c>
    </row>
    <row r="598" spans="1:20">
      <c r="A598" t="s">
        <v>626</v>
      </c>
      <c r="B598" t="str">
        <f t="shared" si="99"/>
        <v>Id1741</v>
      </c>
      <c r="C598">
        <v>1984</v>
      </c>
      <c r="D598" s="8">
        <f t="shared" si="90"/>
        <v>1984</v>
      </c>
      <c r="E598" t="s">
        <v>34</v>
      </c>
      <c r="F598" s="8" t="str">
        <f t="shared" si="91"/>
        <v>Oct</v>
      </c>
      <c r="G598">
        <v>16</v>
      </c>
      <c r="H598" s="15" t="str">
        <f t="shared" si="92"/>
        <v>16-Oct-1984</v>
      </c>
      <c r="I598" s="13">
        <v>30971</v>
      </c>
      <c r="J598" s="18">
        <f t="shared" si="93"/>
        <v>38</v>
      </c>
      <c r="K598">
        <v>3</v>
      </c>
      <c r="L598" s="14">
        <v>5177.12</v>
      </c>
      <c r="M598" t="s">
        <v>8</v>
      </c>
      <c r="N598">
        <f t="shared" si="94"/>
        <v>1</v>
      </c>
      <c r="O598" s="8" t="str">
        <f t="shared" si="95"/>
        <v>tier - 2</v>
      </c>
      <c r="P598" t="s">
        <v>13</v>
      </c>
      <c r="Q598">
        <f t="shared" si="96"/>
        <v>2</v>
      </c>
      <c r="R598" s="8" t="str">
        <f t="shared" si="97"/>
        <v>tier - 1</v>
      </c>
      <c r="S598" t="s">
        <v>10</v>
      </c>
      <c r="T598" s="8" t="str">
        <f t="shared" si="98"/>
        <v>R1013</v>
      </c>
    </row>
    <row r="599" spans="1:20">
      <c r="A599" t="s">
        <v>627</v>
      </c>
      <c r="B599" t="str">
        <f t="shared" si="99"/>
        <v>Id1740</v>
      </c>
      <c r="C599">
        <v>1979</v>
      </c>
      <c r="D599" s="8">
        <f t="shared" si="90"/>
        <v>1979</v>
      </c>
      <c r="E599" t="s">
        <v>17</v>
      </c>
      <c r="F599" s="8" t="str">
        <f t="shared" si="91"/>
        <v>Sep</v>
      </c>
      <c r="G599">
        <v>12</v>
      </c>
      <c r="H599" s="15" t="str">
        <f t="shared" si="92"/>
        <v>12-Sep-1979</v>
      </c>
      <c r="I599" s="13">
        <v>29110</v>
      </c>
      <c r="J599" s="18">
        <f t="shared" si="93"/>
        <v>43</v>
      </c>
      <c r="K599">
        <v>2</v>
      </c>
      <c r="L599" s="14">
        <v>5195.58</v>
      </c>
      <c r="M599" t="s">
        <v>8</v>
      </c>
      <c r="N599">
        <f t="shared" si="94"/>
        <v>1</v>
      </c>
      <c r="O599" s="8" t="str">
        <f t="shared" si="95"/>
        <v>tier - 2</v>
      </c>
      <c r="P599" t="s">
        <v>8</v>
      </c>
      <c r="Q599">
        <f t="shared" si="96"/>
        <v>9</v>
      </c>
      <c r="R599" s="8" t="str">
        <f t="shared" si="97"/>
        <v>tier - 2</v>
      </c>
      <c r="S599" t="s">
        <v>10</v>
      </c>
      <c r="T599" s="8" t="str">
        <f t="shared" si="98"/>
        <v>R1013</v>
      </c>
    </row>
    <row r="600" spans="1:20">
      <c r="A600" t="s">
        <v>628</v>
      </c>
      <c r="B600" t="str">
        <f t="shared" si="99"/>
        <v>Id1739</v>
      </c>
      <c r="C600">
        <v>2004</v>
      </c>
      <c r="D600" s="8">
        <f t="shared" si="90"/>
        <v>2004</v>
      </c>
      <c r="E600" t="s">
        <v>15</v>
      </c>
      <c r="F600" s="8" t="str">
        <f t="shared" si="91"/>
        <v>Jun</v>
      </c>
      <c r="G600">
        <v>6</v>
      </c>
      <c r="H600" s="15" t="str">
        <f t="shared" si="92"/>
        <v>6-Jun-2004</v>
      </c>
      <c r="I600" s="13">
        <v>38144</v>
      </c>
      <c r="J600" s="18">
        <f t="shared" si="93"/>
        <v>19</v>
      </c>
      <c r="K600">
        <v>0</v>
      </c>
      <c r="L600" s="14">
        <v>5198.6899999999996</v>
      </c>
      <c r="M600" t="s">
        <v>8</v>
      </c>
      <c r="N600">
        <f t="shared" si="94"/>
        <v>1</v>
      </c>
      <c r="O600" s="8" t="str">
        <f t="shared" si="95"/>
        <v>tier - 2</v>
      </c>
      <c r="P600" t="s">
        <v>8</v>
      </c>
      <c r="Q600">
        <f t="shared" si="96"/>
        <v>9</v>
      </c>
      <c r="R600" s="8" t="str">
        <f t="shared" si="97"/>
        <v>tier - 2</v>
      </c>
      <c r="S600" t="s">
        <v>629</v>
      </c>
      <c r="T600" s="8" t="str">
        <f t="shared" si="98"/>
        <v>R1022</v>
      </c>
    </row>
    <row r="601" spans="1:20">
      <c r="A601" t="s">
        <v>630</v>
      </c>
      <c r="B601" t="str">
        <f t="shared" si="99"/>
        <v>Id1738</v>
      </c>
      <c r="C601">
        <v>1983</v>
      </c>
      <c r="D601" s="8">
        <f t="shared" si="90"/>
        <v>1983</v>
      </c>
      <c r="E601" t="s">
        <v>34</v>
      </c>
      <c r="F601" s="8" t="str">
        <f t="shared" si="91"/>
        <v>Oct</v>
      </c>
      <c r="G601">
        <v>24</v>
      </c>
      <c r="H601" s="15" t="str">
        <f t="shared" si="92"/>
        <v>24-Oct-1983</v>
      </c>
      <c r="I601" s="13">
        <v>30613</v>
      </c>
      <c r="J601" s="18">
        <f t="shared" si="93"/>
        <v>39</v>
      </c>
      <c r="K601">
        <v>3</v>
      </c>
      <c r="L601" s="14">
        <v>5207.97</v>
      </c>
      <c r="M601" t="s">
        <v>8</v>
      </c>
      <c r="N601">
        <f t="shared" si="94"/>
        <v>1</v>
      </c>
      <c r="O601" s="8" t="str">
        <f t="shared" si="95"/>
        <v>tier - 2</v>
      </c>
      <c r="P601" t="s">
        <v>8</v>
      </c>
      <c r="Q601">
        <f t="shared" si="96"/>
        <v>9</v>
      </c>
      <c r="R601" s="8" t="str">
        <f t="shared" si="97"/>
        <v>tier - 2</v>
      </c>
      <c r="S601" t="s">
        <v>20</v>
      </c>
      <c r="T601" s="8" t="str">
        <f t="shared" si="98"/>
        <v>R1012</v>
      </c>
    </row>
    <row r="602" spans="1:20">
      <c r="A602" t="s">
        <v>631</v>
      </c>
      <c r="B602" t="str">
        <f t="shared" si="99"/>
        <v>Id1737</v>
      </c>
      <c r="C602">
        <v>1993</v>
      </c>
      <c r="D602" s="8">
        <f t="shared" si="90"/>
        <v>1993</v>
      </c>
      <c r="E602" t="s">
        <v>15</v>
      </c>
      <c r="F602" s="8" t="str">
        <f t="shared" si="91"/>
        <v>Jun</v>
      </c>
      <c r="G602">
        <v>17</v>
      </c>
      <c r="H602" s="15" t="str">
        <f t="shared" si="92"/>
        <v>17-Jun-1993</v>
      </c>
      <c r="I602" s="13">
        <v>34137</v>
      </c>
      <c r="J602" s="18">
        <f t="shared" si="93"/>
        <v>29</v>
      </c>
      <c r="K602">
        <v>3</v>
      </c>
      <c r="L602" s="14">
        <v>5209.58</v>
      </c>
      <c r="M602" t="s">
        <v>9</v>
      </c>
      <c r="N602">
        <f t="shared" si="94"/>
        <v>4</v>
      </c>
      <c r="O602" s="8" t="str">
        <f t="shared" si="95"/>
        <v>tier - 3</v>
      </c>
      <c r="P602" t="s">
        <v>9</v>
      </c>
      <c r="Q602">
        <f t="shared" si="96"/>
        <v>1</v>
      </c>
      <c r="R602" s="8" t="str">
        <f t="shared" si="97"/>
        <v>tier - 3</v>
      </c>
      <c r="S602" t="s">
        <v>353</v>
      </c>
      <c r="T602" s="8" t="str">
        <f t="shared" si="98"/>
        <v>R1017</v>
      </c>
    </row>
    <row r="603" spans="1:20">
      <c r="A603" t="s">
        <v>632</v>
      </c>
      <c r="B603" t="str">
        <f t="shared" si="99"/>
        <v>Id1736</v>
      </c>
      <c r="C603">
        <v>1999</v>
      </c>
      <c r="D603" s="8">
        <f t="shared" si="90"/>
        <v>1999</v>
      </c>
      <c r="E603" t="s">
        <v>27</v>
      </c>
      <c r="F603" s="8" t="str">
        <f t="shared" si="91"/>
        <v>Dec</v>
      </c>
      <c r="G603">
        <v>1</v>
      </c>
      <c r="H603" s="15" t="str">
        <f t="shared" si="92"/>
        <v>1-Dec-1999</v>
      </c>
      <c r="I603" s="13">
        <v>36495</v>
      </c>
      <c r="J603" s="18">
        <f t="shared" si="93"/>
        <v>23</v>
      </c>
      <c r="K603">
        <v>0</v>
      </c>
      <c r="L603" s="14">
        <v>5213.22</v>
      </c>
      <c r="M603" t="s">
        <v>8</v>
      </c>
      <c r="N603">
        <f t="shared" si="94"/>
        <v>1</v>
      </c>
      <c r="O603" s="8" t="str">
        <f t="shared" si="95"/>
        <v>tier - 2</v>
      </c>
      <c r="P603" t="s">
        <v>13</v>
      </c>
      <c r="Q603">
        <f t="shared" si="96"/>
        <v>2</v>
      </c>
      <c r="R603" s="8" t="str">
        <f t="shared" si="97"/>
        <v>tier - 1</v>
      </c>
      <c r="S603" t="s">
        <v>20</v>
      </c>
      <c r="T603" s="8" t="str">
        <f t="shared" si="98"/>
        <v>R1012</v>
      </c>
    </row>
    <row r="604" spans="1:20">
      <c r="A604" t="s">
        <v>633</v>
      </c>
      <c r="B604" t="str">
        <f t="shared" si="99"/>
        <v>Id1735</v>
      </c>
      <c r="C604">
        <v>1995</v>
      </c>
      <c r="D604" s="8">
        <f t="shared" si="90"/>
        <v>1995</v>
      </c>
      <c r="E604" t="s">
        <v>15</v>
      </c>
      <c r="F604" s="8" t="str">
        <f t="shared" si="91"/>
        <v>Jun</v>
      </c>
      <c r="G604">
        <v>6</v>
      </c>
      <c r="H604" s="15" t="str">
        <f t="shared" si="92"/>
        <v>6-Jun-1995</v>
      </c>
      <c r="I604" s="13">
        <v>34856</v>
      </c>
      <c r="J604" s="18">
        <f t="shared" si="93"/>
        <v>28</v>
      </c>
      <c r="K604">
        <v>0</v>
      </c>
      <c r="L604" s="14">
        <v>5216.4799999999996</v>
      </c>
      <c r="M604" t="s">
        <v>8</v>
      </c>
      <c r="N604">
        <f t="shared" si="94"/>
        <v>1</v>
      </c>
      <c r="O604" s="8" t="str">
        <f t="shared" si="95"/>
        <v>tier - 2</v>
      </c>
      <c r="P604" t="s">
        <v>8</v>
      </c>
      <c r="Q604">
        <f t="shared" si="96"/>
        <v>9</v>
      </c>
      <c r="R604" s="8" t="str">
        <f t="shared" si="97"/>
        <v>tier - 2</v>
      </c>
      <c r="S604" t="s">
        <v>197</v>
      </c>
      <c r="T604" s="8" t="str">
        <f t="shared" si="98"/>
        <v>R1025</v>
      </c>
    </row>
    <row r="605" spans="1:20">
      <c r="A605" t="s">
        <v>634</v>
      </c>
      <c r="B605" t="str">
        <f t="shared" si="99"/>
        <v>Id1734</v>
      </c>
      <c r="C605">
        <v>1987</v>
      </c>
      <c r="D605" s="8">
        <f t="shared" si="90"/>
        <v>1987</v>
      </c>
      <c r="E605" t="s">
        <v>15</v>
      </c>
      <c r="F605" s="8" t="str">
        <f t="shared" si="91"/>
        <v>Jun</v>
      </c>
      <c r="G605">
        <v>29</v>
      </c>
      <c r="H605" s="15" t="str">
        <f t="shared" si="92"/>
        <v>29-Jun-1987</v>
      </c>
      <c r="I605" s="13">
        <v>31957</v>
      </c>
      <c r="J605" s="18">
        <f t="shared" si="93"/>
        <v>35</v>
      </c>
      <c r="K605">
        <v>0</v>
      </c>
      <c r="L605" s="14">
        <v>5227.99</v>
      </c>
      <c r="M605" t="s">
        <v>8</v>
      </c>
      <c r="N605">
        <f t="shared" si="94"/>
        <v>1</v>
      </c>
      <c r="O605" s="8" t="str">
        <f t="shared" si="95"/>
        <v>tier - 2</v>
      </c>
      <c r="P605" t="s">
        <v>13</v>
      </c>
      <c r="Q605">
        <f t="shared" si="96"/>
        <v>2</v>
      </c>
      <c r="R605" s="8" t="str">
        <f t="shared" si="97"/>
        <v>tier - 1</v>
      </c>
      <c r="S605" t="s">
        <v>244</v>
      </c>
      <c r="T605" s="8" t="str">
        <f t="shared" si="98"/>
        <v>R1024</v>
      </c>
    </row>
    <row r="606" spans="1:20">
      <c r="A606" t="s">
        <v>635</v>
      </c>
      <c r="B606" t="str">
        <f t="shared" si="99"/>
        <v>Id1733</v>
      </c>
      <c r="C606">
        <v>1987</v>
      </c>
      <c r="D606" s="8">
        <f t="shared" si="90"/>
        <v>1987</v>
      </c>
      <c r="E606" t="s">
        <v>27</v>
      </c>
      <c r="F606" s="8" t="str">
        <f t="shared" si="91"/>
        <v>Dec</v>
      </c>
      <c r="G606">
        <v>26</v>
      </c>
      <c r="H606" s="15" t="str">
        <f t="shared" si="92"/>
        <v>26-Dec-1987</v>
      </c>
      <c r="I606" s="13">
        <v>32137</v>
      </c>
      <c r="J606" s="18">
        <f t="shared" si="93"/>
        <v>35</v>
      </c>
      <c r="K606">
        <v>1</v>
      </c>
      <c r="L606" s="14">
        <v>5240.7700000000004</v>
      </c>
      <c r="M606" t="s">
        <v>8</v>
      </c>
      <c r="N606">
        <f t="shared" si="94"/>
        <v>1</v>
      </c>
      <c r="O606" s="8" t="str">
        <f t="shared" si="95"/>
        <v>tier - 2</v>
      </c>
      <c r="P606" t="s">
        <v>8</v>
      </c>
      <c r="Q606">
        <f t="shared" si="96"/>
        <v>9</v>
      </c>
      <c r="R606" s="8" t="str">
        <f t="shared" si="97"/>
        <v>tier - 2</v>
      </c>
      <c r="S606" t="s">
        <v>39</v>
      </c>
      <c r="T606" s="8" t="str">
        <f t="shared" si="98"/>
        <v>R1011</v>
      </c>
    </row>
    <row r="607" spans="1:20">
      <c r="A607" t="s">
        <v>636</v>
      </c>
      <c r="B607" t="str">
        <f t="shared" si="99"/>
        <v>Id1732</v>
      </c>
      <c r="C607">
        <v>1987</v>
      </c>
      <c r="D607" s="8">
        <f t="shared" si="90"/>
        <v>1987</v>
      </c>
      <c r="E607" t="s">
        <v>7</v>
      </c>
      <c r="F607" s="8" t="str">
        <f t="shared" si="91"/>
        <v>Jul</v>
      </c>
      <c r="G607">
        <v>5</v>
      </c>
      <c r="H607" s="15" t="str">
        <f t="shared" si="92"/>
        <v>5-Jul-1987</v>
      </c>
      <c r="I607" s="13">
        <v>31963</v>
      </c>
      <c r="J607" s="18">
        <f t="shared" si="93"/>
        <v>35</v>
      </c>
      <c r="K607">
        <v>1</v>
      </c>
      <c r="L607" s="14">
        <v>5245.23</v>
      </c>
      <c r="M607" t="s">
        <v>8</v>
      </c>
      <c r="N607">
        <f t="shared" si="94"/>
        <v>1</v>
      </c>
      <c r="O607" s="8" t="str">
        <f t="shared" si="95"/>
        <v>tier - 2</v>
      </c>
      <c r="P607" t="s">
        <v>8</v>
      </c>
      <c r="Q607">
        <f t="shared" si="96"/>
        <v>9</v>
      </c>
      <c r="R607" s="8" t="str">
        <f t="shared" si="97"/>
        <v>tier - 2</v>
      </c>
      <c r="S607" t="s">
        <v>10</v>
      </c>
      <c r="T607" s="8" t="str">
        <f t="shared" si="98"/>
        <v>R1013</v>
      </c>
    </row>
    <row r="608" spans="1:20">
      <c r="A608" t="s">
        <v>637</v>
      </c>
      <c r="B608" t="str">
        <f t="shared" si="99"/>
        <v>Id1731</v>
      </c>
      <c r="C608">
        <v>1987</v>
      </c>
      <c r="D608" s="8">
        <f t="shared" si="90"/>
        <v>1987</v>
      </c>
      <c r="E608" t="s">
        <v>17</v>
      </c>
      <c r="F608" s="8" t="str">
        <f t="shared" si="91"/>
        <v>Sep</v>
      </c>
      <c r="G608">
        <v>9</v>
      </c>
      <c r="H608" s="15" t="str">
        <f t="shared" si="92"/>
        <v>9-Sep-1987</v>
      </c>
      <c r="I608" s="13">
        <v>32029</v>
      </c>
      <c r="J608" s="18">
        <f t="shared" si="93"/>
        <v>35</v>
      </c>
      <c r="K608">
        <v>1</v>
      </c>
      <c r="L608" s="14">
        <v>5246.05</v>
      </c>
      <c r="M608" t="s">
        <v>8</v>
      </c>
      <c r="N608">
        <f t="shared" si="94"/>
        <v>1</v>
      </c>
      <c r="O608" s="8" t="str">
        <f t="shared" si="95"/>
        <v>tier - 2</v>
      </c>
      <c r="P608" t="s">
        <v>9</v>
      </c>
      <c r="Q608">
        <f t="shared" si="96"/>
        <v>1</v>
      </c>
      <c r="R608" s="8" t="str">
        <f t="shared" si="97"/>
        <v>tier - 3</v>
      </c>
      <c r="S608" t="s">
        <v>39</v>
      </c>
      <c r="T608" s="8" t="str">
        <f t="shared" si="98"/>
        <v>R1011</v>
      </c>
    </row>
    <row r="609" spans="1:20">
      <c r="A609" t="s">
        <v>638</v>
      </c>
      <c r="B609" t="str">
        <f t="shared" si="99"/>
        <v>Id1730</v>
      </c>
      <c r="C609">
        <v>1990</v>
      </c>
      <c r="D609" s="8">
        <f t="shared" si="90"/>
        <v>1990</v>
      </c>
      <c r="E609" t="s">
        <v>7</v>
      </c>
      <c r="F609" s="8" t="str">
        <f t="shared" si="91"/>
        <v>Jul</v>
      </c>
      <c r="G609">
        <v>6</v>
      </c>
      <c r="H609" s="15" t="str">
        <f t="shared" si="92"/>
        <v>6-Jul-1990</v>
      </c>
      <c r="I609" s="13">
        <v>33060</v>
      </c>
      <c r="J609" s="18">
        <f t="shared" si="93"/>
        <v>32</v>
      </c>
      <c r="K609">
        <v>3</v>
      </c>
      <c r="L609" s="14">
        <v>5253.52</v>
      </c>
      <c r="M609" t="s">
        <v>9</v>
      </c>
      <c r="N609">
        <f t="shared" si="94"/>
        <v>4</v>
      </c>
      <c r="O609" s="8" t="str">
        <f t="shared" si="95"/>
        <v>tier - 3</v>
      </c>
      <c r="P609" t="s">
        <v>9</v>
      </c>
      <c r="Q609">
        <f t="shared" si="96"/>
        <v>1</v>
      </c>
      <c r="R609" s="8" t="str">
        <f t="shared" si="97"/>
        <v>tier - 3</v>
      </c>
      <c r="S609" t="s">
        <v>39</v>
      </c>
      <c r="T609" s="8" t="str">
        <f t="shared" si="98"/>
        <v>R1011</v>
      </c>
    </row>
    <row r="610" spans="1:20">
      <c r="A610" t="s">
        <v>639</v>
      </c>
      <c r="B610" t="str">
        <f t="shared" si="99"/>
        <v>Id1729</v>
      </c>
      <c r="C610">
        <v>1989</v>
      </c>
      <c r="D610" s="8">
        <f t="shared" si="90"/>
        <v>1989</v>
      </c>
      <c r="E610" t="s">
        <v>12</v>
      </c>
      <c r="F610" s="8" t="str">
        <f t="shared" si="91"/>
        <v>Nov</v>
      </c>
      <c r="G610">
        <v>25</v>
      </c>
      <c r="H610" s="15" t="str">
        <f t="shared" si="92"/>
        <v>25-Nov-1989</v>
      </c>
      <c r="I610" s="13">
        <v>32837</v>
      </c>
      <c r="J610" s="18">
        <f t="shared" si="93"/>
        <v>33</v>
      </c>
      <c r="K610">
        <v>2</v>
      </c>
      <c r="L610" s="14">
        <v>5257.51</v>
      </c>
      <c r="M610" t="s">
        <v>8</v>
      </c>
      <c r="N610">
        <f t="shared" si="94"/>
        <v>1</v>
      </c>
      <c r="O610" s="8" t="str">
        <f t="shared" si="95"/>
        <v>tier - 2</v>
      </c>
      <c r="P610" t="s">
        <v>8</v>
      </c>
      <c r="Q610">
        <f t="shared" si="96"/>
        <v>9</v>
      </c>
      <c r="R610" s="8" t="str">
        <f t="shared" si="97"/>
        <v>tier - 2</v>
      </c>
      <c r="S610" t="s">
        <v>20</v>
      </c>
      <c r="T610" s="8" t="str">
        <f t="shared" si="98"/>
        <v>R1012</v>
      </c>
    </row>
    <row r="611" spans="1:20">
      <c r="A611" t="s">
        <v>640</v>
      </c>
      <c r="B611" t="str">
        <f t="shared" si="99"/>
        <v>Id1728</v>
      </c>
      <c r="C611">
        <v>1989</v>
      </c>
      <c r="D611" s="8">
        <f t="shared" si="90"/>
        <v>1989</v>
      </c>
      <c r="E611" t="s">
        <v>7</v>
      </c>
      <c r="F611" s="8" t="str">
        <f t="shared" si="91"/>
        <v>Jul</v>
      </c>
      <c r="G611">
        <v>19</v>
      </c>
      <c r="H611" s="15" t="str">
        <f t="shared" si="92"/>
        <v>19-Jul-1989</v>
      </c>
      <c r="I611" s="13">
        <v>32708</v>
      </c>
      <c r="J611" s="18">
        <f t="shared" si="93"/>
        <v>33</v>
      </c>
      <c r="K611">
        <v>2</v>
      </c>
      <c r="L611" s="14">
        <v>5261.47</v>
      </c>
      <c r="M611" t="s">
        <v>8</v>
      </c>
      <c r="N611">
        <f t="shared" si="94"/>
        <v>1</v>
      </c>
      <c r="O611" s="8" t="str">
        <f t="shared" si="95"/>
        <v>tier - 2</v>
      </c>
      <c r="P611" t="s">
        <v>8</v>
      </c>
      <c r="Q611">
        <f t="shared" si="96"/>
        <v>9</v>
      </c>
      <c r="R611" s="8" t="str">
        <f t="shared" si="97"/>
        <v>tier - 2</v>
      </c>
      <c r="S611" t="s">
        <v>20</v>
      </c>
      <c r="T611" s="8" t="str">
        <f t="shared" si="98"/>
        <v>R1012</v>
      </c>
    </row>
    <row r="612" spans="1:20">
      <c r="A612" t="s">
        <v>641</v>
      </c>
      <c r="B612" t="str">
        <f t="shared" si="99"/>
        <v>Id1727</v>
      </c>
      <c r="C612">
        <v>1986</v>
      </c>
      <c r="D612" s="8">
        <f t="shared" si="90"/>
        <v>1986</v>
      </c>
      <c r="E612" t="s">
        <v>34</v>
      </c>
      <c r="F612" s="8" t="str">
        <f t="shared" si="91"/>
        <v>Oct</v>
      </c>
      <c r="G612">
        <v>25</v>
      </c>
      <c r="H612" s="15" t="str">
        <f t="shared" si="92"/>
        <v>25-Oct-1986</v>
      </c>
      <c r="I612" s="13">
        <v>31710</v>
      </c>
      <c r="J612" s="18">
        <f t="shared" si="93"/>
        <v>36</v>
      </c>
      <c r="K612">
        <v>0</v>
      </c>
      <c r="L612" s="14">
        <v>5266.37</v>
      </c>
      <c r="M612" t="s">
        <v>8</v>
      </c>
      <c r="N612">
        <f t="shared" si="94"/>
        <v>1</v>
      </c>
      <c r="O612" s="8" t="str">
        <f t="shared" si="95"/>
        <v>tier - 2</v>
      </c>
      <c r="P612" t="s">
        <v>8</v>
      </c>
      <c r="Q612">
        <f t="shared" si="96"/>
        <v>9</v>
      </c>
      <c r="R612" s="8" t="str">
        <f t="shared" si="97"/>
        <v>tier - 2</v>
      </c>
      <c r="S612" t="s">
        <v>20</v>
      </c>
      <c r="T612" s="8" t="str">
        <f t="shared" si="98"/>
        <v>R1012</v>
      </c>
    </row>
    <row r="613" spans="1:20">
      <c r="A613" t="s">
        <v>642</v>
      </c>
      <c r="B613" t="str">
        <f t="shared" si="99"/>
        <v>Id1726</v>
      </c>
      <c r="C613">
        <v>1986</v>
      </c>
      <c r="D613" s="8">
        <f t="shared" si="90"/>
        <v>1986</v>
      </c>
      <c r="E613" t="s">
        <v>17</v>
      </c>
      <c r="F613" s="8" t="str">
        <f t="shared" si="91"/>
        <v>Sep</v>
      </c>
      <c r="G613">
        <v>20</v>
      </c>
      <c r="H613" s="15" t="str">
        <f t="shared" si="92"/>
        <v>20-Sep-1986</v>
      </c>
      <c r="I613" s="13">
        <v>31675</v>
      </c>
      <c r="J613" s="18">
        <f t="shared" si="93"/>
        <v>36</v>
      </c>
      <c r="K613">
        <v>0</v>
      </c>
      <c r="L613" s="14">
        <v>5267.82</v>
      </c>
      <c r="M613" t="s">
        <v>8</v>
      </c>
      <c r="N613">
        <f t="shared" si="94"/>
        <v>1</v>
      </c>
      <c r="O613" s="8" t="str">
        <f t="shared" si="95"/>
        <v>tier - 2</v>
      </c>
      <c r="P613" t="s">
        <v>8</v>
      </c>
      <c r="Q613">
        <f t="shared" si="96"/>
        <v>9</v>
      </c>
      <c r="R613" s="8" t="str">
        <f t="shared" si="97"/>
        <v>tier - 2</v>
      </c>
      <c r="S613" t="s">
        <v>20</v>
      </c>
      <c r="T613" s="8" t="str">
        <f t="shared" si="98"/>
        <v>R1012</v>
      </c>
    </row>
    <row r="614" spans="1:20">
      <c r="A614" t="s">
        <v>643</v>
      </c>
      <c r="B614" t="str">
        <f t="shared" si="99"/>
        <v>Id1725</v>
      </c>
      <c r="C614">
        <v>1986</v>
      </c>
      <c r="D614" s="8">
        <f t="shared" si="90"/>
        <v>1986</v>
      </c>
      <c r="E614" t="s">
        <v>34</v>
      </c>
      <c r="F614" s="8" t="str">
        <f t="shared" si="91"/>
        <v>Oct</v>
      </c>
      <c r="G614">
        <v>20</v>
      </c>
      <c r="H614" s="15" t="str">
        <f t="shared" si="92"/>
        <v>20-Oct-1986</v>
      </c>
      <c r="I614" s="13">
        <v>31705</v>
      </c>
      <c r="J614" s="18">
        <f t="shared" si="93"/>
        <v>36</v>
      </c>
      <c r="K614">
        <v>0</v>
      </c>
      <c r="L614" s="14">
        <v>5272.18</v>
      </c>
      <c r="M614" t="s">
        <v>8</v>
      </c>
      <c r="N614">
        <f t="shared" si="94"/>
        <v>1</v>
      </c>
      <c r="O614" s="8" t="str">
        <f t="shared" si="95"/>
        <v>tier - 2</v>
      </c>
      <c r="P614" t="s">
        <v>9</v>
      </c>
      <c r="Q614">
        <f t="shared" si="96"/>
        <v>1</v>
      </c>
      <c r="R614" s="8" t="str">
        <f t="shared" si="97"/>
        <v>tier - 3</v>
      </c>
      <c r="S614" t="s">
        <v>20</v>
      </c>
      <c r="T614" s="8" t="str">
        <f t="shared" si="98"/>
        <v>R1012</v>
      </c>
    </row>
    <row r="615" spans="1:20">
      <c r="A615" t="s">
        <v>644</v>
      </c>
      <c r="B615" t="str">
        <f t="shared" si="99"/>
        <v>Id1724</v>
      </c>
      <c r="C615">
        <v>1987</v>
      </c>
      <c r="D615" s="8">
        <f t="shared" si="90"/>
        <v>1987</v>
      </c>
      <c r="E615" t="s">
        <v>17</v>
      </c>
      <c r="F615" s="8" t="str">
        <f t="shared" si="91"/>
        <v>Sep</v>
      </c>
      <c r="G615">
        <v>1</v>
      </c>
      <c r="H615" s="15" t="str">
        <f t="shared" si="92"/>
        <v>1-Sep-1987</v>
      </c>
      <c r="I615" s="13">
        <v>32021</v>
      </c>
      <c r="J615" s="18">
        <f t="shared" si="93"/>
        <v>35</v>
      </c>
      <c r="K615">
        <v>3</v>
      </c>
      <c r="L615" s="14">
        <v>5275.86</v>
      </c>
      <c r="M615" t="s">
        <v>8</v>
      </c>
      <c r="N615">
        <f t="shared" si="94"/>
        <v>1</v>
      </c>
      <c r="O615" s="8" t="str">
        <f t="shared" si="95"/>
        <v>tier - 2</v>
      </c>
      <c r="P615" t="s">
        <v>8</v>
      </c>
      <c r="Q615">
        <f t="shared" si="96"/>
        <v>9</v>
      </c>
      <c r="R615" s="8" t="str">
        <f t="shared" si="97"/>
        <v>tier - 2</v>
      </c>
      <c r="S615" t="s">
        <v>10</v>
      </c>
      <c r="T615" s="8" t="str">
        <f t="shared" si="98"/>
        <v>R1013</v>
      </c>
    </row>
    <row r="616" spans="1:20">
      <c r="A616" t="s">
        <v>645</v>
      </c>
      <c r="B616" t="str">
        <f t="shared" si="99"/>
        <v>Id1723</v>
      </c>
      <c r="C616">
        <v>1974</v>
      </c>
      <c r="D616" s="8">
        <f t="shared" si="90"/>
        <v>1974</v>
      </c>
      <c r="E616" t="s">
        <v>12</v>
      </c>
      <c r="F616" s="8" t="str">
        <f t="shared" si="91"/>
        <v>Nov</v>
      </c>
      <c r="G616">
        <v>12</v>
      </c>
      <c r="H616" s="15" t="str">
        <f t="shared" si="92"/>
        <v>12-Nov-1974</v>
      </c>
      <c r="I616" s="13">
        <v>27345</v>
      </c>
      <c r="J616" s="18">
        <f t="shared" si="93"/>
        <v>48</v>
      </c>
      <c r="K616">
        <v>0</v>
      </c>
      <c r="L616" s="14">
        <v>5291.71</v>
      </c>
      <c r="M616" t="s">
        <v>8</v>
      </c>
      <c r="N616">
        <f t="shared" si="94"/>
        <v>1</v>
      </c>
      <c r="O616" s="8" t="str">
        <f t="shared" si="95"/>
        <v>tier - 2</v>
      </c>
      <c r="P616" t="s">
        <v>8</v>
      </c>
      <c r="Q616">
        <f t="shared" si="96"/>
        <v>9</v>
      </c>
      <c r="R616" s="8" t="str">
        <f t="shared" si="97"/>
        <v>tier - 2</v>
      </c>
      <c r="S616" t="s">
        <v>20</v>
      </c>
      <c r="T616" s="8" t="str">
        <f t="shared" si="98"/>
        <v>R1012</v>
      </c>
    </row>
    <row r="617" spans="1:20">
      <c r="A617" t="s">
        <v>646</v>
      </c>
      <c r="B617" t="str">
        <f t="shared" si="99"/>
        <v>Id1722</v>
      </c>
      <c r="C617">
        <v>2004</v>
      </c>
      <c r="D617" s="8">
        <f t="shared" si="90"/>
        <v>2004</v>
      </c>
      <c r="E617" t="s">
        <v>32</v>
      </c>
      <c r="F617" s="8" t="str">
        <f t="shared" si="91"/>
        <v>Aug</v>
      </c>
      <c r="G617">
        <v>22</v>
      </c>
      <c r="H617" s="15" t="str">
        <f t="shared" si="92"/>
        <v>22-Aug-2004</v>
      </c>
      <c r="I617" s="13">
        <v>38221</v>
      </c>
      <c r="J617" s="18">
        <f t="shared" si="93"/>
        <v>18</v>
      </c>
      <c r="K617">
        <v>0</v>
      </c>
      <c r="L617" s="14">
        <v>5293.67</v>
      </c>
      <c r="M617" t="s">
        <v>8</v>
      </c>
      <c r="N617">
        <f t="shared" si="94"/>
        <v>1</v>
      </c>
      <c r="O617" s="8" t="str">
        <f t="shared" si="95"/>
        <v>tier - 2</v>
      </c>
      <c r="P617" t="s">
        <v>8</v>
      </c>
      <c r="Q617">
        <f t="shared" si="96"/>
        <v>9</v>
      </c>
      <c r="R617" s="8" t="str">
        <f t="shared" si="97"/>
        <v>tier - 2</v>
      </c>
      <c r="S617" t="s">
        <v>629</v>
      </c>
      <c r="T617" s="8" t="str">
        <f t="shared" si="98"/>
        <v>R1022</v>
      </c>
    </row>
    <row r="618" spans="1:20">
      <c r="A618" t="s">
        <v>647</v>
      </c>
      <c r="B618" t="str">
        <f t="shared" si="99"/>
        <v>Id1721</v>
      </c>
      <c r="C618">
        <v>2000</v>
      </c>
      <c r="D618" s="8">
        <f t="shared" si="90"/>
        <v>2000</v>
      </c>
      <c r="E618" t="s">
        <v>17</v>
      </c>
      <c r="F618" s="8" t="str">
        <f t="shared" si="91"/>
        <v>Sep</v>
      </c>
      <c r="G618">
        <v>9</v>
      </c>
      <c r="H618" s="15" t="str">
        <f t="shared" si="92"/>
        <v>9-Sep-2000</v>
      </c>
      <c r="I618" s="13">
        <v>36778</v>
      </c>
      <c r="J618" s="18">
        <f t="shared" si="93"/>
        <v>22</v>
      </c>
      <c r="K618">
        <v>0</v>
      </c>
      <c r="L618" s="14">
        <v>5306.7</v>
      </c>
      <c r="M618" t="s">
        <v>8</v>
      </c>
      <c r="N618">
        <f t="shared" si="94"/>
        <v>1</v>
      </c>
      <c r="O618" s="8" t="str">
        <f t="shared" si="95"/>
        <v>tier - 2</v>
      </c>
      <c r="P618" t="s">
        <v>9</v>
      </c>
      <c r="Q618">
        <f t="shared" si="96"/>
        <v>1</v>
      </c>
      <c r="R618" s="8" t="str">
        <f t="shared" si="97"/>
        <v>tier - 3</v>
      </c>
      <c r="S618" t="s">
        <v>20</v>
      </c>
      <c r="T618" s="8" t="str">
        <f t="shared" si="98"/>
        <v>R1012</v>
      </c>
    </row>
    <row r="619" spans="1:20">
      <c r="A619" t="s">
        <v>648</v>
      </c>
      <c r="B619" t="str">
        <f t="shared" si="99"/>
        <v>Id1720</v>
      </c>
      <c r="C619">
        <v>1994</v>
      </c>
      <c r="D619" s="8">
        <f t="shared" si="90"/>
        <v>1994</v>
      </c>
      <c r="E619" t="s">
        <v>12</v>
      </c>
      <c r="F619" s="8" t="str">
        <f t="shared" si="91"/>
        <v>Nov</v>
      </c>
      <c r="G619">
        <v>13</v>
      </c>
      <c r="H619" s="15" t="str">
        <f t="shared" si="92"/>
        <v>13-Nov-1994</v>
      </c>
      <c r="I619" s="13">
        <v>34651</v>
      </c>
      <c r="J619" s="18">
        <f t="shared" si="93"/>
        <v>28</v>
      </c>
      <c r="K619">
        <v>3</v>
      </c>
      <c r="L619" s="14">
        <v>5312.17</v>
      </c>
      <c r="M619" t="s">
        <v>8</v>
      </c>
      <c r="N619">
        <f t="shared" si="94"/>
        <v>1</v>
      </c>
      <c r="O619" s="8" t="str">
        <f t="shared" si="95"/>
        <v>tier - 2</v>
      </c>
      <c r="P619" t="s">
        <v>8</v>
      </c>
      <c r="Q619">
        <f t="shared" si="96"/>
        <v>9</v>
      </c>
      <c r="R619" s="8" t="str">
        <f t="shared" si="97"/>
        <v>tier - 2</v>
      </c>
      <c r="S619" t="s">
        <v>20</v>
      </c>
      <c r="T619" s="8" t="str">
        <f t="shared" si="98"/>
        <v>R1012</v>
      </c>
    </row>
    <row r="620" spans="1:20">
      <c r="A620" t="s">
        <v>649</v>
      </c>
      <c r="B620" t="str">
        <f t="shared" si="99"/>
        <v>Id1719</v>
      </c>
      <c r="C620">
        <v>1974</v>
      </c>
      <c r="D620" s="8">
        <f t="shared" si="90"/>
        <v>1974</v>
      </c>
      <c r="E620" t="s">
        <v>17</v>
      </c>
      <c r="F620" s="8" t="str">
        <f t="shared" si="91"/>
        <v>Sep</v>
      </c>
      <c r="G620">
        <v>2</v>
      </c>
      <c r="H620" s="15" t="str">
        <f t="shared" si="92"/>
        <v>2-Sep-1974</v>
      </c>
      <c r="I620" s="13">
        <v>27274</v>
      </c>
      <c r="J620" s="18">
        <f t="shared" si="93"/>
        <v>48</v>
      </c>
      <c r="K620">
        <v>0</v>
      </c>
      <c r="L620" s="14">
        <v>5322.24</v>
      </c>
      <c r="M620" t="s">
        <v>8</v>
      </c>
      <c r="N620">
        <f t="shared" si="94"/>
        <v>1</v>
      </c>
      <c r="O620" s="8" t="str">
        <f t="shared" si="95"/>
        <v>tier - 2</v>
      </c>
      <c r="P620" t="s">
        <v>13</v>
      </c>
      <c r="Q620">
        <f t="shared" si="96"/>
        <v>2</v>
      </c>
      <c r="R620" s="8" t="str">
        <f t="shared" si="97"/>
        <v>tier - 1</v>
      </c>
      <c r="S620" t="s">
        <v>20</v>
      </c>
      <c r="T620" s="8" t="str">
        <f t="shared" si="98"/>
        <v>R1012</v>
      </c>
    </row>
    <row r="621" spans="1:20">
      <c r="A621" t="s">
        <v>650</v>
      </c>
      <c r="B621" t="str">
        <f t="shared" si="99"/>
        <v>Id1718</v>
      </c>
      <c r="C621">
        <v>1992</v>
      </c>
      <c r="D621" s="8">
        <f t="shared" si="90"/>
        <v>1992</v>
      </c>
      <c r="E621" t="s">
        <v>15</v>
      </c>
      <c r="F621" s="8" t="str">
        <f t="shared" si="91"/>
        <v>Jun</v>
      </c>
      <c r="G621">
        <v>18</v>
      </c>
      <c r="H621" s="15" t="str">
        <f t="shared" si="92"/>
        <v>18-Jun-1992</v>
      </c>
      <c r="I621" s="13">
        <v>33773</v>
      </c>
      <c r="J621" s="18">
        <f t="shared" si="93"/>
        <v>30</v>
      </c>
      <c r="K621">
        <v>3</v>
      </c>
      <c r="L621" s="14">
        <v>5325.65</v>
      </c>
      <c r="M621" t="s">
        <v>8</v>
      </c>
      <c r="N621">
        <f t="shared" si="94"/>
        <v>1</v>
      </c>
      <c r="O621" s="8" t="str">
        <f t="shared" si="95"/>
        <v>tier - 2</v>
      </c>
      <c r="P621" t="s">
        <v>13</v>
      </c>
      <c r="Q621">
        <f t="shared" si="96"/>
        <v>2</v>
      </c>
      <c r="R621" s="8" t="str">
        <f t="shared" si="97"/>
        <v>tier - 1</v>
      </c>
      <c r="S621" t="s">
        <v>39</v>
      </c>
      <c r="T621" s="8" t="str">
        <f t="shared" si="98"/>
        <v>R1011</v>
      </c>
    </row>
    <row r="622" spans="1:20">
      <c r="A622" t="s">
        <v>651</v>
      </c>
      <c r="B622" t="str">
        <f t="shared" si="99"/>
        <v>Id1717</v>
      </c>
      <c r="C622">
        <v>1991</v>
      </c>
      <c r="D622" s="8">
        <f t="shared" si="90"/>
        <v>1991</v>
      </c>
      <c r="E622" t="s">
        <v>32</v>
      </c>
      <c r="F622" s="8" t="str">
        <f t="shared" si="91"/>
        <v>Aug</v>
      </c>
      <c r="G622">
        <v>28</v>
      </c>
      <c r="H622" s="15" t="str">
        <f t="shared" si="92"/>
        <v>28-Aug-1991</v>
      </c>
      <c r="I622" s="13">
        <v>33478</v>
      </c>
      <c r="J622" s="18">
        <f t="shared" si="93"/>
        <v>31</v>
      </c>
      <c r="K622">
        <v>2</v>
      </c>
      <c r="L622" s="14">
        <v>5327.4</v>
      </c>
      <c r="M622" t="s">
        <v>8</v>
      </c>
      <c r="N622">
        <f t="shared" si="94"/>
        <v>1</v>
      </c>
      <c r="O622" s="8" t="str">
        <f t="shared" si="95"/>
        <v>tier - 2</v>
      </c>
      <c r="P622" t="s">
        <v>13</v>
      </c>
      <c r="Q622">
        <f t="shared" si="96"/>
        <v>2</v>
      </c>
      <c r="R622" s="8" t="str">
        <f t="shared" si="97"/>
        <v>tier - 1</v>
      </c>
      <c r="S622" t="s">
        <v>20</v>
      </c>
      <c r="T622" s="8" t="str">
        <f t="shared" si="98"/>
        <v>R1012</v>
      </c>
    </row>
    <row r="623" spans="1:20">
      <c r="A623" t="s">
        <v>652</v>
      </c>
      <c r="B623" t="str">
        <f t="shared" si="99"/>
        <v>Id1716</v>
      </c>
      <c r="C623">
        <v>1972</v>
      </c>
      <c r="D623" s="8">
        <f t="shared" si="90"/>
        <v>1972</v>
      </c>
      <c r="E623" t="s">
        <v>27</v>
      </c>
      <c r="F623" s="8" t="str">
        <f t="shared" si="91"/>
        <v>Dec</v>
      </c>
      <c r="G623">
        <v>15</v>
      </c>
      <c r="H623" s="15" t="str">
        <f t="shared" si="92"/>
        <v>15-Dec-1972</v>
      </c>
      <c r="I623" s="13">
        <v>26648</v>
      </c>
      <c r="J623" s="18">
        <f t="shared" si="93"/>
        <v>50</v>
      </c>
      <c r="K623">
        <v>0</v>
      </c>
      <c r="L623" s="14">
        <v>5344.81</v>
      </c>
      <c r="M623" t="s">
        <v>8</v>
      </c>
      <c r="N623">
        <f t="shared" si="94"/>
        <v>1</v>
      </c>
      <c r="O623" s="8" t="str">
        <f t="shared" si="95"/>
        <v>tier - 2</v>
      </c>
      <c r="P623" t="s">
        <v>9</v>
      </c>
      <c r="Q623">
        <f t="shared" si="96"/>
        <v>1</v>
      </c>
      <c r="R623" s="8" t="str">
        <f t="shared" si="97"/>
        <v>tier - 3</v>
      </c>
      <c r="S623" t="s">
        <v>10</v>
      </c>
      <c r="T623" s="8" t="str">
        <f t="shared" si="98"/>
        <v>R1013</v>
      </c>
    </row>
    <row r="624" spans="1:20">
      <c r="A624" t="s">
        <v>653</v>
      </c>
      <c r="B624" t="str">
        <f t="shared" si="99"/>
        <v>Id1715</v>
      </c>
      <c r="C624">
        <v>1989</v>
      </c>
      <c r="D624" s="8">
        <f t="shared" si="90"/>
        <v>1989</v>
      </c>
      <c r="E624" t="s">
        <v>12</v>
      </c>
      <c r="F624" s="8" t="str">
        <f t="shared" si="91"/>
        <v>Nov</v>
      </c>
      <c r="G624">
        <v>7</v>
      </c>
      <c r="H624" s="15" t="str">
        <f t="shared" si="92"/>
        <v>7-Nov-1989</v>
      </c>
      <c r="I624" s="13">
        <v>32819</v>
      </c>
      <c r="J624" s="18">
        <f t="shared" si="93"/>
        <v>33</v>
      </c>
      <c r="K624">
        <v>1</v>
      </c>
      <c r="L624" s="14">
        <v>5354.07</v>
      </c>
      <c r="M624" t="s">
        <v>8</v>
      </c>
      <c r="N624">
        <f t="shared" si="94"/>
        <v>1</v>
      </c>
      <c r="O624" s="8" t="str">
        <f t="shared" si="95"/>
        <v>tier - 2</v>
      </c>
      <c r="P624" t="s">
        <v>9</v>
      </c>
      <c r="Q624">
        <f t="shared" si="96"/>
        <v>1</v>
      </c>
      <c r="R624" s="8" t="str">
        <f t="shared" si="97"/>
        <v>tier - 3</v>
      </c>
      <c r="S624" t="s">
        <v>244</v>
      </c>
      <c r="T624" s="8" t="str">
        <f t="shared" si="98"/>
        <v>R1024</v>
      </c>
    </row>
    <row r="625" spans="1:20">
      <c r="A625" t="s">
        <v>654</v>
      </c>
      <c r="B625" t="str">
        <f t="shared" si="99"/>
        <v>Id1714</v>
      </c>
      <c r="C625">
        <v>1994</v>
      </c>
      <c r="D625" s="8">
        <f t="shared" si="90"/>
        <v>1994</v>
      </c>
      <c r="E625" t="s">
        <v>27</v>
      </c>
      <c r="F625" s="8" t="str">
        <f t="shared" si="91"/>
        <v>Dec</v>
      </c>
      <c r="G625">
        <v>7</v>
      </c>
      <c r="H625" s="15" t="str">
        <f t="shared" si="92"/>
        <v>7-Dec-1994</v>
      </c>
      <c r="I625" s="13">
        <v>34675</v>
      </c>
      <c r="J625" s="18">
        <f t="shared" si="93"/>
        <v>28</v>
      </c>
      <c r="K625">
        <v>0</v>
      </c>
      <c r="L625" s="14">
        <v>5364.66</v>
      </c>
      <c r="M625" t="s">
        <v>8</v>
      </c>
      <c r="N625">
        <f t="shared" si="94"/>
        <v>1</v>
      </c>
      <c r="O625" s="8" t="str">
        <f t="shared" si="95"/>
        <v>tier - 2</v>
      </c>
      <c r="P625" t="s">
        <v>13</v>
      </c>
      <c r="Q625">
        <f t="shared" si="96"/>
        <v>2</v>
      </c>
      <c r="R625" s="8" t="str">
        <f t="shared" si="97"/>
        <v>tier - 1</v>
      </c>
      <c r="S625" t="s">
        <v>39</v>
      </c>
      <c r="T625" s="8" t="str">
        <f t="shared" si="98"/>
        <v>R1011</v>
      </c>
    </row>
    <row r="626" spans="1:20">
      <c r="A626" t="s">
        <v>655</v>
      </c>
      <c r="B626" t="str">
        <f t="shared" si="99"/>
        <v>Id1713</v>
      </c>
      <c r="C626">
        <v>1986</v>
      </c>
      <c r="D626" s="8">
        <f t="shared" si="90"/>
        <v>1986</v>
      </c>
      <c r="E626" t="s">
        <v>15</v>
      </c>
      <c r="F626" s="8" t="str">
        <f t="shared" si="91"/>
        <v>Jun</v>
      </c>
      <c r="G626">
        <v>1</v>
      </c>
      <c r="H626" s="15" t="str">
        <f t="shared" si="92"/>
        <v>1-Jun-1986</v>
      </c>
      <c r="I626" s="13">
        <v>31564</v>
      </c>
      <c r="J626" s="18">
        <f t="shared" si="93"/>
        <v>37</v>
      </c>
      <c r="K626">
        <v>1</v>
      </c>
      <c r="L626" s="14">
        <v>5373.36</v>
      </c>
      <c r="M626" t="s">
        <v>8</v>
      </c>
      <c r="N626">
        <f t="shared" si="94"/>
        <v>1</v>
      </c>
      <c r="O626" s="8" t="str">
        <f t="shared" si="95"/>
        <v>tier - 2</v>
      </c>
      <c r="P626" t="s">
        <v>8</v>
      </c>
      <c r="Q626">
        <f t="shared" si="96"/>
        <v>9</v>
      </c>
      <c r="R626" s="8" t="str">
        <f t="shared" si="97"/>
        <v>tier - 2</v>
      </c>
      <c r="S626" t="s">
        <v>20</v>
      </c>
      <c r="T626" s="8" t="str">
        <f t="shared" si="98"/>
        <v>R1012</v>
      </c>
    </row>
    <row r="627" spans="1:20">
      <c r="A627" t="s">
        <v>656</v>
      </c>
      <c r="B627" t="str">
        <f t="shared" si="99"/>
        <v>Id1712</v>
      </c>
      <c r="C627">
        <v>1989</v>
      </c>
      <c r="D627" s="8">
        <f t="shared" si="90"/>
        <v>1989</v>
      </c>
      <c r="E627" t="s">
        <v>12</v>
      </c>
      <c r="F627" s="8" t="str">
        <f t="shared" si="91"/>
        <v>Nov</v>
      </c>
      <c r="G627">
        <v>18</v>
      </c>
      <c r="H627" s="15" t="str">
        <f t="shared" si="92"/>
        <v>18-Nov-1989</v>
      </c>
      <c r="I627" s="13">
        <v>32830</v>
      </c>
      <c r="J627" s="18">
        <f t="shared" si="93"/>
        <v>33</v>
      </c>
      <c r="K627">
        <v>2</v>
      </c>
      <c r="L627" s="14">
        <v>5375.04</v>
      </c>
      <c r="M627" t="s">
        <v>8</v>
      </c>
      <c r="N627">
        <f t="shared" si="94"/>
        <v>1</v>
      </c>
      <c r="O627" s="8" t="str">
        <f t="shared" si="95"/>
        <v>tier - 2</v>
      </c>
      <c r="P627" t="s">
        <v>13</v>
      </c>
      <c r="Q627">
        <f t="shared" si="96"/>
        <v>2</v>
      </c>
      <c r="R627" s="8" t="str">
        <f t="shared" si="97"/>
        <v>tier - 1</v>
      </c>
      <c r="S627" t="s">
        <v>39</v>
      </c>
      <c r="T627" s="8" t="str">
        <f t="shared" si="98"/>
        <v>R1011</v>
      </c>
    </row>
    <row r="628" spans="1:20">
      <c r="A628" t="s">
        <v>657</v>
      </c>
      <c r="B628" t="str">
        <f t="shared" si="99"/>
        <v>Id1711</v>
      </c>
      <c r="C628">
        <v>1986</v>
      </c>
      <c r="D628" s="8">
        <f t="shared" si="90"/>
        <v>1986</v>
      </c>
      <c r="E628" t="s">
        <v>7</v>
      </c>
      <c r="F628" s="8" t="str">
        <f t="shared" si="91"/>
        <v>Jul</v>
      </c>
      <c r="G628">
        <v>22</v>
      </c>
      <c r="H628" s="15" t="str">
        <f t="shared" si="92"/>
        <v>22-Jul-1986</v>
      </c>
      <c r="I628" s="13">
        <v>31615</v>
      </c>
      <c r="J628" s="18">
        <f t="shared" si="93"/>
        <v>36</v>
      </c>
      <c r="K628">
        <v>1</v>
      </c>
      <c r="L628" s="14">
        <v>5377.46</v>
      </c>
      <c r="M628" t="s">
        <v>8</v>
      </c>
      <c r="N628">
        <f t="shared" si="94"/>
        <v>1</v>
      </c>
      <c r="O628" s="8" t="str">
        <f t="shared" si="95"/>
        <v>tier - 2</v>
      </c>
      <c r="P628" t="s">
        <v>9</v>
      </c>
      <c r="Q628">
        <f t="shared" si="96"/>
        <v>1</v>
      </c>
      <c r="R628" s="8" t="str">
        <f t="shared" si="97"/>
        <v>tier - 3</v>
      </c>
      <c r="S628" t="s">
        <v>20</v>
      </c>
      <c r="T628" s="8" t="str">
        <f t="shared" si="98"/>
        <v>R1012</v>
      </c>
    </row>
    <row r="629" spans="1:20">
      <c r="A629" t="s">
        <v>658</v>
      </c>
      <c r="B629" t="str">
        <f t="shared" si="99"/>
        <v>Id1710</v>
      </c>
      <c r="C629">
        <v>1984</v>
      </c>
      <c r="D629" s="8">
        <f t="shared" si="90"/>
        <v>1984</v>
      </c>
      <c r="E629" t="s">
        <v>15</v>
      </c>
      <c r="F629" s="8" t="str">
        <f t="shared" si="91"/>
        <v>Jun</v>
      </c>
      <c r="G629">
        <v>1</v>
      </c>
      <c r="H629" s="15" t="str">
        <f t="shared" si="92"/>
        <v>1-Jun-1984</v>
      </c>
      <c r="I629" s="13">
        <v>30834</v>
      </c>
      <c r="J629" s="18">
        <f t="shared" si="93"/>
        <v>39</v>
      </c>
      <c r="K629">
        <v>0</v>
      </c>
      <c r="L629" s="14">
        <v>5383.54</v>
      </c>
      <c r="M629" t="s">
        <v>8</v>
      </c>
      <c r="N629">
        <f t="shared" si="94"/>
        <v>1</v>
      </c>
      <c r="O629" s="8" t="str">
        <f t="shared" si="95"/>
        <v>tier - 2</v>
      </c>
      <c r="P629" t="s">
        <v>9</v>
      </c>
      <c r="Q629">
        <f t="shared" si="96"/>
        <v>1</v>
      </c>
      <c r="R629" s="8" t="str">
        <f t="shared" si="97"/>
        <v>tier - 3</v>
      </c>
      <c r="S629" t="s">
        <v>39</v>
      </c>
      <c r="T629" s="8" t="str">
        <f t="shared" si="98"/>
        <v>R1011</v>
      </c>
    </row>
    <row r="630" spans="1:20">
      <c r="A630" t="s">
        <v>659</v>
      </c>
      <c r="B630" t="str">
        <f t="shared" si="99"/>
        <v>Id1709</v>
      </c>
      <c r="C630">
        <v>1988</v>
      </c>
      <c r="D630" s="8">
        <f t="shared" si="90"/>
        <v>1988</v>
      </c>
      <c r="E630" t="s">
        <v>32</v>
      </c>
      <c r="F630" s="8" t="str">
        <f t="shared" si="91"/>
        <v>Aug</v>
      </c>
      <c r="G630">
        <v>8</v>
      </c>
      <c r="H630" s="15" t="str">
        <f t="shared" si="92"/>
        <v>8-Aug-1988</v>
      </c>
      <c r="I630" s="13">
        <v>32363</v>
      </c>
      <c r="J630" s="18">
        <f t="shared" si="93"/>
        <v>34</v>
      </c>
      <c r="K630">
        <v>1</v>
      </c>
      <c r="L630" s="14">
        <v>5385.34</v>
      </c>
      <c r="M630" t="s">
        <v>8</v>
      </c>
      <c r="N630">
        <f t="shared" si="94"/>
        <v>1</v>
      </c>
      <c r="O630" s="8" t="str">
        <f t="shared" si="95"/>
        <v>tier - 2</v>
      </c>
      <c r="P630" t="s">
        <v>9</v>
      </c>
      <c r="Q630">
        <f t="shared" si="96"/>
        <v>1</v>
      </c>
      <c r="R630" s="8" t="str">
        <f t="shared" si="97"/>
        <v>tier - 3</v>
      </c>
      <c r="S630" t="s">
        <v>20</v>
      </c>
      <c r="T630" s="8" t="str">
        <f t="shared" si="98"/>
        <v>R1012</v>
      </c>
    </row>
    <row r="631" spans="1:20">
      <c r="A631" t="s">
        <v>660</v>
      </c>
      <c r="B631" t="str">
        <f t="shared" si="99"/>
        <v>Id1708</v>
      </c>
      <c r="C631">
        <v>1989</v>
      </c>
      <c r="D631" s="8">
        <f t="shared" si="90"/>
        <v>1989</v>
      </c>
      <c r="E631" t="s">
        <v>12</v>
      </c>
      <c r="F631" s="8" t="str">
        <f t="shared" si="91"/>
        <v>Nov</v>
      </c>
      <c r="G631">
        <v>6</v>
      </c>
      <c r="H631" s="15" t="str">
        <f t="shared" si="92"/>
        <v>6-Nov-1989</v>
      </c>
      <c r="I631" s="13">
        <v>32818</v>
      </c>
      <c r="J631" s="18">
        <f t="shared" si="93"/>
        <v>33</v>
      </c>
      <c r="K631">
        <v>3</v>
      </c>
      <c r="L631" s="14">
        <v>5396.44</v>
      </c>
      <c r="M631" t="s">
        <v>8</v>
      </c>
      <c r="N631">
        <f t="shared" si="94"/>
        <v>1</v>
      </c>
      <c r="O631" s="8" t="str">
        <f t="shared" si="95"/>
        <v>tier - 2</v>
      </c>
      <c r="P631" t="s">
        <v>9</v>
      </c>
      <c r="Q631">
        <f t="shared" si="96"/>
        <v>1</v>
      </c>
      <c r="R631" s="8" t="str">
        <f t="shared" si="97"/>
        <v>tier - 3</v>
      </c>
      <c r="S631" t="s">
        <v>10</v>
      </c>
      <c r="T631" s="8" t="str">
        <f t="shared" si="98"/>
        <v>R1013</v>
      </c>
    </row>
    <row r="632" spans="1:20">
      <c r="A632" t="s">
        <v>661</v>
      </c>
      <c r="B632" t="str">
        <f t="shared" si="99"/>
        <v>Id1707</v>
      </c>
      <c r="C632">
        <v>1984</v>
      </c>
      <c r="D632" s="8">
        <f t="shared" si="90"/>
        <v>1984</v>
      </c>
      <c r="E632" t="s">
        <v>17</v>
      </c>
      <c r="F632" s="8" t="str">
        <f t="shared" si="91"/>
        <v>Sep</v>
      </c>
      <c r="G632">
        <v>3</v>
      </c>
      <c r="H632" s="15" t="str">
        <f t="shared" si="92"/>
        <v>3-Sep-1984</v>
      </c>
      <c r="I632" s="13">
        <v>30928</v>
      </c>
      <c r="J632" s="18">
        <f t="shared" si="93"/>
        <v>38</v>
      </c>
      <c r="K632">
        <v>0</v>
      </c>
      <c r="L632" s="14">
        <v>5397.62</v>
      </c>
      <c r="M632" t="s">
        <v>8</v>
      </c>
      <c r="N632">
        <f t="shared" si="94"/>
        <v>1</v>
      </c>
      <c r="O632" s="8" t="str">
        <f t="shared" si="95"/>
        <v>tier - 2</v>
      </c>
      <c r="P632" t="s">
        <v>8</v>
      </c>
      <c r="Q632">
        <f t="shared" si="96"/>
        <v>9</v>
      </c>
      <c r="R632" s="8" t="str">
        <f t="shared" si="97"/>
        <v>tier - 2</v>
      </c>
      <c r="S632" t="s">
        <v>10</v>
      </c>
      <c r="T632" s="8" t="str">
        <f t="shared" si="98"/>
        <v>R1013</v>
      </c>
    </row>
    <row r="633" spans="1:20">
      <c r="A633" t="s">
        <v>662</v>
      </c>
      <c r="B633" t="str">
        <f t="shared" si="99"/>
        <v>Id1706</v>
      </c>
      <c r="C633">
        <v>1984</v>
      </c>
      <c r="D633" s="8">
        <f t="shared" si="90"/>
        <v>1984</v>
      </c>
      <c r="E633" t="s">
        <v>32</v>
      </c>
      <c r="F633" s="8" t="str">
        <f t="shared" si="91"/>
        <v>Aug</v>
      </c>
      <c r="G633">
        <v>1</v>
      </c>
      <c r="H633" s="15" t="str">
        <f t="shared" si="92"/>
        <v>1-Aug-1984</v>
      </c>
      <c r="I633" s="13">
        <v>30895</v>
      </c>
      <c r="J633" s="18">
        <f t="shared" si="93"/>
        <v>38</v>
      </c>
      <c r="K633">
        <v>0</v>
      </c>
      <c r="L633" s="14">
        <v>5400.98</v>
      </c>
      <c r="M633" t="s">
        <v>8</v>
      </c>
      <c r="N633">
        <f t="shared" si="94"/>
        <v>1</v>
      </c>
      <c r="O633" s="8" t="str">
        <f t="shared" si="95"/>
        <v>tier - 2</v>
      </c>
      <c r="P633" t="s">
        <v>8</v>
      </c>
      <c r="Q633">
        <f t="shared" si="96"/>
        <v>9</v>
      </c>
      <c r="R633" s="8" t="str">
        <f t="shared" si="97"/>
        <v>tier - 2</v>
      </c>
      <c r="S633" t="s">
        <v>10</v>
      </c>
      <c r="T633" s="8" t="str">
        <f t="shared" si="98"/>
        <v>R1013</v>
      </c>
    </row>
    <row r="634" spans="1:20">
      <c r="A634" t="s">
        <v>663</v>
      </c>
      <c r="B634" t="str">
        <f t="shared" si="99"/>
        <v>Id1705</v>
      </c>
      <c r="C634">
        <v>1985</v>
      </c>
      <c r="D634" s="8">
        <f t="shared" si="90"/>
        <v>1985</v>
      </c>
      <c r="E634" t="s">
        <v>27</v>
      </c>
      <c r="F634" s="8" t="str">
        <f t="shared" si="91"/>
        <v>Dec</v>
      </c>
      <c r="G634">
        <v>23</v>
      </c>
      <c r="H634" s="15" t="str">
        <f t="shared" si="92"/>
        <v>23-Dec-1985</v>
      </c>
      <c r="I634" s="13">
        <v>31404</v>
      </c>
      <c r="J634" s="18">
        <f t="shared" si="93"/>
        <v>37</v>
      </c>
      <c r="K634">
        <v>3</v>
      </c>
      <c r="L634" s="14">
        <v>5402.89</v>
      </c>
      <c r="M634" t="s">
        <v>8</v>
      </c>
      <c r="N634">
        <f t="shared" si="94"/>
        <v>1</v>
      </c>
      <c r="O634" s="8" t="str">
        <f t="shared" si="95"/>
        <v>tier - 2</v>
      </c>
      <c r="P634" t="s">
        <v>13</v>
      </c>
      <c r="Q634">
        <f t="shared" si="96"/>
        <v>2</v>
      </c>
      <c r="R634" s="8" t="str">
        <f t="shared" si="97"/>
        <v>tier - 1</v>
      </c>
      <c r="S634" t="s">
        <v>10</v>
      </c>
      <c r="T634" s="8" t="str">
        <f t="shared" si="98"/>
        <v>R1013</v>
      </c>
    </row>
    <row r="635" spans="1:20">
      <c r="A635" t="s">
        <v>664</v>
      </c>
      <c r="B635" t="str">
        <f t="shared" si="99"/>
        <v>Id1704</v>
      </c>
      <c r="C635">
        <v>1975</v>
      </c>
      <c r="D635" s="8">
        <f t="shared" si="90"/>
        <v>1975</v>
      </c>
      <c r="E635" t="s">
        <v>17</v>
      </c>
      <c r="F635" s="8" t="str">
        <f t="shared" si="91"/>
        <v>Sep</v>
      </c>
      <c r="G635">
        <v>27</v>
      </c>
      <c r="H635" s="15" t="str">
        <f t="shared" si="92"/>
        <v>27-Sep-1975</v>
      </c>
      <c r="I635" s="13">
        <v>27664</v>
      </c>
      <c r="J635" s="18">
        <f t="shared" si="93"/>
        <v>47</v>
      </c>
      <c r="K635">
        <v>1</v>
      </c>
      <c r="L635" s="14">
        <v>5411.99</v>
      </c>
      <c r="M635" t="s">
        <v>8</v>
      </c>
      <c r="N635">
        <f t="shared" si="94"/>
        <v>1</v>
      </c>
      <c r="O635" s="8" t="str">
        <f t="shared" si="95"/>
        <v>tier - 2</v>
      </c>
      <c r="P635" t="s">
        <v>9</v>
      </c>
      <c r="Q635">
        <f t="shared" si="96"/>
        <v>1</v>
      </c>
      <c r="R635" s="8" t="str">
        <f t="shared" si="97"/>
        <v>tier - 3</v>
      </c>
      <c r="S635" t="s">
        <v>20</v>
      </c>
      <c r="T635" s="8" t="str">
        <f t="shared" si="98"/>
        <v>R1012</v>
      </c>
    </row>
    <row r="636" spans="1:20">
      <c r="A636" t="s">
        <v>665</v>
      </c>
      <c r="B636" t="str">
        <f t="shared" si="99"/>
        <v>Id1703</v>
      </c>
      <c r="C636">
        <v>1982</v>
      </c>
      <c r="D636" s="8">
        <f t="shared" si="90"/>
        <v>1982</v>
      </c>
      <c r="E636" t="s">
        <v>17</v>
      </c>
      <c r="F636" s="8" t="str">
        <f t="shared" si="91"/>
        <v>Sep</v>
      </c>
      <c r="G636">
        <v>27</v>
      </c>
      <c r="H636" s="15" t="str">
        <f t="shared" si="92"/>
        <v>27-Sep-1982</v>
      </c>
      <c r="I636" s="13">
        <v>30221</v>
      </c>
      <c r="J636" s="18">
        <f t="shared" si="93"/>
        <v>40</v>
      </c>
      <c r="K636">
        <v>0</v>
      </c>
      <c r="L636" s="14">
        <v>5415.66</v>
      </c>
      <c r="M636" t="s">
        <v>8</v>
      </c>
      <c r="N636">
        <f t="shared" si="94"/>
        <v>1</v>
      </c>
      <c r="O636" s="8" t="str">
        <f t="shared" si="95"/>
        <v>tier - 2</v>
      </c>
      <c r="P636" t="s">
        <v>9</v>
      </c>
      <c r="Q636">
        <f t="shared" si="96"/>
        <v>1</v>
      </c>
      <c r="R636" s="8" t="str">
        <f t="shared" si="97"/>
        <v>tier - 3</v>
      </c>
      <c r="S636" t="s">
        <v>10</v>
      </c>
      <c r="T636" s="8" t="str">
        <f t="shared" si="98"/>
        <v>R1013</v>
      </c>
    </row>
    <row r="637" spans="1:20">
      <c r="A637" t="s">
        <v>666</v>
      </c>
      <c r="B637" t="str">
        <f t="shared" si="99"/>
        <v>Id1702</v>
      </c>
      <c r="C637">
        <v>1991</v>
      </c>
      <c r="D637" s="8">
        <f t="shared" si="90"/>
        <v>1991</v>
      </c>
      <c r="E637" t="s">
        <v>7</v>
      </c>
      <c r="F637" s="8" t="str">
        <f t="shared" si="91"/>
        <v>Jul</v>
      </c>
      <c r="G637">
        <v>6</v>
      </c>
      <c r="H637" s="15" t="str">
        <f t="shared" si="92"/>
        <v>6-Jul-1991</v>
      </c>
      <c r="I637" s="13">
        <v>33425</v>
      </c>
      <c r="J637" s="18">
        <f t="shared" si="93"/>
        <v>31</v>
      </c>
      <c r="K637">
        <v>3</v>
      </c>
      <c r="L637" s="14">
        <v>5425.02</v>
      </c>
      <c r="M637" t="s">
        <v>8</v>
      </c>
      <c r="N637">
        <f t="shared" si="94"/>
        <v>1</v>
      </c>
      <c r="O637" s="8" t="str">
        <f t="shared" si="95"/>
        <v>tier - 2</v>
      </c>
      <c r="P637" t="s">
        <v>13</v>
      </c>
      <c r="Q637">
        <f t="shared" si="96"/>
        <v>2</v>
      </c>
      <c r="R637" s="8" t="str">
        <f t="shared" si="97"/>
        <v>tier - 1</v>
      </c>
      <c r="S637" t="s">
        <v>20</v>
      </c>
      <c r="T637" s="8" t="str">
        <f t="shared" si="98"/>
        <v>R1012</v>
      </c>
    </row>
    <row r="638" spans="1:20">
      <c r="A638" t="s">
        <v>667</v>
      </c>
      <c r="B638" t="str">
        <f t="shared" si="99"/>
        <v>Id1701</v>
      </c>
      <c r="C638">
        <v>1992</v>
      </c>
      <c r="D638" s="8">
        <f t="shared" si="90"/>
        <v>1992</v>
      </c>
      <c r="E638" t="s">
        <v>17</v>
      </c>
      <c r="F638" s="8" t="str">
        <f t="shared" si="91"/>
        <v>Sep</v>
      </c>
      <c r="G638">
        <v>17</v>
      </c>
      <c r="H638" s="15" t="str">
        <f t="shared" si="92"/>
        <v>17-Sep-1992</v>
      </c>
      <c r="I638" s="13">
        <v>33864</v>
      </c>
      <c r="J638" s="18">
        <f t="shared" si="93"/>
        <v>30</v>
      </c>
      <c r="K638">
        <v>3</v>
      </c>
      <c r="L638" s="14">
        <v>5428.73</v>
      </c>
      <c r="M638" t="s">
        <v>9</v>
      </c>
      <c r="N638">
        <f t="shared" si="94"/>
        <v>4</v>
      </c>
      <c r="O638" s="8" t="str">
        <f t="shared" si="95"/>
        <v>tier - 3</v>
      </c>
      <c r="P638" t="s">
        <v>13</v>
      </c>
      <c r="Q638">
        <f t="shared" si="96"/>
        <v>2</v>
      </c>
      <c r="R638" s="8" t="str">
        <f t="shared" si="97"/>
        <v>tier - 1</v>
      </c>
      <c r="S638" t="s">
        <v>353</v>
      </c>
      <c r="T638" s="8" t="str">
        <f t="shared" si="98"/>
        <v>R1017</v>
      </c>
    </row>
    <row r="639" spans="1:20">
      <c r="A639" t="s">
        <v>668</v>
      </c>
      <c r="B639" t="str">
        <f t="shared" si="99"/>
        <v>Id1700</v>
      </c>
      <c r="C639">
        <v>1978</v>
      </c>
      <c r="D639" s="8">
        <f t="shared" si="90"/>
        <v>1978</v>
      </c>
      <c r="E639" t="s">
        <v>15</v>
      </c>
      <c r="F639" s="8" t="str">
        <f t="shared" si="91"/>
        <v>Jun</v>
      </c>
      <c r="G639">
        <v>8</v>
      </c>
      <c r="H639" s="15" t="str">
        <f t="shared" si="92"/>
        <v>8-Jun-1978</v>
      </c>
      <c r="I639" s="13">
        <v>28649</v>
      </c>
      <c r="J639" s="18">
        <f t="shared" si="93"/>
        <v>45</v>
      </c>
      <c r="K639">
        <v>2</v>
      </c>
      <c r="L639" s="14">
        <v>5428.98</v>
      </c>
      <c r="M639" t="s">
        <v>8</v>
      </c>
      <c r="N639">
        <f t="shared" si="94"/>
        <v>1</v>
      </c>
      <c r="O639" s="8" t="str">
        <f t="shared" si="95"/>
        <v>tier - 2</v>
      </c>
      <c r="P639" t="s">
        <v>8</v>
      </c>
      <c r="Q639">
        <f t="shared" si="96"/>
        <v>9</v>
      </c>
      <c r="R639" s="8" t="str">
        <f t="shared" si="97"/>
        <v>tier - 2</v>
      </c>
      <c r="S639" t="s">
        <v>20</v>
      </c>
      <c r="T639" s="8" t="str">
        <f t="shared" si="98"/>
        <v>R1012</v>
      </c>
    </row>
    <row r="640" spans="1:20">
      <c r="A640" t="s">
        <v>669</v>
      </c>
      <c r="B640" t="str">
        <f t="shared" si="99"/>
        <v>Id1699</v>
      </c>
      <c r="C640">
        <v>1982</v>
      </c>
      <c r="D640" s="8">
        <f t="shared" si="90"/>
        <v>1982</v>
      </c>
      <c r="E640" t="s">
        <v>32</v>
      </c>
      <c r="F640" s="8" t="str">
        <f t="shared" si="91"/>
        <v>Aug</v>
      </c>
      <c r="G640">
        <v>25</v>
      </c>
      <c r="H640" s="15" t="str">
        <f t="shared" si="92"/>
        <v>25-Aug-1982</v>
      </c>
      <c r="I640" s="13">
        <v>30188</v>
      </c>
      <c r="J640" s="18">
        <f t="shared" si="93"/>
        <v>40</v>
      </c>
      <c r="K640">
        <v>0</v>
      </c>
      <c r="L640" s="14">
        <v>5438.75</v>
      </c>
      <c r="M640" t="s">
        <v>9</v>
      </c>
      <c r="N640">
        <f t="shared" si="94"/>
        <v>4</v>
      </c>
      <c r="O640" s="8" t="str">
        <f t="shared" si="95"/>
        <v>tier - 3</v>
      </c>
      <c r="P640" t="s">
        <v>8</v>
      </c>
      <c r="Q640">
        <f t="shared" si="96"/>
        <v>9</v>
      </c>
      <c r="R640" s="8" t="str">
        <f t="shared" si="97"/>
        <v>tier - 2</v>
      </c>
      <c r="S640" t="s">
        <v>10</v>
      </c>
      <c r="T640" s="8" t="str">
        <f t="shared" si="98"/>
        <v>R1013</v>
      </c>
    </row>
    <row r="641" spans="1:20">
      <c r="A641" t="s">
        <v>670</v>
      </c>
      <c r="B641" t="str">
        <f t="shared" si="99"/>
        <v>Id1698</v>
      </c>
      <c r="C641">
        <v>1986</v>
      </c>
      <c r="D641" s="8">
        <f t="shared" si="90"/>
        <v>1986</v>
      </c>
      <c r="E641" t="s">
        <v>27</v>
      </c>
      <c r="F641" s="8" t="str">
        <f t="shared" si="91"/>
        <v>Dec</v>
      </c>
      <c r="G641">
        <v>25</v>
      </c>
      <c r="H641" s="15" t="str">
        <f t="shared" si="92"/>
        <v>25-Dec-1986</v>
      </c>
      <c r="I641" s="13">
        <v>31771</v>
      </c>
      <c r="J641" s="18">
        <f t="shared" si="93"/>
        <v>36</v>
      </c>
      <c r="K641">
        <v>0</v>
      </c>
      <c r="L641" s="14">
        <v>5458.05</v>
      </c>
      <c r="M641" t="s">
        <v>8</v>
      </c>
      <c r="N641">
        <f t="shared" si="94"/>
        <v>1</v>
      </c>
      <c r="O641" s="8" t="str">
        <f t="shared" si="95"/>
        <v>tier - 2</v>
      </c>
      <c r="P641" t="s">
        <v>8</v>
      </c>
      <c r="Q641">
        <f t="shared" si="96"/>
        <v>9</v>
      </c>
      <c r="R641" s="8" t="str">
        <f t="shared" si="97"/>
        <v>tier - 2</v>
      </c>
      <c r="S641" t="s">
        <v>244</v>
      </c>
      <c r="T641" s="8" t="str">
        <f t="shared" si="98"/>
        <v>R1024</v>
      </c>
    </row>
    <row r="642" spans="1:20">
      <c r="A642" t="s">
        <v>671</v>
      </c>
      <c r="B642" t="str">
        <f t="shared" si="99"/>
        <v>Id1697</v>
      </c>
      <c r="C642">
        <v>1973</v>
      </c>
      <c r="D642" s="8">
        <f t="shared" ref="D642:D705" si="100">IF(C642="?",ROUND(AVERAGE($C$2:$C$2344),0),C642)</f>
        <v>1973</v>
      </c>
      <c r="E642" t="s">
        <v>34</v>
      </c>
      <c r="F642" s="8" t="str">
        <f t="shared" ref="F642:F705" si="101">IF(E642="?","Sep",E642)</f>
        <v>Oct</v>
      </c>
      <c r="G642">
        <v>24</v>
      </c>
      <c r="H642" s="15" t="str">
        <f t="shared" ref="H642:H705" si="102">CONCATENATE(G642,"-",F642,"-",D642)</f>
        <v>24-Oct-1973</v>
      </c>
      <c r="I642" s="13">
        <v>26961</v>
      </c>
      <c r="J642" s="18">
        <f t="shared" ref="J642:J705" si="103">DATEDIF(I642,"8-6-2023","Y")</f>
        <v>49</v>
      </c>
      <c r="K642">
        <v>0</v>
      </c>
      <c r="L642" s="14">
        <v>5466.88</v>
      </c>
      <c r="M642" t="s">
        <v>8</v>
      </c>
      <c r="N642">
        <f t="shared" ref="N642:N705" si="104">MATCH(M642,$M$2:$M$2344,0)</f>
        <v>1</v>
      </c>
      <c r="O642" s="8" t="str">
        <f t="shared" ref="O642:O705" si="105">IF(M642="?",INDEX($M$2:$M$2344,MODE($N$2:$N$2344)),M642)</f>
        <v>tier - 2</v>
      </c>
      <c r="P642" t="s">
        <v>8</v>
      </c>
      <c r="Q642">
        <f t="shared" ref="Q642:Q705" si="106">MATCH(P642,$P$2:$P$2344,0)</f>
        <v>9</v>
      </c>
      <c r="R642" s="8" t="str">
        <f t="shared" ref="R642:R705" si="107">IF(P642="?",INDEX($P$2:$P$2344,MODE($Q$2:$Q$2344)),P642)</f>
        <v>tier - 2</v>
      </c>
      <c r="S642" t="s">
        <v>10</v>
      </c>
      <c r="T642" s="8" t="str">
        <f t="shared" ref="T642:T705" si="108">IF(S642="?","Unknown",S642)</f>
        <v>R1013</v>
      </c>
    </row>
    <row r="643" spans="1:20">
      <c r="A643" t="s">
        <v>672</v>
      </c>
      <c r="B643" t="str">
        <f t="shared" ref="B643:B706" si="109">IF(A643="?", "Unknown",A643)</f>
        <v>Id1696</v>
      </c>
      <c r="C643">
        <v>1986</v>
      </c>
      <c r="D643" s="8">
        <f t="shared" si="100"/>
        <v>1986</v>
      </c>
      <c r="E643" t="s">
        <v>27</v>
      </c>
      <c r="F643" s="8" t="str">
        <f t="shared" si="101"/>
        <v>Dec</v>
      </c>
      <c r="G643">
        <v>2</v>
      </c>
      <c r="H643" s="15" t="str">
        <f t="shared" si="102"/>
        <v>2-Dec-1986</v>
      </c>
      <c r="I643" s="13">
        <v>31748</v>
      </c>
      <c r="J643" s="18">
        <f t="shared" si="103"/>
        <v>36</v>
      </c>
      <c r="K643">
        <v>0</v>
      </c>
      <c r="L643" s="14">
        <v>5469.01</v>
      </c>
      <c r="M643" t="s">
        <v>8</v>
      </c>
      <c r="N643">
        <f t="shared" si="104"/>
        <v>1</v>
      </c>
      <c r="O643" s="8" t="str">
        <f t="shared" si="105"/>
        <v>tier - 2</v>
      </c>
      <c r="P643" t="s">
        <v>8</v>
      </c>
      <c r="Q643">
        <f t="shared" si="106"/>
        <v>9</v>
      </c>
      <c r="R643" s="8" t="str">
        <f t="shared" si="107"/>
        <v>tier - 2</v>
      </c>
      <c r="S643" t="s">
        <v>244</v>
      </c>
      <c r="T643" s="8" t="str">
        <f t="shared" si="108"/>
        <v>R1024</v>
      </c>
    </row>
    <row r="644" spans="1:20">
      <c r="A644" t="s">
        <v>673</v>
      </c>
      <c r="B644" t="str">
        <f t="shared" si="109"/>
        <v>Id1695</v>
      </c>
      <c r="C644">
        <v>1986</v>
      </c>
      <c r="D644" s="8">
        <f t="shared" si="100"/>
        <v>1986</v>
      </c>
      <c r="E644" t="s">
        <v>7</v>
      </c>
      <c r="F644" s="8" t="str">
        <f t="shared" si="101"/>
        <v>Jul</v>
      </c>
      <c r="G644">
        <v>12</v>
      </c>
      <c r="H644" s="15" t="str">
        <f t="shared" si="102"/>
        <v>12-Jul-1986</v>
      </c>
      <c r="I644" s="13">
        <v>31605</v>
      </c>
      <c r="J644" s="18">
        <f t="shared" si="103"/>
        <v>36</v>
      </c>
      <c r="K644">
        <v>1</v>
      </c>
      <c r="L644" s="14">
        <v>5472.45</v>
      </c>
      <c r="M644" t="s">
        <v>8</v>
      </c>
      <c r="N644">
        <f t="shared" si="104"/>
        <v>1</v>
      </c>
      <c r="O644" s="8" t="str">
        <f t="shared" si="105"/>
        <v>tier - 2</v>
      </c>
      <c r="P644" t="s">
        <v>9</v>
      </c>
      <c r="Q644">
        <f t="shared" si="106"/>
        <v>1</v>
      </c>
      <c r="R644" s="8" t="str">
        <f t="shared" si="107"/>
        <v>tier - 3</v>
      </c>
      <c r="S644" t="s">
        <v>39</v>
      </c>
      <c r="T644" s="8" t="str">
        <f t="shared" si="108"/>
        <v>R1011</v>
      </c>
    </row>
    <row r="645" spans="1:20">
      <c r="A645" t="s">
        <v>674</v>
      </c>
      <c r="B645" t="str">
        <f t="shared" si="109"/>
        <v>Id1694</v>
      </c>
      <c r="C645">
        <v>1986</v>
      </c>
      <c r="D645" s="8">
        <f t="shared" si="100"/>
        <v>1986</v>
      </c>
      <c r="E645" t="s">
        <v>17</v>
      </c>
      <c r="F645" s="8" t="str">
        <f t="shared" si="101"/>
        <v>Sep</v>
      </c>
      <c r="G645">
        <v>30</v>
      </c>
      <c r="H645" s="15" t="str">
        <f t="shared" si="102"/>
        <v>30-Sep-1986</v>
      </c>
      <c r="I645" s="13">
        <v>31685</v>
      </c>
      <c r="J645" s="18">
        <f t="shared" si="103"/>
        <v>36</v>
      </c>
      <c r="K645">
        <v>1</v>
      </c>
      <c r="L645" s="14">
        <v>5478.04</v>
      </c>
      <c r="M645" t="s">
        <v>8</v>
      </c>
      <c r="N645">
        <f t="shared" si="104"/>
        <v>1</v>
      </c>
      <c r="O645" s="8" t="str">
        <f t="shared" si="105"/>
        <v>tier - 2</v>
      </c>
      <c r="P645" t="s">
        <v>9</v>
      </c>
      <c r="Q645">
        <f t="shared" si="106"/>
        <v>1</v>
      </c>
      <c r="R645" s="8" t="str">
        <f t="shared" si="107"/>
        <v>tier - 3</v>
      </c>
      <c r="S645" t="s">
        <v>10</v>
      </c>
      <c r="T645" s="8" t="str">
        <f t="shared" si="108"/>
        <v>R1013</v>
      </c>
    </row>
    <row r="646" spans="1:20">
      <c r="A646" t="s">
        <v>675</v>
      </c>
      <c r="B646" t="str">
        <f t="shared" si="109"/>
        <v>Id1693</v>
      </c>
      <c r="C646">
        <v>1984</v>
      </c>
      <c r="D646" s="8">
        <f t="shared" si="100"/>
        <v>1984</v>
      </c>
      <c r="E646" t="s">
        <v>32</v>
      </c>
      <c r="F646" s="8" t="str">
        <f t="shared" si="101"/>
        <v>Aug</v>
      </c>
      <c r="G646">
        <v>26</v>
      </c>
      <c r="H646" s="15" t="str">
        <f t="shared" si="102"/>
        <v>26-Aug-1984</v>
      </c>
      <c r="I646" s="13">
        <v>30920</v>
      </c>
      <c r="J646" s="18">
        <f t="shared" si="103"/>
        <v>38</v>
      </c>
      <c r="K646">
        <v>1</v>
      </c>
      <c r="L646" s="14">
        <v>5484.47</v>
      </c>
      <c r="M646" t="s">
        <v>8</v>
      </c>
      <c r="N646">
        <f t="shared" si="104"/>
        <v>1</v>
      </c>
      <c r="O646" s="8" t="str">
        <f t="shared" si="105"/>
        <v>tier - 2</v>
      </c>
      <c r="P646" t="s">
        <v>8</v>
      </c>
      <c r="Q646">
        <f t="shared" si="106"/>
        <v>9</v>
      </c>
      <c r="R646" s="8" t="str">
        <f t="shared" si="107"/>
        <v>tier - 2</v>
      </c>
      <c r="S646" t="s">
        <v>10</v>
      </c>
      <c r="T646" s="8" t="str">
        <f t="shared" si="108"/>
        <v>R1013</v>
      </c>
    </row>
    <row r="647" spans="1:20">
      <c r="A647" t="s">
        <v>676</v>
      </c>
      <c r="B647" t="str">
        <f t="shared" si="109"/>
        <v>Id1692</v>
      </c>
      <c r="C647">
        <v>1984</v>
      </c>
      <c r="D647" s="8">
        <f t="shared" si="100"/>
        <v>1984</v>
      </c>
      <c r="E647" t="s">
        <v>32</v>
      </c>
      <c r="F647" s="8" t="str">
        <f t="shared" si="101"/>
        <v>Aug</v>
      </c>
      <c r="G647">
        <v>17</v>
      </c>
      <c r="H647" s="15" t="str">
        <f t="shared" si="102"/>
        <v>17-Aug-1984</v>
      </c>
      <c r="I647" s="13">
        <v>30911</v>
      </c>
      <c r="J647" s="18">
        <f t="shared" si="103"/>
        <v>38</v>
      </c>
      <c r="K647">
        <v>1</v>
      </c>
      <c r="L647" s="14">
        <v>5488.26</v>
      </c>
      <c r="M647" t="s">
        <v>8</v>
      </c>
      <c r="N647">
        <f t="shared" si="104"/>
        <v>1</v>
      </c>
      <c r="O647" s="8" t="str">
        <f t="shared" si="105"/>
        <v>tier - 2</v>
      </c>
      <c r="P647" t="s">
        <v>9</v>
      </c>
      <c r="Q647">
        <f t="shared" si="106"/>
        <v>1</v>
      </c>
      <c r="R647" s="8" t="str">
        <f t="shared" si="107"/>
        <v>tier - 3</v>
      </c>
      <c r="S647" t="s">
        <v>39</v>
      </c>
      <c r="T647" s="8" t="str">
        <f t="shared" si="108"/>
        <v>R1011</v>
      </c>
    </row>
    <row r="648" spans="1:20">
      <c r="A648" t="s">
        <v>677</v>
      </c>
      <c r="B648" t="str">
        <f t="shared" si="109"/>
        <v>Id1691</v>
      </c>
      <c r="C648">
        <v>1988</v>
      </c>
      <c r="D648" s="8">
        <f t="shared" si="100"/>
        <v>1988</v>
      </c>
      <c r="E648" t="s">
        <v>7</v>
      </c>
      <c r="F648" s="8" t="str">
        <f t="shared" si="101"/>
        <v>Jul</v>
      </c>
      <c r="G648">
        <v>29</v>
      </c>
      <c r="H648" s="15" t="str">
        <f t="shared" si="102"/>
        <v>29-Jul-1988</v>
      </c>
      <c r="I648" s="13">
        <v>32353</v>
      </c>
      <c r="J648" s="18">
        <f t="shared" si="103"/>
        <v>34</v>
      </c>
      <c r="K648">
        <v>3</v>
      </c>
      <c r="L648" s="14">
        <v>5503.36</v>
      </c>
      <c r="M648" t="s">
        <v>8</v>
      </c>
      <c r="N648">
        <f t="shared" si="104"/>
        <v>1</v>
      </c>
      <c r="O648" s="8" t="str">
        <f t="shared" si="105"/>
        <v>tier - 2</v>
      </c>
      <c r="P648" t="s">
        <v>8</v>
      </c>
      <c r="Q648">
        <f t="shared" si="106"/>
        <v>9</v>
      </c>
      <c r="R648" s="8" t="str">
        <f t="shared" si="107"/>
        <v>tier - 2</v>
      </c>
      <c r="S648" t="s">
        <v>20</v>
      </c>
      <c r="T648" s="8" t="str">
        <f t="shared" si="108"/>
        <v>R1012</v>
      </c>
    </row>
    <row r="649" spans="1:20">
      <c r="A649" t="s">
        <v>678</v>
      </c>
      <c r="B649" t="str">
        <f t="shared" si="109"/>
        <v>Id1690</v>
      </c>
      <c r="C649">
        <v>1981</v>
      </c>
      <c r="D649" s="8">
        <f t="shared" si="100"/>
        <v>1981</v>
      </c>
      <c r="E649" t="s">
        <v>12</v>
      </c>
      <c r="F649" s="8" t="str">
        <f t="shared" si="101"/>
        <v>Nov</v>
      </c>
      <c r="G649">
        <v>7</v>
      </c>
      <c r="H649" s="15" t="str">
        <f t="shared" si="102"/>
        <v>7-Nov-1981</v>
      </c>
      <c r="I649" s="13">
        <v>29897</v>
      </c>
      <c r="J649" s="18">
        <f t="shared" si="103"/>
        <v>41</v>
      </c>
      <c r="K649">
        <v>1</v>
      </c>
      <c r="L649" s="14">
        <v>5539.4</v>
      </c>
      <c r="M649" t="s">
        <v>8</v>
      </c>
      <c r="N649">
        <f t="shared" si="104"/>
        <v>1</v>
      </c>
      <c r="O649" s="8" t="str">
        <f t="shared" si="105"/>
        <v>tier - 2</v>
      </c>
      <c r="P649" t="s">
        <v>8</v>
      </c>
      <c r="Q649">
        <f t="shared" si="106"/>
        <v>9</v>
      </c>
      <c r="R649" s="8" t="str">
        <f t="shared" si="107"/>
        <v>tier - 2</v>
      </c>
      <c r="S649" t="s">
        <v>10</v>
      </c>
      <c r="T649" s="8" t="str">
        <f t="shared" si="108"/>
        <v>R1013</v>
      </c>
    </row>
    <row r="650" spans="1:20">
      <c r="A650" t="s">
        <v>679</v>
      </c>
      <c r="B650" t="str">
        <f t="shared" si="109"/>
        <v>Id1689</v>
      </c>
      <c r="C650">
        <v>1980</v>
      </c>
      <c r="D650" s="8">
        <f t="shared" si="100"/>
        <v>1980</v>
      </c>
      <c r="E650" t="s">
        <v>27</v>
      </c>
      <c r="F650" s="8" t="str">
        <f t="shared" si="101"/>
        <v>Dec</v>
      </c>
      <c r="G650">
        <v>7</v>
      </c>
      <c r="H650" s="15" t="str">
        <f t="shared" si="102"/>
        <v>7-Dec-1980</v>
      </c>
      <c r="I650" s="13">
        <v>29562</v>
      </c>
      <c r="J650" s="18">
        <f t="shared" si="103"/>
        <v>42</v>
      </c>
      <c r="K650">
        <v>2</v>
      </c>
      <c r="L650" s="14">
        <v>5540.35</v>
      </c>
      <c r="M650" t="s">
        <v>8</v>
      </c>
      <c r="N650">
        <f t="shared" si="104"/>
        <v>1</v>
      </c>
      <c r="O650" s="8" t="str">
        <f t="shared" si="105"/>
        <v>tier - 2</v>
      </c>
      <c r="P650" t="s">
        <v>8</v>
      </c>
      <c r="Q650">
        <f t="shared" si="106"/>
        <v>9</v>
      </c>
      <c r="R650" s="8" t="str">
        <f t="shared" si="107"/>
        <v>tier - 2</v>
      </c>
      <c r="S650" t="s">
        <v>20</v>
      </c>
      <c r="T650" s="8" t="str">
        <f t="shared" si="108"/>
        <v>R1012</v>
      </c>
    </row>
    <row r="651" spans="1:20">
      <c r="A651" t="s">
        <v>680</v>
      </c>
      <c r="B651" t="str">
        <f t="shared" si="109"/>
        <v>Id1688</v>
      </c>
      <c r="C651">
        <v>1999</v>
      </c>
      <c r="D651" s="8">
        <f t="shared" si="100"/>
        <v>1999</v>
      </c>
      <c r="E651" t="s">
        <v>17</v>
      </c>
      <c r="F651" s="8" t="str">
        <f t="shared" si="101"/>
        <v>Sep</v>
      </c>
      <c r="G651">
        <v>22</v>
      </c>
      <c r="H651" s="15" t="str">
        <f t="shared" si="102"/>
        <v>22-Sep-1999</v>
      </c>
      <c r="I651" s="13">
        <v>36425</v>
      </c>
      <c r="J651" s="18">
        <f t="shared" si="103"/>
        <v>23</v>
      </c>
      <c r="K651">
        <v>0</v>
      </c>
      <c r="L651" s="14">
        <v>5552.61</v>
      </c>
      <c r="M651" t="s">
        <v>8</v>
      </c>
      <c r="N651">
        <f t="shared" si="104"/>
        <v>1</v>
      </c>
      <c r="O651" s="8" t="str">
        <f t="shared" si="105"/>
        <v>tier - 2</v>
      </c>
      <c r="P651" t="s">
        <v>9</v>
      </c>
      <c r="Q651">
        <f t="shared" si="106"/>
        <v>1</v>
      </c>
      <c r="R651" s="8" t="str">
        <f t="shared" si="107"/>
        <v>tier - 3</v>
      </c>
      <c r="S651" t="s">
        <v>532</v>
      </c>
      <c r="T651" s="8" t="str">
        <f t="shared" si="108"/>
        <v>R1026</v>
      </c>
    </row>
    <row r="652" spans="1:20">
      <c r="A652" t="s">
        <v>681</v>
      </c>
      <c r="B652" t="str">
        <f t="shared" si="109"/>
        <v>Id1687</v>
      </c>
      <c r="C652">
        <v>1974</v>
      </c>
      <c r="D652" s="8">
        <f t="shared" si="100"/>
        <v>1974</v>
      </c>
      <c r="E652" t="s">
        <v>17</v>
      </c>
      <c r="F652" s="8" t="str">
        <f t="shared" si="101"/>
        <v>Sep</v>
      </c>
      <c r="G652">
        <v>18</v>
      </c>
      <c r="H652" s="15" t="str">
        <f t="shared" si="102"/>
        <v>18-Sep-1974</v>
      </c>
      <c r="I652" s="13">
        <v>27290</v>
      </c>
      <c r="J652" s="18">
        <f t="shared" si="103"/>
        <v>48</v>
      </c>
      <c r="K652">
        <v>0</v>
      </c>
      <c r="L652" s="14">
        <v>5576.35</v>
      </c>
      <c r="M652" t="s">
        <v>8</v>
      </c>
      <c r="N652">
        <f t="shared" si="104"/>
        <v>1</v>
      </c>
      <c r="O652" s="8" t="str">
        <f t="shared" si="105"/>
        <v>tier - 2</v>
      </c>
      <c r="P652" t="s">
        <v>9</v>
      </c>
      <c r="Q652">
        <f t="shared" si="106"/>
        <v>1</v>
      </c>
      <c r="R652" s="8" t="str">
        <f t="shared" si="107"/>
        <v>tier - 3</v>
      </c>
      <c r="S652" t="s">
        <v>10</v>
      </c>
      <c r="T652" s="8" t="str">
        <f t="shared" si="108"/>
        <v>R1013</v>
      </c>
    </row>
    <row r="653" spans="1:20">
      <c r="A653" t="s">
        <v>682</v>
      </c>
      <c r="B653" t="str">
        <f t="shared" si="109"/>
        <v>Id1686</v>
      </c>
      <c r="C653">
        <v>1985</v>
      </c>
      <c r="D653" s="8">
        <f t="shared" si="100"/>
        <v>1985</v>
      </c>
      <c r="E653" t="s">
        <v>17</v>
      </c>
      <c r="F653" s="8" t="str">
        <f t="shared" si="101"/>
        <v>Sep</v>
      </c>
      <c r="G653">
        <v>5</v>
      </c>
      <c r="H653" s="15" t="str">
        <f t="shared" si="102"/>
        <v>5-Sep-1985</v>
      </c>
      <c r="I653" s="13">
        <v>31295</v>
      </c>
      <c r="J653" s="18">
        <f t="shared" si="103"/>
        <v>37</v>
      </c>
      <c r="K653">
        <v>3</v>
      </c>
      <c r="L653" s="14">
        <v>5582.95</v>
      </c>
      <c r="M653" t="s">
        <v>8</v>
      </c>
      <c r="N653">
        <f t="shared" si="104"/>
        <v>1</v>
      </c>
      <c r="O653" s="8" t="str">
        <f t="shared" si="105"/>
        <v>tier - 2</v>
      </c>
      <c r="P653" t="s">
        <v>13</v>
      </c>
      <c r="Q653">
        <f t="shared" si="106"/>
        <v>2</v>
      </c>
      <c r="R653" s="8" t="str">
        <f t="shared" si="107"/>
        <v>tier - 1</v>
      </c>
      <c r="S653" t="s">
        <v>20</v>
      </c>
      <c r="T653" s="8" t="str">
        <f t="shared" si="108"/>
        <v>R1012</v>
      </c>
    </row>
    <row r="654" spans="1:20">
      <c r="A654" t="s">
        <v>683</v>
      </c>
      <c r="B654" t="str">
        <f t="shared" si="109"/>
        <v>Id1685</v>
      </c>
      <c r="C654">
        <v>1986</v>
      </c>
      <c r="D654" s="8">
        <f t="shared" si="100"/>
        <v>1986</v>
      </c>
      <c r="E654" t="s">
        <v>12</v>
      </c>
      <c r="F654" s="8" t="str">
        <f t="shared" si="101"/>
        <v>Nov</v>
      </c>
      <c r="G654">
        <v>21</v>
      </c>
      <c r="H654" s="15" t="str">
        <f t="shared" si="102"/>
        <v>21-Nov-1986</v>
      </c>
      <c r="I654" s="13">
        <v>31737</v>
      </c>
      <c r="J654" s="18">
        <f t="shared" si="103"/>
        <v>36</v>
      </c>
      <c r="K654">
        <v>2</v>
      </c>
      <c r="L654" s="14">
        <v>5584.31</v>
      </c>
      <c r="M654" t="s">
        <v>9</v>
      </c>
      <c r="N654">
        <f t="shared" si="104"/>
        <v>4</v>
      </c>
      <c r="O654" s="8" t="str">
        <f t="shared" si="105"/>
        <v>tier - 3</v>
      </c>
      <c r="P654" t="s">
        <v>13</v>
      </c>
      <c r="Q654">
        <f t="shared" si="106"/>
        <v>2</v>
      </c>
      <c r="R654" s="8" t="str">
        <f t="shared" si="107"/>
        <v>tier - 1</v>
      </c>
      <c r="S654" t="s">
        <v>10</v>
      </c>
      <c r="T654" s="8" t="str">
        <f t="shared" si="108"/>
        <v>R1013</v>
      </c>
    </row>
    <row r="655" spans="1:20">
      <c r="A655" t="s">
        <v>684</v>
      </c>
      <c r="B655" t="str">
        <f t="shared" si="109"/>
        <v>Id1684</v>
      </c>
      <c r="C655">
        <v>1983</v>
      </c>
      <c r="D655" s="8">
        <f t="shared" si="100"/>
        <v>1983</v>
      </c>
      <c r="E655" t="s">
        <v>34</v>
      </c>
      <c r="F655" s="8" t="str">
        <f t="shared" si="101"/>
        <v>Oct</v>
      </c>
      <c r="G655">
        <v>3</v>
      </c>
      <c r="H655" s="15" t="str">
        <f t="shared" si="102"/>
        <v>3-Oct-1983</v>
      </c>
      <c r="I655" s="13">
        <v>30592</v>
      </c>
      <c r="J655" s="18">
        <f t="shared" si="103"/>
        <v>39</v>
      </c>
      <c r="K655">
        <v>3</v>
      </c>
      <c r="L655" s="14">
        <v>5587.59</v>
      </c>
      <c r="M655" t="s">
        <v>8</v>
      </c>
      <c r="N655">
        <f t="shared" si="104"/>
        <v>1</v>
      </c>
      <c r="O655" s="8" t="str">
        <f t="shared" si="105"/>
        <v>tier - 2</v>
      </c>
      <c r="P655" t="s">
        <v>13</v>
      </c>
      <c r="Q655">
        <f t="shared" si="106"/>
        <v>2</v>
      </c>
      <c r="R655" s="8" t="str">
        <f t="shared" si="107"/>
        <v>tier - 1</v>
      </c>
      <c r="S655" t="s">
        <v>10</v>
      </c>
      <c r="T655" s="8" t="str">
        <f t="shared" si="108"/>
        <v>R1013</v>
      </c>
    </row>
    <row r="656" spans="1:20">
      <c r="A656" t="s">
        <v>685</v>
      </c>
      <c r="B656" t="str">
        <f t="shared" si="109"/>
        <v>Id1683</v>
      </c>
      <c r="C656">
        <v>1988</v>
      </c>
      <c r="D656" s="8">
        <f t="shared" si="100"/>
        <v>1988</v>
      </c>
      <c r="E656" t="s">
        <v>12</v>
      </c>
      <c r="F656" s="8" t="str">
        <f t="shared" si="101"/>
        <v>Nov</v>
      </c>
      <c r="G656">
        <v>18</v>
      </c>
      <c r="H656" s="15" t="str">
        <f t="shared" si="102"/>
        <v>18-Nov-1988</v>
      </c>
      <c r="I656" s="13">
        <v>32465</v>
      </c>
      <c r="J656" s="18">
        <f t="shared" si="103"/>
        <v>34</v>
      </c>
      <c r="K656">
        <v>1</v>
      </c>
      <c r="L656" s="14">
        <v>5594.85</v>
      </c>
      <c r="M656" t="s">
        <v>8</v>
      </c>
      <c r="N656">
        <f t="shared" si="104"/>
        <v>1</v>
      </c>
      <c r="O656" s="8" t="str">
        <f t="shared" si="105"/>
        <v>tier - 2</v>
      </c>
      <c r="P656" t="s">
        <v>9</v>
      </c>
      <c r="Q656">
        <f t="shared" si="106"/>
        <v>1</v>
      </c>
      <c r="R656" s="8" t="str">
        <f t="shared" si="107"/>
        <v>tier - 3</v>
      </c>
      <c r="S656" t="s">
        <v>244</v>
      </c>
      <c r="T656" s="8" t="str">
        <f t="shared" si="108"/>
        <v>R1024</v>
      </c>
    </row>
    <row r="657" spans="1:20">
      <c r="A657" t="s">
        <v>686</v>
      </c>
      <c r="B657" t="str">
        <f t="shared" si="109"/>
        <v>Id1682</v>
      </c>
      <c r="C657">
        <v>1978</v>
      </c>
      <c r="D657" s="8">
        <f t="shared" si="100"/>
        <v>1978</v>
      </c>
      <c r="E657" t="s">
        <v>17</v>
      </c>
      <c r="F657" s="8" t="str">
        <f t="shared" si="101"/>
        <v>Sep</v>
      </c>
      <c r="G657">
        <v>11</v>
      </c>
      <c r="H657" s="15" t="str">
        <f t="shared" si="102"/>
        <v>11-Sep-1978</v>
      </c>
      <c r="I657" s="13">
        <v>28744</v>
      </c>
      <c r="J657" s="18">
        <f t="shared" si="103"/>
        <v>44</v>
      </c>
      <c r="K657">
        <v>2</v>
      </c>
      <c r="L657" s="14">
        <v>5612.83</v>
      </c>
      <c r="M657" t="s">
        <v>8</v>
      </c>
      <c r="N657">
        <f t="shared" si="104"/>
        <v>1</v>
      </c>
      <c r="O657" s="8" t="str">
        <f t="shared" si="105"/>
        <v>tier - 2</v>
      </c>
      <c r="P657" t="s">
        <v>9</v>
      </c>
      <c r="Q657">
        <f t="shared" si="106"/>
        <v>1</v>
      </c>
      <c r="R657" s="8" t="str">
        <f t="shared" si="107"/>
        <v>tier - 3</v>
      </c>
      <c r="S657" t="s">
        <v>10</v>
      </c>
      <c r="T657" s="8" t="str">
        <f t="shared" si="108"/>
        <v>R1013</v>
      </c>
    </row>
    <row r="658" spans="1:20">
      <c r="A658" t="s">
        <v>687</v>
      </c>
      <c r="B658" t="str">
        <f t="shared" si="109"/>
        <v>Id1681</v>
      </c>
      <c r="C658">
        <v>1994</v>
      </c>
      <c r="D658" s="8">
        <f t="shared" si="100"/>
        <v>1994</v>
      </c>
      <c r="E658" t="s">
        <v>12</v>
      </c>
      <c r="F658" s="8" t="str">
        <f t="shared" si="101"/>
        <v>Nov</v>
      </c>
      <c r="G658">
        <v>15</v>
      </c>
      <c r="H658" s="15" t="str">
        <f t="shared" si="102"/>
        <v>15-Nov-1994</v>
      </c>
      <c r="I658" s="13">
        <v>34653</v>
      </c>
      <c r="J658" s="18">
        <f t="shared" si="103"/>
        <v>28</v>
      </c>
      <c r="K658">
        <v>5</v>
      </c>
      <c r="L658" s="14">
        <v>5615.37</v>
      </c>
      <c r="M658" t="s">
        <v>8</v>
      </c>
      <c r="N658">
        <f t="shared" si="104"/>
        <v>1</v>
      </c>
      <c r="O658" s="8" t="str">
        <f t="shared" si="105"/>
        <v>tier - 2</v>
      </c>
      <c r="P658" t="s">
        <v>9</v>
      </c>
      <c r="Q658">
        <f t="shared" si="106"/>
        <v>1</v>
      </c>
      <c r="R658" s="8" t="str">
        <f t="shared" si="107"/>
        <v>tier - 3</v>
      </c>
      <c r="S658" t="s">
        <v>39</v>
      </c>
      <c r="T658" s="8" t="str">
        <f t="shared" si="108"/>
        <v>R1011</v>
      </c>
    </row>
    <row r="659" spans="1:20">
      <c r="A659" t="s">
        <v>688</v>
      </c>
      <c r="B659" t="str">
        <f t="shared" si="109"/>
        <v>Id1680</v>
      </c>
      <c r="C659">
        <v>1987</v>
      </c>
      <c r="D659" s="8">
        <f t="shared" si="100"/>
        <v>1987</v>
      </c>
      <c r="E659" t="s">
        <v>27</v>
      </c>
      <c r="F659" s="8" t="str">
        <f t="shared" si="101"/>
        <v>Dec</v>
      </c>
      <c r="G659">
        <v>9</v>
      </c>
      <c r="H659" s="15" t="str">
        <f t="shared" si="102"/>
        <v>9-Dec-1987</v>
      </c>
      <c r="I659" s="13">
        <v>32120</v>
      </c>
      <c r="J659" s="18">
        <f t="shared" si="103"/>
        <v>35</v>
      </c>
      <c r="K659">
        <v>1</v>
      </c>
      <c r="L659" s="14">
        <v>5630.46</v>
      </c>
      <c r="M659" t="s">
        <v>8</v>
      </c>
      <c r="N659">
        <f t="shared" si="104"/>
        <v>1</v>
      </c>
      <c r="O659" s="8" t="str">
        <f t="shared" si="105"/>
        <v>tier - 2</v>
      </c>
      <c r="P659" t="s">
        <v>9</v>
      </c>
      <c r="Q659">
        <f t="shared" si="106"/>
        <v>1</v>
      </c>
      <c r="R659" s="8" t="str">
        <f t="shared" si="107"/>
        <v>tier - 3</v>
      </c>
      <c r="S659" t="s">
        <v>20</v>
      </c>
      <c r="T659" s="8" t="str">
        <f t="shared" si="108"/>
        <v>R1012</v>
      </c>
    </row>
    <row r="660" spans="1:20">
      <c r="A660" t="s">
        <v>689</v>
      </c>
      <c r="B660" t="str">
        <f t="shared" si="109"/>
        <v>Id1679</v>
      </c>
      <c r="C660">
        <v>1983</v>
      </c>
      <c r="D660" s="8">
        <f t="shared" si="100"/>
        <v>1983</v>
      </c>
      <c r="E660" t="s">
        <v>15</v>
      </c>
      <c r="F660" s="8" t="str">
        <f t="shared" si="101"/>
        <v>Jun</v>
      </c>
      <c r="G660">
        <v>8</v>
      </c>
      <c r="H660" s="15" t="str">
        <f t="shared" si="102"/>
        <v>8-Jun-1983</v>
      </c>
      <c r="I660" s="13">
        <v>30475</v>
      </c>
      <c r="J660" s="18">
        <f t="shared" si="103"/>
        <v>40</v>
      </c>
      <c r="K660">
        <v>0</v>
      </c>
      <c r="L660" s="14">
        <v>5649.72</v>
      </c>
      <c r="M660" t="s">
        <v>8</v>
      </c>
      <c r="N660">
        <f t="shared" si="104"/>
        <v>1</v>
      </c>
      <c r="O660" s="8" t="str">
        <f t="shared" si="105"/>
        <v>tier - 2</v>
      </c>
      <c r="P660" t="s">
        <v>9</v>
      </c>
      <c r="Q660">
        <f t="shared" si="106"/>
        <v>1</v>
      </c>
      <c r="R660" s="8" t="str">
        <f t="shared" si="107"/>
        <v>tier - 3</v>
      </c>
      <c r="S660" t="s">
        <v>39</v>
      </c>
      <c r="T660" s="8" t="str">
        <f t="shared" si="108"/>
        <v>R1011</v>
      </c>
    </row>
    <row r="661" spans="1:20">
      <c r="A661" t="s">
        <v>690</v>
      </c>
      <c r="B661" t="str">
        <f t="shared" si="109"/>
        <v>Id1678</v>
      </c>
      <c r="C661">
        <v>1978</v>
      </c>
      <c r="D661" s="8">
        <f t="shared" si="100"/>
        <v>1978</v>
      </c>
      <c r="E661" t="s">
        <v>17</v>
      </c>
      <c r="F661" s="8" t="str">
        <f t="shared" si="101"/>
        <v>Sep</v>
      </c>
      <c r="G661">
        <v>27</v>
      </c>
      <c r="H661" s="15" t="str">
        <f t="shared" si="102"/>
        <v>27-Sep-1978</v>
      </c>
      <c r="I661" s="13">
        <v>28760</v>
      </c>
      <c r="J661" s="18">
        <f t="shared" si="103"/>
        <v>44</v>
      </c>
      <c r="K661">
        <v>2</v>
      </c>
      <c r="L661" s="14">
        <v>5650.14</v>
      </c>
      <c r="M661" t="s">
        <v>8</v>
      </c>
      <c r="N661">
        <f t="shared" si="104"/>
        <v>1</v>
      </c>
      <c r="O661" s="8" t="str">
        <f t="shared" si="105"/>
        <v>tier - 2</v>
      </c>
      <c r="P661" t="s">
        <v>13</v>
      </c>
      <c r="Q661">
        <f t="shared" si="106"/>
        <v>2</v>
      </c>
      <c r="R661" s="8" t="str">
        <f t="shared" si="107"/>
        <v>tier - 1</v>
      </c>
      <c r="S661" t="s">
        <v>10</v>
      </c>
      <c r="T661" s="8" t="str">
        <f t="shared" si="108"/>
        <v>R1013</v>
      </c>
    </row>
    <row r="662" spans="1:20">
      <c r="A662" t="s">
        <v>691</v>
      </c>
      <c r="B662" t="str">
        <f t="shared" si="109"/>
        <v>Id1677</v>
      </c>
      <c r="C662">
        <v>1983</v>
      </c>
      <c r="D662" s="8">
        <f t="shared" si="100"/>
        <v>1983</v>
      </c>
      <c r="E662" t="s">
        <v>17</v>
      </c>
      <c r="F662" s="8" t="str">
        <f t="shared" si="101"/>
        <v>Sep</v>
      </c>
      <c r="G662">
        <v>3</v>
      </c>
      <c r="H662" s="15" t="str">
        <f t="shared" si="102"/>
        <v>3-Sep-1983</v>
      </c>
      <c r="I662" s="13">
        <v>30562</v>
      </c>
      <c r="J662" s="18">
        <f t="shared" si="103"/>
        <v>39</v>
      </c>
      <c r="K662">
        <v>0</v>
      </c>
      <c r="L662" s="14">
        <v>5662.23</v>
      </c>
      <c r="M662" t="s">
        <v>8</v>
      </c>
      <c r="N662">
        <f t="shared" si="104"/>
        <v>1</v>
      </c>
      <c r="O662" s="8" t="str">
        <f t="shared" si="105"/>
        <v>tier - 2</v>
      </c>
      <c r="P662" t="s">
        <v>13</v>
      </c>
      <c r="Q662">
        <f t="shared" si="106"/>
        <v>2</v>
      </c>
      <c r="R662" s="8" t="str">
        <f t="shared" si="107"/>
        <v>tier - 1</v>
      </c>
      <c r="S662" t="s">
        <v>10</v>
      </c>
      <c r="T662" s="8" t="str">
        <f t="shared" si="108"/>
        <v>R1013</v>
      </c>
    </row>
    <row r="663" spans="1:20">
      <c r="A663" t="s">
        <v>692</v>
      </c>
      <c r="B663" t="str">
        <f t="shared" si="109"/>
        <v>Id1676</v>
      </c>
      <c r="C663">
        <v>1984</v>
      </c>
      <c r="D663" s="8">
        <f t="shared" si="100"/>
        <v>1984</v>
      </c>
      <c r="E663" t="s">
        <v>32</v>
      </c>
      <c r="F663" s="8" t="str">
        <f t="shared" si="101"/>
        <v>Aug</v>
      </c>
      <c r="G663">
        <v>12</v>
      </c>
      <c r="H663" s="15" t="str">
        <f t="shared" si="102"/>
        <v>12-Aug-1984</v>
      </c>
      <c r="I663" s="13">
        <v>30906</v>
      </c>
      <c r="J663" s="18">
        <f t="shared" si="103"/>
        <v>38</v>
      </c>
      <c r="K663">
        <v>3</v>
      </c>
      <c r="L663" s="14">
        <v>5679.13</v>
      </c>
      <c r="M663" t="s">
        <v>8</v>
      </c>
      <c r="N663">
        <f t="shared" si="104"/>
        <v>1</v>
      </c>
      <c r="O663" s="8" t="str">
        <f t="shared" si="105"/>
        <v>tier - 2</v>
      </c>
      <c r="P663" t="s">
        <v>8</v>
      </c>
      <c r="Q663">
        <f t="shared" si="106"/>
        <v>9</v>
      </c>
      <c r="R663" s="8" t="str">
        <f t="shared" si="107"/>
        <v>tier - 2</v>
      </c>
      <c r="S663" t="s">
        <v>10</v>
      </c>
      <c r="T663" s="8" t="str">
        <f t="shared" si="108"/>
        <v>R1013</v>
      </c>
    </row>
    <row r="664" spans="1:20">
      <c r="A664" t="s">
        <v>693</v>
      </c>
      <c r="B664" t="str">
        <f t="shared" si="109"/>
        <v>Id1675</v>
      </c>
      <c r="C664">
        <v>1972</v>
      </c>
      <c r="D664" s="8">
        <f t="shared" si="100"/>
        <v>1972</v>
      </c>
      <c r="E664" t="s">
        <v>34</v>
      </c>
      <c r="F664" s="8" t="str">
        <f t="shared" si="101"/>
        <v>Oct</v>
      </c>
      <c r="G664">
        <v>28</v>
      </c>
      <c r="H664" s="15" t="str">
        <f t="shared" si="102"/>
        <v>28-Oct-1972</v>
      </c>
      <c r="I664" s="13">
        <v>26600</v>
      </c>
      <c r="J664" s="18">
        <f t="shared" si="103"/>
        <v>50</v>
      </c>
      <c r="K664">
        <v>0</v>
      </c>
      <c r="L664" s="14">
        <v>5690.79</v>
      </c>
      <c r="M664" t="s">
        <v>8</v>
      </c>
      <c r="N664">
        <f t="shared" si="104"/>
        <v>1</v>
      </c>
      <c r="O664" s="8" t="str">
        <f t="shared" si="105"/>
        <v>tier - 2</v>
      </c>
      <c r="P664" t="s">
        <v>13</v>
      </c>
      <c r="Q664">
        <f t="shared" si="106"/>
        <v>2</v>
      </c>
      <c r="R664" s="8" t="str">
        <f t="shared" si="107"/>
        <v>tier - 1</v>
      </c>
      <c r="S664" t="s">
        <v>10</v>
      </c>
      <c r="T664" s="8" t="str">
        <f t="shared" si="108"/>
        <v>R1013</v>
      </c>
    </row>
    <row r="665" spans="1:20">
      <c r="A665" t="s">
        <v>694</v>
      </c>
      <c r="B665" t="str">
        <f t="shared" si="109"/>
        <v>Id1674</v>
      </c>
      <c r="C665">
        <v>1992</v>
      </c>
      <c r="D665" s="8">
        <f t="shared" si="100"/>
        <v>1992</v>
      </c>
      <c r="E665" t="s">
        <v>12</v>
      </c>
      <c r="F665" s="8" t="str">
        <f t="shared" si="101"/>
        <v>Nov</v>
      </c>
      <c r="G665">
        <v>3</v>
      </c>
      <c r="H665" s="15" t="str">
        <f t="shared" si="102"/>
        <v>3-Nov-1992</v>
      </c>
      <c r="I665" s="13">
        <v>33911</v>
      </c>
      <c r="J665" s="18">
        <f t="shared" si="103"/>
        <v>30</v>
      </c>
      <c r="K665">
        <v>3</v>
      </c>
      <c r="L665" s="14">
        <v>5693.43</v>
      </c>
      <c r="M665" t="s">
        <v>8</v>
      </c>
      <c r="N665">
        <f t="shared" si="104"/>
        <v>1</v>
      </c>
      <c r="O665" s="8" t="str">
        <f t="shared" si="105"/>
        <v>tier - 2</v>
      </c>
      <c r="P665" t="s">
        <v>9</v>
      </c>
      <c r="Q665">
        <f t="shared" si="106"/>
        <v>1</v>
      </c>
      <c r="R665" s="8" t="str">
        <f t="shared" si="107"/>
        <v>tier - 3</v>
      </c>
      <c r="S665" t="s">
        <v>20</v>
      </c>
      <c r="T665" s="8" t="str">
        <f t="shared" si="108"/>
        <v>R1012</v>
      </c>
    </row>
    <row r="666" spans="1:20">
      <c r="A666" t="s">
        <v>695</v>
      </c>
      <c r="B666" t="str">
        <f t="shared" si="109"/>
        <v>Id1673</v>
      </c>
      <c r="C666">
        <v>1974</v>
      </c>
      <c r="D666" s="8">
        <f t="shared" si="100"/>
        <v>1974</v>
      </c>
      <c r="E666" t="s">
        <v>7</v>
      </c>
      <c r="F666" s="8" t="str">
        <f t="shared" si="101"/>
        <v>Jul</v>
      </c>
      <c r="G666">
        <v>6</v>
      </c>
      <c r="H666" s="15" t="str">
        <f t="shared" si="102"/>
        <v>6-Jul-1974</v>
      </c>
      <c r="I666" s="13">
        <v>27216</v>
      </c>
      <c r="J666" s="18">
        <f t="shared" si="103"/>
        <v>48</v>
      </c>
      <c r="K666">
        <v>0</v>
      </c>
      <c r="L666" s="14">
        <v>5698.74</v>
      </c>
      <c r="M666" t="s">
        <v>8</v>
      </c>
      <c r="N666">
        <f t="shared" si="104"/>
        <v>1</v>
      </c>
      <c r="O666" s="8" t="str">
        <f t="shared" si="105"/>
        <v>tier - 2</v>
      </c>
      <c r="P666" t="s">
        <v>8</v>
      </c>
      <c r="Q666">
        <f t="shared" si="106"/>
        <v>9</v>
      </c>
      <c r="R666" s="8" t="str">
        <f t="shared" si="107"/>
        <v>tier - 2</v>
      </c>
      <c r="S666" t="s">
        <v>20</v>
      </c>
      <c r="T666" s="8" t="str">
        <f t="shared" si="108"/>
        <v>R1012</v>
      </c>
    </row>
    <row r="667" spans="1:20">
      <c r="A667" t="s">
        <v>696</v>
      </c>
      <c r="B667" t="str">
        <f t="shared" si="109"/>
        <v>Id1672</v>
      </c>
      <c r="C667">
        <v>1981</v>
      </c>
      <c r="D667" s="8">
        <f t="shared" si="100"/>
        <v>1981</v>
      </c>
      <c r="E667" t="s">
        <v>15</v>
      </c>
      <c r="F667" s="8" t="str">
        <f t="shared" si="101"/>
        <v>Jun</v>
      </c>
      <c r="G667">
        <v>15</v>
      </c>
      <c r="H667" s="15" t="str">
        <f t="shared" si="102"/>
        <v>15-Jun-1981</v>
      </c>
      <c r="I667" s="13">
        <v>29752</v>
      </c>
      <c r="J667" s="18">
        <f t="shared" si="103"/>
        <v>41</v>
      </c>
      <c r="K667">
        <v>0</v>
      </c>
      <c r="L667" s="14">
        <v>5699.84</v>
      </c>
      <c r="M667" t="s">
        <v>8</v>
      </c>
      <c r="N667">
        <f t="shared" si="104"/>
        <v>1</v>
      </c>
      <c r="O667" s="8" t="str">
        <f t="shared" si="105"/>
        <v>tier - 2</v>
      </c>
      <c r="P667" t="s">
        <v>9</v>
      </c>
      <c r="Q667">
        <f t="shared" si="106"/>
        <v>1</v>
      </c>
      <c r="R667" s="8" t="str">
        <f t="shared" si="107"/>
        <v>tier - 3</v>
      </c>
      <c r="S667" t="s">
        <v>10</v>
      </c>
      <c r="T667" s="8" t="str">
        <f t="shared" si="108"/>
        <v>R1013</v>
      </c>
    </row>
    <row r="668" spans="1:20">
      <c r="A668" t="s">
        <v>697</v>
      </c>
      <c r="B668" t="str">
        <f t="shared" si="109"/>
        <v>Id1671</v>
      </c>
      <c r="C668">
        <v>1993</v>
      </c>
      <c r="D668" s="8">
        <f t="shared" si="100"/>
        <v>1993</v>
      </c>
      <c r="E668" t="s">
        <v>12</v>
      </c>
      <c r="F668" s="8" t="str">
        <f t="shared" si="101"/>
        <v>Nov</v>
      </c>
      <c r="G668">
        <v>3</v>
      </c>
      <c r="H668" s="15" t="str">
        <f t="shared" si="102"/>
        <v>3-Nov-1993</v>
      </c>
      <c r="I668" s="13">
        <v>34276</v>
      </c>
      <c r="J668" s="18">
        <f t="shared" si="103"/>
        <v>29</v>
      </c>
      <c r="K668">
        <v>4</v>
      </c>
      <c r="L668" s="14">
        <v>5708.87</v>
      </c>
      <c r="M668" t="s">
        <v>8</v>
      </c>
      <c r="N668">
        <f t="shared" si="104"/>
        <v>1</v>
      </c>
      <c r="O668" s="8" t="str">
        <f t="shared" si="105"/>
        <v>tier - 2</v>
      </c>
      <c r="P668" t="s">
        <v>13</v>
      </c>
      <c r="Q668">
        <f t="shared" si="106"/>
        <v>2</v>
      </c>
      <c r="R668" s="8" t="str">
        <f t="shared" si="107"/>
        <v>tier - 1</v>
      </c>
      <c r="S668" t="s">
        <v>39</v>
      </c>
      <c r="T668" s="8" t="str">
        <f t="shared" si="108"/>
        <v>R1011</v>
      </c>
    </row>
    <row r="669" spans="1:20">
      <c r="A669" t="s">
        <v>698</v>
      </c>
      <c r="B669" t="str">
        <f t="shared" si="109"/>
        <v>Id1670</v>
      </c>
      <c r="C669">
        <v>1981</v>
      </c>
      <c r="D669" s="8">
        <f t="shared" si="100"/>
        <v>1981</v>
      </c>
      <c r="E669" t="s">
        <v>32</v>
      </c>
      <c r="F669" s="8" t="str">
        <f t="shared" si="101"/>
        <v>Aug</v>
      </c>
      <c r="G669">
        <v>30</v>
      </c>
      <c r="H669" s="15" t="str">
        <f t="shared" si="102"/>
        <v>30-Aug-1981</v>
      </c>
      <c r="I669" s="13">
        <v>29828</v>
      </c>
      <c r="J669" s="18">
        <f t="shared" si="103"/>
        <v>41</v>
      </c>
      <c r="K669">
        <v>0</v>
      </c>
      <c r="L669" s="14">
        <v>5709.16</v>
      </c>
      <c r="M669" t="s">
        <v>9</v>
      </c>
      <c r="N669">
        <f t="shared" si="104"/>
        <v>4</v>
      </c>
      <c r="O669" s="8" t="str">
        <f t="shared" si="105"/>
        <v>tier - 3</v>
      </c>
      <c r="P669" t="s">
        <v>9</v>
      </c>
      <c r="Q669">
        <f t="shared" si="106"/>
        <v>1</v>
      </c>
      <c r="R669" s="8" t="str">
        <f t="shared" si="107"/>
        <v>tier - 3</v>
      </c>
      <c r="S669" t="s">
        <v>10</v>
      </c>
      <c r="T669" s="8" t="str">
        <f t="shared" si="108"/>
        <v>R1013</v>
      </c>
    </row>
    <row r="670" spans="1:20">
      <c r="A670" t="s">
        <v>699</v>
      </c>
      <c r="B670" t="str">
        <f t="shared" si="109"/>
        <v>Id1669</v>
      </c>
      <c r="C670">
        <v>1971</v>
      </c>
      <c r="D670" s="8">
        <f t="shared" si="100"/>
        <v>1971</v>
      </c>
      <c r="E670" t="s">
        <v>27</v>
      </c>
      <c r="F670" s="8" t="str">
        <f t="shared" si="101"/>
        <v>Dec</v>
      </c>
      <c r="G670">
        <v>18</v>
      </c>
      <c r="H670" s="15" t="str">
        <f t="shared" si="102"/>
        <v>18-Dec-1971</v>
      </c>
      <c r="I670" s="13">
        <v>26285</v>
      </c>
      <c r="J670" s="18">
        <f t="shared" si="103"/>
        <v>51</v>
      </c>
      <c r="K670">
        <v>0</v>
      </c>
      <c r="L670" s="14">
        <v>5720.38</v>
      </c>
      <c r="M670" t="s">
        <v>8</v>
      </c>
      <c r="N670">
        <f t="shared" si="104"/>
        <v>1</v>
      </c>
      <c r="O670" s="8" t="str">
        <f t="shared" si="105"/>
        <v>tier - 2</v>
      </c>
      <c r="P670" t="s">
        <v>13</v>
      </c>
      <c r="Q670">
        <f t="shared" si="106"/>
        <v>2</v>
      </c>
      <c r="R670" s="8" t="str">
        <f t="shared" si="107"/>
        <v>tier - 1</v>
      </c>
      <c r="S670" t="s">
        <v>10</v>
      </c>
      <c r="T670" s="8" t="str">
        <f t="shared" si="108"/>
        <v>R1013</v>
      </c>
    </row>
    <row r="671" spans="1:20">
      <c r="A671" t="s">
        <v>700</v>
      </c>
      <c r="B671" t="str">
        <f t="shared" si="109"/>
        <v>Id1668</v>
      </c>
      <c r="C671">
        <v>1987</v>
      </c>
      <c r="D671" s="8">
        <f t="shared" si="100"/>
        <v>1987</v>
      </c>
      <c r="E671" t="s">
        <v>34</v>
      </c>
      <c r="F671" s="8" t="str">
        <f t="shared" si="101"/>
        <v>Oct</v>
      </c>
      <c r="G671">
        <v>19</v>
      </c>
      <c r="H671" s="15" t="str">
        <f t="shared" si="102"/>
        <v>19-Oct-1987</v>
      </c>
      <c r="I671" s="13">
        <v>32069</v>
      </c>
      <c r="J671" s="18">
        <f t="shared" si="103"/>
        <v>35</v>
      </c>
      <c r="K671">
        <v>2</v>
      </c>
      <c r="L671" s="14">
        <v>5729.01</v>
      </c>
      <c r="M671" t="s">
        <v>13</v>
      </c>
      <c r="N671">
        <f t="shared" si="104"/>
        <v>240</v>
      </c>
      <c r="O671" s="8" t="str">
        <f t="shared" si="105"/>
        <v>tier - 1</v>
      </c>
      <c r="P671" t="s">
        <v>8</v>
      </c>
      <c r="Q671">
        <f t="shared" si="106"/>
        <v>9</v>
      </c>
      <c r="R671" s="8" t="str">
        <f t="shared" si="107"/>
        <v>tier - 2</v>
      </c>
      <c r="S671" t="s">
        <v>20</v>
      </c>
      <c r="T671" s="8" t="str">
        <f t="shared" si="108"/>
        <v>R1012</v>
      </c>
    </row>
    <row r="672" spans="1:20">
      <c r="A672" t="s">
        <v>701</v>
      </c>
      <c r="B672" t="str">
        <f t="shared" si="109"/>
        <v>Id1667</v>
      </c>
      <c r="C672">
        <v>1972</v>
      </c>
      <c r="D672" s="8">
        <f t="shared" si="100"/>
        <v>1972</v>
      </c>
      <c r="E672" t="s">
        <v>32</v>
      </c>
      <c r="F672" s="8" t="str">
        <f t="shared" si="101"/>
        <v>Aug</v>
      </c>
      <c r="G672">
        <v>21</v>
      </c>
      <c r="H672" s="15" t="str">
        <f t="shared" si="102"/>
        <v>21-Aug-1972</v>
      </c>
      <c r="I672" s="13">
        <v>26532</v>
      </c>
      <c r="J672" s="18">
        <f t="shared" si="103"/>
        <v>50</v>
      </c>
      <c r="K672">
        <v>0</v>
      </c>
      <c r="L672" s="14">
        <v>5741.67</v>
      </c>
      <c r="M672" t="s">
        <v>8</v>
      </c>
      <c r="N672">
        <f t="shared" si="104"/>
        <v>1</v>
      </c>
      <c r="O672" s="8" t="str">
        <f t="shared" si="105"/>
        <v>tier - 2</v>
      </c>
      <c r="P672" t="s">
        <v>9</v>
      </c>
      <c r="Q672">
        <f t="shared" si="106"/>
        <v>1</v>
      </c>
      <c r="R672" s="8" t="str">
        <f t="shared" si="107"/>
        <v>tier - 3</v>
      </c>
      <c r="S672" t="s">
        <v>10</v>
      </c>
      <c r="T672" s="8" t="str">
        <f t="shared" si="108"/>
        <v>R1013</v>
      </c>
    </row>
    <row r="673" spans="1:20">
      <c r="A673" t="s">
        <v>702</v>
      </c>
      <c r="B673" t="str">
        <f t="shared" si="109"/>
        <v>Id1666</v>
      </c>
      <c r="C673">
        <v>1993</v>
      </c>
      <c r="D673" s="8">
        <f t="shared" si="100"/>
        <v>1993</v>
      </c>
      <c r="E673" t="s">
        <v>15</v>
      </c>
      <c r="F673" s="8" t="str">
        <f t="shared" si="101"/>
        <v>Jun</v>
      </c>
      <c r="G673">
        <v>10</v>
      </c>
      <c r="H673" s="15" t="str">
        <f t="shared" si="102"/>
        <v>10-Jun-1993</v>
      </c>
      <c r="I673" s="13">
        <v>34130</v>
      </c>
      <c r="J673" s="18">
        <f t="shared" si="103"/>
        <v>29</v>
      </c>
      <c r="K673">
        <v>0</v>
      </c>
      <c r="L673" s="14">
        <v>5748.13</v>
      </c>
      <c r="M673" t="s">
        <v>8</v>
      </c>
      <c r="N673">
        <f t="shared" si="104"/>
        <v>1</v>
      </c>
      <c r="O673" s="8" t="str">
        <f t="shared" si="105"/>
        <v>tier - 2</v>
      </c>
      <c r="P673" t="s">
        <v>13</v>
      </c>
      <c r="Q673">
        <f t="shared" si="106"/>
        <v>2</v>
      </c>
      <c r="R673" s="8" t="str">
        <f t="shared" si="107"/>
        <v>tier - 1</v>
      </c>
      <c r="S673" t="s">
        <v>297</v>
      </c>
      <c r="T673" s="8" t="str">
        <f t="shared" si="108"/>
        <v>R1021</v>
      </c>
    </row>
    <row r="674" spans="1:20">
      <c r="A674" t="s">
        <v>703</v>
      </c>
      <c r="B674" t="str">
        <f t="shared" si="109"/>
        <v>Id1665</v>
      </c>
      <c r="C674">
        <v>1983</v>
      </c>
      <c r="D674" s="8">
        <f t="shared" si="100"/>
        <v>1983</v>
      </c>
      <c r="E674" t="s">
        <v>32</v>
      </c>
      <c r="F674" s="8" t="str">
        <f t="shared" si="101"/>
        <v>Aug</v>
      </c>
      <c r="G674">
        <v>30</v>
      </c>
      <c r="H674" s="15" t="str">
        <f t="shared" si="102"/>
        <v>30-Aug-1983</v>
      </c>
      <c r="I674" s="13">
        <v>30558</v>
      </c>
      <c r="J674" s="18">
        <f t="shared" si="103"/>
        <v>39</v>
      </c>
      <c r="K674">
        <v>0</v>
      </c>
      <c r="L674" s="14">
        <v>5757.41</v>
      </c>
      <c r="M674" t="s">
        <v>8</v>
      </c>
      <c r="N674">
        <f t="shared" si="104"/>
        <v>1</v>
      </c>
      <c r="O674" s="8" t="str">
        <f t="shared" si="105"/>
        <v>tier - 2</v>
      </c>
      <c r="P674" t="s">
        <v>9</v>
      </c>
      <c r="Q674">
        <f t="shared" si="106"/>
        <v>1</v>
      </c>
      <c r="R674" s="8" t="str">
        <f t="shared" si="107"/>
        <v>tier - 3</v>
      </c>
      <c r="S674" t="s">
        <v>163</v>
      </c>
      <c r="T674" s="8" t="str">
        <f t="shared" si="108"/>
        <v>R1019</v>
      </c>
    </row>
    <row r="675" spans="1:20">
      <c r="A675" t="s">
        <v>704</v>
      </c>
      <c r="B675" t="str">
        <f t="shared" si="109"/>
        <v>Id1664</v>
      </c>
      <c r="C675">
        <v>2004</v>
      </c>
      <c r="D675" s="8">
        <f t="shared" si="100"/>
        <v>2004</v>
      </c>
      <c r="E675" t="s">
        <v>12</v>
      </c>
      <c r="F675" s="8" t="str">
        <f t="shared" si="101"/>
        <v>Nov</v>
      </c>
      <c r="G675">
        <v>1</v>
      </c>
      <c r="H675" s="15" t="str">
        <f t="shared" si="102"/>
        <v>1-Nov-2004</v>
      </c>
      <c r="I675" s="13">
        <v>38292</v>
      </c>
      <c r="J675" s="18">
        <f t="shared" si="103"/>
        <v>18</v>
      </c>
      <c r="K675">
        <v>0</v>
      </c>
      <c r="L675" s="14">
        <v>5778.71</v>
      </c>
      <c r="M675" t="s">
        <v>8</v>
      </c>
      <c r="N675">
        <f t="shared" si="104"/>
        <v>1</v>
      </c>
      <c r="O675" s="8" t="str">
        <f t="shared" si="105"/>
        <v>tier - 2</v>
      </c>
      <c r="P675" t="s">
        <v>9</v>
      </c>
      <c r="Q675">
        <f t="shared" si="106"/>
        <v>1</v>
      </c>
      <c r="R675" s="8" t="str">
        <f t="shared" si="107"/>
        <v>tier - 3</v>
      </c>
      <c r="S675" t="s">
        <v>629</v>
      </c>
      <c r="T675" s="8" t="str">
        <f t="shared" si="108"/>
        <v>R1022</v>
      </c>
    </row>
    <row r="676" spans="1:20">
      <c r="A676" t="s">
        <v>705</v>
      </c>
      <c r="B676" t="str">
        <f t="shared" si="109"/>
        <v>Id1663</v>
      </c>
      <c r="C676">
        <v>1980</v>
      </c>
      <c r="D676" s="8">
        <f t="shared" si="100"/>
        <v>1980</v>
      </c>
      <c r="E676" t="s">
        <v>17</v>
      </c>
      <c r="F676" s="8" t="str">
        <f t="shared" si="101"/>
        <v>Sep</v>
      </c>
      <c r="G676">
        <v>18</v>
      </c>
      <c r="H676" s="15" t="str">
        <f t="shared" si="102"/>
        <v>18-Sep-1980</v>
      </c>
      <c r="I676" s="13">
        <v>29482</v>
      </c>
      <c r="J676" s="18">
        <f t="shared" si="103"/>
        <v>42</v>
      </c>
      <c r="K676">
        <v>2</v>
      </c>
      <c r="L676" s="14">
        <v>5807.06</v>
      </c>
      <c r="M676" t="s">
        <v>8</v>
      </c>
      <c r="N676">
        <f t="shared" si="104"/>
        <v>1</v>
      </c>
      <c r="O676" s="8" t="str">
        <f t="shared" si="105"/>
        <v>tier - 2</v>
      </c>
      <c r="P676" t="s">
        <v>9</v>
      </c>
      <c r="Q676">
        <f t="shared" si="106"/>
        <v>1</v>
      </c>
      <c r="R676" s="8" t="str">
        <f t="shared" si="107"/>
        <v>tier - 3</v>
      </c>
      <c r="S676" t="s">
        <v>10</v>
      </c>
      <c r="T676" s="8" t="str">
        <f t="shared" si="108"/>
        <v>R1013</v>
      </c>
    </row>
    <row r="677" spans="1:20">
      <c r="A677" t="s">
        <v>706</v>
      </c>
      <c r="B677" t="str">
        <f t="shared" si="109"/>
        <v>Id1662</v>
      </c>
      <c r="C677">
        <v>1972</v>
      </c>
      <c r="D677" s="8">
        <f t="shared" si="100"/>
        <v>1972</v>
      </c>
      <c r="E677" t="s">
        <v>12</v>
      </c>
      <c r="F677" s="8" t="str">
        <f t="shared" si="101"/>
        <v>Nov</v>
      </c>
      <c r="G677">
        <v>2</v>
      </c>
      <c r="H677" s="15" t="str">
        <f t="shared" si="102"/>
        <v>2-Nov-1972</v>
      </c>
      <c r="I677" s="13">
        <v>26605</v>
      </c>
      <c r="J677" s="18">
        <f t="shared" si="103"/>
        <v>50</v>
      </c>
      <c r="K677">
        <v>0</v>
      </c>
      <c r="L677" s="14">
        <v>5812.9</v>
      </c>
      <c r="M677" t="s">
        <v>8</v>
      </c>
      <c r="N677">
        <f t="shared" si="104"/>
        <v>1</v>
      </c>
      <c r="O677" s="8" t="str">
        <f t="shared" si="105"/>
        <v>tier - 2</v>
      </c>
      <c r="P677" t="s">
        <v>8</v>
      </c>
      <c r="Q677">
        <f t="shared" si="106"/>
        <v>9</v>
      </c>
      <c r="R677" s="8" t="str">
        <f t="shared" si="107"/>
        <v>tier - 2</v>
      </c>
      <c r="S677" t="s">
        <v>10</v>
      </c>
      <c r="T677" s="8" t="str">
        <f t="shared" si="108"/>
        <v>R1013</v>
      </c>
    </row>
    <row r="678" spans="1:20">
      <c r="A678" t="s">
        <v>707</v>
      </c>
      <c r="B678" t="str">
        <f t="shared" si="109"/>
        <v>Id1661</v>
      </c>
      <c r="C678">
        <v>2002</v>
      </c>
      <c r="D678" s="8">
        <f t="shared" si="100"/>
        <v>2002</v>
      </c>
      <c r="E678" t="s">
        <v>7</v>
      </c>
      <c r="F678" s="8" t="str">
        <f t="shared" si="101"/>
        <v>Jul</v>
      </c>
      <c r="G678">
        <v>22</v>
      </c>
      <c r="H678" s="15" t="str">
        <f t="shared" si="102"/>
        <v>22-Jul-2002</v>
      </c>
      <c r="I678" s="13">
        <v>37459</v>
      </c>
      <c r="J678" s="18">
        <f t="shared" si="103"/>
        <v>20</v>
      </c>
      <c r="K678">
        <v>0</v>
      </c>
      <c r="L678" s="14">
        <v>5816.58</v>
      </c>
      <c r="M678" t="s">
        <v>8</v>
      </c>
      <c r="N678">
        <f t="shared" si="104"/>
        <v>1</v>
      </c>
      <c r="O678" s="8" t="str">
        <f t="shared" si="105"/>
        <v>tier - 2</v>
      </c>
      <c r="P678" t="s">
        <v>8</v>
      </c>
      <c r="Q678">
        <f t="shared" si="106"/>
        <v>9</v>
      </c>
      <c r="R678" s="8" t="str">
        <f t="shared" si="107"/>
        <v>tier - 2</v>
      </c>
      <c r="S678" t="s">
        <v>532</v>
      </c>
      <c r="T678" s="8" t="str">
        <f t="shared" si="108"/>
        <v>R1026</v>
      </c>
    </row>
    <row r="679" spans="1:20">
      <c r="A679" t="s">
        <v>708</v>
      </c>
      <c r="B679" t="str">
        <f t="shared" si="109"/>
        <v>Id1660</v>
      </c>
      <c r="C679">
        <v>1971</v>
      </c>
      <c r="D679" s="8">
        <f t="shared" si="100"/>
        <v>1971</v>
      </c>
      <c r="E679" t="s">
        <v>17</v>
      </c>
      <c r="F679" s="8" t="str">
        <f t="shared" si="101"/>
        <v>Sep</v>
      </c>
      <c r="G679">
        <v>27</v>
      </c>
      <c r="H679" s="15" t="str">
        <f t="shared" si="102"/>
        <v>27-Sep-1971</v>
      </c>
      <c r="I679" s="13">
        <v>26203</v>
      </c>
      <c r="J679" s="18">
        <f t="shared" si="103"/>
        <v>51</v>
      </c>
      <c r="K679">
        <v>0</v>
      </c>
      <c r="L679" s="14">
        <v>5832.6</v>
      </c>
      <c r="M679" t="s">
        <v>8</v>
      </c>
      <c r="N679">
        <f t="shared" si="104"/>
        <v>1</v>
      </c>
      <c r="O679" s="8" t="str">
        <f t="shared" si="105"/>
        <v>tier - 2</v>
      </c>
      <c r="P679" t="s">
        <v>9</v>
      </c>
      <c r="Q679">
        <f t="shared" si="106"/>
        <v>1</v>
      </c>
      <c r="R679" s="8" t="str">
        <f t="shared" si="107"/>
        <v>tier - 3</v>
      </c>
      <c r="S679" t="s">
        <v>20</v>
      </c>
      <c r="T679" s="8" t="str">
        <f t="shared" si="108"/>
        <v>R1012</v>
      </c>
    </row>
    <row r="680" spans="1:20">
      <c r="A680" t="s">
        <v>709</v>
      </c>
      <c r="B680" t="str">
        <f t="shared" si="109"/>
        <v>Id1659</v>
      </c>
      <c r="C680">
        <v>1987</v>
      </c>
      <c r="D680" s="8">
        <f t="shared" si="100"/>
        <v>1987</v>
      </c>
      <c r="E680" t="s">
        <v>7</v>
      </c>
      <c r="F680" s="8" t="str">
        <f t="shared" si="101"/>
        <v>Jul</v>
      </c>
      <c r="G680">
        <v>27</v>
      </c>
      <c r="H680" s="15" t="str">
        <f t="shared" si="102"/>
        <v>27-Jul-1987</v>
      </c>
      <c r="I680" s="13">
        <v>31985</v>
      </c>
      <c r="J680" s="18">
        <f t="shared" si="103"/>
        <v>35</v>
      </c>
      <c r="K680">
        <v>2</v>
      </c>
      <c r="L680" s="14">
        <v>5836.52</v>
      </c>
      <c r="M680" t="s">
        <v>8</v>
      </c>
      <c r="N680">
        <f t="shared" si="104"/>
        <v>1</v>
      </c>
      <c r="O680" s="8" t="str">
        <f t="shared" si="105"/>
        <v>tier - 2</v>
      </c>
      <c r="P680" t="s">
        <v>9</v>
      </c>
      <c r="Q680">
        <f t="shared" si="106"/>
        <v>1</v>
      </c>
      <c r="R680" s="8" t="str">
        <f t="shared" si="107"/>
        <v>tier - 3</v>
      </c>
      <c r="S680" t="s">
        <v>10</v>
      </c>
      <c r="T680" s="8" t="str">
        <f t="shared" si="108"/>
        <v>R1013</v>
      </c>
    </row>
    <row r="681" spans="1:20">
      <c r="A681" t="s">
        <v>710</v>
      </c>
      <c r="B681" t="str">
        <f t="shared" si="109"/>
        <v>Id1658</v>
      </c>
      <c r="C681">
        <v>1995</v>
      </c>
      <c r="D681" s="8">
        <f t="shared" si="100"/>
        <v>1995</v>
      </c>
      <c r="E681" t="s">
        <v>32</v>
      </c>
      <c r="F681" s="8" t="str">
        <f t="shared" si="101"/>
        <v>Aug</v>
      </c>
      <c r="G681">
        <v>20</v>
      </c>
      <c r="H681" s="15" t="str">
        <f t="shared" si="102"/>
        <v>20-Aug-1995</v>
      </c>
      <c r="I681" s="13">
        <v>34931</v>
      </c>
      <c r="J681" s="18">
        <f t="shared" si="103"/>
        <v>27</v>
      </c>
      <c r="K681">
        <v>0</v>
      </c>
      <c r="L681" s="14">
        <v>5843.99</v>
      </c>
      <c r="M681" t="s">
        <v>8</v>
      </c>
      <c r="N681">
        <f t="shared" si="104"/>
        <v>1</v>
      </c>
      <c r="O681" s="8" t="str">
        <f t="shared" si="105"/>
        <v>tier - 2</v>
      </c>
      <c r="P681" t="s">
        <v>8</v>
      </c>
      <c r="Q681">
        <f t="shared" si="106"/>
        <v>9</v>
      </c>
      <c r="R681" s="8" t="str">
        <f t="shared" si="107"/>
        <v>tier - 2</v>
      </c>
      <c r="S681" t="s">
        <v>197</v>
      </c>
      <c r="T681" s="8" t="str">
        <f t="shared" si="108"/>
        <v>R1025</v>
      </c>
    </row>
    <row r="682" spans="1:20">
      <c r="A682" t="s">
        <v>711</v>
      </c>
      <c r="B682" t="str">
        <f t="shared" si="109"/>
        <v>Id1657</v>
      </c>
      <c r="C682">
        <v>1987</v>
      </c>
      <c r="D682" s="8">
        <f t="shared" si="100"/>
        <v>1987</v>
      </c>
      <c r="E682" t="s">
        <v>17</v>
      </c>
      <c r="F682" s="8" t="str">
        <f t="shared" si="101"/>
        <v>Sep</v>
      </c>
      <c r="G682">
        <v>30</v>
      </c>
      <c r="H682" s="15" t="str">
        <f t="shared" si="102"/>
        <v>30-Sep-1987</v>
      </c>
      <c r="I682" s="13">
        <v>32050</v>
      </c>
      <c r="J682" s="18">
        <f t="shared" si="103"/>
        <v>35</v>
      </c>
      <c r="K682">
        <v>2</v>
      </c>
      <c r="L682" s="14">
        <v>5846.92</v>
      </c>
      <c r="M682" t="s">
        <v>8</v>
      </c>
      <c r="N682">
        <f t="shared" si="104"/>
        <v>1</v>
      </c>
      <c r="O682" s="8" t="str">
        <f t="shared" si="105"/>
        <v>tier - 2</v>
      </c>
      <c r="P682" t="s">
        <v>8</v>
      </c>
      <c r="Q682">
        <f t="shared" si="106"/>
        <v>9</v>
      </c>
      <c r="R682" s="8" t="str">
        <f t="shared" si="107"/>
        <v>tier - 2</v>
      </c>
      <c r="S682" t="s">
        <v>10</v>
      </c>
      <c r="T682" s="8" t="str">
        <f t="shared" si="108"/>
        <v>R1013</v>
      </c>
    </row>
    <row r="683" spans="1:20">
      <c r="A683" t="s">
        <v>712</v>
      </c>
      <c r="B683" t="str">
        <f t="shared" si="109"/>
        <v>Id1656</v>
      </c>
      <c r="C683">
        <v>1985</v>
      </c>
      <c r="D683" s="8">
        <f t="shared" si="100"/>
        <v>1985</v>
      </c>
      <c r="E683" t="s">
        <v>15</v>
      </c>
      <c r="F683" s="8" t="str">
        <f t="shared" si="101"/>
        <v>Jun</v>
      </c>
      <c r="G683">
        <v>18</v>
      </c>
      <c r="H683" s="15" t="str">
        <f t="shared" si="102"/>
        <v>18-Jun-1985</v>
      </c>
      <c r="I683" s="13">
        <v>31216</v>
      </c>
      <c r="J683" s="18">
        <f t="shared" si="103"/>
        <v>37</v>
      </c>
      <c r="K683">
        <v>3</v>
      </c>
      <c r="L683" s="14">
        <v>5847.24</v>
      </c>
      <c r="M683" t="s">
        <v>8</v>
      </c>
      <c r="N683">
        <f t="shared" si="104"/>
        <v>1</v>
      </c>
      <c r="O683" s="8" t="str">
        <f t="shared" si="105"/>
        <v>tier - 2</v>
      </c>
      <c r="P683" t="s">
        <v>13</v>
      </c>
      <c r="Q683">
        <f t="shared" si="106"/>
        <v>2</v>
      </c>
      <c r="R683" s="8" t="str">
        <f t="shared" si="107"/>
        <v>tier - 1</v>
      </c>
      <c r="S683" t="s">
        <v>10</v>
      </c>
      <c r="T683" s="8" t="str">
        <f t="shared" si="108"/>
        <v>R1013</v>
      </c>
    </row>
    <row r="684" spans="1:20">
      <c r="A684" t="s">
        <v>713</v>
      </c>
      <c r="B684" t="str">
        <f t="shared" si="109"/>
        <v>Id1655</v>
      </c>
      <c r="C684">
        <v>1984</v>
      </c>
      <c r="D684" s="8">
        <f t="shared" si="100"/>
        <v>1984</v>
      </c>
      <c r="E684" t="s">
        <v>12</v>
      </c>
      <c r="F684" s="8" t="str">
        <f t="shared" si="101"/>
        <v>Nov</v>
      </c>
      <c r="G684">
        <v>22</v>
      </c>
      <c r="H684" s="15" t="str">
        <f t="shared" si="102"/>
        <v>22-Nov-1984</v>
      </c>
      <c r="I684" s="13">
        <v>31008</v>
      </c>
      <c r="J684" s="18">
        <f t="shared" si="103"/>
        <v>38</v>
      </c>
      <c r="K684">
        <v>1</v>
      </c>
      <c r="L684" s="14">
        <v>5855.9</v>
      </c>
      <c r="M684" t="s">
        <v>8</v>
      </c>
      <c r="N684">
        <f t="shared" si="104"/>
        <v>1</v>
      </c>
      <c r="O684" s="8" t="str">
        <f t="shared" si="105"/>
        <v>tier - 2</v>
      </c>
      <c r="P684" t="s">
        <v>9</v>
      </c>
      <c r="Q684">
        <f t="shared" si="106"/>
        <v>1</v>
      </c>
      <c r="R684" s="8" t="str">
        <f t="shared" si="107"/>
        <v>tier - 3</v>
      </c>
      <c r="S684" t="s">
        <v>20</v>
      </c>
      <c r="T684" s="8" t="str">
        <f t="shared" si="108"/>
        <v>R1012</v>
      </c>
    </row>
    <row r="685" spans="1:20">
      <c r="A685" t="s">
        <v>714</v>
      </c>
      <c r="B685" t="str">
        <f t="shared" si="109"/>
        <v>Id1654</v>
      </c>
      <c r="C685">
        <v>1993</v>
      </c>
      <c r="D685" s="8">
        <f t="shared" si="100"/>
        <v>1993</v>
      </c>
      <c r="E685" t="s">
        <v>34</v>
      </c>
      <c r="F685" s="8" t="str">
        <f t="shared" si="101"/>
        <v>Oct</v>
      </c>
      <c r="G685">
        <v>19</v>
      </c>
      <c r="H685" s="15" t="str">
        <f t="shared" si="102"/>
        <v>19-Oct-1993</v>
      </c>
      <c r="I685" s="13">
        <v>34261</v>
      </c>
      <c r="J685" s="18">
        <f t="shared" si="103"/>
        <v>29</v>
      </c>
      <c r="K685">
        <v>0</v>
      </c>
      <c r="L685" s="14">
        <v>5877.02</v>
      </c>
      <c r="M685" t="s">
        <v>8</v>
      </c>
      <c r="N685">
        <f t="shared" si="104"/>
        <v>1</v>
      </c>
      <c r="O685" s="8" t="str">
        <f t="shared" si="105"/>
        <v>tier - 2</v>
      </c>
      <c r="P685" t="s">
        <v>8</v>
      </c>
      <c r="Q685">
        <f t="shared" si="106"/>
        <v>9</v>
      </c>
      <c r="R685" s="8" t="str">
        <f t="shared" si="107"/>
        <v>tier - 2</v>
      </c>
      <c r="S685" t="s">
        <v>297</v>
      </c>
      <c r="T685" s="8" t="str">
        <f t="shared" si="108"/>
        <v>R1021</v>
      </c>
    </row>
    <row r="686" spans="1:20">
      <c r="A686" t="s">
        <v>715</v>
      </c>
      <c r="B686" t="str">
        <f t="shared" si="109"/>
        <v>Id1653</v>
      </c>
      <c r="C686">
        <v>1982</v>
      </c>
      <c r="D686" s="8">
        <f t="shared" si="100"/>
        <v>1982</v>
      </c>
      <c r="E686" t="s">
        <v>7</v>
      </c>
      <c r="F686" s="8" t="str">
        <f t="shared" si="101"/>
        <v>Jul</v>
      </c>
      <c r="G686">
        <v>8</v>
      </c>
      <c r="H686" s="15" t="str">
        <f t="shared" si="102"/>
        <v>8-Jul-1982</v>
      </c>
      <c r="I686" s="13">
        <v>30140</v>
      </c>
      <c r="J686" s="18">
        <f t="shared" si="103"/>
        <v>40</v>
      </c>
      <c r="K686">
        <v>0</v>
      </c>
      <c r="L686" s="14">
        <v>5910.94</v>
      </c>
      <c r="M686" t="s">
        <v>8</v>
      </c>
      <c r="N686">
        <f t="shared" si="104"/>
        <v>1</v>
      </c>
      <c r="O686" s="8" t="str">
        <f t="shared" si="105"/>
        <v>tier - 2</v>
      </c>
      <c r="P686" t="s">
        <v>13</v>
      </c>
      <c r="Q686">
        <f t="shared" si="106"/>
        <v>2</v>
      </c>
      <c r="R686" s="8" t="str">
        <f t="shared" si="107"/>
        <v>tier - 1</v>
      </c>
      <c r="S686" t="s">
        <v>39</v>
      </c>
      <c r="T686" s="8" t="str">
        <f t="shared" si="108"/>
        <v>R1011</v>
      </c>
    </row>
    <row r="687" spans="1:20">
      <c r="A687" t="s">
        <v>716</v>
      </c>
      <c r="B687" t="str">
        <f t="shared" si="109"/>
        <v>Id1652</v>
      </c>
      <c r="C687">
        <v>1982</v>
      </c>
      <c r="D687" s="8">
        <f t="shared" si="100"/>
        <v>1982</v>
      </c>
      <c r="E687" t="s">
        <v>27</v>
      </c>
      <c r="F687" s="8" t="str">
        <f t="shared" si="101"/>
        <v>Dec</v>
      </c>
      <c r="G687">
        <v>21</v>
      </c>
      <c r="H687" s="15" t="str">
        <f t="shared" si="102"/>
        <v>21-Dec-1982</v>
      </c>
      <c r="I687" s="13">
        <v>30306</v>
      </c>
      <c r="J687" s="18">
        <f t="shared" si="103"/>
        <v>40</v>
      </c>
      <c r="K687">
        <v>0</v>
      </c>
      <c r="L687" s="14">
        <v>5920.1</v>
      </c>
      <c r="M687" t="s">
        <v>8</v>
      </c>
      <c r="N687">
        <f t="shared" si="104"/>
        <v>1</v>
      </c>
      <c r="O687" s="8" t="str">
        <f t="shared" si="105"/>
        <v>tier - 2</v>
      </c>
      <c r="P687" t="s">
        <v>13</v>
      </c>
      <c r="Q687">
        <f t="shared" si="106"/>
        <v>2</v>
      </c>
      <c r="R687" s="8" t="str">
        <f t="shared" si="107"/>
        <v>tier - 1</v>
      </c>
      <c r="S687" t="s">
        <v>10</v>
      </c>
      <c r="T687" s="8" t="str">
        <f t="shared" si="108"/>
        <v>R1013</v>
      </c>
    </row>
    <row r="688" spans="1:20">
      <c r="A688" t="s">
        <v>717</v>
      </c>
      <c r="B688" t="str">
        <f t="shared" si="109"/>
        <v>Id1651</v>
      </c>
      <c r="C688">
        <v>1987</v>
      </c>
      <c r="D688" s="8">
        <f t="shared" si="100"/>
        <v>1987</v>
      </c>
      <c r="E688" t="s">
        <v>7</v>
      </c>
      <c r="F688" s="8" t="str">
        <f t="shared" si="101"/>
        <v>Jul</v>
      </c>
      <c r="G688">
        <v>29</v>
      </c>
      <c r="H688" s="15" t="str">
        <f t="shared" si="102"/>
        <v>29-Jul-1987</v>
      </c>
      <c r="I688" s="13">
        <v>31987</v>
      </c>
      <c r="J688" s="18">
        <f t="shared" si="103"/>
        <v>35</v>
      </c>
      <c r="K688">
        <v>3</v>
      </c>
      <c r="L688" s="14">
        <v>5926.85</v>
      </c>
      <c r="M688" t="s">
        <v>9</v>
      </c>
      <c r="N688">
        <f t="shared" si="104"/>
        <v>4</v>
      </c>
      <c r="O688" s="8" t="str">
        <f t="shared" si="105"/>
        <v>tier - 3</v>
      </c>
      <c r="P688" t="s">
        <v>9</v>
      </c>
      <c r="Q688">
        <f t="shared" si="106"/>
        <v>1</v>
      </c>
      <c r="R688" s="8" t="str">
        <f t="shared" si="107"/>
        <v>tier - 3</v>
      </c>
      <c r="S688" t="s">
        <v>39</v>
      </c>
      <c r="T688" s="8" t="str">
        <f t="shared" si="108"/>
        <v>R1011</v>
      </c>
    </row>
    <row r="689" spans="1:20">
      <c r="A689" t="s">
        <v>718</v>
      </c>
      <c r="B689" t="str">
        <f t="shared" si="109"/>
        <v>Id1650</v>
      </c>
      <c r="C689">
        <v>1993</v>
      </c>
      <c r="D689" s="8">
        <f t="shared" si="100"/>
        <v>1993</v>
      </c>
      <c r="E689" t="s">
        <v>32</v>
      </c>
      <c r="F689" s="8" t="str">
        <f t="shared" si="101"/>
        <v>Aug</v>
      </c>
      <c r="G689">
        <v>13</v>
      </c>
      <c r="H689" s="15" t="str">
        <f t="shared" si="102"/>
        <v>13-Aug-1993</v>
      </c>
      <c r="I689" s="13">
        <v>34194</v>
      </c>
      <c r="J689" s="18">
        <f t="shared" si="103"/>
        <v>29</v>
      </c>
      <c r="K689">
        <v>0</v>
      </c>
      <c r="L689" s="14">
        <v>5926.93</v>
      </c>
      <c r="M689" t="s">
        <v>8</v>
      </c>
      <c r="N689">
        <f t="shared" si="104"/>
        <v>1</v>
      </c>
      <c r="O689" s="8" t="str">
        <f t="shared" si="105"/>
        <v>tier - 2</v>
      </c>
      <c r="P689" t="s">
        <v>8</v>
      </c>
      <c r="Q689">
        <f t="shared" si="106"/>
        <v>9</v>
      </c>
      <c r="R689" s="8" t="str">
        <f t="shared" si="107"/>
        <v>tier - 2</v>
      </c>
      <c r="S689" t="s">
        <v>197</v>
      </c>
      <c r="T689" s="8" t="str">
        <f t="shared" si="108"/>
        <v>R1025</v>
      </c>
    </row>
    <row r="690" spans="1:20">
      <c r="A690" t="s">
        <v>719</v>
      </c>
      <c r="B690" t="str">
        <f t="shared" si="109"/>
        <v>Id1649</v>
      </c>
      <c r="C690">
        <v>1994</v>
      </c>
      <c r="D690" s="8">
        <f t="shared" si="100"/>
        <v>1994</v>
      </c>
      <c r="E690" t="s">
        <v>7</v>
      </c>
      <c r="F690" s="8" t="str">
        <f t="shared" si="101"/>
        <v>Jul</v>
      </c>
      <c r="G690">
        <v>30</v>
      </c>
      <c r="H690" s="15" t="str">
        <f t="shared" si="102"/>
        <v>30-Jul-1994</v>
      </c>
      <c r="I690" s="13">
        <v>34545</v>
      </c>
      <c r="J690" s="18">
        <f t="shared" si="103"/>
        <v>28</v>
      </c>
      <c r="K690">
        <v>0</v>
      </c>
      <c r="L690" s="14">
        <v>5927.65</v>
      </c>
      <c r="M690" t="s">
        <v>8</v>
      </c>
      <c r="N690">
        <f t="shared" si="104"/>
        <v>1</v>
      </c>
      <c r="O690" s="8" t="str">
        <f t="shared" si="105"/>
        <v>tier - 2</v>
      </c>
      <c r="P690" t="s">
        <v>13</v>
      </c>
      <c r="Q690">
        <f t="shared" si="106"/>
        <v>2</v>
      </c>
      <c r="R690" s="8" t="str">
        <f t="shared" si="107"/>
        <v>tier - 1</v>
      </c>
      <c r="S690" t="s">
        <v>20</v>
      </c>
      <c r="T690" s="8" t="str">
        <f t="shared" si="108"/>
        <v>R1012</v>
      </c>
    </row>
    <row r="691" spans="1:20">
      <c r="A691" t="s">
        <v>720</v>
      </c>
      <c r="B691" t="str">
        <f t="shared" si="109"/>
        <v>Id1648</v>
      </c>
      <c r="C691">
        <v>1987</v>
      </c>
      <c r="D691" s="8">
        <f t="shared" si="100"/>
        <v>1987</v>
      </c>
      <c r="E691" t="s">
        <v>7</v>
      </c>
      <c r="F691" s="8" t="str">
        <f t="shared" si="101"/>
        <v>Jul</v>
      </c>
      <c r="G691">
        <v>14</v>
      </c>
      <c r="H691" s="15" t="str">
        <f t="shared" si="102"/>
        <v>14-Jul-1987</v>
      </c>
      <c r="I691" s="13">
        <v>31972</v>
      </c>
      <c r="J691" s="18">
        <f t="shared" si="103"/>
        <v>35</v>
      </c>
      <c r="K691">
        <v>3</v>
      </c>
      <c r="L691" s="14">
        <v>5934.38</v>
      </c>
      <c r="M691" t="s">
        <v>9</v>
      </c>
      <c r="N691">
        <f t="shared" si="104"/>
        <v>4</v>
      </c>
      <c r="O691" s="8" t="str">
        <f t="shared" si="105"/>
        <v>tier - 3</v>
      </c>
      <c r="P691" t="s">
        <v>8</v>
      </c>
      <c r="Q691">
        <f t="shared" si="106"/>
        <v>9</v>
      </c>
      <c r="R691" s="8" t="str">
        <f t="shared" si="107"/>
        <v>tier - 2</v>
      </c>
      <c r="S691" t="s">
        <v>10</v>
      </c>
      <c r="T691" s="8" t="str">
        <f t="shared" si="108"/>
        <v>R1013</v>
      </c>
    </row>
    <row r="692" spans="1:20">
      <c r="A692" t="s">
        <v>721</v>
      </c>
      <c r="B692" t="str">
        <f t="shared" si="109"/>
        <v>Id1647</v>
      </c>
      <c r="C692">
        <v>2003</v>
      </c>
      <c r="D692" s="8">
        <f t="shared" si="100"/>
        <v>2003</v>
      </c>
      <c r="E692" t="s">
        <v>32</v>
      </c>
      <c r="F692" s="8" t="str">
        <f t="shared" si="101"/>
        <v>Aug</v>
      </c>
      <c r="G692">
        <v>13</v>
      </c>
      <c r="H692" s="15" t="str">
        <f t="shared" si="102"/>
        <v>13-Aug-2003</v>
      </c>
      <c r="I692" s="13">
        <v>37846</v>
      </c>
      <c r="J692" s="18">
        <f t="shared" si="103"/>
        <v>19</v>
      </c>
      <c r="K692">
        <v>0</v>
      </c>
      <c r="L692" s="14">
        <v>5957.35</v>
      </c>
      <c r="M692" t="s">
        <v>8</v>
      </c>
      <c r="N692">
        <f t="shared" si="104"/>
        <v>1</v>
      </c>
      <c r="O692" s="8" t="str">
        <f t="shared" si="105"/>
        <v>tier - 2</v>
      </c>
      <c r="P692" t="s">
        <v>8</v>
      </c>
      <c r="Q692">
        <f t="shared" si="106"/>
        <v>9</v>
      </c>
      <c r="R692" s="8" t="str">
        <f t="shared" si="107"/>
        <v>tier - 2</v>
      </c>
      <c r="S692" t="s">
        <v>20</v>
      </c>
      <c r="T692" s="8" t="str">
        <f t="shared" si="108"/>
        <v>R1012</v>
      </c>
    </row>
    <row r="693" spans="1:20">
      <c r="A693" t="s">
        <v>722</v>
      </c>
      <c r="B693" t="str">
        <f t="shared" si="109"/>
        <v>Id1646</v>
      </c>
      <c r="C693">
        <v>2004</v>
      </c>
      <c r="D693" s="8">
        <f t="shared" si="100"/>
        <v>2004</v>
      </c>
      <c r="E693" t="s">
        <v>7</v>
      </c>
      <c r="F693" s="8" t="str">
        <f t="shared" si="101"/>
        <v>Jul</v>
      </c>
      <c r="G693">
        <v>15</v>
      </c>
      <c r="H693" s="15" t="str">
        <f t="shared" si="102"/>
        <v>15-Jul-2004</v>
      </c>
      <c r="I693" s="13">
        <v>38183</v>
      </c>
      <c r="J693" s="18">
        <f t="shared" si="103"/>
        <v>18</v>
      </c>
      <c r="K693">
        <v>0</v>
      </c>
      <c r="L693" s="14">
        <v>5960.91</v>
      </c>
      <c r="M693" t="s">
        <v>8</v>
      </c>
      <c r="N693">
        <f t="shared" si="104"/>
        <v>1</v>
      </c>
      <c r="O693" s="8" t="str">
        <f t="shared" si="105"/>
        <v>tier - 2</v>
      </c>
      <c r="P693" t="s">
        <v>13</v>
      </c>
      <c r="Q693">
        <f t="shared" si="106"/>
        <v>2</v>
      </c>
      <c r="R693" s="8" t="str">
        <f t="shared" si="107"/>
        <v>tier - 1</v>
      </c>
      <c r="S693" t="s">
        <v>532</v>
      </c>
      <c r="T693" s="8" t="str">
        <f t="shared" si="108"/>
        <v>R1026</v>
      </c>
    </row>
    <row r="694" spans="1:20">
      <c r="A694" t="s">
        <v>723</v>
      </c>
      <c r="B694" t="str">
        <f t="shared" si="109"/>
        <v>Id1645</v>
      </c>
      <c r="C694">
        <v>1980</v>
      </c>
      <c r="D694" s="8">
        <f t="shared" si="100"/>
        <v>1980</v>
      </c>
      <c r="E694" t="s">
        <v>32</v>
      </c>
      <c r="F694" s="8" t="str">
        <f t="shared" si="101"/>
        <v>Aug</v>
      </c>
      <c r="G694">
        <v>5</v>
      </c>
      <c r="H694" s="15" t="str">
        <f t="shared" si="102"/>
        <v>5-Aug-1980</v>
      </c>
      <c r="I694" s="13">
        <v>29438</v>
      </c>
      <c r="J694" s="18">
        <f t="shared" si="103"/>
        <v>42</v>
      </c>
      <c r="K694">
        <v>0</v>
      </c>
      <c r="L694" s="14">
        <v>5966.89</v>
      </c>
      <c r="M694" t="s">
        <v>8</v>
      </c>
      <c r="N694">
        <f t="shared" si="104"/>
        <v>1</v>
      </c>
      <c r="O694" s="8" t="str">
        <f t="shared" si="105"/>
        <v>tier - 2</v>
      </c>
      <c r="P694" t="s">
        <v>9</v>
      </c>
      <c r="Q694">
        <f t="shared" si="106"/>
        <v>1</v>
      </c>
      <c r="R694" s="8" t="str">
        <f t="shared" si="107"/>
        <v>tier - 3</v>
      </c>
      <c r="S694" t="s">
        <v>10</v>
      </c>
      <c r="T694" s="8" t="str">
        <f t="shared" si="108"/>
        <v>R1013</v>
      </c>
    </row>
    <row r="695" spans="1:20">
      <c r="A695" t="s">
        <v>724</v>
      </c>
      <c r="B695" t="str">
        <f t="shared" si="109"/>
        <v>Id1644</v>
      </c>
      <c r="C695">
        <v>1980</v>
      </c>
      <c r="D695" s="8">
        <f t="shared" si="100"/>
        <v>1980</v>
      </c>
      <c r="E695" t="s">
        <v>7</v>
      </c>
      <c r="F695" s="8" t="str">
        <f t="shared" si="101"/>
        <v>Jul</v>
      </c>
      <c r="G695">
        <v>21</v>
      </c>
      <c r="H695" s="15" t="str">
        <f t="shared" si="102"/>
        <v>21-Jul-1980</v>
      </c>
      <c r="I695" s="13">
        <v>29423</v>
      </c>
      <c r="J695" s="18">
        <f t="shared" si="103"/>
        <v>42</v>
      </c>
      <c r="K695">
        <v>0</v>
      </c>
      <c r="L695" s="14">
        <v>5969.72</v>
      </c>
      <c r="M695" t="s">
        <v>9</v>
      </c>
      <c r="N695">
        <f t="shared" si="104"/>
        <v>4</v>
      </c>
      <c r="O695" s="8" t="str">
        <f t="shared" si="105"/>
        <v>tier - 3</v>
      </c>
      <c r="P695" t="s">
        <v>9</v>
      </c>
      <c r="Q695">
        <f t="shared" si="106"/>
        <v>1</v>
      </c>
      <c r="R695" s="8" t="str">
        <f t="shared" si="107"/>
        <v>tier - 3</v>
      </c>
      <c r="S695" t="s">
        <v>39</v>
      </c>
      <c r="T695" s="8" t="str">
        <f t="shared" si="108"/>
        <v>R1011</v>
      </c>
    </row>
    <row r="696" spans="1:20">
      <c r="A696" t="s">
        <v>725</v>
      </c>
      <c r="B696" t="str">
        <f t="shared" si="109"/>
        <v>Id1643</v>
      </c>
      <c r="C696">
        <v>1989</v>
      </c>
      <c r="D696" s="8">
        <f t="shared" si="100"/>
        <v>1989</v>
      </c>
      <c r="E696" t="s">
        <v>7</v>
      </c>
      <c r="F696" s="8" t="str">
        <f t="shared" si="101"/>
        <v>Jul</v>
      </c>
      <c r="G696">
        <v>22</v>
      </c>
      <c r="H696" s="15" t="str">
        <f t="shared" si="102"/>
        <v>22-Jul-1989</v>
      </c>
      <c r="I696" s="13">
        <v>32711</v>
      </c>
      <c r="J696" s="18">
        <f t="shared" si="103"/>
        <v>33</v>
      </c>
      <c r="K696">
        <v>3</v>
      </c>
      <c r="L696" s="14">
        <v>5972.38</v>
      </c>
      <c r="M696" t="s">
        <v>8</v>
      </c>
      <c r="N696">
        <f t="shared" si="104"/>
        <v>1</v>
      </c>
      <c r="O696" s="8" t="str">
        <f t="shared" si="105"/>
        <v>tier - 2</v>
      </c>
      <c r="P696" t="s">
        <v>8</v>
      </c>
      <c r="Q696">
        <f t="shared" si="106"/>
        <v>9</v>
      </c>
      <c r="R696" s="8" t="str">
        <f t="shared" si="107"/>
        <v>tier - 2</v>
      </c>
      <c r="S696" t="s">
        <v>39</v>
      </c>
      <c r="T696" s="8" t="str">
        <f t="shared" si="108"/>
        <v>R1011</v>
      </c>
    </row>
    <row r="697" spans="1:20">
      <c r="A697" t="s">
        <v>726</v>
      </c>
      <c r="B697" t="str">
        <f t="shared" si="109"/>
        <v>Id1642</v>
      </c>
      <c r="C697">
        <v>1984</v>
      </c>
      <c r="D697" s="8">
        <f t="shared" si="100"/>
        <v>1984</v>
      </c>
      <c r="E697" t="s">
        <v>17</v>
      </c>
      <c r="F697" s="8" t="str">
        <f t="shared" si="101"/>
        <v>Sep</v>
      </c>
      <c r="G697">
        <v>19</v>
      </c>
      <c r="H697" s="15" t="str">
        <f t="shared" si="102"/>
        <v>19-Sep-1984</v>
      </c>
      <c r="I697" s="13">
        <v>30944</v>
      </c>
      <c r="J697" s="18">
        <f t="shared" si="103"/>
        <v>38</v>
      </c>
      <c r="K697">
        <v>1</v>
      </c>
      <c r="L697" s="14">
        <v>5974.38</v>
      </c>
      <c r="M697" t="s">
        <v>8</v>
      </c>
      <c r="N697">
        <f t="shared" si="104"/>
        <v>1</v>
      </c>
      <c r="O697" s="8" t="str">
        <f t="shared" si="105"/>
        <v>tier - 2</v>
      </c>
      <c r="P697" t="s">
        <v>9</v>
      </c>
      <c r="Q697">
        <f t="shared" si="106"/>
        <v>1</v>
      </c>
      <c r="R697" s="8" t="str">
        <f t="shared" si="107"/>
        <v>tier - 3</v>
      </c>
      <c r="S697" t="s">
        <v>10</v>
      </c>
      <c r="T697" s="8" t="str">
        <f t="shared" si="108"/>
        <v>R1013</v>
      </c>
    </row>
    <row r="698" spans="1:20">
      <c r="A698" t="s">
        <v>727</v>
      </c>
      <c r="B698" t="str">
        <f t="shared" si="109"/>
        <v>Id1641</v>
      </c>
      <c r="C698">
        <v>1984</v>
      </c>
      <c r="D698" s="8">
        <f t="shared" si="100"/>
        <v>1984</v>
      </c>
      <c r="E698" t="s">
        <v>12</v>
      </c>
      <c r="F698" s="8" t="str">
        <f t="shared" si="101"/>
        <v>Nov</v>
      </c>
      <c r="G698">
        <v>11</v>
      </c>
      <c r="H698" s="15" t="str">
        <f t="shared" si="102"/>
        <v>11-Nov-1984</v>
      </c>
      <c r="I698" s="13">
        <v>30997</v>
      </c>
      <c r="J698" s="18">
        <f t="shared" si="103"/>
        <v>38</v>
      </c>
      <c r="K698">
        <v>1</v>
      </c>
      <c r="L698" s="14">
        <v>5976.83</v>
      </c>
      <c r="M698" t="s">
        <v>8</v>
      </c>
      <c r="N698">
        <f t="shared" si="104"/>
        <v>1</v>
      </c>
      <c r="O698" s="8" t="str">
        <f t="shared" si="105"/>
        <v>tier - 2</v>
      </c>
      <c r="P698" t="s">
        <v>8</v>
      </c>
      <c r="Q698">
        <f t="shared" si="106"/>
        <v>9</v>
      </c>
      <c r="R698" s="8" t="str">
        <f t="shared" si="107"/>
        <v>tier - 2</v>
      </c>
      <c r="S698" t="s">
        <v>10</v>
      </c>
      <c r="T698" s="8" t="str">
        <f t="shared" si="108"/>
        <v>R1013</v>
      </c>
    </row>
    <row r="699" spans="1:20">
      <c r="A699" t="s">
        <v>728</v>
      </c>
      <c r="B699" t="str">
        <f t="shared" si="109"/>
        <v>Id1640</v>
      </c>
      <c r="C699">
        <v>1970</v>
      </c>
      <c r="D699" s="8">
        <f t="shared" si="100"/>
        <v>1970</v>
      </c>
      <c r="E699" t="s">
        <v>15</v>
      </c>
      <c r="F699" s="8" t="str">
        <f t="shared" si="101"/>
        <v>Jun</v>
      </c>
      <c r="G699">
        <v>25</v>
      </c>
      <c r="H699" s="15" t="str">
        <f t="shared" si="102"/>
        <v>25-Jun-1970</v>
      </c>
      <c r="I699" s="13">
        <v>25744</v>
      </c>
      <c r="J699" s="18">
        <f t="shared" si="103"/>
        <v>52</v>
      </c>
      <c r="K699">
        <v>0</v>
      </c>
      <c r="L699" s="14">
        <v>5979.66</v>
      </c>
      <c r="M699" t="s">
        <v>8</v>
      </c>
      <c r="N699">
        <f t="shared" si="104"/>
        <v>1</v>
      </c>
      <c r="O699" s="8" t="str">
        <f t="shared" si="105"/>
        <v>tier - 2</v>
      </c>
      <c r="P699" t="s">
        <v>9</v>
      </c>
      <c r="Q699">
        <f t="shared" si="106"/>
        <v>1</v>
      </c>
      <c r="R699" s="8" t="str">
        <f t="shared" si="107"/>
        <v>tier - 3</v>
      </c>
      <c r="S699" t="s">
        <v>10</v>
      </c>
      <c r="T699" s="8" t="str">
        <f t="shared" si="108"/>
        <v>R1013</v>
      </c>
    </row>
    <row r="700" spans="1:20">
      <c r="A700" t="s">
        <v>729</v>
      </c>
      <c r="B700" t="str">
        <f t="shared" si="109"/>
        <v>Id1639</v>
      </c>
      <c r="C700">
        <v>1980</v>
      </c>
      <c r="D700" s="8">
        <f t="shared" si="100"/>
        <v>1980</v>
      </c>
      <c r="E700" t="s">
        <v>34</v>
      </c>
      <c r="F700" s="8" t="str">
        <f t="shared" si="101"/>
        <v>Oct</v>
      </c>
      <c r="G700">
        <v>10</v>
      </c>
      <c r="H700" s="15" t="str">
        <f t="shared" si="102"/>
        <v>10-Oct-1980</v>
      </c>
      <c r="I700" s="13">
        <v>29504</v>
      </c>
      <c r="J700" s="18">
        <f t="shared" si="103"/>
        <v>42</v>
      </c>
      <c r="K700">
        <v>0</v>
      </c>
      <c r="L700" s="14">
        <v>5979.73</v>
      </c>
      <c r="M700" t="s">
        <v>8</v>
      </c>
      <c r="N700">
        <f t="shared" si="104"/>
        <v>1</v>
      </c>
      <c r="O700" s="8" t="str">
        <f t="shared" si="105"/>
        <v>tier - 2</v>
      </c>
      <c r="P700" t="s">
        <v>8</v>
      </c>
      <c r="Q700">
        <f t="shared" si="106"/>
        <v>9</v>
      </c>
      <c r="R700" s="8" t="str">
        <f t="shared" si="107"/>
        <v>tier - 2</v>
      </c>
      <c r="S700" t="s">
        <v>39</v>
      </c>
      <c r="T700" s="8" t="str">
        <f t="shared" si="108"/>
        <v>R1011</v>
      </c>
    </row>
    <row r="701" spans="1:20">
      <c r="A701" t="s">
        <v>730</v>
      </c>
      <c r="B701" t="str">
        <f t="shared" si="109"/>
        <v>Id1638</v>
      </c>
      <c r="C701">
        <v>1974</v>
      </c>
      <c r="D701" s="8">
        <f t="shared" si="100"/>
        <v>1974</v>
      </c>
      <c r="E701" t="s">
        <v>34</v>
      </c>
      <c r="F701" s="8" t="str">
        <f t="shared" si="101"/>
        <v>Oct</v>
      </c>
      <c r="G701">
        <v>11</v>
      </c>
      <c r="H701" s="15" t="str">
        <f t="shared" si="102"/>
        <v>11-Oct-1974</v>
      </c>
      <c r="I701" s="13">
        <v>27313</v>
      </c>
      <c r="J701" s="18">
        <f t="shared" si="103"/>
        <v>48</v>
      </c>
      <c r="K701">
        <v>0</v>
      </c>
      <c r="L701" s="14">
        <v>5979.99</v>
      </c>
      <c r="M701" t="s">
        <v>8</v>
      </c>
      <c r="N701">
        <f t="shared" si="104"/>
        <v>1</v>
      </c>
      <c r="O701" s="8" t="str">
        <f t="shared" si="105"/>
        <v>tier - 2</v>
      </c>
      <c r="P701" t="s">
        <v>9</v>
      </c>
      <c r="Q701">
        <f t="shared" si="106"/>
        <v>1</v>
      </c>
      <c r="R701" s="8" t="str">
        <f t="shared" si="107"/>
        <v>tier - 3</v>
      </c>
      <c r="S701" t="s">
        <v>10</v>
      </c>
      <c r="T701" s="8" t="str">
        <f t="shared" si="108"/>
        <v>R1013</v>
      </c>
    </row>
    <row r="702" spans="1:20">
      <c r="A702" t="s">
        <v>731</v>
      </c>
      <c r="B702" t="str">
        <f t="shared" si="109"/>
        <v>Id1637</v>
      </c>
      <c r="C702">
        <v>1988</v>
      </c>
      <c r="D702" s="8">
        <f t="shared" si="100"/>
        <v>1988</v>
      </c>
      <c r="E702" t="s">
        <v>15</v>
      </c>
      <c r="F702" s="8" t="str">
        <f t="shared" si="101"/>
        <v>Jun</v>
      </c>
      <c r="G702">
        <v>10</v>
      </c>
      <c r="H702" s="15" t="str">
        <f t="shared" si="102"/>
        <v>10-Jun-1988</v>
      </c>
      <c r="I702" s="13">
        <v>32304</v>
      </c>
      <c r="J702" s="18">
        <f t="shared" si="103"/>
        <v>34</v>
      </c>
      <c r="K702">
        <v>2</v>
      </c>
      <c r="L702" s="14">
        <v>5989.52</v>
      </c>
      <c r="M702" t="s">
        <v>8</v>
      </c>
      <c r="N702">
        <f t="shared" si="104"/>
        <v>1</v>
      </c>
      <c r="O702" s="8" t="str">
        <f t="shared" si="105"/>
        <v>tier - 2</v>
      </c>
      <c r="P702" t="s">
        <v>13</v>
      </c>
      <c r="Q702">
        <f t="shared" si="106"/>
        <v>2</v>
      </c>
      <c r="R702" s="8" t="str">
        <f t="shared" si="107"/>
        <v>tier - 1</v>
      </c>
      <c r="S702" t="s">
        <v>20</v>
      </c>
      <c r="T702" s="8" t="str">
        <f t="shared" si="108"/>
        <v>R1012</v>
      </c>
    </row>
    <row r="703" spans="1:20">
      <c r="A703" t="s">
        <v>732</v>
      </c>
      <c r="B703" t="str">
        <f t="shared" si="109"/>
        <v>Id1636</v>
      </c>
      <c r="C703">
        <v>1974</v>
      </c>
      <c r="D703" s="8">
        <f t="shared" si="100"/>
        <v>1974</v>
      </c>
      <c r="E703" t="s">
        <v>32</v>
      </c>
      <c r="F703" s="8" t="str">
        <f t="shared" si="101"/>
        <v>Aug</v>
      </c>
      <c r="G703">
        <v>17</v>
      </c>
      <c r="H703" s="15" t="str">
        <f t="shared" si="102"/>
        <v>17-Aug-1974</v>
      </c>
      <c r="I703" s="13">
        <v>27258</v>
      </c>
      <c r="J703" s="18">
        <f t="shared" si="103"/>
        <v>48</v>
      </c>
      <c r="K703">
        <v>0</v>
      </c>
      <c r="L703" s="14">
        <v>5990.17</v>
      </c>
      <c r="M703" t="s">
        <v>8</v>
      </c>
      <c r="N703">
        <f t="shared" si="104"/>
        <v>1</v>
      </c>
      <c r="O703" s="8" t="str">
        <f t="shared" si="105"/>
        <v>tier - 2</v>
      </c>
      <c r="P703" t="s">
        <v>8</v>
      </c>
      <c r="Q703">
        <f t="shared" si="106"/>
        <v>9</v>
      </c>
      <c r="R703" s="8" t="str">
        <f t="shared" si="107"/>
        <v>tier - 2</v>
      </c>
      <c r="S703" t="s">
        <v>10</v>
      </c>
      <c r="T703" s="8" t="str">
        <f t="shared" si="108"/>
        <v>R1013</v>
      </c>
    </row>
    <row r="704" spans="1:20">
      <c r="A704" t="s">
        <v>733</v>
      </c>
      <c r="B704" t="str">
        <f t="shared" si="109"/>
        <v>Id1635</v>
      </c>
      <c r="C704">
        <v>1980</v>
      </c>
      <c r="D704" s="8">
        <f t="shared" si="100"/>
        <v>1980</v>
      </c>
      <c r="E704" t="s">
        <v>32</v>
      </c>
      <c r="F704" s="8" t="str">
        <f t="shared" si="101"/>
        <v>Aug</v>
      </c>
      <c r="G704">
        <v>8</v>
      </c>
      <c r="H704" s="15" t="str">
        <f t="shared" si="102"/>
        <v>8-Aug-1980</v>
      </c>
      <c r="I704" s="13">
        <v>29441</v>
      </c>
      <c r="J704" s="18">
        <f t="shared" si="103"/>
        <v>42</v>
      </c>
      <c r="K704">
        <v>2</v>
      </c>
      <c r="L704" s="14">
        <v>5993.62</v>
      </c>
      <c r="M704" t="s">
        <v>8</v>
      </c>
      <c r="N704">
        <f t="shared" si="104"/>
        <v>1</v>
      </c>
      <c r="O704" s="8" t="str">
        <f t="shared" si="105"/>
        <v>tier - 2</v>
      </c>
      <c r="P704" t="s">
        <v>9</v>
      </c>
      <c r="Q704">
        <f t="shared" si="106"/>
        <v>1</v>
      </c>
      <c r="R704" s="8" t="str">
        <f t="shared" si="107"/>
        <v>tier - 3</v>
      </c>
      <c r="S704" t="s">
        <v>10</v>
      </c>
      <c r="T704" s="8" t="str">
        <f t="shared" si="108"/>
        <v>R1013</v>
      </c>
    </row>
    <row r="705" spans="1:20">
      <c r="A705" t="s">
        <v>734</v>
      </c>
      <c r="B705" t="str">
        <f t="shared" si="109"/>
        <v>Id1634</v>
      </c>
      <c r="C705">
        <v>1989</v>
      </c>
      <c r="D705" s="8">
        <f t="shared" si="100"/>
        <v>1989</v>
      </c>
      <c r="E705" t="s">
        <v>32</v>
      </c>
      <c r="F705" s="8" t="str">
        <f t="shared" si="101"/>
        <v>Aug</v>
      </c>
      <c r="G705">
        <v>16</v>
      </c>
      <c r="H705" s="15" t="str">
        <f t="shared" si="102"/>
        <v>16-Aug-1989</v>
      </c>
      <c r="I705" s="13">
        <v>32736</v>
      </c>
      <c r="J705" s="18">
        <f t="shared" si="103"/>
        <v>33</v>
      </c>
      <c r="K705">
        <v>4</v>
      </c>
      <c r="L705" s="14">
        <v>6059.17</v>
      </c>
      <c r="M705" t="s">
        <v>8</v>
      </c>
      <c r="N705">
        <f t="shared" si="104"/>
        <v>1</v>
      </c>
      <c r="O705" s="8" t="str">
        <f t="shared" si="105"/>
        <v>tier - 2</v>
      </c>
      <c r="P705" t="s">
        <v>13</v>
      </c>
      <c r="Q705">
        <f t="shared" si="106"/>
        <v>2</v>
      </c>
      <c r="R705" s="8" t="str">
        <f t="shared" si="107"/>
        <v>tier - 1</v>
      </c>
      <c r="S705" t="s">
        <v>39</v>
      </c>
      <c r="T705" s="8" t="str">
        <f t="shared" si="108"/>
        <v>R1011</v>
      </c>
    </row>
    <row r="706" spans="1:20">
      <c r="A706" t="s">
        <v>735</v>
      </c>
      <c r="B706" t="str">
        <f t="shared" si="109"/>
        <v>Id1633</v>
      </c>
      <c r="C706">
        <v>1996</v>
      </c>
      <c r="D706" s="8">
        <f t="shared" ref="D706:D769" si="110">IF(C706="?",ROUND(AVERAGE($C$2:$C$2344),0),C706)</f>
        <v>1996</v>
      </c>
      <c r="E706" t="s">
        <v>7</v>
      </c>
      <c r="F706" s="8" t="str">
        <f t="shared" ref="F706:F769" si="111">IF(E706="?","Sep",E706)</f>
        <v>Jul</v>
      </c>
      <c r="G706">
        <v>28</v>
      </c>
      <c r="H706" s="15" t="str">
        <f t="shared" ref="H706:H769" si="112">CONCATENATE(G706,"-",F706,"-",D706)</f>
        <v>28-Jul-1996</v>
      </c>
      <c r="I706" s="13">
        <v>35274</v>
      </c>
      <c r="J706" s="18">
        <f t="shared" ref="J706:J769" si="113">DATEDIF(I706,"8-6-2023","Y")</f>
        <v>26</v>
      </c>
      <c r="K706">
        <v>0</v>
      </c>
      <c r="L706" s="14">
        <v>6061.8</v>
      </c>
      <c r="M706" t="s">
        <v>8</v>
      </c>
      <c r="N706">
        <f t="shared" ref="N706:N769" si="114">MATCH(M706,$M$2:$M$2344,0)</f>
        <v>1</v>
      </c>
      <c r="O706" s="8" t="str">
        <f t="shared" ref="O706:O769" si="115">IF(M706="?",INDEX($M$2:$M$2344,MODE($N$2:$N$2344)),M706)</f>
        <v>tier - 2</v>
      </c>
      <c r="P706" t="s">
        <v>9</v>
      </c>
      <c r="Q706">
        <f t="shared" ref="Q706:Q769" si="116">MATCH(P706,$P$2:$P$2344,0)</f>
        <v>1</v>
      </c>
      <c r="R706" s="8" t="str">
        <f t="shared" ref="R706:R769" si="117">IF(P706="?",INDEX($P$2:$P$2344,MODE($Q$2:$Q$2344)),P706)</f>
        <v>tier - 3</v>
      </c>
      <c r="S706" t="s">
        <v>20</v>
      </c>
      <c r="T706" s="8" t="str">
        <f t="shared" ref="T706:T769" si="118">IF(S706="?","Unknown",S706)</f>
        <v>R1012</v>
      </c>
    </row>
    <row r="707" spans="1:20">
      <c r="A707" t="s">
        <v>736</v>
      </c>
      <c r="B707" t="str">
        <f t="shared" ref="B707:B770" si="119">IF(A707="?", "Unknown",A707)</f>
        <v>Id1632</v>
      </c>
      <c r="C707">
        <v>1994</v>
      </c>
      <c r="D707" s="8">
        <f t="shared" si="110"/>
        <v>1994</v>
      </c>
      <c r="E707" t="s">
        <v>12</v>
      </c>
      <c r="F707" s="8" t="str">
        <f t="shared" si="111"/>
        <v>Nov</v>
      </c>
      <c r="G707">
        <v>8</v>
      </c>
      <c r="H707" s="15" t="str">
        <f t="shared" si="112"/>
        <v>8-Nov-1994</v>
      </c>
      <c r="I707" s="13">
        <v>34646</v>
      </c>
      <c r="J707" s="18">
        <f t="shared" si="113"/>
        <v>28</v>
      </c>
      <c r="K707">
        <v>0</v>
      </c>
      <c r="L707" s="14">
        <v>6064.37</v>
      </c>
      <c r="M707" t="s">
        <v>8</v>
      </c>
      <c r="N707">
        <f t="shared" si="114"/>
        <v>1</v>
      </c>
      <c r="O707" s="8" t="str">
        <f t="shared" si="115"/>
        <v>tier - 2</v>
      </c>
      <c r="P707" t="s">
        <v>8</v>
      </c>
      <c r="Q707">
        <f t="shared" si="116"/>
        <v>9</v>
      </c>
      <c r="R707" s="8" t="str">
        <f t="shared" si="117"/>
        <v>tier - 2</v>
      </c>
      <c r="S707" t="s">
        <v>39</v>
      </c>
      <c r="T707" s="8" t="str">
        <f t="shared" si="118"/>
        <v>R1011</v>
      </c>
    </row>
    <row r="708" spans="1:20">
      <c r="A708" t="s">
        <v>737</v>
      </c>
      <c r="B708" t="str">
        <f t="shared" si="119"/>
        <v>Id1631</v>
      </c>
      <c r="C708">
        <v>1984</v>
      </c>
      <c r="D708" s="8">
        <f t="shared" si="110"/>
        <v>1984</v>
      </c>
      <c r="E708" t="s">
        <v>17</v>
      </c>
      <c r="F708" s="8" t="str">
        <f t="shared" si="111"/>
        <v>Sep</v>
      </c>
      <c r="G708">
        <v>21</v>
      </c>
      <c r="H708" s="15" t="str">
        <f t="shared" si="112"/>
        <v>21-Sep-1984</v>
      </c>
      <c r="I708" s="13">
        <v>30946</v>
      </c>
      <c r="J708" s="18">
        <f t="shared" si="113"/>
        <v>38</v>
      </c>
      <c r="K708">
        <v>1</v>
      </c>
      <c r="L708" s="14">
        <v>6067.13</v>
      </c>
      <c r="M708" t="s">
        <v>9</v>
      </c>
      <c r="N708">
        <f t="shared" si="114"/>
        <v>4</v>
      </c>
      <c r="O708" s="8" t="str">
        <f t="shared" si="115"/>
        <v>tier - 3</v>
      </c>
      <c r="P708" t="s">
        <v>13</v>
      </c>
      <c r="Q708">
        <f t="shared" si="116"/>
        <v>2</v>
      </c>
      <c r="R708" s="8" t="str">
        <f t="shared" si="117"/>
        <v>tier - 1</v>
      </c>
      <c r="S708" t="s">
        <v>165</v>
      </c>
      <c r="T708" s="8" t="str">
        <f t="shared" si="118"/>
        <v>R1016</v>
      </c>
    </row>
    <row r="709" spans="1:20">
      <c r="A709" t="s">
        <v>738</v>
      </c>
      <c r="B709" t="str">
        <f t="shared" si="119"/>
        <v>Id1630</v>
      </c>
      <c r="C709">
        <v>1979</v>
      </c>
      <c r="D709" s="8">
        <f t="shared" si="110"/>
        <v>1979</v>
      </c>
      <c r="E709" t="s">
        <v>32</v>
      </c>
      <c r="F709" s="8" t="str">
        <f t="shared" si="111"/>
        <v>Aug</v>
      </c>
      <c r="G709">
        <v>8</v>
      </c>
      <c r="H709" s="15" t="str">
        <f t="shared" si="112"/>
        <v>8-Aug-1979</v>
      </c>
      <c r="I709" s="13">
        <v>29075</v>
      </c>
      <c r="J709" s="18">
        <f t="shared" si="113"/>
        <v>43</v>
      </c>
      <c r="K709">
        <v>2</v>
      </c>
      <c r="L709" s="14">
        <v>6074.37</v>
      </c>
      <c r="M709" t="s">
        <v>8</v>
      </c>
      <c r="N709">
        <f t="shared" si="114"/>
        <v>1</v>
      </c>
      <c r="O709" s="8" t="str">
        <f t="shared" si="115"/>
        <v>tier - 2</v>
      </c>
      <c r="P709" t="s">
        <v>8</v>
      </c>
      <c r="Q709">
        <f t="shared" si="116"/>
        <v>9</v>
      </c>
      <c r="R709" s="8" t="str">
        <f t="shared" si="117"/>
        <v>tier - 2</v>
      </c>
      <c r="S709" t="s">
        <v>20</v>
      </c>
      <c r="T709" s="8" t="str">
        <f t="shared" si="118"/>
        <v>R1012</v>
      </c>
    </row>
    <row r="710" spans="1:20">
      <c r="A710" t="s">
        <v>739</v>
      </c>
      <c r="B710" t="str">
        <f t="shared" si="119"/>
        <v>Id1629</v>
      </c>
      <c r="C710">
        <v>1984</v>
      </c>
      <c r="D710" s="8">
        <f t="shared" si="110"/>
        <v>1984</v>
      </c>
      <c r="E710" t="s">
        <v>34</v>
      </c>
      <c r="F710" s="8" t="str">
        <f t="shared" si="111"/>
        <v>Oct</v>
      </c>
      <c r="G710">
        <v>14</v>
      </c>
      <c r="H710" s="15" t="str">
        <f t="shared" si="112"/>
        <v>14-Oct-1984</v>
      </c>
      <c r="I710" s="13">
        <v>30969</v>
      </c>
      <c r="J710" s="18">
        <f t="shared" si="113"/>
        <v>38</v>
      </c>
      <c r="K710">
        <v>1</v>
      </c>
      <c r="L710" s="14">
        <v>6079.67</v>
      </c>
      <c r="M710" t="s">
        <v>13</v>
      </c>
      <c r="N710">
        <f t="shared" si="114"/>
        <v>240</v>
      </c>
      <c r="O710" s="8" t="str">
        <f t="shared" si="115"/>
        <v>tier - 1</v>
      </c>
      <c r="P710" t="s">
        <v>13</v>
      </c>
      <c r="Q710">
        <f t="shared" si="116"/>
        <v>2</v>
      </c>
      <c r="R710" s="8" t="str">
        <f t="shared" si="117"/>
        <v>tier - 1</v>
      </c>
      <c r="S710" t="s">
        <v>273</v>
      </c>
      <c r="T710" s="8" t="str">
        <f t="shared" si="118"/>
        <v>R1014</v>
      </c>
    </row>
    <row r="711" spans="1:20">
      <c r="A711" t="s">
        <v>740</v>
      </c>
      <c r="B711" t="str">
        <f t="shared" si="119"/>
        <v>Id1628</v>
      </c>
      <c r="C711">
        <v>1984</v>
      </c>
      <c r="D711" s="8">
        <f t="shared" si="110"/>
        <v>1984</v>
      </c>
      <c r="E711" t="s">
        <v>7</v>
      </c>
      <c r="F711" s="8" t="str">
        <f t="shared" si="111"/>
        <v>Jul</v>
      </c>
      <c r="G711">
        <v>25</v>
      </c>
      <c r="H711" s="15" t="str">
        <f t="shared" si="112"/>
        <v>25-Jul-1984</v>
      </c>
      <c r="I711" s="13">
        <v>30888</v>
      </c>
      <c r="J711" s="18">
        <f t="shared" si="113"/>
        <v>38</v>
      </c>
      <c r="K711">
        <v>2</v>
      </c>
      <c r="L711" s="14">
        <v>6082.41</v>
      </c>
      <c r="M711" t="s">
        <v>13</v>
      </c>
      <c r="N711">
        <f t="shared" si="114"/>
        <v>240</v>
      </c>
      <c r="O711" s="8" t="str">
        <f t="shared" si="115"/>
        <v>tier - 1</v>
      </c>
      <c r="P711" t="s">
        <v>8</v>
      </c>
      <c r="Q711">
        <f t="shared" si="116"/>
        <v>9</v>
      </c>
      <c r="R711" s="8" t="str">
        <f t="shared" si="117"/>
        <v>tier - 2</v>
      </c>
      <c r="S711" t="s">
        <v>39</v>
      </c>
      <c r="T711" s="8" t="str">
        <f t="shared" si="118"/>
        <v>R1011</v>
      </c>
    </row>
    <row r="712" spans="1:20">
      <c r="A712" t="s">
        <v>741</v>
      </c>
      <c r="B712" t="str">
        <f t="shared" si="119"/>
        <v>Id1627</v>
      </c>
      <c r="C712">
        <v>1970</v>
      </c>
      <c r="D712" s="8">
        <f t="shared" si="110"/>
        <v>1970</v>
      </c>
      <c r="E712" t="s">
        <v>15</v>
      </c>
      <c r="F712" s="8" t="str">
        <f t="shared" si="111"/>
        <v>Jun</v>
      </c>
      <c r="G712">
        <v>9</v>
      </c>
      <c r="H712" s="15" t="str">
        <f t="shared" si="112"/>
        <v>9-Jun-1970</v>
      </c>
      <c r="I712" s="13">
        <v>25728</v>
      </c>
      <c r="J712" s="18">
        <f t="shared" si="113"/>
        <v>52</v>
      </c>
      <c r="K712">
        <v>0</v>
      </c>
      <c r="L712" s="14">
        <v>6098.38</v>
      </c>
      <c r="M712" t="s">
        <v>8</v>
      </c>
      <c r="N712">
        <f t="shared" si="114"/>
        <v>1</v>
      </c>
      <c r="O712" s="8" t="str">
        <f t="shared" si="115"/>
        <v>tier - 2</v>
      </c>
      <c r="P712" t="s">
        <v>8</v>
      </c>
      <c r="Q712">
        <f t="shared" si="116"/>
        <v>9</v>
      </c>
      <c r="R712" s="8" t="str">
        <f t="shared" si="117"/>
        <v>tier - 2</v>
      </c>
      <c r="S712" t="s">
        <v>10</v>
      </c>
      <c r="T712" s="8" t="str">
        <f t="shared" si="118"/>
        <v>R1013</v>
      </c>
    </row>
    <row r="713" spans="1:20">
      <c r="A713" t="s">
        <v>742</v>
      </c>
      <c r="B713" t="str">
        <f t="shared" si="119"/>
        <v>Id1626</v>
      </c>
      <c r="C713">
        <v>1995</v>
      </c>
      <c r="D713" s="8">
        <f t="shared" si="110"/>
        <v>1995</v>
      </c>
      <c r="E713" t="s">
        <v>17</v>
      </c>
      <c r="F713" s="8" t="str">
        <f t="shared" si="111"/>
        <v>Sep</v>
      </c>
      <c r="G713">
        <v>9</v>
      </c>
      <c r="H713" s="15" t="str">
        <f t="shared" si="112"/>
        <v>9-Sep-1995</v>
      </c>
      <c r="I713" s="13">
        <v>34951</v>
      </c>
      <c r="J713" s="18">
        <f t="shared" si="113"/>
        <v>27</v>
      </c>
      <c r="K713">
        <v>0</v>
      </c>
      <c r="L713" s="14">
        <v>6111.95</v>
      </c>
      <c r="M713" t="s">
        <v>8</v>
      </c>
      <c r="N713">
        <f t="shared" si="114"/>
        <v>1</v>
      </c>
      <c r="O713" s="8" t="str">
        <f t="shared" si="115"/>
        <v>tier - 2</v>
      </c>
      <c r="P713" t="s">
        <v>9</v>
      </c>
      <c r="Q713">
        <f t="shared" si="116"/>
        <v>1</v>
      </c>
      <c r="R713" s="8" t="str">
        <f t="shared" si="117"/>
        <v>tier - 3</v>
      </c>
      <c r="S713" t="s">
        <v>532</v>
      </c>
      <c r="T713" s="8" t="str">
        <f t="shared" si="118"/>
        <v>R1026</v>
      </c>
    </row>
    <row r="714" spans="1:20">
      <c r="A714" t="s">
        <v>743</v>
      </c>
      <c r="B714" t="str">
        <f t="shared" si="119"/>
        <v>Id1625</v>
      </c>
      <c r="C714">
        <v>1985</v>
      </c>
      <c r="D714" s="8">
        <f t="shared" si="110"/>
        <v>1985</v>
      </c>
      <c r="E714" t="s">
        <v>7</v>
      </c>
      <c r="F714" s="8" t="str">
        <f t="shared" si="111"/>
        <v>Jul</v>
      </c>
      <c r="G714">
        <v>21</v>
      </c>
      <c r="H714" s="15" t="str">
        <f t="shared" si="112"/>
        <v>21-Jul-1985</v>
      </c>
      <c r="I714" s="13">
        <v>31249</v>
      </c>
      <c r="J714" s="18">
        <f t="shared" si="113"/>
        <v>37</v>
      </c>
      <c r="K714">
        <v>1</v>
      </c>
      <c r="L714" s="14">
        <v>6112.35</v>
      </c>
      <c r="M714" t="s">
        <v>8</v>
      </c>
      <c r="N714">
        <f t="shared" si="114"/>
        <v>1</v>
      </c>
      <c r="O714" s="8" t="str">
        <f t="shared" si="115"/>
        <v>tier - 2</v>
      </c>
      <c r="P714" t="s">
        <v>13</v>
      </c>
      <c r="Q714">
        <f t="shared" si="116"/>
        <v>2</v>
      </c>
      <c r="R714" s="8" t="str">
        <f t="shared" si="117"/>
        <v>tier - 1</v>
      </c>
      <c r="S714" t="s">
        <v>20</v>
      </c>
      <c r="T714" s="8" t="str">
        <f t="shared" si="118"/>
        <v>R1012</v>
      </c>
    </row>
    <row r="715" spans="1:20">
      <c r="A715" t="s">
        <v>744</v>
      </c>
      <c r="B715" t="str">
        <f t="shared" si="119"/>
        <v>Id1624</v>
      </c>
      <c r="C715">
        <v>1991</v>
      </c>
      <c r="D715" s="8">
        <f t="shared" si="110"/>
        <v>1991</v>
      </c>
      <c r="E715" t="s">
        <v>7</v>
      </c>
      <c r="F715" s="8" t="str">
        <f t="shared" si="111"/>
        <v>Jul</v>
      </c>
      <c r="G715">
        <v>25</v>
      </c>
      <c r="H715" s="15" t="str">
        <f t="shared" si="112"/>
        <v>25-Jul-1991</v>
      </c>
      <c r="I715" s="13">
        <v>33444</v>
      </c>
      <c r="J715" s="18">
        <f t="shared" si="113"/>
        <v>31</v>
      </c>
      <c r="K715">
        <v>3</v>
      </c>
      <c r="L715" s="14">
        <v>6113.23</v>
      </c>
      <c r="M715" t="s">
        <v>8</v>
      </c>
      <c r="N715">
        <f t="shared" si="114"/>
        <v>1</v>
      </c>
      <c r="O715" s="8" t="str">
        <f t="shared" si="115"/>
        <v>tier - 2</v>
      </c>
      <c r="P715" t="s">
        <v>8</v>
      </c>
      <c r="Q715">
        <f t="shared" si="116"/>
        <v>9</v>
      </c>
      <c r="R715" s="8" t="str">
        <f t="shared" si="117"/>
        <v>tier - 2</v>
      </c>
      <c r="S715" t="s">
        <v>244</v>
      </c>
      <c r="T715" s="8" t="str">
        <f t="shared" si="118"/>
        <v>R1024</v>
      </c>
    </row>
    <row r="716" spans="1:20">
      <c r="A716" t="s">
        <v>745</v>
      </c>
      <c r="B716" t="str">
        <f t="shared" si="119"/>
        <v>Id1623</v>
      </c>
      <c r="C716">
        <v>1983</v>
      </c>
      <c r="D716" s="8">
        <f t="shared" si="110"/>
        <v>1983</v>
      </c>
      <c r="E716" t="s">
        <v>32</v>
      </c>
      <c r="F716" s="8" t="str">
        <f t="shared" si="111"/>
        <v>Aug</v>
      </c>
      <c r="G716">
        <v>11</v>
      </c>
      <c r="H716" s="15" t="str">
        <f t="shared" si="112"/>
        <v>11-Aug-1983</v>
      </c>
      <c r="I716" s="13">
        <v>30539</v>
      </c>
      <c r="J716" s="18">
        <f t="shared" si="113"/>
        <v>39</v>
      </c>
      <c r="K716">
        <v>1</v>
      </c>
      <c r="L716" s="14">
        <v>6117.49</v>
      </c>
      <c r="M716" t="s">
        <v>8</v>
      </c>
      <c r="N716">
        <f t="shared" si="114"/>
        <v>1</v>
      </c>
      <c r="O716" s="8" t="str">
        <f t="shared" si="115"/>
        <v>tier - 2</v>
      </c>
      <c r="P716" t="s">
        <v>9</v>
      </c>
      <c r="Q716">
        <f t="shared" si="116"/>
        <v>1</v>
      </c>
      <c r="R716" s="8" t="str">
        <f t="shared" si="117"/>
        <v>tier - 3</v>
      </c>
      <c r="S716" t="s">
        <v>20</v>
      </c>
      <c r="T716" s="8" t="str">
        <f t="shared" si="118"/>
        <v>R1012</v>
      </c>
    </row>
    <row r="717" spans="1:20">
      <c r="A717" t="s">
        <v>746</v>
      </c>
      <c r="B717" t="str">
        <f t="shared" si="119"/>
        <v>Id1622</v>
      </c>
      <c r="C717">
        <v>1983</v>
      </c>
      <c r="D717" s="8">
        <f t="shared" si="110"/>
        <v>1983</v>
      </c>
      <c r="E717" t="s">
        <v>12</v>
      </c>
      <c r="F717" s="8" t="str">
        <f t="shared" si="111"/>
        <v>Nov</v>
      </c>
      <c r="G717">
        <v>16</v>
      </c>
      <c r="H717" s="15" t="str">
        <f t="shared" si="112"/>
        <v>16-Nov-1983</v>
      </c>
      <c r="I717" s="13">
        <v>30636</v>
      </c>
      <c r="J717" s="18">
        <f t="shared" si="113"/>
        <v>39</v>
      </c>
      <c r="K717">
        <v>1</v>
      </c>
      <c r="L717" s="14">
        <v>6123.57</v>
      </c>
      <c r="M717" t="s">
        <v>9</v>
      </c>
      <c r="N717">
        <f t="shared" si="114"/>
        <v>4</v>
      </c>
      <c r="O717" s="8" t="str">
        <f t="shared" si="115"/>
        <v>tier - 3</v>
      </c>
      <c r="P717" t="s">
        <v>8</v>
      </c>
      <c r="Q717">
        <f t="shared" si="116"/>
        <v>9</v>
      </c>
      <c r="R717" s="8" t="str">
        <f t="shared" si="117"/>
        <v>tier - 2</v>
      </c>
      <c r="S717" t="s">
        <v>20</v>
      </c>
      <c r="T717" s="8" t="str">
        <f t="shared" si="118"/>
        <v>R1012</v>
      </c>
    </row>
    <row r="718" spans="1:20">
      <c r="A718" t="s">
        <v>747</v>
      </c>
      <c r="B718" t="str">
        <f t="shared" si="119"/>
        <v>Id1621</v>
      </c>
      <c r="C718">
        <v>1990</v>
      </c>
      <c r="D718" s="8">
        <f t="shared" si="110"/>
        <v>1990</v>
      </c>
      <c r="E718" t="s">
        <v>32</v>
      </c>
      <c r="F718" s="8" t="str">
        <f t="shared" si="111"/>
        <v>Aug</v>
      </c>
      <c r="G718">
        <v>18</v>
      </c>
      <c r="H718" s="15" t="str">
        <f t="shared" si="112"/>
        <v>18-Aug-1990</v>
      </c>
      <c r="I718" s="13">
        <v>33103</v>
      </c>
      <c r="J718" s="18">
        <f t="shared" si="113"/>
        <v>32</v>
      </c>
      <c r="K718">
        <v>3</v>
      </c>
      <c r="L718" s="14">
        <v>6128.8</v>
      </c>
      <c r="M718" t="s">
        <v>8</v>
      </c>
      <c r="N718">
        <f t="shared" si="114"/>
        <v>1</v>
      </c>
      <c r="O718" s="8" t="str">
        <f t="shared" si="115"/>
        <v>tier - 2</v>
      </c>
      <c r="P718" t="s">
        <v>9</v>
      </c>
      <c r="Q718">
        <f t="shared" si="116"/>
        <v>1</v>
      </c>
      <c r="R718" s="8" t="str">
        <f t="shared" si="117"/>
        <v>tier - 3</v>
      </c>
      <c r="S718" t="s">
        <v>20</v>
      </c>
      <c r="T718" s="8" t="str">
        <f t="shared" si="118"/>
        <v>R1012</v>
      </c>
    </row>
    <row r="719" spans="1:20">
      <c r="A719" t="s">
        <v>748</v>
      </c>
      <c r="B719" t="str">
        <f t="shared" si="119"/>
        <v>Id1620</v>
      </c>
      <c r="C719">
        <v>1969</v>
      </c>
      <c r="D719" s="8">
        <f t="shared" si="110"/>
        <v>1969</v>
      </c>
      <c r="E719" t="s">
        <v>12</v>
      </c>
      <c r="F719" s="8" t="str">
        <f t="shared" si="111"/>
        <v>Nov</v>
      </c>
      <c r="G719">
        <v>9</v>
      </c>
      <c r="H719" s="15" t="str">
        <f t="shared" si="112"/>
        <v>9-Nov-1969</v>
      </c>
      <c r="I719" s="13">
        <v>25516</v>
      </c>
      <c r="J719" s="18">
        <f t="shared" si="113"/>
        <v>53</v>
      </c>
      <c r="K719">
        <v>0</v>
      </c>
      <c r="L719" s="14">
        <v>6138.5</v>
      </c>
      <c r="M719" t="s">
        <v>8</v>
      </c>
      <c r="N719">
        <f t="shared" si="114"/>
        <v>1</v>
      </c>
      <c r="O719" s="8" t="str">
        <f t="shared" si="115"/>
        <v>tier - 2</v>
      </c>
      <c r="P719" t="s">
        <v>8</v>
      </c>
      <c r="Q719">
        <f t="shared" si="116"/>
        <v>9</v>
      </c>
      <c r="R719" s="8" t="str">
        <f t="shared" si="117"/>
        <v>tier - 2</v>
      </c>
      <c r="S719" t="s">
        <v>39</v>
      </c>
      <c r="T719" s="8" t="str">
        <f t="shared" si="118"/>
        <v>R1011</v>
      </c>
    </row>
    <row r="720" spans="1:20">
      <c r="A720" t="s">
        <v>749</v>
      </c>
      <c r="B720" t="str">
        <f t="shared" si="119"/>
        <v>Id1619</v>
      </c>
      <c r="C720">
        <v>1978</v>
      </c>
      <c r="D720" s="8">
        <f t="shared" si="110"/>
        <v>1978</v>
      </c>
      <c r="E720" t="s">
        <v>17</v>
      </c>
      <c r="F720" s="8" t="str">
        <f t="shared" si="111"/>
        <v>Sep</v>
      </c>
      <c r="G720">
        <v>5</v>
      </c>
      <c r="H720" s="15" t="str">
        <f t="shared" si="112"/>
        <v>5-Sep-1978</v>
      </c>
      <c r="I720" s="13">
        <v>28738</v>
      </c>
      <c r="J720" s="18">
        <f t="shared" si="113"/>
        <v>44</v>
      </c>
      <c r="K720">
        <v>2</v>
      </c>
      <c r="L720" s="14">
        <v>6138.58</v>
      </c>
      <c r="M720" t="s">
        <v>8</v>
      </c>
      <c r="N720">
        <f t="shared" si="114"/>
        <v>1</v>
      </c>
      <c r="O720" s="8" t="str">
        <f t="shared" si="115"/>
        <v>tier - 2</v>
      </c>
      <c r="P720" t="s">
        <v>13</v>
      </c>
      <c r="Q720">
        <f t="shared" si="116"/>
        <v>2</v>
      </c>
      <c r="R720" s="8" t="str">
        <f t="shared" si="117"/>
        <v>tier - 1</v>
      </c>
      <c r="S720" t="s">
        <v>10</v>
      </c>
      <c r="T720" s="8" t="str">
        <f t="shared" si="118"/>
        <v>R1013</v>
      </c>
    </row>
    <row r="721" spans="1:20">
      <c r="A721" t="s">
        <v>750</v>
      </c>
      <c r="B721" t="str">
        <f t="shared" si="119"/>
        <v>Id1618</v>
      </c>
      <c r="C721">
        <v>1976</v>
      </c>
      <c r="D721" s="8">
        <f t="shared" si="110"/>
        <v>1976</v>
      </c>
      <c r="E721" t="s">
        <v>27</v>
      </c>
      <c r="F721" s="8" t="str">
        <f t="shared" si="111"/>
        <v>Dec</v>
      </c>
      <c r="G721">
        <v>12</v>
      </c>
      <c r="H721" s="15" t="str">
        <f t="shared" si="112"/>
        <v>12-Dec-1976</v>
      </c>
      <c r="I721" s="13">
        <v>28106</v>
      </c>
      <c r="J721" s="18">
        <f t="shared" si="113"/>
        <v>46</v>
      </c>
      <c r="K721">
        <v>2</v>
      </c>
      <c r="L721" s="14">
        <v>6139.14</v>
      </c>
      <c r="M721" t="s">
        <v>8</v>
      </c>
      <c r="N721">
        <f t="shared" si="114"/>
        <v>1</v>
      </c>
      <c r="O721" s="8" t="str">
        <f t="shared" si="115"/>
        <v>tier - 2</v>
      </c>
      <c r="P721" t="s">
        <v>9</v>
      </c>
      <c r="Q721">
        <f t="shared" si="116"/>
        <v>1</v>
      </c>
      <c r="R721" s="8" t="str">
        <f t="shared" si="117"/>
        <v>tier - 3</v>
      </c>
      <c r="S721" t="s">
        <v>10</v>
      </c>
      <c r="T721" s="8" t="str">
        <f t="shared" si="118"/>
        <v>R1013</v>
      </c>
    </row>
    <row r="722" spans="1:20">
      <c r="A722" t="s">
        <v>751</v>
      </c>
      <c r="B722" t="str">
        <f t="shared" si="119"/>
        <v>Id1617</v>
      </c>
      <c r="C722">
        <v>1970</v>
      </c>
      <c r="D722" s="8">
        <f t="shared" si="110"/>
        <v>1970</v>
      </c>
      <c r="E722" t="s">
        <v>34</v>
      </c>
      <c r="F722" s="8" t="str">
        <f t="shared" si="111"/>
        <v>Oct</v>
      </c>
      <c r="G722">
        <v>14</v>
      </c>
      <c r="H722" s="15" t="str">
        <f t="shared" si="112"/>
        <v>14-Oct-1970</v>
      </c>
      <c r="I722" s="13">
        <v>25855</v>
      </c>
      <c r="J722" s="18">
        <f t="shared" si="113"/>
        <v>52</v>
      </c>
      <c r="K722">
        <v>0</v>
      </c>
      <c r="L722" s="14">
        <v>6147.12</v>
      </c>
      <c r="M722" t="s">
        <v>8</v>
      </c>
      <c r="N722">
        <f t="shared" si="114"/>
        <v>1</v>
      </c>
      <c r="O722" s="8" t="str">
        <f t="shared" si="115"/>
        <v>tier - 2</v>
      </c>
      <c r="P722" t="s">
        <v>9</v>
      </c>
      <c r="Q722">
        <f t="shared" si="116"/>
        <v>1</v>
      </c>
      <c r="R722" s="8" t="str">
        <f t="shared" si="117"/>
        <v>tier - 3</v>
      </c>
      <c r="S722" t="s">
        <v>20</v>
      </c>
      <c r="T722" s="8" t="str">
        <f t="shared" si="118"/>
        <v>R1012</v>
      </c>
    </row>
    <row r="723" spans="1:20">
      <c r="A723" t="s">
        <v>752</v>
      </c>
      <c r="B723" t="str">
        <f t="shared" si="119"/>
        <v>Id1616</v>
      </c>
      <c r="C723">
        <v>1973</v>
      </c>
      <c r="D723" s="8">
        <f t="shared" si="110"/>
        <v>1973</v>
      </c>
      <c r="E723" t="s">
        <v>12</v>
      </c>
      <c r="F723" s="8" t="str">
        <f t="shared" si="111"/>
        <v>Nov</v>
      </c>
      <c r="G723">
        <v>6</v>
      </c>
      <c r="H723" s="15" t="str">
        <f t="shared" si="112"/>
        <v>6-Nov-1973</v>
      </c>
      <c r="I723" s="13">
        <v>26974</v>
      </c>
      <c r="J723" s="18">
        <f t="shared" si="113"/>
        <v>49</v>
      </c>
      <c r="K723">
        <v>0</v>
      </c>
      <c r="L723" s="14">
        <v>6152.05</v>
      </c>
      <c r="M723" t="s">
        <v>8</v>
      </c>
      <c r="N723">
        <f t="shared" si="114"/>
        <v>1</v>
      </c>
      <c r="O723" s="8" t="str">
        <f t="shared" si="115"/>
        <v>tier - 2</v>
      </c>
      <c r="P723" t="s">
        <v>9</v>
      </c>
      <c r="Q723">
        <f t="shared" si="116"/>
        <v>1</v>
      </c>
      <c r="R723" s="8" t="str">
        <f t="shared" si="117"/>
        <v>tier - 3</v>
      </c>
      <c r="S723" t="s">
        <v>10</v>
      </c>
      <c r="T723" s="8" t="str">
        <f t="shared" si="118"/>
        <v>R1013</v>
      </c>
    </row>
    <row r="724" spans="1:20">
      <c r="A724" t="s">
        <v>753</v>
      </c>
      <c r="B724" t="str">
        <f t="shared" si="119"/>
        <v>Id1615</v>
      </c>
      <c r="C724">
        <v>1985</v>
      </c>
      <c r="D724" s="8">
        <f t="shared" si="110"/>
        <v>1985</v>
      </c>
      <c r="E724" t="s">
        <v>34</v>
      </c>
      <c r="F724" s="8" t="str">
        <f t="shared" si="111"/>
        <v>Oct</v>
      </c>
      <c r="G724">
        <v>15</v>
      </c>
      <c r="H724" s="15" t="str">
        <f t="shared" si="112"/>
        <v>15-Oct-1985</v>
      </c>
      <c r="I724" s="13">
        <v>31335</v>
      </c>
      <c r="J724" s="18">
        <f t="shared" si="113"/>
        <v>37</v>
      </c>
      <c r="K724">
        <v>3</v>
      </c>
      <c r="L724" s="14">
        <v>6159.57</v>
      </c>
      <c r="M724" t="s">
        <v>8</v>
      </c>
      <c r="N724">
        <f t="shared" si="114"/>
        <v>1</v>
      </c>
      <c r="O724" s="8" t="str">
        <f t="shared" si="115"/>
        <v>tier - 2</v>
      </c>
      <c r="P724" t="s">
        <v>13</v>
      </c>
      <c r="Q724">
        <f t="shared" si="116"/>
        <v>2</v>
      </c>
      <c r="R724" s="8" t="str">
        <f t="shared" si="117"/>
        <v>tier - 1</v>
      </c>
      <c r="S724" t="s">
        <v>20</v>
      </c>
      <c r="T724" s="8" t="str">
        <f t="shared" si="118"/>
        <v>R1012</v>
      </c>
    </row>
    <row r="725" spans="1:20">
      <c r="A725" t="s">
        <v>754</v>
      </c>
      <c r="B725" t="str">
        <f t="shared" si="119"/>
        <v>Id1614</v>
      </c>
      <c r="C725">
        <v>1984</v>
      </c>
      <c r="D725" s="8">
        <f t="shared" si="110"/>
        <v>1984</v>
      </c>
      <c r="E725" t="s">
        <v>34</v>
      </c>
      <c r="F725" s="8" t="str">
        <f t="shared" si="111"/>
        <v>Oct</v>
      </c>
      <c r="G725">
        <v>6</v>
      </c>
      <c r="H725" s="15" t="str">
        <f t="shared" si="112"/>
        <v>6-Oct-1984</v>
      </c>
      <c r="I725" s="13">
        <v>30961</v>
      </c>
      <c r="J725" s="18">
        <f t="shared" si="113"/>
        <v>38</v>
      </c>
      <c r="K725">
        <v>3</v>
      </c>
      <c r="L725" s="14">
        <v>6170.96</v>
      </c>
      <c r="M725" t="s">
        <v>8</v>
      </c>
      <c r="N725">
        <f t="shared" si="114"/>
        <v>1</v>
      </c>
      <c r="O725" s="8" t="str">
        <f t="shared" si="115"/>
        <v>tier - 2</v>
      </c>
      <c r="P725" t="s">
        <v>13</v>
      </c>
      <c r="Q725">
        <f t="shared" si="116"/>
        <v>2</v>
      </c>
      <c r="R725" s="8" t="str">
        <f t="shared" si="117"/>
        <v>tier - 1</v>
      </c>
      <c r="S725" t="s">
        <v>10</v>
      </c>
      <c r="T725" s="8" t="str">
        <f t="shared" si="118"/>
        <v>R1013</v>
      </c>
    </row>
    <row r="726" spans="1:20">
      <c r="A726" t="s">
        <v>755</v>
      </c>
      <c r="B726" t="str">
        <f t="shared" si="119"/>
        <v>Id1613</v>
      </c>
      <c r="C726">
        <v>1985</v>
      </c>
      <c r="D726" s="8">
        <f t="shared" si="110"/>
        <v>1985</v>
      </c>
      <c r="E726" t="s">
        <v>32</v>
      </c>
      <c r="F726" s="8" t="str">
        <f t="shared" si="111"/>
        <v>Aug</v>
      </c>
      <c r="G726">
        <v>9</v>
      </c>
      <c r="H726" s="15" t="str">
        <f t="shared" si="112"/>
        <v>9-Aug-1985</v>
      </c>
      <c r="I726" s="13">
        <v>31268</v>
      </c>
      <c r="J726" s="18">
        <f t="shared" si="113"/>
        <v>37</v>
      </c>
      <c r="K726">
        <v>3</v>
      </c>
      <c r="L726" s="14">
        <v>6183.32</v>
      </c>
      <c r="M726" t="s">
        <v>8</v>
      </c>
      <c r="N726">
        <f t="shared" si="114"/>
        <v>1</v>
      </c>
      <c r="O726" s="8" t="str">
        <f t="shared" si="115"/>
        <v>tier - 2</v>
      </c>
      <c r="P726" t="s">
        <v>8</v>
      </c>
      <c r="Q726">
        <f t="shared" si="116"/>
        <v>9</v>
      </c>
      <c r="R726" s="8" t="str">
        <f t="shared" si="117"/>
        <v>tier - 2</v>
      </c>
      <c r="S726" t="s">
        <v>20</v>
      </c>
      <c r="T726" s="8" t="str">
        <f t="shared" si="118"/>
        <v>R1012</v>
      </c>
    </row>
    <row r="727" spans="1:20">
      <c r="A727" t="s">
        <v>756</v>
      </c>
      <c r="B727" t="str">
        <f t="shared" si="119"/>
        <v>Id1612</v>
      </c>
      <c r="C727">
        <v>1970</v>
      </c>
      <c r="D727" s="8">
        <f t="shared" si="110"/>
        <v>1970</v>
      </c>
      <c r="E727" t="s">
        <v>34</v>
      </c>
      <c r="F727" s="8" t="str">
        <f t="shared" si="111"/>
        <v>Oct</v>
      </c>
      <c r="G727">
        <v>5</v>
      </c>
      <c r="H727" s="15" t="str">
        <f t="shared" si="112"/>
        <v>5-Oct-1970</v>
      </c>
      <c r="I727" s="13">
        <v>25846</v>
      </c>
      <c r="J727" s="18">
        <f t="shared" si="113"/>
        <v>52</v>
      </c>
      <c r="K727">
        <v>0</v>
      </c>
      <c r="L727" s="14">
        <v>6183.46</v>
      </c>
      <c r="M727" t="s">
        <v>8</v>
      </c>
      <c r="N727">
        <f t="shared" si="114"/>
        <v>1</v>
      </c>
      <c r="O727" s="8" t="str">
        <f t="shared" si="115"/>
        <v>tier - 2</v>
      </c>
      <c r="P727" t="s">
        <v>8</v>
      </c>
      <c r="Q727">
        <f t="shared" si="116"/>
        <v>9</v>
      </c>
      <c r="R727" s="8" t="str">
        <f t="shared" si="117"/>
        <v>tier - 2</v>
      </c>
      <c r="S727" t="s">
        <v>20</v>
      </c>
      <c r="T727" s="8" t="str">
        <f t="shared" si="118"/>
        <v>R1012</v>
      </c>
    </row>
    <row r="728" spans="1:20">
      <c r="A728" t="s">
        <v>757</v>
      </c>
      <c r="B728" t="str">
        <f t="shared" si="119"/>
        <v>Id1611</v>
      </c>
      <c r="C728">
        <v>1988</v>
      </c>
      <c r="D728" s="8">
        <f t="shared" si="110"/>
        <v>1988</v>
      </c>
      <c r="E728" t="s">
        <v>12</v>
      </c>
      <c r="F728" s="8" t="str">
        <f t="shared" si="111"/>
        <v>Nov</v>
      </c>
      <c r="G728">
        <v>1</v>
      </c>
      <c r="H728" s="15" t="str">
        <f t="shared" si="112"/>
        <v>1-Nov-1988</v>
      </c>
      <c r="I728" s="13">
        <v>32448</v>
      </c>
      <c r="J728" s="18">
        <f t="shared" si="113"/>
        <v>34</v>
      </c>
      <c r="K728">
        <v>3</v>
      </c>
      <c r="L728" s="14">
        <v>6184.3</v>
      </c>
      <c r="M728" t="s">
        <v>8</v>
      </c>
      <c r="N728">
        <f t="shared" si="114"/>
        <v>1</v>
      </c>
      <c r="O728" s="8" t="str">
        <f t="shared" si="115"/>
        <v>tier - 2</v>
      </c>
      <c r="P728" t="s">
        <v>9</v>
      </c>
      <c r="Q728">
        <f t="shared" si="116"/>
        <v>1</v>
      </c>
      <c r="R728" s="8" t="str">
        <f t="shared" si="117"/>
        <v>tier - 3</v>
      </c>
      <c r="S728" t="s">
        <v>10</v>
      </c>
      <c r="T728" s="8" t="str">
        <f t="shared" si="118"/>
        <v>R1013</v>
      </c>
    </row>
    <row r="729" spans="1:20">
      <c r="A729" t="s">
        <v>758</v>
      </c>
      <c r="B729" t="str">
        <f t="shared" si="119"/>
        <v>Id1610</v>
      </c>
      <c r="C729">
        <v>1981</v>
      </c>
      <c r="D729" s="8">
        <f t="shared" si="110"/>
        <v>1981</v>
      </c>
      <c r="E729" t="s">
        <v>12</v>
      </c>
      <c r="F729" s="8" t="str">
        <f t="shared" si="111"/>
        <v>Nov</v>
      </c>
      <c r="G729">
        <v>22</v>
      </c>
      <c r="H729" s="15" t="str">
        <f t="shared" si="112"/>
        <v>22-Nov-1981</v>
      </c>
      <c r="I729" s="13">
        <v>29912</v>
      </c>
      <c r="J729" s="18">
        <f t="shared" si="113"/>
        <v>41</v>
      </c>
      <c r="K729">
        <v>0</v>
      </c>
      <c r="L729" s="14">
        <v>6185.32</v>
      </c>
      <c r="M729" t="s">
        <v>8</v>
      </c>
      <c r="N729">
        <f t="shared" si="114"/>
        <v>1</v>
      </c>
      <c r="O729" s="8" t="str">
        <f t="shared" si="115"/>
        <v>tier - 2</v>
      </c>
      <c r="P729" t="s">
        <v>13</v>
      </c>
      <c r="Q729">
        <f t="shared" si="116"/>
        <v>2</v>
      </c>
      <c r="R729" s="8" t="str">
        <f t="shared" si="117"/>
        <v>tier - 1</v>
      </c>
      <c r="S729" t="s">
        <v>10</v>
      </c>
      <c r="T729" s="8" t="str">
        <f t="shared" si="118"/>
        <v>R1013</v>
      </c>
    </row>
    <row r="730" spans="1:20">
      <c r="A730" t="s">
        <v>759</v>
      </c>
      <c r="B730" t="str">
        <f t="shared" si="119"/>
        <v>Id1609</v>
      </c>
      <c r="C730">
        <v>1981</v>
      </c>
      <c r="D730" s="8">
        <f t="shared" si="110"/>
        <v>1981</v>
      </c>
      <c r="E730" t="s">
        <v>34</v>
      </c>
      <c r="F730" s="8" t="str">
        <f t="shared" si="111"/>
        <v>Oct</v>
      </c>
      <c r="G730">
        <v>1</v>
      </c>
      <c r="H730" s="15" t="str">
        <f t="shared" si="112"/>
        <v>1-Oct-1981</v>
      </c>
      <c r="I730" s="13">
        <v>29860</v>
      </c>
      <c r="J730" s="18">
        <f t="shared" si="113"/>
        <v>41</v>
      </c>
      <c r="K730">
        <v>0</v>
      </c>
      <c r="L730" s="14">
        <v>6186.13</v>
      </c>
      <c r="M730" t="s">
        <v>8</v>
      </c>
      <c r="N730">
        <f t="shared" si="114"/>
        <v>1</v>
      </c>
      <c r="O730" s="8" t="str">
        <f t="shared" si="115"/>
        <v>tier - 2</v>
      </c>
      <c r="P730" t="s">
        <v>9</v>
      </c>
      <c r="Q730">
        <f t="shared" si="116"/>
        <v>1</v>
      </c>
      <c r="R730" s="8" t="str">
        <f t="shared" si="117"/>
        <v>tier - 3</v>
      </c>
      <c r="S730" t="s">
        <v>39</v>
      </c>
      <c r="T730" s="8" t="str">
        <f t="shared" si="118"/>
        <v>R1011</v>
      </c>
    </row>
    <row r="731" spans="1:20">
      <c r="A731" t="s">
        <v>760</v>
      </c>
      <c r="B731" t="str">
        <f t="shared" si="119"/>
        <v>Id1608</v>
      </c>
      <c r="C731">
        <v>1988</v>
      </c>
      <c r="D731" s="8">
        <f t="shared" si="110"/>
        <v>1988</v>
      </c>
      <c r="E731" t="s">
        <v>34</v>
      </c>
      <c r="F731" s="8" t="str">
        <f t="shared" si="111"/>
        <v>Oct</v>
      </c>
      <c r="G731">
        <v>23</v>
      </c>
      <c r="H731" s="15" t="str">
        <f t="shared" si="112"/>
        <v>23-Oct-1988</v>
      </c>
      <c r="I731" s="13">
        <v>32439</v>
      </c>
      <c r="J731" s="18">
        <f t="shared" si="113"/>
        <v>34</v>
      </c>
      <c r="K731">
        <v>3</v>
      </c>
      <c r="L731" s="14">
        <v>6196.45</v>
      </c>
      <c r="M731" t="s">
        <v>8</v>
      </c>
      <c r="N731">
        <f t="shared" si="114"/>
        <v>1</v>
      </c>
      <c r="O731" s="8" t="str">
        <f t="shared" si="115"/>
        <v>tier - 2</v>
      </c>
      <c r="P731" t="s">
        <v>13</v>
      </c>
      <c r="Q731">
        <f t="shared" si="116"/>
        <v>2</v>
      </c>
      <c r="R731" s="8" t="str">
        <f t="shared" si="117"/>
        <v>tier - 1</v>
      </c>
      <c r="S731" t="s">
        <v>39</v>
      </c>
      <c r="T731" s="8" t="str">
        <f t="shared" si="118"/>
        <v>R1011</v>
      </c>
    </row>
    <row r="732" spans="1:20">
      <c r="A732" t="s">
        <v>761</v>
      </c>
      <c r="B732" t="str">
        <f t="shared" si="119"/>
        <v>Id1607</v>
      </c>
      <c r="C732">
        <v>1985</v>
      </c>
      <c r="D732" s="8">
        <f t="shared" si="110"/>
        <v>1985</v>
      </c>
      <c r="E732" t="s">
        <v>7</v>
      </c>
      <c r="F732" s="8" t="str">
        <f t="shared" si="111"/>
        <v>Jul</v>
      </c>
      <c r="G732">
        <v>22</v>
      </c>
      <c r="H732" s="15" t="str">
        <f t="shared" si="112"/>
        <v>22-Jul-1985</v>
      </c>
      <c r="I732" s="13">
        <v>31250</v>
      </c>
      <c r="J732" s="18">
        <f t="shared" si="113"/>
        <v>37</v>
      </c>
      <c r="K732">
        <v>2</v>
      </c>
      <c r="L732" s="14">
        <v>6198.75</v>
      </c>
      <c r="M732" t="s">
        <v>8</v>
      </c>
      <c r="N732">
        <f t="shared" si="114"/>
        <v>1</v>
      </c>
      <c r="O732" s="8" t="str">
        <f t="shared" si="115"/>
        <v>tier - 2</v>
      </c>
      <c r="P732" t="s">
        <v>13</v>
      </c>
      <c r="Q732">
        <f t="shared" si="116"/>
        <v>2</v>
      </c>
      <c r="R732" s="8" t="str">
        <f t="shared" si="117"/>
        <v>tier - 1</v>
      </c>
      <c r="S732" t="s">
        <v>20</v>
      </c>
      <c r="T732" s="8" t="str">
        <f t="shared" si="118"/>
        <v>R1012</v>
      </c>
    </row>
    <row r="733" spans="1:20">
      <c r="A733" t="s">
        <v>28</v>
      </c>
      <c r="B733" t="str">
        <f t="shared" si="119"/>
        <v>Unknown</v>
      </c>
      <c r="C733">
        <v>1985</v>
      </c>
      <c r="D733" s="8">
        <f t="shared" si="110"/>
        <v>1985</v>
      </c>
      <c r="E733" t="s">
        <v>27</v>
      </c>
      <c r="F733" s="8" t="str">
        <f t="shared" si="111"/>
        <v>Dec</v>
      </c>
      <c r="G733">
        <v>20</v>
      </c>
      <c r="H733" s="15" t="str">
        <f t="shared" si="112"/>
        <v>20-Dec-1985</v>
      </c>
      <c r="I733" s="13">
        <v>31401</v>
      </c>
      <c r="J733" s="18">
        <f t="shared" si="113"/>
        <v>37</v>
      </c>
      <c r="K733">
        <v>2</v>
      </c>
      <c r="L733" s="14">
        <v>6203.9</v>
      </c>
      <c r="M733" t="s">
        <v>13</v>
      </c>
      <c r="N733">
        <f t="shared" si="114"/>
        <v>240</v>
      </c>
      <c r="O733" s="8" t="str">
        <f t="shared" si="115"/>
        <v>tier - 1</v>
      </c>
      <c r="P733" t="s">
        <v>8</v>
      </c>
      <c r="Q733">
        <f t="shared" si="116"/>
        <v>9</v>
      </c>
      <c r="R733" s="8" t="str">
        <f t="shared" si="117"/>
        <v>tier - 2</v>
      </c>
      <c r="S733" t="s">
        <v>20</v>
      </c>
      <c r="T733" s="8" t="str">
        <f t="shared" si="118"/>
        <v>R1012</v>
      </c>
    </row>
    <row r="734" spans="1:20">
      <c r="A734" t="s">
        <v>762</v>
      </c>
      <c r="B734" t="str">
        <f t="shared" si="119"/>
        <v>Id1606</v>
      </c>
      <c r="C734">
        <v>1985</v>
      </c>
      <c r="D734" s="8">
        <f t="shared" si="110"/>
        <v>1985</v>
      </c>
      <c r="E734" t="s">
        <v>17</v>
      </c>
      <c r="F734" s="8" t="str">
        <f t="shared" si="111"/>
        <v>Sep</v>
      </c>
      <c r="G734">
        <v>22</v>
      </c>
      <c r="H734" s="15" t="str">
        <f t="shared" si="112"/>
        <v>22-Sep-1985</v>
      </c>
      <c r="I734" s="13">
        <v>31312</v>
      </c>
      <c r="J734" s="18">
        <f t="shared" si="113"/>
        <v>37</v>
      </c>
      <c r="K734">
        <v>2</v>
      </c>
      <c r="L734" s="14">
        <v>6203.9</v>
      </c>
      <c r="M734" t="s">
        <v>8</v>
      </c>
      <c r="N734">
        <f t="shared" si="114"/>
        <v>1</v>
      </c>
      <c r="O734" s="8" t="str">
        <f t="shared" si="115"/>
        <v>tier - 2</v>
      </c>
      <c r="P734" t="s">
        <v>8</v>
      </c>
      <c r="Q734">
        <f t="shared" si="116"/>
        <v>9</v>
      </c>
      <c r="R734" s="8" t="str">
        <f t="shared" si="117"/>
        <v>tier - 2</v>
      </c>
      <c r="S734" t="s">
        <v>20</v>
      </c>
      <c r="T734" s="8" t="str">
        <f t="shared" si="118"/>
        <v>R1012</v>
      </c>
    </row>
    <row r="735" spans="1:20">
      <c r="A735" t="s">
        <v>763</v>
      </c>
      <c r="B735" t="str">
        <f t="shared" si="119"/>
        <v>Id1605</v>
      </c>
      <c r="C735">
        <v>1999</v>
      </c>
      <c r="D735" s="8">
        <f t="shared" si="110"/>
        <v>1999</v>
      </c>
      <c r="E735" t="s">
        <v>17</v>
      </c>
      <c r="F735" s="8" t="str">
        <f t="shared" si="111"/>
        <v>Sep</v>
      </c>
      <c r="G735">
        <v>10</v>
      </c>
      <c r="H735" s="15" t="str">
        <f t="shared" si="112"/>
        <v>10-Sep-1999</v>
      </c>
      <c r="I735" s="13">
        <v>36413</v>
      </c>
      <c r="J735" s="18">
        <f t="shared" si="113"/>
        <v>23</v>
      </c>
      <c r="K735">
        <v>0</v>
      </c>
      <c r="L735" s="14">
        <v>6207.26</v>
      </c>
      <c r="M735" t="s">
        <v>8</v>
      </c>
      <c r="N735">
        <f t="shared" si="114"/>
        <v>1</v>
      </c>
      <c r="O735" s="8" t="str">
        <f t="shared" si="115"/>
        <v>tier - 2</v>
      </c>
      <c r="P735" t="s">
        <v>8</v>
      </c>
      <c r="Q735">
        <f t="shared" si="116"/>
        <v>9</v>
      </c>
      <c r="R735" s="8" t="str">
        <f t="shared" si="117"/>
        <v>tier - 2</v>
      </c>
      <c r="S735" t="s">
        <v>532</v>
      </c>
      <c r="T735" s="8" t="str">
        <f t="shared" si="118"/>
        <v>R1026</v>
      </c>
    </row>
    <row r="736" spans="1:20">
      <c r="A736" t="s">
        <v>764</v>
      </c>
      <c r="B736" t="str">
        <f t="shared" si="119"/>
        <v>Id1604</v>
      </c>
      <c r="C736">
        <v>1992</v>
      </c>
      <c r="D736" s="8">
        <f t="shared" si="110"/>
        <v>1992</v>
      </c>
      <c r="E736" t="s">
        <v>32</v>
      </c>
      <c r="F736" s="8" t="str">
        <f t="shared" si="111"/>
        <v>Aug</v>
      </c>
      <c r="G736">
        <v>12</v>
      </c>
      <c r="H736" s="15" t="str">
        <f t="shared" si="112"/>
        <v>12-Aug-1992</v>
      </c>
      <c r="I736" s="13">
        <v>33828</v>
      </c>
      <c r="J736" s="18">
        <f t="shared" si="113"/>
        <v>30</v>
      </c>
      <c r="K736">
        <v>0</v>
      </c>
      <c r="L736" s="14">
        <v>6208.5</v>
      </c>
      <c r="M736" t="s">
        <v>8</v>
      </c>
      <c r="N736">
        <f t="shared" si="114"/>
        <v>1</v>
      </c>
      <c r="O736" s="8" t="str">
        <f t="shared" si="115"/>
        <v>tier - 2</v>
      </c>
      <c r="P736" t="s">
        <v>13</v>
      </c>
      <c r="Q736">
        <f t="shared" si="116"/>
        <v>2</v>
      </c>
      <c r="R736" s="8" t="str">
        <f t="shared" si="117"/>
        <v>tier - 1</v>
      </c>
      <c r="S736" t="s">
        <v>297</v>
      </c>
      <c r="T736" s="8" t="str">
        <f t="shared" si="118"/>
        <v>R1021</v>
      </c>
    </row>
    <row r="737" spans="1:20">
      <c r="A737" t="s">
        <v>765</v>
      </c>
      <c r="B737" t="str">
        <f t="shared" si="119"/>
        <v>Id1603</v>
      </c>
      <c r="C737">
        <v>1972</v>
      </c>
      <c r="D737" s="8">
        <f t="shared" si="110"/>
        <v>1972</v>
      </c>
      <c r="E737" t="s">
        <v>15</v>
      </c>
      <c r="F737" s="8" t="str">
        <f t="shared" si="111"/>
        <v>Jun</v>
      </c>
      <c r="G737">
        <v>29</v>
      </c>
      <c r="H737" s="15" t="str">
        <f t="shared" si="112"/>
        <v>29-Jun-1972</v>
      </c>
      <c r="I737" s="13">
        <v>26479</v>
      </c>
      <c r="J737" s="18">
        <f t="shared" si="113"/>
        <v>50</v>
      </c>
      <c r="K737">
        <v>0</v>
      </c>
      <c r="L737" s="14">
        <v>6219.93</v>
      </c>
      <c r="M737" t="s">
        <v>8</v>
      </c>
      <c r="N737">
        <f t="shared" si="114"/>
        <v>1</v>
      </c>
      <c r="O737" s="8" t="str">
        <f t="shared" si="115"/>
        <v>tier - 2</v>
      </c>
      <c r="P737" t="s">
        <v>8</v>
      </c>
      <c r="Q737">
        <f t="shared" si="116"/>
        <v>9</v>
      </c>
      <c r="R737" s="8" t="str">
        <f t="shared" si="117"/>
        <v>tier - 2</v>
      </c>
      <c r="S737" t="s">
        <v>10</v>
      </c>
      <c r="T737" s="8" t="str">
        <f t="shared" si="118"/>
        <v>R1013</v>
      </c>
    </row>
    <row r="738" spans="1:20">
      <c r="A738" t="s">
        <v>766</v>
      </c>
      <c r="B738" t="str">
        <f t="shared" si="119"/>
        <v>Id1602</v>
      </c>
      <c r="C738">
        <v>1978</v>
      </c>
      <c r="D738" s="8">
        <f t="shared" si="110"/>
        <v>1978</v>
      </c>
      <c r="E738" t="s">
        <v>17</v>
      </c>
      <c r="F738" s="8" t="str">
        <f t="shared" si="111"/>
        <v>Sep</v>
      </c>
      <c r="G738">
        <v>19</v>
      </c>
      <c r="H738" s="15" t="str">
        <f t="shared" si="112"/>
        <v>19-Sep-1978</v>
      </c>
      <c r="I738" s="13">
        <v>28752</v>
      </c>
      <c r="J738" s="18">
        <f t="shared" si="113"/>
        <v>44</v>
      </c>
      <c r="K738">
        <v>2</v>
      </c>
      <c r="L738" s="14">
        <v>6236.95</v>
      </c>
      <c r="M738" t="s">
        <v>8</v>
      </c>
      <c r="N738">
        <f t="shared" si="114"/>
        <v>1</v>
      </c>
      <c r="O738" s="8" t="str">
        <f t="shared" si="115"/>
        <v>tier - 2</v>
      </c>
      <c r="P738" t="s">
        <v>8</v>
      </c>
      <c r="Q738">
        <f t="shared" si="116"/>
        <v>9</v>
      </c>
      <c r="R738" s="8" t="str">
        <f t="shared" si="117"/>
        <v>tier - 2</v>
      </c>
      <c r="S738" t="s">
        <v>10</v>
      </c>
      <c r="T738" s="8" t="str">
        <f t="shared" si="118"/>
        <v>R1013</v>
      </c>
    </row>
    <row r="739" spans="1:20">
      <c r="A739" t="s">
        <v>767</v>
      </c>
      <c r="B739" t="str">
        <f t="shared" si="119"/>
        <v>Id1601</v>
      </c>
      <c r="C739">
        <v>1983</v>
      </c>
      <c r="D739" s="8">
        <f t="shared" si="110"/>
        <v>1983</v>
      </c>
      <c r="E739" t="s">
        <v>32</v>
      </c>
      <c r="F739" s="8" t="str">
        <f t="shared" si="111"/>
        <v>Aug</v>
      </c>
      <c r="G739">
        <v>11</v>
      </c>
      <c r="H739" s="15" t="str">
        <f t="shared" si="112"/>
        <v>11-Aug-1983</v>
      </c>
      <c r="I739" s="13">
        <v>30539</v>
      </c>
      <c r="J739" s="18">
        <f t="shared" si="113"/>
        <v>39</v>
      </c>
      <c r="K739">
        <v>1</v>
      </c>
      <c r="L739" s="14">
        <v>6238.3</v>
      </c>
      <c r="M739" t="s">
        <v>8</v>
      </c>
      <c r="N739">
        <f t="shared" si="114"/>
        <v>1</v>
      </c>
      <c r="O739" s="8" t="str">
        <f t="shared" si="115"/>
        <v>tier - 2</v>
      </c>
      <c r="P739" t="s">
        <v>13</v>
      </c>
      <c r="Q739">
        <f t="shared" si="116"/>
        <v>2</v>
      </c>
      <c r="R739" s="8" t="str">
        <f t="shared" si="117"/>
        <v>tier - 1</v>
      </c>
      <c r="S739" t="s">
        <v>39</v>
      </c>
      <c r="T739" s="8" t="str">
        <f t="shared" si="118"/>
        <v>R1011</v>
      </c>
    </row>
    <row r="740" spans="1:20">
      <c r="A740" t="s">
        <v>768</v>
      </c>
      <c r="B740" t="str">
        <f t="shared" si="119"/>
        <v>Id1600</v>
      </c>
      <c r="C740">
        <v>1979</v>
      </c>
      <c r="D740" s="8">
        <f t="shared" si="110"/>
        <v>1979</v>
      </c>
      <c r="E740" t="s">
        <v>34</v>
      </c>
      <c r="F740" s="8" t="str">
        <f t="shared" si="111"/>
        <v>Oct</v>
      </c>
      <c r="G740">
        <v>10</v>
      </c>
      <c r="H740" s="15" t="str">
        <f t="shared" si="112"/>
        <v>10-Oct-1979</v>
      </c>
      <c r="I740" s="13">
        <v>29138</v>
      </c>
      <c r="J740" s="18">
        <f t="shared" si="113"/>
        <v>43</v>
      </c>
      <c r="K740">
        <v>0</v>
      </c>
      <c r="L740" s="14">
        <v>6250.44</v>
      </c>
      <c r="M740" t="s">
        <v>8</v>
      </c>
      <c r="N740">
        <f t="shared" si="114"/>
        <v>1</v>
      </c>
      <c r="O740" s="8" t="str">
        <f t="shared" si="115"/>
        <v>tier - 2</v>
      </c>
      <c r="P740" t="s">
        <v>13</v>
      </c>
      <c r="Q740">
        <f t="shared" si="116"/>
        <v>2</v>
      </c>
      <c r="R740" s="8" t="str">
        <f t="shared" si="117"/>
        <v>tier - 1</v>
      </c>
      <c r="S740" t="s">
        <v>39</v>
      </c>
      <c r="T740" s="8" t="str">
        <f t="shared" si="118"/>
        <v>R1011</v>
      </c>
    </row>
    <row r="741" spans="1:20">
      <c r="A741" t="s">
        <v>769</v>
      </c>
      <c r="B741" t="str">
        <f t="shared" si="119"/>
        <v>Id1599</v>
      </c>
      <c r="C741">
        <v>1972</v>
      </c>
      <c r="D741" s="8">
        <f t="shared" si="110"/>
        <v>1972</v>
      </c>
      <c r="E741" t="s">
        <v>12</v>
      </c>
      <c r="F741" s="8" t="str">
        <f t="shared" si="111"/>
        <v>Nov</v>
      </c>
      <c r="G741">
        <v>11</v>
      </c>
      <c r="H741" s="15" t="str">
        <f t="shared" si="112"/>
        <v>11-Nov-1972</v>
      </c>
      <c r="I741" s="13">
        <v>26614</v>
      </c>
      <c r="J741" s="18">
        <f t="shared" si="113"/>
        <v>50</v>
      </c>
      <c r="K741">
        <v>0</v>
      </c>
      <c r="L741" s="14">
        <v>6253.85</v>
      </c>
      <c r="M741" t="s">
        <v>8</v>
      </c>
      <c r="N741">
        <f t="shared" si="114"/>
        <v>1</v>
      </c>
      <c r="O741" s="8" t="str">
        <f t="shared" si="115"/>
        <v>tier - 2</v>
      </c>
      <c r="P741" t="s">
        <v>8</v>
      </c>
      <c r="Q741">
        <f t="shared" si="116"/>
        <v>9</v>
      </c>
      <c r="R741" s="8" t="str">
        <f t="shared" si="117"/>
        <v>tier - 2</v>
      </c>
      <c r="S741" t="s">
        <v>10</v>
      </c>
      <c r="T741" s="8" t="str">
        <f t="shared" si="118"/>
        <v>R1013</v>
      </c>
    </row>
    <row r="742" spans="1:20">
      <c r="A742" t="s">
        <v>770</v>
      </c>
      <c r="B742" t="str">
        <f t="shared" si="119"/>
        <v>Id1598</v>
      </c>
      <c r="C742">
        <v>1972</v>
      </c>
      <c r="D742" s="8">
        <f t="shared" si="110"/>
        <v>1972</v>
      </c>
      <c r="E742" t="s">
        <v>17</v>
      </c>
      <c r="F742" s="8" t="str">
        <f t="shared" si="111"/>
        <v>Sep</v>
      </c>
      <c r="G742">
        <v>8</v>
      </c>
      <c r="H742" s="15" t="str">
        <f t="shared" si="112"/>
        <v>8-Sep-1972</v>
      </c>
      <c r="I742" s="13">
        <v>26550</v>
      </c>
      <c r="J742" s="18">
        <f t="shared" si="113"/>
        <v>50</v>
      </c>
      <c r="K742">
        <v>0</v>
      </c>
      <c r="L742" s="14">
        <v>6254.13</v>
      </c>
      <c r="M742" t="s">
        <v>8</v>
      </c>
      <c r="N742">
        <f t="shared" si="114"/>
        <v>1</v>
      </c>
      <c r="O742" s="8" t="str">
        <f t="shared" si="115"/>
        <v>tier - 2</v>
      </c>
      <c r="P742" t="s">
        <v>8</v>
      </c>
      <c r="Q742">
        <f t="shared" si="116"/>
        <v>9</v>
      </c>
      <c r="R742" s="8" t="str">
        <f t="shared" si="117"/>
        <v>tier - 2</v>
      </c>
      <c r="S742" t="s">
        <v>20</v>
      </c>
      <c r="T742" s="8" t="str">
        <f t="shared" si="118"/>
        <v>R1012</v>
      </c>
    </row>
    <row r="743" spans="1:20">
      <c r="A743" t="s">
        <v>771</v>
      </c>
      <c r="B743" t="str">
        <f t="shared" si="119"/>
        <v>Id1597</v>
      </c>
      <c r="C743">
        <v>1970</v>
      </c>
      <c r="D743" s="8">
        <f t="shared" si="110"/>
        <v>1970</v>
      </c>
      <c r="E743" t="s">
        <v>34</v>
      </c>
      <c r="F743" s="8" t="str">
        <f t="shared" si="111"/>
        <v>Oct</v>
      </c>
      <c r="G743">
        <v>11</v>
      </c>
      <c r="H743" s="15" t="str">
        <f t="shared" si="112"/>
        <v>11-Oct-1970</v>
      </c>
      <c r="I743" s="13">
        <v>25852</v>
      </c>
      <c r="J743" s="18">
        <f t="shared" si="113"/>
        <v>52</v>
      </c>
      <c r="K743">
        <v>0</v>
      </c>
      <c r="L743" s="14">
        <v>6255.38</v>
      </c>
      <c r="M743" t="s">
        <v>8</v>
      </c>
      <c r="N743">
        <f t="shared" si="114"/>
        <v>1</v>
      </c>
      <c r="O743" s="8" t="str">
        <f t="shared" si="115"/>
        <v>tier - 2</v>
      </c>
      <c r="P743" t="s">
        <v>8</v>
      </c>
      <c r="Q743">
        <f t="shared" si="116"/>
        <v>9</v>
      </c>
      <c r="R743" s="8" t="str">
        <f t="shared" si="117"/>
        <v>tier - 2</v>
      </c>
      <c r="S743" t="s">
        <v>10</v>
      </c>
      <c r="T743" s="8" t="str">
        <f t="shared" si="118"/>
        <v>R1013</v>
      </c>
    </row>
    <row r="744" spans="1:20">
      <c r="A744" t="s">
        <v>772</v>
      </c>
      <c r="B744" t="str">
        <f t="shared" si="119"/>
        <v>Id1596</v>
      </c>
      <c r="C744">
        <v>1995</v>
      </c>
      <c r="D744" s="8">
        <f t="shared" si="110"/>
        <v>1995</v>
      </c>
      <c r="E744" t="s">
        <v>34</v>
      </c>
      <c r="F744" s="8" t="str">
        <f t="shared" si="111"/>
        <v>Oct</v>
      </c>
      <c r="G744">
        <v>17</v>
      </c>
      <c r="H744" s="15" t="str">
        <f t="shared" si="112"/>
        <v>17-Oct-1995</v>
      </c>
      <c r="I744" s="13">
        <v>34989</v>
      </c>
      <c r="J744" s="18">
        <f t="shared" si="113"/>
        <v>27</v>
      </c>
      <c r="K744">
        <v>0</v>
      </c>
      <c r="L744" s="14">
        <v>6261.2</v>
      </c>
      <c r="M744" t="s">
        <v>8</v>
      </c>
      <c r="N744">
        <f t="shared" si="114"/>
        <v>1</v>
      </c>
      <c r="O744" s="8" t="str">
        <f t="shared" si="115"/>
        <v>tier - 2</v>
      </c>
      <c r="P744" t="s">
        <v>13</v>
      </c>
      <c r="Q744">
        <f t="shared" si="116"/>
        <v>2</v>
      </c>
      <c r="R744" s="8" t="str">
        <f t="shared" si="117"/>
        <v>tier - 1</v>
      </c>
      <c r="S744" t="s">
        <v>532</v>
      </c>
      <c r="T744" s="8" t="str">
        <f t="shared" si="118"/>
        <v>R1026</v>
      </c>
    </row>
    <row r="745" spans="1:20">
      <c r="A745" t="s">
        <v>773</v>
      </c>
      <c r="B745" t="str">
        <f t="shared" si="119"/>
        <v>Id1595</v>
      </c>
      <c r="C745">
        <v>1984</v>
      </c>
      <c r="D745" s="8">
        <f t="shared" si="110"/>
        <v>1984</v>
      </c>
      <c r="E745" t="s">
        <v>17</v>
      </c>
      <c r="F745" s="8" t="str">
        <f t="shared" si="111"/>
        <v>Sep</v>
      </c>
      <c r="G745">
        <v>25</v>
      </c>
      <c r="H745" s="15" t="str">
        <f t="shared" si="112"/>
        <v>25-Sep-1984</v>
      </c>
      <c r="I745" s="13">
        <v>30950</v>
      </c>
      <c r="J745" s="18">
        <f t="shared" si="113"/>
        <v>38</v>
      </c>
      <c r="K745">
        <v>3</v>
      </c>
      <c r="L745" s="14">
        <v>6269.33</v>
      </c>
      <c r="M745" t="s">
        <v>8</v>
      </c>
      <c r="N745">
        <f t="shared" si="114"/>
        <v>1</v>
      </c>
      <c r="O745" s="8" t="str">
        <f t="shared" si="115"/>
        <v>tier - 2</v>
      </c>
      <c r="P745" t="s">
        <v>13</v>
      </c>
      <c r="Q745">
        <f t="shared" si="116"/>
        <v>2</v>
      </c>
      <c r="R745" s="8" t="str">
        <f t="shared" si="117"/>
        <v>tier - 1</v>
      </c>
      <c r="S745" t="s">
        <v>10</v>
      </c>
      <c r="T745" s="8" t="str">
        <f t="shared" si="118"/>
        <v>R1013</v>
      </c>
    </row>
    <row r="746" spans="1:20">
      <c r="A746" t="s">
        <v>774</v>
      </c>
      <c r="B746" t="str">
        <f t="shared" si="119"/>
        <v>Id1594</v>
      </c>
      <c r="C746">
        <v>1981</v>
      </c>
      <c r="D746" s="8">
        <f t="shared" si="110"/>
        <v>1981</v>
      </c>
      <c r="E746" t="s">
        <v>15</v>
      </c>
      <c r="F746" s="8" t="str">
        <f t="shared" si="111"/>
        <v>Jun</v>
      </c>
      <c r="G746">
        <v>30</v>
      </c>
      <c r="H746" s="15" t="str">
        <f t="shared" si="112"/>
        <v>30-Jun-1981</v>
      </c>
      <c r="I746" s="13">
        <v>29767</v>
      </c>
      <c r="J746" s="18">
        <f t="shared" si="113"/>
        <v>41</v>
      </c>
      <c r="K746">
        <v>1</v>
      </c>
      <c r="L746" s="14">
        <v>6272.48</v>
      </c>
      <c r="M746" t="s">
        <v>13</v>
      </c>
      <c r="N746">
        <f t="shared" si="114"/>
        <v>240</v>
      </c>
      <c r="O746" s="8" t="str">
        <f t="shared" si="115"/>
        <v>tier - 1</v>
      </c>
      <c r="P746" t="s">
        <v>9</v>
      </c>
      <c r="Q746">
        <f t="shared" si="116"/>
        <v>1</v>
      </c>
      <c r="R746" s="8" t="str">
        <f t="shared" si="117"/>
        <v>tier - 3</v>
      </c>
      <c r="S746" t="s">
        <v>10</v>
      </c>
      <c r="T746" s="8" t="str">
        <f t="shared" si="118"/>
        <v>R1013</v>
      </c>
    </row>
    <row r="747" spans="1:20">
      <c r="A747" t="s">
        <v>775</v>
      </c>
      <c r="B747" t="str">
        <f t="shared" si="119"/>
        <v>Id1593</v>
      </c>
      <c r="C747">
        <v>1993</v>
      </c>
      <c r="D747" s="8">
        <f t="shared" si="110"/>
        <v>1993</v>
      </c>
      <c r="E747" t="s">
        <v>34</v>
      </c>
      <c r="F747" s="8" t="str">
        <f t="shared" si="111"/>
        <v>Oct</v>
      </c>
      <c r="G747">
        <v>16</v>
      </c>
      <c r="H747" s="15" t="str">
        <f t="shared" si="112"/>
        <v>16-Oct-1993</v>
      </c>
      <c r="I747" s="13">
        <v>34258</v>
      </c>
      <c r="J747" s="18">
        <f t="shared" si="113"/>
        <v>29</v>
      </c>
      <c r="K747">
        <v>0</v>
      </c>
      <c r="L747" s="14">
        <v>6276.3</v>
      </c>
      <c r="M747" t="s">
        <v>8</v>
      </c>
      <c r="N747">
        <f t="shared" si="114"/>
        <v>1</v>
      </c>
      <c r="O747" s="8" t="str">
        <f t="shared" si="115"/>
        <v>tier - 2</v>
      </c>
      <c r="P747" t="s">
        <v>13</v>
      </c>
      <c r="Q747">
        <f t="shared" si="116"/>
        <v>2</v>
      </c>
      <c r="R747" s="8" t="str">
        <f t="shared" si="117"/>
        <v>tier - 1</v>
      </c>
      <c r="S747" t="s">
        <v>197</v>
      </c>
      <c r="T747" s="8" t="str">
        <f t="shared" si="118"/>
        <v>R1025</v>
      </c>
    </row>
    <row r="748" spans="1:20">
      <c r="A748" t="s">
        <v>776</v>
      </c>
      <c r="B748" t="str">
        <f t="shared" si="119"/>
        <v>Id1592</v>
      </c>
      <c r="C748">
        <v>1981</v>
      </c>
      <c r="D748" s="8">
        <f t="shared" si="110"/>
        <v>1981</v>
      </c>
      <c r="E748" t="s">
        <v>12</v>
      </c>
      <c r="F748" s="8" t="str">
        <f t="shared" si="111"/>
        <v>Nov</v>
      </c>
      <c r="G748">
        <v>24</v>
      </c>
      <c r="H748" s="15" t="str">
        <f t="shared" si="112"/>
        <v>24-Nov-1981</v>
      </c>
      <c r="I748" s="13">
        <v>29914</v>
      </c>
      <c r="J748" s="18">
        <f t="shared" si="113"/>
        <v>41</v>
      </c>
      <c r="K748">
        <v>1</v>
      </c>
      <c r="L748" s="14">
        <v>6282.24</v>
      </c>
      <c r="M748" t="s">
        <v>8</v>
      </c>
      <c r="N748">
        <f t="shared" si="114"/>
        <v>1</v>
      </c>
      <c r="O748" s="8" t="str">
        <f t="shared" si="115"/>
        <v>tier - 2</v>
      </c>
      <c r="P748" t="s">
        <v>13</v>
      </c>
      <c r="Q748">
        <f t="shared" si="116"/>
        <v>2</v>
      </c>
      <c r="R748" s="8" t="str">
        <f t="shared" si="117"/>
        <v>tier - 1</v>
      </c>
      <c r="S748" t="s">
        <v>39</v>
      </c>
      <c r="T748" s="8" t="str">
        <f t="shared" si="118"/>
        <v>R1011</v>
      </c>
    </row>
    <row r="749" spans="1:20">
      <c r="A749" t="s">
        <v>777</v>
      </c>
      <c r="B749" t="str">
        <f t="shared" si="119"/>
        <v>Id1591</v>
      </c>
      <c r="C749">
        <v>1981</v>
      </c>
      <c r="D749" s="8">
        <f t="shared" si="110"/>
        <v>1981</v>
      </c>
      <c r="E749" t="s">
        <v>32</v>
      </c>
      <c r="F749" s="8" t="str">
        <f t="shared" si="111"/>
        <v>Aug</v>
      </c>
      <c r="G749">
        <v>26</v>
      </c>
      <c r="H749" s="15" t="str">
        <f t="shared" si="112"/>
        <v>26-Aug-1981</v>
      </c>
      <c r="I749" s="13">
        <v>29824</v>
      </c>
      <c r="J749" s="18">
        <f t="shared" si="113"/>
        <v>41</v>
      </c>
      <c r="K749">
        <v>1</v>
      </c>
      <c r="L749" s="14">
        <v>6289.75</v>
      </c>
      <c r="M749" t="s">
        <v>8</v>
      </c>
      <c r="N749">
        <f t="shared" si="114"/>
        <v>1</v>
      </c>
      <c r="O749" s="8" t="str">
        <f t="shared" si="115"/>
        <v>tier - 2</v>
      </c>
      <c r="P749" t="s">
        <v>9</v>
      </c>
      <c r="Q749">
        <f t="shared" si="116"/>
        <v>1</v>
      </c>
      <c r="R749" s="8" t="str">
        <f t="shared" si="117"/>
        <v>tier - 3</v>
      </c>
      <c r="S749" t="s">
        <v>10</v>
      </c>
      <c r="T749" s="8" t="str">
        <f t="shared" si="118"/>
        <v>R1013</v>
      </c>
    </row>
    <row r="750" spans="1:20">
      <c r="A750" t="s">
        <v>778</v>
      </c>
      <c r="B750" t="str">
        <f t="shared" si="119"/>
        <v>Id1590</v>
      </c>
      <c r="C750">
        <v>1996</v>
      </c>
      <c r="D750" s="8">
        <f t="shared" si="110"/>
        <v>1996</v>
      </c>
      <c r="E750" t="s">
        <v>7</v>
      </c>
      <c r="F750" s="8" t="str">
        <f t="shared" si="111"/>
        <v>Jul</v>
      </c>
      <c r="G750">
        <v>4</v>
      </c>
      <c r="H750" s="15" t="str">
        <f t="shared" si="112"/>
        <v>4-Jul-1996</v>
      </c>
      <c r="I750" s="13">
        <v>35250</v>
      </c>
      <c r="J750" s="18">
        <f t="shared" si="113"/>
        <v>26</v>
      </c>
      <c r="K750">
        <v>0</v>
      </c>
      <c r="L750" s="14">
        <v>6293.63</v>
      </c>
      <c r="M750" t="s">
        <v>8</v>
      </c>
      <c r="N750">
        <f t="shared" si="114"/>
        <v>1</v>
      </c>
      <c r="O750" s="8" t="str">
        <f t="shared" si="115"/>
        <v>tier - 2</v>
      </c>
      <c r="P750" t="s">
        <v>9</v>
      </c>
      <c r="Q750">
        <f t="shared" si="116"/>
        <v>1</v>
      </c>
      <c r="R750" s="8" t="str">
        <f t="shared" si="117"/>
        <v>tier - 3</v>
      </c>
      <c r="S750" t="s">
        <v>297</v>
      </c>
      <c r="T750" s="8" t="str">
        <f t="shared" si="118"/>
        <v>R1021</v>
      </c>
    </row>
    <row r="751" spans="1:20">
      <c r="A751" t="s">
        <v>779</v>
      </c>
      <c r="B751" t="str">
        <f t="shared" si="119"/>
        <v>Id1589</v>
      </c>
      <c r="C751">
        <v>1974</v>
      </c>
      <c r="D751" s="8">
        <f t="shared" si="110"/>
        <v>1974</v>
      </c>
      <c r="E751" t="s">
        <v>17</v>
      </c>
      <c r="F751" s="8" t="str">
        <f t="shared" si="111"/>
        <v>Sep</v>
      </c>
      <c r="G751">
        <v>17</v>
      </c>
      <c r="H751" s="15" t="str">
        <f t="shared" si="112"/>
        <v>17-Sep-1974</v>
      </c>
      <c r="I751" s="13">
        <v>27289</v>
      </c>
      <c r="J751" s="18">
        <f t="shared" si="113"/>
        <v>48</v>
      </c>
      <c r="K751">
        <v>0</v>
      </c>
      <c r="L751" s="14">
        <v>6302.23</v>
      </c>
      <c r="M751" t="s">
        <v>8</v>
      </c>
      <c r="N751">
        <f t="shared" si="114"/>
        <v>1</v>
      </c>
      <c r="O751" s="8" t="str">
        <f t="shared" si="115"/>
        <v>tier - 2</v>
      </c>
      <c r="P751" t="s">
        <v>13</v>
      </c>
      <c r="Q751">
        <f t="shared" si="116"/>
        <v>2</v>
      </c>
      <c r="R751" s="8" t="str">
        <f t="shared" si="117"/>
        <v>tier - 1</v>
      </c>
      <c r="S751" t="s">
        <v>10</v>
      </c>
      <c r="T751" s="8" t="str">
        <f t="shared" si="118"/>
        <v>R1013</v>
      </c>
    </row>
    <row r="752" spans="1:20">
      <c r="A752" t="s">
        <v>780</v>
      </c>
      <c r="B752" t="str">
        <f t="shared" si="119"/>
        <v>Id1588</v>
      </c>
      <c r="C752">
        <v>1969</v>
      </c>
      <c r="D752" s="8">
        <f t="shared" si="110"/>
        <v>1969</v>
      </c>
      <c r="E752" t="s">
        <v>17</v>
      </c>
      <c r="F752" s="8" t="str">
        <f t="shared" si="111"/>
        <v>Sep</v>
      </c>
      <c r="G752">
        <v>4</v>
      </c>
      <c r="H752" s="15" t="str">
        <f t="shared" si="112"/>
        <v>4-Sep-1969</v>
      </c>
      <c r="I752" s="13">
        <v>25450</v>
      </c>
      <c r="J752" s="18">
        <f t="shared" si="113"/>
        <v>53</v>
      </c>
      <c r="K752">
        <v>0</v>
      </c>
      <c r="L752" s="14">
        <v>6305.61</v>
      </c>
      <c r="M752" t="s">
        <v>8</v>
      </c>
      <c r="N752">
        <f t="shared" si="114"/>
        <v>1</v>
      </c>
      <c r="O752" s="8" t="str">
        <f t="shared" si="115"/>
        <v>tier - 2</v>
      </c>
      <c r="P752" t="s">
        <v>8</v>
      </c>
      <c r="Q752">
        <f t="shared" si="116"/>
        <v>9</v>
      </c>
      <c r="R752" s="8" t="str">
        <f t="shared" si="117"/>
        <v>tier - 2</v>
      </c>
      <c r="S752" t="s">
        <v>20</v>
      </c>
      <c r="T752" s="8" t="str">
        <f t="shared" si="118"/>
        <v>R1012</v>
      </c>
    </row>
    <row r="753" spans="1:20">
      <c r="A753" t="s">
        <v>781</v>
      </c>
      <c r="B753" t="str">
        <f t="shared" si="119"/>
        <v>Id1587</v>
      </c>
      <c r="C753">
        <v>2004</v>
      </c>
      <c r="D753" s="8">
        <f t="shared" si="110"/>
        <v>2004</v>
      </c>
      <c r="E753" t="s">
        <v>7</v>
      </c>
      <c r="F753" s="8" t="str">
        <f t="shared" si="111"/>
        <v>Jul</v>
      </c>
      <c r="G753">
        <v>27</v>
      </c>
      <c r="H753" s="15" t="str">
        <f t="shared" si="112"/>
        <v>27-Jul-2004</v>
      </c>
      <c r="I753" s="13">
        <v>38195</v>
      </c>
      <c r="J753" s="18">
        <f t="shared" si="113"/>
        <v>18</v>
      </c>
      <c r="K753">
        <v>0</v>
      </c>
      <c r="L753" s="14">
        <v>6311.11</v>
      </c>
      <c r="M753" t="s">
        <v>8</v>
      </c>
      <c r="N753">
        <f t="shared" si="114"/>
        <v>1</v>
      </c>
      <c r="O753" s="8" t="str">
        <f t="shared" si="115"/>
        <v>tier - 2</v>
      </c>
      <c r="P753" t="s">
        <v>8</v>
      </c>
      <c r="Q753">
        <f t="shared" si="116"/>
        <v>9</v>
      </c>
      <c r="R753" s="8" t="str">
        <f t="shared" si="117"/>
        <v>tier - 2</v>
      </c>
      <c r="S753" t="s">
        <v>39</v>
      </c>
      <c r="T753" s="8" t="str">
        <f t="shared" si="118"/>
        <v>R1011</v>
      </c>
    </row>
    <row r="754" spans="1:20">
      <c r="A754" t="s">
        <v>782</v>
      </c>
      <c r="B754" t="str">
        <f t="shared" si="119"/>
        <v>Id1586</v>
      </c>
      <c r="C754">
        <v>1985</v>
      </c>
      <c r="D754" s="8">
        <f t="shared" si="110"/>
        <v>1985</v>
      </c>
      <c r="E754" t="s">
        <v>12</v>
      </c>
      <c r="F754" s="8" t="str">
        <f t="shared" si="111"/>
        <v>Nov</v>
      </c>
      <c r="G754">
        <v>19</v>
      </c>
      <c r="H754" s="15" t="str">
        <f t="shared" si="112"/>
        <v>19-Nov-1985</v>
      </c>
      <c r="I754" s="13">
        <v>31370</v>
      </c>
      <c r="J754" s="18">
        <f t="shared" si="113"/>
        <v>37</v>
      </c>
      <c r="K754">
        <v>2</v>
      </c>
      <c r="L754" s="14">
        <v>6311.95</v>
      </c>
      <c r="M754" t="s">
        <v>8</v>
      </c>
      <c r="N754">
        <f t="shared" si="114"/>
        <v>1</v>
      </c>
      <c r="O754" s="8" t="str">
        <f t="shared" si="115"/>
        <v>tier - 2</v>
      </c>
      <c r="P754" t="s">
        <v>13</v>
      </c>
      <c r="Q754">
        <f t="shared" si="116"/>
        <v>2</v>
      </c>
      <c r="R754" s="8" t="str">
        <f t="shared" si="117"/>
        <v>tier - 1</v>
      </c>
      <c r="S754" t="s">
        <v>39</v>
      </c>
      <c r="T754" s="8" t="str">
        <f t="shared" si="118"/>
        <v>R1011</v>
      </c>
    </row>
    <row r="755" spans="1:20">
      <c r="A755" t="s">
        <v>783</v>
      </c>
      <c r="B755" t="str">
        <f t="shared" si="119"/>
        <v>Id1585</v>
      </c>
      <c r="C755">
        <v>1985</v>
      </c>
      <c r="D755" s="8">
        <f t="shared" si="110"/>
        <v>1985</v>
      </c>
      <c r="E755" t="s">
        <v>27</v>
      </c>
      <c r="F755" s="8" t="str">
        <f t="shared" si="111"/>
        <v>Dec</v>
      </c>
      <c r="G755">
        <v>15</v>
      </c>
      <c r="H755" s="15" t="str">
        <f t="shared" si="112"/>
        <v>15-Dec-1985</v>
      </c>
      <c r="I755" s="13">
        <v>31396</v>
      </c>
      <c r="J755" s="18">
        <f t="shared" si="113"/>
        <v>37</v>
      </c>
      <c r="K755">
        <v>2</v>
      </c>
      <c r="L755" s="14">
        <v>6313.76</v>
      </c>
      <c r="M755" t="s">
        <v>8</v>
      </c>
      <c r="N755">
        <f t="shared" si="114"/>
        <v>1</v>
      </c>
      <c r="O755" s="8" t="str">
        <f t="shared" si="115"/>
        <v>tier - 2</v>
      </c>
      <c r="P755" t="s">
        <v>13</v>
      </c>
      <c r="Q755">
        <f t="shared" si="116"/>
        <v>2</v>
      </c>
      <c r="R755" s="8" t="str">
        <f t="shared" si="117"/>
        <v>tier - 1</v>
      </c>
      <c r="S755" t="s">
        <v>10</v>
      </c>
      <c r="T755" s="8" t="str">
        <f t="shared" si="118"/>
        <v>R1013</v>
      </c>
    </row>
    <row r="756" spans="1:20">
      <c r="A756" t="s">
        <v>784</v>
      </c>
      <c r="B756" t="str">
        <f t="shared" si="119"/>
        <v>Id1584</v>
      </c>
      <c r="C756">
        <v>1990</v>
      </c>
      <c r="D756" s="8">
        <f t="shared" si="110"/>
        <v>1990</v>
      </c>
      <c r="E756" t="s">
        <v>32</v>
      </c>
      <c r="F756" s="8" t="str">
        <f t="shared" si="111"/>
        <v>Aug</v>
      </c>
      <c r="G756">
        <v>13</v>
      </c>
      <c r="H756" s="15" t="str">
        <f t="shared" si="112"/>
        <v>13-Aug-1990</v>
      </c>
      <c r="I756" s="13">
        <v>33098</v>
      </c>
      <c r="J756" s="18">
        <f t="shared" si="113"/>
        <v>32</v>
      </c>
      <c r="K756">
        <v>3</v>
      </c>
      <c r="L756" s="14">
        <v>6334.34</v>
      </c>
      <c r="M756" t="s">
        <v>8</v>
      </c>
      <c r="N756">
        <f t="shared" si="114"/>
        <v>1</v>
      </c>
      <c r="O756" s="8" t="str">
        <f t="shared" si="115"/>
        <v>tier - 2</v>
      </c>
      <c r="P756" t="s">
        <v>8</v>
      </c>
      <c r="Q756">
        <f t="shared" si="116"/>
        <v>9</v>
      </c>
      <c r="R756" s="8" t="str">
        <f t="shared" si="117"/>
        <v>tier - 2</v>
      </c>
      <c r="S756" t="s">
        <v>244</v>
      </c>
      <c r="T756" s="8" t="str">
        <f t="shared" si="118"/>
        <v>R1024</v>
      </c>
    </row>
    <row r="757" spans="1:20">
      <c r="A757" t="s">
        <v>785</v>
      </c>
      <c r="B757" t="str">
        <f t="shared" si="119"/>
        <v>Id1583</v>
      </c>
      <c r="C757">
        <v>1986</v>
      </c>
      <c r="D757" s="8">
        <f t="shared" si="110"/>
        <v>1986</v>
      </c>
      <c r="E757" t="s">
        <v>17</v>
      </c>
      <c r="F757" s="8" t="str">
        <f t="shared" si="111"/>
        <v>Sep</v>
      </c>
      <c r="G757">
        <v>25</v>
      </c>
      <c r="H757" s="15" t="str">
        <f t="shared" si="112"/>
        <v>25-Sep-1986</v>
      </c>
      <c r="I757" s="13">
        <v>31680</v>
      </c>
      <c r="J757" s="18">
        <f t="shared" si="113"/>
        <v>36</v>
      </c>
      <c r="K757">
        <v>3</v>
      </c>
      <c r="L757" s="14">
        <v>6335.64</v>
      </c>
      <c r="M757" t="s">
        <v>8</v>
      </c>
      <c r="N757">
        <f t="shared" si="114"/>
        <v>1</v>
      </c>
      <c r="O757" s="8" t="str">
        <f t="shared" si="115"/>
        <v>tier - 2</v>
      </c>
      <c r="P757" t="s">
        <v>8</v>
      </c>
      <c r="Q757">
        <f t="shared" si="116"/>
        <v>9</v>
      </c>
      <c r="R757" s="8" t="str">
        <f t="shared" si="117"/>
        <v>tier - 2</v>
      </c>
      <c r="S757" t="s">
        <v>10</v>
      </c>
      <c r="T757" s="8" t="str">
        <f t="shared" si="118"/>
        <v>R1013</v>
      </c>
    </row>
    <row r="758" spans="1:20">
      <c r="A758" t="s">
        <v>786</v>
      </c>
      <c r="B758" t="str">
        <f t="shared" si="119"/>
        <v>Id1582</v>
      </c>
      <c r="C758">
        <v>1983</v>
      </c>
      <c r="D758" s="8">
        <f t="shared" si="110"/>
        <v>1983</v>
      </c>
      <c r="E758" t="s">
        <v>34</v>
      </c>
      <c r="F758" s="8" t="str">
        <f t="shared" si="111"/>
        <v>Oct</v>
      </c>
      <c r="G758">
        <v>21</v>
      </c>
      <c r="H758" s="15" t="str">
        <f t="shared" si="112"/>
        <v>21-Oct-1983</v>
      </c>
      <c r="I758" s="13">
        <v>30610</v>
      </c>
      <c r="J758" s="18">
        <f t="shared" si="113"/>
        <v>39</v>
      </c>
      <c r="K758">
        <v>2</v>
      </c>
      <c r="L758" s="14">
        <v>6338.08</v>
      </c>
      <c r="M758" t="s">
        <v>8</v>
      </c>
      <c r="N758">
        <f t="shared" si="114"/>
        <v>1</v>
      </c>
      <c r="O758" s="8" t="str">
        <f t="shared" si="115"/>
        <v>tier - 2</v>
      </c>
      <c r="P758" t="s">
        <v>13</v>
      </c>
      <c r="Q758">
        <f t="shared" si="116"/>
        <v>2</v>
      </c>
      <c r="R758" s="8" t="str">
        <f t="shared" si="117"/>
        <v>tier - 1</v>
      </c>
      <c r="S758" t="s">
        <v>10</v>
      </c>
      <c r="T758" s="8" t="str">
        <f t="shared" si="118"/>
        <v>R1013</v>
      </c>
    </row>
    <row r="759" spans="1:20">
      <c r="A759" t="s">
        <v>787</v>
      </c>
      <c r="B759" t="str">
        <f t="shared" si="119"/>
        <v>Id1581</v>
      </c>
      <c r="C759">
        <v>1983</v>
      </c>
      <c r="D759" s="8">
        <f t="shared" si="110"/>
        <v>1983</v>
      </c>
      <c r="E759" t="s">
        <v>32</v>
      </c>
      <c r="F759" s="8" t="str">
        <f t="shared" si="111"/>
        <v>Aug</v>
      </c>
      <c r="G759">
        <v>19</v>
      </c>
      <c r="H759" s="15" t="str">
        <f t="shared" si="112"/>
        <v>19-Aug-1983</v>
      </c>
      <c r="I759" s="13">
        <v>30547</v>
      </c>
      <c r="J759" s="18">
        <f t="shared" si="113"/>
        <v>39</v>
      </c>
      <c r="K759">
        <v>2</v>
      </c>
      <c r="L759" s="14">
        <v>6356.27</v>
      </c>
      <c r="M759" t="s">
        <v>9</v>
      </c>
      <c r="N759">
        <f t="shared" si="114"/>
        <v>4</v>
      </c>
      <c r="O759" s="8" t="str">
        <f t="shared" si="115"/>
        <v>tier - 3</v>
      </c>
      <c r="P759" t="s">
        <v>8</v>
      </c>
      <c r="Q759">
        <f t="shared" si="116"/>
        <v>9</v>
      </c>
      <c r="R759" s="8" t="str">
        <f t="shared" si="117"/>
        <v>tier - 2</v>
      </c>
      <c r="S759" t="s">
        <v>10</v>
      </c>
      <c r="T759" s="8" t="str">
        <f t="shared" si="118"/>
        <v>R1013</v>
      </c>
    </row>
    <row r="760" spans="1:20">
      <c r="A760" t="s">
        <v>788</v>
      </c>
      <c r="B760" t="str">
        <f t="shared" si="119"/>
        <v>Id1580</v>
      </c>
      <c r="C760">
        <v>1980</v>
      </c>
      <c r="D760" s="8">
        <f t="shared" si="110"/>
        <v>1980</v>
      </c>
      <c r="E760" t="s">
        <v>34</v>
      </c>
      <c r="F760" s="8" t="str">
        <f t="shared" si="111"/>
        <v>Oct</v>
      </c>
      <c r="G760">
        <v>30</v>
      </c>
      <c r="H760" s="15" t="str">
        <f t="shared" si="112"/>
        <v>30-Oct-1980</v>
      </c>
      <c r="I760" s="13">
        <v>29524</v>
      </c>
      <c r="J760" s="18">
        <f t="shared" si="113"/>
        <v>42</v>
      </c>
      <c r="K760">
        <v>0</v>
      </c>
      <c r="L760" s="14">
        <v>6358.78</v>
      </c>
      <c r="M760" t="s">
        <v>8</v>
      </c>
      <c r="N760">
        <f t="shared" si="114"/>
        <v>1</v>
      </c>
      <c r="O760" s="8" t="str">
        <f t="shared" si="115"/>
        <v>tier - 2</v>
      </c>
      <c r="P760" t="s">
        <v>13</v>
      </c>
      <c r="Q760">
        <f t="shared" si="116"/>
        <v>2</v>
      </c>
      <c r="R760" s="8" t="str">
        <f t="shared" si="117"/>
        <v>tier - 1</v>
      </c>
      <c r="S760" t="s">
        <v>20</v>
      </c>
      <c r="T760" s="8" t="str">
        <f t="shared" si="118"/>
        <v>R1012</v>
      </c>
    </row>
    <row r="761" spans="1:20">
      <c r="A761" t="s">
        <v>789</v>
      </c>
      <c r="B761" t="str">
        <f t="shared" si="119"/>
        <v>Id1579</v>
      </c>
      <c r="C761">
        <v>1989</v>
      </c>
      <c r="D761" s="8">
        <f t="shared" si="110"/>
        <v>1989</v>
      </c>
      <c r="E761" t="s">
        <v>15</v>
      </c>
      <c r="F761" s="8" t="str">
        <f t="shared" si="111"/>
        <v>Jun</v>
      </c>
      <c r="G761">
        <v>24</v>
      </c>
      <c r="H761" s="15" t="str">
        <f t="shared" si="112"/>
        <v>24-Jun-1989</v>
      </c>
      <c r="I761" s="13">
        <v>32683</v>
      </c>
      <c r="J761" s="18">
        <f t="shared" si="113"/>
        <v>33</v>
      </c>
      <c r="K761">
        <v>3</v>
      </c>
      <c r="L761" s="14">
        <v>6360.99</v>
      </c>
      <c r="M761" t="s">
        <v>8</v>
      </c>
      <c r="N761">
        <f t="shared" si="114"/>
        <v>1</v>
      </c>
      <c r="O761" s="8" t="str">
        <f t="shared" si="115"/>
        <v>tier - 2</v>
      </c>
      <c r="P761" t="s">
        <v>8</v>
      </c>
      <c r="Q761">
        <f t="shared" si="116"/>
        <v>9</v>
      </c>
      <c r="R761" s="8" t="str">
        <f t="shared" si="117"/>
        <v>tier - 2</v>
      </c>
      <c r="S761" t="s">
        <v>20</v>
      </c>
      <c r="T761" s="8" t="str">
        <f t="shared" si="118"/>
        <v>R1012</v>
      </c>
    </row>
    <row r="762" spans="1:20">
      <c r="A762" t="s">
        <v>790</v>
      </c>
      <c r="B762" t="str">
        <f t="shared" si="119"/>
        <v>Id1578</v>
      </c>
      <c r="C762">
        <v>1996</v>
      </c>
      <c r="D762" s="8">
        <f t="shared" si="110"/>
        <v>1996</v>
      </c>
      <c r="E762" t="s">
        <v>7</v>
      </c>
      <c r="F762" s="8" t="str">
        <f t="shared" si="111"/>
        <v>Jul</v>
      </c>
      <c r="G762">
        <v>7</v>
      </c>
      <c r="H762" s="15" t="str">
        <f t="shared" si="112"/>
        <v>7-Jul-1996</v>
      </c>
      <c r="I762" s="13">
        <v>35253</v>
      </c>
      <c r="J762" s="18">
        <f t="shared" si="113"/>
        <v>26</v>
      </c>
      <c r="K762">
        <v>0</v>
      </c>
      <c r="L762" s="14">
        <v>6361.47</v>
      </c>
      <c r="M762" t="s">
        <v>8</v>
      </c>
      <c r="N762">
        <f t="shared" si="114"/>
        <v>1</v>
      </c>
      <c r="O762" s="8" t="str">
        <f t="shared" si="115"/>
        <v>tier - 2</v>
      </c>
      <c r="P762" t="s">
        <v>9</v>
      </c>
      <c r="Q762">
        <f t="shared" si="116"/>
        <v>1</v>
      </c>
      <c r="R762" s="8" t="str">
        <f t="shared" si="117"/>
        <v>tier - 3</v>
      </c>
      <c r="S762" t="s">
        <v>297</v>
      </c>
      <c r="T762" s="8" t="str">
        <f t="shared" si="118"/>
        <v>R1021</v>
      </c>
    </row>
    <row r="763" spans="1:20">
      <c r="A763" t="s">
        <v>791</v>
      </c>
      <c r="B763" t="str">
        <f t="shared" si="119"/>
        <v>Id1577</v>
      </c>
      <c r="C763">
        <v>1970</v>
      </c>
      <c r="D763" s="8">
        <f t="shared" si="110"/>
        <v>1970</v>
      </c>
      <c r="E763" t="s">
        <v>12</v>
      </c>
      <c r="F763" s="8" t="str">
        <f t="shared" si="111"/>
        <v>Nov</v>
      </c>
      <c r="G763">
        <v>9</v>
      </c>
      <c r="H763" s="15" t="str">
        <f t="shared" si="112"/>
        <v>9-Nov-1970</v>
      </c>
      <c r="I763" s="13">
        <v>25881</v>
      </c>
      <c r="J763" s="18">
        <f t="shared" si="113"/>
        <v>52</v>
      </c>
      <c r="K763">
        <v>0</v>
      </c>
      <c r="L763" s="14">
        <v>6367.31</v>
      </c>
      <c r="M763" t="s">
        <v>8</v>
      </c>
      <c r="N763">
        <f t="shared" si="114"/>
        <v>1</v>
      </c>
      <c r="O763" s="8" t="str">
        <f t="shared" si="115"/>
        <v>tier - 2</v>
      </c>
      <c r="P763" t="s">
        <v>13</v>
      </c>
      <c r="Q763">
        <f t="shared" si="116"/>
        <v>2</v>
      </c>
      <c r="R763" s="8" t="str">
        <f t="shared" si="117"/>
        <v>tier - 1</v>
      </c>
      <c r="S763" t="s">
        <v>10</v>
      </c>
      <c r="T763" s="8" t="str">
        <f t="shared" si="118"/>
        <v>R1013</v>
      </c>
    </row>
    <row r="764" spans="1:20">
      <c r="A764" t="s">
        <v>792</v>
      </c>
      <c r="B764" t="str">
        <f t="shared" si="119"/>
        <v>Id1576</v>
      </c>
      <c r="C764">
        <v>1984</v>
      </c>
      <c r="D764" s="8">
        <f t="shared" si="110"/>
        <v>1984</v>
      </c>
      <c r="E764" t="s">
        <v>32</v>
      </c>
      <c r="F764" s="8" t="str">
        <f t="shared" si="111"/>
        <v>Aug</v>
      </c>
      <c r="G764">
        <v>13</v>
      </c>
      <c r="H764" s="15" t="str">
        <f t="shared" si="112"/>
        <v>13-Aug-1984</v>
      </c>
      <c r="I764" s="13">
        <v>30907</v>
      </c>
      <c r="J764" s="18">
        <f t="shared" si="113"/>
        <v>38</v>
      </c>
      <c r="K764">
        <v>1</v>
      </c>
      <c r="L764" s="14">
        <v>6373.56</v>
      </c>
      <c r="M764" t="s">
        <v>8</v>
      </c>
      <c r="N764">
        <f t="shared" si="114"/>
        <v>1</v>
      </c>
      <c r="O764" s="8" t="str">
        <f t="shared" si="115"/>
        <v>tier - 2</v>
      </c>
      <c r="P764" t="s">
        <v>13</v>
      </c>
      <c r="Q764">
        <f t="shared" si="116"/>
        <v>2</v>
      </c>
      <c r="R764" s="8" t="str">
        <f t="shared" si="117"/>
        <v>tier - 1</v>
      </c>
      <c r="S764" t="s">
        <v>20</v>
      </c>
      <c r="T764" s="8" t="str">
        <f t="shared" si="118"/>
        <v>R1012</v>
      </c>
    </row>
    <row r="765" spans="1:20">
      <c r="A765" t="s">
        <v>793</v>
      </c>
      <c r="B765" t="str">
        <f t="shared" si="119"/>
        <v>Id1575</v>
      </c>
      <c r="C765">
        <v>1976</v>
      </c>
      <c r="D765" s="8">
        <f t="shared" si="110"/>
        <v>1976</v>
      </c>
      <c r="E765" t="s">
        <v>12</v>
      </c>
      <c r="F765" s="8" t="str">
        <f t="shared" si="111"/>
        <v>Nov</v>
      </c>
      <c r="G765">
        <v>18</v>
      </c>
      <c r="H765" s="15" t="str">
        <f t="shared" si="112"/>
        <v>18-Nov-1976</v>
      </c>
      <c r="I765" s="13">
        <v>28082</v>
      </c>
      <c r="J765" s="18">
        <f t="shared" si="113"/>
        <v>46</v>
      </c>
      <c r="K765">
        <v>2</v>
      </c>
      <c r="L765" s="14">
        <v>6374.16</v>
      </c>
      <c r="M765" t="s">
        <v>8</v>
      </c>
      <c r="N765">
        <f t="shared" si="114"/>
        <v>1</v>
      </c>
      <c r="O765" s="8" t="str">
        <f t="shared" si="115"/>
        <v>tier - 2</v>
      </c>
      <c r="P765" t="s">
        <v>8</v>
      </c>
      <c r="Q765">
        <f t="shared" si="116"/>
        <v>9</v>
      </c>
      <c r="R765" s="8" t="str">
        <f t="shared" si="117"/>
        <v>tier - 2</v>
      </c>
      <c r="S765" t="s">
        <v>10</v>
      </c>
      <c r="T765" s="8" t="str">
        <f t="shared" si="118"/>
        <v>R1013</v>
      </c>
    </row>
    <row r="766" spans="1:20">
      <c r="A766" t="s">
        <v>794</v>
      </c>
      <c r="B766" t="str">
        <f t="shared" si="119"/>
        <v>Id1574</v>
      </c>
      <c r="C766">
        <v>1982</v>
      </c>
      <c r="D766" s="8">
        <f t="shared" si="110"/>
        <v>1982</v>
      </c>
      <c r="E766" t="s">
        <v>32</v>
      </c>
      <c r="F766" s="8" t="str">
        <f t="shared" si="111"/>
        <v>Aug</v>
      </c>
      <c r="G766">
        <v>6</v>
      </c>
      <c r="H766" s="15" t="str">
        <f t="shared" si="112"/>
        <v>6-Aug-1982</v>
      </c>
      <c r="I766" s="13">
        <v>30169</v>
      </c>
      <c r="J766" s="18">
        <f t="shared" si="113"/>
        <v>40</v>
      </c>
      <c r="K766">
        <v>1</v>
      </c>
      <c r="L766" s="14">
        <v>6389.38</v>
      </c>
      <c r="M766" t="s">
        <v>13</v>
      </c>
      <c r="N766">
        <f t="shared" si="114"/>
        <v>240</v>
      </c>
      <c r="O766" s="8" t="str">
        <f t="shared" si="115"/>
        <v>tier - 1</v>
      </c>
      <c r="P766" t="s">
        <v>8</v>
      </c>
      <c r="Q766">
        <f t="shared" si="116"/>
        <v>9</v>
      </c>
      <c r="R766" s="8" t="str">
        <f t="shared" si="117"/>
        <v>tier - 2</v>
      </c>
      <c r="S766" t="s">
        <v>20</v>
      </c>
      <c r="T766" s="8" t="str">
        <f t="shared" si="118"/>
        <v>R1012</v>
      </c>
    </row>
    <row r="767" spans="1:20">
      <c r="A767" t="s">
        <v>795</v>
      </c>
      <c r="B767" t="str">
        <f t="shared" si="119"/>
        <v>Id1573</v>
      </c>
      <c r="C767">
        <v>1997</v>
      </c>
      <c r="D767" s="8">
        <f t="shared" si="110"/>
        <v>1997</v>
      </c>
      <c r="E767" t="s">
        <v>32</v>
      </c>
      <c r="F767" s="8" t="str">
        <f t="shared" si="111"/>
        <v>Aug</v>
      </c>
      <c r="G767">
        <v>16</v>
      </c>
      <c r="H767" s="15" t="str">
        <f t="shared" si="112"/>
        <v>16-Aug-1997</v>
      </c>
      <c r="I767" s="13">
        <v>35658</v>
      </c>
      <c r="J767" s="18">
        <f t="shared" si="113"/>
        <v>25</v>
      </c>
      <c r="K767">
        <v>0</v>
      </c>
      <c r="L767" s="14">
        <v>6389.53</v>
      </c>
      <c r="M767" t="s">
        <v>8</v>
      </c>
      <c r="N767">
        <f t="shared" si="114"/>
        <v>1</v>
      </c>
      <c r="O767" s="8" t="str">
        <f t="shared" si="115"/>
        <v>tier - 2</v>
      </c>
      <c r="P767" t="s">
        <v>8</v>
      </c>
      <c r="Q767">
        <f t="shared" si="116"/>
        <v>9</v>
      </c>
      <c r="R767" s="8" t="str">
        <f t="shared" si="117"/>
        <v>tier - 2</v>
      </c>
      <c r="S767" t="s">
        <v>297</v>
      </c>
      <c r="T767" s="8" t="str">
        <f t="shared" si="118"/>
        <v>R1021</v>
      </c>
    </row>
    <row r="768" spans="1:20">
      <c r="A768" t="s">
        <v>796</v>
      </c>
      <c r="B768" t="str">
        <f t="shared" si="119"/>
        <v>Id1572</v>
      </c>
      <c r="C768">
        <v>1982</v>
      </c>
      <c r="D768" s="8">
        <f t="shared" si="110"/>
        <v>1982</v>
      </c>
      <c r="E768" t="s">
        <v>34</v>
      </c>
      <c r="F768" s="8" t="str">
        <f t="shared" si="111"/>
        <v>Oct</v>
      </c>
      <c r="G768">
        <v>28</v>
      </c>
      <c r="H768" s="15" t="str">
        <f t="shared" si="112"/>
        <v>28-Oct-1982</v>
      </c>
      <c r="I768" s="13">
        <v>30252</v>
      </c>
      <c r="J768" s="18">
        <f t="shared" si="113"/>
        <v>40</v>
      </c>
      <c r="K768">
        <v>1</v>
      </c>
      <c r="L768" s="14">
        <v>6393.6</v>
      </c>
      <c r="M768" t="s">
        <v>8</v>
      </c>
      <c r="N768">
        <f t="shared" si="114"/>
        <v>1</v>
      </c>
      <c r="O768" s="8" t="str">
        <f t="shared" si="115"/>
        <v>tier - 2</v>
      </c>
      <c r="P768" t="s">
        <v>13</v>
      </c>
      <c r="Q768">
        <f t="shared" si="116"/>
        <v>2</v>
      </c>
      <c r="R768" s="8" t="str">
        <f t="shared" si="117"/>
        <v>tier - 1</v>
      </c>
      <c r="S768" t="s">
        <v>20</v>
      </c>
      <c r="T768" s="8" t="str">
        <f t="shared" si="118"/>
        <v>R1012</v>
      </c>
    </row>
    <row r="769" spans="1:20">
      <c r="A769" t="s">
        <v>797</v>
      </c>
      <c r="B769" t="str">
        <f t="shared" si="119"/>
        <v>Id1571</v>
      </c>
      <c r="C769">
        <v>1987</v>
      </c>
      <c r="D769" s="8">
        <f t="shared" si="110"/>
        <v>1987</v>
      </c>
      <c r="E769" t="s">
        <v>17</v>
      </c>
      <c r="F769" s="8" t="str">
        <f t="shared" si="111"/>
        <v>Sep</v>
      </c>
      <c r="G769">
        <v>9</v>
      </c>
      <c r="H769" s="15" t="str">
        <f t="shared" si="112"/>
        <v>9-Sep-1987</v>
      </c>
      <c r="I769" s="13">
        <v>32029</v>
      </c>
      <c r="J769" s="18">
        <f t="shared" si="113"/>
        <v>35</v>
      </c>
      <c r="K769">
        <v>2</v>
      </c>
      <c r="L769" s="14">
        <v>6402.29</v>
      </c>
      <c r="M769" t="s">
        <v>8</v>
      </c>
      <c r="N769">
        <f t="shared" si="114"/>
        <v>1</v>
      </c>
      <c r="O769" s="8" t="str">
        <f t="shared" si="115"/>
        <v>tier - 2</v>
      </c>
      <c r="P769" t="s">
        <v>9</v>
      </c>
      <c r="Q769">
        <f t="shared" si="116"/>
        <v>1</v>
      </c>
      <c r="R769" s="8" t="str">
        <f t="shared" si="117"/>
        <v>tier - 3</v>
      </c>
      <c r="S769" t="s">
        <v>244</v>
      </c>
      <c r="T769" s="8" t="str">
        <f t="shared" si="118"/>
        <v>R1024</v>
      </c>
    </row>
    <row r="770" spans="1:20">
      <c r="A770" t="s">
        <v>798</v>
      </c>
      <c r="B770" t="str">
        <f t="shared" si="119"/>
        <v>Id1570</v>
      </c>
      <c r="C770">
        <v>1985</v>
      </c>
      <c r="D770" s="8">
        <f t="shared" ref="D770:D833" si="120">IF(C770="?",ROUND(AVERAGE($C$2:$C$2344),0),C770)</f>
        <v>1985</v>
      </c>
      <c r="E770" t="s">
        <v>27</v>
      </c>
      <c r="F770" s="8" t="str">
        <f t="shared" ref="F770:F833" si="121">IF(E770="?","Sep",E770)</f>
        <v>Dec</v>
      </c>
      <c r="G770">
        <v>10</v>
      </c>
      <c r="H770" s="15" t="str">
        <f t="shared" ref="H770:H833" si="122">CONCATENATE(G770,"-",F770,"-",D770)</f>
        <v>10-Dec-1985</v>
      </c>
      <c r="I770" s="13">
        <v>31391</v>
      </c>
      <c r="J770" s="18">
        <f t="shared" ref="J770:J833" si="123">DATEDIF(I770,"8-6-2023","Y")</f>
        <v>37</v>
      </c>
      <c r="K770">
        <v>2</v>
      </c>
      <c r="L770" s="14">
        <v>6406.41</v>
      </c>
      <c r="M770" t="s">
        <v>13</v>
      </c>
      <c r="N770">
        <f t="shared" ref="N770:N833" si="124">MATCH(M770,$M$2:$M$2344,0)</f>
        <v>240</v>
      </c>
      <c r="O770" s="8" t="str">
        <f t="shared" ref="O770:O833" si="125">IF(M770="?",INDEX($M$2:$M$2344,MODE($N$2:$N$2344)),M770)</f>
        <v>tier - 1</v>
      </c>
      <c r="P770" t="s">
        <v>9</v>
      </c>
      <c r="Q770">
        <f t="shared" ref="Q770:Q833" si="126">MATCH(P770,$P$2:$P$2344,0)</f>
        <v>1</v>
      </c>
      <c r="R770" s="8" t="str">
        <f t="shared" ref="R770:R833" si="127">IF(P770="?",INDEX($P$2:$P$2344,MODE($Q$2:$Q$2344)),P770)</f>
        <v>tier - 3</v>
      </c>
      <c r="S770" t="s">
        <v>273</v>
      </c>
      <c r="T770" s="8" t="str">
        <f t="shared" ref="T770:T833" si="128">IF(S770="?","Unknown",S770)</f>
        <v>R1014</v>
      </c>
    </row>
    <row r="771" spans="1:20">
      <c r="A771" t="s">
        <v>799</v>
      </c>
      <c r="B771" t="str">
        <f t="shared" ref="B771:B834" si="129">IF(A771="?", "Unknown",A771)</f>
        <v>Id1569</v>
      </c>
      <c r="C771">
        <v>1970</v>
      </c>
      <c r="D771" s="8">
        <f t="shared" si="120"/>
        <v>1970</v>
      </c>
      <c r="E771" t="s">
        <v>32</v>
      </c>
      <c r="F771" s="8" t="str">
        <f t="shared" si="121"/>
        <v>Aug</v>
      </c>
      <c r="G771">
        <v>20</v>
      </c>
      <c r="H771" s="15" t="str">
        <f t="shared" si="122"/>
        <v>20-Aug-1970</v>
      </c>
      <c r="I771" s="13">
        <v>25800</v>
      </c>
      <c r="J771" s="18">
        <f t="shared" si="123"/>
        <v>52</v>
      </c>
      <c r="K771">
        <v>0</v>
      </c>
      <c r="L771" s="14">
        <v>6407.05</v>
      </c>
      <c r="M771" t="s">
        <v>8</v>
      </c>
      <c r="N771">
        <f t="shared" si="124"/>
        <v>1</v>
      </c>
      <c r="O771" s="8" t="str">
        <f t="shared" si="125"/>
        <v>tier - 2</v>
      </c>
      <c r="P771" t="s">
        <v>13</v>
      </c>
      <c r="Q771">
        <f t="shared" si="126"/>
        <v>2</v>
      </c>
      <c r="R771" s="8" t="str">
        <f t="shared" si="127"/>
        <v>tier - 1</v>
      </c>
      <c r="S771" t="s">
        <v>10</v>
      </c>
      <c r="T771" s="8" t="str">
        <f t="shared" si="128"/>
        <v>R1013</v>
      </c>
    </row>
    <row r="772" spans="1:20">
      <c r="A772" t="s">
        <v>800</v>
      </c>
      <c r="B772" t="str">
        <f t="shared" si="129"/>
        <v>Id1568</v>
      </c>
      <c r="C772">
        <v>1971</v>
      </c>
      <c r="D772" s="8">
        <f t="shared" si="120"/>
        <v>1971</v>
      </c>
      <c r="E772" t="s">
        <v>32</v>
      </c>
      <c r="F772" s="8" t="str">
        <f t="shared" si="121"/>
        <v>Aug</v>
      </c>
      <c r="G772">
        <v>22</v>
      </c>
      <c r="H772" s="15" t="str">
        <f t="shared" si="122"/>
        <v>22-Aug-1971</v>
      </c>
      <c r="I772" s="13">
        <v>26167</v>
      </c>
      <c r="J772" s="18">
        <f t="shared" si="123"/>
        <v>51</v>
      </c>
      <c r="K772">
        <v>0</v>
      </c>
      <c r="L772" s="14">
        <v>6412.34</v>
      </c>
      <c r="M772" t="s">
        <v>8</v>
      </c>
      <c r="N772">
        <f t="shared" si="124"/>
        <v>1</v>
      </c>
      <c r="O772" s="8" t="str">
        <f t="shared" si="125"/>
        <v>tier - 2</v>
      </c>
      <c r="P772" t="s">
        <v>9</v>
      </c>
      <c r="Q772">
        <f t="shared" si="126"/>
        <v>1</v>
      </c>
      <c r="R772" s="8" t="str">
        <f t="shared" si="127"/>
        <v>tier - 3</v>
      </c>
      <c r="S772" t="s">
        <v>10</v>
      </c>
      <c r="T772" s="8" t="str">
        <f t="shared" si="128"/>
        <v>R1013</v>
      </c>
    </row>
    <row r="773" spans="1:20">
      <c r="A773" t="s">
        <v>801</v>
      </c>
      <c r="B773" t="str">
        <f t="shared" si="129"/>
        <v>Id1567</v>
      </c>
      <c r="C773">
        <v>1987</v>
      </c>
      <c r="D773" s="8">
        <f t="shared" si="120"/>
        <v>1987</v>
      </c>
      <c r="E773" t="s">
        <v>17</v>
      </c>
      <c r="F773" s="8" t="str">
        <f t="shared" si="121"/>
        <v>Sep</v>
      </c>
      <c r="G773">
        <v>4</v>
      </c>
      <c r="H773" s="15" t="str">
        <f t="shared" si="122"/>
        <v>4-Sep-1987</v>
      </c>
      <c r="I773" s="13">
        <v>32024</v>
      </c>
      <c r="J773" s="18">
        <f t="shared" si="123"/>
        <v>35</v>
      </c>
      <c r="K773">
        <v>3</v>
      </c>
      <c r="L773" s="14">
        <v>6414.18</v>
      </c>
      <c r="M773" t="s">
        <v>8</v>
      </c>
      <c r="N773">
        <f t="shared" si="124"/>
        <v>1</v>
      </c>
      <c r="O773" s="8" t="str">
        <f t="shared" si="125"/>
        <v>tier - 2</v>
      </c>
      <c r="P773" t="s">
        <v>8</v>
      </c>
      <c r="Q773">
        <f t="shared" si="126"/>
        <v>9</v>
      </c>
      <c r="R773" s="8" t="str">
        <f t="shared" si="127"/>
        <v>tier - 2</v>
      </c>
      <c r="S773" t="s">
        <v>39</v>
      </c>
      <c r="T773" s="8" t="str">
        <f t="shared" si="128"/>
        <v>R1011</v>
      </c>
    </row>
    <row r="774" spans="1:20">
      <c r="A774" t="s">
        <v>802</v>
      </c>
      <c r="B774" t="str">
        <f t="shared" si="129"/>
        <v>Id1566</v>
      </c>
      <c r="C774">
        <v>1976</v>
      </c>
      <c r="D774" s="8">
        <f t="shared" si="120"/>
        <v>1976</v>
      </c>
      <c r="E774" t="s">
        <v>27</v>
      </c>
      <c r="F774" s="8" t="str">
        <f t="shared" si="121"/>
        <v>Dec</v>
      </c>
      <c r="G774">
        <v>30</v>
      </c>
      <c r="H774" s="15" t="str">
        <f t="shared" si="122"/>
        <v>30-Dec-1976</v>
      </c>
      <c r="I774" s="13">
        <v>28124</v>
      </c>
      <c r="J774" s="18">
        <f t="shared" si="123"/>
        <v>46</v>
      </c>
      <c r="K774">
        <v>2</v>
      </c>
      <c r="L774" s="14">
        <v>6417.28</v>
      </c>
      <c r="M774" t="s">
        <v>8</v>
      </c>
      <c r="N774">
        <f t="shared" si="124"/>
        <v>1</v>
      </c>
      <c r="O774" s="8" t="str">
        <f t="shared" si="125"/>
        <v>tier - 2</v>
      </c>
      <c r="P774" t="s">
        <v>9</v>
      </c>
      <c r="Q774">
        <f t="shared" si="126"/>
        <v>1</v>
      </c>
      <c r="R774" s="8" t="str">
        <f t="shared" si="127"/>
        <v>tier - 3</v>
      </c>
      <c r="S774" t="s">
        <v>10</v>
      </c>
      <c r="T774" s="8" t="str">
        <f t="shared" si="128"/>
        <v>R1013</v>
      </c>
    </row>
    <row r="775" spans="1:20">
      <c r="A775" t="s">
        <v>803</v>
      </c>
      <c r="B775" t="str">
        <f t="shared" si="129"/>
        <v>Id1565</v>
      </c>
      <c r="C775">
        <v>1975</v>
      </c>
      <c r="D775" s="8">
        <f t="shared" si="120"/>
        <v>1975</v>
      </c>
      <c r="E775" t="s">
        <v>32</v>
      </c>
      <c r="F775" s="8" t="str">
        <f t="shared" si="121"/>
        <v>Aug</v>
      </c>
      <c r="G775">
        <v>5</v>
      </c>
      <c r="H775" s="15" t="str">
        <f t="shared" si="122"/>
        <v>5-Aug-1975</v>
      </c>
      <c r="I775" s="13">
        <v>27611</v>
      </c>
      <c r="J775" s="18">
        <f t="shared" si="123"/>
        <v>47</v>
      </c>
      <c r="K775">
        <v>1</v>
      </c>
      <c r="L775" s="14">
        <v>6423.48</v>
      </c>
      <c r="M775" t="s">
        <v>8</v>
      </c>
      <c r="N775">
        <f t="shared" si="124"/>
        <v>1</v>
      </c>
      <c r="O775" s="8" t="str">
        <f t="shared" si="125"/>
        <v>tier - 2</v>
      </c>
      <c r="P775" t="s">
        <v>9</v>
      </c>
      <c r="Q775">
        <f t="shared" si="126"/>
        <v>1</v>
      </c>
      <c r="R775" s="8" t="str">
        <f t="shared" si="127"/>
        <v>tier - 3</v>
      </c>
      <c r="S775" t="s">
        <v>10</v>
      </c>
      <c r="T775" s="8" t="str">
        <f t="shared" si="128"/>
        <v>R1013</v>
      </c>
    </row>
    <row r="776" spans="1:20">
      <c r="A776" t="s">
        <v>804</v>
      </c>
      <c r="B776" t="str">
        <f t="shared" si="129"/>
        <v>Id1564</v>
      </c>
      <c r="C776">
        <v>1985</v>
      </c>
      <c r="D776" s="8">
        <f t="shared" si="120"/>
        <v>1985</v>
      </c>
      <c r="E776" t="s">
        <v>7</v>
      </c>
      <c r="F776" s="8" t="str">
        <f t="shared" si="121"/>
        <v>Jul</v>
      </c>
      <c r="G776">
        <v>22</v>
      </c>
      <c r="H776" s="15" t="str">
        <f t="shared" si="122"/>
        <v>22-Jul-1985</v>
      </c>
      <c r="I776" s="13">
        <v>31250</v>
      </c>
      <c r="J776" s="18">
        <f t="shared" si="123"/>
        <v>37</v>
      </c>
      <c r="K776">
        <v>3</v>
      </c>
      <c r="L776" s="14">
        <v>6435.62</v>
      </c>
      <c r="M776" t="s">
        <v>9</v>
      </c>
      <c r="N776">
        <f t="shared" si="124"/>
        <v>4</v>
      </c>
      <c r="O776" s="8" t="str">
        <f t="shared" si="125"/>
        <v>tier - 3</v>
      </c>
      <c r="P776" t="s">
        <v>8</v>
      </c>
      <c r="Q776">
        <f t="shared" si="126"/>
        <v>9</v>
      </c>
      <c r="R776" s="8" t="str">
        <f t="shared" si="127"/>
        <v>tier - 2</v>
      </c>
      <c r="S776" t="s">
        <v>10</v>
      </c>
      <c r="T776" s="8" t="str">
        <f t="shared" si="128"/>
        <v>R1013</v>
      </c>
    </row>
    <row r="777" spans="1:20">
      <c r="A777" t="s">
        <v>805</v>
      </c>
      <c r="B777" t="str">
        <f t="shared" si="129"/>
        <v>Id1563</v>
      </c>
      <c r="C777">
        <v>1984</v>
      </c>
      <c r="D777" s="8">
        <f t="shared" si="120"/>
        <v>1984</v>
      </c>
      <c r="E777" t="s">
        <v>32</v>
      </c>
      <c r="F777" s="8" t="str">
        <f t="shared" si="121"/>
        <v>Aug</v>
      </c>
      <c r="G777">
        <v>26</v>
      </c>
      <c r="H777" s="15" t="str">
        <f t="shared" si="122"/>
        <v>26-Aug-1984</v>
      </c>
      <c r="I777" s="13">
        <v>30920</v>
      </c>
      <c r="J777" s="18">
        <f t="shared" si="123"/>
        <v>38</v>
      </c>
      <c r="K777">
        <v>2</v>
      </c>
      <c r="L777" s="14">
        <v>6455.86</v>
      </c>
      <c r="M777" t="s">
        <v>9</v>
      </c>
      <c r="N777">
        <f t="shared" si="124"/>
        <v>4</v>
      </c>
      <c r="O777" s="8" t="str">
        <f t="shared" si="125"/>
        <v>tier - 3</v>
      </c>
      <c r="P777" t="s">
        <v>9</v>
      </c>
      <c r="Q777">
        <f t="shared" si="126"/>
        <v>1</v>
      </c>
      <c r="R777" s="8" t="str">
        <f t="shared" si="127"/>
        <v>tier - 3</v>
      </c>
      <c r="S777" t="s">
        <v>20</v>
      </c>
      <c r="T777" s="8" t="str">
        <f t="shared" si="128"/>
        <v>R1012</v>
      </c>
    </row>
    <row r="778" spans="1:20">
      <c r="A778" t="s">
        <v>806</v>
      </c>
      <c r="B778" t="str">
        <f t="shared" si="129"/>
        <v>Id1562</v>
      </c>
      <c r="C778">
        <v>1984</v>
      </c>
      <c r="D778" s="8">
        <f t="shared" si="120"/>
        <v>1984</v>
      </c>
      <c r="E778" t="s">
        <v>12</v>
      </c>
      <c r="F778" s="8" t="str">
        <f t="shared" si="121"/>
        <v>Nov</v>
      </c>
      <c r="G778">
        <v>1</v>
      </c>
      <c r="H778" s="15" t="str">
        <f t="shared" si="122"/>
        <v>1-Nov-1984</v>
      </c>
      <c r="I778" s="13">
        <v>30987</v>
      </c>
      <c r="J778" s="18">
        <f t="shared" si="123"/>
        <v>38</v>
      </c>
      <c r="K778">
        <v>2</v>
      </c>
      <c r="L778" s="14">
        <v>6457.84</v>
      </c>
      <c r="M778" t="s">
        <v>8</v>
      </c>
      <c r="N778">
        <f t="shared" si="124"/>
        <v>1</v>
      </c>
      <c r="O778" s="8" t="str">
        <f t="shared" si="125"/>
        <v>tier - 2</v>
      </c>
      <c r="P778" t="s">
        <v>9</v>
      </c>
      <c r="Q778">
        <f t="shared" si="126"/>
        <v>1</v>
      </c>
      <c r="R778" s="8" t="str">
        <f t="shared" si="127"/>
        <v>tier - 3</v>
      </c>
      <c r="S778" t="s">
        <v>20</v>
      </c>
      <c r="T778" s="8" t="str">
        <f t="shared" si="128"/>
        <v>R1012</v>
      </c>
    </row>
    <row r="779" spans="1:20">
      <c r="A779" t="s">
        <v>807</v>
      </c>
      <c r="B779" t="str">
        <f t="shared" si="129"/>
        <v>Id1561</v>
      </c>
      <c r="C779">
        <v>1981</v>
      </c>
      <c r="D779" s="8">
        <f t="shared" si="120"/>
        <v>1981</v>
      </c>
      <c r="E779" t="s">
        <v>7</v>
      </c>
      <c r="F779" s="8" t="str">
        <f t="shared" si="121"/>
        <v>Jul</v>
      </c>
      <c r="G779">
        <v>27</v>
      </c>
      <c r="H779" s="15" t="str">
        <f t="shared" si="122"/>
        <v>27-Jul-1981</v>
      </c>
      <c r="I779" s="13">
        <v>29794</v>
      </c>
      <c r="J779" s="18">
        <f t="shared" si="123"/>
        <v>41</v>
      </c>
      <c r="K779">
        <v>1</v>
      </c>
      <c r="L779" s="14">
        <v>6473.15</v>
      </c>
      <c r="M779" t="s">
        <v>8</v>
      </c>
      <c r="N779">
        <f t="shared" si="124"/>
        <v>1</v>
      </c>
      <c r="O779" s="8" t="str">
        <f t="shared" si="125"/>
        <v>tier - 2</v>
      </c>
      <c r="P779" t="s">
        <v>8</v>
      </c>
      <c r="Q779">
        <f t="shared" si="126"/>
        <v>9</v>
      </c>
      <c r="R779" s="8" t="str">
        <f t="shared" si="127"/>
        <v>tier - 2</v>
      </c>
      <c r="S779" t="s">
        <v>10</v>
      </c>
      <c r="T779" s="8" t="str">
        <f t="shared" si="128"/>
        <v>R1013</v>
      </c>
    </row>
    <row r="780" spans="1:20">
      <c r="A780" t="s">
        <v>808</v>
      </c>
      <c r="B780" t="str">
        <f t="shared" si="129"/>
        <v>Id1560</v>
      </c>
      <c r="C780">
        <v>1980</v>
      </c>
      <c r="D780" s="8">
        <f t="shared" si="120"/>
        <v>1980</v>
      </c>
      <c r="E780" t="s">
        <v>15</v>
      </c>
      <c r="F780" s="8" t="str">
        <f t="shared" si="121"/>
        <v>Jun</v>
      </c>
      <c r="G780">
        <v>8</v>
      </c>
      <c r="H780" s="15" t="str">
        <f t="shared" si="122"/>
        <v>8-Jun-1980</v>
      </c>
      <c r="I780" s="13">
        <v>29380</v>
      </c>
      <c r="J780" s="18">
        <f t="shared" si="123"/>
        <v>43</v>
      </c>
      <c r="K780">
        <v>0</v>
      </c>
      <c r="L780" s="14">
        <v>6474.01</v>
      </c>
      <c r="M780" t="s">
        <v>8</v>
      </c>
      <c r="N780">
        <f t="shared" si="124"/>
        <v>1</v>
      </c>
      <c r="O780" s="8" t="str">
        <f t="shared" si="125"/>
        <v>tier - 2</v>
      </c>
      <c r="P780" t="s">
        <v>9</v>
      </c>
      <c r="Q780">
        <f t="shared" si="126"/>
        <v>1</v>
      </c>
      <c r="R780" s="8" t="str">
        <f t="shared" si="127"/>
        <v>tier - 3</v>
      </c>
      <c r="S780" t="s">
        <v>39</v>
      </c>
      <c r="T780" s="8" t="str">
        <f t="shared" si="128"/>
        <v>R1011</v>
      </c>
    </row>
    <row r="781" spans="1:20">
      <c r="A781" t="s">
        <v>809</v>
      </c>
      <c r="B781" t="str">
        <f t="shared" si="129"/>
        <v>Id1559</v>
      </c>
      <c r="C781">
        <v>1970</v>
      </c>
      <c r="D781" s="8">
        <f t="shared" si="120"/>
        <v>1970</v>
      </c>
      <c r="E781" t="s">
        <v>27</v>
      </c>
      <c r="F781" s="8" t="str">
        <f t="shared" si="121"/>
        <v>Dec</v>
      </c>
      <c r="G781">
        <v>1</v>
      </c>
      <c r="H781" s="15" t="str">
        <f t="shared" si="122"/>
        <v>1-Dec-1970</v>
      </c>
      <c r="I781" s="13">
        <v>25903</v>
      </c>
      <c r="J781" s="18">
        <f t="shared" si="123"/>
        <v>52</v>
      </c>
      <c r="K781">
        <v>0</v>
      </c>
      <c r="L781" s="14">
        <v>6481.67</v>
      </c>
      <c r="M781" t="s">
        <v>8</v>
      </c>
      <c r="N781">
        <f t="shared" si="124"/>
        <v>1</v>
      </c>
      <c r="O781" s="8" t="str">
        <f t="shared" si="125"/>
        <v>tier - 2</v>
      </c>
      <c r="P781" t="s">
        <v>8</v>
      </c>
      <c r="Q781">
        <f t="shared" si="126"/>
        <v>9</v>
      </c>
      <c r="R781" s="8" t="str">
        <f t="shared" si="127"/>
        <v>tier - 2</v>
      </c>
      <c r="S781" t="s">
        <v>10</v>
      </c>
      <c r="T781" s="8" t="str">
        <f t="shared" si="128"/>
        <v>R1013</v>
      </c>
    </row>
    <row r="782" spans="1:20">
      <c r="A782" t="s">
        <v>810</v>
      </c>
      <c r="B782" t="str">
        <f t="shared" si="129"/>
        <v>Id1558</v>
      </c>
      <c r="C782">
        <v>1982</v>
      </c>
      <c r="D782" s="8">
        <f t="shared" si="120"/>
        <v>1982</v>
      </c>
      <c r="E782" t="s">
        <v>34</v>
      </c>
      <c r="F782" s="8" t="str">
        <f t="shared" si="121"/>
        <v>Oct</v>
      </c>
      <c r="G782">
        <v>9</v>
      </c>
      <c r="H782" s="15" t="str">
        <f t="shared" si="122"/>
        <v>9-Oct-1982</v>
      </c>
      <c r="I782" s="13">
        <v>30233</v>
      </c>
      <c r="J782" s="18">
        <f t="shared" si="123"/>
        <v>40</v>
      </c>
      <c r="K782">
        <v>1</v>
      </c>
      <c r="L782" s="14">
        <v>6496.89</v>
      </c>
      <c r="M782" t="s">
        <v>8</v>
      </c>
      <c r="N782">
        <f t="shared" si="124"/>
        <v>1</v>
      </c>
      <c r="O782" s="8" t="str">
        <f t="shared" si="125"/>
        <v>tier - 2</v>
      </c>
      <c r="P782" t="s">
        <v>9</v>
      </c>
      <c r="Q782">
        <f t="shared" si="126"/>
        <v>1</v>
      </c>
      <c r="R782" s="8" t="str">
        <f t="shared" si="127"/>
        <v>tier - 3</v>
      </c>
      <c r="S782" t="s">
        <v>39</v>
      </c>
      <c r="T782" s="8" t="str">
        <f t="shared" si="128"/>
        <v>R1011</v>
      </c>
    </row>
    <row r="783" spans="1:20">
      <c r="A783" t="s">
        <v>811</v>
      </c>
      <c r="B783" t="str">
        <f t="shared" si="129"/>
        <v>Id1557</v>
      </c>
      <c r="C783">
        <v>1982</v>
      </c>
      <c r="D783" s="8">
        <f t="shared" si="120"/>
        <v>1982</v>
      </c>
      <c r="E783" t="s">
        <v>32</v>
      </c>
      <c r="F783" s="8" t="str">
        <f t="shared" si="121"/>
        <v>Aug</v>
      </c>
      <c r="G783">
        <v>28</v>
      </c>
      <c r="H783" s="15" t="str">
        <f t="shared" si="122"/>
        <v>28-Aug-1982</v>
      </c>
      <c r="I783" s="13">
        <v>30191</v>
      </c>
      <c r="J783" s="18">
        <f t="shared" si="123"/>
        <v>40</v>
      </c>
      <c r="K783">
        <v>1</v>
      </c>
      <c r="L783" s="14">
        <v>6500.24</v>
      </c>
      <c r="M783" t="s">
        <v>8</v>
      </c>
      <c r="N783">
        <f t="shared" si="124"/>
        <v>1</v>
      </c>
      <c r="O783" s="8" t="str">
        <f t="shared" si="125"/>
        <v>tier - 2</v>
      </c>
      <c r="P783" t="s">
        <v>8</v>
      </c>
      <c r="Q783">
        <f t="shared" si="126"/>
        <v>9</v>
      </c>
      <c r="R783" s="8" t="str">
        <f t="shared" si="127"/>
        <v>tier - 2</v>
      </c>
      <c r="S783" t="s">
        <v>10</v>
      </c>
      <c r="T783" s="8" t="str">
        <f t="shared" si="128"/>
        <v>R1013</v>
      </c>
    </row>
    <row r="784" spans="1:20">
      <c r="A784" t="s">
        <v>812</v>
      </c>
      <c r="B784" t="str">
        <f t="shared" si="129"/>
        <v>Id1556</v>
      </c>
      <c r="C784">
        <v>1994</v>
      </c>
      <c r="D784" s="8">
        <f t="shared" si="120"/>
        <v>1994</v>
      </c>
      <c r="E784" t="s">
        <v>7</v>
      </c>
      <c r="F784" s="8" t="str">
        <f t="shared" si="121"/>
        <v>Jul</v>
      </c>
      <c r="G784">
        <v>7</v>
      </c>
      <c r="H784" s="15" t="str">
        <f t="shared" si="122"/>
        <v>7-Jul-1994</v>
      </c>
      <c r="I784" s="13">
        <v>34522</v>
      </c>
      <c r="J784" s="18">
        <f t="shared" si="123"/>
        <v>28</v>
      </c>
      <c r="K784">
        <v>0</v>
      </c>
      <c r="L784" s="14">
        <v>6512.24</v>
      </c>
      <c r="M784" t="s">
        <v>8</v>
      </c>
      <c r="N784">
        <f t="shared" si="124"/>
        <v>1</v>
      </c>
      <c r="O784" s="8" t="str">
        <f t="shared" si="125"/>
        <v>tier - 2</v>
      </c>
      <c r="P784" t="s">
        <v>13</v>
      </c>
      <c r="Q784">
        <f t="shared" si="126"/>
        <v>2</v>
      </c>
      <c r="R784" s="8" t="str">
        <f t="shared" si="127"/>
        <v>tier - 1</v>
      </c>
      <c r="S784" t="s">
        <v>297</v>
      </c>
      <c r="T784" s="8" t="str">
        <f t="shared" si="128"/>
        <v>R1021</v>
      </c>
    </row>
    <row r="785" spans="1:20">
      <c r="A785" t="s">
        <v>813</v>
      </c>
      <c r="B785" t="str">
        <f t="shared" si="129"/>
        <v>Id1555</v>
      </c>
      <c r="C785">
        <v>1976</v>
      </c>
      <c r="D785" s="8">
        <f t="shared" si="120"/>
        <v>1976</v>
      </c>
      <c r="E785" t="s">
        <v>34</v>
      </c>
      <c r="F785" s="8" t="str">
        <f t="shared" si="121"/>
        <v>Oct</v>
      </c>
      <c r="G785">
        <v>23</v>
      </c>
      <c r="H785" s="15" t="str">
        <f t="shared" si="122"/>
        <v>23-Oct-1976</v>
      </c>
      <c r="I785" s="13">
        <v>28056</v>
      </c>
      <c r="J785" s="18">
        <f t="shared" si="123"/>
        <v>46</v>
      </c>
      <c r="K785">
        <v>2</v>
      </c>
      <c r="L785" s="14">
        <v>6529.21</v>
      </c>
      <c r="M785" t="s">
        <v>8</v>
      </c>
      <c r="N785">
        <f t="shared" si="124"/>
        <v>1</v>
      </c>
      <c r="O785" s="8" t="str">
        <f t="shared" si="125"/>
        <v>tier - 2</v>
      </c>
      <c r="P785" t="s">
        <v>13</v>
      </c>
      <c r="Q785">
        <f t="shared" si="126"/>
        <v>2</v>
      </c>
      <c r="R785" s="8" t="str">
        <f t="shared" si="127"/>
        <v>tier - 1</v>
      </c>
      <c r="S785" t="s">
        <v>10</v>
      </c>
      <c r="T785" s="8" t="str">
        <f t="shared" si="128"/>
        <v>R1013</v>
      </c>
    </row>
    <row r="786" spans="1:20">
      <c r="A786" t="s">
        <v>814</v>
      </c>
      <c r="B786" t="str">
        <f t="shared" si="129"/>
        <v>Id1554</v>
      </c>
      <c r="C786">
        <v>1982</v>
      </c>
      <c r="D786" s="8">
        <f t="shared" si="120"/>
        <v>1982</v>
      </c>
      <c r="E786" t="s">
        <v>32</v>
      </c>
      <c r="F786" s="8" t="str">
        <f t="shared" si="121"/>
        <v>Aug</v>
      </c>
      <c r="G786">
        <v>12</v>
      </c>
      <c r="H786" s="15" t="str">
        <f t="shared" si="122"/>
        <v>12-Aug-1982</v>
      </c>
      <c r="I786" s="13">
        <v>30175</v>
      </c>
      <c r="J786" s="18">
        <f t="shared" si="123"/>
        <v>40</v>
      </c>
      <c r="K786">
        <v>3</v>
      </c>
      <c r="L786" s="14">
        <v>6532.04</v>
      </c>
      <c r="M786" t="s">
        <v>8</v>
      </c>
      <c r="N786">
        <f t="shared" si="124"/>
        <v>1</v>
      </c>
      <c r="O786" s="8" t="str">
        <f t="shared" si="125"/>
        <v>tier - 2</v>
      </c>
      <c r="P786" t="s">
        <v>13</v>
      </c>
      <c r="Q786">
        <f t="shared" si="126"/>
        <v>2</v>
      </c>
      <c r="R786" s="8" t="str">
        <f t="shared" si="127"/>
        <v>tier - 1</v>
      </c>
      <c r="S786" t="s">
        <v>10</v>
      </c>
      <c r="T786" s="8" t="str">
        <f t="shared" si="128"/>
        <v>R1013</v>
      </c>
    </row>
    <row r="787" spans="1:20">
      <c r="A787" t="s">
        <v>815</v>
      </c>
      <c r="B787" t="str">
        <f t="shared" si="129"/>
        <v>Id1553</v>
      </c>
      <c r="C787">
        <v>1982</v>
      </c>
      <c r="D787" s="8">
        <f t="shared" si="120"/>
        <v>1982</v>
      </c>
      <c r="E787" t="s">
        <v>34</v>
      </c>
      <c r="F787" s="8" t="str">
        <f t="shared" si="121"/>
        <v>Oct</v>
      </c>
      <c r="G787">
        <v>2</v>
      </c>
      <c r="H787" s="15" t="str">
        <f t="shared" si="122"/>
        <v>2-Oct-1982</v>
      </c>
      <c r="I787" s="13">
        <v>30226</v>
      </c>
      <c r="J787" s="18">
        <f t="shared" si="123"/>
        <v>40</v>
      </c>
      <c r="K787">
        <v>3</v>
      </c>
      <c r="L787" s="14">
        <v>6536.68</v>
      </c>
      <c r="M787" t="s">
        <v>8</v>
      </c>
      <c r="N787">
        <f t="shared" si="124"/>
        <v>1</v>
      </c>
      <c r="O787" s="8" t="str">
        <f t="shared" si="125"/>
        <v>tier - 2</v>
      </c>
      <c r="P787" t="s">
        <v>8</v>
      </c>
      <c r="Q787">
        <f t="shared" si="126"/>
        <v>9</v>
      </c>
      <c r="R787" s="8" t="str">
        <f t="shared" si="127"/>
        <v>tier - 2</v>
      </c>
      <c r="S787" t="s">
        <v>20</v>
      </c>
      <c r="T787" s="8" t="str">
        <f t="shared" si="128"/>
        <v>R1012</v>
      </c>
    </row>
    <row r="788" spans="1:20">
      <c r="A788" t="s">
        <v>816</v>
      </c>
      <c r="B788" t="str">
        <f t="shared" si="129"/>
        <v>Id1552</v>
      </c>
      <c r="C788">
        <v>1969</v>
      </c>
      <c r="D788" s="8">
        <f t="shared" si="120"/>
        <v>1969</v>
      </c>
      <c r="E788" t="s">
        <v>27</v>
      </c>
      <c r="F788" s="8" t="str">
        <f t="shared" si="121"/>
        <v>Dec</v>
      </c>
      <c r="G788">
        <v>3</v>
      </c>
      <c r="H788" s="15" t="str">
        <f t="shared" si="122"/>
        <v>3-Dec-1969</v>
      </c>
      <c r="I788" s="13">
        <v>25540</v>
      </c>
      <c r="J788" s="18">
        <f t="shared" si="123"/>
        <v>53</v>
      </c>
      <c r="K788">
        <v>0</v>
      </c>
      <c r="L788" s="14">
        <v>6546.16</v>
      </c>
      <c r="M788" t="s">
        <v>8</v>
      </c>
      <c r="N788">
        <f t="shared" si="124"/>
        <v>1</v>
      </c>
      <c r="O788" s="8" t="str">
        <f t="shared" si="125"/>
        <v>tier - 2</v>
      </c>
      <c r="P788" t="s">
        <v>9</v>
      </c>
      <c r="Q788">
        <f t="shared" si="126"/>
        <v>1</v>
      </c>
      <c r="R788" s="8" t="str">
        <f t="shared" si="127"/>
        <v>tier - 3</v>
      </c>
      <c r="S788" t="s">
        <v>10</v>
      </c>
      <c r="T788" s="8" t="str">
        <f t="shared" si="128"/>
        <v>R1013</v>
      </c>
    </row>
    <row r="789" spans="1:20">
      <c r="A789" t="s">
        <v>817</v>
      </c>
      <c r="B789" t="str">
        <f t="shared" si="129"/>
        <v>Id1551</v>
      </c>
      <c r="C789">
        <v>1986</v>
      </c>
      <c r="D789" s="8">
        <f t="shared" si="120"/>
        <v>1986</v>
      </c>
      <c r="E789" t="s">
        <v>27</v>
      </c>
      <c r="F789" s="8" t="str">
        <f t="shared" si="121"/>
        <v>Dec</v>
      </c>
      <c r="G789">
        <v>18</v>
      </c>
      <c r="H789" s="15" t="str">
        <f t="shared" si="122"/>
        <v>18-Dec-1986</v>
      </c>
      <c r="I789" s="13">
        <v>31764</v>
      </c>
      <c r="J789" s="18">
        <f t="shared" si="123"/>
        <v>36</v>
      </c>
      <c r="K789">
        <v>3</v>
      </c>
      <c r="L789" s="14">
        <v>6548.2</v>
      </c>
      <c r="M789" t="s">
        <v>8</v>
      </c>
      <c r="N789">
        <f t="shared" si="124"/>
        <v>1</v>
      </c>
      <c r="O789" s="8" t="str">
        <f t="shared" si="125"/>
        <v>tier - 2</v>
      </c>
      <c r="P789" t="s">
        <v>9</v>
      </c>
      <c r="Q789">
        <f t="shared" si="126"/>
        <v>1</v>
      </c>
      <c r="R789" s="8" t="str">
        <f t="shared" si="127"/>
        <v>tier - 3</v>
      </c>
      <c r="S789" t="s">
        <v>20</v>
      </c>
      <c r="T789" s="8" t="str">
        <f t="shared" si="128"/>
        <v>R1012</v>
      </c>
    </row>
    <row r="790" spans="1:20">
      <c r="A790" t="s">
        <v>818</v>
      </c>
      <c r="B790" t="str">
        <f t="shared" si="129"/>
        <v>Id1550</v>
      </c>
      <c r="C790">
        <v>1989</v>
      </c>
      <c r="D790" s="8">
        <f t="shared" si="120"/>
        <v>1989</v>
      </c>
      <c r="E790" t="s">
        <v>32</v>
      </c>
      <c r="F790" s="8" t="str">
        <f t="shared" si="121"/>
        <v>Aug</v>
      </c>
      <c r="G790">
        <v>6</v>
      </c>
      <c r="H790" s="15" t="str">
        <f t="shared" si="122"/>
        <v>6-Aug-1989</v>
      </c>
      <c r="I790" s="13">
        <v>32726</v>
      </c>
      <c r="J790" s="18">
        <f t="shared" si="123"/>
        <v>33</v>
      </c>
      <c r="K790">
        <v>3</v>
      </c>
      <c r="L790" s="14">
        <v>6551.75</v>
      </c>
      <c r="M790" t="s">
        <v>8</v>
      </c>
      <c r="N790">
        <f t="shared" si="124"/>
        <v>1</v>
      </c>
      <c r="O790" s="8" t="str">
        <f t="shared" si="125"/>
        <v>tier - 2</v>
      </c>
      <c r="P790" t="s">
        <v>8</v>
      </c>
      <c r="Q790">
        <f t="shared" si="126"/>
        <v>9</v>
      </c>
      <c r="R790" s="8" t="str">
        <f t="shared" si="127"/>
        <v>tier - 2</v>
      </c>
      <c r="S790" t="s">
        <v>244</v>
      </c>
      <c r="T790" s="8" t="str">
        <f t="shared" si="128"/>
        <v>R1024</v>
      </c>
    </row>
    <row r="791" spans="1:20">
      <c r="A791" t="s">
        <v>819</v>
      </c>
      <c r="B791" t="str">
        <f t="shared" si="129"/>
        <v>Id1549</v>
      </c>
      <c r="C791">
        <v>1968</v>
      </c>
      <c r="D791" s="8">
        <f t="shared" si="120"/>
        <v>1968</v>
      </c>
      <c r="E791" t="s">
        <v>27</v>
      </c>
      <c r="F791" s="8" t="str">
        <f t="shared" si="121"/>
        <v>Dec</v>
      </c>
      <c r="G791">
        <v>11</v>
      </c>
      <c r="H791" s="15" t="str">
        <f t="shared" si="122"/>
        <v>11-Dec-1968</v>
      </c>
      <c r="I791" s="13">
        <v>25183</v>
      </c>
      <c r="J791" s="18">
        <f t="shared" si="123"/>
        <v>54</v>
      </c>
      <c r="K791">
        <v>0</v>
      </c>
      <c r="L791" s="14">
        <v>6552.01</v>
      </c>
      <c r="M791" t="s">
        <v>9</v>
      </c>
      <c r="N791">
        <f t="shared" si="124"/>
        <v>4</v>
      </c>
      <c r="O791" s="8" t="str">
        <f t="shared" si="125"/>
        <v>tier - 3</v>
      </c>
      <c r="P791" t="s">
        <v>8</v>
      </c>
      <c r="Q791">
        <f t="shared" si="126"/>
        <v>9</v>
      </c>
      <c r="R791" s="8" t="str">
        <f t="shared" si="127"/>
        <v>tier - 2</v>
      </c>
      <c r="S791" t="s">
        <v>10</v>
      </c>
      <c r="T791" s="8" t="str">
        <f t="shared" si="128"/>
        <v>R1013</v>
      </c>
    </row>
    <row r="792" spans="1:20">
      <c r="A792" t="s">
        <v>820</v>
      </c>
      <c r="B792" t="str">
        <f t="shared" si="129"/>
        <v>Id1548</v>
      </c>
      <c r="C792">
        <v>1984</v>
      </c>
      <c r="D792" s="8">
        <f t="shared" si="120"/>
        <v>1984</v>
      </c>
      <c r="E792" t="s">
        <v>17</v>
      </c>
      <c r="F792" s="8" t="str">
        <f t="shared" si="121"/>
        <v>Sep</v>
      </c>
      <c r="G792">
        <v>20</v>
      </c>
      <c r="H792" s="15" t="str">
        <f t="shared" si="122"/>
        <v>20-Sep-1984</v>
      </c>
      <c r="I792" s="13">
        <v>30945</v>
      </c>
      <c r="J792" s="18">
        <f t="shared" si="123"/>
        <v>38</v>
      </c>
      <c r="K792">
        <v>1</v>
      </c>
      <c r="L792" s="14">
        <v>6555.07</v>
      </c>
      <c r="M792" t="s">
        <v>8</v>
      </c>
      <c r="N792">
        <f t="shared" si="124"/>
        <v>1</v>
      </c>
      <c r="O792" s="8" t="str">
        <f t="shared" si="125"/>
        <v>tier - 2</v>
      </c>
      <c r="P792" t="s">
        <v>8</v>
      </c>
      <c r="Q792">
        <f t="shared" si="126"/>
        <v>9</v>
      </c>
      <c r="R792" s="8" t="str">
        <f t="shared" si="127"/>
        <v>tier - 2</v>
      </c>
      <c r="S792" t="s">
        <v>244</v>
      </c>
      <c r="T792" s="8" t="str">
        <f t="shared" si="128"/>
        <v>R1024</v>
      </c>
    </row>
    <row r="793" spans="1:20">
      <c r="A793" t="s">
        <v>821</v>
      </c>
      <c r="B793" t="str">
        <f t="shared" si="129"/>
        <v>Id1547</v>
      </c>
      <c r="C793">
        <v>1981</v>
      </c>
      <c r="D793" s="8">
        <f t="shared" si="120"/>
        <v>1981</v>
      </c>
      <c r="E793" t="s">
        <v>7</v>
      </c>
      <c r="F793" s="8" t="str">
        <f t="shared" si="121"/>
        <v>Jul</v>
      </c>
      <c r="G793">
        <v>20</v>
      </c>
      <c r="H793" s="15" t="str">
        <f t="shared" si="122"/>
        <v>20-Jul-1981</v>
      </c>
      <c r="I793" s="13">
        <v>29787</v>
      </c>
      <c r="J793" s="18">
        <f t="shared" si="123"/>
        <v>41</v>
      </c>
      <c r="K793">
        <v>0</v>
      </c>
      <c r="L793" s="14">
        <v>6571.02</v>
      </c>
      <c r="M793" t="s">
        <v>8</v>
      </c>
      <c r="N793">
        <f t="shared" si="124"/>
        <v>1</v>
      </c>
      <c r="O793" s="8" t="str">
        <f t="shared" si="125"/>
        <v>tier - 2</v>
      </c>
      <c r="P793" t="s">
        <v>13</v>
      </c>
      <c r="Q793">
        <f t="shared" si="126"/>
        <v>2</v>
      </c>
      <c r="R793" s="8" t="str">
        <f t="shared" si="127"/>
        <v>tier - 1</v>
      </c>
      <c r="S793" t="s">
        <v>20</v>
      </c>
      <c r="T793" s="8" t="str">
        <f t="shared" si="128"/>
        <v>R1012</v>
      </c>
    </row>
    <row r="794" spans="1:20">
      <c r="A794" t="s">
        <v>822</v>
      </c>
      <c r="B794" t="str">
        <f t="shared" si="129"/>
        <v>Id1546</v>
      </c>
      <c r="C794">
        <v>1984</v>
      </c>
      <c r="D794" s="8">
        <f t="shared" si="120"/>
        <v>1984</v>
      </c>
      <c r="E794" t="s">
        <v>34</v>
      </c>
      <c r="F794" s="8" t="str">
        <f t="shared" si="121"/>
        <v>Oct</v>
      </c>
      <c r="G794">
        <v>5</v>
      </c>
      <c r="H794" s="15" t="str">
        <f t="shared" si="122"/>
        <v>5-Oct-1984</v>
      </c>
      <c r="I794" s="13">
        <v>30960</v>
      </c>
      <c r="J794" s="18">
        <f t="shared" si="123"/>
        <v>38</v>
      </c>
      <c r="K794">
        <v>2</v>
      </c>
      <c r="L794" s="14">
        <v>6571.54</v>
      </c>
      <c r="M794" t="s">
        <v>8</v>
      </c>
      <c r="N794">
        <f t="shared" si="124"/>
        <v>1</v>
      </c>
      <c r="O794" s="8" t="str">
        <f t="shared" si="125"/>
        <v>tier - 2</v>
      </c>
      <c r="P794" t="s">
        <v>9</v>
      </c>
      <c r="Q794">
        <f t="shared" si="126"/>
        <v>1</v>
      </c>
      <c r="R794" s="8" t="str">
        <f t="shared" si="127"/>
        <v>tier - 3</v>
      </c>
      <c r="S794" t="s">
        <v>39</v>
      </c>
      <c r="T794" s="8" t="str">
        <f t="shared" si="128"/>
        <v>R1011</v>
      </c>
    </row>
    <row r="795" spans="1:20">
      <c r="A795" t="s">
        <v>823</v>
      </c>
      <c r="B795" t="str">
        <f t="shared" si="129"/>
        <v>Id1545</v>
      </c>
      <c r="C795">
        <v>1982</v>
      </c>
      <c r="D795" s="8">
        <f t="shared" si="120"/>
        <v>1982</v>
      </c>
      <c r="E795" t="s">
        <v>12</v>
      </c>
      <c r="F795" s="8" t="str">
        <f t="shared" si="121"/>
        <v>Nov</v>
      </c>
      <c r="G795">
        <v>22</v>
      </c>
      <c r="H795" s="15" t="str">
        <f t="shared" si="122"/>
        <v>22-Nov-1982</v>
      </c>
      <c r="I795" s="13">
        <v>30277</v>
      </c>
      <c r="J795" s="18">
        <f t="shared" si="123"/>
        <v>40</v>
      </c>
      <c r="K795">
        <v>2</v>
      </c>
      <c r="L795" s="14">
        <v>6593.51</v>
      </c>
      <c r="M795" t="s">
        <v>8</v>
      </c>
      <c r="N795">
        <f t="shared" si="124"/>
        <v>1</v>
      </c>
      <c r="O795" s="8" t="str">
        <f t="shared" si="125"/>
        <v>tier - 2</v>
      </c>
      <c r="P795" t="s">
        <v>13</v>
      </c>
      <c r="Q795">
        <f t="shared" si="126"/>
        <v>2</v>
      </c>
      <c r="R795" s="8" t="str">
        <f t="shared" si="127"/>
        <v>tier - 1</v>
      </c>
      <c r="S795" t="s">
        <v>10</v>
      </c>
      <c r="T795" s="8" t="str">
        <f t="shared" si="128"/>
        <v>R1013</v>
      </c>
    </row>
    <row r="796" spans="1:20">
      <c r="A796" t="s">
        <v>824</v>
      </c>
      <c r="B796" t="str">
        <f t="shared" si="129"/>
        <v>Id1544</v>
      </c>
      <c r="C796">
        <v>1982</v>
      </c>
      <c r="D796" s="8">
        <f t="shared" si="120"/>
        <v>1982</v>
      </c>
      <c r="E796" t="s">
        <v>27</v>
      </c>
      <c r="F796" s="8" t="str">
        <f t="shared" si="121"/>
        <v>Dec</v>
      </c>
      <c r="G796">
        <v>29</v>
      </c>
      <c r="H796" s="15" t="str">
        <f t="shared" si="122"/>
        <v>29-Dec-1982</v>
      </c>
      <c r="I796" s="13">
        <v>30314</v>
      </c>
      <c r="J796" s="18">
        <f t="shared" si="123"/>
        <v>40</v>
      </c>
      <c r="K796">
        <v>1</v>
      </c>
      <c r="L796" s="14">
        <v>6600.21</v>
      </c>
      <c r="M796" t="s">
        <v>9</v>
      </c>
      <c r="N796">
        <f t="shared" si="124"/>
        <v>4</v>
      </c>
      <c r="O796" s="8" t="str">
        <f t="shared" si="125"/>
        <v>tier - 3</v>
      </c>
      <c r="P796" t="s">
        <v>8</v>
      </c>
      <c r="Q796">
        <f t="shared" si="126"/>
        <v>9</v>
      </c>
      <c r="R796" s="8" t="str">
        <f t="shared" si="127"/>
        <v>tier - 2</v>
      </c>
      <c r="S796" t="s">
        <v>165</v>
      </c>
      <c r="T796" s="8" t="str">
        <f t="shared" si="128"/>
        <v>R1016</v>
      </c>
    </row>
    <row r="797" spans="1:20">
      <c r="A797" t="s">
        <v>825</v>
      </c>
      <c r="B797" t="str">
        <f t="shared" si="129"/>
        <v>Id1543</v>
      </c>
      <c r="C797">
        <v>1982</v>
      </c>
      <c r="D797" s="8">
        <f t="shared" si="120"/>
        <v>1982</v>
      </c>
      <c r="E797" t="s">
        <v>12</v>
      </c>
      <c r="F797" s="8" t="str">
        <f t="shared" si="121"/>
        <v>Nov</v>
      </c>
      <c r="G797">
        <v>7</v>
      </c>
      <c r="H797" s="15" t="str">
        <f t="shared" si="122"/>
        <v>7-Nov-1982</v>
      </c>
      <c r="I797" s="13">
        <v>30262</v>
      </c>
      <c r="J797" s="18">
        <f t="shared" si="123"/>
        <v>40</v>
      </c>
      <c r="K797">
        <v>2</v>
      </c>
      <c r="L797" s="14">
        <v>6600.36</v>
      </c>
      <c r="M797" t="s">
        <v>8</v>
      </c>
      <c r="N797">
        <f t="shared" si="124"/>
        <v>1</v>
      </c>
      <c r="O797" s="8" t="str">
        <f t="shared" si="125"/>
        <v>tier - 2</v>
      </c>
      <c r="P797" t="s">
        <v>9</v>
      </c>
      <c r="Q797">
        <f t="shared" si="126"/>
        <v>1</v>
      </c>
      <c r="R797" s="8" t="str">
        <f t="shared" si="127"/>
        <v>tier - 3</v>
      </c>
      <c r="S797" t="s">
        <v>39</v>
      </c>
      <c r="T797" s="8" t="str">
        <f t="shared" si="128"/>
        <v>R1011</v>
      </c>
    </row>
    <row r="798" spans="1:20">
      <c r="A798" t="s">
        <v>826</v>
      </c>
      <c r="B798" t="str">
        <f t="shared" si="129"/>
        <v>Id1542</v>
      </c>
      <c r="C798">
        <v>1982</v>
      </c>
      <c r="D798" s="8">
        <f t="shared" si="120"/>
        <v>1982</v>
      </c>
      <c r="E798" t="s">
        <v>32</v>
      </c>
      <c r="F798" s="8" t="str">
        <f t="shared" si="121"/>
        <v>Aug</v>
      </c>
      <c r="G798">
        <v>28</v>
      </c>
      <c r="H798" s="15" t="str">
        <f t="shared" si="122"/>
        <v>28-Aug-1982</v>
      </c>
      <c r="I798" s="13">
        <v>30191</v>
      </c>
      <c r="J798" s="18">
        <f t="shared" si="123"/>
        <v>40</v>
      </c>
      <c r="K798">
        <v>1</v>
      </c>
      <c r="L798" s="14">
        <v>6610.11</v>
      </c>
      <c r="M798" t="s">
        <v>9</v>
      </c>
      <c r="N798">
        <f t="shared" si="124"/>
        <v>4</v>
      </c>
      <c r="O798" s="8" t="str">
        <f t="shared" si="125"/>
        <v>tier - 3</v>
      </c>
      <c r="P798" t="s">
        <v>8</v>
      </c>
      <c r="Q798">
        <f t="shared" si="126"/>
        <v>9</v>
      </c>
      <c r="R798" s="8" t="str">
        <f t="shared" si="127"/>
        <v>tier - 2</v>
      </c>
      <c r="S798" t="s">
        <v>161</v>
      </c>
      <c r="T798" s="8" t="str">
        <f t="shared" si="128"/>
        <v>R1015</v>
      </c>
    </row>
    <row r="799" spans="1:20">
      <c r="A799" t="s">
        <v>827</v>
      </c>
      <c r="B799" t="str">
        <f t="shared" si="129"/>
        <v>Id1541</v>
      </c>
      <c r="C799">
        <v>1973</v>
      </c>
      <c r="D799" s="8">
        <f t="shared" si="120"/>
        <v>1973</v>
      </c>
      <c r="E799" t="s">
        <v>32</v>
      </c>
      <c r="F799" s="8" t="str">
        <f t="shared" si="121"/>
        <v>Aug</v>
      </c>
      <c r="G799">
        <v>29</v>
      </c>
      <c r="H799" s="15" t="str">
        <f t="shared" si="122"/>
        <v>29-Aug-1973</v>
      </c>
      <c r="I799" s="13">
        <v>26905</v>
      </c>
      <c r="J799" s="18">
        <f t="shared" si="123"/>
        <v>49</v>
      </c>
      <c r="K799">
        <v>0</v>
      </c>
      <c r="L799" s="14">
        <v>6630.31</v>
      </c>
      <c r="M799" t="s">
        <v>8</v>
      </c>
      <c r="N799">
        <f t="shared" si="124"/>
        <v>1</v>
      </c>
      <c r="O799" s="8" t="str">
        <f t="shared" si="125"/>
        <v>tier - 2</v>
      </c>
      <c r="P799" t="s">
        <v>13</v>
      </c>
      <c r="Q799">
        <f t="shared" si="126"/>
        <v>2</v>
      </c>
      <c r="R799" s="8" t="str">
        <f t="shared" si="127"/>
        <v>tier - 1</v>
      </c>
      <c r="S799" t="s">
        <v>10</v>
      </c>
      <c r="T799" s="8" t="str">
        <f t="shared" si="128"/>
        <v>R1013</v>
      </c>
    </row>
    <row r="800" spans="1:20">
      <c r="A800" t="s">
        <v>828</v>
      </c>
      <c r="B800" t="str">
        <f t="shared" si="129"/>
        <v>Id1540</v>
      </c>
      <c r="C800">
        <v>2003</v>
      </c>
      <c r="D800" s="8">
        <f t="shared" si="120"/>
        <v>2003</v>
      </c>
      <c r="E800" t="s">
        <v>17</v>
      </c>
      <c r="F800" s="8" t="str">
        <f t="shared" si="121"/>
        <v>Sep</v>
      </c>
      <c r="G800">
        <v>4</v>
      </c>
      <c r="H800" s="15" t="str">
        <f t="shared" si="122"/>
        <v>4-Sep-2003</v>
      </c>
      <c r="I800" s="13">
        <v>37868</v>
      </c>
      <c r="J800" s="18">
        <f t="shared" si="123"/>
        <v>19</v>
      </c>
      <c r="K800">
        <v>0</v>
      </c>
      <c r="L800" s="14">
        <v>6638.16</v>
      </c>
      <c r="M800" t="s">
        <v>8</v>
      </c>
      <c r="N800">
        <f t="shared" si="124"/>
        <v>1</v>
      </c>
      <c r="O800" s="8" t="str">
        <f t="shared" si="125"/>
        <v>tier - 2</v>
      </c>
      <c r="P800" t="s">
        <v>13</v>
      </c>
      <c r="Q800">
        <f t="shared" si="126"/>
        <v>2</v>
      </c>
      <c r="R800" s="8" t="str">
        <f t="shared" si="127"/>
        <v>tier - 1</v>
      </c>
      <c r="S800" t="s">
        <v>20</v>
      </c>
      <c r="T800" s="8" t="str">
        <f t="shared" si="128"/>
        <v>R1012</v>
      </c>
    </row>
    <row r="801" spans="1:20">
      <c r="A801" t="s">
        <v>829</v>
      </c>
      <c r="B801" t="str">
        <f t="shared" si="129"/>
        <v>Id1539</v>
      </c>
      <c r="C801">
        <v>1990</v>
      </c>
      <c r="D801" s="8">
        <f t="shared" si="120"/>
        <v>1990</v>
      </c>
      <c r="E801" t="s">
        <v>15</v>
      </c>
      <c r="F801" s="8" t="str">
        <f t="shared" si="121"/>
        <v>Jun</v>
      </c>
      <c r="G801">
        <v>6</v>
      </c>
      <c r="H801" s="15" t="str">
        <f t="shared" si="122"/>
        <v>6-Jun-1990</v>
      </c>
      <c r="I801" s="13">
        <v>33030</v>
      </c>
      <c r="J801" s="18">
        <f t="shared" si="123"/>
        <v>33</v>
      </c>
      <c r="K801">
        <v>3</v>
      </c>
      <c r="L801" s="14">
        <v>6639.3</v>
      </c>
      <c r="M801" t="s">
        <v>8</v>
      </c>
      <c r="N801">
        <f t="shared" si="124"/>
        <v>1</v>
      </c>
      <c r="O801" s="8" t="str">
        <f t="shared" si="125"/>
        <v>tier - 2</v>
      </c>
      <c r="P801" t="s">
        <v>8</v>
      </c>
      <c r="Q801">
        <f t="shared" si="126"/>
        <v>9</v>
      </c>
      <c r="R801" s="8" t="str">
        <f t="shared" si="127"/>
        <v>tier - 2</v>
      </c>
      <c r="S801" t="s">
        <v>297</v>
      </c>
      <c r="T801" s="8" t="str">
        <f t="shared" si="128"/>
        <v>R1021</v>
      </c>
    </row>
    <row r="802" spans="1:20">
      <c r="A802" t="s">
        <v>830</v>
      </c>
      <c r="B802" t="str">
        <f t="shared" si="129"/>
        <v>Id1538</v>
      </c>
      <c r="C802">
        <v>1984</v>
      </c>
      <c r="D802" s="8">
        <f t="shared" si="120"/>
        <v>1984</v>
      </c>
      <c r="E802" t="s">
        <v>27</v>
      </c>
      <c r="F802" s="8" t="str">
        <f t="shared" si="121"/>
        <v>Dec</v>
      </c>
      <c r="G802">
        <v>8</v>
      </c>
      <c r="H802" s="15" t="str">
        <f t="shared" si="122"/>
        <v>8-Dec-1984</v>
      </c>
      <c r="I802" s="13">
        <v>31024</v>
      </c>
      <c r="J802" s="18">
        <f t="shared" si="123"/>
        <v>38</v>
      </c>
      <c r="K802">
        <v>2</v>
      </c>
      <c r="L802" s="14">
        <v>6640.54</v>
      </c>
      <c r="M802" t="s">
        <v>8</v>
      </c>
      <c r="N802">
        <f t="shared" si="124"/>
        <v>1</v>
      </c>
      <c r="O802" s="8" t="str">
        <f t="shared" si="125"/>
        <v>tier - 2</v>
      </c>
      <c r="P802" t="s">
        <v>9</v>
      </c>
      <c r="Q802">
        <f t="shared" si="126"/>
        <v>1</v>
      </c>
      <c r="R802" s="8" t="str">
        <f t="shared" si="127"/>
        <v>tier - 3</v>
      </c>
      <c r="S802" t="s">
        <v>163</v>
      </c>
      <c r="T802" s="8" t="str">
        <f t="shared" si="128"/>
        <v>R1019</v>
      </c>
    </row>
    <row r="803" spans="1:20">
      <c r="A803" t="s">
        <v>831</v>
      </c>
      <c r="B803" t="str">
        <f t="shared" si="129"/>
        <v>Id1537</v>
      </c>
      <c r="C803">
        <v>1970</v>
      </c>
      <c r="D803" s="8">
        <f t="shared" si="120"/>
        <v>1970</v>
      </c>
      <c r="E803" t="s">
        <v>12</v>
      </c>
      <c r="F803" s="8" t="str">
        <f t="shared" si="121"/>
        <v>Nov</v>
      </c>
      <c r="G803">
        <v>8</v>
      </c>
      <c r="H803" s="15" t="str">
        <f t="shared" si="122"/>
        <v>8-Nov-1970</v>
      </c>
      <c r="I803" s="13">
        <v>25880</v>
      </c>
      <c r="J803" s="18">
        <f t="shared" si="123"/>
        <v>52</v>
      </c>
      <c r="K803">
        <v>0</v>
      </c>
      <c r="L803" s="14">
        <v>6651.26</v>
      </c>
      <c r="M803" t="s">
        <v>8</v>
      </c>
      <c r="N803">
        <f t="shared" si="124"/>
        <v>1</v>
      </c>
      <c r="O803" s="8" t="str">
        <f t="shared" si="125"/>
        <v>tier - 2</v>
      </c>
      <c r="P803" t="s">
        <v>9</v>
      </c>
      <c r="Q803">
        <f t="shared" si="126"/>
        <v>1</v>
      </c>
      <c r="R803" s="8" t="str">
        <f t="shared" si="127"/>
        <v>tier - 3</v>
      </c>
      <c r="S803" t="s">
        <v>10</v>
      </c>
      <c r="T803" s="8" t="str">
        <f t="shared" si="128"/>
        <v>R1013</v>
      </c>
    </row>
    <row r="804" spans="1:20">
      <c r="A804" t="s">
        <v>832</v>
      </c>
      <c r="B804" t="str">
        <f t="shared" si="129"/>
        <v>Id1536</v>
      </c>
      <c r="C804">
        <v>1984</v>
      </c>
      <c r="D804" s="8">
        <f t="shared" si="120"/>
        <v>1984</v>
      </c>
      <c r="E804" t="s">
        <v>7</v>
      </c>
      <c r="F804" s="8" t="str">
        <f t="shared" si="121"/>
        <v>Jul</v>
      </c>
      <c r="G804">
        <v>1</v>
      </c>
      <c r="H804" s="15" t="str">
        <f t="shared" si="122"/>
        <v>1-Jul-1984</v>
      </c>
      <c r="I804" s="13">
        <v>30864</v>
      </c>
      <c r="J804" s="18">
        <f t="shared" si="123"/>
        <v>38</v>
      </c>
      <c r="K804">
        <v>3</v>
      </c>
      <c r="L804" s="14">
        <v>6652.53</v>
      </c>
      <c r="M804" t="s">
        <v>9</v>
      </c>
      <c r="N804">
        <f t="shared" si="124"/>
        <v>4</v>
      </c>
      <c r="O804" s="8" t="str">
        <f t="shared" si="125"/>
        <v>tier - 3</v>
      </c>
      <c r="P804" t="s">
        <v>8</v>
      </c>
      <c r="Q804">
        <f t="shared" si="126"/>
        <v>9</v>
      </c>
      <c r="R804" s="8" t="str">
        <f t="shared" si="127"/>
        <v>tier - 2</v>
      </c>
      <c r="S804" t="s">
        <v>10</v>
      </c>
      <c r="T804" s="8" t="str">
        <f t="shared" si="128"/>
        <v>R1013</v>
      </c>
    </row>
    <row r="805" spans="1:20">
      <c r="A805" t="s">
        <v>833</v>
      </c>
      <c r="B805" t="str">
        <f t="shared" si="129"/>
        <v>Id1535</v>
      </c>
      <c r="C805">
        <v>1989</v>
      </c>
      <c r="D805" s="8">
        <f t="shared" si="120"/>
        <v>1989</v>
      </c>
      <c r="E805" t="s">
        <v>12</v>
      </c>
      <c r="F805" s="8" t="str">
        <f t="shared" si="121"/>
        <v>Nov</v>
      </c>
      <c r="G805">
        <v>19</v>
      </c>
      <c r="H805" s="15" t="str">
        <f t="shared" si="122"/>
        <v>19-Nov-1989</v>
      </c>
      <c r="I805" s="13">
        <v>32831</v>
      </c>
      <c r="J805" s="18">
        <f t="shared" si="123"/>
        <v>33</v>
      </c>
      <c r="K805">
        <v>5</v>
      </c>
      <c r="L805" s="14">
        <v>6653.79</v>
      </c>
      <c r="M805" t="s">
        <v>8</v>
      </c>
      <c r="N805">
        <f t="shared" si="124"/>
        <v>1</v>
      </c>
      <c r="O805" s="8" t="str">
        <f t="shared" si="125"/>
        <v>tier - 2</v>
      </c>
      <c r="P805" t="s">
        <v>13</v>
      </c>
      <c r="Q805">
        <f t="shared" si="126"/>
        <v>2</v>
      </c>
      <c r="R805" s="8" t="str">
        <f t="shared" si="127"/>
        <v>tier - 1</v>
      </c>
      <c r="S805" t="s">
        <v>10</v>
      </c>
      <c r="T805" s="8" t="str">
        <f t="shared" si="128"/>
        <v>R1013</v>
      </c>
    </row>
    <row r="806" spans="1:20">
      <c r="A806" t="s">
        <v>834</v>
      </c>
      <c r="B806" t="str">
        <f t="shared" si="129"/>
        <v>Id1534</v>
      </c>
      <c r="C806">
        <v>1982</v>
      </c>
      <c r="D806" s="8">
        <f t="shared" si="120"/>
        <v>1982</v>
      </c>
      <c r="E806" t="s">
        <v>17</v>
      </c>
      <c r="F806" s="8" t="str">
        <f t="shared" si="121"/>
        <v>Sep</v>
      </c>
      <c r="G806">
        <v>27</v>
      </c>
      <c r="H806" s="15" t="str">
        <f t="shared" si="122"/>
        <v>27-Sep-1982</v>
      </c>
      <c r="I806" s="13">
        <v>30221</v>
      </c>
      <c r="J806" s="18">
        <f t="shared" si="123"/>
        <v>40</v>
      </c>
      <c r="K806">
        <v>3</v>
      </c>
      <c r="L806" s="14">
        <v>6664.32</v>
      </c>
      <c r="M806" t="s">
        <v>8</v>
      </c>
      <c r="N806">
        <f t="shared" si="124"/>
        <v>1</v>
      </c>
      <c r="O806" s="8" t="str">
        <f t="shared" si="125"/>
        <v>tier - 2</v>
      </c>
      <c r="P806" t="s">
        <v>8</v>
      </c>
      <c r="Q806">
        <f t="shared" si="126"/>
        <v>9</v>
      </c>
      <c r="R806" s="8" t="str">
        <f t="shared" si="127"/>
        <v>tier - 2</v>
      </c>
      <c r="S806" t="s">
        <v>10</v>
      </c>
      <c r="T806" s="8" t="str">
        <f t="shared" si="128"/>
        <v>R1013</v>
      </c>
    </row>
    <row r="807" spans="1:20">
      <c r="A807" t="s">
        <v>835</v>
      </c>
      <c r="B807" t="str">
        <f t="shared" si="129"/>
        <v>Id1533</v>
      </c>
      <c r="C807">
        <v>1981</v>
      </c>
      <c r="D807" s="8">
        <f t="shared" si="120"/>
        <v>1981</v>
      </c>
      <c r="E807" t="s">
        <v>17</v>
      </c>
      <c r="F807" s="8" t="str">
        <f t="shared" si="121"/>
        <v>Sep</v>
      </c>
      <c r="G807">
        <v>17</v>
      </c>
      <c r="H807" s="15" t="str">
        <f t="shared" si="122"/>
        <v>17-Sep-1981</v>
      </c>
      <c r="I807" s="13">
        <v>29846</v>
      </c>
      <c r="J807" s="18">
        <f t="shared" si="123"/>
        <v>41</v>
      </c>
      <c r="K807">
        <v>1</v>
      </c>
      <c r="L807" s="14">
        <v>6664.69</v>
      </c>
      <c r="M807" t="s">
        <v>9</v>
      </c>
      <c r="N807">
        <f t="shared" si="124"/>
        <v>4</v>
      </c>
      <c r="O807" s="8" t="str">
        <f t="shared" si="125"/>
        <v>tier - 3</v>
      </c>
      <c r="P807" t="s">
        <v>13</v>
      </c>
      <c r="Q807">
        <f t="shared" si="126"/>
        <v>2</v>
      </c>
      <c r="R807" s="8" t="str">
        <f t="shared" si="127"/>
        <v>tier - 1</v>
      </c>
      <c r="S807" t="s">
        <v>20</v>
      </c>
      <c r="T807" s="8" t="str">
        <f t="shared" si="128"/>
        <v>R1012</v>
      </c>
    </row>
    <row r="808" spans="1:20">
      <c r="A808" t="s">
        <v>836</v>
      </c>
      <c r="B808" t="str">
        <f t="shared" si="129"/>
        <v>Id1532</v>
      </c>
      <c r="C808">
        <v>1989</v>
      </c>
      <c r="D808" s="8">
        <f t="shared" si="120"/>
        <v>1989</v>
      </c>
      <c r="E808" t="s">
        <v>34</v>
      </c>
      <c r="F808" s="8" t="str">
        <f t="shared" si="121"/>
        <v>Oct</v>
      </c>
      <c r="G808">
        <v>20</v>
      </c>
      <c r="H808" s="15" t="str">
        <f t="shared" si="122"/>
        <v>20-Oct-1989</v>
      </c>
      <c r="I808" s="13">
        <v>32801</v>
      </c>
      <c r="J808" s="18">
        <f t="shared" si="123"/>
        <v>33</v>
      </c>
      <c r="K808">
        <v>5</v>
      </c>
      <c r="L808" s="14">
        <v>6666.24</v>
      </c>
      <c r="M808" t="s">
        <v>9</v>
      </c>
      <c r="N808">
        <f t="shared" si="124"/>
        <v>4</v>
      </c>
      <c r="O808" s="8" t="str">
        <f t="shared" si="125"/>
        <v>tier - 3</v>
      </c>
      <c r="P808" t="s">
        <v>13</v>
      </c>
      <c r="Q808">
        <f t="shared" si="126"/>
        <v>2</v>
      </c>
      <c r="R808" s="8" t="str">
        <f t="shared" si="127"/>
        <v>tier - 1</v>
      </c>
      <c r="S808" t="s">
        <v>39</v>
      </c>
      <c r="T808" s="8" t="str">
        <f t="shared" si="128"/>
        <v>R1011</v>
      </c>
    </row>
    <row r="809" spans="1:20">
      <c r="A809" t="s">
        <v>837</v>
      </c>
      <c r="B809" t="str">
        <f t="shared" si="129"/>
        <v>Id1531</v>
      </c>
      <c r="C809">
        <v>1985</v>
      </c>
      <c r="D809" s="8">
        <f t="shared" si="120"/>
        <v>1985</v>
      </c>
      <c r="E809" t="s">
        <v>7</v>
      </c>
      <c r="F809" s="8" t="str">
        <f t="shared" si="121"/>
        <v>Jul</v>
      </c>
      <c r="G809">
        <v>9</v>
      </c>
      <c r="H809" s="15" t="str">
        <f t="shared" si="122"/>
        <v>9-Jul-1985</v>
      </c>
      <c r="I809" s="13">
        <v>31237</v>
      </c>
      <c r="J809" s="18">
        <f t="shared" si="123"/>
        <v>37</v>
      </c>
      <c r="K809">
        <v>2</v>
      </c>
      <c r="L809" s="14">
        <v>6686.43</v>
      </c>
      <c r="M809" t="s">
        <v>8</v>
      </c>
      <c r="N809">
        <f t="shared" si="124"/>
        <v>1</v>
      </c>
      <c r="O809" s="8" t="str">
        <f t="shared" si="125"/>
        <v>tier - 2</v>
      </c>
      <c r="P809" t="s">
        <v>9</v>
      </c>
      <c r="Q809">
        <f t="shared" si="126"/>
        <v>1</v>
      </c>
      <c r="R809" s="8" t="str">
        <f t="shared" si="127"/>
        <v>tier - 3</v>
      </c>
      <c r="S809" t="s">
        <v>20</v>
      </c>
      <c r="T809" s="8" t="str">
        <f t="shared" si="128"/>
        <v>R1012</v>
      </c>
    </row>
    <row r="810" spans="1:20">
      <c r="A810" t="s">
        <v>838</v>
      </c>
      <c r="B810" t="str">
        <f t="shared" si="129"/>
        <v>Id1530</v>
      </c>
      <c r="C810">
        <v>1968</v>
      </c>
      <c r="D810" s="8">
        <f t="shared" si="120"/>
        <v>1968</v>
      </c>
      <c r="E810" t="s">
        <v>7</v>
      </c>
      <c r="F810" s="8" t="str">
        <f t="shared" si="121"/>
        <v>Jul</v>
      </c>
      <c r="G810">
        <v>13</v>
      </c>
      <c r="H810" s="15" t="str">
        <f t="shared" si="122"/>
        <v>13-Jul-1968</v>
      </c>
      <c r="I810" s="13">
        <v>25032</v>
      </c>
      <c r="J810" s="18">
        <f t="shared" si="123"/>
        <v>54</v>
      </c>
      <c r="K810">
        <v>0</v>
      </c>
      <c r="L810" s="14">
        <v>6700.56</v>
      </c>
      <c r="M810" t="s">
        <v>9</v>
      </c>
      <c r="N810">
        <f t="shared" si="124"/>
        <v>4</v>
      </c>
      <c r="O810" s="8" t="str">
        <f t="shared" si="125"/>
        <v>tier - 3</v>
      </c>
      <c r="P810" t="s">
        <v>13</v>
      </c>
      <c r="Q810">
        <f t="shared" si="126"/>
        <v>2</v>
      </c>
      <c r="R810" s="8" t="str">
        <f t="shared" si="127"/>
        <v>tier - 1</v>
      </c>
      <c r="S810" t="s">
        <v>20</v>
      </c>
      <c r="T810" s="8" t="str">
        <f t="shared" si="128"/>
        <v>R1012</v>
      </c>
    </row>
    <row r="811" spans="1:20">
      <c r="A811" t="s">
        <v>839</v>
      </c>
      <c r="B811" t="str">
        <f t="shared" si="129"/>
        <v>Id1529</v>
      </c>
      <c r="C811">
        <v>1971</v>
      </c>
      <c r="D811" s="8">
        <f t="shared" si="120"/>
        <v>1971</v>
      </c>
      <c r="E811" t="s">
        <v>27</v>
      </c>
      <c r="F811" s="8" t="str">
        <f t="shared" si="121"/>
        <v>Dec</v>
      </c>
      <c r="G811">
        <v>12</v>
      </c>
      <c r="H811" s="15" t="str">
        <f t="shared" si="122"/>
        <v>12-Dec-1971</v>
      </c>
      <c r="I811" s="13">
        <v>26279</v>
      </c>
      <c r="J811" s="18">
        <f t="shared" si="123"/>
        <v>51</v>
      </c>
      <c r="K811">
        <v>0</v>
      </c>
      <c r="L811" s="14">
        <v>6706.47</v>
      </c>
      <c r="M811" t="s">
        <v>8</v>
      </c>
      <c r="N811">
        <f t="shared" si="124"/>
        <v>1</v>
      </c>
      <c r="O811" s="8" t="str">
        <f t="shared" si="125"/>
        <v>tier - 2</v>
      </c>
      <c r="P811" t="s">
        <v>13</v>
      </c>
      <c r="Q811">
        <f t="shared" si="126"/>
        <v>2</v>
      </c>
      <c r="R811" s="8" t="str">
        <f t="shared" si="127"/>
        <v>tier - 1</v>
      </c>
      <c r="S811" t="s">
        <v>10</v>
      </c>
      <c r="T811" s="8" t="str">
        <f t="shared" si="128"/>
        <v>R1013</v>
      </c>
    </row>
    <row r="812" spans="1:20">
      <c r="A812" t="s">
        <v>840</v>
      </c>
      <c r="B812" t="str">
        <f t="shared" si="129"/>
        <v>Id1528</v>
      </c>
      <c r="C812">
        <v>1983</v>
      </c>
      <c r="D812" s="8">
        <f t="shared" si="120"/>
        <v>1983</v>
      </c>
      <c r="E812" t="s">
        <v>15</v>
      </c>
      <c r="F812" s="8" t="str">
        <f t="shared" si="121"/>
        <v>Jun</v>
      </c>
      <c r="G812">
        <v>12</v>
      </c>
      <c r="H812" s="15" t="str">
        <f t="shared" si="122"/>
        <v>12-Jun-1983</v>
      </c>
      <c r="I812" s="13">
        <v>30479</v>
      </c>
      <c r="J812" s="18">
        <f t="shared" si="123"/>
        <v>39</v>
      </c>
      <c r="K812">
        <v>2</v>
      </c>
      <c r="L812" s="14">
        <v>6710.19</v>
      </c>
      <c r="M812" t="s">
        <v>9</v>
      </c>
      <c r="N812">
        <f t="shared" si="124"/>
        <v>4</v>
      </c>
      <c r="O812" s="8" t="str">
        <f t="shared" si="125"/>
        <v>tier - 3</v>
      </c>
      <c r="P812" t="s">
        <v>9</v>
      </c>
      <c r="Q812">
        <f t="shared" si="126"/>
        <v>1</v>
      </c>
      <c r="R812" s="8" t="str">
        <f t="shared" si="127"/>
        <v>tier - 3</v>
      </c>
      <c r="S812" t="s">
        <v>20</v>
      </c>
      <c r="T812" s="8" t="str">
        <f t="shared" si="128"/>
        <v>R1012</v>
      </c>
    </row>
    <row r="813" spans="1:20">
      <c r="A813" t="s">
        <v>841</v>
      </c>
      <c r="B813" t="str">
        <f t="shared" si="129"/>
        <v>Id1527</v>
      </c>
      <c r="C813">
        <v>1994</v>
      </c>
      <c r="D813" s="8">
        <f t="shared" si="120"/>
        <v>1994</v>
      </c>
      <c r="E813" t="s">
        <v>15</v>
      </c>
      <c r="F813" s="8" t="str">
        <f t="shared" si="121"/>
        <v>Jun</v>
      </c>
      <c r="G813">
        <v>13</v>
      </c>
      <c r="H813" s="15" t="str">
        <f t="shared" si="122"/>
        <v>13-Jun-1994</v>
      </c>
      <c r="I813" s="13">
        <v>34498</v>
      </c>
      <c r="J813" s="18">
        <f t="shared" si="123"/>
        <v>28</v>
      </c>
      <c r="K813">
        <v>0</v>
      </c>
      <c r="L813" s="14">
        <v>6721.37</v>
      </c>
      <c r="M813" t="s">
        <v>8</v>
      </c>
      <c r="N813">
        <f t="shared" si="124"/>
        <v>1</v>
      </c>
      <c r="O813" s="8" t="str">
        <f t="shared" si="125"/>
        <v>tier - 2</v>
      </c>
      <c r="P813" t="s">
        <v>13</v>
      </c>
      <c r="Q813">
        <f t="shared" si="126"/>
        <v>2</v>
      </c>
      <c r="R813" s="8" t="str">
        <f t="shared" si="127"/>
        <v>tier - 1</v>
      </c>
      <c r="S813" t="s">
        <v>20</v>
      </c>
      <c r="T813" s="8" t="str">
        <f t="shared" si="128"/>
        <v>R1012</v>
      </c>
    </row>
    <row r="814" spans="1:20">
      <c r="A814" t="s">
        <v>842</v>
      </c>
      <c r="B814" t="str">
        <f t="shared" si="129"/>
        <v>Id1526</v>
      </c>
      <c r="C814">
        <v>1978</v>
      </c>
      <c r="D814" s="8">
        <f t="shared" si="120"/>
        <v>1978</v>
      </c>
      <c r="E814" t="s">
        <v>34</v>
      </c>
      <c r="F814" s="8" t="str">
        <f t="shared" si="121"/>
        <v>Oct</v>
      </c>
      <c r="G814">
        <v>21</v>
      </c>
      <c r="H814" s="15" t="str">
        <f t="shared" si="122"/>
        <v>21-Oct-1978</v>
      </c>
      <c r="I814" s="13">
        <v>28784</v>
      </c>
      <c r="J814" s="18">
        <f t="shared" si="123"/>
        <v>44</v>
      </c>
      <c r="K814">
        <v>2</v>
      </c>
      <c r="L814" s="14">
        <v>6737.98</v>
      </c>
      <c r="M814" t="s">
        <v>8</v>
      </c>
      <c r="N814">
        <f t="shared" si="124"/>
        <v>1</v>
      </c>
      <c r="O814" s="8" t="str">
        <f t="shared" si="125"/>
        <v>tier - 2</v>
      </c>
      <c r="P814" t="s">
        <v>9</v>
      </c>
      <c r="Q814">
        <f t="shared" si="126"/>
        <v>1</v>
      </c>
      <c r="R814" s="8" t="str">
        <f t="shared" si="127"/>
        <v>tier - 3</v>
      </c>
      <c r="S814" t="s">
        <v>10</v>
      </c>
      <c r="T814" s="8" t="str">
        <f t="shared" si="128"/>
        <v>R1013</v>
      </c>
    </row>
    <row r="815" spans="1:20">
      <c r="A815" t="s">
        <v>843</v>
      </c>
      <c r="B815" t="str">
        <f t="shared" si="129"/>
        <v>Id1525</v>
      </c>
      <c r="C815">
        <v>1968</v>
      </c>
      <c r="D815" s="8">
        <f t="shared" si="120"/>
        <v>1968</v>
      </c>
      <c r="E815" t="s">
        <v>7</v>
      </c>
      <c r="F815" s="8" t="str">
        <f t="shared" si="121"/>
        <v>Jul</v>
      </c>
      <c r="G815">
        <v>18</v>
      </c>
      <c r="H815" s="15" t="str">
        <f t="shared" si="122"/>
        <v>18-Jul-1968</v>
      </c>
      <c r="I815" s="13">
        <v>25037</v>
      </c>
      <c r="J815" s="18">
        <f t="shared" si="123"/>
        <v>54</v>
      </c>
      <c r="K815">
        <v>0</v>
      </c>
      <c r="L815" s="14">
        <v>6738.84</v>
      </c>
      <c r="M815" t="s">
        <v>9</v>
      </c>
      <c r="N815">
        <f t="shared" si="124"/>
        <v>4</v>
      </c>
      <c r="O815" s="8" t="str">
        <f t="shared" si="125"/>
        <v>tier - 3</v>
      </c>
      <c r="P815" t="s">
        <v>13</v>
      </c>
      <c r="Q815">
        <f t="shared" si="126"/>
        <v>2</v>
      </c>
      <c r="R815" s="8" t="str">
        <f t="shared" si="127"/>
        <v>tier - 1</v>
      </c>
      <c r="S815" t="s">
        <v>20</v>
      </c>
      <c r="T815" s="8" t="str">
        <f t="shared" si="128"/>
        <v>R1012</v>
      </c>
    </row>
    <row r="816" spans="1:20">
      <c r="A816" t="s">
        <v>844</v>
      </c>
      <c r="B816" t="str">
        <f t="shared" si="129"/>
        <v>Id1524</v>
      </c>
      <c r="C816">
        <v>1986</v>
      </c>
      <c r="D816" s="8">
        <f t="shared" si="120"/>
        <v>1986</v>
      </c>
      <c r="E816" t="s">
        <v>32</v>
      </c>
      <c r="F816" s="8" t="str">
        <f t="shared" si="121"/>
        <v>Aug</v>
      </c>
      <c r="G816">
        <v>7</v>
      </c>
      <c r="H816" s="15" t="str">
        <f t="shared" si="122"/>
        <v>7-Aug-1986</v>
      </c>
      <c r="I816" s="13">
        <v>31631</v>
      </c>
      <c r="J816" s="18">
        <f t="shared" si="123"/>
        <v>36</v>
      </c>
      <c r="K816">
        <v>3</v>
      </c>
      <c r="L816" s="14">
        <v>6746.74</v>
      </c>
      <c r="M816" t="s">
        <v>9</v>
      </c>
      <c r="N816">
        <f t="shared" si="124"/>
        <v>4</v>
      </c>
      <c r="O816" s="8" t="str">
        <f t="shared" si="125"/>
        <v>tier - 3</v>
      </c>
      <c r="P816" t="s">
        <v>8</v>
      </c>
      <c r="Q816">
        <f t="shared" si="126"/>
        <v>9</v>
      </c>
      <c r="R816" s="8" t="str">
        <f t="shared" si="127"/>
        <v>tier - 2</v>
      </c>
      <c r="S816" t="s">
        <v>165</v>
      </c>
      <c r="T816" s="8" t="str">
        <f t="shared" si="128"/>
        <v>R1016</v>
      </c>
    </row>
    <row r="817" spans="1:20">
      <c r="A817" t="s">
        <v>845</v>
      </c>
      <c r="B817" t="str">
        <f t="shared" si="129"/>
        <v>Id1523</v>
      </c>
      <c r="C817">
        <v>1986</v>
      </c>
      <c r="D817" s="8">
        <f t="shared" si="120"/>
        <v>1986</v>
      </c>
      <c r="E817" t="s">
        <v>15</v>
      </c>
      <c r="F817" s="8" t="str">
        <f t="shared" si="121"/>
        <v>Jun</v>
      </c>
      <c r="G817">
        <v>5</v>
      </c>
      <c r="H817" s="15" t="str">
        <f t="shared" si="122"/>
        <v>5-Jun-1986</v>
      </c>
      <c r="I817" s="13">
        <v>31568</v>
      </c>
      <c r="J817" s="18">
        <f t="shared" si="123"/>
        <v>37</v>
      </c>
      <c r="K817">
        <v>3</v>
      </c>
      <c r="L817" s="14">
        <v>6748.59</v>
      </c>
      <c r="M817" t="s">
        <v>9</v>
      </c>
      <c r="N817">
        <f t="shared" si="124"/>
        <v>4</v>
      </c>
      <c r="O817" s="8" t="str">
        <f t="shared" si="125"/>
        <v>tier - 3</v>
      </c>
      <c r="P817" t="s">
        <v>13</v>
      </c>
      <c r="Q817">
        <f t="shared" si="126"/>
        <v>2</v>
      </c>
      <c r="R817" s="8" t="str">
        <f t="shared" si="127"/>
        <v>tier - 1</v>
      </c>
      <c r="S817" t="s">
        <v>165</v>
      </c>
      <c r="T817" s="8" t="str">
        <f t="shared" si="128"/>
        <v>R1016</v>
      </c>
    </row>
    <row r="818" spans="1:20">
      <c r="A818" t="s">
        <v>846</v>
      </c>
      <c r="B818" t="str">
        <f t="shared" si="129"/>
        <v>Id1522</v>
      </c>
      <c r="C818">
        <v>1970</v>
      </c>
      <c r="D818" s="8">
        <f t="shared" si="120"/>
        <v>1970</v>
      </c>
      <c r="E818" t="s">
        <v>15</v>
      </c>
      <c r="F818" s="8" t="str">
        <f t="shared" si="121"/>
        <v>Jun</v>
      </c>
      <c r="G818">
        <v>17</v>
      </c>
      <c r="H818" s="15" t="str">
        <f t="shared" si="122"/>
        <v>17-Jun-1970</v>
      </c>
      <c r="I818" s="13">
        <v>25736</v>
      </c>
      <c r="J818" s="18">
        <f t="shared" si="123"/>
        <v>52</v>
      </c>
      <c r="K818">
        <v>0</v>
      </c>
      <c r="L818" s="14">
        <v>6749.63</v>
      </c>
      <c r="M818" t="s">
        <v>8</v>
      </c>
      <c r="N818">
        <f t="shared" si="124"/>
        <v>1</v>
      </c>
      <c r="O818" s="8" t="str">
        <f t="shared" si="125"/>
        <v>tier - 2</v>
      </c>
      <c r="P818" t="s">
        <v>13</v>
      </c>
      <c r="Q818">
        <f t="shared" si="126"/>
        <v>2</v>
      </c>
      <c r="R818" s="8" t="str">
        <f t="shared" si="127"/>
        <v>tier - 1</v>
      </c>
      <c r="S818" t="s">
        <v>10</v>
      </c>
      <c r="T818" s="8" t="str">
        <f t="shared" si="128"/>
        <v>R1013</v>
      </c>
    </row>
    <row r="819" spans="1:20">
      <c r="A819" t="s">
        <v>847</v>
      </c>
      <c r="B819" t="str">
        <f t="shared" si="129"/>
        <v>Id1521</v>
      </c>
      <c r="C819">
        <v>1966</v>
      </c>
      <c r="D819" s="8">
        <f t="shared" si="120"/>
        <v>1966</v>
      </c>
      <c r="E819" t="s">
        <v>27</v>
      </c>
      <c r="F819" s="8" t="str">
        <f t="shared" si="121"/>
        <v>Dec</v>
      </c>
      <c r="G819">
        <v>9</v>
      </c>
      <c r="H819" s="15" t="str">
        <f t="shared" si="122"/>
        <v>9-Dec-1966</v>
      </c>
      <c r="I819" s="13">
        <v>24450</v>
      </c>
      <c r="J819" s="18">
        <f t="shared" si="123"/>
        <v>56</v>
      </c>
      <c r="K819">
        <v>0</v>
      </c>
      <c r="L819" s="14">
        <v>6750.27</v>
      </c>
      <c r="M819" t="s">
        <v>9</v>
      </c>
      <c r="N819">
        <f t="shared" si="124"/>
        <v>4</v>
      </c>
      <c r="O819" s="8" t="str">
        <f t="shared" si="125"/>
        <v>tier - 3</v>
      </c>
      <c r="P819" t="s">
        <v>8</v>
      </c>
      <c r="Q819">
        <f t="shared" si="126"/>
        <v>9</v>
      </c>
      <c r="R819" s="8" t="str">
        <f t="shared" si="127"/>
        <v>tier - 2</v>
      </c>
      <c r="S819" t="s">
        <v>10</v>
      </c>
      <c r="T819" s="8" t="str">
        <f t="shared" si="128"/>
        <v>R1013</v>
      </c>
    </row>
    <row r="820" spans="1:20">
      <c r="A820" t="s">
        <v>848</v>
      </c>
      <c r="B820" t="str">
        <f t="shared" si="129"/>
        <v>Id1520</v>
      </c>
      <c r="C820">
        <v>1988</v>
      </c>
      <c r="D820" s="8">
        <f t="shared" si="120"/>
        <v>1988</v>
      </c>
      <c r="E820" t="s">
        <v>34</v>
      </c>
      <c r="F820" s="8" t="str">
        <f t="shared" si="121"/>
        <v>Oct</v>
      </c>
      <c r="G820">
        <v>10</v>
      </c>
      <c r="H820" s="15" t="str">
        <f t="shared" si="122"/>
        <v>10-Oct-1988</v>
      </c>
      <c r="I820" s="13">
        <v>32426</v>
      </c>
      <c r="J820" s="18">
        <f t="shared" si="123"/>
        <v>34</v>
      </c>
      <c r="K820">
        <v>3</v>
      </c>
      <c r="L820" s="14">
        <v>6753.04</v>
      </c>
      <c r="M820" t="s">
        <v>8</v>
      </c>
      <c r="N820">
        <f t="shared" si="124"/>
        <v>1</v>
      </c>
      <c r="O820" s="8" t="str">
        <f t="shared" si="125"/>
        <v>tier - 2</v>
      </c>
      <c r="P820" t="s">
        <v>8</v>
      </c>
      <c r="Q820">
        <f t="shared" si="126"/>
        <v>9</v>
      </c>
      <c r="R820" s="8" t="str">
        <f t="shared" si="127"/>
        <v>tier - 2</v>
      </c>
      <c r="S820" t="s">
        <v>244</v>
      </c>
      <c r="T820" s="8" t="str">
        <f t="shared" si="128"/>
        <v>R1024</v>
      </c>
    </row>
    <row r="821" spans="1:20">
      <c r="A821" t="s">
        <v>849</v>
      </c>
      <c r="B821" t="str">
        <f t="shared" si="129"/>
        <v>Id1519</v>
      </c>
      <c r="C821">
        <v>1981</v>
      </c>
      <c r="D821" s="8">
        <f t="shared" si="120"/>
        <v>1981</v>
      </c>
      <c r="E821" t="s">
        <v>17</v>
      </c>
      <c r="F821" s="8" t="str">
        <f t="shared" si="121"/>
        <v>Sep</v>
      </c>
      <c r="G821">
        <v>21</v>
      </c>
      <c r="H821" s="15" t="str">
        <f t="shared" si="122"/>
        <v>21-Sep-1981</v>
      </c>
      <c r="I821" s="13">
        <v>29850</v>
      </c>
      <c r="J821" s="18">
        <f t="shared" si="123"/>
        <v>41</v>
      </c>
      <c r="K821">
        <v>1</v>
      </c>
      <c r="L821" s="14">
        <v>6770.19</v>
      </c>
      <c r="M821" t="s">
        <v>8</v>
      </c>
      <c r="N821">
        <f t="shared" si="124"/>
        <v>1</v>
      </c>
      <c r="O821" s="8" t="str">
        <f t="shared" si="125"/>
        <v>tier - 2</v>
      </c>
      <c r="P821" t="s">
        <v>9</v>
      </c>
      <c r="Q821">
        <f t="shared" si="126"/>
        <v>1</v>
      </c>
      <c r="R821" s="8" t="str">
        <f t="shared" si="127"/>
        <v>tier - 3</v>
      </c>
      <c r="S821" t="s">
        <v>10</v>
      </c>
      <c r="T821" s="8" t="str">
        <f t="shared" si="128"/>
        <v>R1013</v>
      </c>
    </row>
    <row r="822" spans="1:20">
      <c r="A822" t="s">
        <v>850</v>
      </c>
      <c r="B822" t="str">
        <f t="shared" si="129"/>
        <v>Id1518</v>
      </c>
      <c r="C822">
        <v>1981</v>
      </c>
      <c r="D822" s="8">
        <f t="shared" si="120"/>
        <v>1981</v>
      </c>
      <c r="E822" t="s">
        <v>17</v>
      </c>
      <c r="F822" s="8" t="str">
        <f t="shared" si="121"/>
        <v>Sep</v>
      </c>
      <c r="G822">
        <v>3</v>
      </c>
      <c r="H822" s="15" t="str">
        <f t="shared" si="122"/>
        <v>3-Sep-1981</v>
      </c>
      <c r="I822" s="13">
        <v>29832</v>
      </c>
      <c r="J822" s="18">
        <f t="shared" si="123"/>
        <v>41</v>
      </c>
      <c r="K822">
        <v>1</v>
      </c>
      <c r="L822" s="14">
        <v>6775.96</v>
      </c>
      <c r="M822" t="s">
        <v>8</v>
      </c>
      <c r="N822">
        <f t="shared" si="124"/>
        <v>1</v>
      </c>
      <c r="O822" s="8" t="str">
        <f t="shared" si="125"/>
        <v>tier - 2</v>
      </c>
      <c r="P822" t="s">
        <v>9</v>
      </c>
      <c r="Q822">
        <f t="shared" si="126"/>
        <v>1</v>
      </c>
      <c r="R822" s="8" t="str">
        <f t="shared" si="127"/>
        <v>tier - 3</v>
      </c>
      <c r="S822" t="s">
        <v>39</v>
      </c>
      <c r="T822" s="8" t="str">
        <f t="shared" si="128"/>
        <v>R1011</v>
      </c>
    </row>
    <row r="823" spans="1:20">
      <c r="A823" t="s">
        <v>851</v>
      </c>
      <c r="B823" t="str">
        <f t="shared" si="129"/>
        <v>Id1517</v>
      </c>
      <c r="C823">
        <v>1981</v>
      </c>
      <c r="D823" s="8">
        <f t="shared" si="120"/>
        <v>1981</v>
      </c>
      <c r="E823" t="s">
        <v>34</v>
      </c>
      <c r="F823" s="8" t="str">
        <f t="shared" si="121"/>
        <v>Oct</v>
      </c>
      <c r="G823">
        <v>8</v>
      </c>
      <c r="H823" s="15" t="str">
        <f t="shared" si="122"/>
        <v>8-Oct-1981</v>
      </c>
      <c r="I823" s="13">
        <v>29867</v>
      </c>
      <c r="J823" s="18">
        <f t="shared" si="123"/>
        <v>41</v>
      </c>
      <c r="K823">
        <v>1</v>
      </c>
      <c r="L823" s="14">
        <v>6781.35</v>
      </c>
      <c r="M823" t="s">
        <v>8</v>
      </c>
      <c r="N823">
        <f t="shared" si="124"/>
        <v>1</v>
      </c>
      <c r="O823" s="8" t="str">
        <f t="shared" si="125"/>
        <v>tier - 2</v>
      </c>
      <c r="P823" t="s">
        <v>13</v>
      </c>
      <c r="Q823">
        <f t="shared" si="126"/>
        <v>2</v>
      </c>
      <c r="R823" s="8" t="str">
        <f t="shared" si="127"/>
        <v>tier - 1</v>
      </c>
      <c r="S823" t="s">
        <v>10</v>
      </c>
      <c r="T823" s="8" t="str">
        <f t="shared" si="128"/>
        <v>R1013</v>
      </c>
    </row>
    <row r="824" spans="1:20">
      <c r="A824" t="s">
        <v>852</v>
      </c>
      <c r="B824" t="str">
        <f t="shared" si="129"/>
        <v>Id1516</v>
      </c>
      <c r="C824">
        <v>1980</v>
      </c>
      <c r="D824" s="8">
        <f t="shared" si="120"/>
        <v>1980</v>
      </c>
      <c r="E824" t="s">
        <v>12</v>
      </c>
      <c r="F824" s="8" t="str">
        <f t="shared" si="121"/>
        <v>Nov</v>
      </c>
      <c r="G824">
        <v>23</v>
      </c>
      <c r="H824" s="15" t="str">
        <f t="shared" si="122"/>
        <v>23-Nov-1980</v>
      </c>
      <c r="I824" s="13">
        <v>29548</v>
      </c>
      <c r="J824" s="18">
        <f t="shared" si="123"/>
        <v>42</v>
      </c>
      <c r="K824">
        <v>2</v>
      </c>
      <c r="L824" s="14">
        <v>6781.52</v>
      </c>
      <c r="M824" t="s">
        <v>8</v>
      </c>
      <c r="N824">
        <f t="shared" si="124"/>
        <v>1</v>
      </c>
      <c r="O824" s="8" t="str">
        <f t="shared" si="125"/>
        <v>tier - 2</v>
      </c>
      <c r="P824" t="s">
        <v>8</v>
      </c>
      <c r="Q824">
        <f t="shared" si="126"/>
        <v>9</v>
      </c>
      <c r="R824" s="8" t="str">
        <f t="shared" si="127"/>
        <v>tier - 2</v>
      </c>
      <c r="S824" t="s">
        <v>10</v>
      </c>
      <c r="T824" s="8" t="str">
        <f t="shared" si="128"/>
        <v>R1013</v>
      </c>
    </row>
    <row r="825" spans="1:20">
      <c r="A825" t="s">
        <v>853</v>
      </c>
      <c r="B825" t="str">
        <f t="shared" si="129"/>
        <v>Id1515</v>
      </c>
      <c r="C825">
        <v>1985</v>
      </c>
      <c r="D825" s="8">
        <f t="shared" si="120"/>
        <v>1985</v>
      </c>
      <c r="E825" t="s">
        <v>27</v>
      </c>
      <c r="F825" s="8" t="str">
        <f t="shared" si="121"/>
        <v>Dec</v>
      </c>
      <c r="G825">
        <v>24</v>
      </c>
      <c r="H825" s="15" t="str">
        <f t="shared" si="122"/>
        <v>24-Dec-1985</v>
      </c>
      <c r="I825" s="13">
        <v>31405</v>
      </c>
      <c r="J825" s="18">
        <f t="shared" si="123"/>
        <v>37</v>
      </c>
      <c r="K825">
        <v>3</v>
      </c>
      <c r="L825" s="14">
        <v>6796.86</v>
      </c>
      <c r="M825" t="s">
        <v>9</v>
      </c>
      <c r="N825">
        <f t="shared" si="124"/>
        <v>4</v>
      </c>
      <c r="O825" s="8" t="str">
        <f t="shared" si="125"/>
        <v>tier - 3</v>
      </c>
      <c r="P825" t="s">
        <v>9</v>
      </c>
      <c r="Q825">
        <f t="shared" si="126"/>
        <v>1</v>
      </c>
      <c r="R825" s="8" t="str">
        <f t="shared" si="127"/>
        <v>tier - 3</v>
      </c>
      <c r="S825" t="s">
        <v>20</v>
      </c>
      <c r="T825" s="8" t="str">
        <f t="shared" si="128"/>
        <v>R1012</v>
      </c>
    </row>
    <row r="826" spans="1:20">
      <c r="A826" t="s">
        <v>854</v>
      </c>
      <c r="B826" t="str">
        <f t="shared" si="129"/>
        <v>Id1514</v>
      </c>
      <c r="C826">
        <v>1991</v>
      </c>
      <c r="D826" s="8">
        <f t="shared" si="120"/>
        <v>1991</v>
      </c>
      <c r="E826" t="s">
        <v>15</v>
      </c>
      <c r="F826" s="8" t="str">
        <f t="shared" si="121"/>
        <v>Jun</v>
      </c>
      <c r="G826">
        <v>29</v>
      </c>
      <c r="H826" s="15" t="str">
        <f t="shared" si="122"/>
        <v>29-Jun-1991</v>
      </c>
      <c r="I826" s="13">
        <v>33418</v>
      </c>
      <c r="J826" s="18">
        <f t="shared" si="123"/>
        <v>31</v>
      </c>
      <c r="K826">
        <v>5</v>
      </c>
      <c r="L826" s="14">
        <v>6799.46</v>
      </c>
      <c r="M826" t="s">
        <v>13</v>
      </c>
      <c r="N826">
        <f t="shared" si="124"/>
        <v>240</v>
      </c>
      <c r="O826" s="8" t="str">
        <f t="shared" si="125"/>
        <v>tier - 1</v>
      </c>
      <c r="P826" t="s">
        <v>8</v>
      </c>
      <c r="Q826">
        <f t="shared" si="126"/>
        <v>9</v>
      </c>
      <c r="R826" s="8" t="str">
        <f t="shared" si="127"/>
        <v>tier - 2</v>
      </c>
      <c r="S826" t="s">
        <v>273</v>
      </c>
      <c r="T826" s="8" t="str">
        <f t="shared" si="128"/>
        <v>R1014</v>
      </c>
    </row>
    <row r="827" spans="1:20">
      <c r="A827" t="s">
        <v>855</v>
      </c>
      <c r="B827" t="str">
        <f t="shared" si="129"/>
        <v>Id1513</v>
      </c>
      <c r="C827">
        <v>1975</v>
      </c>
      <c r="D827" s="8">
        <f t="shared" si="120"/>
        <v>1975</v>
      </c>
      <c r="E827" t="s">
        <v>32</v>
      </c>
      <c r="F827" s="8" t="str">
        <f t="shared" si="121"/>
        <v>Aug</v>
      </c>
      <c r="G827">
        <v>17</v>
      </c>
      <c r="H827" s="15" t="str">
        <f t="shared" si="122"/>
        <v>17-Aug-1975</v>
      </c>
      <c r="I827" s="13">
        <v>27623</v>
      </c>
      <c r="J827" s="18">
        <f t="shared" si="123"/>
        <v>47</v>
      </c>
      <c r="K827">
        <v>1</v>
      </c>
      <c r="L827" s="14">
        <v>6809.46</v>
      </c>
      <c r="M827" t="s">
        <v>8</v>
      </c>
      <c r="N827">
        <f t="shared" si="124"/>
        <v>1</v>
      </c>
      <c r="O827" s="8" t="str">
        <f t="shared" si="125"/>
        <v>tier - 2</v>
      </c>
      <c r="P827" t="s">
        <v>13</v>
      </c>
      <c r="Q827">
        <f t="shared" si="126"/>
        <v>2</v>
      </c>
      <c r="R827" s="8" t="str">
        <f t="shared" si="127"/>
        <v>tier - 1</v>
      </c>
      <c r="S827" t="s">
        <v>20</v>
      </c>
      <c r="T827" s="8" t="str">
        <f t="shared" si="128"/>
        <v>R1012</v>
      </c>
    </row>
    <row r="828" spans="1:20">
      <c r="A828" t="s">
        <v>856</v>
      </c>
      <c r="B828" t="str">
        <f t="shared" si="129"/>
        <v>Id1512</v>
      </c>
      <c r="C828">
        <v>1994</v>
      </c>
      <c r="D828" s="8">
        <f t="shared" si="120"/>
        <v>1994</v>
      </c>
      <c r="E828" t="s">
        <v>7</v>
      </c>
      <c r="F828" s="8" t="str">
        <f t="shared" si="121"/>
        <v>Jul</v>
      </c>
      <c r="G828">
        <v>8</v>
      </c>
      <c r="H828" s="15" t="str">
        <f t="shared" si="122"/>
        <v>8-Jul-1994</v>
      </c>
      <c r="I828" s="13">
        <v>34523</v>
      </c>
      <c r="J828" s="18">
        <f t="shared" si="123"/>
        <v>28</v>
      </c>
      <c r="K828">
        <v>0</v>
      </c>
      <c r="L828" s="14">
        <v>6827.69</v>
      </c>
      <c r="M828" t="s">
        <v>8</v>
      </c>
      <c r="N828">
        <f t="shared" si="124"/>
        <v>1</v>
      </c>
      <c r="O828" s="8" t="str">
        <f t="shared" si="125"/>
        <v>tier - 2</v>
      </c>
      <c r="P828" t="s">
        <v>8</v>
      </c>
      <c r="Q828">
        <f t="shared" si="126"/>
        <v>9</v>
      </c>
      <c r="R828" s="8" t="str">
        <f t="shared" si="127"/>
        <v>tier - 2</v>
      </c>
      <c r="S828" t="s">
        <v>297</v>
      </c>
      <c r="T828" s="8" t="str">
        <f t="shared" si="128"/>
        <v>R1021</v>
      </c>
    </row>
    <row r="829" spans="1:20">
      <c r="A829" t="s">
        <v>857</v>
      </c>
      <c r="B829" t="str">
        <f t="shared" si="129"/>
        <v>Id1511</v>
      </c>
      <c r="C829">
        <v>1979</v>
      </c>
      <c r="D829" s="8">
        <f t="shared" si="120"/>
        <v>1979</v>
      </c>
      <c r="E829" t="s">
        <v>7</v>
      </c>
      <c r="F829" s="8" t="str">
        <f t="shared" si="121"/>
        <v>Jul</v>
      </c>
      <c r="G829">
        <v>15</v>
      </c>
      <c r="H829" s="15" t="str">
        <f t="shared" si="122"/>
        <v>15-Jul-1979</v>
      </c>
      <c r="I829" s="13">
        <v>29051</v>
      </c>
      <c r="J829" s="18">
        <f t="shared" si="123"/>
        <v>43</v>
      </c>
      <c r="K829">
        <v>0</v>
      </c>
      <c r="L829" s="14">
        <v>6837.37</v>
      </c>
      <c r="M829" t="s">
        <v>9</v>
      </c>
      <c r="N829">
        <f t="shared" si="124"/>
        <v>4</v>
      </c>
      <c r="O829" s="8" t="str">
        <f t="shared" si="125"/>
        <v>tier - 3</v>
      </c>
      <c r="P829" t="s">
        <v>13</v>
      </c>
      <c r="Q829">
        <f t="shared" si="126"/>
        <v>2</v>
      </c>
      <c r="R829" s="8" t="str">
        <f t="shared" si="127"/>
        <v>tier - 1</v>
      </c>
      <c r="S829" t="s">
        <v>165</v>
      </c>
      <c r="T829" s="8" t="str">
        <f t="shared" si="128"/>
        <v>R1016</v>
      </c>
    </row>
    <row r="830" spans="1:20">
      <c r="A830" t="s">
        <v>858</v>
      </c>
      <c r="B830" t="str">
        <f t="shared" si="129"/>
        <v>Id1510</v>
      </c>
      <c r="C830">
        <v>2000</v>
      </c>
      <c r="D830" s="8">
        <f t="shared" si="120"/>
        <v>2000</v>
      </c>
      <c r="E830" t="s">
        <v>12</v>
      </c>
      <c r="F830" s="8" t="str">
        <f t="shared" si="121"/>
        <v>Nov</v>
      </c>
      <c r="G830">
        <v>30</v>
      </c>
      <c r="H830" s="15" t="str">
        <f t="shared" si="122"/>
        <v>30-Nov-2000</v>
      </c>
      <c r="I830" s="13">
        <v>36860</v>
      </c>
      <c r="J830" s="18">
        <f t="shared" si="123"/>
        <v>22</v>
      </c>
      <c r="K830">
        <v>0</v>
      </c>
      <c r="L830" s="14">
        <v>6842.28</v>
      </c>
      <c r="M830" t="s">
        <v>8</v>
      </c>
      <c r="N830">
        <f t="shared" si="124"/>
        <v>1</v>
      </c>
      <c r="O830" s="8" t="str">
        <f t="shared" si="125"/>
        <v>tier - 2</v>
      </c>
      <c r="P830" t="s">
        <v>13</v>
      </c>
      <c r="Q830">
        <f t="shared" si="126"/>
        <v>2</v>
      </c>
      <c r="R830" s="8" t="str">
        <f t="shared" si="127"/>
        <v>tier - 1</v>
      </c>
      <c r="S830" t="s">
        <v>20</v>
      </c>
      <c r="T830" s="8" t="str">
        <f t="shared" si="128"/>
        <v>R1012</v>
      </c>
    </row>
    <row r="831" spans="1:20">
      <c r="A831" t="s">
        <v>859</v>
      </c>
      <c r="B831" t="str">
        <f t="shared" si="129"/>
        <v>Id1509</v>
      </c>
      <c r="C831">
        <v>1977</v>
      </c>
      <c r="D831" s="8">
        <f t="shared" si="120"/>
        <v>1977</v>
      </c>
      <c r="E831" t="s">
        <v>15</v>
      </c>
      <c r="F831" s="8" t="str">
        <f t="shared" si="121"/>
        <v>Jun</v>
      </c>
      <c r="G831">
        <v>15</v>
      </c>
      <c r="H831" s="15" t="str">
        <f t="shared" si="122"/>
        <v>15-Jun-1977</v>
      </c>
      <c r="I831" s="13">
        <v>28291</v>
      </c>
      <c r="J831" s="18">
        <f t="shared" si="123"/>
        <v>45</v>
      </c>
      <c r="K831">
        <v>2</v>
      </c>
      <c r="L831" s="14">
        <v>6843.17</v>
      </c>
      <c r="M831" t="s">
        <v>8</v>
      </c>
      <c r="N831">
        <f t="shared" si="124"/>
        <v>1</v>
      </c>
      <c r="O831" s="8" t="str">
        <f t="shared" si="125"/>
        <v>tier - 2</v>
      </c>
      <c r="P831" t="s">
        <v>13</v>
      </c>
      <c r="Q831">
        <f t="shared" si="126"/>
        <v>2</v>
      </c>
      <c r="R831" s="8" t="str">
        <f t="shared" si="127"/>
        <v>tier - 1</v>
      </c>
      <c r="S831" t="s">
        <v>10</v>
      </c>
      <c r="T831" s="8" t="str">
        <f t="shared" si="128"/>
        <v>R1013</v>
      </c>
    </row>
    <row r="832" spans="1:20">
      <c r="A832" t="s">
        <v>860</v>
      </c>
      <c r="B832" t="str">
        <f t="shared" si="129"/>
        <v>Id1508</v>
      </c>
      <c r="C832">
        <v>1979</v>
      </c>
      <c r="D832" s="8">
        <f t="shared" si="120"/>
        <v>1979</v>
      </c>
      <c r="E832" t="s">
        <v>12</v>
      </c>
      <c r="F832" s="8" t="str">
        <f t="shared" si="121"/>
        <v>Nov</v>
      </c>
      <c r="G832">
        <v>4</v>
      </c>
      <c r="H832" s="15" t="str">
        <f t="shared" si="122"/>
        <v>4-Nov-1979</v>
      </c>
      <c r="I832" s="13">
        <v>29163</v>
      </c>
      <c r="J832" s="18">
        <f t="shared" si="123"/>
        <v>43</v>
      </c>
      <c r="K832">
        <v>1</v>
      </c>
      <c r="L832" s="14">
        <v>6849.03</v>
      </c>
      <c r="M832" t="s">
        <v>8</v>
      </c>
      <c r="N832">
        <f t="shared" si="124"/>
        <v>1</v>
      </c>
      <c r="O832" s="8" t="str">
        <f t="shared" si="125"/>
        <v>tier - 2</v>
      </c>
      <c r="P832" t="s">
        <v>8</v>
      </c>
      <c r="Q832">
        <f t="shared" si="126"/>
        <v>9</v>
      </c>
      <c r="R832" s="8" t="str">
        <f t="shared" si="127"/>
        <v>tier - 2</v>
      </c>
      <c r="S832" t="s">
        <v>39</v>
      </c>
      <c r="T832" s="8" t="str">
        <f t="shared" si="128"/>
        <v>R1011</v>
      </c>
    </row>
    <row r="833" spans="1:20">
      <c r="A833" t="s">
        <v>861</v>
      </c>
      <c r="B833" t="str">
        <f t="shared" si="129"/>
        <v>Id1507</v>
      </c>
      <c r="C833">
        <v>1981</v>
      </c>
      <c r="D833" s="8">
        <f t="shared" si="120"/>
        <v>1981</v>
      </c>
      <c r="E833" t="s">
        <v>15</v>
      </c>
      <c r="F833" s="8" t="str">
        <f t="shared" si="121"/>
        <v>Jun</v>
      </c>
      <c r="G833">
        <v>19</v>
      </c>
      <c r="H833" s="15" t="str">
        <f t="shared" si="122"/>
        <v>19-Jun-1981</v>
      </c>
      <c r="I833" s="13">
        <v>29756</v>
      </c>
      <c r="J833" s="18">
        <f t="shared" si="123"/>
        <v>41</v>
      </c>
      <c r="K833">
        <v>1</v>
      </c>
      <c r="L833" s="14">
        <v>6858.48</v>
      </c>
      <c r="M833" t="s">
        <v>8</v>
      </c>
      <c r="N833">
        <f t="shared" si="124"/>
        <v>1</v>
      </c>
      <c r="O833" s="8" t="str">
        <f t="shared" si="125"/>
        <v>tier - 2</v>
      </c>
      <c r="P833" t="s">
        <v>8</v>
      </c>
      <c r="Q833">
        <f t="shared" si="126"/>
        <v>9</v>
      </c>
      <c r="R833" s="8" t="str">
        <f t="shared" si="127"/>
        <v>tier - 2</v>
      </c>
      <c r="S833" t="s">
        <v>163</v>
      </c>
      <c r="T833" s="8" t="str">
        <f t="shared" si="128"/>
        <v>R1019</v>
      </c>
    </row>
    <row r="834" spans="1:20">
      <c r="A834" t="s">
        <v>862</v>
      </c>
      <c r="B834" t="str">
        <f t="shared" si="129"/>
        <v>Id1506</v>
      </c>
      <c r="C834">
        <v>1978</v>
      </c>
      <c r="D834" s="8">
        <f t="shared" ref="D834:D897" si="130">IF(C834="?",ROUND(AVERAGE($C$2:$C$2344),0),C834)</f>
        <v>1978</v>
      </c>
      <c r="E834" t="s">
        <v>32</v>
      </c>
      <c r="F834" s="8" t="str">
        <f t="shared" ref="F834:F897" si="131">IF(E834="?","Sep",E834)</f>
        <v>Aug</v>
      </c>
      <c r="G834">
        <v>5</v>
      </c>
      <c r="H834" s="15" t="str">
        <f t="shared" ref="H834:H897" si="132">CONCATENATE(G834,"-",F834,"-",D834)</f>
        <v>5-Aug-1978</v>
      </c>
      <c r="I834" s="13">
        <v>28707</v>
      </c>
      <c r="J834" s="18">
        <f t="shared" ref="J834:J897" si="133">DATEDIF(I834,"8-6-2023","Y")</f>
        <v>44</v>
      </c>
      <c r="K834">
        <v>2</v>
      </c>
      <c r="L834" s="14">
        <v>6863.49</v>
      </c>
      <c r="M834" t="s">
        <v>8</v>
      </c>
      <c r="N834">
        <f t="shared" ref="N834:N897" si="134">MATCH(M834,$M$2:$M$2344,0)</f>
        <v>1</v>
      </c>
      <c r="O834" s="8" t="str">
        <f t="shared" ref="O834:O897" si="135">IF(M834="?",INDEX($M$2:$M$2344,MODE($N$2:$N$2344)),M834)</f>
        <v>tier - 2</v>
      </c>
      <c r="P834" t="s">
        <v>13</v>
      </c>
      <c r="Q834">
        <f t="shared" ref="Q834:Q897" si="136">MATCH(P834,$P$2:$P$2344,0)</f>
        <v>2</v>
      </c>
      <c r="R834" s="8" t="str">
        <f t="shared" ref="R834:R897" si="137">IF(P834="?",INDEX($P$2:$P$2344,MODE($Q$2:$Q$2344)),P834)</f>
        <v>tier - 1</v>
      </c>
      <c r="S834" t="s">
        <v>10</v>
      </c>
      <c r="T834" s="8" t="str">
        <f t="shared" ref="T834:T897" si="138">IF(S834="?","Unknown",S834)</f>
        <v>R1013</v>
      </c>
    </row>
    <row r="835" spans="1:20">
      <c r="A835" t="s">
        <v>863</v>
      </c>
      <c r="B835" t="str">
        <f t="shared" ref="B835:B898" si="139">IF(A835="?", "Unknown",A835)</f>
        <v>Id1505</v>
      </c>
      <c r="C835">
        <v>1969</v>
      </c>
      <c r="D835" s="8">
        <f t="shared" si="130"/>
        <v>1969</v>
      </c>
      <c r="E835" t="s">
        <v>34</v>
      </c>
      <c r="F835" s="8" t="str">
        <f t="shared" si="131"/>
        <v>Oct</v>
      </c>
      <c r="G835">
        <v>23</v>
      </c>
      <c r="H835" s="15" t="str">
        <f t="shared" si="132"/>
        <v>23-Oct-1969</v>
      </c>
      <c r="I835" s="13">
        <v>25499</v>
      </c>
      <c r="J835" s="18">
        <f t="shared" si="133"/>
        <v>53</v>
      </c>
      <c r="K835">
        <v>0</v>
      </c>
      <c r="L835" s="14">
        <v>6868.39</v>
      </c>
      <c r="M835" t="s">
        <v>8</v>
      </c>
      <c r="N835">
        <f t="shared" si="134"/>
        <v>1</v>
      </c>
      <c r="O835" s="8" t="str">
        <f t="shared" si="135"/>
        <v>tier - 2</v>
      </c>
      <c r="P835" t="s">
        <v>8</v>
      </c>
      <c r="Q835">
        <f t="shared" si="136"/>
        <v>9</v>
      </c>
      <c r="R835" s="8" t="str">
        <f t="shared" si="137"/>
        <v>tier - 2</v>
      </c>
      <c r="S835" t="s">
        <v>10</v>
      </c>
      <c r="T835" s="8" t="str">
        <f t="shared" si="138"/>
        <v>R1013</v>
      </c>
    </row>
    <row r="836" spans="1:20">
      <c r="A836" t="s">
        <v>864</v>
      </c>
      <c r="B836" t="str">
        <f t="shared" si="139"/>
        <v>Id1504</v>
      </c>
      <c r="C836">
        <v>1981</v>
      </c>
      <c r="D836" s="8">
        <f t="shared" si="130"/>
        <v>1981</v>
      </c>
      <c r="E836" t="s">
        <v>15</v>
      </c>
      <c r="F836" s="8" t="str">
        <f t="shared" si="131"/>
        <v>Jun</v>
      </c>
      <c r="G836">
        <v>23</v>
      </c>
      <c r="H836" s="15" t="str">
        <f t="shared" si="132"/>
        <v>23-Jun-1981</v>
      </c>
      <c r="I836" s="13">
        <v>29760</v>
      </c>
      <c r="J836" s="18">
        <f t="shared" si="133"/>
        <v>41</v>
      </c>
      <c r="K836">
        <v>2</v>
      </c>
      <c r="L836" s="14">
        <v>6875.96</v>
      </c>
      <c r="M836" t="s">
        <v>8</v>
      </c>
      <c r="N836">
        <f t="shared" si="134"/>
        <v>1</v>
      </c>
      <c r="O836" s="8" t="str">
        <f t="shared" si="135"/>
        <v>tier - 2</v>
      </c>
      <c r="P836" t="s">
        <v>8</v>
      </c>
      <c r="Q836">
        <f t="shared" si="136"/>
        <v>9</v>
      </c>
      <c r="R836" s="8" t="str">
        <f t="shared" si="137"/>
        <v>tier - 2</v>
      </c>
      <c r="S836" t="s">
        <v>39</v>
      </c>
      <c r="T836" s="8" t="str">
        <f t="shared" si="138"/>
        <v>R1011</v>
      </c>
    </row>
    <row r="837" spans="1:20">
      <c r="A837" t="s">
        <v>865</v>
      </c>
      <c r="B837" t="str">
        <f t="shared" si="139"/>
        <v>Id1503</v>
      </c>
      <c r="C837">
        <v>2004</v>
      </c>
      <c r="D837" s="8">
        <f t="shared" si="130"/>
        <v>2004</v>
      </c>
      <c r="E837" t="s">
        <v>27</v>
      </c>
      <c r="F837" s="8" t="str">
        <f t="shared" si="131"/>
        <v>Dec</v>
      </c>
      <c r="G837">
        <v>24</v>
      </c>
      <c r="H837" s="15" t="str">
        <f t="shared" si="132"/>
        <v>24-Dec-2004</v>
      </c>
      <c r="I837" s="13">
        <v>38345</v>
      </c>
      <c r="J837" s="18">
        <f t="shared" si="133"/>
        <v>18</v>
      </c>
      <c r="K837">
        <v>0</v>
      </c>
      <c r="L837" s="14">
        <v>6876.53</v>
      </c>
      <c r="M837" t="s">
        <v>8</v>
      </c>
      <c r="N837">
        <f t="shared" si="134"/>
        <v>1</v>
      </c>
      <c r="O837" s="8" t="str">
        <f t="shared" si="135"/>
        <v>tier - 2</v>
      </c>
      <c r="P837" t="s">
        <v>13</v>
      </c>
      <c r="Q837">
        <f t="shared" si="136"/>
        <v>2</v>
      </c>
      <c r="R837" s="8" t="str">
        <f t="shared" si="137"/>
        <v>tier - 1</v>
      </c>
      <c r="S837" t="s">
        <v>20</v>
      </c>
      <c r="T837" s="8" t="str">
        <f t="shared" si="138"/>
        <v>R1012</v>
      </c>
    </row>
    <row r="838" spans="1:20">
      <c r="A838" t="s">
        <v>866</v>
      </c>
      <c r="B838" t="str">
        <f t="shared" si="139"/>
        <v>Id1502</v>
      </c>
      <c r="C838">
        <v>1985</v>
      </c>
      <c r="D838" s="8">
        <f t="shared" si="130"/>
        <v>1985</v>
      </c>
      <c r="E838" t="s">
        <v>17</v>
      </c>
      <c r="F838" s="8" t="str">
        <f t="shared" si="131"/>
        <v>Sep</v>
      </c>
      <c r="G838">
        <v>10</v>
      </c>
      <c r="H838" s="15" t="str">
        <f t="shared" si="132"/>
        <v>10-Sep-1985</v>
      </c>
      <c r="I838" s="13">
        <v>31300</v>
      </c>
      <c r="J838" s="18">
        <f t="shared" si="133"/>
        <v>37</v>
      </c>
      <c r="K838">
        <v>2</v>
      </c>
      <c r="L838" s="14">
        <v>6877.98</v>
      </c>
      <c r="M838" t="s">
        <v>8</v>
      </c>
      <c r="N838">
        <f t="shared" si="134"/>
        <v>1</v>
      </c>
      <c r="O838" s="8" t="str">
        <f t="shared" si="135"/>
        <v>tier - 2</v>
      </c>
      <c r="P838" t="s">
        <v>13</v>
      </c>
      <c r="Q838">
        <f t="shared" si="136"/>
        <v>2</v>
      </c>
      <c r="R838" s="8" t="str">
        <f t="shared" si="137"/>
        <v>tier - 1</v>
      </c>
      <c r="S838" t="s">
        <v>244</v>
      </c>
      <c r="T838" s="8" t="str">
        <f t="shared" si="138"/>
        <v>R1024</v>
      </c>
    </row>
    <row r="839" spans="1:20">
      <c r="A839" t="s">
        <v>867</v>
      </c>
      <c r="B839" t="str">
        <f t="shared" si="139"/>
        <v>Id1501</v>
      </c>
      <c r="C839">
        <v>1989</v>
      </c>
      <c r="D839" s="8">
        <f t="shared" si="130"/>
        <v>1989</v>
      </c>
      <c r="E839" t="s">
        <v>27</v>
      </c>
      <c r="F839" s="8" t="str">
        <f t="shared" si="131"/>
        <v>Dec</v>
      </c>
      <c r="G839">
        <v>21</v>
      </c>
      <c r="H839" s="15" t="str">
        <f t="shared" si="132"/>
        <v>21-Dec-1989</v>
      </c>
      <c r="I839" s="13">
        <v>32863</v>
      </c>
      <c r="J839" s="18">
        <f t="shared" si="133"/>
        <v>33</v>
      </c>
      <c r="K839">
        <v>3</v>
      </c>
      <c r="L839" s="14">
        <v>6895.19</v>
      </c>
      <c r="M839" t="s">
        <v>8</v>
      </c>
      <c r="N839">
        <f t="shared" si="134"/>
        <v>1</v>
      </c>
      <c r="O839" s="8" t="str">
        <f t="shared" si="135"/>
        <v>tier - 2</v>
      </c>
      <c r="P839" t="s">
        <v>9</v>
      </c>
      <c r="Q839">
        <f t="shared" si="136"/>
        <v>1</v>
      </c>
      <c r="R839" s="8" t="str">
        <f t="shared" si="137"/>
        <v>tier - 3</v>
      </c>
      <c r="S839" t="s">
        <v>244</v>
      </c>
      <c r="T839" s="8" t="str">
        <f t="shared" si="138"/>
        <v>R1024</v>
      </c>
    </row>
    <row r="840" spans="1:20">
      <c r="A840" t="s">
        <v>868</v>
      </c>
      <c r="B840" t="str">
        <f t="shared" si="139"/>
        <v>Id1500</v>
      </c>
      <c r="C840">
        <v>1984</v>
      </c>
      <c r="D840" s="8">
        <f t="shared" si="130"/>
        <v>1984</v>
      </c>
      <c r="E840" t="s">
        <v>17</v>
      </c>
      <c r="F840" s="8" t="str">
        <f t="shared" si="131"/>
        <v>Sep</v>
      </c>
      <c r="G840">
        <v>5</v>
      </c>
      <c r="H840" s="15" t="str">
        <f t="shared" si="132"/>
        <v>5-Sep-1984</v>
      </c>
      <c r="I840" s="13">
        <v>30930</v>
      </c>
      <c r="J840" s="18">
        <f t="shared" si="133"/>
        <v>38</v>
      </c>
      <c r="K840">
        <v>2</v>
      </c>
      <c r="L840" s="14">
        <v>6933.24</v>
      </c>
      <c r="M840" t="s">
        <v>8</v>
      </c>
      <c r="N840">
        <f t="shared" si="134"/>
        <v>1</v>
      </c>
      <c r="O840" s="8" t="str">
        <f t="shared" si="135"/>
        <v>tier - 2</v>
      </c>
      <c r="P840" t="s">
        <v>9</v>
      </c>
      <c r="Q840">
        <f t="shared" si="136"/>
        <v>1</v>
      </c>
      <c r="R840" s="8" t="str">
        <f t="shared" si="137"/>
        <v>tier - 3</v>
      </c>
      <c r="S840" t="s">
        <v>20</v>
      </c>
      <c r="T840" s="8" t="str">
        <f t="shared" si="138"/>
        <v>R1012</v>
      </c>
    </row>
    <row r="841" spans="1:20">
      <c r="A841" t="s">
        <v>869</v>
      </c>
      <c r="B841" t="str">
        <f t="shared" si="139"/>
        <v>Id1499</v>
      </c>
      <c r="C841">
        <v>1978</v>
      </c>
      <c r="D841" s="8">
        <f t="shared" si="130"/>
        <v>1978</v>
      </c>
      <c r="E841" t="s">
        <v>12</v>
      </c>
      <c r="F841" s="8" t="str">
        <f t="shared" si="131"/>
        <v>Nov</v>
      </c>
      <c r="G841">
        <v>29</v>
      </c>
      <c r="H841" s="15" t="str">
        <f t="shared" si="132"/>
        <v>29-Nov-1978</v>
      </c>
      <c r="I841" s="13">
        <v>28823</v>
      </c>
      <c r="J841" s="18">
        <f t="shared" si="133"/>
        <v>44</v>
      </c>
      <c r="K841">
        <v>2</v>
      </c>
      <c r="L841" s="14">
        <v>6938.11</v>
      </c>
      <c r="M841" t="s">
        <v>8</v>
      </c>
      <c r="N841">
        <f t="shared" si="134"/>
        <v>1</v>
      </c>
      <c r="O841" s="8" t="str">
        <f t="shared" si="135"/>
        <v>tier - 2</v>
      </c>
      <c r="P841" t="s">
        <v>8</v>
      </c>
      <c r="Q841">
        <f t="shared" si="136"/>
        <v>9</v>
      </c>
      <c r="R841" s="8" t="str">
        <f t="shared" si="137"/>
        <v>tier - 2</v>
      </c>
      <c r="S841" t="s">
        <v>10</v>
      </c>
      <c r="T841" s="8" t="str">
        <f t="shared" si="138"/>
        <v>R1013</v>
      </c>
    </row>
    <row r="842" spans="1:20">
      <c r="A842" t="s">
        <v>870</v>
      </c>
      <c r="B842" t="str">
        <f t="shared" si="139"/>
        <v>Id1498</v>
      </c>
      <c r="C842">
        <v>1980</v>
      </c>
      <c r="D842" s="8">
        <f t="shared" si="130"/>
        <v>1980</v>
      </c>
      <c r="E842" t="s">
        <v>32</v>
      </c>
      <c r="F842" s="8" t="str">
        <f t="shared" si="131"/>
        <v>Aug</v>
      </c>
      <c r="G842">
        <v>30</v>
      </c>
      <c r="H842" s="15" t="str">
        <f t="shared" si="132"/>
        <v>30-Aug-1980</v>
      </c>
      <c r="I842" s="13">
        <v>29463</v>
      </c>
      <c r="J842" s="18">
        <f t="shared" si="133"/>
        <v>42</v>
      </c>
      <c r="K842">
        <v>1</v>
      </c>
      <c r="L842" s="14">
        <v>6940.91</v>
      </c>
      <c r="M842" t="s">
        <v>8</v>
      </c>
      <c r="N842">
        <f t="shared" si="134"/>
        <v>1</v>
      </c>
      <c r="O842" s="8" t="str">
        <f t="shared" si="135"/>
        <v>tier - 2</v>
      </c>
      <c r="P842" t="s">
        <v>8</v>
      </c>
      <c r="Q842">
        <f t="shared" si="136"/>
        <v>9</v>
      </c>
      <c r="R842" s="8" t="str">
        <f t="shared" si="137"/>
        <v>tier - 2</v>
      </c>
      <c r="S842" t="s">
        <v>20</v>
      </c>
      <c r="T842" s="8" t="str">
        <f t="shared" si="138"/>
        <v>R1012</v>
      </c>
    </row>
    <row r="843" spans="1:20">
      <c r="A843" t="s">
        <v>871</v>
      </c>
      <c r="B843" t="str">
        <f t="shared" si="139"/>
        <v>Id1497</v>
      </c>
      <c r="C843">
        <v>1980</v>
      </c>
      <c r="D843" s="8">
        <f t="shared" si="130"/>
        <v>1980</v>
      </c>
      <c r="E843" t="s">
        <v>34</v>
      </c>
      <c r="F843" s="8" t="str">
        <f t="shared" si="131"/>
        <v>Oct</v>
      </c>
      <c r="G843">
        <v>5</v>
      </c>
      <c r="H843" s="15" t="str">
        <f t="shared" si="132"/>
        <v>5-Oct-1980</v>
      </c>
      <c r="I843" s="13">
        <v>29499</v>
      </c>
      <c r="J843" s="18">
        <f t="shared" si="133"/>
        <v>42</v>
      </c>
      <c r="K843">
        <v>2</v>
      </c>
      <c r="L843" s="14">
        <v>6940.94</v>
      </c>
      <c r="M843" t="s">
        <v>8</v>
      </c>
      <c r="N843">
        <f t="shared" si="134"/>
        <v>1</v>
      </c>
      <c r="O843" s="8" t="str">
        <f t="shared" si="135"/>
        <v>tier - 2</v>
      </c>
      <c r="P843" t="s">
        <v>9</v>
      </c>
      <c r="Q843">
        <f t="shared" si="136"/>
        <v>1</v>
      </c>
      <c r="R843" s="8" t="str">
        <f t="shared" si="137"/>
        <v>tier - 3</v>
      </c>
      <c r="S843" t="s">
        <v>10</v>
      </c>
      <c r="T843" s="8" t="str">
        <f t="shared" si="138"/>
        <v>R1013</v>
      </c>
    </row>
    <row r="844" spans="1:20">
      <c r="A844" t="s">
        <v>872</v>
      </c>
      <c r="B844" t="str">
        <f t="shared" si="139"/>
        <v>Id1496</v>
      </c>
      <c r="C844">
        <v>1978</v>
      </c>
      <c r="D844" s="8">
        <f t="shared" si="130"/>
        <v>1978</v>
      </c>
      <c r="E844" t="s">
        <v>27</v>
      </c>
      <c r="F844" s="8" t="str">
        <f t="shared" si="131"/>
        <v>Dec</v>
      </c>
      <c r="G844">
        <v>15</v>
      </c>
      <c r="H844" s="15" t="str">
        <f t="shared" si="132"/>
        <v>15-Dec-1978</v>
      </c>
      <c r="I844" s="13">
        <v>28839</v>
      </c>
      <c r="J844" s="18">
        <f t="shared" si="133"/>
        <v>44</v>
      </c>
      <c r="K844">
        <v>0</v>
      </c>
      <c r="L844" s="14">
        <v>6948.7</v>
      </c>
      <c r="M844" t="s">
        <v>13</v>
      </c>
      <c r="N844">
        <f t="shared" si="134"/>
        <v>240</v>
      </c>
      <c r="O844" s="8" t="str">
        <f t="shared" si="135"/>
        <v>tier - 1</v>
      </c>
      <c r="P844" t="s">
        <v>8</v>
      </c>
      <c r="Q844">
        <f t="shared" si="136"/>
        <v>9</v>
      </c>
      <c r="R844" s="8" t="str">
        <f t="shared" si="137"/>
        <v>tier - 2</v>
      </c>
      <c r="S844" t="s">
        <v>20</v>
      </c>
      <c r="T844" s="8" t="str">
        <f t="shared" si="138"/>
        <v>R1012</v>
      </c>
    </row>
    <row r="845" spans="1:20">
      <c r="A845" t="s">
        <v>873</v>
      </c>
      <c r="B845" t="str">
        <f t="shared" si="139"/>
        <v>Id1495</v>
      </c>
      <c r="C845">
        <v>1980</v>
      </c>
      <c r="D845" s="8">
        <f t="shared" si="130"/>
        <v>1980</v>
      </c>
      <c r="E845" t="s">
        <v>32</v>
      </c>
      <c r="F845" s="8" t="str">
        <f t="shared" si="131"/>
        <v>Aug</v>
      </c>
      <c r="G845">
        <v>18</v>
      </c>
      <c r="H845" s="15" t="str">
        <f t="shared" si="132"/>
        <v>18-Aug-1980</v>
      </c>
      <c r="I845" s="13">
        <v>29451</v>
      </c>
      <c r="J845" s="18">
        <f t="shared" si="133"/>
        <v>42</v>
      </c>
      <c r="K845">
        <v>2</v>
      </c>
      <c r="L845" s="14">
        <v>6951.12</v>
      </c>
      <c r="M845" t="s">
        <v>8</v>
      </c>
      <c r="N845">
        <f t="shared" si="134"/>
        <v>1</v>
      </c>
      <c r="O845" s="8" t="str">
        <f t="shared" si="135"/>
        <v>tier - 2</v>
      </c>
      <c r="P845" t="s">
        <v>8</v>
      </c>
      <c r="Q845">
        <f t="shared" si="136"/>
        <v>9</v>
      </c>
      <c r="R845" s="8" t="str">
        <f t="shared" si="137"/>
        <v>tier - 2</v>
      </c>
      <c r="S845" t="s">
        <v>10</v>
      </c>
      <c r="T845" s="8" t="str">
        <f t="shared" si="138"/>
        <v>R1013</v>
      </c>
    </row>
    <row r="846" spans="1:20">
      <c r="A846" t="s">
        <v>874</v>
      </c>
      <c r="B846" t="str">
        <f t="shared" si="139"/>
        <v>Id1494</v>
      </c>
      <c r="C846">
        <v>1975</v>
      </c>
      <c r="D846" s="8">
        <f t="shared" si="130"/>
        <v>1975</v>
      </c>
      <c r="E846" t="s">
        <v>15</v>
      </c>
      <c r="F846" s="8" t="str">
        <f t="shared" si="131"/>
        <v>Jun</v>
      </c>
      <c r="G846">
        <v>3</v>
      </c>
      <c r="H846" s="15" t="str">
        <f t="shared" si="132"/>
        <v>3-Jun-1975</v>
      </c>
      <c r="I846" s="13">
        <v>27548</v>
      </c>
      <c r="J846" s="18">
        <f t="shared" si="133"/>
        <v>48</v>
      </c>
      <c r="K846">
        <v>1</v>
      </c>
      <c r="L846" s="14">
        <v>6965.21</v>
      </c>
      <c r="M846" t="s">
        <v>8</v>
      </c>
      <c r="N846">
        <f t="shared" si="134"/>
        <v>1</v>
      </c>
      <c r="O846" s="8" t="str">
        <f t="shared" si="135"/>
        <v>tier - 2</v>
      </c>
      <c r="P846" t="s">
        <v>9</v>
      </c>
      <c r="Q846">
        <f t="shared" si="136"/>
        <v>1</v>
      </c>
      <c r="R846" s="8" t="str">
        <f t="shared" si="137"/>
        <v>tier - 3</v>
      </c>
      <c r="S846" t="s">
        <v>10</v>
      </c>
      <c r="T846" s="8" t="str">
        <f t="shared" si="138"/>
        <v>R1013</v>
      </c>
    </row>
    <row r="847" spans="1:20">
      <c r="A847" t="s">
        <v>875</v>
      </c>
      <c r="B847" t="str">
        <f t="shared" si="139"/>
        <v>Id1493</v>
      </c>
      <c r="C847">
        <v>1985</v>
      </c>
      <c r="D847" s="8">
        <f t="shared" si="130"/>
        <v>1985</v>
      </c>
      <c r="E847" t="s">
        <v>27</v>
      </c>
      <c r="F847" s="8" t="str">
        <f t="shared" si="131"/>
        <v>Dec</v>
      </c>
      <c r="G847">
        <v>10</v>
      </c>
      <c r="H847" s="15" t="str">
        <f t="shared" si="132"/>
        <v>10-Dec-1985</v>
      </c>
      <c r="I847" s="13">
        <v>31391</v>
      </c>
      <c r="J847" s="18">
        <f t="shared" si="133"/>
        <v>37</v>
      </c>
      <c r="K847">
        <v>3</v>
      </c>
      <c r="L847" s="14">
        <v>6985.51</v>
      </c>
      <c r="M847" t="s">
        <v>8</v>
      </c>
      <c r="N847">
        <f t="shared" si="134"/>
        <v>1</v>
      </c>
      <c r="O847" s="8" t="str">
        <f t="shared" si="135"/>
        <v>tier - 2</v>
      </c>
      <c r="P847" t="s">
        <v>8</v>
      </c>
      <c r="Q847">
        <f t="shared" si="136"/>
        <v>9</v>
      </c>
      <c r="R847" s="8" t="str">
        <f t="shared" si="137"/>
        <v>tier - 2</v>
      </c>
      <c r="S847" t="s">
        <v>163</v>
      </c>
      <c r="T847" s="8" t="str">
        <f t="shared" si="138"/>
        <v>R1019</v>
      </c>
    </row>
    <row r="848" spans="1:20">
      <c r="A848" t="s">
        <v>876</v>
      </c>
      <c r="B848" t="str">
        <f t="shared" si="139"/>
        <v>Id1492</v>
      </c>
      <c r="C848">
        <v>1982</v>
      </c>
      <c r="D848" s="8">
        <f t="shared" si="130"/>
        <v>1982</v>
      </c>
      <c r="E848" t="s">
        <v>34</v>
      </c>
      <c r="F848" s="8" t="str">
        <f t="shared" si="131"/>
        <v>Oct</v>
      </c>
      <c r="G848">
        <v>18</v>
      </c>
      <c r="H848" s="15" t="str">
        <f t="shared" si="132"/>
        <v>18-Oct-1982</v>
      </c>
      <c r="I848" s="13">
        <v>30242</v>
      </c>
      <c r="J848" s="18">
        <f t="shared" si="133"/>
        <v>40</v>
      </c>
      <c r="K848">
        <v>2</v>
      </c>
      <c r="L848" s="14">
        <v>6986.7</v>
      </c>
      <c r="M848" t="s">
        <v>9</v>
      </c>
      <c r="N848">
        <f t="shared" si="134"/>
        <v>4</v>
      </c>
      <c r="O848" s="8" t="str">
        <f t="shared" si="135"/>
        <v>tier - 3</v>
      </c>
      <c r="P848" t="s">
        <v>13</v>
      </c>
      <c r="Q848">
        <f t="shared" si="136"/>
        <v>2</v>
      </c>
      <c r="R848" s="8" t="str">
        <f t="shared" si="137"/>
        <v>tier - 1</v>
      </c>
      <c r="S848" t="s">
        <v>20</v>
      </c>
      <c r="T848" s="8" t="str">
        <f t="shared" si="138"/>
        <v>R1012</v>
      </c>
    </row>
    <row r="849" spans="1:20">
      <c r="A849" t="s">
        <v>877</v>
      </c>
      <c r="B849" t="str">
        <f t="shared" si="139"/>
        <v>Id1491</v>
      </c>
      <c r="C849">
        <v>1982</v>
      </c>
      <c r="D849" s="8">
        <f t="shared" si="130"/>
        <v>1982</v>
      </c>
      <c r="E849" t="s">
        <v>17</v>
      </c>
      <c r="F849" s="8" t="str">
        <f t="shared" si="131"/>
        <v>Sep</v>
      </c>
      <c r="G849">
        <v>1</v>
      </c>
      <c r="H849" s="15" t="str">
        <f t="shared" si="132"/>
        <v>1-Sep-1982</v>
      </c>
      <c r="I849" s="13">
        <v>30195</v>
      </c>
      <c r="J849" s="18">
        <f t="shared" si="133"/>
        <v>40</v>
      </c>
      <c r="K849">
        <v>3</v>
      </c>
      <c r="L849" s="14">
        <v>6989.95</v>
      </c>
      <c r="M849" t="s">
        <v>8</v>
      </c>
      <c r="N849">
        <f t="shared" si="134"/>
        <v>1</v>
      </c>
      <c r="O849" s="8" t="str">
        <f t="shared" si="135"/>
        <v>tier - 2</v>
      </c>
      <c r="P849" t="s">
        <v>13</v>
      </c>
      <c r="Q849">
        <f t="shared" si="136"/>
        <v>2</v>
      </c>
      <c r="R849" s="8" t="str">
        <f t="shared" si="137"/>
        <v>tier - 1</v>
      </c>
      <c r="S849" t="s">
        <v>10</v>
      </c>
      <c r="T849" s="8" t="str">
        <f t="shared" si="138"/>
        <v>R1013</v>
      </c>
    </row>
    <row r="850" spans="1:20">
      <c r="A850" t="s">
        <v>878</v>
      </c>
      <c r="B850" t="str">
        <f t="shared" si="139"/>
        <v>Id1490</v>
      </c>
      <c r="C850">
        <v>1969</v>
      </c>
      <c r="D850" s="8">
        <f t="shared" si="130"/>
        <v>1969</v>
      </c>
      <c r="E850" t="s">
        <v>7</v>
      </c>
      <c r="F850" s="8" t="str">
        <f t="shared" si="131"/>
        <v>Jul</v>
      </c>
      <c r="G850">
        <v>6</v>
      </c>
      <c r="H850" s="15" t="str">
        <f t="shared" si="132"/>
        <v>6-Jul-1969</v>
      </c>
      <c r="I850" s="13">
        <v>25390</v>
      </c>
      <c r="J850" s="18">
        <f t="shared" si="133"/>
        <v>53</v>
      </c>
      <c r="K850">
        <v>0</v>
      </c>
      <c r="L850" s="14">
        <v>7003.1</v>
      </c>
      <c r="M850" t="s">
        <v>8</v>
      </c>
      <c r="N850">
        <f t="shared" si="134"/>
        <v>1</v>
      </c>
      <c r="O850" s="8" t="str">
        <f t="shared" si="135"/>
        <v>tier - 2</v>
      </c>
      <c r="P850" t="s">
        <v>9</v>
      </c>
      <c r="Q850">
        <f t="shared" si="136"/>
        <v>1</v>
      </c>
      <c r="R850" s="8" t="str">
        <f t="shared" si="137"/>
        <v>tier - 3</v>
      </c>
      <c r="S850" t="s">
        <v>10</v>
      </c>
      <c r="T850" s="8" t="str">
        <f t="shared" si="138"/>
        <v>R1013</v>
      </c>
    </row>
    <row r="851" spans="1:20">
      <c r="A851" t="s">
        <v>879</v>
      </c>
      <c r="B851" t="str">
        <f t="shared" si="139"/>
        <v>Id1489</v>
      </c>
      <c r="C851">
        <v>1978</v>
      </c>
      <c r="D851" s="8">
        <f t="shared" si="130"/>
        <v>1978</v>
      </c>
      <c r="E851" t="s">
        <v>15</v>
      </c>
      <c r="F851" s="8" t="str">
        <f t="shared" si="131"/>
        <v>Jun</v>
      </c>
      <c r="G851">
        <v>2</v>
      </c>
      <c r="H851" s="15" t="str">
        <f t="shared" si="132"/>
        <v>2-Jun-1978</v>
      </c>
      <c r="I851" s="13">
        <v>28643</v>
      </c>
      <c r="J851" s="18">
        <f t="shared" si="133"/>
        <v>45</v>
      </c>
      <c r="K851">
        <v>2</v>
      </c>
      <c r="L851" s="14">
        <v>7033.08</v>
      </c>
      <c r="M851" t="s">
        <v>8</v>
      </c>
      <c r="N851">
        <f t="shared" si="134"/>
        <v>1</v>
      </c>
      <c r="O851" s="8" t="str">
        <f t="shared" si="135"/>
        <v>tier - 2</v>
      </c>
      <c r="P851" t="s">
        <v>8</v>
      </c>
      <c r="Q851">
        <f t="shared" si="136"/>
        <v>9</v>
      </c>
      <c r="R851" s="8" t="str">
        <f t="shared" si="137"/>
        <v>tier - 2</v>
      </c>
      <c r="S851" t="s">
        <v>10</v>
      </c>
      <c r="T851" s="8" t="str">
        <f t="shared" si="138"/>
        <v>R1013</v>
      </c>
    </row>
    <row r="852" spans="1:20">
      <c r="A852" t="s">
        <v>880</v>
      </c>
      <c r="B852" t="str">
        <f t="shared" si="139"/>
        <v>Id1488</v>
      </c>
      <c r="C852">
        <v>1995</v>
      </c>
      <c r="D852" s="8">
        <f t="shared" si="130"/>
        <v>1995</v>
      </c>
      <c r="E852" t="s">
        <v>34</v>
      </c>
      <c r="F852" s="8" t="str">
        <f t="shared" si="131"/>
        <v>Oct</v>
      </c>
      <c r="G852">
        <v>29</v>
      </c>
      <c r="H852" s="15" t="str">
        <f t="shared" si="132"/>
        <v>29-Oct-1995</v>
      </c>
      <c r="I852" s="13">
        <v>35001</v>
      </c>
      <c r="J852" s="18">
        <f t="shared" si="133"/>
        <v>27</v>
      </c>
      <c r="K852">
        <v>0</v>
      </c>
      <c r="L852" s="14">
        <v>7042.11</v>
      </c>
      <c r="M852" t="s">
        <v>8</v>
      </c>
      <c r="N852">
        <f t="shared" si="134"/>
        <v>1</v>
      </c>
      <c r="O852" s="8" t="str">
        <f t="shared" si="135"/>
        <v>tier - 2</v>
      </c>
      <c r="P852" t="s">
        <v>9</v>
      </c>
      <c r="Q852">
        <f t="shared" si="136"/>
        <v>1</v>
      </c>
      <c r="R852" s="8" t="str">
        <f t="shared" si="137"/>
        <v>tier - 3</v>
      </c>
      <c r="S852" t="s">
        <v>20</v>
      </c>
      <c r="T852" s="8" t="str">
        <f t="shared" si="138"/>
        <v>R1012</v>
      </c>
    </row>
    <row r="853" spans="1:20">
      <c r="A853" t="s">
        <v>881</v>
      </c>
      <c r="B853" t="str">
        <f t="shared" si="139"/>
        <v>Id1487</v>
      </c>
      <c r="C853">
        <v>1980</v>
      </c>
      <c r="D853" s="8">
        <f t="shared" si="130"/>
        <v>1980</v>
      </c>
      <c r="E853" t="s">
        <v>7</v>
      </c>
      <c r="F853" s="8" t="str">
        <f t="shared" si="131"/>
        <v>Jul</v>
      </c>
      <c r="G853">
        <v>26</v>
      </c>
      <c r="H853" s="15" t="str">
        <f t="shared" si="132"/>
        <v>26-Jul-1980</v>
      </c>
      <c r="I853" s="13">
        <v>29428</v>
      </c>
      <c r="J853" s="18">
        <f t="shared" si="133"/>
        <v>42</v>
      </c>
      <c r="K853">
        <v>1</v>
      </c>
      <c r="L853" s="14">
        <v>7045.5</v>
      </c>
      <c r="M853" t="s">
        <v>8</v>
      </c>
      <c r="N853">
        <f t="shared" si="134"/>
        <v>1</v>
      </c>
      <c r="O853" s="8" t="str">
        <f t="shared" si="135"/>
        <v>tier - 2</v>
      </c>
      <c r="P853" t="s">
        <v>13</v>
      </c>
      <c r="Q853">
        <f t="shared" si="136"/>
        <v>2</v>
      </c>
      <c r="R853" s="8" t="str">
        <f t="shared" si="137"/>
        <v>tier - 1</v>
      </c>
      <c r="S853" t="s">
        <v>39</v>
      </c>
      <c r="T853" s="8" t="str">
        <f t="shared" si="138"/>
        <v>R1011</v>
      </c>
    </row>
    <row r="854" spans="1:20">
      <c r="A854" t="s">
        <v>882</v>
      </c>
      <c r="B854" t="str">
        <f t="shared" si="139"/>
        <v>Id1486</v>
      </c>
      <c r="C854">
        <v>1980</v>
      </c>
      <c r="D854" s="8">
        <f t="shared" si="130"/>
        <v>1980</v>
      </c>
      <c r="E854" t="s">
        <v>34</v>
      </c>
      <c r="F854" s="8" t="str">
        <f t="shared" si="131"/>
        <v>Oct</v>
      </c>
      <c r="G854">
        <v>22</v>
      </c>
      <c r="H854" s="15" t="str">
        <f t="shared" si="132"/>
        <v>22-Oct-1980</v>
      </c>
      <c r="I854" s="13">
        <v>29516</v>
      </c>
      <c r="J854" s="18">
        <f t="shared" si="133"/>
        <v>42</v>
      </c>
      <c r="K854">
        <v>1</v>
      </c>
      <c r="L854" s="14">
        <v>7046.72</v>
      </c>
      <c r="M854" t="s">
        <v>8</v>
      </c>
      <c r="N854">
        <f t="shared" si="134"/>
        <v>1</v>
      </c>
      <c r="O854" s="8" t="str">
        <f t="shared" si="135"/>
        <v>tier - 2</v>
      </c>
      <c r="P854" t="s">
        <v>9</v>
      </c>
      <c r="Q854">
        <f t="shared" si="136"/>
        <v>1</v>
      </c>
      <c r="R854" s="8" t="str">
        <f t="shared" si="137"/>
        <v>tier - 3</v>
      </c>
      <c r="S854" t="s">
        <v>10</v>
      </c>
      <c r="T854" s="8" t="str">
        <f t="shared" si="138"/>
        <v>R1013</v>
      </c>
    </row>
    <row r="855" spans="1:20">
      <c r="A855" t="s">
        <v>883</v>
      </c>
      <c r="B855" t="str">
        <f t="shared" si="139"/>
        <v>Id1485</v>
      </c>
      <c r="C855">
        <v>1980</v>
      </c>
      <c r="D855" s="8">
        <f t="shared" si="130"/>
        <v>1980</v>
      </c>
      <c r="E855" t="s">
        <v>7</v>
      </c>
      <c r="F855" s="8" t="str">
        <f t="shared" si="131"/>
        <v>Jul</v>
      </c>
      <c r="G855">
        <v>21</v>
      </c>
      <c r="H855" s="15" t="str">
        <f t="shared" si="132"/>
        <v>21-Jul-1980</v>
      </c>
      <c r="I855" s="13">
        <v>29423</v>
      </c>
      <c r="J855" s="18">
        <f t="shared" si="133"/>
        <v>42</v>
      </c>
      <c r="K855">
        <v>0</v>
      </c>
      <c r="L855" s="14">
        <v>7050.02</v>
      </c>
      <c r="M855" t="s">
        <v>8</v>
      </c>
      <c r="N855">
        <f t="shared" si="134"/>
        <v>1</v>
      </c>
      <c r="O855" s="8" t="str">
        <f t="shared" si="135"/>
        <v>tier - 2</v>
      </c>
      <c r="P855" t="s">
        <v>13</v>
      </c>
      <c r="Q855">
        <f t="shared" si="136"/>
        <v>2</v>
      </c>
      <c r="R855" s="8" t="str">
        <f t="shared" si="137"/>
        <v>tier - 1</v>
      </c>
      <c r="S855" t="s">
        <v>244</v>
      </c>
      <c r="T855" s="8" t="str">
        <f t="shared" si="138"/>
        <v>R1024</v>
      </c>
    </row>
    <row r="856" spans="1:20">
      <c r="A856" t="s">
        <v>884</v>
      </c>
      <c r="B856" t="str">
        <f t="shared" si="139"/>
        <v>Id1484</v>
      </c>
      <c r="C856">
        <v>1980</v>
      </c>
      <c r="D856" s="8">
        <f t="shared" si="130"/>
        <v>1980</v>
      </c>
      <c r="E856" t="s">
        <v>15</v>
      </c>
      <c r="F856" s="8" t="str">
        <f t="shared" si="131"/>
        <v>Jun</v>
      </c>
      <c r="G856">
        <v>28</v>
      </c>
      <c r="H856" s="15" t="str">
        <f t="shared" si="132"/>
        <v>28-Jun-1980</v>
      </c>
      <c r="I856" s="13">
        <v>29400</v>
      </c>
      <c r="J856" s="18">
        <f t="shared" si="133"/>
        <v>42</v>
      </c>
      <c r="K856">
        <v>1</v>
      </c>
      <c r="L856" s="14">
        <v>7050.64</v>
      </c>
      <c r="M856" t="s">
        <v>8</v>
      </c>
      <c r="N856">
        <f t="shared" si="134"/>
        <v>1</v>
      </c>
      <c r="O856" s="8" t="str">
        <f t="shared" si="135"/>
        <v>tier - 2</v>
      </c>
      <c r="P856" t="s">
        <v>9</v>
      </c>
      <c r="Q856">
        <f t="shared" si="136"/>
        <v>1</v>
      </c>
      <c r="R856" s="8" t="str">
        <f t="shared" si="137"/>
        <v>tier - 3</v>
      </c>
      <c r="S856" t="s">
        <v>39</v>
      </c>
      <c r="T856" s="8" t="str">
        <f t="shared" si="138"/>
        <v>R1011</v>
      </c>
    </row>
    <row r="857" spans="1:20">
      <c r="A857" t="s">
        <v>885</v>
      </c>
      <c r="B857" t="str">
        <f t="shared" si="139"/>
        <v>Id1483</v>
      </c>
      <c r="C857">
        <v>1978</v>
      </c>
      <c r="D857" s="8">
        <f t="shared" si="130"/>
        <v>1978</v>
      </c>
      <c r="E857" t="s">
        <v>15</v>
      </c>
      <c r="F857" s="8" t="str">
        <f t="shared" si="131"/>
        <v>Jun</v>
      </c>
      <c r="G857">
        <v>24</v>
      </c>
      <c r="H857" s="15" t="str">
        <f t="shared" si="132"/>
        <v>24-Jun-1978</v>
      </c>
      <c r="I857" s="13">
        <v>28665</v>
      </c>
      <c r="J857" s="18">
        <f t="shared" si="133"/>
        <v>44</v>
      </c>
      <c r="K857">
        <v>2</v>
      </c>
      <c r="L857" s="14">
        <v>7054.41</v>
      </c>
      <c r="M857" t="s">
        <v>8</v>
      </c>
      <c r="N857">
        <f t="shared" si="134"/>
        <v>1</v>
      </c>
      <c r="O857" s="8" t="str">
        <f t="shared" si="135"/>
        <v>tier - 2</v>
      </c>
      <c r="P857" t="s">
        <v>8</v>
      </c>
      <c r="Q857">
        <f t="shared" si="136"/>
        <v>9</v>
      </c>
      <c r="R857" s="8" t="str">
        <f t="shared" si="137"/>
        <v>tier - 2</v>
      </c>
      <c r="S857" t="s">
        <v>10</v>
      </c>
      <c r="T857" s="8" t="str">
        <f t="shared" si="138"/>
        <v>R1013</v>
      </c>
    </row>
    <row r="858" spans="1:20">
      <c r="A858" t="s">
        <v>886</v>
      </c>
      <c r="B858" t="str">
        <f t="shared" si="139"/>
        <v>Id1482</v>
      </c>
      <c r="C858">
        <v>1982</v>
      </c>
      <c r="D858" s="8">
        <f t="shared" si="130"/>
        <v>1982</v>
      </c>
      <c r="E858" t="s">
        <v>34</v>
      </c>
      <c r="F858" s="8" t="str">
        <f t="shared" si="131"/>
        <v>Oct</v>
      </c>
      <c r="G858">
        <v>6</v>
      </c>
      <c r="H858" s="15" t="str">
        <f t="shared" si="132"/>
        <v>6-Oct-1982</v>
      </c>
      <c r="I858" s="13">
        <v>30230</v>
      </c>
      <c r="J858" s="18">
        <f t="shared" si="133"/>
        <v>40</v>
      </c>
      <c r="K858">
        <v>1</v>
      </c>
      <c r="L858" s="14">
        <v>7077.19</v>
      </c>
      <c r="M858" t="s">
        <v>8</v>
      </c>
      <c r="N858">
        <f t="shared" si="134"/>
        <v>1</v>
      </c>
      <c r="O858" s="8" t="str">
        <f t="shared" si="135"/>
        <v>tier - 2</v>
      </c>
      <c r="P858" t="s">
        <v>9</v>
      </c>
      <c r="Q858">
        <f t="shared" si="136"/>
        <v>1</v>
      </c>
      <c r="R858" s="8" t="str">
        <f t="shared" si="137"/>
        <v>tier - 3</v>
      </c>
      <c r="S858" t="s">
        <v>244</v>
      </c>
      <c r="T858" s="8" t="str">
        <f t="shared" si="138"/>
        <v>R1024</v>
      </c>
    </row>
    <row r="859" spans="1:20">
      <c r="A859" t="s">
        <v>887</v>
      </c>
      <c r="B859" t="str">
        <f t="shared" si="139"/>
        <v>Id1481</v>
      </c>
      <c r="C859">
        <v>1992</v>
      </c>
      <c r="D859" s="8">
        <f t="shared" si="130"/>
        <v>1992</v>
      </c>
      <c r="E859" t="s">
        <v>15</v>
      </c>
      <c r="F859" s="8" t="str">
        <f t="shared" si="131"/>
        <v>Jun</v>
      </c>
      <c r="G859">
        <v>18</v>
      </c>
      <c r="H859" s="15" t="str">
        <f t="shared" si="132"/>
        <v>18-Jun-1992</v>
      </c>
      <c r="I859" s="13">
        <v>33773</v>
      </c>
      <c r="J859" s="18">
        <f t="shared" si="133"/>
        <v>30</v>
      </c>
      <c r="K859">
        <v>0</v>
      </c>
      <c r="L859" s="14">
        <v>7096.98</v>
      </c>
      <c r="M859" t="s">
        <v>8</v>
      </c>
      <c r="N859">
        <f t="shared" si="134"/>
        <v>1</v>
      </c>
      <c r="O859" s="8" t="str">
        <f t="shared" si="135"/>
        <v>tier - 2</v>
      </c>
      <c r="P859" t="s">
        <v>8</v>
      </c>
      <c r="Q859">
        <f t="shared" si="136"/>
        <v>9</v>
      </c>
      <c r="R859" s="8" t="str">
        <f t="shared" si="137"/>
        <v>tier - 2</v>
      </c>
      <c r="S859" t="s">
        <v>20</v>
      </c>
      <c r="T859" s="8" t="str">
        <f t="shared" si="138"/>
        <v>R1012</v>
      </c>
    </row>
    <row r="860" spans="1:20">
      <c r="A860" t="s">
        <v>888</v>
      </c>
      <c r="B860" t="str">
        <f t="shared" si="139"/>
        <v>Id1480</v>
      </c>
      <c r="C860">
        <v>1987</v>
      </c>
      <c r="D860" s="8">
        <f t="shared" si="130"/>
        <v>1987</v>
      </c>
      <c r="E860" t="s">
        <v>32</v>
      </c>
      <c r="F860" s="8" t="str">
        <f t="shared" si="131"/>
        <v>Aug</v>
      </c>
      <c r="G860">
        <v>11</v>
      </c>
      <c r="H860" s="15" t="str">
        <f t="shared" si="132"/>
        <v>11-Aug-1987</v>
      </c>
      <c r="I860" s="13">
        <v>32000</v>
      </c>
      <c r="J860" s="18">
        <f t="shared" si="133"/>
        <v>35</v>
      </c>
      <c r="K860">
        <v>3</v>
      </c>
      <c r="L860" s="14">
        <v>7106.81</v>
      </c>
      <c r="M860" t="s">
        <v>8</v>
      </c>
      <c r="N860">
        <f t="shared" si="134"/>
        <v>1</v>
      </c>
      <c r="O860" s="8" t="str">
        <f t="shared" si="135"/>
        <v>tier - 2</v>
      </c>
      <c r="P860" t="s">
        <v>13</v>
      </c>
      <c r="Q860">
        <f t="shared" si="136"/>
        <v>2</v>
      </c>
      <c r="R860" s="8" t="str">
        <f t="shared" si="137"/>
        <v>tier - 1</v>
      </c>
      <c r="S860" t="s">
        <v>20</v>
      </c>
      <c r="T860" s="8" t="str">
        <f t="shared" si="138"/>
        <v>R1012</v>
      </c>
    </row>
    <row r="861" spans="1:20">
      <c r="A861" t="s">
        <v>889</v>
      </c>
      <c r="B861" t="str">
        <f t="shared" si="139"/>
        <v>Id1479</v>
      </c>
      <c r="C861">
        <v>1968</v>
      </c>
      <c r="D861" s="8">
        <f t="shared" si="130"/>
        <v>1968</v>
      </c>
      <c r="E861" t="s">
        <v>15</v>
      </c>
      <c r="F861" s="8" t="str">
        <f t="shared" si="131"/>
        <v>Jun</v>
      </c>
      <c r="G861">
        <v>29</v>
      </c>
      <c r="H861" s="15" t="str">
        <f t="shared" si="132"/>
        <v>29-Jun-1968</v>
      </c>
      <c r="I861" s="13">
        <v>25018</v>
      </c>
      <c r="J861" s="18">
        <f t="shared" si="133"/>
        <v>54</v>
      </c>
      <c r="K861">
        <v>0</v>
      </c>
      <c r="L861" s="14">
        <v>7125.25</v>
      </c>
      <c r="M861" t="s">
        <v>9</v>
      </c>
      <c r="N861">
        <f t="shared" si="134"/>
        <v>4</v>
      </c>
      <c r="O861" s="8" t="str">
        <f t="shared" si="135"/>
        <v>tier - 3</v>
      </c>
      <c r="P861" t="s">
        <v>8</v>
      </c>
      <c r="Q861">
        <f t="shared" si="136"/>
        <v>9</v>
      </c>
      <c r="R861" s="8" t="str">
        <f t="shared" si="137"/>
        <v>tier - 2</v>
      </c>
      <c r="S861" t="s">
        <v>10</v>
      </c>
      <c r="T861" s="8" t="str">
        <f t="shared" si="138"/>
        <v>R1013</v>
      </c>
    </row>
    <row r="862" spans="1:20">
      <c r="A862" t="s">
        <v>890</v>
      </c>
      <c r="B862" t="str">
        <f t="shared" si="139"/>
        <v>Id1478</v>
      </c>
      <c r="C862">
        <v>1993</v>
      </c>
      <c r="D862" s="8">
        <f t="shared" si="130"/>
        <v>1993</v>
      </c>
      <c r="E862" t="s">
        <v>32</v>
      </c>
      <c r="F862" s="8" t="str">
        <f t="shared" si="131"/>
        <v>Aug</v>
      </c>
      <c r="G862">
        <v>1</v>
      </c>
      <c r="H862" s="15" t="str">
        <f t="shared" si="132"/>
        <v>1-Aug-1993</v>
      </c>
      <c r="I862" s="13">
        <v>34182</v>
      </c>
      <c r="J862" s="18">
        <f t="shared" si="133"/>
        <v>29</v>
      </c>
      <c r="K862">
        <v>0</v>
      </c>
      <c r="L862" s="14">
        <v>7128.64</v>
      </c>
      <c r="M862" t="s">
        <v>8</v>
      </c>
      <c r="N862">
        <f t="shared" si="134"/>
        <v>1</v>
      </c>
      <c r="O862" s="8" t="str">
        <f t="shared" si="135"/>
        <v>tier - 2</v>
      </c>
      <c r="P862" t="s">
        <v>8</v>
      </c>
      <c r="Q862">
        <f t="shared" si="136"/>
        <v>9</v>
      </c>
      <c r="R862" s="8" t="str">
        <f t="shared" si="137"/>
        <v>tier - 2</v>
      </c>
      <c r="S862" t="s">
        <v>297</v>
      </c>
      <c r="T862" s="8" t="str">
        <f t="shared" si="138"/>
        <v>R1021</v>
      </c>
    </row>
    <row r="863" spans="1:20">
      <c r="A863" t="s">
        <v>891</v>
      </c>
      <c r="B863" t="str">
        <f t="shared" si="139"/>
        <v>Id1477</v>
      </c>
      <c r="C863">
        <v>1984</v>
      </c>
      <c r="D863" s="8">
        <f t="shared" si="130"/>
        <v>1984</v>
      </c>
      <c r="E863" t="s">
        <v>7</v>
      </c>
      <c r="F863" s="8" t="str">
        <f t="shared" si="131"/>
        <v>Jul</v>
      </c>
      <c r="G863">
        <v>7</v>
      </c>
      <c r="H863" s="15" t="str">
        <f t="shared" si="132"/>
        <v>7-Jul-1984</v>
      </c>
      <c r="I863" s="13">
        <v>30870</v>
      </c>
      <c r="J863" s="18">
        <f t="shared" si="133"/>
        <v>38</v>
      </c>
      <c r="K863">
        <v>2</v>
      </c>
      <c r="L863" s="14">
        <v>7133.9</v>
      </c>
      <c r="M863" t="s">
        <v>8</v>
      </c>
      <c r="N863">
        <f t="shared" si="134"/>
        <v>1</v>
      </c>
      <c r="O863" s="8" t="str">
        <f t="shared" si="135"/>
        <v>tier - 2</v>
      </c>
      <c r="P863" t="s">
        <v>13</v>
      </c>
      <c r="Q863">
        <f t="shared" si="136"/>
        <v>2</v>
      </c>
      <c r="R863" s="8" t="str">
        <f t="shared" si="137"/>
        <v>tier - 1</v>
      </c>
      <c r="S863" t="s">
        <v>244</v>
      </c>
      <c r="T863" s="8" t="str">
        <f t="shared" si="138"/>
        <v>R1024</v>
      </c>
    </row>
    <row r="864" spans="1:20">
      <c r="A864" t="s">
        <v>892</v>
      </c>
      <c r="B864" t="str">
        <f t="shared" si="139"/>
        <v>Id1476</v>
      </c>
      <c r="C864">
        <v>1999</v>
      </c>
      <c r="D864" s="8">
        <f t="shared" si="130"/>
        <v>1999</v>
      </c>
      <c r="E864" t="s">
        <v>32</v>
      </c>
      <c r="F864" s="8" t="str">
        <f t="shared" si="131"/>
        <v>Aug</v>
      </c>
      <c r="G864">
        <v>8</v>
      </c>
      <c r="H864" s="15" t="str">
        <f t="shared" si="132"/>
        <v>8-Aug-1999</v>
      </c>
      <c r="I864" s="13">
        <v>36380</v>
      </c>
      <c r="J864" s="18">
        <f t="shared" si="133"/>
        <v>23</v>
      </c>
      <c r="K864">
        <v>0</v>
      </c>
      <c r="L864" s="14">
        <v>7144.4</v>
      </c>
      <c r="M864" t="s">
        <v>8</v>
      </c>
      <c r="N864">
        <f t="shared" si="134"/>
        <v>1</v>
      </c>
      <c r="O864" s="8" t="str">
        <f t="shared" si="135"/>
        <v>tier - 2</v>
      </c>
      <c r="P864" t="s">
        <v>13</v>
      </c>
      <c r="Q864">
        <f t="shared" si="136"/>
        <v>2</v>
      </c>
      <c r="R864" s="8" t="str">
        <f t="shared" si="137"/>
        <v>tier - 1</v>
      </c>
      <c r="S864" t="s">
        <v>629</v>
      </c>
      <c r="T864" s="8" t="str">
        <f t="shared" si="138"/>
        <v>R1022</v>
      </c>
    </row>
    <row r="865" spans="1:20">
      <c r="A865" t="s">
        <v>893</v>
      </c>
      <c r="B865" t="str">
        <f t="shared" si="139"/>
        <v>Id1475</v>
      </c>
      <c r="C865">
        <v>1984</v>
      </c>
      <c r="D865" s="8">
        <f t="shared" si="130"/>
        <v>1984</v>
      </c>
      <c r="E865" t="s">
        <v>12</v>
      </c>
      <c r="F865" s="8" t="str">
        <f t="shared" si="131"/>
        <v>Nov</v>
      </c>
      <c r="G865">
        <v>21</v>
      </c>
      <c r="H865" s="15" t="str">
        <f t="shared" si="132"/>
        <v>21-Nov-1984</v>
      </c>
      <c r="I865" s="13">
        <v>31007</v>
      </c>
      <c r="J865" s="18">
        <f t="shared" si="133"/>
        <v>38</v>
      </c>
      <c r="K865">
        <v>2</v>
      </c>
      <c r="L865" s="14">
        <v>7144.86</v>
      </c>
      <c r="M865" t="s">
        <v>8</v>
      </c>
      <c r="N865">
        <f t="shared" si="134"/>
        <v>1</v>
      </c>
      <c r="O865" s="8" t="str">
        <f t="shared" si="135"/>
        <v>tier - 2</v>
      </c>
      <c r="P865" t="s">
        <v>8</v>
      </c>
      <c r="Q865">
        <f t="shared" si="136"/>
        <v>9</v>
      </c>
      <c r="R865" s="8" t="str">
        <f t="shared" si="137"/>
        <v>tier - 2</v>
      </c>
      <c r="S865" t="s">
        <v>244</v>
      </c>
      <c r="T865" s="8" t="str">
        <f t="shared" si="138"/>
        <v>R1024</v>
      </c>
    </row>
    <row r="866" spans="1:20">
      <c r="A866" t="s">
        <v>894</v>
      </c>
      <c r="B866" t="str">
        <f t="shared" si="139"/>
        <v>Id1474</v>
      </c>
      <c r="C866">
        <v>1976</v>
      </c>
      <c r="D866" s="8">
        <f t="shared" si="130"/>
        <v>1976</v>
      </c>
      <c r="E866" t="s">
        <v>15</v>
      </c>
      <c r="F866" s="8" t="str">
        <f t="shared" si="131"/>
        <v>Jun</v>
      </c>
      <c r="G866">
        <v>24</v>
      </c>
      <c r="H866" s="15" t="str">
        <f t="shared" si="132"/>
        <v>24-Jun-1976</v>
      </c>
      <c r="I866" s="13">
        <v>27935</v>
      </c>
      <c r="J866" s="18">
        <f t="shared" si="133"/>
        <v>46</v>
      </c>
      <c r="K866">
        <v>0</v>
      </c>
      <c r="L866" s="14">
        <v>7147.11</v>
      </c>
      <c r="M866" t="s">
        <v>9</v>
      </c>
      <c r="N866">
        <f t="shared" si="134"/>
        <v>4</v>
      </c>
      <c r="O866" s="8" t="str">
        <f t="shared" si="135"/>
        <v>tier - 3</v>
      </c>
      <c r="P866" t="s">
        <v>8</v>
      </c>
      <c r="Q866">
        <f t="shared" si="136"/>
        <v>9</v>
      </c>
      <c r="R866" s="8" t="str">
        <f t="shared" si="137"/>
        <v>tier - 2</v>
      </c>
      <c r="S866" t="s">
        <v>39</v>
      </c>
      <c r="T866" s="8" t="str">
        <f t="shared" si="138"/>
        <v>R1011</v>
      </c>
    </row>
    <row r="867" spans="1:20">
      <c r="A867" t="s">
        <v>895</v>
      </c>
      <c r="B867" t="str">
        <f t="shared" si="139"/>
        <v>Id1473</v>
      </c>
      <c r="C867">
        <v>1978</v>
      </c>
      <c r="D867" s="8">
        <f t="shared" si="130"/>
        <v>1978</v>
      </c>
      <c r="E867" t="s">
        <v>7</v>
      </c>
      <c r="F867" s="8" t="str">
        <f t="shared" si="131"/>
        <v>Jul</v>
      </c>
      <c r="G867">
        <v>30</v>
      </c>
      <c r="H867" s="15" t="str">
        <f t="shared" si="132"/>
        <v>30-Jul-1978</v>
      </c>
      <c r="I867" s="13">
        <v>28701</v>
      </c>
      <c r="J867" s="18">
        <f t="shared" si="133"/>
        <v>44</v>
      </c>
      <c r="K867">
        <v>1</v>
      </c>
      <c r="L867" s="14">
        <v>7147.47</v>
      </c>
      <c r="M867" t="s">
        <v>8</v>
      </c>
      <c r="N867">
        <f t="shared" si="134"/>
        <v>1</v>
      </c>
      <c r="O867" s="8" t="str">
        <f t="shared" si="135"/>
        <v>tier - 2</v>
      </c>
      <c r="P867" t="s">
        <v>9</v>
      </c>
      <c r="Q867">
        <f t="shared" si="136"/>
        <v>1</v>
      </c>
      <c r="R867" s="8" t="str">
        <f t="shared" si="137"/>
        <v>tier - 3</v>
      </c>
      <c r="S867" t="s">
        <v>10</v>
      </c>
      <c r="T867" s="8" t="str">
        <f t="shared" si="138"/>
        <v>R1013</v>
      </c>
    </row>
    <row r="868" spans="1:20">
      <c r="A868" t="s">
        <v>896</v>
      </c>
      <c r="B868" t="str">
        <f t="shared" si="139"/>
        <v>Id1472</v>
      </c>
      <c r="C868">
        <v>1984</v>
      </c>
      <c r="D868" s="8">
        <f t="shared" si="130"/>
        <v>1984</v>
      </c>
      <c r="E868" t="s">
        <v>15</v>
      </c>
      <c r="F868" s="8" t="str">
        <f t="shared" si="131"/>
        <v>Jun</v>
      </c>
      <c r="G868">
        <v>29</v>
      </c>
      <c r="H868" s="15" t="str">
        <f t="shared" si="132"/>
        <v>29-Jun-1984</v>
      </c>
      <c r="I868" s="13">
        <v>30862</v>
      </c>
      <c r="J868" s="18">
        <f t="shared" si="133"/>
        <v>38</v>
      </c>
      <c r="K868">
        <v>3</v>
      </c>
      <c r="L868" s="14">
        <v>7151.09</v>
      </c>
      <c r="M868" t="s">
        <v>8</v>
      </c>
      <c r="N868">
        <f t="shared" si="134"/>
        <v>1</v>
      </c>
      <c r="O868" s="8" t="str">
        <f t="shared" si="135"/>
        <v>tier - 2</v>
      </c>
      <c r="P868" t="s">
        <v>8</v>
      </c>
      <c r="Q868">
        <f t="shared" si="136"/>
        <v>9</v>
      </c>
      <c r="R868" s="8" t="str">
        <f t="shared" si="137"/>
        <v>tier - 2</v>
      </c>
      <c r="S868" t="s">
        <v>39</v>
      </c>
      <c r="T868" s="8" t="str">
        <f t="shared" si="138"/>
        <v>R1011</v>
      </c>
    </row>
    <row r="869" spans="1:20">
      <c r="A869" t="s">
        <v>897</v>
      </c>
      <c r="B869" t="str">
        <f t="shared" si="139"/>
        <v>Id1471</v>
      </c>
      <c r="C869">
        <v>1978</v>
      </c>
      <c r="D869" s="8">
        <f t="shared" si="130"/>
        <v>1978</v>
      </c>
      <c r="E869" t="s">
        <v>17</v>
      </c>
      <c r="F869" s="8" t="str">
        <f t="shared" si="131"/>
        <v>Sep</v>
      </c>
      <c r="G869">
        <v>6</v>
      </c>
      <c r="H869" s="15" t="str">
        <f t="shared" si="132"/>
        <v>6-Sep-1978</v>
      </c>
      <c r="I869" s="13">
        <v>28739</v>
      </c>
      <c r="J869" s="18">
        <f t="shared" si="133"/>
        <v>44</v>
      </c>
      <c r="K869">
        <v>1</v>
      </c>
      <c r="L869" s="14">
        <v>7152.67</v>
      </c>
      <c r="M869" t="s">
        <v>9</v>
      </c>
      <c r="N869">
        <f t="shared" si="134"/>
        <v>4</v>
      </c>
      <c r="O869" s="8" t="str">
        <f t="shared" si="135"/>
        <v>tier - 3</v>
      </c>
      <c r="P869" t="s">
        <v>8</v>
      </c>
      <c r="Q869">
        <f t="shared" si="136"/>
        <v>9</v>
      </c>
      <c r="R869" s="8" t="str">
        <f t="shared" si="137"/>
        <v>tier - 2</v>
      </c>
      <c r="S869" t="s">
        <v>10</v>
      </c>
      <c r="T869" s="8" t="str">
        <f t="shared" si="138"/>
        <v>R1013</v>
      </c>
    </row>
    <row r="870" spans="1:20">
      <c r="A870" t="s">
        <v>898</v>
      </c>
      <c r="B870" t="str">
        <f t="shared" si="139"/>
        <v>Id1470</v>
      </c>
      <c r="C870">
        <v>1981</v>
      </c>
      <c r="D870" s="8">
        <f t="shared" si="130"/>
        <v>1981</v>
      </c>
      <c r="E870" t="s">
        <v>7</v>
      </c>
      <c r="F870" s="8" t="str">
        <f t="shared" si="131"/>
        <v>Jul</v>
      </c>
      <c r="G870">
        <v>17</v>
      </c>
      <c r="H870" s="15" t="str">
        <f t="shared" si="132"/>
        <v>17-Jul-1981</v>
      </c>
      <c r="I870" s="13">
        <v>29784</v>
      </c>
      <c r="J870" s="18">
        <f t="shared" si="133"/>
        <v>41</v>
      </c>
      <c r="K870">
        <v>1</v>
      </c>
      <c r="L870" s="14">
        <v>7153.55</v>
      </c>
      <c r="M870" t="s">
        <v>8</v>
      </c>
      <c r="N870">
        <f t="shared" si="134"/>
        <v>1</v>
      </c>
      <c r="O870" s="8" t="str">
        <f t="shared" si="135"/>
        <v>tier - 2</v>
      </c>
      <c r="P870" t="s">
        <v>13</v>
      </c>
      <c r="Q870">
        <f t="shared" si="136"/>
        <v>2</v>
      </c>
      <c r="R870" s="8" t="str">
        <f t="shared" si="137"/>
        <v>tier - 1</v>
      </c>
      <c r="S870" t="s">
        <v>20</v>
      </c>
      <c r="T870" s="8" t="str">
        <f t="shared" si="138"/>
        <v>R1012</v>
      </c>
    </row>
    <row r="871" spans="1:20">
      <c r="A871" t="s">
        <v>899</v>
      </c>
      <c r="B871" t="str">
        <f t="shared" si="139"/>
        <v>Id1469</v>
      </c>
      <c r="C871">
        <v>1980</v>
      </c>
      <c r="D871" s="8">
        <f t="shared" si="130"/>
        <v>1980</v>
      </c>
      <c r="E871" t="s">
        <v>15</v>
      </c>
      <c r="F871" s="8" t="str">
        <f t="shared" si="131"/>
        <v>Jun</v>
      </c>
      <c r="G871">
        <v>22</v>
      </c>
      <c r="H871" s="15" t="str">
        <f t="shared" si="132"/>
        <v>22-Jun-1980</v>
      </c>
      <c r="I871" s="13">
        <v>29394</v>
      </c>
      <c r="J871" s="18">
        <f t="shared" si="133"/>
        <v>42</v>
      </c>
      <c r="K871">
        <v>2</v>
      </c>
      <c r="L871" s="14">
        <v>7160.09</v>
      </c>
      <c r="M871" t="s">
        <v>8</v>
      </c>
      <c r="N871">
        <f t="shared" si="134"/>
        <v>1</v>
      </c>
      <c r="O871" s="8" t="str">
        <f t="shared" si="135"/>
        <v>tier - 2</v>
      </c>
      <c r="P871" t="s">
        <v>8</v>
      </c>
      <c r="Q871">
        <f t="shared" si="136"/>
        <v>9</v>
      </c>
      <c r="R871" s="8" t="str">
        <f t="shared" si="137"/>
        <v>tier - 2</v>
      </c>
      <c r="S871" t="s">
        <v>39</v>
      </c>
      <c r="T871" s="8" t="str">
        <f t="shared" si="138"/>
        <v>R1011</v>
      </c>
    </row>
    <row r="872" spans="1:20">
      <c r="A872" t="s">
        <v>900</v>
      </c>
      <c r="B872" t="str">
        <f t="shared" si="139"/>
        <v>Id1468</v>
      </c>
      <c r="C872">
        <v>1980</v>
      </c>
      <c r="D872" s="8">
        <f t="shared" si="130"/>
        <v>1980</v>
      </c>
      <c r="E872" t="s">
        <v>34</v>
      </c>
      <c r="F872" s="8" t="str">
        <f t="shared" si="131"/>
        <v>Oct</v>
      </c>
      <c r="G872">
        <v>7</v>
      </c>
      <c r="H872" s="15" t="str">
        <f t="shared" si="132"/>
        <v>7-Oct-1980</v>
      </c>
      <c r="I872" s="13">
        <v>29501</v>
      </c>
      <c r="J872" s="18">
        <f t="shared" si="133"/>
        <v>42</v>
      </c>
      <c r="K872">
        <v>2</v>
      </c>
      <c r="L872" s="14">
        <v>7160.33</v>
      </c>
      <c r="M872" t="s">
        <v>8</v>
      </c>
      <c r="N872">
        <f t="shared" si="134"/>
        <v>1</v>
      </c>
      <c r="O872" s="8" t="str">
        <f t="shared" si="135"/>
        <v>tier - 2</v>
      </c>
      <c r="P872" t="s">
        <v>13</v>
      </c>
      <c r="Q872">
        <f t="shared" si="136"/>
        <v>2</v>
      </c>
      <c r="R872" s="8" t="str">
        <f t="shared" si="137"/>
        <v>tier - 1</v>
      </c>
      <c r="S872" t="s">
        <v>10</v>
      </c>
      <c r="T872" s="8" t="str">
        <f t="shared" si="138"/>
        <v>R1013</v>
      </c>
    </row>
    <row r="873" spans="1:20">
      <c r="A873" t="s">
        <v>901</v>
      </c>
      <c r="B873" t="str">
        <f t="shared" si="139"/>
        <v>Id1467</v>
      </c>
      <c r="C873">
        <v>1980</v>
      </c>
      <c r="D873" s="8">
        <f t="shared" si="130"/>
        <v>1980</v>
      </c>
      <c r="E873" t="s">
        <v>17</v>
      </c>
      <c r="F873" s="8" t="str">
        <f t="shared" si="131"/>
        <v>Sep</v>
      </c>
      <c r="G873">
        <v>30</v>
      </c>
      <c r="H873" s="15" t="str">
        <f t="shared" si="132"/>
        <v>30-Sep-1980</v>
      </c>
      <c r="I873" s="13">
        <v>29494</v>
      </c>
      <c r="J873" s="18">
        <f t="shared" si="133"/>
        <v>42</v>
      </c>
      <c r="K873">
        <v>2</v>
      </c>
      <c r="L873" s="14">
        <v>7162.01</v>
      </c>
      <c r="M873" t="s">
        <v>8</v>
      </c>
      <c r="N873">
        <f t="shared" si="134"/>
        <v>1</v>
      </c>
      <c r="O873" s="8" t="str">
        <f t="shared" si="135"/>
        <v>tier - 2</v>
      </c>
      <c r="P873" t="s">
        <v>9</v>
      </c>
      <c r="Q873">
        <f t="shared" si="136"/>
        <v>1</v>
      </c>
      <c r="R873" s="8" t="str">
        <f t="shared" si="137"/>
        <v>tier - 3</v>
      </c>
      <c r="S873" t="s">
        <v>10</v>
      </c>
      <c r="T873" s="8" t="str">
        <f t="shared" si="138"/>
        <v>R1013</v>
      </c>
    </row>
    <row r="874" spans="1:20">
      <c r="A874" t="s">
        <v>902</v>
      </c>
      <c r="B874" t="str">
        <f t="shared" si="139"/>
        <v>Id1466</v>
      </c>
      <c r="C874">
        <v>1982</v>
      </c>
      <c r="D874" s="8">
        <f t="shared" si="130"/>
        <v>1982</v>
      </c>
      <c r="E874" t="s">
        <v>32</v>
      </c>
      <c r="F874" s="8" t="str">
        <f t="shared" si="131"/>
        <v>Aug</v>
      </c>
      <c r="G874">
        <v>16</v>
      </c>
      <c r="H874" s="15" t="str">
        <f t="shared" si="132"/>
        <v>16-Aug-1982</v>
      </c>
      <c r="I874" s="13">
        <v>30179</v>
      </c>
      <c r="J874" s="18">
        <f t="shared" si="133"/>
        <v>40</v>
      </c>
      <c r="K874">
        <v>2</v>
      </c>
      <c r="L874" s="14">
        <v>7173.36</v>
      </c>
      <c r="M874" t="s">
        <v>9</v>
      </c>
      <c r="N874">
        <f t="shared" si="134"/>
        <v>4</v>
      </c>
      <c r="O874" s="8" t="str">
        <f t="shared" si="135"/>
        <v>tier - 3</v>
      </c>
      <c r="P874" t="s">
        <v>8</v>
      </c>
      <c r="Q874">
        <f t="shared" si="136"/>
        <v>9</v>
      </c>
      <c r="R874" s="8" t="str">
        <f t="shared" si="137"/>
        <v>tier - 2</v>
      </c>
      <c r="S874" t="s">
        <v>165</v>
      </c>
      <c r="T874" s="8" t="str">
        <f t="shared" si="138"/>
        <v>R1016</v>
      </c>
    </row>
    <row r="875" spans="1:20">
      <c r="A875" t="s">
        <v>903</v>
      </c>
      <c r="B875" t="str">
        <f t="shared" si="139"/>
        <v>Id1465</v>
      </c>
      <c r="C875">
        <v>1975</v>
      </c>
      <c r="D875" s="8">
        <f t="shared" si="130"/>
        <v>1975</v>
      </c>
      <c r="E875" t="s">
        <v>7</v>
      </c>
      <c r="F875" s="8" t="str">
        <f t="shared" si="131"/>
        <v>Jul</v>
      </c>
      <c r="G875">
        <v>19</v>
      </c>
      <c r="H875" s="15" t="str">
        <f t="shared" si="132"/>
        <v>19-Jul-1975</v>
      </c>
      <c r="I875" s="13">
        <v>27594</v>
      </c>
      <c r="J875" s="18">
        <f t="shared" si="133"/>
        <v>47</v>
      </c>
      <c r="K875">
        <v>1</v>
      </c>
      <c r="L875" s="14">
        <v>7175.51</v>
      </c>
      <c r="M875" t="s">
        <v>8</v>
      </c>
      <c r="N875">
        <f t="shared" si="134"/>
        <v>1</v>
      </c>
      <c r="O875" s="8" t="str">
        <f t="shared" si="135"/>
        <v>tier - 2</v>
      </c>
      <c r="P875" t="s">
        <v>9</v>
      </c>
      <c r="Q875">
        <f t="shared" si="136"/>
        <v>1</v>
      </c>
      <c r="R875" s="8" t="str">
        <f t="shared" si="137"/>
        <v>tier - 3</v>
      </c>
      <c r="S875" t="s">
        <v>10</v>
      </c>
      <c r="T875" s="8" t="str">
        <f t="shared" si="138"/>
        <v>R1013</v>
      </c>
    </row>
    <row r="876" spans="1:20">
      <c r="A876" t="s">
        <v>904</v>
      </c>
      <c r="B876" t="str">
        <f t="shared" si="139"/>
        <v>Id1464</v>
      </c>
      <c r="C876">
        <v>1968</v>
      </c>
      <c r="D876" s="8">
        <f t="shared" si="130"/>
        <v>1968</v>
      </c>
      <c r="E876" t="s">
        <v>32</v>
      </c>
      <c r="F876" s="8" t="str">
        <f t="shared" si="131"/>
        <v>Aug</v>
      </c>
      <c r="G876">
        <v>26</v>
      </c>
      <c r="H876" s="15" t="str">
        <f t="shared" si="132"/>
        <v>26-Aug-1968</v>
      </c>
      <c r="I876" s="13">
        <v>25076</v>
      </c>
      <c r="J876" s="18">
        <f t="shared" si="133"/>
        <v>54</v>
      </c>
      <c r="K876">
        <v>0</v>
      </c>
      <c r="L876" s="14">
        <v>7179.52</v>
      </c>
      <c r="M876" t="s">
        <v>9</v>
      </c>
      <c r="N876">
        <f t="shared" si="134"/>
        <v>4</v>
      </c>
      <c r="O876" s="8" t="str">
        <f t="shared" si="135"/>
        <v>tier - 3</v>
      </c>
      <c r="P876" t="s">
        <v>9</v>
      </c>
      <c r="Q876">
        <f t="shared" si="136"/>
        <v>1</v>
      </c>
      <c r="R876" s="8" t="str">
        <f t="shared" si="137"/>
        <v>tier - 3</v>
      </c>
      <c r="S876" t="s">
        <v>10</v>
      </c>
      <c r="T876" s="8" t="str">
        <f t="shared" si="138"/>
        <v>R1013</v>
      </c>
    </row>
    <row r="877" spans="1:20">
      <c r="A877" t="s">
        <v>905</v>
      </c>
      <c r="B877" t="str">
        <f t="shared" si="139"/>
        <v>Id1463</v>
      </c>
      <c r="C877">
        <v>1982</v>
      </c>
      <c r="D877" s="8">
        <f t="shared" si="130"/>
        <v>1982</v>
      </c>
      <c r="E877" t="s">
        <v>17</v>
      </c>
      <c r="F877" s="8" t="str">
        <f t="shared" si="131"/>
        <v>Sep</v>
      </c>
      <c r="G877">
        <v>14</v>
      </c>
      <c r="H877" s="15" t="str">
        <f t="shared" si="132"/>
        <v>14-Sep-1982</v>
      </c>
      <c r="I877" s="13">
        <v>30208</v>
      </c>
      <c r="J877" s="18">
        <f t="shared" si="133"/>
        <v>40</v>
      </c>
      <c r="K877">
        <v>3</v>
      </c>
      <c r="L877" s="14">
        <v>7196.87</v>
      </c>
      <c r="M877" t="s">
        <v>9</v>
      </c>
      <c r="N877">
        <f t="shared" si="134"/>
        <v>4</v>
      </c>
      <c r="O877" s="8" t="str">
        <f t="shared" si="135"/>
        <v>tier - 3</v>
      </c>
      <c r="P877" t="s">
        <v>8</v>
      </c>
      <c r="Q877">
        <f t="shared" si="136"/>
        <v>9</v>
      </c>
      <c r="R877" s="8" t="str">
        <f t="shared" si="137"/>
        <v>tier - 2</v>
      </c>
      <c r="S877" t="s">
        <v>39</v>
      </c>
      <c r="T877" s="8" t="str">
        <f t="shared" si="138"/>
        <v>R1011</v>
      </c>
    </row>
    <row r="878" spans="1:20">
      <c r="A878" t="s">
        <v>906</v>
      </c>
      <c r="B878" t="str">
        <f t="shared" si="139"/>
        <v>Id1462</v>
      </c>
      <c r="C878">
        <v>1983</v>
      </c>
      <c r="D878" s="8">
        <f t="shared" si="130"/>
        <v>1983</v>
      </c>
      <c r="E878" t="s">
        <v>32</v>
      </c>
      <c r="F878" s="8" t="str">
        <f t="shared" si="131"/>
        <v>Aug</v>
      </c>
      <c r="G878">
        <v>11</v>
      </c>
      <c r="H878" s="15" t="str">
        <f t="shared" si="132"/>
        <v>11-Aug-1983</v>
      </c>
      <c r="I878" s="13">
        <v>30539</v>
      </c>
      <c r="J878" s="18">
        <f t="shared" si="133"/>
        <v>39</v>
      </c>
      <c r="K878">
        <v>2</v>
      </c>
      <c r="L878" s="14">
        <v>7201.7</v>
      </c>
      <c r="M878" t="s">
        <v>8</v>
      </c>
      <c r="N878">
        <f t="shared" si="134"/>
        <v>1</v>
      </c>
      <c r="O878" s="8" t="str">
        <f t="shared" si="135"/>
        <v>tier - 2</v>
      </c>
      <c r="P878" t="s">
        <v>9</v>
      </c>
      <c r="Q878">
        <f t="shared" si="136"/>
        <v>1</v>
      </c>
      <c r="R878" s="8" t="str">
        <f t="shared" si="137"/>
        <v>tier - 3</v>
      </c>
      <c r="S878" t="s">
        <v>20</v>
      </c>
      <c r="T878" s="8" t="str">
        <f t="shared" si="138"/>
        <v>R1012</v>
      </c>
    </row>
    <row r="879" spans="1:20">
      <c r="A879" t="s">
        <v>907</v>
      </c>
      <c r="B879" t="str">
        <f t="shared" si="139"/>
        <v>Id1461</v>
      </c>
      <c r="C879">
        <v>1983</v>
      </c>
      <c r="D879" s="8">
        <f t="shared" si="130"/>
        <v>1983</v>
      </c>
      <c r="E879" t="s">
        <v>12</v>
      </c>
      <c r="F879" s="8" t="str">
        <f t="shared" si="131"/>
        <v>Nov</v>
      </c>
      <c r="G879">
        <v>21</v>
      </c>
      <c r="H879" s="15" t="str">
        <f t="shared" si="132"/>
        <v>21-Nov-1983</v>
      </c>
      <c r="I879" s="13">
        <v>30641</v>
      </c>
      <c r="J879" s="18">
        <f t="shared" si="133"/>
        <v>39</v>
      </c>
      <c r="K879">
        <v>2</v>
      </c>
      <c r="L879" s="14">
        <v>7209.49</v>
      </c>
      <c r="M879" t="s">
        <v>8</v>
      </c>
      <c r="N879">
        <f t="shared" si="134"/>
        <v>1</v>
      </c>
      <c r="O879" s="8" t="str">
        <f t="shared" si="135"/>
        <v>tier - 2</v>
      </c>
      <c r="P879" t="s">
        <v>9</v>
      </c>
      <c r="Q879">
        <f t="shared" si="136"/>
        <v>1</v>
      </c>
      <c r="R879" s="8" t="str">
        <f t="shared" si="137"/>
        <v>tier - 3</v>
      </c>
      <c r="S879" t="s">
        <v>20</v>
      </c>
      <c r="T879" s="8" t="str">
        <f t="shared" si="138"/>
        <v>R1012</v>
      </c>
    </row>
    <row r="880" spans="1:20">
      <c r="A880" t="s">
        <v>908</v>
      </c>
      <c r="B880" t="str">
        <f t="shared" si="139"/>
        <v>Id1460</v>
      </c>
      <c r="C880">
        <v>1991</v>
      </c>
      <c r="D880" s="8">
        <f t="shared" si="130"/>
        <v>1991</v>
      </c>
      <c r="E880" t="s">
        <v>15</v>
      </c>
      <c r="F880" s="8" t="str">
        <f t="shared" si="131"/>
        <v>Jun</v>
      </c>
      <c r="G880">
        <v>28</v>
      </c>
      <c r="H880" s="15" t="str">
        <f t="shared" si="132"/>
        <v>28-Jun-1991</v>
      </c>
      <c r="I880" s="13">
        <v>33417</v>
      </c>
      <c r="J880" s="18">
        <f t="shared" si="133"/>
        <v>31</v>
      </c>
      <c r="K880">
        <v>3</v>
      </c>
      <c r="L880" s="14">
        <v>7220.25</v>
      </c>
      <c r="M880" t="s">
        <v>8</v>
      </c>
      <c r="N880">
        <f t="shared" si="134"/>
        <v>1</v>
      </c>
      <c r="O880" s="8" t="str">
        <f t="shared" si="135"/>
        <v>tier - 2</v>
      </c>
      <c r="P880" t="s">
        <v>8</v>
      </c>
      <c r="Q880">
        <f t="shared" si="136"/>
        <v>9</v>
      </c>
      <c r="R880" s="8" t="str">
        <f t="shared" si="137"/>
        <v>tier - 2</v>
      </c>
      <c r="S880" t="s">
        <v>297</v>
      </c>
      <c r="T880" s="8" t="str">
        <f t="shared" si="138"/>
        <v>R1021</v>
      </c>
    </row>
    <row r="881" spans="1:20">
      <c r="A881" t="s">
        <v>909</v>
      </c>
      <c r="B881" t="str">
        <f t="shared" si="139"/>
        <v>Id1459</v>
      </c>
      <c r="C881">
        <v>1977</v>
      </c>
      <c r="D881" s="8">
        <f t="shared" si="130"/>
        <v>1977</v>
      </c>
      <c r="E881" t="s">
        <v>17</v>
      </c>
      <c r="F881" s="8" t="str">
        <f t="shared" si="131"/>
        <v>Sep</v>
      </c>
      <c r="G881">
        <v>15</v>
      </c>
      <c r="H881" s="15" t="str">
        <f t="shared" si="132"/>
        <v>15-Sep-1977</v>
      </c>
      <c r="I881" s="13">
        <v>28383</v>
      </c>
      <c r="J881" s="18">
        <f t="shared" si="133"/>
        <v>45</v>
      </c>
      <c r="K881">
        <v>0</v>
      </c>
      <c r="L881" s="14">
        <v>7222.79</v>
      </c>
      <c r="M881" t="s">
        <v>9</v>
      </c>
      <c r="N881">
        <f t="shared" si="134"/>
        <v>4</v>
      </c>
      <c r="O881" s="8" t="str">
        <f t="shared" si="135"/>
        <v>tier - 3</v>
      </c>
      <c r="P881" t="s">
        <v>9</v>
      </c>
      <c r="Q881">
        <f t="shared" si="136"/>
        <v>1</v>
      </c>
      <c r="R881" s="8" t="str">
        <f t="shared" si="137"/>
        <v>tier - 3</v>
      </c>
      <c r="S881" t="s">
        <v>20</v>
      </c>
      <c r="T881" s="8" t="str">
        <f t="shared" si="138"/>
        <v>R1012</v>
      </c>
    </row>
    <row r="882" spans="1:20">
      <c r="A882" t="s">
        <v>910</v>
      </c>
      <c r="B882" t="str">
        <f t="shared" si="139"/>
        <v>Id1458</v>
      </c>
      <c r="C882">
        <v>1986</v>
      </c>
      <c r="D882" s="8">
        <f t="shared" si="130"/>
        <v>1986</v>
      </c>
      <c r="E882" t="s">
        <v>7</v>
      </c>
      <c r="F882" s="8" t="str">
        <f t="shared" si="131"/>
        <v>Jul</v>
      </c>
      <c r="G882">
        <v>13</v>
      </c>
      <c r="H882" s="15" t="str">
        <f t="shared" si="132"/>
        <v>13-Jul-1986</v>
      </c>
      <c r="I882" s="13">
        <v>31606</v>
      </c>
      <c r="J882" s="18">
        <f t="shared" si="133"/>
        <v>36</v>
      </c>
      <c r="K882">
        <v>3</v>
      </c>
      <c r="L882" s="14">
        <v>7228.22</v>
      </c>
      <c r="M882" t="s">
        <v>8</v>
      </c>
      <c r="N882">
        <f t="shared" si="134"/>
        <v>1</v>
      </c>
      <c r="O882" s="8" t="str">
        <f t="shared" si="135"/>
        <v>tier - 2</v>
      </c>
      <c r="P882" t="s">
        <v>13</v>
      </c>
      <c r="Q882">
        <f t="shared" si="136"/>
        <v>2</v>
      </c>
      <c r="R882" s="8" t="str">
        <f t="shared" si="137"/>
        <v>tier - 1</v>
      </c>
      <c r="S882" t="s">
        <v>244</v>
      </c>
      <c r="T882" s="8" t="str">
        <f t="shared" si="138"/>
        <v>R1024</v>
      </c>
    </row>
    <row r="883" spans="1:20">
      <c r="A883" t="s">
        <v>911</v>
      </c>
      <c r="B883" t="str">
        <f t="shared" si="139"/>
        <v>Id1457</v>
      </c>
      <c r="C883">
        <v>1986</v>
      </c>
      <c r="D883" s="8">
        <f t="shared" si="130"/>
        <v>1986</v>
      </c>
      <c r="E883" t="s">
        <v>17</v>
      </c>
      <c r="F883" s="8" t="str">
        <f t="shared" si="131"/>
        <v>Sep</v>
      </c>
      <c r="G883">
        <v>2</v>
      </c>
      <c r="H883" s="15" t="str">
        <f t="shared" si="132"/>
        <v>2-Sep-1986</v>
      </c>
      <c r="I883" s="13">
        <v>31657</v>
      </c>
      <c r="J883" s="18">
        <f t="shared" si="133"/>
        <v>36</v>
      </c>
      <c r="K883">
        <v>4</v>
      </c>
      <c r="L883" s="14">
        <v>7243.81</v>
      </c>
      <c r="M883" t="s">
        <v>8</v>
      </c>
      <c r="N883">
        <f t="shared" si="134"/>
        <v>1</v>
      </c>
      <c r="O883" s="8" t="str">
        <f t="shared" si="135"/>
        <v>tier - 2</v>
      </c>
      <c r="P883" t="s">
        <v>9</v>
      </c>
      <c r="Q883">
        <f t="shared" si="136"/>
        <v>1</v>
      </c>
      <c r="R883" s="8" t="str">
        <f t="shared" si="137"/>
        <v>tier - 3</v>
      </c>
      <c r="S883" t="s">
        <v>10</v>
      </c>
      <c r="T883" s="8" t="str">
        <f t="shared" si="138"/>
        <v>R1013</v>
      </c>
    </row>
    <row r="884" spans="1:20">
      <c r="A884" t="s">
        <v>912</v>
      </c>
      <c r="B884" t="str">
        <f t="shared" si="139"/>
        <v>Id1456</v>
      </c>
      <c r="C884">
        <v>1982</v>
      </c>
      <c r="D884" s="8">
        <f t="shared" si="130"/>
        <v>1982</v>
      </c>
      <c r="E884" t="s">
        <v>7</v>
      </c>
      <c r="F884" s="8" t="str">
        <f t="shared" si="131"/>
        <v>Jul</v>
      </c>
      <c r="G884">
        <v>24</v>
      </c>
      <c r="H884" s="15" t="str">
        <f t="shared" si="132"/>
        <v>24-Jul-1982</v>
      </c>
      <c r="I884" s="13">
        <v>30156</v>
      </c>
      <c r="J884" s="18">
        <f t="shared" si="133"/>
        <v>40</v>
      </c>
      <c r="K884">
        <v>3</v>
      </c>
      <c r="L884" s="14">
        <v>7248.71</v>
      </c>
      <c r="M884" t="s">
        <v>8</v>
      </c>
      <c r="N884">
        <f t="shared" si="134"/>
        <v>1</v>
      </c>
      <c r="O884" s="8" t="str">
        <f t="shared" si="135"/>
        <v>tier - 2</v>
      </c>
      <c r="P884" t="s">
        <v>13</v>
      </c>
      <c r="Q884">
        <f t="shared" si="136"/>
        <v>2</v>
      </c>
      <c r="R884" s="8" t="str">
        <f t="shared" si="137"/>
        <v>tier - 1</v>
      </c>
      <c r="S884" t="s">
        <v>10</v>
      </c>
      <c r="T884" s="8" t="str">
        <f t="shared" si="138"/>
        <v>R1013</v>
      </c>
    </row>
    <row r="885" spans="1:20">
      <c r="A885" t="s">
        <v>913</v>
      </c>
      <c r="B885" t="str">
        <f t="shared" si="139"/>
        <v>Id1455</v>
      </c>
      <c r="C885">
        <v>1981</v>
      </c>
      <c r="D885" s="8">
        <f t="shared" si="130"/>
        <v>1981</v>
      </c>
      <c r="E885" t="s">
        <v>32</v>
      </c>
      <c r="F885" s="8" t="str">
        <f t="shared" si="131"/>
        <v>Aug</v>
      </c>
      <c r="G885">
        <v>14</v>
      </c>
      <c r="H885" s="15" t="str">
        <f t="shared" si="132"/>
        <v>14-Aug-1981</v>
      </c>
      <c r="I885" s="13">
        <v>29812</v>
      </c>
      <c r="J885" s="18">
        <f t="shared" si="133"/>
        <v>41</v>
      </c>
      <c r="K885">
        <v>2</v>
      </c>
      <c r="L885" s="14">
        <v>7256.72</v>
      </c>
      <c r="M885" t="s">
        <v>9</v>
      </c>
      <c r="N885">
        <f t="shared" si="134"/>
        <v>4</v>
      </c>
      <c r="O885" s="8" t="str">
        <f t="shared" si="135"/>
        <v>tier - 3</v>
      </c>
      <c r="P885" t="s">
        <v>8</v>
      </c>
      <c r="Q885">
        <f t="shared" si="136"/>
        <v>9</v>
      </c>
      <c r="R885" s="8" t="str">
        <f t="shared" si="137"/>
        <v>tier - 2</v>
      </c>
      <c r="S885" t="s">
        <v>20</v>
      </c>
      <c r="T885" s="8" t="str">
        <f t="shared" si="138"/>
        <v>R1012</v>
      </c>
    </row>
    <row r="886" spans="1:20">
      <c r="A886" t="s">
        <v>914</v>
      </c>
      <c r="B886" t="str">
        <f t="shared" si="139"/>
        <v>Id1454</v>
      </c>
      <c r="C886">
        <v>1981</v>
      </c>
      <c r="D886" s="8">
        <f t="shared" si="130"/>
        <v>1981</v>
      </c>
      <c r="E886" t="s">
        <v>15</v>
      </c>
      <c r="F886" s="8" t="str">
        <f t="shared" si="131"/>
        <v>Jun</v>
      </c>
      <c r="G886">
        <v>13</v>
      </c>
      <c r="H886" s="15" t="str">
        <f t="shared" si="132"/>
        <v>13-Jun-1981</v>
      </c>
      <c r="I886" s="13">
        <v>29750</v>
      </c>
      <c r="J886" s="18">
        <f t="shared" si="133"/>
        <v>41</v>
      </c>
      <c r="K886">
        <v>2</v>
      </c>
      <c r="L886" s="14">
        <v>7261.74</v>
      </c>
      <c r="M886" t="s">
        <v>9</v>
      </c>
      <c r="N886">
        <f t="shared" si="134"/>
        <v>4</v>
      </c>
      <c r="O886" s="8" t="str">
        <f t="shared" si="135"/>
        <v>tier - 3</v>
      </c>
      <c r="P886" t="s">
        <v>9</v>
      </c>
      <c r="Q886">
        <f t="shared" si="136"/>
        <v>1</v>
      </c>
      <c r="R886" s="8" t="str">
        <f t="shared" si="137"/>
        <v>tier - 3</v>
      </c>
      <c r="S886" t="s">
        <v>20</v>
      </c>
      <c r="T886" s="8" t="str">
        <f t="shared" si="138"/>
        <v>R1012</v>
      </c>
    </row>
    <row r="887" spans="1:20">
      <c r="A887" t="s">
        <v>915</v>
      </c>
      <c r="B887" t="str">
        <f t="shared" si="139"/>
        <v>Id1453</v>
      </c>
      <c r="C887">
        <v>1973</v>
      </c>
      <c r="D887" s="8">
        <f t="shared" si="130"/>
        <v>1973</v>
      </c>
      <c r="E887" t="s">
        <v>34</v>
      </c>
      <c r="F887" s="8" t="str">
        <f t="shared" si="131"/>
        <v>Oct</v>
      </c>
      <c r="G887">
        <v>25</v>
      </c>
      <c r="H887" s="15" t="str">
        <f t="shared" si="132"/>
        <v>25-Oct-1973</v>
      </c>
      <c r="I887" s="13">
        <v>26962</v>
      </c>
      <c r="J887" s="18">
        <f t="shared" si="133"/>
        <v>49</v>
      </c>
      <c r="K887">
        <v>0</v>
      </c>
      <c r="L887" s="14">
        <v>7265.58</v>
      </c>
      <c r="M887" t="s">
        <v>8</v>
      </c>
      <c r="N887">
        <f t="shared" si="134"/>
        <v>1</v>
      </c>
      <c r="O887" s="8" t="str">
        <f t="shared" si="135"/>
        <v>tier - 2</v>
      </c>
      <c r="P887" t="s">
        <v>8</v>
      </c>
      <c r="Q887">
        <f t="shared" si="136"/>
        <v>9</v>
      </c>
      <c r="R887" s="8" t="str">
        <f t="shared" si="137"/>
        <v>tier - 2</v>
      </c>
      <c r="S887" t="s">
        <v>10</v>
      </c>
      <c r="T887" s="8" t="str">
        <f t="shared" si="138"/>
        <v>R1013</v>
      </c>
    </row>
    <row r="888" spans="1:20">
      <c r="A888" t="s">
        <v>916</v>
      </c>
      <c r="B888" t="str">
        <f t="shared" si="139"/>
        <v>Id1452</v>
      </c>
      <c r="C888">
        <v>1981</v>
      </c>
      <c r="D888" s="8">
        <f t="shared" si="130"/>
        <v>1981</v>
      </c>
      <c r="E888" t="s">
        <v>32</v>
      </c>
      <c r="F888" s="8" t="str">
        <f t="shared" si="131"/>
        <v>Aug</v>
      </c>
      <c r="G888">
        <v>4</v>
      </c>
      <c r="H888" s="15" t="str">
        <f t="shared" si="132"/>
        <v>4-Aug-1981</v>
      </c>
      <c r="I888" s="13">
        <v>29802</v>
      </c>
      <c r="J888" s="18">
        <f t="shared" si="133"/>
        <v>41</v>
      </c>
      <c r="K888">
        <v>2</v>
      </c>
      <c r="L888" s="14">
        <v>7265.7</v>
      </c>
      <c r="M888" t="s">
        <v>9</v>
      </c>
      <c r="N888">
        <f t="shared" si="134"/>
        <v>4</v>
      </c>
      <c r="O888" s="8" t="str">
        <f t="shared" si="135"/>
        <v>tier - 3</v>
      </c>
      <c r="P888" t="s">
        <v>9</v>
      </c>
      <c r="Q888">
        <f t="shared" si="136"/>
        <v>1</v>
      </c>
      <c r="R888" s="8" t="str">
        <f t="shared" si="137"/>
        <v>tier - 3</v>
      </c>
      <c r="S888" t="s">
        <v>20</v>
      </c>
      <c r="T888" s="8" t="str">
        <f t="shared" si="138"/>
        <v>R1012</v>
      </c>
    </row>
    <row r="889" spans="1:20">
      <c r="A889" t="s">
        <v>917</v>
      </c>
      <c r="B889" t="str">
        <f t="shared" si="139"/>
        <v>Id1451</v>
      </c>
      <c r="C889">
        <v>1976</v>
      </c>
      <c r="D889" s="8">
        <f t="shared" si="130"/>
        <v>1976</v>
      </c>
      <c r="E889" t="s">
        <v>27</v>
      </c>
      <c r="F889" s="8" t="str">
        <f t="shared" si="131"/>
        <v>Dec</v>
      </c>
      <c r="G889">
        <v>18</v>
      </c>
      <c r="H889" s="15" t="str">
        <f t="shared" si="132"/>
        <v>18-Dec-1976</v>
      </c>
      <c r="I889" s="13">
        <v>28112</v>
      </c>
      <c r="J889" s="18">
        <f t="shared" si="133"/>
        <v>46</v>
      </c>
      <c r="K889">
        <v>2</v>
      </c>
      <c r="L889" s="14">
        <v>7273.02</v>
      </c>
      <c r="M889" t="s">
        <v>8</v>
      </c>
      <c r="N889">
        <f t="shared" si="134"/>
        <v>1</v>
      </c>
      <c r="O889" s="8" t="str">
        <f t="shared" si="135"/>
        <v>tier - 2</v>
      </c>
      <c r="P889" t="s">
        <v>13</v>
      </c>
      <c r="Q889">
        <f t="shared" si="136"/>
        <v>2</v>
      </c>
      <c r="R889" s="8" t="str">
        <f t="shared" si="137"/>
        <v>tier - 1</v>
      </c>
      <c r="S889" t="s">
        <v>10</v>
      </c>
      <c r="T889" s="8" t="str">
        <f t="shared" si="138"/>
        <v>R1013</v>
      </c>
    </row>
    <row r="890" spans="1:20">
      <c r="A890" t="s">
        <v>918</v>
      </c>
      <c r="B890" t="str">
        <f t="shared" si="139"/>
        <v>Id1450</v>
      </c>
      <c r="C890">
        <v>1985</v>
      </c>
      <c r="D890" s="8">
        <f t="shared" si="130"/>
        <v>1985</v>
      </c>
      <c r="E890" t="s">
        <v>12</v>
      </c>
      <c r="F890" s="8" t="str">
        <f t="shared" si="131"/>
        <v>Nov</v>
      </c>
      <c r="G890">
        <v>2</v>
      </c>
      <c r="H890" s="15" t="str">
        <f t="shared" si="132"/>
        <v>2-Nov-1985</v>
      </c>
      <c r="I890" s="13">
        <v>31353</v>
      </c>
      <c r="J890" s="18">
        <f t="shared" si="133"/>
        <v>37</v>
      </c>
      <c r="K890">
        <v>3</v>
      </c>
      <c r="L890" s="14">
        <v>7281.51</v>
      </c>
      <c r="M890" t="s">
        <v>8</v>
      </c>
      <c r="N890">
        <f t="shared" si="134"/>
        <v>1</v>
      </c>
      <c r="O890" s="8" t="str">
        <f t="shared" si="135"/>
        <v>tier - 2</v>
      </c>
      <c r="P890" t="s">
        <v>13</v>
      </c>
      <c r="Q890">
        <f t="shared" si="136"/>
        <v>2</v>
      </c>
      <c r="R890" s="8" t="str">
        <f t="shared" si="137"/>
        <v>tier - 1</v>
      </c>
      <c r="S890" t="s">
        <v>20</v>
      </c>
      <c r="T890" s="8" t="str">
        <f t="shared" si="138"/>
        <v>R1012</v>
      </c>
    </row>
    <row r="891" spans="1:20">
      <c r="A891" t="s">
        <v>919</v>
      </c>
      <c r="B891" t="str">
        <f t="shared" si="139"/>
        <v>Id1449</v>
      </c>
      <c r="C891">
        <v>1966</v>
      </c>
      <c r="D891" s="8">
        <f t="shared" si="130"/>
        <v>1966</v>
      </c>
      <c r="E891" t="s">
        <v>27</v>
      </c>
      <c r="F891" s="8" t="str">
        <f t="shared" si="131"/>
        <v>Dec</v>
      </c>
      <c r="G891">
        <v>26</v>
      </c>
      <c r="H891" s="15" t="str">
        <f t="shared" si="132"/>
        <v>26-Dec-1966</v>
      </c>
      <c r="I891" s="13">
        <v>24467</v>
      </c>
      <c r="J891" s="18">
        <f t="shared" si="133"/>
        <v>56</v>
      </c>
      <c r="K891">
        <v>0</v>
      </c>
      <c r="L891" s="14">
        <v>7302.46</v>
      </c>
      <c r="M891" t="s">
        <v>9</v>
      </c>
      <c r="N891">
        <f t="shared" si="134"/>
        <v>4</v>
      </c>
      <c r="O891" s="8" t="str">
        <f t="shared" si="135"/>
        <v>tier - 3</v>
      </c>
      <c r="P891" t="s">
        <v>13</v>
      </c>
      <c r="Q891">
        <f t="shared" si="136"/>
        <v>2</v>
      </c>
      <c r="R891" s="8" t="str">
        <f t="shared" si="137"/>
        <v>tier - 1</v>
      </c>
      <c r="S891" t="s">
        <v>20</v>
      </c>
      <c r="T891" s="8" t="str">
        <f t="shared" si="138"/>
        <v>R1012</v>
      </c>
    </row>
    <row r="892" spans="1:20">
      <c r="A892" t="s">
        <v>920</v>
      </c>
      <c r="B892" t="str">
        <f t="shared" si="139"/>
        <v>Id1448</v>
      </c>
      <c r="C892">
        <v>1965</v>
      </c>
      <c r="D892" s="8">
        <f t="shared" si="130"/>
        <v>1965</v>
      </c>
      <c r="E892" t="s">
        <v>15</v>
      </c>
      <c r="F892" s="8" t="str">
        <f t="shared" si="131"/>
        <v>Jun</v>
      </c>
      <c r="G892">
        <v>6</v>
      </c>
      <c r="H892" s="15" t="str">
        <f t="shared" si="132"/>
        <v>6-Jun-1965</v>
      </c>
      <c r="I892" s="13">
        <v>23899</v>
      </c>
      <c r="J892" s="18">
        <f t="shared" si="133"/>
        <v>58</v>
      </c>
      <c r="K892">
        <v>0</v>
      </c>
      <c r="L892" s="14">
        <v>7304.65</v>
      </c>
      <c r="M892" t="s">
        <v>9</v>
      </c>
      <c r="N892">
        <f t="shared" si="134"/>
        <v>4</v>
      </c>
      <c r="O892" s="8" t="str">
        <f t="shared" si="135"/>
        <v>tier - 3</v>
      </c>
      <c r="P892" t="s">
        <v>9</v>
      </c>
      <c r="Q892">
        <f t="shared" si="136"/>
        <v>1</v>
      </c>
      <c r="R892" s="8" t="str">
        <f t="shared" si="137"/>
        <v>tier - 3</v>
      </c>
      <c r="S892" t="s">
        <v>10</v>
      </c>
      <c r="T892" s="8" t="str">
        <f t="shared" si="138"/>
        <v>R1013</v>
      </c>
    </row>
    <row r="893" spans="1:20">
      <c r="A893" t="s">
        <v>921</v>
      </c>
      <c r="B893" t="str">
        <f t="shared" si="139"/>
        <v>Id1447</v>
      </c>
      <c r="C893">
        <v>1965</v>
      </c>
      <c r="D893" s="8">
        <f t="shared" si="130"/>
        <v>1965</v>
      </c>
      <c r="E893" t="s">
        <v>15</v>
      </c>
      <c r="F893" s="8" t="str">
        <f t="shared" si="131"/>
        <v>Jun</v>
      </c>
      <c r="G893">
        <v>25</v>
      </c>
      <c r="H893" s="15" t="str">
        <f t="shared" si="132"/>
        <v>25-Jun-1965</v>
      </c>
      <c r="I893" s="13">
        <v>23918</v>
      </c>
      <c r="J893" s="18">
        <f t="shared" si="133"/>
        <v>57</v>
      </c>
      <c r="K893">
        <v>0</v>
      </c>
      <c r="L893" s="14">
        <v>7318.21</v>
      </c>
      <c r="M893" t="s">
        <v>9</v>
      </c>
      <c r="N893">
        <f t="shared" si="134"/>
        <v>4</v>
      </c>
      <c r="O893" s="8" t="str">
        <f t="shared" si="135"/>
        <v>tier - 3</v>
      </c>
      <c r="P893" t="s">
        <v>13</v>
      </c>
      <c r="Q893">
        <f t="shared" si="136"/>
        <v>2</v>
      </c>
      <c r="R893" s="8" t="str">
        <f t="shared" si="137"/>
        <v>tier - 1</v>
      </c>
      <c r="S893" t="s">
        <v>10</v>
      </c>
      <c r="T893" s="8" t="str">
        <f t="shared" si="138"/>
        <v>R1013</v>
      </c>
    </row>
    <row r="894" spans="1:20">
      <c r="A894" t="s">
        <v>922</v>
      </c>
      <c r="B894" t="str">
        <f t="shared" si="139"/>
        <v>Id1446</v>
      </c>
      <c r="C894">
        <v>1972</v>
      </c>
      <c r="D894" s="8">
        <f t="shared" si="130"/>
        <v>1972</v>
      </c>
      <c r="E894" t="s">
        <v>32</v>
      </c>
      <c r="F894" s="8" t="str">
        <f t="shared" si="131"/>
        <v>Aug</v>
      </c>
      <c r="G894">
        <v>11</v>
      </c>
      <c r="H894" s="15" t="str">
        <f t="shared" si="132"/>
        <v>11-Aug-1972</v>
      </c>
      <c r="I894" s="13">
        <v>26522</v>
      </c>
      <c r="J894" s="18">
        <f t="shared" si="133"/>
        <v>50</v>
      </c>
      <c r="K894">
        <v>0</v>
      </c>
      <c r="L894" s="14">
        <v>7318.22</v>
      </c>
      <c r="M894" t="s">
        <v>8</v>
      </c>
      <c r="N894">
        <f t="shared" si="134"/>
        <v>1</v>
      </c>
      <c r="O894" s="8" t="str">
        <f t="shared" si="135"/>
        <v>tier - 2</v>
      </c>
      <c r="P894" t="s">
        <v>9</v>
      </c>
      <c r="Q894">
        <f t="shared" si="136"/>
        <v>1</v>
      </c>
      <c r="R894" s="8" t="str">
        <f t="shared" si="137"/>
        <v>tier - 3</v>
      </c>
      <c r="S894" t="s">
        <v>20</v>
      </c>
      <c r="T894" s="8" t="str">
        <f t="shared" si="138"/>
        <v>R1012</v>
      </c>
    </row>
    <row r="895" spans="1:20">
      <c r="A895" t="s">
        <v>923</v>
      </c>
      <c r="B895" t="str">
        <f t="shared" si="139"/>
        <v>Id1445</v>
      </c>
      <c r="C895">
        <v>1965</v>
      </c>
      <c r="D895" s="8">
        <f t="shared" si="130"/>
        <v>1965</v>
      </c>
      <c r="E895" t="s">
        <v>7</v>
      </c>
      <c r="F895" s="8" t="str">
        <f t="shared" si="131"/>
        <v>Jul</v>
      </c>
      <c r="G895">
        <v>11</v>
      </c>
      <c r="H895" s="15" t="str">
        <f t="shared" si="132"/>
        <v>11-Jul-1965</v>
      </c>
      <c r="I895" s="13">
        <v>23934</v>
      </c>
      <c r="J895" s="18">
        <f t="shared" si="133"/>
        <v>57</v>
      </c>
      <c r="K895">
        <v>0</v>
      </c>
      <c r="L895" s="14">
        <v>7322.86</v>
      </c>
      <c r="M895" t="s">
        <v>9</v>
      </c>
      <c r="N895">
        <f t="shared" si="134"/>
        <v>4</v>
      </c>
      <c r="O895" s="8" t="str">
        <f t="shared" si="135"/>
        <v>tier - 3</v>
      </c>
      <c r="P895" t="s">
        <v>9</v>
      </c>
      <c r="Q895">
        <f t="shared" si="136"/>
        <v>1</v>
      </c>
      <c r="R895" s="8" t="str">
        <f t="shared" si="137"/>
        <v>tier - 3</v>
      </c>
      <c r="S895" t="s">
        <v>20</v>
      </c>
      <c r="T895" s="8" t="str">
        <f t="shared" si="138"/>
        <v>R1012</v>
      </c>
    </row>
    <row r="896" spans="1:20">
      <c r="A896" t="s">
        <v>924</v>
      </c>
      <c r="B896" t="str">
        <f t="shared" si="139"/>
        <v>Id1444</v>
      </c>
      <c r="C896">
        <v>2004</v>
      </c>
      <c r="D896" s="8">
        <f t="shared" si="130"/>
        <v>2004</v>
      </c>
      <c r="E896" t="s">
        <v>12</v>
      </c>
      <c r="F896" s="8" t="str">
        <f t="shared" si="131"/>
        <v>Nov</v>
      </c>
      <c r="G896">
        <v>15</v>
      </c>
      <c r="H896" s="15" t="str">
        <f t="shared" si="132"/>
        <v>15-Nov-2004</v>
      </c>
      <c r="I896" s="13">
        <v>38306</v>
      </c>
      <c r="J896" s="18">
        <f t="shared" si="133"/>
        <v>18</v>
      </c>
      <c r="K896">
        <v>0</v>
      </c>
      <c r="L896" s="14">
        <v>7323.73</v>
      </c>
      <c r="M896" t="s">
        <v>8</v>
      </c>
      <c r="N896">
        <f t="shared" si="134"/>
        <v>1</v>
      </c>
      <c r="O896" s="8" t="str">
        <f t="shared" si="135"/>
        <v>tier - 2</v>
      </c>
      <c r="P896" t="s">
        <v>8</v>
      </c>
      <c r="Q896">
        <f t="shared" si="136"/>
        <v>9</v>
      </c>
      <c r="R896" s="8" t="str">
        <f t="shared" si="137"/>
        <v>tier - 2</v>
      </c>
      <c r="S896" t="s">
        <v>244</v>
      </c>
      <c r="T896" s="8" t="str">
        <f t="shared" si="138"/>
        <v>R1024</v>
      </c>
    </row>
    <row r="897" spans="1:20">
      <c r="A897" t="s">
        <v>925</v>
      </c>
      <c r="B897" t="str">
        <f t="shared" si="139"/>
        <v>Id1443</v>
      </c>
      <c r="C897">
        <v>1979</v>
      </c>
      <c r="D897" s="8">
        <f t="shared" si="130"/>
        <v>1979</v>
      </c>
      <c r="E897" t="s">
        <v>15</v>
      </c>
      <c r="F897" s="8" t="str">
        <f t="shared" si="131"/>
        <v>Jun</v>
      </c>
      <c r="G897">
        <v>19</v>
      </c>
      <c r="H897" s="15" t="str">
        <f t="shared" si="132"/>
        <v>19-Jun-1979</v>
      </c>
      <c r="I897" s="13">
        <v>29025</v>
      </c>
      <c r="J897" s="18">
        <f t="shared" si="133"/>
        <v>43</v>
      </c>
      <c r="K897">
        <v>0</v>
      </c>
      <c r="L897" s="14">
        <v>7325.05</v>
      </c>
      <c r="M897" t="s">
        <v>8</v>
      </c>
      <c r="N897">
        <f t="shared" si="134"/>
        <v>1</v>
      </c>
      <c r="O897" s="8" t="str">
        <f t="shared" si="135"/>
        <v>tier - 2</v>
      </c>
      <c r="P897" t="s">
        <v>9</v>
      </c>
      <c r="Q897">
        <f t="shared" si="136"/>
        <v>1</v>
      </c>
      <c r="R897" s="8" t="str">
        <f t="shared" si="137"/>
        <v>tier - 3</v>
      </c>
      <c r="S897" t="s">
        <v>244</v>
      </c>
      <c r="T897" s="8" t="str">
        <f t="shared" si="138"/>
        <v>R1024</v>
      </c>
    </row>
    <row r="898" spans="1:20">
      <c r="A898" t="s">
        <v>926</v>
      </c>
      <c r="B898" t="str">
        <f t="shared" si="139"/>
        <v>Id1442</v>
      </c>
      <c r="C898">
        <v>1984</v>
      </c>
      <c r="D898" s="8">
        <f t="shared" ref="D898:D961" si="140">IF(C898="?",ROUND(AVERAGE($C$2:$C$2344),0),C898)</f>
        <v>1984</v>
      </c>
      <c r="E898" t="s">
        <v>7</v>
      </c>
      <c r="F898" s="8" t="str">
        <f t="shared" ref="F898:F961" si="141">IF(E898="?","Sep",E898)</f>
        <v>Jul</v>
      </c>
      <c r="G898">
        <v>25</v>
      </c>
      <c r="H898" s="15" t="str">
        <f t="shared" ref="H898:H961" si="142">CONCATENATE(G898,"-",F898,"-",D898)</f>
        <v>25-Jul-1984</v>
      </c>
      <c r="I898" s="13">
        <v>30888</v>
      </c>
      <c r="J898" s="18">
        <f t="shared" ref="J898:J961" si="143">DATEDIF(I898,"8-6-2023","Y")</f>
        <v>38</v>
      </c>
      <c r="K898">
        <v>3</v>
      </c>
      <c r="L898" s="14">
        <v>7325.47</v>
      </c>
      <c r="M898" t="s">
        <v>8</v>
      </c>
      <c r="N898">
        <f t="shared" ref="N898:N961" si="144">MATCH(M898,$M$2:$M$2344,0)</f>
        <v>1</v>
      </c>
      <c r="O898" s="8" t="str">
        <f t="shared" ref="O898:O961" si="145">IF(M898="?",INDEX($M$2:$M$2344,MODE($N$2:$N$2344)),M898)</f>
        <v>tier - 2</v>
      </c>
      <c r="P898" t="s">
        <v>13</v>
      </c>
      <c r="Q898">
        <f t="shared" ref="Q898:Q961" si="146">MATCH(P898,$P$2:$P$2344,0)</f>
        <v>2</v>
      </c>
      <c r="R898" s="8" t="str">
        <f t="shared" ref="R898:R961" si="147">IF(P898="?",INDEX($P$2:$P$2344,MODE($Q$2:$Q$2344)),P898)</f>
        <v>tier - 1</v>
      </c>
      <c r="S898" t="s">
        <v>20</v>
      </c>
      <c r="T898" s="8" t="str">
        <f t="shared" ref="T898:T961" si="148">IF(S898="?","Unknown",S898)</f>
        <v>R1012</v>
      </c>
    </row>
    <row r="899" spans="1:20">
      <c r="A899" t="s">
        <v>927</v>
      </c>
      <c r="B899" t="str">
        <f t="shared" ref="B899:B962" si="149">IF(A899="?", "Unknown",A899)</f>
        <v>Id1441</v>
      </c>
      <c r="C899">
        <v>1979</v>
      </c>
      <c r="D899" s="8">
        <f t="shared" si="140"/>
        <v>1979</v>
      </c>
      <c r="E899" t="s">
        <v>17</v>
      </c>
      <c r="F899" s="8" t="str">
        <f t="shared" si="141"/>
        <v>Sep</v>
      </c>
      <c r="G899">
        <v>19</v>
      </c>
      <c r="H899" s="15" t="str">
        <f t="shared" si="142"/>
        <v>19-Sep-1979</v>
      </c>
      <c r="I899" s="13">
        <v>29117</v>
      </c>
      <c r="J899" s="18">
        <f t="shared" si="143"/>
        <v>43</v>
      </c>
      <c r="K899">
        <v>1</v>
      </c>
      <c r="L899" s="14">
        <v>7337.75</v>
      </c>
      <c r="M899" t="s">
        <v>8</v>
      </c>
      <c r="N899">
        <f t="shared" si="144"/>
        <v>1</v>
      </c>
      <c r="O899" s="8" t="str">
        <f t="shared" si="145"/>
        <v>tier - 2</v>
      </c>
      <c r="P899" t="s">
        <v>9</v>
      </c>
      <c r="Q899">
        <f t="shared" si="146"/>
        <v>1</v>
      </c>
      <c r="R899" s="8" t="str">
        <f t="shared" si="147"/>
        <v>tier - 3</v>
      </c>
      <c r="S899" t="s">
        <v>39</v>
      </c>
      <c r="T899" s="8" t="str">
        <f t="shared" si="148"/>
        <v>R1011</v>
      </c>
    </row>
    <row r="900" spans="1:20">
      <c r="A900" t="s">
        <v>928</v>
      </c>
      <c r="B900" t="str">
        <f t="shared" si="149"/>
        <v>Id1440</v>
      </c>
      <c r="C900">
        <v>1986</v>
      </c>
      <c r="D900" s="8">
        <f t="shared" si="140"/>
        <v>1986</v>
      </c>
      <c r="E900" t="s">
        <v>15</v>
      </c>
      <c r="F900" s="8" t="str">
        <f t="shared" si="141"/>
        <v>Jun</v>
      </c>
      <c r="G900">
        <v>15</v>
      </c>
      <c r="H900" s="15" t="str">
        <f t="shared" si="142"/>
        <v>15-Jun-1986</v>
      </c>
      <c r="I900" s="13">
        <v>31578</v>
      </c>
      <c r="J900" s="18">
        <f t="shared" si="143"/>
        <v>36</v>
      </c>
      <c r="K900">
        <v>3</v>
      </c>
      <c r="L900" s="14">
        <v>7339.93</v>
      </c>
      <c r="M900" t="s">
        <v>8</v>
      </c>
      <c r="N900">
        <f t="shared" si="144"/>
        <v>1</v>
      </c>
      <c r="O900" s="8" t="str">
        <f t="shared" si="145"/>
        <v>tier - 2</v>
      </c>
      <c r="P900" t="s">
        <v>8</v>
      </c>
      <c r="Q900">
        <f t="shared" si="146"/>
        <v>9</v>
      </c>
      <c r="R900" s="8" t="str">
        <f t="shared" si="147"/>
        <v>tier - 2</v>
      </c>
      <c r="S900" t="s">
        <v>20</v>
      </c>
      <c r="T900" s="8" t="str">
        <f t="shared" si="148"/>
        <v>R1012</v>
      </c>
    </row>
    <row r="901" spans="1:20">
      <c r="A901" t="s">
        <v>929</v>
      </c>
      <c r="B901" t="str">
        <f t="shared" si="149"/>
        <v>Id1439</v>
      </c>
      <c r="C901">
        <v>1977</v>
      </c>
      <c r="D901" s="8">
        <f t="shared" si="140"/>
        <v>1977</v>
      </c>
      <c r="E901" t="s">
        <v>27</v>
      </c>
      <c r="F901" s="8" t="str">
        <f t="shared" si="141"/>
        <v>Dec</v>
      </c>
      <c r="G901">
        <v>18</v>
      </c>
      <c r="H901" s="15" t="str">
        <f t="shared" si="142"/>
        <v>18-Dec-1977</v>
      </c>
      <c r="I901" s="13">
        <v>28477</v>
      </c>
      <c r="J901" s="18">
        <f t="shared" si="143"/>
        <v>45</v>
      </c>
      <c r="K901">
        <v>0</v>
      </c>
      <c r="L901" s="14">
        <v>7345.08</v>
      </c>
      <c r="M901" t="s">
        <v>8</v>
      </c>
      <c r="N901">
        <f t="shared" si="144"/>
        <v>1</v>
      </c>
      <c r="O901" s="8" t="str">
        <f t="shared" si="145"/>
        <v>tier - 2</v>
      </c>
      <c r="P901" t="s">
        <v>13</v>
      </c>
      <c r="Q901">
        <f t="shared" si="146"/>
        <v>2</v>
      </c>
      <c r="R901" s="8" t="str">
        <f t="shared" si="147"/>
        <v>tier - 1</v>
      </c>
      <c r="S901" t="s">
        <v>39</v>
      </c>
      <c r="T901" s="8" t="str">
        <f t="shared" si="148"/>
        <v>R1011</v>
      </c>
    </row>
    <row r="902" spans="1:20">
      <c r="A902" t="s">
        <v>930</v>
      </c>
      <c r="B902" t="str">
        <f t="shared" si="149"/>
        <v>Id1438</v>
      </c>
      <c r="C902">
        <v>1979</v>
      </c>
      <c r="D902" s="8">
        <f t="shared" si="140"/>
        <v>1979</v>
      </c>
      <c r="E902" t="s">
        <v>15</v>
      </c>
      <c r="F902" s="8" t="str">
        <f t="shared" si="141"/>
        <v>Jun</v>
      </c>
      <c r="G902">
        <v>26</v>
      </c>
      <c r="H902" s="15" t="str">
        <f t="shared" si="142"/>
        <v>26-Jun-1979</v>
      </c>
      <c r="I902" s="13">
        <v>29032</v>
      </c>
      <c r="J902" s="18">
        <f t="shared" si="143"/>
        <v>43</v>
      </c>
      <c r="K902">
        <v>1</v>
      </c>
      <c r="L902" s="14">
        <v>7345.73</v>
      </c>
      <c r="M902" t="s">
        <v>8</v>
      </c>
      <c r="N902">
        <f t="shared" si="144"/>
        <v>1</v>
      </c>
      <c r="O902" s="8" t="str">
        <f t="shared" si="145"/>
        <v>tier - 2</v>
      </c>
      <c r="P902" t="s">
        <v>13</v>
      </c>
      <c r="Q902">
        <f t="shared" si="146"/>
        <v>2</v>
      </c>
      <c r="R902" s="8" t="str">
        <f t="shared" si="147"/>
        <v>tier - 1</v>
      </c>
      <c r="S902" t="s">
        <v>10</v>
      </c>
      <c r="T902" s="8" t="str">
        <f t="shared" si="148"/>
        <v>R1013</v>
      </c>
    </row>
    <row r="903" spans="1:20">
      <c r="A903" t="s">
        <v>931</v>
      </c>
      <c r="B903" t="str">
        <f t="shared" si="149"/>
        <v>Id1437</v>
      </c>
      <c r="C903">
        <v>1977</v>
      </c>
      <c r="D903" s="8">
        <f t="shared" si="140"/>
        <v>1977</v>
      </c>
      <c r="E903" t="s">
        <v>27</v>
      </c>
      <c r="F903" s="8" t="str">
        <f t="shared" si="141"/>
        <v>Dec</v>
      </c>
      <c r="G903">
        <v>1</v>
      </c>
      <c r="H903" s="15" t="str">
        <f t="shared" si="142"/>
        <v>1-Dec-1977</v>
      </c>
      <c r="I903" s="13">
        <v>28460</v>
      </c>
      <c r="J903" s="18">
        <f t="shared" si="143"/>
        <v>45</v>
      </c>
      <c r="K903">
        <v>0</v>
      </c>
      <c r="L903" s="14">
        <v>7348.14</v>
      </c>
      <c r="M903" t="s">
        <v>8</v>
      </c>
      <c r="N903">
        <f t="shared" si="144"/>
        <v>1</v>
      </c>
      <c r="O903" s="8" t="str">
        <f t="shared" si="145"/>
        <v>tier - 2</v>
      </c>
      <c r="P903" t="s">
        <v>13</v>
      </c>
      <c r="Q903">
        <f t="shared" si="146"/>
        <v>2</v>
      </c>
      <c r="R903" s="8" t="str">
        <f t="shared" si="147"/>
        <v>tier - 1</v>
      </c>
      <c r="S903" t="s">
        <v>39</v>
      </c>
      <c r="T903" s="8" t="str">
        <f t="shared" si="148"/>
        <v>R1011</v>
      </c>
    </row>
    <row r="904" spans="1:20">
      <c r="A904" t="s">
        <v>932</v>
      </c>
      <c r="B904" t="str">
        <f t="shared" si="149"/>
        <v>Id1436</v>
      </c>
      <c r="C904">
        <v>1993</v>
      </c>
      <c r="D904" s="8">
        <f t="shared" si="140"/>
        <v>1993</v>
      </c>
      <c r="E904" t="s">
        <v>34</v>
      </c>
      <c r="F904" s="8" t="str">
        <f t="shared" si="141"/>
        <v>Oct</v>
      </c>
      <c r="G904">
        <v>5</v>
      </c>
      <c r="H904" s="15" t="str">
        <f t="shared" si="142"/>
        <v>5-Oct-1993</v>
      </c>
      <c r="I904" s="13">
        <v>34247</v>
      </c>
      <c r="J904" s="18">
        <f t="shared" si="143"/>
        <v>29</v>
      </c>
      <c r="K904">
        <v>0</v>
      </c>
      <c r="L904" s="14">
        <v>7349.12</v>
      </c>
      <c r="M904" t="s">
        <v>8</v>
      </c>
      <c r="N904">
        <f t="shared" si="144"/>
        <v>1</v>
      </c>
      <c r="O904" s="8" t="str">
        <f t="shared" si="145"/>
        <v>tier - 2</v>
      </c>
      <c r="P904" t="s">
        <v>8</v>
      </c>
      <c r="Q904">
        <f t="shared" si="146"/>
        <v>9</v>
      </c>
      <c r="R904" s="8" t="str">
        <f t="shared" si="147"/>
        <v>tier - 2</v>
      </c>
      <c r="S904" t="s">
        <v>297</v>
      </c>
      <c r="T904" s="8" t="str">
        <f t="shared" si="148"/>
        <v>R1021</v>
      </c>
    </row>
    <row r="905" spans="1:20">
      <c r="A905" t="s">
        <v>933</v>
      </c>
      <c r="B905" t="str">
        <f t="shared" si="149"/>
        <v>Id1435</v>
      </c>
      <c r="C905">
        <v>1983</v>
      </c>
      <c r="D905" s="8">
        <f t="shared" si="140"/>
        <v>1983</v>
      </c>
      <c r="E905" t="s">
        <v>15</v>
      </c>
      <c r="F905" s="8" t="str">
        <f t="shared" si="141"/>
        <v>Jun</v>
      </c>
      <c r="G905">
        <v>21</v>
      </c>
      <c r="H905" s="15" t="str">
        <f t="shared" si="142"/>
        <v>21-Jun-1983</v>
      </c>
      <c r="I905" s="13">
        <v>30488</v>
      </c>
      <c r="J905" s="18">
        <f t="shared" si="143"/>
        <v>39</v>
      </c>
      <c r="K905">
        <v>3</v>
      </c>
      <c r="L905" s="14">
        <v>7357.49</v>
      </c>
      <c r="M905" t="s">
        <v>8</v>
      </c>
      <c r="N905">
        <f t="shared" si="144"/>
        <v>1</v>
      </c>
      <c r="O905" s="8" t="str">
        <f t="shared" si="145"/>
        <v>tier - 2</v>
      </c>
      <c r="P905" t="s">
        <v>8</v>
      </c>
      <c r="Q905">
        <f t="shared" si="146"/>
        <v>9</v>
      </c>
      <c r="R905" s="8" t="str">
        <f t="shared" si="147"/>
        <v>tier - 2</v>
      </c>
      <c r="S905" t="s">
        <v>20</v>
      </c>
      <c r="T905" s="8" t="str">
        <f t="shared" si="148"/>
        <v>R1012</v>
      </c>
    </row>
    <row r="906" spans="1:20">
      <c r="A906" t="s">
        <v>934</v>
      </c>
      <c r="B906" t="str">
        <f t="shared" si="149"/>
        <v>Id1434</v>
      </c>
      <c r="C906">
        <v>1981</v>
      </c>
      <c r="D906" s="8">
        <f t="shared" si="140"/>
        <v>1981</v>
      </c>
      <c r="E906" t="s">
        <v>7</v>
      </c>
      <c r="F906" s="8" t="str">
        <f t="shared" si="141"/>
        <v>Jul</v>
      </c>
      <c r="G906">
        <v>16</v>
      </c>
      <c r="H906" s="15" t="str">
        <f t="shared" si="142"/>
        <v>16-Jul-1981</v>
      </c>
      <c r="I906" s="13">
        <v>29783</v>
      </c>
      <c r="J906" s="18">
        <f t="shared" si="143"/>
        <v>41</v>
      </c>
      <c r="K906">
        <v>1</v>
      </c>
      <c r="L906" s="14">
        <v>7358.18</v>
      </c>
      <c r="M906" t="s">
        <v>8</v>
      </c>
      <c r="N906">
        <f t="shared" si="144"/>
        <v>1</v>
      </c>
      <c r="O906" s="8" t="str">
        <f t="shared" si="145"/>
        <v>tier - 2</v>
      </c>
      <c r="P906" t="s">
        <v>9</v>
      </c>
      <c r="Q906">
        <f t="shared" si="146"/>
        <v>1</v>
      </c>
      <c r="R906" s="8" t="str">
        <f t="shared" si="147"/>
        <v>tier - 3</v>
      </c>
      <c r="S906" t="s">
        <v>244</v>
      </c>
      <c r="T906" s="8" t="str">
        <f t="shared" si="148"/>
        <v>R1024</v>
      </c>
    </row>
    <row r="907" spans="1:20">
      <c r="A907" t="s">
        <v>935</v>
      </c>
      <c r="B907" t="str">
        <f t="shared" si="149"/>
        <v>Id1433</v>
      </c>
      <c r="C907">
        <v>1965</v>
      </c>
      <c r="D907" s="8">
        <f t="shared" si="140"/>
        <v>1965</v>
      </c>
      <c r="E907" t="s">
        <v>27</v>
      </c>
      <c r="F907" s="8" t="str">
        <f t="shared" si="141"/>
        <v>Dec</v>
      </c>
      <c r="G907">
        <v>9</v>
      </c>
      <c r="H907" s="15" t="str">
        <f t="shared" si="142"/>
        <v>9-Dec-1965</v>
      </c>
      <c r="I907" s="13">
        <v>24085</v>
      </c>
      <c r="J907" s="18">
        <f t="shared" si="143"/>
        <v>57</v>
      </c>
      <c r="K907">
        <v>0</v>
      </c>
      <c r="L907" s="14">
        <v>7362.31</v>
      </c>
      <c r="M907" t="s">
        <v>9</v>
      </c>
      <c r="N907">
        <f t="shared" si="144"/>
        <v>4</v>
      </c>
      <c r="O907" s="8" t="str">
        <f t="shared" si="145"/>
        <v>tier - 3</v>
      </c>
      <c r="P907" t="s">
        <v>9</v>
      </c>
      <c r="Q907">
        <f t="shared" si="146"/>
        <v>1</v>
      </c>
      <c r="R907" s="8" t="str">
        <f t="shared" si="147"/>
        <v>tier - 3</v>
      </c>
      <c r="S907" t="s">
        <v>10</v>
      </c>
      <c r="T907" s="8" t="str">
        <f t="shared" si="148"/>
        <v>R1013</v>
      </c>
    </row>
    <row r="908" spans="1:20">
      <c r="A908" t="s">
        <v>936</v>
      </c>
      <c r="B908" t="str">
        <f t="shared" si="149"/>
        <v>Id1432</v>
      </c>
      <c r="C908">
        <v>1981</v>
      </c>
      <c r="D908" s="8">
        <f t="shared" si="140"/>
        <v>1981</v>
      </c>
      <c r="E908" t="s">
        <v>12</v>
      </c>
      <c r="F908" s="8" t="str">
        <f t="shared" si="141"/>
        <v>Nov</v>
      </c>
      <c r="G908">
        <v>24</v>
      </c>
      <c r="H908" s="15" t="str">
        <f t="shared" si="142"/>
        <v>24-Nov-1981</v>
      </c>
      <c r="I908" s="13">
        <v>29914</v>
      </c>
      <c r="J908" s="18">
        <f t="shared" si="143"/>
        <v>41</v>
      </c>
      <c r="K908">
        <v>2</v>
      </c>
      <c r="L908" s="14">
        <v>7371.77</v>
      </c>
      <c r="M908" t="s">
        <v>8</v>
      </c>
      <c r="N908">
        <f t="shared" si="144"/>
        <v>1</v>
      </c>
      <c r="O908" s="8" t="str">
        <f t="shared" si="145"/>
        <v>tier - 2</v>
      </c>
      <c r="P908" t="s">
        <v>13</v>
      </c>
      <c r="Q908">
        <f t="shared" si="146"/>
        <v>2</v>
      </c>
      <c r="R908" s="8" t="str">
        <f t="shared" si="147"/>
        <v>tier - 1</v>
      </c>
      <c r="S908" t="s">
        <v>39</v>
      </c>
      <c r="T908" s="8" t="str">
        <f t="shared" si="148"/>
        <v>R1011</v>
      </c>
    </row>
    <row r="909" spans="1:20">
      <c r="A909" t="s">
        <v>937</v>
      </c>
      <c r="B909" t="str">
        <f t="shared" si="149"/>
        <v>Id1431</v>
      </c>
      <c r="C909">
        <v>1993</v>
      </c>
      <c r="D909" s="8">
        <f t="shared" si="140"/>
        <v>1993</v>
      </c>
      <c r="E909" t="s">
        <v>7</v>
      </c>
      <c r="F909" s="8" t="str">
        <f t="shared" si="141"/>
        <v>Jul</v>
      </c>
      <c r="G909">
        <v>22</v>
      </c>
      <c r="H909" s="15" t="str">
        <f t="shared" si="142"/>
        <v>22-Jul-1993</v>
      </c>
      <c r="I909" s="13">
        <v>34172</v>
      </c>
      <c r="J909" s="18">
        <f t="shared" si="143"/>
        <v>29</v>
      </c>
      <c r="K909">
        <v>0</v>
      </c>
      <c r="L909" s="14">
        <v>7388.85</v>
      </c>
      <c r="M909" t="s">
        <v>8</v>
      </c>
      <c r="N909">
        <f t="shared" si="144"/>
        <v>1</v>
      </c>
      <c r="O909" s="8" t="str">
        <f t="shared" si="145"/>
        <v>tier - 2</v>
      </c>
      <c r="P909" t="s">
        <v>8</v>
      </c>
      <c r="Q909">
        <f t="shared" si="146"/>
        <v>9</v>
      </c>
      <c r="R909" s="8" t="str">
        <f t="shared" si="147"/>
        <v>tier - 2</v>
      </c>
      <c r="S909" t="s">
        <v>532</v>
      </c>
      <c r="T909" s="8" t="str">
        <f t="shared" si="148"/>
        <v>R1026</v>
      </c>
    </row>
    <row r="910" spans="1:20">
      <c r="A910" t="s">
        <v>938</v>
      </c>
      <c r="B910" t="str">
        <f t="shared" si="149"/>
        <v>Id1430</v>
      </c>
      <c r="C910">
        <v>1965</v>
      </c>
      <c r="D910" s="8">
        <f t="shared" si="140"/>
        <v>1965</v>
      </c>
      <c r="E910" t="s">
        <v>27</v>
      </c>
      <c r="F910" s="8" t="str">
        <f t="shared" si="141"/>
        <v>Dec</v>
      </c>
      <c r="G910">
        <v>5</v>
      </c>
      <c r="H910" s="15" t="str">
        <f t="shared" si="142"/>
        <v>5-Dec-1965</v>
      </c>
      <c r="I910" s="13">
        <v>24081</v>
      </c>
      <c r="J910" s="18">
        <f t="shared" si="143"/>
        <v>57</v>
      </c>
      <c r="K910">
        <v>0</v>
      </c>
      <c r="L910" s="14">
        <v>7403.98</v>
      </c>
      <c r="M910" t="s">
        <v>9</v>
      </c>
      <c r="N910">
        <f t="shared" si="144"/>
        <v>4</v>
      </c>
      <c r="O910" s="8" t="str">
        <f t="shared" si="145"/>
        <v>tier - 3</v>
      </c>
      <c r="P910" t="s">
        <v>8</v>
      </c>
      <c r="Q910">
        <f t="shared" si="146"/>
        <v>9</v>
      </c>
      <c r="R910" s="8" t="str">
        <f t="shared" si="147"/>
        <v>tier - 2</v>
      </c>
      <c r="S910" t="s">
        <v>10</v>
      </c>
      <c r="T910" s="8" t="str">
        <f t="shared" si="148"/>
        <v>R1013</v>
      </c>
    </row>
    <row r="911" spans="1:20">
      <c r="A911" t="s">
        <v>939</v>
      </c>
      <c r="B911" t="str">
        <f t="shared" si="149"/>
        <v>Id1429</v>
      </c>
      <c r="C911">
        <v>1983</v>
      </c>
      <c r="D911" s="8">
        <f t="shared" si="140"/>
        <v>1983</v>
      </c>
      <c r="E911" t="s">
        <v>17</v>
      </c>
      <c r="F911" s="8" t="str">
        <f t="shared" si="141"/>
        <v>Sep</v>
      </c>
      <c r="G911">
        <v>19</v>
      </c>
      <c r="H911" s="15" t="str">
        <f t="shared" si="142"/>
        <v>19-Sep-1983</v>
      </c>
      <c r="I911" s="13">
        <v>30578</v>
      </c>
      <c r="J911" s="18">
        <f t="shared" si="143"/>
        <v>39</v>
      </c>
      <c r="K911">
        <v>3</v>
      </c>
      <c r="L911" s="14">
        <v>7418.52</v>
      </c>
      <c r="M911" t="s">
        <v>8</v>
      </c>
      <c r="N911">
        <f t="shared" si="144"/>
        <v>1</v>
      </c>
      <c r="O911" s="8" t="str">
        <f t="shared" si="145"/>
        <v>tier - 2</v>
      </c>
      <c r="P911" t="s">
        <v>8</v>
      </c>
      <c r="Q911">
        <f t="shared" si="146"/>
        <v>9</v>
      </c>
      <c r="R911" s="8" t="str">
        <f t="shared" si="147"/>
        <v>tier - 2</v>
      </c>
      <c r="S911" t="s">
        <v>39</v>
      </c>
      <c r="T911" s="8" t="str">
        <f t="shared" si="148"/>
        <v>R1011</v>
      </c>
    </row>
    <row r="912" spans="1:20">
      <c r="A912" t="s">
        <v>940</v>
      </c>
      <c r="B912" t="str">
        <f t="shared" si="149"/>
        <v>Id1428</v>
      </c>
      <c r="C912">
        <v>1978</v>
      </c>
      <c r="D912" s="8">
        <f t="shared" si="140"/>
        <v>1978</v>
      </c>
      <c r="E912" t="s">
        <v>12</v>
      </c>
      <c r="F912" s="8" t="str">
        <f t="shared" si="141"/>
        <v>Nov</v>
      </c>
      <c r="G912">
        <v>12</v>
      </c>
      <c r="H912" s="15" t="str">
        <f t="shared" si="142"/>
        <v>12-Nov-1978</v>
      </c>
      <c r="I912" s="13">
        <v>28806</v>
      </c>
      <c r="J912" s="18">
        <f t="shared" si="143"/>
        <v>44</v>
      </c>
      <c r="K912">
        <v>0</v>
      </c>
      <c r="L912" s="14">
        <v>7419.48</v>
      </c>
      <c r="M912" t="s">
        <v>8</v>
      </c>
      <c r="N912">
        <f t="shared" si="144"/>
        <v>1</v>
      </c>
      <c r="O912" s="8" t="str">
        <f t="shared" si="145"/>
        <v>tier - 2</v>
      </c>
      <c r="P912" t="s">
        <v>8</v>
      </c>
      <c r="Q912">
        <f t="shared" si="146"/>
        <v>9</v>
      </c>
      <c r="R912" s="8" t="str">
        <f t="shared" si="147"/>
        <v>tier - 2</v>
      </c>
      <c r="S912" t="s">
        <v>20</v>
      </c>
      <c r="T912" s="8" t="str">
        <f t="shared" si="148"/>
        <v>R1012</v>
      </c>
    </row>
    <row r="913" spans="1:20">
      <c r="A913" t="s">
        <v>941</v>
      </c>
      <c r="B913" t="str">
        <f t="shared" si="149"/>
        <v>Id1427</v>
      </c>
      <c r="C913">
        <v>1978</v>
      </c>
      <c r="D913" s="8">
        <f t="shared" si="140"/>
        <v>1978</v>
      </c>
      <c r="E913" t="s">
        <v>27</v>
      </c>
      <c r="F913" s="8" t="str">
        <f t="shared" si="141"/>
        <v>Dec</v>
      </c>
      <c r="G913">
        <v>2</v>
      </c>
      <c r="H913" s="15" t="str">
        <f t="shared" si="142"/>
        <v>2-Dec-1978</v>
      </c>
      <c r="I913" s="13">
        <v>28826</v>
      </c>
      <c r="J913" s="18">
        <f t="shared" si="143"/>
        <v>44</v>
      </c>
      <c r="K913">
        <v>0</v>
      </c>
      <c r="L913" s="14">
        <v>7421.19</v>
      </c>
      <c r="M913" t="s">
        <v>8</v>
      </c>
      <c r="N913">
        <f t="shared" si="144"/>
        <v>1</v>
      </c>
      <c r="O913" s="8" t="str">
        <f t="shared" si="145"/>
        <v>tier - 2</v>
      </c>
      <c r="P913" t="s">
        <v>9</v>
      </c>
      <c r="Q913">
        <f t="shared" si="146"/>
        <v>1</v>
      </c>
      <c r="R913" s="8" t="str">
        <f t="shared" si="147"/>
        <v>tier - 3</v>
      </c>
      <c r="S913" t="s">
        <v>20</v>
      </c>
      <c r="T913" s="8" t="str">
        <f t="shared" si="148"/>
        <v>R1012</v>
      </c>
    </row>
    <row r="914" spans="1:20">
      <c r="A914" t="s">
        <v>942</v>
      </c>
      <c r="B914" t="str">
        <f t="shared" si="149"/>
        <v>Id1426</v>
      </c>
      <c r="C914">
        <v>1977</v>
      </c>
      <c r="D914" s="8">
        <f t="shared" si="140"/>
        <v>1977</v>
      </c>
      <c r="E914" t="s">
        <v>32</v>
      </c>
      <c r="F914" s="8" t="str">
        <f t="shared" si="141"/>
        <v>Aug</v>
      </c>
      <c r="G914">
        <v>25</v>
      </c>
      <c r="H914" s="15" t="str">
        <f t="shared" si="142"/>
        <v>25-Aug-1977</v>
      </c>
      <c r="I914" s="13">
        <v>28362</v>
      </c>
      <c r="J914" s="18">
        <f t="shared" si="143"/>
        <v>45</v>
      </c>
      <c r="K914">
        <v>1</v>
      </c>
      <c r="L914" s="14">
        <v>7441.05</v>
      </c>
      <c r="M914" t="s">
        <v>9</v>
      </c>
      <c r="N914">
        <f t="shared" si="144"/>
        <v>4</v>
      </c>
      <c r="O914" s="8" t="str">
        <f t="shared" si="145"/>
        <v>tier - 3</v>
      </c>
      <c r="P914" t="s">
        <v>8</v>
      </c>
      <c r="Q914">
        <f t="shared" si="146"/>
        <v>9</v>
      </c>
      <c r="R914" s="8" t="str">
        <f t="shared" si="147"/>
        <v>tier - 2</v>
      </c>
      <c r="S914" t="s">
        <v>39</v>
      </c>
      <c r="T914" s="8" t="str">
        <f t="shared" si="148"/>
        <v>R1011</v>
      </c>
    </row>
    <row r="915" spans="1:20">
      <c r="A915" t="s">
        <v>943</v>
      </c>
      <c r="B915" t="str">
        <f t="shared" si="149"/>
        <v>Id1425</v>
      </c>
      <c r="C915">
        <v>1979</v>
      </c>
      <c r="D915" s="8">
        <f t="shared" si="140"/>
        <v>1979</v>
      </c>
      <c r="E915" t="s">
        <v>17</v>
      </c>
      <c r="F915" s="8" t="str">
        <f t="shared" si="141"/>
        <v>Sep</v>
      </c>
      <c r="G915">
        <v>1</v>
      </c>
      <c r="H915" s="15" t="str">
        <f t="shared" si="142"/>
        <v>1-Sep-1979</v>
      </c>
      <c r="I915" s="13">
        <v>29099</v>
      </c>
      <c r="J915" s="18">
        <f t="shared" si="143"/>
        <v>43</v>
      </c>
      <c r="K915">
        <v>2</v>
      </c>
      <c r="L915" s="14">
        <v>7441.5</v>
      </c>
      <c r="M915" t="s">
        <v>9</v>
      </c>
      <c r="N915">
        <f t="shared" si="144"/>
        <v>4</v>
      </c>
      <c r="O915" s="8" t="str">
        <f t="shared" si="145"/>
        <v>tier - 3</v>
      </c>
      <c r="P915" t="s">
        <v>8</v>
      </c>
      <c r="Q915">
        <f t="shared" si="146"/>
        <v>9</v>
      </c>
      <c r="R915" s="8" t="str">
        <f t="shared" si="147"/>
        <v>tier - 2</v>
      </c>
      <c r="S915" t="s">
        <v>39</v>
      </c>
      <c r="T915" s="8" t="str">
        <f t="shared" si="148"/>
        <v>R1011</v>
      </c>
    </row>
    <row r="916" spans="1:20">
      <c r="A916" t="s">
        <v>944</v>
      </c>
      <c r="B916" t="str">
        <f t="shared" si="149"/>
        <v>Id1424</v>
      </c>
      <c r="C916">
        <v>1980</v>
      </c>
      <c r="D916" s="8">
        <f t="shared" si="140"/>
        <v>1980</v>
      </c>
      <c r="E916" t="s">
        <v>7</v>
      </c>
      <c r="F916" s="8" t="str">
        <f t="shared" si="141"/>
        <v>Jul</v>
      </c>
      <c r="G916">
        <v>7</v>
      </c>
      <c r="H916" s="15" t="str">
        <f t="shared" si="142"/>
        <v>7-Jul-1980</v>
      </c>
      <c r="I916" s="13">
        <v>29409</v>
      </c>
      <c r="J916" s="18">
        <f t="shared" si="143"/>
        <v>42</v>
      </c>
      <c r="K916">
        <v>1</v>
      </c>
      <c r="L916" s="14">
        <v>7443.64</v>
      </c>
      <c r="M916" t="s">
        <v>8</v>
      </c>
      <c r="N916">
        <f t="shared" si="144"/>
        <v>1</v>
      </c>
      <c r="O916" s="8" t="str">
        <f t="shared" si="145"/>
        <v>tier - 2</v>
      </c>
      <c r="P916" t="s">
        <v>9</v>
      </c>
      <c r="Q916">
        <f t="shared" si="146"/>
        <v>1</v>
      </c>
      <c r="R916" s="8" t="str">
        <f t="shared" si="147"/>
        <v>tier - 3</v>
      </c>
      <c r="S916" t="s">
        <v>20</v>
      </c>
      <c r="T916" s="8" t="str">
        <f t="shared" si="148"/>
        <v>R1012</v>
      </c>
    </row>
    <row r="917" spans="1:20">
      <c r="A917" t="s">
        <v>945</v>
      </c>
      <c r="B917" t="str">
        <f t="shared" si="149"/>
        <v>Id1423</v>
      </c>
      <c r="C917">
        <v>1977</v>
      </c>
      <c r="D917" s="8">
        <f t="shared" si="140"/>
        <v>1977</v>
      </c>
      <c r="E917" t="s">
        <v>17</v>
      </c>
      <c r="F917" s="8" t="str">
        <f t="shared" si="141"/>
        <v>Sep</v>
      </c>
      <c r="G917">
        <v>25</v>
      </c>
      <c r="H917" s="15" t="str">
        <f t="shared" si="142"/>
        <v>25-Sep-1977</v>
      </c>
      <c r="I917" s="13">
        <v>28393</v>
      </c>
      <c r="J917" s="18">
        <f t="shared" si="143"/>
        <v>45</v>
      </c>
      <c r="K917">
        <v>1</v>
      </c>
      <c r="L917" s="14">
        <v>7445.92</v>
      </c>
      <c r="M917" t="s">
        <v>9</v>
      </c>
      <c r="N917">
        <f t="shared" si="144"/>
        <v>4</v>
      </c>
      <c r="O917" s="8" t="str">
        <f t="shared" si="145"/>
        <v>tier - 3</v>
      </c>
      <c r="P917" t="s">
        <v>13</v>
      </c>
      <c r="Q917">
        <f t="shared" si="146"/>
        <v>2</v>
      </c>
      <c r="R917" s="8" t="str">
        <f t="shared" si="147"/>
        <v>tier - 1</v>
      </c>
      <c r="S917" t="s">
        <v>39</v>
      </c>
      <c r="T917" s="8" t="str">
        <f t="shared" si="148"/>
        <v>R1011</v>
      </c>
    </row>
    <row r="918" spans="1:20">
      <c r="A918" t="s">
        <v>946</v>
      </c>
      <c r="B918" t="str">
        <f t="shared" si="149"/>
        <v>Id1422</v>
      </c>
      <c r="C918">
        <v>1977</v>
      </c>
      <c r="D918" s="8">
        <f t="shared" si="140"/>
        <v>1977</v>
      </c>
      <c r="E918" t="s">
        <v>17</v>
      </c>
      <c r="F918" s="8" t="str">
        <f t="shared" si="141"/>
        <v>Sep</v>
      </c>
      <c r="G918">
        <v>30</v>
      </c>
      <c r="H918" s="15" t="str">
        <f t="shared" si="142"/>
        <v>30-Sep-1977</v>
      </c>
      <c r="I918" s="13">
        <v>28398</v>
      </c>
      <c r="J918" s="18">
        <f t="shared" si="143"/>
        <v>45</v>
      </c>
      <c r="K918">
        <v>0</v>
      </c>
      <c r="L918" s="14">
        <v>7448.4</v>
      </c>
      <c r="M918" t="s">
        <v>9</v>
      </c>
      <c r="N918">
        <f t="shared" si="144"/>
        <v>4</v>
      </c>
      <c r="O918" s="8" t="str">
        <f t="shared" si="145"/>
        <v>tier - 3</v>
      </c>
      <c r="P918" t="s">
        <v>9</v>
      </c>
      <c r="Q918">
        <f t="shared" si="146"/>
        <v>1</v>
      </c>
      <c r="R918" s="8" t="str">
        <f t="shared" si="147"/>
        <v>tier - 3</v>
      </c>
      <c r="S918" t="s">
        <v>353</v>
      </c>
      <c r="T918" s="8" t="str">
        <f t="shared" si="148"/>
        <v>R1017</v>
      </c>
    </row>
    <row r="919" spans="1:20">
      <c r="A919" t="s">
        <v>947</v>
      </c>
      <c r="B919" t="str">
        <f t="shared" si="149"/>
        <v>Id1421</v>
      </c>
      <c r="C919">
        <v>2001</v>
      </c>
      <c r="D919" s="8">
        <f t="shared" si="140"/>
        <v>2001</v>
      </c>
      <c r="E919" t="s">
        <v>15</v>
      </c>
      <c r="F919" s="8" t="str">
        <f t="shared" si="141"/>
        <v>Jun</v>
      </c>
      <c r="G919">
        <v>1</v>
      </c>
      <c r="H919" s="15" t="str">
        <f t="shared" si="142"/>
        <v>1-Jun-2001</v>
      </c>
      <c r="I919" s="13">
        <v>37043</v>
      </c>
      <c r="J919" s="18">
        <f t="shared" si="143"/>
        <v>22</v>
      </c>
      <c r="K919">
        <v>0</v>
      </c>
      <c r="L919" s="14">
        <v>7450.36</v>
      </c>
      <c r="M919" t="s">
        <v>8</v>
      </c>
      <c r="N919">
        <f t="shared" si="144"/>
        <v>1</v>
      </c>
      <c r="O919" s="8" t="str">
        <f t="shared" si="145"/>
        <v>tier - 2</v>
      </c>
      <c r="P919" t="s">
        <v>8</v>
      </c>
      <c r="Q919">
        <f t="shared" si="146"/>
        <v>9</v>
      </c>
      <c r="R919" s="8" t="str">
        <f t="shared" si="147"/>
        <v>tier - 2</v>
      </c>
      <c r="S919" t="s">
        <v>20</v>
      </c>
      <c r="T919" s="8" t="str">
        <f t="shared" si="148"/>
        <v>R1012</v>
      </c>
    </row>
    <row r="920" spans="1:20">
      <c r="A920" t="s">
        <v>948</v>
      </c>
      <c r="B920" t="str">
        <f t="shared" si="149"/>
        <v>Id1420</v>
      </c>
      <c r="C920">
        <v>1967</v>
      </c>
      <c r="D920" s="8">
        <f t="shared" si="140"/>
        <v>1967</v>
      </c>
      <c r="E920" t="s">
        <v>32</v>
      </c>
      <c r="F920" s="8" t="str">
        <f t="shared" si="141"/>
        <v>Aug</v>
      </c>
      <c r="G920">
        <v>4</v>
      </c>
      <c r="H920" s="15" t="str">
        <f t="shared" si="142"/>
        <v>4-Aug-1967</v>
      </c>
      <c r="I920" s="13">
        <v>24688</v>
      </c>
      <c r="J920" s="18">
        <f t="shared" si="143"/>
        <v>55</v>
      </c>
      <c r="K920">
        <v>0</v>
      </c>
      <c r="L920" s="14">
        <v>7463.51</v>
      </c>
      <c r="M920" t="s">
        <v>9</v>
      </c>
      <c r="N920">
        <f t="shared" si="144"/>
        <v>4</v>
      </c>
      <c r="O920" s="8" t="str">
        <f t="shared" si="145"/>
        <v>tier - 3</v>
      </c>
      <c r="P920" t="s">
        <v>9</v>
      </c>
      <c r="Q920">
        <f t="shared" si="146"/>
        <v>1</v>
      </c>
      <c r="R920" s="8" t="str">
        <f t="shared" si="147"/>
        <v>tier - 3</v>
      </c>
      <c r="S920" t="s">
        <v>10</v>
      </c>
      <c r="T920" s="8" t="str">
        <f t="shared" si="148"/>
        <v>R1013</v>
      </c>
    </row>
    <row r="921" spans="1:20">
      <c r="A921" t="s">
        <v>949</v>
      </c>
      <c r="B921" t="str">
        <f t="shared" si="149"/>
        <v>Id1419</v>
      </c>
      <c r="C921">
        <v>1996</v>
      </c>
      <c r="D921" s="8">
        <f t="shared" si="140"/>
        <v>1996</v>
      </c>
      <c r="E921" t="s">
        <v>15</v>
      </c>
      <c r="F921" s="8" t="str">
        <f t="shared" si="141"/>
        <v>Jun</v>
      </c>
      <c r="G921">
        <v>14</v>
      </c>
      <c r="H921" s="15" t="str">
        <f t="shared" si="142"/>
        <v>14-Jun-1996</v>
      </c>
      <c r="I921" s="13">
        <v>35230</v>
      </c>
      <c r="J921" s="18">
        <f t="shared" si="143"/>
        <v>26</v>
      </c>
      <c r="K921">
        <v>0</v>
      </c>
      <c r="L921" s="14">
        <v>7487.38</v>
      </c>
      <c r="M921" t="s">
        <v>8</v>
      </c>
      <c r="N921">
        <f t="shared" si="144"/>
        <v>1</v>
      </c>
      <c r="O921" s="8" t="str">
        <f t="shared" si="145"/>
        <v>tier - 2</v>
      </c>
      <c r="P921" t="s">
        <v>9</v>
      </c>
      <c r="Q921">
        <f t="shared" si="146"/>
        <v>1</v>
      </c>
      <c r="R921" s="8" t="str">
        <f t="shared" si="147"/>
        <v>tier - 3</v>
      </c>
      <c r="S921" t="s">
        <v>20</v>
      </c>
      <c r="T921" s="8" t="str">
        <f t="shared" si="148"/>
        <v>R1012</v>
      </c>
    </row>
    <row r="922" spans="1:20">
      <c r="A922" t="s">
        <v>950</v>
      </c>
      <c r="B922" t="str">
        <f t="shared" si="149"/>
        <v>Id1418</v>
      </c>
      <c r="C922">
        <v>1988</v>
      </c>
      <c r="D922" s="8">
        <f t="shared" si="140"/>
        <v>1988</v>
      </c>
      <c r="E922" t="s">
        <v>27</v>
      </c>
      <c r="F922" s="8" t="str">
        <f t="shared" si="141"/>
        <v>Dec</v>
      </c>
      <c r="G922">
        <v>15</v>
      </c>
      <c r="H922" s="15" t="str">
        <f t="shared" si="142"/>
        <v>15-Dec-1988</v>
      </c>
      <c r="I922" s="13">
        <v>32492</v>
      </c>
      <c r="J922" s="18">
        <f t="shared" si="143"/>
        <v>34</v>
      </c>
      <c r="K922">
        <v>3</v>
      </c>
      <c r="L922" s="14">
        <v>7494.63</v>
      </c>
      <c r="M922" t="s">
        <v>8</v>
      </c>
      <c r="N922">
        <f t="shared" si="144"/>
        <v>1</v>
      </c>
      <c r="O922" s="8" t="str">
        <f t="shared" si="145"/>
        <v>tier - 2</v>
      </c>
      <c r="P922" t="s">
        <v>9</v>
      </c>
      <c r="Q922">
        <f t="shared" si="146"/>
        <v>1</v>
      </c>
      <c r="R922" s="8" t="str">
        <f t="shared" si="147"/>
        <v>tier - 3</v>
      </c>
      <c r="S922" t="s">
        <v>197</v>
      </c>
      <c r="T922" s="8" t="str">
        <f t="shared" si="148"/>
        <v>R1025</v>
      </c>
    </row>
    <row r="923" spans="1:20">
      <c r="A923" t="s">
        <v>951</v>
      </c>
      <c r="B923" t="str">
        <f t="shared" si="149"/>
        <v>Id1417</v>
      </c>
      <c r="C923">
        <v>1997</v>
      </c>
      <c r="D923" s="8">
        <f t="shared" si="140"/>
        <v>1997</v>
      </c>
      <c r="E923" t="s">
        <v>34</v>
      </c>
      <c r="F923" s="8" t="str">
        <f t="shared" si="141"/>
        <v>Oct</v>
      </c>
      <c r="G923">
        <v>28</v>
      </c>
      <c r="H923" s="15" t="str">
        <f t="shared" si="142"/>
        <v>28-Oct-1997</v>
      </c>
      <c r="I923" s="13">
        <v>35731</v>
      </c>
      <c r="J923" s="18">
        <f t="shared" si="143"/>
        <v>25</v>
      </c>
      <c r="K923">
        <v>0</v>
      </c>
      <c r="L923" s="14">
        <v>7504.3</v>
      </c>
      <c r="M923" t="s">
        <v>8</v>
      </c>
      <c r="N923">
        <f t="shared" si="144"/>
        <v>1</v>
      </c>
      <c r="O923" s="8" t="str">
        <f t="shared" si="145"/>
        <v>tier - 2</v>
      </c>
      <c r="P923" t="s">
        <v>13</v>
      </c>
      <c r="Q923">
        <f t="shared" si="146"/>
        <v>2</v>
      </c>
      <c r="R923" s="8" t="str">
        <f t="shared" si="147"/>
        <v>tier - 1</v>
      </c>
      <c r="S923" t="s">
        <v>20</v>
      </c>
      <c r="T923" s="8" t="str">
        <f t="shared" si="148"/>
        <v>R1012</v>
      </c>
    </row>
    <row r="924" spans="1:20">
      <c r="A924" t="s">
        <v>952</v>
      </c>
      <c r="B924" t="str">
        <f t="shared" si="149"/>
        <v>Id1416</v>
      </c>
      <c r="C924">
        <v>1983</v>
      </c>
      <c r="D924" s="8">
        <f t="shared" si="140"/>
        <v>1983</v>
      </c>
      <c r="E924" t="s">
        <v>7</v>
      </c>
      <c r="F924" s="8" t="str">
        <f t="shared" si="141"/>
        <v>Jul</v>
      </c>
      <c r="G924">
        <v>10</v>
      </c>
      <c r="H924" s="15" t="str">
        <f t="shared" si="142"/>
        <v>10-Jul-1983</v>
      </c>
      <c r="I924" s="13">
        <v>30507</v>
      </c>
      <c r="J924" s="18">
        <f t="shared" si="143"/>
        <v>39</v>
      </c>
      <c r="K924">
        <v>4</v>
      </c>
      <c r="L924" s="14">
        <v>7512.27</v>
      </c>
      <c r="M924" t="s">
        <v>9</v>
      </c>
      <c r="N924">
        <f t="shared" si="144"/>
        <v>4</v>
      </c>
      <c r="O924" s="8" t="str">
        <f t="shared" si="145"/>
        <v>tier - 3</v>
      </c>
      <c r="P924" t="s">
        <v>8</v>
      </c>
      <c r="Q924">
        <f t="shared" si="146"/>
        <v>9</v>
      </c>
      <c r="R924" s="8" t="str">
        <f t="shared" si="147"/>
        <v>tier - 2</v>
      </c>
      <c r="S924" t="s">
        <v>39</v>
      </c>
      <c r="T924" s="8" t="str">
        <f t="shared" si="148"/>
        <v>R1011</v>
      </c>
    </row>
    <row r="925" spans="1:20">
      <c r="A925" t="s">
        <v>953</v>
      </c>
      <c r="B925" t="str">
        <f t="shared" si="149"/>
        <v>Id1415</v>
      </c>
      <c r="C925">
        <v>1978</v>
      </c>
      <c r="D925" s="8">
        <f t="shared" si="140"/>
        <v>1978</v>
      </c>
      <c r="E925" t="s">
        <v>34</v>
      </c>
      <c r="F925" s="8" t="str">
        <f t="shared" si="141"/>
        <v>Oct</v>
      </c>
      <c r="G925">
        <v>18</v>
      </c>
      <c r="H925" s="15" t="str">
        <f t="shared" si="142"/>
        <v>18-Oct-1978</v>
      </c>
      <c r="I925" s="13">
        <v>28781</v>
      </c>
      <c r="J925" s="18">
        <f t="shared" si="143"/>
        <v>44</v>
      </c>
      <c r="K925">
        <v>1</v>
      </c>
      <c r="L925" s="14">
        <v>7518.03</v>
      </c>
      <c r="M925" t="s">
        <v>8</v>
      </c>
      <c r="N925">
        <f t="shared" si="144"/>
        <v>1</v>
      </c>
      <c r="O925" s="8" t="str">
        <f t="shared" si="145"/>
        <v>tier - 2</v>
      </c>
      <c r="P925" t="s">
        <v>9</v>
      </c>
      <c r="Q925">
        <f t="shared" si="146"/>
        <v>1</v>
      </c>
      <c r="R925" s="8" t="str">
        <f t="shared" si="147"/>
        <v>tier - 3</v>
      </c>
      <c r="S925" t="s">
        <v>20</v>
      </c>
      <c r="T925" s="8" t="str">
        <f t="shared" si="148"/>
        <v>R1012</v>
      </c>
    </row>
    <row r="926" spans="1:20">
      <c r="A926" t="s">
        <v>954</v>
      </c>
      <c r="B926" t="str">
        <f t="shared" si="149"/>
        <v>Id1414</v>
      </c>
      <c r="C926">
        <v>1976</v>
      </c>
      <c r="D926" s="8">
        <f t="shared" si="140"/>
        <v>1976</v>
      </c>
      <c r="E926" t="s">
        <v>34</v>
      </c>
      <c r="F926" s="8" t="str">
        <f t="shared" si="141"/>
        <v>Oct</v>
      </c>
      <c r="G926">
        <v>10</v>
      </c>
      <c r="H926" s="15" t="str">
        <f t="shared" si="142"/>
        <v>10-Oct-1976</v>
      </c>
      <c r="I926" s="13">
        <v>28043</v>
      </c>
      <c r="J926" s="18">
        <f t="shared" si="143"/>
        <v>46</v>
      </c>
      <c r="K926">
        <v>0</v>
      </c>
      <c r="L926" s="14">
        <v>7526.71</v>
      </c>
      <c r="M926" t="s">
        <v>9</v>
      </c>
      <c r="N926">
        <f t="shared" si="144"/>
        <v>4</v>
      </c>
      <c r="O926" s="8" t="str">
        <f t="shared" si="145"/>
        <v>tier - 3</v>
      </c>
      <c r="P926" t="s">
        <v>13</v>
      </c>
      <c r="Q926">
        <f t="shared" si="146"/>
        <v>2</v>
      </c>
      <c r="R926" s="8" t="str">
        <f t="shared" si="147"/>
        <v>tier - 1</v>
      </c>
      <c r="S926" t="s">
        <v>20</v>
      </c>
      <c r="T926" s="8" t="str">
        <f t="shared" si="148"/>
        <v>R1012</v>
      </c>
    </row>
    <row r="927" spans="1:20">
      <c r="A927" t="s">
        <v>955</v>
      </c>
      <c r="B927" t="str">
        <f t="shared" si="149"/>
        <v>Id1413</v>
      </c>
      <c r="C927">
        <v>1978</v>
      </c>
      <c r="D927" s="8">
        <f t="shared" si="140"/>
        <v>1978</v>
      </c>
      <c r="E927" t="s">
        <v>27</v>
      </c>
      <c r="F927" s="8" t="str">
        <f t="shared" si="141"/>
        <v>Dec</v>
      </c>
      <c r="G927">
        <v>14</v>
      </c>
      <c r="H927" s="15" t="str">
        <f t="shared" si="142"/>
        <v>14-Dec-1978</v>
      </c>
      <c r="I927" s="13">
        <v>28838</v>
      </c>
      <c r="J927" s="18">
        <f t="shared" si="143"/>
        <v>44</v>
      </c>
      <c r="K927">
        <v>2</v>
      </c>
      <c r="L927" s="14">
        <v>7531.7</v>
      </c>
      <c r="M927" t="s">
        <v>8</v>
      </c>
      <c r="N927">
        <f t="shared" si="144"/>
        <v>1</v>
      </c>
      <c r="O927" s="8" t="str">
        <f t="shared" si="145"/>
        <v>tier - 2</v>
      </c>
      <c r="P927" t="s">
        <v>13</v>
      </c>
      <c r="Q927">
        <f t="shared" si="146"/>
        <v>2</v>
      </c>
      <c r="R927" s="8" t="str">
        <f t="shared" si="147"/>
        <v>tier - 1</v>
      </c>
      <c r="S927" t="s">
        <v>10</v>
      </c>
      <c r="T927" s="8" t="str">
        <f t="shared" si="148"/>
        <v>R1013</v>
      </c>
    </row>
    <row r="928" spans="1:20">
      <c r="A928" t="s">
        <v>956</v>
      </c>
      <c r="B928" t="str">
        <f t="shared" si="149"/>
        <v>Id1412</v>
      </c>
      <c r="C928">
        <v>1984</v>
      </c>
      <c r="D928" s="8">
        <f t="shared" si="140"/>
        <v>1984</v>
      </c>
      <c r="E928" t="s">
        <v>32</v>
      </c>
      <c r="F928" s="8" t="str">
        <f t="shared" si="141"/>
        <v>Aug</v>
      </c>
      <c r="G928">
        <v>22</v>
      </c>
      <c r="H928" s="15" t="str">
        <f t="shared" si="142"/>
        <v>22-Aug-1984</v>
      </c>
      <c r="I928" s="13">
        <v>30916</v>
      </c>
      <c r="J928" s="18">
        <f t="shared" si="143"/>
        <v>38</v>
      </c>
      <c r="K928">
        <v>3</v>
      </c>
      <c r="L928" s="14">
        <v>7537.16</v>
      </c>
      <c r="M928" t="s">
        <v>8</v>
      </c>
      <c r="N928">
        <f t="shared" si="144"/>
        <v>1</v>
      </c>
      <c r="O928" s="8" t="str">
        <f t="shared" si="145"/>
        <v>tier - 2</v>
      </c>
      <c r="P928" t="s">
        <v>8</v>
      </c>
      <c r="Q928">
        <f t="shared" si="146"/>
        <v>9</v>
      </c>
      <c r="R928" s="8" t="str">
        <f t="shared" si="147"/>
        <v>tier - 2</v>
      </c>
      <c r="S928" t="s">
        <v>20</v>
      </c>
      <c r="T928" s="8" t="str">
        <f t="shared" si="148"/>
        <v>R1012</v>
      </c>
    </row>
    <row r="929" spans="1:20">
      <c r="A929" t="s">
        <v>957</v>
      </c>
      <c r="B929" t="str">
        <f t="shared" si="149"/>
        <v>Id1411</v>
      </c>
      <c r="C929">
        <v>1988</v>
      </c>
      <c r="D929" s="8">
        <f t="shared" si="140"/>
        <v>1988</v>
      </c>
      <c r="E929" t="s">
        <v>27</v>
      </c>
      <c r="F929" s="8" t="str">
        <f t="shared" si="141"/>
        <v>Dec</v>
      </c>
      <c r="G929">
        <v>15</v>
      </c>
      <c r="H929" s="15" t="str">
        <f t="shared" si="142"/>
        <v>15-Dec-1988</v>
      </c>
      <c r="I929" s="13">
        <v>32492</v>
      </c>
      <c r="J929" s="18">
        <f t="shared" si="143"/>
        <v>34</v>
      </c>
      <c r="K929">
        <v>3</v>
      </c>
      <c r="L929" s="14">
        <v>7538.52</v>
      </c>
      <c r="M929" t="s">
        <v>8</v>
      </c>
      <c r="N929">
        <f t="shared" si="144"/>
        <v>1</v>
      </c>
      <c r="O929" s="8" t="str">
        <f t="shared" si="145"/>
        <v>tier - 2</v>
      </c>
      <c r="P929" t="s">
        <v>8</v>
      </c>
      <c r="Q929">
        <f t="shared" si="146"/>
        <v>9</v>
      </c>
      <c r="R929" s="8" t="str">
        <f t="shared" si="147"/>
        <v>tier - 2</v>
      </c>
      <c r="S929" t="s">
        <v>20</v>
      </c>
      <c r="T929" s="8" t="str">
        <f t="shared" si="148"/>
        <v>R1012</v>
      </c>
    </row>
    <row r="930" spans="1:20">
      <c r="A930" t="s">
        <v>958</v>
      </c>
      <c r="B930" t="str">
        <f t="shared" si="149"/>
        <v>Id1410</v>
      </c>
      <c r="C930">
        <v>1994</v>
      </c>
      <c r="D930" s="8">
        <f t="shared" si="140"/>
        <v>1994</v>
      </c>
      <c r="E930" t="s">
        <v>32</v>
      </c>
      <c r="F930" s="8" t="str">
        <f t="shared" si="141"/>
        <v>Aug</v>
      </c>
      <c r="G930">
        <v>14</v>
      </c>
      <c r="H930" s="15" t="str">
        <f t="shared" si="142"/>
        <v>14-Aug-1994</v>
      </c>
      <c r="I930" s="13">
        <v>34560</v>
      </c>
      <c r="J930" s="18">
        <f t="shared" si="143"/>
        <v>28</v>
      </c>
      <c r="K930">
        <v>0</v>
      </c>
      <c r="L930" s="14">
        <v>7567.13</v>
      </c>
      <c r="M930" t="s">
        <v>8</v>
      </c>
      <c r="N930">
        <f t="shared" si="144"/>
        <v>1</v>
      </c>
      <c r="O930" s="8" t="str">
        <f t="shared" si="145"/>
        <v>tier - 2</v>
      </c>
      <c r="P930" t="s">
        <v>8</v>
      </c>
      <c r="Q930">
        <f t="shared" si="146"/>
        <v>9</v>
      </c>
      <c r="R930" s="8" t="str">
        <f t="shared" si="147"/>
        <v>tier - 2</v>
      </c>
      <c r="S930" t="s">
        <v>297</v>
      </c>
      <c r="T930" s="8" t="str">
        <f t="shared" si="148"/>
        <v>R1021</v>
      </c>
    </row>
    <row r="931" spans="1:20">
      <c r="A931" t="s">
        <v>959</v>
      </c>
      <c r="B931" t="str">
        <f t="shared" si="149"/>
        <v>Id1409</v>
      </c>
      <c r="C931">
        <v>1967</v>
      </c>
      <c r="D931" s="8">
        <f t="shared" si="140"/>
        <v>1967</v>
      </c>
      <c r="E931" t="s">
        <v>7</v>
      </c>
      <c r="F931" s="8" t="str">
        <f t="shared" si="141"/>
        <v>Jul</v>
      </c>
      <c r="G931">
        <v>17</v>
      </c>
      <c r="H931" s="15" t="str">
        <f t="shared" si="142"/>
        <v>17-Jul-1967</v>
      </c>
      <c r="I931" s="13">
        <v>24670</v>
      </c>
      <c r="J931" s="18">
        <f t="shared" si="143"/>
        <v>55</v>
      </c>
      <c r="K931">
        <v>0</v>
      </c>
      <c r="L931" s="14">
        <v>7585.62</v>
      </c>
      <c r="M931" t="s">
        <v>9</v>
      </c>
      <c r="N931">
        <f t="shared" si="144"/>
        <v>4</v>
      </c>
      <c r="O931" s="8" t="str">
        <f t="shared" si="145"/>
        <v>tier - 3</v>
      </c>
      <c r="P931" t="s">
        <v>8</v>
      </c>
      <c r="Q931">
        <f t="shared" si="146"/>
        <v>9</v>
      </c>
      <c r="R931" s="8" t="str">
        <f t="shared" si="147"/>
        <v>tier - 2</v>
      </c>
      <c r="S931" t="s">
        <v>10</v>
      </c>
      <c r="T931" s="8" t="str">
        <f t="shared" si="148"/>
        <v>R1013</v>
      </c>
    </row>
    <row r="932" spans="1:20">
      <c r="A932" t="s">
        <v>960</v>
      </c>
      <c r="B932" t="str">
        <f t="shared" si="149"/>
        <v>Id1408</v>
      </c>
      <c r="C932">
        <v>1997</v>
      </c>
      <c r="D932" s="8">
        <f t="shared" si="140"/>
        <v>1997</v>
      </c>
      <c r="E932" t="s">
        <v>17</v>
      </c>
      <c r="F932" s="8" t="str">
        <f t="shared" si="141"/>
        <v>Sep</v>
      </c>
      <c r="G932">
        <v>30</v>
      </c>
      <c r="H932" s="15" t="str">
        <f t="shared" si="142"/>
        <v>30-Sep-1997</v>
      </c>
      <c r="I932" s="13">
        <v>35703</v>
      </c>
      <c r="J932" s="18">
        <f t="shared" si="143"/>
        <v>25</v>
      </c>
      <c r="K932">
        <v>0</v>
      </c>
      <c r="L932" s="14">
        <v>7607.03</v>
      </c>
      <c r="M932" t="s">
        <v>8</v>
      </c>
      <c r="N932">
        <f t="shared" si="144"/>
        <v>1</v>
      </c>
      <c r="O932" s="8" t="str">
        <f t="shared" si="145"/>
        <v>tier - 2</v>
      </c>
      <c r="P932" t="s">
        <v>8</v>
      </c>
      <c r="Q932">
        <f t="shared" si="146"/>
        <v>9</v>
      </c>
      <c r="R932" s="8" t="str">
        <f t="shared" si="147"/>
        <v>tier - 2</v>
      </c>
      <c r="S932" t="s">
        <v>20</v>
      </c>
      <c r="T932" s="8" t="str">
        <f t="shared" si="148"/>
        <v>R1012</v>
      </c>
    </row>
    <row r="933" spans="1:20">
      <c r="A933" t="s">
        <v>961</v>
      </c>
      <c r="B933" t="str">
        <f t="shared" si="149"/>
        <v>Id1407</v>
      </c>
      <c r="C933">
        <v>1968</v>
      </c>
      <c r="D933" s="8">
        <f t="shared" si="140"/>
        <v>1968</v>
      </c>
      <c r="E933" t="s">
        <v>7</v>
      </c>
      <c r="F933" s="8" t="str">
        <f t="shared" si="141"/>
        <v>Jul</v>
      </c>
      <c r="G933">
        <v>3</v>
      </c>
      <c r="H933" s="15" t="str">
        <f t="shared" si="142"/>
        <v>3-Jul-1968</v>
      </c>
      <c r="I933" s="13">
        <v>25022</v>
      </c>
      <c r="J933" s="18">
        <f t="shared" si="143"/>
        <v>54</v>
      </c>
      <c r="K933">
        <v>0</v>
      </c>
      <c r="L933" s="14">
        <v>7609.6</v>
      </c>
      <c r="M933" t="s">
        <v>9</v>
      </c>
      <c r="N933">
        <f t="shared" si="144"/>
        <v>4</v>
      </c>
      <c r="O933" s="8" t="str">
        <f t="shared" si="145"/>
        <v>tier - 3</v>
      </c>
      <c r="P933" t="s">
        <v>8</v>
      </c>
      <c r="Q933">
        <f t="shared" si="146"/>
        <v>9</v>
      </c>
      <c r="R933" s="8" t="str">
        <f t="shared" si="147"/>
        <v>tier - 2</v>
      </c>
      <c r="S933" t="s">
        <v>20</v>
      </c>
      <c r="T933" s="8" t="str">
        <f t="shared" si="148"/>
        <v>R1012</v>
      </c>
    </row>
    <row r="934" spans="1:20">
      <c r="A934" t="s">
        <v>962</v>
      </c>
      <c r="B934" t="str">
        <f t="shared" si="149"/>
        <v>Id1406</v>
      </c>
      <c r="C934">
        <v>1996</v>
      </c>
      <c r="D934" s="8">
        <f t="shared" si="140"/>
        <v>1996</v>
      </c>
      <c r="E934" t="s">
        <v>17</v>
      </c>
      <c r="F934" s="8" t="str">
        <f t="shared" si="141"/>
        <v>Sep</v>
      </c>
      <c r="G934">
        <v>17</v>
      </c>
      <c r="H934" s="15" t="str">
        <f t="shared" si="142"/>
        <v>17-Sep-1996</v>
      </c>
      <c r="I934" s="13">
        <v>35325</v>
      </c>
      <c r="J934" s="18">
        <f t="shared" si="143"/>
        <v>26</v>
      </c>
      <c r="K934">
        <v>0</v>
      </c>
      <c r="L934" s="14">
        <v>7623.13</v>
      </c>
      <c r="M934" t="s">
        <v>8</v>
      </c>
      <c r="N934">
        <f t="shared" si="144"/>
        <v>1</v>
      </c>
      <c r="O934" s="8" t="str">
        <f t="shared" si="145"/>
        <v>tier - 2</v>
      </c>
      <c r="P934" t="s">
        <v>9</v>
      </c>
      <c r="Q934">
        <f t="shared" si="146"/>
        <v>1</v>
      </c>
      <c r="R934" s="8" t="str">
        <f t="shared" si="147"/>
        <v>tier - 3</v>
      </c>
      <c r="S934" t="s">
        <v>39</v>
      </c>
      <c r="T934" s="8" t="str">
        <f t="shared" si="148"/>
        <v>R1011</v>
      </c>
    </row>
    <row r="935" spans="1:20">
      <c r="A935" t="s">
        <v>963</v>
      </c>
      <c r="B935" t="str">
        <f t="shared" si="149"/>
        <v>Id1405</v>
      </c>
      <c r="C935">
        <v>1978</v>
      </c>
      <c r="D935" s="8">
        <f t="shared" si="140"/>
        <v>1978</v>
      </c>
      <c r="E935" t="s">
        <v>12</v>
      </c>
      <c r="F935" s="8" t="str">
        <f t="shared" si="141"/>
        <v>Nov</v>
      </c>
      <c r="G935">
        <v>28</v>
      </c>
      <c r="H935" s="15" t="str">
        <f t="shared" si="142"/>
        <v>28-Nov-1978</v>
      </c>
      <c r="I935" s="13">
        <v>28822</v>
      </c>
      <c r="J935" s="18">
        <f t="shared" si="143"/>
        <v>44</v>
      </c>
      <c r="K935">
        <v>1</v>
      </c>
      <c r="L935" s="14">
        <v>7623.52</v>
      </c>
      <c r="M935" t="s">
        <v>8</v>
      </c>
      <c r="N935">
        <f t="shared" si="144"/>
        <v>1</v>
      </c>
      <c r="O935" s="8" t="str">
        <f t="shared" si="145"/>
        <v>tier - 2</v>
      </c>
      <c r="P935" t="s">
        <v>13</v>
      </c>
      <c r="Q935">
        <f t="shared" si="146"/>
        <v>2</v>
      </c>
      <c r="R935" s="8" t="str">
        <f t="shared" si="147"/>
        <v>tier - 1</v>
      </c>
      <c r="S935" t="s">
        <v>39</v>
      </c>
      <c r="T935" s="8" t="str">
        <f t="shared" si="148"/>
        <v>R1011</v>
      </c>
    </row>
    <row r="936" spans="1:20">
      <c r="A936" t="s">
        <v>964</v>
      </c>
      <c r="B936" t="str">
        <f t="shared" si="149"/>
        <v>Id1404</v>
      </c>
      <c r="C936">
        <v>1978</v>
      </c>
      <c r="D936" s="8">
        <f t="shared" si="140"/>
        <v>1978</v>
      </c>
      <c r="E936" t="s">
        <v>12</v>
      </c>
      <c r="F936" s="8" t="str">
        <f t="shared" si="141"/>
        <v>Nov</v>
      </c>
      <c r="G936">
        <v>6</v>
      </c>
      <c r="H936" s="15" t="str">
        <f t="shared" si="142"/>
        <v>6-Nov-1978</v>
      </c>
      <c r="I936" s="13">
        <v>28800</v>
      </c>
      <c r="J936" s="18">
        <f t="shared" si="143"/>
        <v>44</v>
      </c>
      <c r="K936">
        <v>1</v>
      </c>
      <c r="L936" s="14">
        <v>7624.63</v>
      </c>
      <c r="M936" t="s">
        <v>8</v>
      </c>
      <c r="N936">
        <f t="shared" si="144"/>
        <v>1</v>
      </c>
      <c r="O936" s="8" t="str">
        <f t="shared" si="145"/>
        <v>tier - 2</v>
      </c>
      <c r="P936" t="s">
        <v>13</v>
      </c>
      <c r="Q936">
        <f t="shared" si="146"/>
        <v>2</v>
      </c>
      <c r="R936" s="8" t="str">
        <f t="shared" si="147"/>
        <v>tier - 1</v>
      </c>
      <c r="S936" t="s">
        <v>39</v>
      </c>
      <c r="T936" s="8" t="str">
        <f t="shared" si="148"/>
        <v>R1011</v>
      </c>
    </row>
    <row r="937" spans="1:20">
      <c r="A937" t="s">
        <v>965</v>
      </c>
      <c r="B937" t="str">
        <f t="shared" si="149"/>
        <v>Id1403</v>
      </c>
      <c r="C937">
        <v>1978</v>
      </c>
      <c r="D937" s="8">
        <f t="shared" si="140"/>
        <v>1978</v>
      </c>
      <c r="E937" t="s">
        <v>12</v>
      </c>
      <c r="F937" s="8" t="str">
        <f t="shared" si="141"/>
        <v>Nov</v>
      </c>
      <c r="G937">
        <v>29</v>
      </c>
      <c r="H937" s="15" t="str">
        <f t="shared" si="142"/>
        <v>29-Nov-1978</v>
      </c>
      <c r="I937" s="13">
        <v>28823</v>
      </c>
      <c r="J937" s="18">
        <f t="shared" si="143"/>
        <v>44</v>
      </c>
      <c r="K937">
        <v>1</v>
      </c>
      <c r="L937" s="14">
        <v>7626.99</v>
      </c>
      <c r="M937" t="s">
        <v>8</v>
      </c>
      <c r="N937">
        <f t="shared" si="144"/>
        <v>1</v>
      </c>
      <c r="O937" s="8" t="str">
        <f t="shared" si="145"/>
        <v>tier - 2</v>
      </c>
      <c r="P937" t="s">
        <v>8</v>
      </c>
      <c r="Q937">
        <f t="shared" si="146"/>
        <v>9</v>
      </c>
      <c r="R937" s="8" t="str">
        <f t="shared" si="147"/>
        <v>tier - 2</v>
      </c>
      <c r="S937" t="s">
        <v>39</v>
      </c>
      <c r="T937" s="8" t="str">
        <f t="shared" si="148"/>
        <v>R1011</v>
      </c>
    </row>
    <row r="938" spans="1:20">
      <c r="A938" t="s">
        <v>966</v>
      </c>
      <c r="B938" t="str">
        <f t="shared" si="149"/>
        <v>Id1402</v>
      </c>
      <c r="C938">
        <v>1978</v>
      </c>
      <c r="D938" s="8">
        <f t="shared" si="140"/>
        <v>1978</v>
      </c>
      <c r="E938" t="s">
        <v>32</v>
      </c>
      <c r="F938" s="8" t="str">
        <f t="shared" si="141"/>
        <v>Aug</v>
      </c>
      <c r="G938">
        <v>24</v>
      </c>
      <c r="H938" s="15" t="str">
        <f t="shared" si="142"/>
        <v>24-Aug-1978</v>
      </c>
      <c r="I938" s="13">
        <v>28726</v>
      </c>
      <c r="J938" s="18">
        <f t="shared" si="143"/>
        <v>44</v>
      </c>
      <c r="K938">
        <v>1</v>
      </c>
      <c r="L938" s="14">
        <v>7633.72</v>
      </c>
      <c r="M938" t="s">
        <v>8</v>
      </c>
      <c r="N938">
        <f t="shared" si="144"/>
        <v>1</v>
      </c>
      <c r="O938" s="8" t="str">
        <f t="shared" si="145"/>
        <v>tier - 2</v>
      </c>
      <c r="P938" t="s">
        <v>13</v>
      </c>
      <c r="Q938">
        <f t="shared" si="146"/>
        <v>2</v>
      </c>
      <c r="R938" s="8" t="str">
        <f t="shared" si="147"/>
        <v>tier - 1</v>
      </c>
      <c r="S938" t="s">
        <v>10</v>
      </c>
      <c r="T938" s="8" t="str">
        <f t="shared" si="148"/>
        <v>R1013</v>
      </c>
    </row>
    <row r="939" spans="1:20">
      <c r="A939" t="s">
        <v>967</v>
      </c>
      <c r="B939" t="str">
        <f t="shared" si="149"/>
        <v>Id1401</v>
      </c>
      <c r="C939">
        <v>2001</v>
      </c>
      <c r="D939" s="8">
        <f t="shared" si="140"/>
        <v>2001</v>
      </c>
      <c r="E939" t="s">
        <v>27</v>
      </c>
      <c r="F939" s="8" t="str">
        <f t="shared" si="141"/>
        <v>Dec</v>
      </c>
      <c r="G939">
        <v>13</v>
      </c>
      <c r="H939" s="15" t="str">
        <f t="shared" si="142"/>
        <v>13-Dec-2001</v>
      </c>
      <c r="I939" s="13">
        <v>37238</v>
      </c>
      <c r="J939" s="18">
        <f t="shared" si="143"/>
        <v>21</v>
      </c>
      <c r="K939">
        <v>0</v>
      </c>
      <c r="L939" s="14">
        <v>7636.92</v>
      </c>
      <c r="M939" t="s">
        <v>8</v>
      </c>
      <c r="N939">
        <f t="shared" si="144"/>
        <v>1</v>
      </c>
      <c r="O939" s="8" t="str">
        <f t="shared" si="145"/>
        <v>tier - 2</v>
      </c>
      <c r="P939" t="s">
        <v>9</v>
      </c>
      <c r="Q939">
        <f t="shared" si="146"/>
        <v>1</v>
      </c>
      <c r="R939" s="8" t="str">
        <f t="shared" si="147"/>
        <v>tier - 3</v>
      </c>
      <c r="S939" t="s">
        <v>20</v>
      </c>
      <c r="T939" s="8" t="str">
        <f t="shared" si="148"/>
        <v>R1012</v>
      </c>
    </row>
    <row r="940" spans="1:20">
      <c r="A940" t="s">
        <v>968</v>
      </c>
      <c r="B940" t="str">
        <f t="shared" si="149"/>
        <v>Id1400</v>
      </c>
      <c r="C940">
        <v>1980</v>
      </c>
      <c r="D940" s="8">
        <f t="shared" si="140"/>
        <v>1980</v>
      </c>
      <c r="E940" t="s">
        <v>15</v>
      </c>
      <c r="F940" s="8" t="str">
        <f t="shared" si="141"/>
        <v>Jun</v>
      </c>
      <c r="G940">
        <v>20</v>
      </c>
      <c r="H940" s="15" t="str">
        <f t="shared" si="142"/>
        <v>20-Jun-1980</v>
      </c>
      <c r="I940" s="13">
        <v>29392</v>
      </c>
      <c r="J940" s="18">
        <f t="shared" si="143"/>
        <v>42</v>
      </c>
      <c r="K940">
        <v>1</v>
      </c>
      <c r="L940" s="14">
        <v>7639.42</v>
      </c>
      <c r="M940" t="s">
        <v>8</v>
      </c>
      <c r="N940">
        <f t="shared" si="144"/>
        <v>1</v>
      </c>
      <c r="O940" s="8" t="str">
        <f t="shared" si="145"/>
        <v>tier - 2</v>
      </c>
      <c r="P940" t="s">
        <v>8</v>
      </c>
      <c r="Q940">
        <f t="shared" si="146"/>
        <v>9</v>
      </c>
      <c r="R940" s="8" t="str">
        <f t="shared" si="147"/>
        <v>tier - 2</v>
      </c>
      <c r="S940" t="s">
        <v>244</v>
      </c>
      <c r="T940" s="8" t="str">
        <f t="shared" si="148"/>
        <v>R1024</v>
      </c>
    </row>
    <row r="941" spans="1:20">
      <c r="A941" t="s">
        <v>969</v>
      </c>
      <c r="B941" t="str">
        <f t="shared" si="149"/>
        <v>Id1399</v>
      </c>
      <c r="C941">
        <v>1980</v>
      </c>
      <c r="D941" s="8">
        <f t="shared" si="140"/>
        <v>1980</v>
      </c>
      <c r="E941" t="s">
        <v>7</v>
      </c>
      <c r="F941" s="8" t="str">
        <f t="shared" si="141"/>
        <v>Jul</v>
      </c>
      <c r="G941">
        <v>24</v>
      </c>
      <c r="H941" s="15" t="str">
        <f t="shared" si="142"/>
        <v>24-Jul-1980</v>
      </c>
      <c r="I941" s="13">
        <v>29426</v>
      </c>
      <c r="J941" s="18">
        <f t="shared" si="143"/>
        <v>42</v>
      </c>
      <c r="K941">
        <v>2</v>
      </c>
      <c r="L941" s="14">
        <v>7640.31</v>
      </c>
      <c r="M941" t="s">
        <v>8</v>
      </c>
      <c r="N941">
        <f t="shared" si="144"/>
        <v>1</v>
      </c>
      <c r="O941" s="8" t="str">
        <f t="shared" si="145"/>
        <v>tier - 2</v>
      </c>
      <c r="P941" t="s">
        <v>13</v>
      </c>
      <c r="Q941">
        <f t="shared" si="146"/>
        <v>2</v>
      </c>
      <c r="R941" s="8" t="str">
        <f t="shared" si="147"/>
        <v>tier - 1</v>
      </c>
      <c r="S941" t="s">
        <v>10</v>
      </c>
      <c r="T941" s="8" t="str">
        <f t="shared" si="148"/>
        <v>R1013</v>
      </c>
    </row>
    <row r="942" spans="1:20">
      <c r="A942" t="s">
        <v>970</v>
      </c>
      <c r="B942" t="str">
        <f t="shared" si="149"/>
        <v>Id1398</v>
      </c>
      <c r="C942">
        <v>1999</v>
      </c>
      <c r="D942" s="8">
        <f t="shared" si="140"/>
        <v>1999</v>
      </c>
      <c r="E942" t="s">
        <v>15</v>
      </c>
      <c r="F942" s="8" t="str">
        <f t="shared" si="141"/>
        <v>Jun</v>
      </c>
      <c r="G942">
        <v>15</v>
      </c>
      <c r="H942" s="15" t="str">
        <f t="shared" si="142"/>
        <v>15-Jun-1999</v>
      </c>
      <c r="I942" s="13">
        <v>36326</v>
      </c>
      <c r="J942" s="18">
        <f t="shared" si="143"/>
        <v>23</v>
      </c>
      <c r="K942">
        <v>0</v>
      </c>
      <c r="L942" s="14">
        <v>7642.05</v>
      </c>
      <c r="M942" t="s">
        <v>8</v>
      </c>
      <c r="N942">
        <f t="shared" si="144"/>
        <v>1</v>
      </c>
      <c r="O942" s="8" t="str">
        <f t="shared" si="145"/>
        <v>tier - 2</v>
      </c>
      <c r="P942" t="s">
        <v>8</v>
      </c>
      <c r="Q942">
        <f t="shared" si="146"/>
        <v>9</v>
      </c>
      <c r="R942" s="8" t="str">
        <f t="shared" si="147"/>
        <v>tier - 2</v>
      </c>
      <c r="S942" t="s">
        <v>532</v>
      </c>
      <c r="T942" s="8" t="str">
        <f t="shared" si="148"/>
        <v>R1026</v>
      </c>
    </row>
    <row r="943" spans="1:20">
      <c r="A943" t="s">
        <v>971</v>
      </c>
      <c r="B943" t="str">
        <f t="shared" si="149"/>
        <v>Id1397</v>
      </c>
      <c r="C943">
        <v>1980</v>
      </c>
      <c r="D943" s="8">
        <f t="shared" si="140"/>
        <v>1980</v>
      </c>
      <c r="E943" t="s">
        <v>34</v>
      </c>
      <c r="F943" s="8" t="str">
        <f t="shared" si="141"/>
        <v>Oct</v>
      </c>
      <c r="G943">
        <v>16</v>
      </c>
      <c r="H943" s="15" t="str">
        <f t="shared" si="142"/>
        <v>16-Oct-1980</v>
      </c>
      <c r="I943" s="13">
        <v>29510</v>
      </c>
      <c r="J943" s="18">
        <f t="shared" si="143"/>
        <v>42</v>
      </c>
      <c r="K943">
        <v>1</v>
      </c>
      <c r="L943" s="14">
        <v>7650.77</v>
      </c>
      <c r="M943" t="s">
        <v>8</v>
      </c>
      <c r="N943">
        <f t="shared" si="144"/>
        <v>1</v>
      </c>
      <c r="O943" s="8" t="str">
        <f t="shared" si="145"/>
        <v>tier - 2</v>
      </c>
      <c r="P943" t="s">
        <v>8</v>
      </c>
      <c r="Q943">
        <f t="shared" si="146"/>
        <v>9</v>
      </c>
      <c r="R943" s="8" t="str">
        <f t="shared" si="147"/>
        <v>tier - 2</v>
      </c>
      <c r="S943" t="s">
        <v>244</v>
      </c>
      <c r="T943" s="8" t="str">
        <f t="shared" si="148"/>
        <v>R1024</v>
      </c>
    </row>
    <row r="944" spans="1:20">
      <c r="A944" t="s">
        <v>972</v>
      </c>
      <c r="B944" t="str">
        <f t="shared" si="149"/>
        <v>Id1396</v>
      </c>
      <c r="C944">
        <v>1993</v>
      </c>
      <c r="D944" s="8">
        <f t="shared" si="140"/>
        <v>1993</v>
      </c>
      <c r="E944" t="s">
        <v>32</v>
      </c>
      <c r="F944" s="8" t="str">
        <f t="shared" si="141"/>
        <v>Aug</v>
      </c>
      <c r="G944">
        <v>10</v>
      </c>
      <c r="H944" s="15" t="str">
        <f t="shared" si="142"/>
        <v>10-Aug-1993</v>
      </c>
      <c r="I944" s="13">
        <v>34191</v>
      </c>
      <c r="J944" s="18">
        <f t="shared" si="143"/>
        <v>29</v>
      </c>
      <c r="K944">
        <v>0</v>
      </c>
      <c r="L944" s="14">
        <v>7650.8</v>
      </c>
      <c r="M944" t="s">
        <v>8</v>
      </c>
      <c r="N944">
        <f t="shared" si="144"/>
        <v>1</v>
      </c>
      <c r="O944" s="8" t="str">
        <f t="shared" si="145"/>
        <v>tier - 2</v>
      </c>
      <c r="P944" t="s">
        <v>8</v>
      </c>
      <c r="Q944">
        <f t="shared" si="146"/>
        <v>9</v>
      </c>
      <c r="R944" s="8" t="str">
        <f t="shared" si="147"/>
        <v>tier - 2</v>
      </c>
      <c r="S944" t="s">
        <v>20</v>
      </c>
      <c r="T944" s="8" t="str">
        <f t="shared" si="148"/>
        <v>R1012</v>
      </c>
    </row>
    <row r="945" spans="1:20">
      <c r="A945" t="s">
        <v>973</v>
      </c>
      <c r="B945" t="str">
        <f t="shared" si="149"/>
        <v>Id1395</v>
      </c>
      <c r="C945">
        <v>1998</v>
      </c>
      <c r="D945" s="8">
        <f t="shared" si="140"/>
        <v>1998</v>
      </c>
      <c r="E945" t="s">
        <v>17</v>
      </c>
      <c r="F945" s="8" t="str">
        <f t="shared" si="141"/>
        <v>Sep</v>
      </c>
      <c r="G945">
        <v>30</v>
      </c>
      <c r="H945" s="15" t="str">
        <f t="shared" si="142"/>
        <v>30-Sep-1998</v>
      </c>
      <c r="I945" s="13">
        <v>36068</v>
      </c>
      <c r="J945" s="18">
        <f t="shared" si="143"/>
        <v>24</v>
      </c>
      <c r="K945">
        <v>0</v>
      </c>
      <c r="L945" s="14">
        <v>7652.26</v>
      </c>
      <c r="M945" t="s">
        <v>8</v>
      </c>
      <c r="N945">
        <f t="shared" si="144"/>
        <v>1</v>
      </c>
      <c r="O945" s="8" t="str">
        <f t="shared" si="145"/>
        <v>tier - 2</v>
      </c>
      <c r="P945" t="s">
        <v>9</v>
      </c>
      <c r="Q945">
        <f t="shared" si="146"/>
        <v>1</v>
      </c>
      <c r="R945" s="8" t="str">
        <f t="shared" si="147"/>
        <v>tier - 3</v>
      </c>
      <c r="S945" t="s">
        <v>246</v>
      </c>
      <c r="T945" s="8" t="str">
        <f t="shared" si="148"/>
        <v>R1023</v>
      </c>
    </row>
    <row r="946" spans="1:20">
      <c r="A946" t="s">
        <v>974</v>
      </c>
      <c r="B946" t="str">
        <f t="shared" si="149"/>
        <v>Id1394</v>
      </c>
      <c r="C946">
        <v>1965</v>
      </c>
      <c r="D946" s="8">
        <f t="shared" si="140"/>
        <v>1965</v>
      </c>
      <c r="E946" t="s">
        <v>27</v>
      </c>
      <c r="F946" s="8" t="str">
        <f t="shared" si="141"/>
        <v>Dec</v>
      </c>
      <c r="G946">
        <v>27</v>
      </c>
      <c r="H946" s="15" t="str">
        <f t="shared" si="142"/>
        <v>27-Dec-1965</v>
      </c>
      <c r="I946" s="13">
        <v>24103</v>
      </c>
      <c r="J946" s="18">
        <f t="shared" si="143"/>
        <v>57</v>
      </c>
      <c r="K946">
        <v>0</v>
      </c>
      <c r="L946" s="14">
        <v>7657.69</v>
      </c>
      <c r="M946" t="s">
        <v>9</v>
      </c>
      <c r="N946">
        <f t="shared" si="144"/>
        <v>4</v>
      </c>
      <c r="O946" s="8" t="str">
        <f t="shared" si="145"/>
        <v>tier - 3</v>
      </c>
      <c r="P946" t="s">
        <v>9</v>
      </c>
      <c r="Q946">
        <f t="shared" si="146"/>
        <v>1</v>
      </c>
      <c r="R946" s="8" t="str">
        <f t="shared" si="147"/>
        <v>tier - 3</v>
      </c>
      <c r="S946" t="s">
        <v>20</v>
      </c>
      <c r="T946" s="8" t="str">
        <f t="shared" si="148"/>
        <v>R1012</v>
      </c>
    </row>
    <row r="947" spans="1:20">
      <c r="A947" t="s">
        <v>975</v>
      </c>
      <c r="B947" t="str">
        <f t="shared" si="149"/>
        <v>Id1393</v>
      </c>
      <c r="C947">
        <v>1976</v>
      </c>
      <c r="D947" s="8">
        <f t="shared" si="140"/>
        <v>1976</v>
      </c>
      <c r="E947" t="s">
        <v>34</v>
      </c>
      <c r="F947" s="8" t="str">
        <f t="shared" si="141"/>
        <v>Oct</v>
      </c>
      <c r="G947">
        <v>9</v>
      </c>
      <c r="H947" s="15" t="str">
        <f t="shared" si="142"/>
        <v>9-Oct-1976</v>
      </c>
      <c r="I947" s="13">
        <v>28042</v>
      </c>
      <c r="J947" s="18">
        <f t="shared" si="143"/>
        <v>46</v>
      </c>
      <c r="K947">
        <v>2</v>
      </c>
      <c r="L947" s="14">
        <v>7662.47</v>
      </c>
      <c r="M947" t="s">
        <v>8</v>
      </c>
      <c r="N947">
        <f t="shared" si="144"/>
        <v>1</v>
      </c>
      <c r="O947" s="8" t="str">
        <f t="shared" si="145"/>
        <v>tier - 2</v>
      </c>
      <c r="P947" t="s">
        <v>13</v>
      </c>
      <c r="Q947">
        <f t="shared" si="146"/>
        <v>2</v>
      </c>
      <c r="R947" s="8" t="str">
        <f t="shared" si="147"/>
        <v>tier - 1</v>
      </c>
      <c r="S947" t="s">
        <v>39</v>
      </c>
      <c r="T947" s="8" t="str">
        <f t="shared" si="148"/>
        <v>R1011</v>
      </c>
    </row>
    <row r="948" spans="1:20">
      <c r="A948" t="s">
        <v>976</v>
      </c>
      <c r="B948" t="str">
        <f t="shared" si="149"/>
        <v>Id1392</v>
      </c>
      <c r="C948">
        <v>1996</v>
      </c>
      <c r="D948" s="8">
        <f t="shared" si="140"/>
        <v>1996</v>
      </c>
      <c r="E948" t="s">
        <v>12</v>
      </c>
      <c r="F948" s="8" t="str">
        <f t="shared" si="141"/>
        <v>Nov</v>
      </c>
      <c r="G948">
        <v>24</v>
      </c>
      <c r="H948" s="15" t="str">
        <f t="shared" si="142"/>
        <v>24-Nov-1996</v>
      </c>
      <c r="I948" s="13">
        <v>35393</v>
      </c>
      <c r="J948" s="18">
        <f t="shared" si="143"/>
        <v>26</v>
      </c>
      <c r="K948">
        <v>0</v>
      </c>
      <c r="L948" s="14">
        <v>7670.75</v>
      </c>
      <c r="M948" t="s">
        <v>8</v>
      </c>
      <c r="N948">
        <f t="shared" si="144"/>
        <v>1</v>
      </c>
      <c r="O948" s="8" t="str">
        <f t="shared" si="145"/>
        <v>tier - 2</v>
      </c>
      <c r="P948" t="s">
        <v>8</v>
      </c>
      <c r="Q948">
        <f t="shared" si="146"/>
        <v>9</v>
      </c>
      <c r="R948" s="8" t="str">
        <f t="shared" si="147"/>
        <v>tier - 2</v>
      </c>
      <c r="S948" t="s">
        <v>629</v>
      </c>
      <c r="T948" s="8" t="str">
        <f t="shared" si="148"/>
        <v>R1022</v>
      </c>
    </row>
    <row r="949" spans="1:20">
      <c r="A949" t="s">
        <v>977</v>
      </c>
      <c r="B949" t="str">
        <f t="shared" si="149"/>
        <v>Id1391</v>
      </c>
      <c r="C949">
        <v>1995</v>
      </c>
      <c r="D949" s="8">
        <f t="shared" si="140"/>
        <v>1995</v>
      </c>
      <c r="E949" t="s">
        <v>17</v>
      </c>
      <c r="F949" s="8" t="str">
        <f t="shared" si="141"/>
        <v>Sep</v>
      </c>
      <c r="G949">
        <v>13</v>
      </c>
      <c r="H949" s="15" t="str">
        <f t="shared" si="142"/>
        <v>13-Sep-1995</v>
      </c>
      <c r="I949" s="13">
        <v>34955</v>
      </c>
      <c r="J949" s="18">
        <f t="shared" si="143"/>
        <v>27</v>
      </c>
      <c r="K949">
        <v>0</v>
      </c>
      <c r="L949" s="14">
        <v>7676.4</v>
      </c>
      <c r="M949" t="s">
        <v>8</v>
      </c>
      <c r="N949">
        <f t="shared" si="144"/>
        <v>1</v>
      </c>
      <c r="O949" s="8" t="str">
        <f t="shared" si="145"/>
        <v>tier - 2</v>
      </c>
      <c r="P949" t="s">
        <v>13</v>
      </c>
      <c r="Q949">
        <f t="shared" si="146"/>
        <v>2</v>
      </c>
      <c r="R949" s="8" t="str">
        <f t="shared" si="147"/>
        <v>tier - 1</v>
      </c>
      <c r="S949" t="s">
        <v>20</v>
      </c>
      <c r="T949" s="8" t="str">
        <f t="shared" si="148"/>
        <v>R1012</v>
      </c>
    </row>
    <row r="950" spans="1:20">
      <c r="A950" t="s">
        <v>978</v>
      </c>
      <c r="B950" t="str">
        <f t="shared" si="149"/>
        <v>Id1390</v>
      </c>
      <c r="C950">
        <v>1971</v>
      </c>
      <c r="D950" s="8">
        <f t="shared" si="140"/>
        <v>1971</v>
      </c>
      <c r="E950" t="s">
        <v>34</v>
      </c>
      <c r="F950" s="8" t="str">
        <f t="shared" si="141"/>
        <v>Oct</v>
      </c>
      <c r="G950">
        <v>11</v>
      </c>
      <c r="H950" s="15" t="str">
        <f t="shared" si="142"/>
        <v>11-Oct-1971</v>
      </c>
      <c r="I950" s="13">
        <v>26217</v>
      </c>
      <c r="J950" s="18">
        <f t="shared" si="143"/>
        <v>51</v>
      </c>
      <c r="K950">
        <v>0</v>
      </c>
      <c r="L950" s="14">
        <v>7680.92</v>
      </c>
      <c r="M950" t="s">
        <v>8</v>
      </c>
      <c r="N950">
        <f t="shared" si="144"/>
        <v>1</v>
      </c>
      <c r="O950" s="8" t="str">
        <f t="shared" si="145"/>
        <v>tier - 2</v>
      </c>
      <c r="P950" t="s">
        <v>13</v>
      </c>
      <c r="Q950">
        <f t="shared" si="146"/>
        <v>2</v>
      </c>
      <c r="R950" s="8" t="str">
        <f t="shared" si="147"/>
        <v>tier - 1</v>
      </c>
      <c r="S950" t="s">
        <v>10</v>
      </c>
      <c r="T950" s="8" t="str">
        <f t="shared" si="148"/>
        <v>R1013</v>
      </c>
    </row>
    <row r="951" spans="1:20">
      <c r="A951" t="s">
        <v>979</v>
      </c>
      <c r="B951" t="str">
        <f t="shared" si="149"/>
        <v>Id1389</v>
      </c>
      <c r="C951">
        <v>1981</v>
      </c>
      <c r="D951" s="8">
        <f t="shared" si="140"/>
        <v>1981</v>
      </c>
      <c r="E951" t="s">
        <v>27</v>
      </c>
      <c r="F951" s="8" t="str">
        <f t="shared" si="141"/>
        <v>Dec</v>
      </c>
      <c r="G951">
        <v>19</v>
      </c>
      <c r="H951" s="15" t="str">
        <f t="shared" si="142"/>
        <v>19-Dec-1981</v>
      </c>
      <c r="I951" s="13">
        <v>29939</v>
      </c>
      <c r="J951" s="18">
        <f t="shared" si="143"/>
        <v>41</v>
      </c>
      <c r="K951">
        <v>1</v>
      </c>
      <c r="L951" s="14">
        <v>7681.17</v>
      </c>
      <c r="M951" t="s">
        <v>8</v>
      </c>
      <c r="N951">
        <f t="shared" si="144"/>
        <v>1</v>
      </c>
      <c r="O951" s="8" t="str">
        <f t="shared" si="145"/>
        <v>tier - 2</v>
      </c>
      <c r="P951" t="s">
        <v>8</v>
      </c>
      <c r="Q951">
        <f t="shared" si="146"/>
        <v>9</v>
      </c>
      <c r="R951" s="8" t="str">
        <f t="shared" si="147"/>
        <v>tier - 2</v>
      </c>
      <c r="S951" t="s">
        <v>513</v>
      </c>
      <c r="T951" s="8" t="str">
        <f t="shared" si="148"/>
        <v>R1020</v>
      </c>
    </row>
    <row r="952" spans="1:20">
      <c r="A952" t="s">
        <v>980</v>
      </c>
      <c r="B952" t="str">
        <f t="shared" si="149"/>
        <v>Id1388</v>
      </c>
      <c r="C952">
        <v>1982</v>
      </c>
      <c r="D952" s="8">
        <f t="shared" si="140"/>
        <v>1982</v>
      </c>
      <c r="E952" t="s">
        <v>27</v>
      </c>
      <c r="F952" s="8" t="str">
        <f t="shared" si="141"/>
        <v>Dec</v>
      </c>
      <c r="G952">
        <v>18</v>
      </c>
      <c r="H952" s="15" t="str">
        <f t="shared" si="142"/>
        <v>18-Dec-1982</v>
      </c>
      <c r="I952" s="13">
        <v>30303</v>
      </c>
      <c r="J952" s="18">
        <f t="shared" si="143"/>
        <v>40</v>
      </c>
      <c r="K952">
        <v>3</v>
      </c>
      <c r="L952" s="14">
        <v>7682.67</v>
      </c>
      <c r="M952" t="s">
        <v>8</v>
      </c>
      <c r="N952">
        <f t="shared" si="144"/>
        <v>1</v>
      </c>
      <c r="O952" s="8" t="str">
        <f t="shared" si="145"/>
        <v>tier - 2</v>
      </c>
      <c r="P952" t="s">
        <v>13</v>
      </c>
      <c r="Q952">
        <f t="shared" si="146"/>
        <v>2</v>
      </c>
      <c r="R952" s="8" t="str">
        <f t="shared" si="147"/>
        <v>tier - 1</v>
      </c>
      <c r="S952" t="s">
        <v>10</v>
      </c>
      <c r="T952" s="8" t="str">
        <f t="shared" si="148"/>
        <v>R1013</v>
      </c>
    </row>
    <row r="953" spans="1:20">
      <c r="A953" t="s">
        <v>981</v>
      </c>
      <c r="B953" t="str">
        <f t="shared" si="149"/>
        <v>Id1387</v>
      </c>
      <c r="C953">
        <v>1987</v>
      </c>
      <c r="D953" s="8">
        <f t="shared" si="140"/>
        <v>1987</v>
      </c>
      <c r="E953" t="s">
        <v>7</v>
      </c>
      <c r="F953" s="8" t="str">
        <f t="shared" si="141"/>
        <v>Jul</v>
      </c>
      <c r="G953">
        <v>12</v>
      </c>
      <c r="H953" s="15" t="str">
        <f t="shared" si="142"/>
        <v>12-Jul-1987</v>
      </c>
      <c r="I953" s="13">
        <v>31970</v>
      </c>
      <c r="J953" s="18">
        <f t="shared" si="143"/>
        <v>35</v>
      </c>
      <c r="K953">
        <v>3</v>
      </c>
      <c r="L953" s="14">
        <v>7684.62</v>
      </c>
      <c r="M953" t="s">
        <v>8</v>
      </c>
      <c r="N953">
        <f t="shared" si="144"/>
        <v>1</v>
      </c>
      <c r="O953" s="8" t="str">
        <f t="shared" si="145"/>
        <v>tier - 2</v>
      </c>
      <c r="P953" t="s">
        <v>9</v>
      </c>
      <c r="Q953">
        <f t="shared" si="146"/>
        <v>1</v>
      </c>
      <c r="R953" s="8" t="str">
        <f t="shared" si="147"/>
        <v>tier - 3</v>
      </c>
      <c r="S953" t="s">
        <v>297</v>
      </c>
      <c r="T953" s="8" t="str">
        <f t="shared" si="148"/>
        <v>R1021</v>
      </c>
    </row>
    <row r="954" spans="1:20">
      <c r="A954" t="s">
        <v>982</v>
      </c>
      <c r="B954" t="str">
        <f t="shared" si="149"/>
        <v>Id1386</v>
      </c>
      <c r="C954">
        <v>1978</v>
      </c>
      <c r="D954" s="8">
        <f t="shared" si="140"/>
        <v>1978</v>
      </c>
      <c r="E954" t="s">
        <v>27</v>
      </c>
      <c r="F954" s="8" t="str">
        <f t="shared" si="141"/>
        <v>Dec</v>
      </c>
      <c r="G954">
        <v>29</v>
      </c>
      <c r="H954" s="15" t="str">
        <f t="shared" si="142"/>
        <v>29-Dec-1978</v>
      </c>
      <c r="I954" s="13">
        <v>28853</v>
      </c>
      <c r="J954" s="18">
        <f t="shared" si="143"/>
        <v>44</v>
      </c>
      <c r="K954">
        <v>2</v>
      </c>
      <c r="L954" s="14">
        <v>7726.85</v>
      </c>
      <c r="M954" t="s">
        <v>13</v>
      </c>
      <c r="N954">
        <f t="shared" si="144"/>
        <v>240</v>
      </c>
      <c r="O954" s="8" t="str">
        <f t="shared" si="145"/>
        <v>tier - 1</v>
      </c>
      <c r="P954" t="s">
        <v>8</v>
      </c>
      <c r="Q954">
        <f t="shared" si="146"/>
        <v>9</v>
      </c>
      <c r="R954" s="8" t="str">
        <f t="shared" si="147"/>
        <v>tier - 2</v>
      </c>
      <c r="S954" t="s">
        <v>39</v>
      </c>
      <c r="T954" s="8" t="str">
        <f t="shared" si="148"/>
        <v>R1011</v>
      </c>
    </row>
    <row r="955" spans="1:20">
      <c r="A955" t="s">
        <v>983</v>
      </c>
      <c r="B955" t="str">
        <f t="shared" si="149"/>
        <v>Id1385</v>
      </c>
      <c r="C955">
        <v>1979</v>
      </c>
      <c r="D955" s="8">
        <f t="shared" si="140"/>
        <v>1979</v>
      </c>
      <c r="E955" t="s">
        <v>15</v>
      </c>
      <c r="F955" s="8" t="str">
        <f t="shared" si="141"/>
        <v>Jun</v>
      </c>
      <c r="G955">
        <v>2</v>
      </c>
      <c r="H955" s="15" t="str">
        <f t="shared" si="142"/>
        <v>2-Jun-1979</v>
      </c>
      <c r="I955" s="13">
        <v>29008</v>
      </c>
      <c r="J955" s="18">
        <f t="shared" si="143"/>
        <v>44</v>
      </c>
      <c r="K955">
        <v>1</v>
      </c>
      <c r="L955" s="14">
        <v>7727.25</v>
      </c>
      <c r="M955" t="s">
        <v>8</v>
      </c>
      <c r="N955">
        <f t="shared" si="144"/>
        <v>1</v>
      </c>
      <c r="O955" s="8" t="str">
        <f t="shared" si="145"/>
        <v>tier - 2</v>
      </c>
      <c r="P955" t="s">
        <v>9</v>
      </c>
      <c r="Q955">
        <f t="shared" si="146"/>
        <v>1</v>
      </c>
      <c r="R955" s="8" t="str">
        <f t="shared" si="147"/>
        <v>tier - 3</v>
      </c>
      <c r="S955" t="s">
        <v>20</v>
      </c>
      <c r="T955" s="8" t="str">
        <f t="shared" si="148"/>
        <v>R1012</v>
      </c>
    </row>
    <row r="956" spans="1:20">
      <c r="A956" t="s">
        <v>984</v>
      </c>
      <c r="B956" t="str">
        <f t="shared" si="149"/>
        <v>Id1384</v>
      </c>
      <c r="C956">
        <v>1980</v>
      </c>
      <c r="D956" s="8">
        <f t="shared" si="140"/>
        <v>1980</v>
      </c>
      <c r="E956" t="s">
        <v>17</v>
      </c>
      <c r="F956" s="8" t="str">
        <f t="shared" si="141"/>
        <v>Sep</v>
      </c>
      <c r="G956">
        <v>10</v>
      </c>
      <c r="H956" s="15" t="str">
        <f t="shared" si="142"/>
        <v>10-Sep-1980</v>
      </c>
      <c r="I956" s="13">
        <v>29474</v>
      </c>
      <c r="J956" s="18">
        <f t="shared" si="143"/>
        <v>42</v>
      </c>
      <c r="K956">
        <v>2</v>
      </c>
      <c r="L956" s="14">
        <v>7729.65</v>
      </c>
      <c r="M956" t="s">
        <v>9</v>
      </c>
      <c r="N956">
        <f t="shared" si="144"/>
        <v>4</v>
      </c>
      <c r="O956" s="8" t="str">
        <f t="shared" si="145"/>
        <v>tier - 3</v>
      </c>
      <c r="P956" t="s">
        <v>13</v>
      </c>
      <c r="Q956">
        <f t="shared" si="146"/>
        <v>2</v>
      </c>
      <c r="R956" s="8" t="str">
        <f t="shared" si="147"/>
        <v>tier - 1</v>
      </c>
      <c r="S956" t="s">
        <v>165</v>
      </c>
      <c r="T956" s="8" t="str">
        <f t="shared" si="148"/>
        <v>R1016</v>
      </c>
    </row>
    <row r="957" spans="1:20">
      <c r="A957" t="s">
        <v>985</v>
      </c>
      <c r="B957" t="str">
        <f t="shared" si="149"/>
        <v>Id1383</v>
      </c>
      <c r="C957">
        <v>1978</v>
      </c>
      <c r="D957" s="8">
        <f t="shared" si="140"/>
        <v>1978</v>
      </c>
      <c r="E957" t="s">
        <v>27</v>
      </c>
      <c r="F957" s="8" t="str">
        <f t="shared" si="141"/>
        <v>Dec</v>
      </c>
      <c r="G957">
        <v>4</v>
      </c>
      <c r="H957" s="15" t="str">
        <f t="shared" si="142"/>
        <v>4-Dec-1978</v>
      </c>
      <c r="I957" s="13">
        <v>28828</v>
      </c>
      <c r="J957" s="18">
        <f t="shared" si="143"/>
        <v>44</v>
      </c>
      <c r="K957">
        <v>2</v>
      </c>
      <c r="L957" s="14">
        <v>7731.43</v>
      </c>
      <c r="M957" t="s">
        <v>9</v>
      </c>
      <c r="N957">
        <f t="shared" si="144"/>
        <v>4</v>
      </c>
      <c r="O957" s="8" t="str">
        <f t="shared" si="145"/>
        <v>tier - 3</v>
      </c>
      <c r="P957" t="s">
        <v>8</v>
      </c>
      <c r="Q957">
        <f t="shared" si="146"/>
        <v>9</v>
      </c>
      <c r="R957" s="8" t="str">
        <f t="shared" si="147"/>
        <v>tier - 2</v>
      </c>
      <c r="S957" t="s">
        <v>10</v>
      </c>
      <c r="T957" s="8" t="str">
        <f t="shared" si="148"/>
        <v>R1013</v>
      </c>
    </row>
    <row r="958" spans="1:20">
      <c r="A958" t="s">
        <v>986</v>
      </c>
      <c r="B958" t="str">
        <f t="shared" si="149"/>
        <v>Id1382</v>
      </c>
      <c r="C958">
        <v>1977</v>
      </c>
      <c r="D958" s="8">
        <f t="shared" si="140"/>
        <v>1977</v>
      </c>
      <c r="E958" t="s">
        <v>32</v>
      </c>
      <c r="F958" s="8" t="str">
        <f t="shared" si="141"/>
        <v>Aug</v>
      </c>
      <c r="G958">
        <v>29</v>
      </c>
      <c r="H958" s="15" t="str">
        <f t="shared" si="142"/>
        <v>29-Aug-1977</v>
      </c>
      <c r="I958" s="13">
        <v>28366</v>
      </c>
      <c r="J958" s="18">
        <f t="shared" si="143"/>
        <v>45</v>
      </c>
      <c r="K958">
        <v>0</v>
      </c>
      <c r="L958" s="14">
        <v>7731.86</v>
      </c>
      <c r="M958" t="s">
        <v>8</v>
      </c>
      <c r="N958">
        <f t="shared" si="144"/>
        <v>1</v>
      </c>
      <c r="O958" s="8" t="str">
        <f t="shared" si="145"/>
        <v>tier - 2</v>
      </c>
      <c r="P958" t="s">
        <v>9</v>
      </c>
      <c r="Q958">
        <f t="shared" si="146"/>
        <v>1</v>
      </c>
      <c r="R958" s="8" t="str">
        <f t="shared" si="147"/>
        <v>tier - 3</v>
      </c>
      <c r="S958" t="s">
        <v>20</v>
      </c>
      <c r="T958" s="8" t="str">
        <f t="shared" si="148"/>
        <v>R1012</v>
      </c>
    </row>
    <row r="959" spans="1:20">
      <c r="A959" t="s">
        <v>987</v>
      </c>
      <c r="B959" t="str">
        <f t="shared" si="149"/>
        <v>Id1381</v>
      </c>
      <c r="C959">
        <v>1965</v>
      </c>
      <c r="D959" s="8">
        <f t="shared" si="140"/>
        <v>1965</v>
      </c>
      <c r="E959" t="s">
        <v>7</v>
      </c>
      <c r="F959" s="8" t="str">
        <f t="shared" si="141"/>
        <v>Jul</v>
      </c>
      <c r="G959">
        <v>18</v>
      </c>
      <c r="H959" s="15" t="str">
        <f t="shared" si="142"/>
        <v>18-Jul-1965</v>
      </c>
      <c r="I959" s="13">
        <v>23941</v>
      </c>
      <c r="J959" s="18">
        <f t="shared" si="143"/>
        <v>57</v>
      </c>
      <c r="K959">
        <v>0</v>
      </c>
      <c r="L959" s="14">
        <v>7736.39</v>
      </c>
      <c r="M959" t="s">
        <v>9</v>
      </c>
      <c r="N959">
        <f t="shared" si="144"/>
        <v>4</v>
      </c>
      <c r="O959" s="8" t="str">
        <f t="shared" si="145"/>
        <v>tier - 3</v>
      </c>
      <c r="P959" t="s">
        <v>8</v>
      </c>
      <c r="Q959">
        <f t="shared" si="146"/>
        <v>9</v>
      </c>
      <c r="R959" s="8" t="str">
        <f t="shared" si="147"/>
        <v>tier - 2</v>
      </c>
      <c r="S959" t="s">
        <v>10</v>
      </c>
      <c r="T959" s="8" t="str">
        <f t="shared" si="148"/>
        <v>R1013</v>
      </c>
    </row>
    <row r="960" spans="1:20">
      <c r="A960" t="s">
        <v>988</v>
      </c>
      <c r="B960" t="str">
        <f t="shared" si="149"/>
        <v>Id1380</v>
      </c>
      <c r="C960">
        <v>1978</v>
      </c>
      <c r="D960" s="8">
        <f t="shared" si="140"/>
        <v>1978</v>
      </c>
      <c r="E960" t="s">
        <v>17</v>
      </c>
      <c r="F960" s="8" t="str">
        <f t="shared" si="141"/>
        <v>Sep</v>
      </c>
      <c r="G960">
        <v>4</v>
      </c>
      <c r="H960" s="15" t="str">
        <f t="shared" si="142"/>
        <v>4-Sep-1978</v>
      </c>
      <c r="I960" s="13">
        <v>28737</v>
      </c>
      <c r="J960" s="18">
        <f t="shared" si="143"/>
        <v>44</v>
      </c>
      <c r="K960">
        <v>2</v>
      </c>
      <c r="L960" s="14">
        <v>7740.34</v>
      </c>
      <c r="M960" t="s">
        <v>13</v>
      </c>
      <c r="N960">
        <f t="shared" si="144"/>
        <v>240</v>
      </c>
      <c r="O960" s="8" t="str">
        <f t="shared" si="145"/>
        <v>tier - 1</v>
      </c>
      <c r="P960" t="s">
        <v>13</v>
      </c>
      <c r="Q960">
        <f t="shared" si="146"/>
        <v>2</v>
      </c>
      <c r="R960" s="8" t="str">
        <f t="shared" si="147"/>
        <v>tier - 1</v>
      </c>
      <c r="S960" t="s">
        <v>39</v>
      </c>
      <c r="T960" s="8" t="str">
        <f t="shared" si="148"/>
        <v>R1011</v>
      </c>
    </row>
    <row r="961" spans="1:20">
      <c r="A961" t="s">
        <v>989</v>
      </c>
      <c r="B961" t="str">
        <f t="shared" si="149"/>
        <v>Id1379</v>
      </c>
      <c r="C961">
        <v>1976</v>
      </c>
      <c r="D961" s="8">
        <f t="shared" si="140"/>
        <v>1976</v>
      </c>
      <c r="E961" t="s">
        <v>27</v>
      </c>
      <c r="F961" s="8" t="str">
        <f t="shared" si="141"/>
        <v>Dec</v>
      </c>
      <c r="G961">
        <v>12</v>
      </c>
      <c r="H961" s="15" t="str">
        <f t="shared" si="142"/>
        <v>12-Dec-1976</v>
      </c>
      <c r="I961" s="13">
        <v>28106</v>
      </c>
      <c r="J961" s="18">
        <f t="shared" si="143"/>
        <v>46</v>
      </c>
      <c r="K961">
        <v>1</v>
      </c>
      <c r="L961" s="14">
        <v>7742.11</v>
      </c>
      <c r="M961" t="s">
        <v>9</v>
      </c>
      <c r="N961">
        <f t="shared" si="144"/>
        <v>4</v>
      </c>
      <c r="O961" s="8" t="str">
        <f t="shared" si="145"/>
        <v>tier - 3</v>
      </c>
      <c r="P961" t="s">
        <v>8</v>
      </c>
      <c r="Q961">
        <f t="shared" si="146"/>
        <v>9</v>
      </c>
      <c r="R961" s="8" t="str">
        <f t="shared" si="147"/>
        <v>tier - 2</v>
      </c>
      <c r="S961" t="s">
        <v>10</v>
      </c>
      <c r="T961" s="8" t="str">
        <f t="shared" si="148"/>
        <v>R1013</v>
      </c>
    </row>
    <row r="962" spans="1:20">
      <c r="A962" t="s">
        <v>990</v>
      </c>
      <c r="B962" t="str">
        <f t="shared" si="149"/>
        <v>Id1378</v>
      </c>
      <c r="C962">
        <v>1981</v>
      </c>
      <c r="D962" s="8">
        <f t="shared" ref="D962:D1025" si="150">IF(C962="?",ROUND(AVERAGE($C$2:$C$2344),0),C962)</f>
        <v>1981</v>
      </c>
      <c r="E962" t="s">
        <v>15</v>
      </c>
      <c r="F962" s="8" t="str">
        <f t="shared" ref="F962:F1025" si="151">IF(E962="?","Sep",E962)</f>
        <v>Jun</v>
      </c>
      <c r="G962">
        <v>30</v>
      </c>
      <c r="H962" s="15" t="str">
        <f t="shared" ref="H962:H1025" si="152">CONCATENATE(G962,"-",F962,"-",D962)</f>
        <v>30-Jun-1981</v>
      </c>
      <c r="I962" s="13">
        <v>29767</v>
      </c>
      <c r="J962" s="18">
        <f t="shared" ref="J962:J1025" si="153">DATEDIF(I962,"8-6-2023","Y")</f>
        <v>41</v>
      </c>
      <c r="K962">
        <v>2</v>
      </c>
      <c r="L962" s="14">
        <v>7749.16</v>
      </c>
      <c r="M962" t="s">
        <v>8</v>
      </c>
      <c r="N962">
        <f t="shared" ref="N962:N1025" si="154">MATCH(M962,$M$2:$M$2344,0)</f>
        <v>1</v>
      </c>
      <c r="O962" s="8" t="str">
        <f t="shared" ref="O962:O1025" si="155">IF(M962="?",INDEX($M$2:$M$2344,MODE($N$2:$N$2344)),M962)</f>
        <v>tier - 2</v>
      </c>
      <c r="P962" t="s">
        <v>13</v>
      </c>
      <c r="Q962">
        <f t="shared" ref="Q962:Q1025" si="156">MATCH(P962,$P$2:$P$2344,0)</f>
        <v>2</v>
      </c>
      <c r="R962" s="8" t="str">
        <f t="shared" ref="R962:R1025" si="157">IF(P962="?",INDEX($P$2:$P$2344,MODE($Q$2:$Q$2344)),P962)</f>
        <v>tier - 1</v>
      </c>
      <c r="S962" t="s">
        <v>20</v>
      </c>
      <c r="T962" s="8" t="str">
        <f t="shared" ref="T962:T1025" si="158">IF(S962="?","Unknown",S962)</f>
        <v>R1012</v>
      </c>
    </row>
    <row r="963" spans="1:20">
      <c r="A963" t="s">
        <v>991</v>
      </c>
      <c r="B963" t="str">
        <f t="shared" ref="B963:B1026" si="159">IF(A963="?", "Unknown",A963)</f>
        <v>Id1377</v>
      </c>
      <c r="C963">
        <v>1997</v>
      </c>
      <c r="D963" s="8">
        <f t="shared" si="150"/>
        <v>1997</v>
      </c>
      <c r="E963" t="s">
        <v>27</v>
      </c>
      <c r="F963" s="8" t="str">
        <f t="shared" si="151"/>
        <v>Dec</v>
      </c>
      <c r="G963">
        <v>21</v>
      </c>
      <c r="H963" s="15" t="str">
        <f t="shared" si="152"/>
        <v>21-Dec-1997</v>
      </c>
      <c r="I963" s="13">
        <v>35785</v>
      </c>
      <c r="J963" s="18">
        <f t="shared" si="153"/>
        <v>25</v>
      </c>
      <c r="K963">
        <v>0</v>
      </c>
      <c r="L963" s="14">
        <v>7763.06</v>
      </c>
      <c r="M963" t="s">
        <v>8</v>
      </c>
      <c r="N963">
        <f t="shared" si="154"/>
        <v>1</v>
      </c>
      <c r="O963" s="8" t="str">
        <f t="shared" si="155"/>
        <v>tier - 2</v>
      </c>
      <c r="P963" t="s">
        <v>13</v>
      </c>
      <c r="Q963">
        <f t="shared" si="156"/>
        <v>2</v>
      </c>
      <c r="R963" s="8" t="str">
        <f t="shared" si="157"/>
        <v>tier - 1</v>
      </c>
      <c r="S963" t="s">
        <v>20</v>
      </c>
      <c r="T963" s="8" t="str">
        <f t="shared" si="158"/>
        <v>R1012</v>
      </c>
    </row>
    <row r="964" spans="1:20">
      <c r="A964" t="s">
        <v>992</v>
      </c>
      <c r="B964" t="str">
        <f t="shared" si="159"/>
        <v>Id1376</v>
      </c>
      <c r="C964">
        <v>1974</v>
      </c>
      <c r="D964" s="8">
        <f t="shared" si="150"/>
        <v>1974</v>
      </c>
      <c r="E964" t="s">
        <v>27</v>
      </c>
      <c r="F964" s="8" t="str">
        <f t="shared" si="151"/>
        <v>Dec</v>
      </c>
      <c r="G964">
        <v>6</v>
      </c>
      <c r="H964" s="15" t="str">
        <f t="shared" si="152"/>
        <v>6-Dec-1974</v>
      </c>
      <c r="I964" s="13">
        <v>27369</v>
      </c>
      <c r="J964" s="18">
        <f t="shared" si="153"/>
        <v>48</v>
      </c>
      <c r="K964">
        <v>0</v>
      </c>
      <c r="L964" s="14">
        <v>7789.64</v>
      </c>
      <c r="M964" t="s">
        <v>13</v>
      </c>
      <c r="N964">
        <f t="shared" si="154"/>
        <v>240</v>
      </c>
      <c r="O964" s="8" t="str">
        <f t="shared" si="155"/>
        <v>tier - 1</v>
      </c>
      <c r="P964" t="s">
        <v>9</v>
      </c>
      <c r="Q964">
        <f t="shared" si="156"/>
        <v>1</v>
      </c>
      <c r="R964" s="8" t="str">
        <f t="shared" si="157"/>
        <v>tier - 3</v>
      </c>
      <c r="S964" t="s">
        <v>10</v>
      </c>
      <c r="T964" s="8" t="str">
        <f t="shared" si="158"/>
        <v>R1013</v>
      </c>
    </row>
    <row r="965" spans="1:20">
      <c r="A965" t="s">
        <v>993</v>
      </c>
      <c r="B965" t="str">
        <f t="shared" si="159"/>
        <v>Id1375</v>
      </c>
      <c r="C965">
        <v>1999</v>
      </c>
      <c r="D965" s="8">
        <f t="shared" si="150"/>
        <v>1999</v>
      </c>
      <c r="E965" t="s">
        <v>27</v>
      </c>
      <c r="F965" s="8" t="str">
        <f t="shared" si="151"/>
        <v>Dec</v>
      </c>
      <c r="G965">
        <v>25</v>
      </c>
      <c r="H965" s="15" t="str">
        <f t="shared" si="152"/>
        <v>25-Dec-1999</v>
      </c>
      <c r="I965" s="13">
        <v>36519</v>
      </c>
      <c r="J965" s="18">
        <f t="shared" si="153"/>
        <v>23</v>
      </c>
      <c r="K965">
        <v>0</v>
      </c>
      <c r="L965" s="14">
        <v>7794.68</v>
      </c>
      <c r="M965" t="s">
        <v>8</v>
      </c>
      <c r="N965">
        <f t="shared" si="154"/>
        <v>1</v>
      </c>
      <c r="O965" s="8" t="str">
        <f t="shared" si="155"/>
        <v>tier - 2</v>
      </c>
      <c r="P965" t="s">
        <v>8</v>
      </c>
      <c r="Q965">
        <f t="shared" si="156"/>
        <v>9</v>
      </c>
      <c r="R965" s="8" t="str">
        <f t="shared" si="157"/>
        <v>tier - 2</v>
      </c>
      <c r="S965" t="s">
        <v>532</v>
      </c>
      <c r="T965" s="8" t="str">
        <f t="shared" si="158"/>
        <v>R1026</v>
      </c>
    </row>
    <row r="966" spans="1:20">
      <c r="A966" t="s">
        <v>994</v>
      </c>
      <c r="B966" t="str">
        <f t="shared" si="159"/>
        <v>Id1374</v>
      </c>
      <c r="C966">
        <v>1997</v>
      </c>
      <c r="D966" s="8">
        <f t="shared" si="150"/>
        <v>1997</v>
      </c>
      <c r="E966" t="s">
        <v>27</v>
      </c>
      <c r="F966" s="8" t="str">
        <f t="shared" si="151"/>
        <v>Dec</v>
      </c>
      <c r="G966">
        <v>2</v>
      </c>
      <c r="H966" s="15" t="str">
        <f t="shared" si="152"/>
        <v>2-Dec-1997</v>
      </c>
      <c r="I966" s="13">
        <v>35766</v>
      </c>
      <c r="J966" s="18">
        <f t="shared" si="153"/>
        <v>25</v>
      </c>
      <c r="K966">
        <v>0</v>
      </c>
      <c r="L966" s="14">
        <v>7803.77</v>
      </c>
      <c r="M966" t="s">
        <v>8</v>
      </c>
      <c r="N966">
        <f t="shared" si="154"/>
        <v>1</v>
      </c>
      <c r="O966" s="8" t="str">
        <f t="shared" si="155"/>
        <v>tier - 2</v>
      </c>
      <c r="P966" t="s">
        <v>9</v>
      </c>
      <c r="Q966">
        <f t="shared" si="156"/>
        <v>1</v>
      </c>
      <c r="R966" s="8" t="str">
        <f t="shared" si="157"/>
        <v>tier - 3</v>
      </c>
      <c r="S966" t="s">
        <v>20</v>
      </c>
      <c r="T966" s="8" t="str">
        <f t="shared" si="158"/>
        <v>R1012</v>
      </c>
    </row>
    <row r="967" spans="1:20">
      <c r="A967" t="s">
        <v>995</v>
      </c>
      <c r="B967" t="str">
        <f t="shared" si="159"/>
        <v>Id1373</v>
      </c>
      <c r="C967">
        <v>1974</v>
      </c>
      <c r="D967" s="8">
        <f t="shared" si="150"/>
        <v>1974</v>
      </c>
      <c r="E967" t="s">
        <v>12</v>
      </c>
      <c r="F967" s="8" t="str">
        <f t="shared" si="151"/>
        <v>Nov</v>
      </c>
      <c r="G967">
        <v>9</v>
      </c>
      <c r="H967" s="15" t="str">
        <f t="shared" si="152"/>
        <v>9-Nov-1974</v>
      </c>
      <c r="I967" s="13">
        <v>27342</v>
      </c>
      <c r="J967" s="18">
        <f t="shared" si="153"/>
        <v>48</v>
      </c>
      <c r="K967">
        <v>0</v>
      </c>
      <c r="L967" s="14">
        <v>7804.16</v>
      </c>
      <c r="M967" t="s">
        <v>8</v>
      </c>
      <c r="N967">
        <f t="shared" si="154"/>
        <v>1</v>
      </c>
      <c r="O967" s="8" t="str">
        <f t="shared" si="155"/>
        <v>tier - 2</v>
      </c>
      <c r="P967" t="s">
        <v>9</v>
      </c>
      <c r="Q967">
        <f t="shared" si="156"/>
        <v>1</v>
      </c>
      <c r="R967" s="8" t="str">
        <f t="shared" si="157"/>
        <v>tier - 3</v>
      </c>
      <c r="S967" t="s">
        <v>10</v>
      </c>
      <c r="T967" s="8" t="str">
        <f t="shared" si="158"/>
        <v>R1013</v>
      </c>
    </row>
    <row r="968" spans="1:20">
      <c r="A968" t="s">
        <v>996</v>
      </c>
      <c r="B968" t="str">
        <f t="shared" si="159"/>
        <v>Id1372</v>
      </c>
      <c r="C968">
        <v>1991</v>
      </c>
      <c r="D968" s="8">
        <f t="shared" si="150"/>
        <v>1991</v>
      </c>
      <c r="E968" t="s">
        <v>27</v>
      </c>
      <c r="F968" s="8" t="str">
        <f t="shared" si="151"/>
        <v>Dec</v>
      </c>
      <c r="G968">
        <v>21</v>
      </c>
      <c r="H968" s="15" t="str">
        <f t="shared" si="152"/>
        <v>21-Dec-1991</v>
      </c>
      <c r="I968" s="13">
        <v>33593</v>
      </c>
      <c r="J968" s="18">
        <f t="shared" si="153"/>
        <v>31</v>
      </c>
      <c r="K968">
        <v>3</v>
      </c>
      <c r="L968" s="14">
        <v>7812.67</v>
      </c>
      <c r="M968" t="s">
        <v>8</v>
      </c>
      <c r="N968">
        <f t="shared" si="154"/>
        <v>1</v>
      </c>
      <c r="O968" s="8" t="str">
        <f t="shared" si="155"/>
        <v>tier - 2</v>
      </c>
      <c r="P968" t="s">
        <v>13</v>
      </c>
      <c r="Q968">
        <f t="shared" si="156"/>
        <v>2</v>
      </c>
      <c r="R968" s="8" t="str">
        <f t="shared" si="157"/>
        <v>tier - 1</v>
      </c>
      <c r="S968" t="s">
        <v>20</v>
      </c>
      <c r="T968" s="8" t="str">
        <f t="shared" si="158"/>
        <v>R1012</v>
      </c>
    </row>
    <row r="969" spans="1:20">
      <c r="A969" t="s">
        <v>997</v>
      </c>
      <c r="B969" t="str">
        <f t="shared" si="159"/>
        <v>Id1371</v>
      </c>
      <c r="C969">
        <v>1989</v>
      </c>
      <c r="D969" s="8">
        <f t="shared" si="150"/>
        <v>1989</v>
      </c>
      <c r="E969" t="s">
        <v>34</v>
      </c>
      <c r="F969" s="8" t="str">
        <f t="shared" si="151"/>
        <v>Oct</v>
      </c>
      <c r="G969">
        <v>12</v>
      </c>
      <c r="H969" s="15" t="str">
        <f t="shared" si="152"/>
        <v>12-Oct-1989</v>
      </c>
      <c r="I969" s="13">
        <v>32793</v>
      </c>
      <c r="J969" s="18">
        <f t="shared" si="153"/>
        <v>33</v>
      </c>
      <c r="K969">
        <v>3</v>
      </c>
      <c r="L969" s="14">
        <v>7824.37</v>
      </c>
      <c r="M969" t="s">
        <v>8</v>
      </c>
      <c r="N969">
        <f t="shared" si="154"/>
        <v>1</v>
      </c>
      <c r="O969" s="8" t="str">
        <f t="shared" si="155"/>
        <v>tier - 2</v>
      </c>
      <c r="P969" t="s">
        <v>8</v>
      </c>
      <c r="Q969">
        <f t="shared" si="156"/>
        <v>9</v>
      </c>
      <c r="R969" s="8" t="str">
        <f t="shared" si="157"/>
        <v>tier - 2</v>
      </c>
      <c r="S969" t="s">
        <v>20</v>
      </c>
      <c r="T969" s="8" t="str">
        <f t="shared" si="158"/>
        <v>R1012</v>
      </c>
    </row>
    <row r="970" spans="1:20">
      <c r="A970" t="s">
        <v>998</v>
      </c>
      <c r="B970" t="str">
        <f t="shared" si="159"/>
        <v>Id1370</v>
      </c>
      <c r="C970">
        <v>2001</v>
      </c>
      <c r="D970" s="8">
        <f t="shared" si="150"/>
        <v>2001</v>
      </c>
      <c r="E970" t="s">
        <v>34</v>
      </c>
      <c r="F970" s="8" t="str">
        <f t="shared" si="151"/>
        <v>Oct</v>
      </c>
      <c r="G970">
        <v>5</v>
      </c>
      <c r="H970" s="15" t="str">
        <f t="shared" si="152"/>
        <v>5-Oct-2001</v>
      </c>
      <c r="I970" s="13">
        <v>37169</v>
      </c>
      <c r="J970" s="18">
        <f t="shared" si="153"/>
        <v>21</v>
      </c>
      <c r="K970">
        <v>0</v>
      </c>
      <c r="L970" s="14">
        <v>7844.8</v>
      </c>
      <c r="M970" t="s">
        <v>8</v>
      </c>
      <c r="N970">
        <f t="shared" si="154"/>
        <v>1</v>
      </c>
      <c r="O970" s="8" t="str">
        <f t="shared" si="155"/>
        <v>tier - 2</v>
      </c>
      <c r="P970" t="s">
        <v>8</v>
      </c>
      <c r="Q970">
        <f t="shared" si="156"/>
        <v>9</v>
      </c>
      <c r="R970" s="8" t="str">
        <f t="shared" si="157"/>
        <v>tier - 2</v>
      </c>
      <c r="S970" t="s">
        <v>20</v>
      </c>
      <c r="T970" s="8" t="str">
        <f t="shared" si="158"/>
        <v>R1012</v>
      </c>
    </row>
    <row r="971" spans="1:20">
      <c r="A971" t="s">
        <v>999</v>
      </c>
      <c r="B971" t="str">
        <f t="shared" si="159"/>
        <v>Id1369</v>
      </c>
      <c r="C971">
        <v>1994</v>
      </c>
      <c r="D971" s="8">
        <f t="shared" si="150"/>
        <v>1994</v>
      </c>
      <c r="E971" t="s">
        <v>12</v>
      </c>
      <c r="F971" s="8" t="str">
        <f t="shared" si="151"/>
        <v>Nov</v>
      </c>
      <c r="G971">
        <v>17</v>
      </c>
      <c r="H971" s="15" t="str">
        <f t="shared" si="152"/>
        <v>17-Nov-1994</v>
      </c>
      <c r="I971" s="13">
        <v>34655</v>
      </c>
      <c r="J971" s="18">
        <f t="shared" si="153"/>
        <v>28</v>
      </c>
      <c r="K971">
        <v>0</v>
      </c>
      <c r="L971" s="14">
        <v>7851.85</v>
      </c>
      <c r="M971" t="s">
        <v>8</v>
      </c>
      <c r="N971">
        <f t="shared" si="154"/>
        <v>1</v>
      </c>
      <c r="O971" s="8" t="str">
        <f t="shared" si="155"/>
        <v>tier - 2</v>
      </c>
      <c r="P971" t="s">
        <v>9</v>
      </c>
      <c r="Q971">
        <f t="shared" si="156"/>
        <v>1</v>
      </c>
      <c r="R971" s="8" t="str">
        <f t="shared" si="157"/>
        <v>tier - 3</v>
      </c>
      <c r="S971" t="s">
        <v>20</v>
      </c>
      <c r="T971" s="8" t="str">
        <f t="shared" si="158"/>
        <v>R1012</v>
      </c>
    </row>
    <row r="972" spans="1:20">
      <c r="A972" t="s">
        <v>1000</v>
      </c>
      <c r="B972" t="str">
        <f t="shared" si="159"/>
        <v>Id1368</v>
      </c>
      <c r="C972">
        <v>1962</v>
      </c>
      <c r="D972" s="8">
        <f t="shared" si="150"/>
        <v>1962</v>
      </c>
      <c r="E972" t="s">
        <v>34</v>
      </c>
      <c r="F972" s="8" t="str">
        <f t="shared" si="151"/>
        <v>Oct</v>
      </c>
      <c r="G972">
        <v>10</v>
      </c>
      <c r="H972" s="15" t="str">
        <f t="shared" si="152"/>
        <v>10-Oct-1962</v>
      </c>
      <c r="I972" s="13">
        <v>22929</v>
      </c>
      <c r="J972" s="18">
        <f t="shared" si="153"/>
        <v>60</v>
      </c>
      <c r="K972">
        <v>0</v>
      </c>
      <c r="L972" s="14">
        <v>7896.41</v>
      </c>
      <c r="M972" t="s">
        <v>9</v>
      </c>
      <c r="N972">
        <f t="shared" si="154"/>
        <v>4</v>
      </c>
      <c r="O972" s="8" t="str">
        <f t="shared" si="155"/>
        <v>tier - 3</v>
      </c>
      <c r="P972" t="s">
        <v>8</v>
      </c>
      <c r="Q972">
        <f t="shared" si="156"/>
        <v>9</v>
      </c>
      <c r="R972" s="8" t="str">
        <f t="shared" si="157"/>
        <v>tier - 2</v>
      </c>
      <c r="S972" t="s">
        <v>10</v>
      </c>
      <c r="T972" s="8" t="str">
        <f t="shared" si="158"/>
        <v>R1013</v>
      </c>
    </row>
    <row r="973" spans="1:20">
      <c r="A973" t="s">
        <v>1001</v>
      </c>
      <c r="B973" t="str">
        <f t="shared" si="159"/>
        <v>Id1367</v>
      </c>
      <c r="C973">
        <v>1977</v>
      </c>
      <c r="D973" s="8">
        <f t="shared" si="150"/>
        <v>1977</v>
      </c>
      <c r="E973" t="s">
        <v>7</v>
      </c>
      <c r="F973" s="8" t="str">
        <f t="shared" si="151"/>
        <v>Jul</v>
      </c>
      <c r="G973">
        <v>20</v>
      </c>
      <c r="H973" s="15" t="str">
        <f t="shared" si="152"/>
        <v>20-Jul-1977</v>
      </c>
      <c r="I973" s="13">
        <v>28326</v>
      </c>
      <c r="J973" s="18">
        <f t="shared" si="153"/>
        <v>45</v>
      </c>
      <c r="K973">
        <v>0</v>
      </c>
      <c r="L973" s="14">
        <v>7935.29</v>
      </c>
      <c r="M973" t="s">
        <v>8</v>
      </c>
      <c r="N973">
        <f t="shared" si="154"/>
        <v>1</v>
      </c>
      <c r="O973" s="8" t="str">
        <f t="shared" si="155"/>
        <v>tier - 2</v>
      </c>
      <c r="P973" t="s">
        <v>13</v>
      </c>
      <c r="Q973">
        <f t="shared" si="156"/>
        <v>2</v>
      </c>
      <c r="R973" s="8" t="str">
        <f t="shared" si="157"/>
        <v>tier - 1</v>
      </c>
      <c r="S973" t="s">
        <v>244</v>
      </c>
      <c r="T973" s="8" t="str">
        <f t="shared" si="158"/>
        <v>R1024</v>
      </c>
    </row>
    <row r="974" spans="1:20">
      <c r="A974" t="s">
        <v>1002</v>
      </c>
      <c r="B974" t="str">
        <f t="shared" si="159"/>
        <v>Id1366</v>
      </c>
      <c r="C974">
        <v>1987</v>
      </c>
      <c r="D974" s="8">
        <f t="shared" si="150"/>
        <v>1987</v>
      </c>
      <c r="E974" t="s">
        <v>34</v>
      </c>
      <c r="F974" s="8" t="str">
        <f t="shared" si="151"/>
        <v>Oct</v>
      </c>
      <c r="G974">
        <v>29</v>
      </c>
      <c r="H974" s="15" t="str">
        <f t="shared" si="152"/>
        <v>29-Oct-1987</v>
      </c>
      <c r="I974" s="13">
        <v>32079</v>
      </c>
      <c r="J974" s="18">
        <f t="shared" si="153"/>
        <v>35</v>
      </c>
      <c r="K974">
        <v>3</v>
      </c>
      <c r="L974" s="14">
        <v>7948.22</v>
      </c>
      <c r="M974" t="s">
        <v>8</v>
      </c>
      <c r="N974">
        <f t="shared" si="154"/>
        <v>1</v>
      </c>
      <c r="O974" s="8" t="str">
        <f t="shared" si="155"/>
        <v>tier - 2</v>
      </c>
      <c r="P974" t="s">
        <v>9</v>
      </c>
      <c r="Q974">
        <f t="shared" si="156"/>
        <v>1</v>
      </c>
      <c r="R974" s="8" t="str">
        <f t="shared" si="157"/>
        <v>tier - 3</v>
      </c>
      <c r="S974" t="s">
        <v>197</v>
      </c>
      <c r="T974" s="8" t="str">
        <f t="shared" si="158"/>
        <v>R1025</v>
      </c>
    </row>
    <row r="975" spans="1:20">
      <c r="A975" t="s">
        <v>1003</v>
      </c>
      <c r="B975" t="str">
        <f t="shared" si="159"/>
        <v>Id1365</v>
      </c>
      <c r="C975">
        <v>1966</v>
      </c>
      <c r="D975" s="8">
        <f t="shared" si="150"/>
        <v>1966</v>
      </c>
      <c r="E975" t="s">
        <v>7</v>
      </c>
      <c r="F975" s="8" t="str">
        <f t="shared" si="151"/>
        <v>Jul</v>
      </c>
      <c r="G975">
        <v>9</v>
      </c>
      <c r="H975" s="15" t="str">
        <f t="shared" si="152"/>
        <v>9-Jul-1966</v>
      </c>
      <c r="I975" s="13">
        <v>24297</v>
      </c>
      <c r="J975" s="18">
        <f t="shared" si="153"/>
        <v>56</v>
      </c>
      <c r="K975">
        <v>0</v>
      </c>
      <c r="L975" s="14">
        <v>7953.72</v>
      </c>
      <c r="M975" t="s">
        <v>9</v>
      </c>
      <c r="N975">
        <f t="shared" si="154"/>
        <v>4</v>
      </c>
      <c r="O975" s="8" t="str">
        <f t="shared" si="155"/>
        <v>tier - 3</v>
      </c>
      <c r="P975" t="s">
        <v>9</v>
      </c>
      <c r="Q975">
        <f t="shared" si="156"/>
        <v>1</v>
      </c>
      <c r="R975" s="8" t="str">
        <f t="shared" si="157"/>
        <v>tier - 3</v>
      </c>
      <c r="S975" t="s">
        <v>20</v>
      </c>
      <c r="T975" s="8" t="str">
        <f t="shared" si="158"/>
        <v>R1012</v>
      </c>
    </row>
    <row r="976" spans="1:20">
      <c r="A976" t="s">
        <v>1004</v>
      </c>
      <c r="B976" t="str">
        <f t="shared" si="159"/>
        <v>Id1364</v>
      </c>
      <c r="C976">
        <v>1981</v>
      </c>
      <c r="D976" s="8">
        <f t="shared" si="150"/>
        <v>1981</v>
      </c>
      <c r="E976" t="s">
        <v>27</v>
      </c>
      <c r="F976" s="8" t="str">
        <f t="shared" si="151"/>
        <v>Dec</v>
      </c>
      <c r="G976">
        <v>28</v>
      </c>
      <c r="H976" s="15" t="str">
        <f t="shared" si="152"/>
        <v>28-Dec-1981</v>
      </c>
      <c r="I976" s="13">
        <v>29948</v>
      </c>
      <c r="J976" s="18">
        <f t="shared" si="153"/>
        <v>41</v>
      </c>
      <c r="K976">
        <v>3</v>
      </c>
      <c r="L976" s="14">
        <v>7954.52</v>
      </c>
      <c r="M976" t="s">
        <v>8</v>
      </c>
      <c r="N976">
        <f t="shared" si="154"/>
        <v>1</v>
      </c>
      <c r="O976" s="8" t="str">
        <f t="shared" si="155"/>
        <v>tier - 2</v>
      </c>
      <c r="P976" t="s">
        <v>8</v>
      </c>
      <c r="Q976">
        <f t="shared" si="156"/>
        <v>9</v>
      </c>
      <c r="R976" s="8" t="str">
        <f t="shared" si="157"/>
        <v>tier - 2</v>
      </c>
      <c r="S976" t="s">
        <v>39</v>
      </c>
      <c r="T976" s="8" t="str">
        <f t="shared" si="158"/>
        <v>R1011</v>
      </c>
    </row>
    <row r="977" spans="1:20">
      <c r="A977" t="s">
        <v>1005</v>
      </c>
      <c r="B977" t="str">
        <f t="shared" si="159"/>
        <v>Id1363</v>
      </c>
      <c r="C977">
        <v>1970</v>
      </c>
      <c r="D977" s="8">
        <f t="shared" si="150"/>
        <v>1970</v>
      </c>
      <c r="E977" t="s">
        <v>15</v>
      </c>
      <c r="F977" s="8" t="str">
        <f t="shared" si="151"/>
        <v>Jun</v>
      </c>
      <c r="G977">
        <v>19</v>
      </c>
      <c r="H977" s="15" t="str">
        <f t="shared" si="152"/>
        <v>19-Jun-1970</v>
      </c>
      <c r="I977" s="13">
        <v>25738</v>
      </c>
      <c r="J977" s="18">
        <f t="shared" si="153"/>
        <v>52</v>
      </c>
      <c r="K977">
        <v>0</v>
      </c>
      <c r="L977" s="14">
        <v>7958.13</v>
      </c>
      <c r="M977" t="s">
        <v>8</v>
      </c>
      <c r="N977">
        <f t="shared" si="154"/>
        <v>1</v>
      </c>
      <c r="O977" s="8" t="str">
        <f t="shared" si="155"/>
        <v>tier - 2</v>
      </c>
      <c r="P977" t="s">
        <v>8</v>
      </c>
      <c r="Q977">
        <f t="shared" si="156"/>
        <v>9</v>
      </c>
      <c r="R977" s="8" t="str">
        <f t="shared" si="157"/>
        <v>tier - 2</v>
      </c>
      <c r="S977" t="s">
        <v>10</v>
      </c>
      <c r="T977" s="8" t="str">
        <f t="shared" si="158"/>
        <v>R1013</v>
      </c>
    </row>
    <row r="978" spans="1:20">
      <c r="A978" t="s">
        <v>1006</v>
      </c>
      <c r="B978" t="str">
        <f t="shared" si="159"/>
        <v>Id1362</v>
      </c>
      <c r="C978">
        <v>1975</v>
      </c>
      <c r="D978" s="8">
        <f t="shared" si="150"/>
        <v>1975</v>
      </c>
      <c r="E978" t="s">
        <v>32</v>
      </c>
      <c r="F978" s="8" t="str">
        <f t="shared" si="151"/>
        <v>Aug</v>
      </c>
      <c r="G978">
        <v>10</v>
      </c>
      <c r="H978" s="15" t="str">
        <f t="shared" si="152"/>
        <v>10-Aug-1975</v>
      </c>
      <c r="I978" s="13">
        <v>27616</v>
      </c>
      <c r="J978" s="18">
        <f t="shared" si="153"/>
        <v>47</v>
      </c>
      <c r="K978">
        <v>1</v>
      </c>
      <c r="L978" s="14">
        <v>7966.81</v>
      </c>
      <c r="M978" t="s">
        <v>8</v>
      </c>
      <c r="N978">
        <f t="shared" si="154"/>
        <v>1</v>
      </c>
      <c r="O978" s="8" t="str">
        <f t="shared" si="155"/>
        <v>tier - 2</v>
      </c>
      <c r="P978" t="s">
        <v>8</v>
      </c>
      <c r="Q978">
        <f t="shared" si="156"/>
        <v>9</v>
      </c>
      <c r="R978" s="8" t="str">
        <f t="shared" si="157"/>
        <v>tier - 2</v>
      </c>
      <c r="S978" t="s">
        <v>10</v>
      </c>
      <c r="T978" s="8" t="str">
        <f t="shared" si="158"/>
        <v>R1013</v>
      </c>
    </row>
    <row r="979" spans="1:20">
      <c r="A979" t="s">
        <v>1007</v>
      </c>
      <c r="B979" t="str">
        <f t="shared" si="159"/>
        <v>Id1361</v>
      </c>
      <c r="C979">
        <v>1972</v>
      </c>
      <c r="D979" s="8">
        <f t="shared" si="150"/>
        <v>1972</v>
      </c>
      <c r="E979" t="s">
        <v>12</v>
      </c>
      <c r="F979" s="8" t="str">
        <f t="shared" si="151"/>
        <v>Nov</v>
      </c>
      <c r="G979">
        <v>23</v>
      </c>
      <c r="H979" s="15" t="str">
        <f t="shared" si="152"/>
        <v>23-Nov-1972</v>
      </c>
      <c r="I979" s="13">
        <v>26626</v>
      </c>
      <c r="J979" s="18">
        <f t="shared" si="153"/>
        <v>50</v>
      </c>
      <c r="K979">
        <v>0</v>
      </c>
      <c r="L979" s="14">
        <v>7980.34</v>
      </c>
      <c r="M979" t="s">
        <v>8</v>
      </c>
      <c r="N979">
        <f t="shared" si="154"/>
        <v>1</v>
      </c>
      <c r="O979" s="8" t="str">
        <f t="shared" si="155"/>
        <v>tier - 2</v>
      </c>
      <c r="P979" t="s">
        <v>8</v>
      </c>
      <c r="Q979">
        <f t="shared" si="156"/>
        <v>9</v>
      </c>
      <c r="R979" s="8" t="str">
        <f t="shared" si="157"/>
        <v>tier - 2</v>
      </c>
      <c r="S979" t="s">
        <v>10</v>
      </c>
      <c r="T979" s="8" t="str">
        <f t="shared" si="158"/>
        <v>R1013</v>
      </c>
    </row>
    <row r="980" spans="1:20">
      <c r="A980" t="s">
        <v>1008</v>
      </c>
      <c r="B980" t="str">
        <f t="shared" si="159"/>
        <v>Id1360</v>
      </c>
      <c r="C980">
        <v>1983</v>
      </c>
      <c r="D980" s="8">
        <f t="shared" si="150"/>
        <v>1983</v>
      </c>
      <c r="E980" t="s">
        <v>32</v>
      </c>
      <c r="F980" s="8" t="str">
        <f t="shared" si="151"/>
        <v>Aug</v>
      </c>
      <c r="G980">
        <v>28</v>
      </c>
      <c r="H980" s="15" t="str">
        <f t="shared" si="152"/>
        <v>28-Aug-1983</v>
      </c>
      <c r="I980" s="13">
        <v>30556</v>
      </c>
      <c r="J980" s="18">
        <f t="shared" si="153"/>
        <v>39</v>
      </c>
      <c r="K980">
        <v>3</v>
      </c>
      <c r="L980" s="14">
        <v>7985.82</v>
      </c>
      <c r="M980" t="s">
        <v>8</v>
      </c>
      <c r="N980">
        <f t="shared" si="154"/>
        <v>1</v>
      </c>
      <c r="O980" s="8" t="str">
        <f t="shared" si="155"/>
        <v>tier - 2</v>
      </c>
      <c r="P980" t="s">
        <v>13</v>
      </c>
      <c r="Q980">
        <f t="shared" si="156"/>
        <v>2</v>
      </c>
      <c r="R980" s="8" t="str">
        <f t="shared" si="157"/>
        <v>tier - 1</v>
      </c>
      <c r="S980" t="s">
        <v>244</v>
      </c>
      <c r="T980" s="8" t="str">
        <f t="shared" si="158"/>
        <v>R1024</v>
      </c>
    </row>
    <row r="981" spans="1:20">
      <c r="A981" t="s">
        <v>1009</v>
      </c>
      <c r="B981" t="str">
        <f t="shared" si="159"/>
        <v>Id1359</v>
      </c>
      <c r="C981">
        <v>1983</v>
      </c>
      <c r="D981" s="8">
        <f t="shared" si="150"/>
        <v>1983</v>
      </c>
      <c r="E981" t="s">
        <v>32</v>
      </c>
      <c r="F981" s="8" t="str">
        <f t="shared" si="151"/>
        <v>Aug</v>
      </c>
      <c r="G981">
        <v>20</v>
      </c>
      <c r="H981" s="15" t="str">
        <f t="shared" si="152"/>
        <v>20-Aug-1983</v>
      </c>
      <c r="I981" s="13">
        <v>30548</v>
      </c>
      <c r="J981" s="18">
        <f t="shared" si="153"/>
        <v>39</v>
      </c>
      <c r="K981">
        <v>3</v>
      </c>
      <c r="L981" s="14">
        <v>7986.48</v>
      </c>
      <c r="M981" t="s">
        <v>8</v>
      </c>
      <c r="N981">
        <f t="shared" si="154"/>
        <v>1</v>
      </c>
      <c r="O981" s="8" t="str">
        <f t="shared" si="155"/>
        <v>tier - 2</v>
      </c>
      <c r="P981" t="s">
        <v>9</v>
      </c>
      <c r="Q981">
        <f t="shared" si="156"/>
        <v>1</v>
      </c>
      <c r="R981" s="8" t="str">
        <f t="shared" si="157"/>
        <v>tier - 3</v>
      </c>
      <c r="S981" t="s">
        <v>244</v>
      </c>
      <c r="T981" s="8" t="str">
        <f t="shared" si="158"/>
        <v>R1024</v>
      </c>
    </row>
    <row r="982" spans="1:20">
      <c r="A982" t="s">
        <v>1010</v>
      </c>
      <c r="B982" t="str">
        <f t="shared" si="159"/>
        <v>Id1358</v>
      </c>
      <c r="C982">
        <v>1962</v>
      </c>
      <c r="D982" s="8">
        <f t="shared" si="150"/>
        <v>1962</v>
      </c>
      <c r="E982" t="s">
        <v>32</v>
      </c>
      <c r="F982" s="8" t="str">
        <f t="shared" si="151"/>
        <v>Aug</v>
      </c>
      <c r="G982">
        <v>22</v>
      </c>
      <c r="H982" s="15" t="str">
        <f t="shared" si="152"/>
        <v>22-Aug-1962</v>
      </c>
      <c r="I982" s="13">
        <v>22880</v>
      </c>
      <c r="J982" s="18">
        <f t="shared" si="153"/>
        <v>60</v>
      </c>
      <c r="K982">
        <v>0</v>
      </c>
      <c r="L982" s="14">
        <v>8004.96</v>
      </c>
      <c r="M982" t="s">
        <v>9</v>
      </c>
      <c r="N982">
        <f t="shared" si="154"/>
        <v>4</v>
      </c>
      <c r="O982" s="8" t="str">
        <f t="shared" si="155"/>
        <v>tier - 3</v>
      </c>
      <c r="P982" t="s">
        <v>13</v>
      </c>
      <c r="Q982">
        <f t="shared" si="156"/>
        <v>2</v>
      </c>
      <c r="R982" s="8" t="str">
        <f t="shared" si="157"/>
        <v>tier - 1</v>
      </c>
      <c r="S982" t="s">
        <v>10</v>
      </c>
      <c r="T982" s="8" t="str">
        <f t="shared" si="158"/>
        <v>R1013</v>
      </c>
    </row>
    <row r="983" spans="1:20">
      <c r="A983" t="s">
        <v>1011</v>
      </c>
      <c r="B983" t="str">
        <f t="shared" si="159"/>
        <v>Id1357</v>
      </c>
      <c r="C983">
        <v>1995</v>
      </c>
      <c r="D983" s="8">
        <f t="shared" si="150"/>
        <v>1995</v>
      </c>
      <c r="E983" t="s">
        <v>17</v>
      </c>
      <c r="F983" s="8" t="str">
        <f t="shared" si="151"/>
        <v>Sep</v>
      </c>
      <c r="G983">
        <v>18</v>
      </c>
      <c r="H983" s="15" t="str">
        <f t="shared" si="152"/>
        <v>18-Sep-1995</v>
      </c>
      <c r="I983" s="13">
        <v>34960</v>
      </c>
      <c r="J983" s="18">
        <f t="shared" si="153"/>
        <v>27</v>
      </c>
      <c r="K983">
        <v>0</v>
      </c>
      <c r="L983" s="14">
        <v>8014.62</v>
      </c>
      <c r="M983" t="s">
        <v>8</v>
      </c>
      <c r="N983">
        <f t="shared" si="154"/>
        <v>1</v>
      </c>
      <c r="O983" s="8" t="str">
        <f t="shared" si="155"/>
        <v>tier - 2</v>
      </c>
      <c r="P983" t="s">
        <v>9</v>
      </c>
      <c r="Q983">
        <f t="shared" si="156"/>
        <v>1</v>
      </c>
      <c r="R983" s="8" t="str">
        <f t="shared" si="157"/>
        <v>tier - 3</v>
      </c>
      <c r="S983" t="s">
        <v>20</v>
      </c>
      <c r="T983" s="8" t="str">
        <f t="shared" si="158"/>
        <v>R1012</v>
      </c>
    </row>
    <row r="984" spans="1:20">
      <c r="A984" t="s">
        <v>1012</v>
      </c>
      <c r="B984" t="str">
        <f t="shared" si="159"/>
        <v>Id1356</v>
      </c>
      <c r="C984">
        <v>1980</v>
      </c>
      <c r="D984" s="8">
        <f t="shared" si="150"/>
        <v>1980</v>
      </c>
      <c r="E984" t="s">
        <v>12</v>
      </c>
      <c r="F984" s="8" t="str">
        <f t="shared" si="151"/>
        <v>Nov</v>
      </c>
      <c r="G984">
        <v>8</v>
      </c>
      <c r="H984" s="15" t="str">
        <f t="shared" si="152"/>
        <v>8-Nov-1980</v>
      </c>
      <c r="I984" s="13">
        <v>29533</v>
      </c>
      <c r="J984" s="18">
        <f t="shared" si="153"/>
        <v>42</v>
      </c>
      <c r="K984">
        <v>2</v>
      </c>
      <c r="L984" s="14">
        <v>8017.06</v>
      </c>
      <c r="M984" t="s">
        <v>8</v>
      </c>
      <c r="N984">
        <f t="shared" si="154"/>
        <v>1</v>
      </c>
      <c r="O984" s="8" t="str">
        <f t="shared" si="155"/>
        <v>tier - 2</v>
      </c>
      <c r="P984" t="s">
        <v>8</v>
      </c>
      <c r="Q984">
        <f t="shared" si="156"/>
        <v>9</v>
      </c>
      <c r="R984" s="8" t="str">
        <f t="shared" si="157"/>
        <v>tier - 2</v>
      </c>
      <c r="S984" t="s">
        <v>20</v>
      </c>
      <c r="T984" s="8" t="str">
        <f t="shared" si="158"/>
        <v>R1012</v>
      </c>
    </row>
    <row r="985" spans="1:20">
      <c r="A985" t="s">
        <v>1013</v>
      </c>
      <c r="B985" t="str">
        <f t="shared" si="159"/>
        <v>Id1355</v>
      </c>
      <c r="C985">
        <v>1989</v>
      </c>
      <c r="D985" s="8">
        <f t="shared" si="150"/>
        <v>1989</v>
      </c>
      <c r="E985" t="s">
        <v>12</v>
      </c>
      <c r="F985" s="8" t="str">
        <f t="shared" si="151"/>
        <v>Nov</v>
      </c>
      <c r="G985">
        <v>3</v>
      </c>
      <c r="H985" s="15" t="str">
        <f t="shared" si="152"/>
        <v>3-Nov-1989</v>
      </c>
      <c r="I985" s="13">
        <v>32815</v>
      </c>
      <c r="J985" s="18">
        <f t="shared" si="153"/>
        <v>33</v>
      </c>
      <c r="K985">
        <v>3</v>
      </c>
      <c r="L985" s="14">
        <v>8021.11</v>
      </c>
      <c r="M985" t="s">
        <v>8</v>
      </c>
      <c r="N985">
        <f t="shared" si="154"/>
        <v>1</v>
      </c>
      <c r="O985" s="8" t="str">
        <f t="shared" si="155"/>
        <v>tier - 2</v>
      </c>
      <c r="P985" t="s">
        <v>13</v>
      </c>
      <c r="Q985">
        <f t="shared" si="156"/>
        <v>2</v>
      </c>
      <c r="R985" s="8" t="str">
        <f t="shared" si="157"/>
        <v>tier - 1</v>
      </c>
      <c r="S985" t="s">
        <v>20</v>
      </c>
      <c r="T985" s="8" t="str">
        <f t="shared" si="158"/>
        <v>R1012</v>
      </c>
    </row>
    <row r="986" spans="1:20">
      <c r="A986" t="s">
        <v>1014</v>
      </c>
      <c r="B986" t="str">
        <f t="shared" si="159"/>
        <v>Id1354</v>
      </c>
      <c r="C986">
        <v>1978</v>
      </c>
      <c r="D986" s="8">
        <f t="shared" si="150"/>
        <v>1978</v>
      </c>
      <c r="E986" t="s">
        <v>7</v>
      </c>
      <c r="F986" s="8" t="str">
        <f t="shared" si="151"/>
        <v>Jul</v>
      </c>
      <c r="G986">
        <v>17</v>
      </c>
      <c r="H986" s="15" t="str">
        <f t="shared" si="152"/>
        <v>17-Jul-1978</v>
      </c>
      <c r="I986" s="13">
        <v>28688</v>
      </c>
      <c r="J986" s="18">
        <f t="shared" si="153"/>
        <v>44</v>
      </c>
      <c r="K986">
        <v>1</v>
      </c>
      <c r="L986" s="14">
        <v>8023.14</v>
      </c>
      <c r="M986" t="s">
        <v>8</v>
      </c>
      <c r="N986">
        <f t="shared" si="154"/>
        <v>1</v>
      </c>
      <c r="O986" s="8" t="str">
        <f t="shared" si="155"/>
        <v>tier - 2</v>
      </c>
      <c r="P986" t="s">
        <v>9</v>
      </c>
      <c r="Q986">
        <f t="shared" si="156"/>
        <v>1</v>
      </c>
      <c r="R986" s="8" t="str">
        <f t="shared" si="157"/>
        <v>tier - 3</v>
      </c>
      <c r="S986" t="s">
        <v>20</v>
      </c>
      <c r="T986" s="8" t="str">
        <f t="shared" si="158"/>
        <v>R1012</v>
      </c>
    </row>
    <row r="987" spans="1:20">
      <c r="A987" t="s">
        <v>1015</v>
      </c>
      <c r="B987" t="str">
        <f t="shared" si="159"/>
        <v>Id1353</v>
      </c>
      <c r="C987">
        <v>1976</v>
      </c>
      <c r="D987" s="8">
        <f t="shared" si="150"/>
        <v>1976</v>
      </c>
      <c r="E987" t="s">
        <v>27</v>
      </c>
      <c r="F987" s="8" t="str">
        <f t="shared" si="151"/>
        <v>Dec</v>
      </c>
      <c r="G987">
        <v>20</v>
      </c>
      <c r="H987" s="15" t="str">
        <f t="shared" si="152"/>
        <v>20-Dec-1976</v>
      </c>
      <c r="I987" s="13">
        <v>28114</v>
      </c>
      <c r="J987" s="18">
        <f t="shared" si="153"/>
        <v>46</v>
      </c>
      <c r="K987">
        <v>0</v>
      </c>
      <c r="L987" s="14">
        <v>8026.67</v>
      </c>
      <c r="M987" t="s">
        <v>8</v>
      </c>
      <c r="N987">
        <f t="shared" si="154"/>
        <v>1</v>
      </c>
      <c r="O987" s="8" t="str">
        <f t="shared" si="155"/>
        <v>tier - 2</v>
      </c>
      <c r="P987" t="s">
        <v>8</v>
      </c>
      <c r="Q987">
        <f t="shared" si="156"/>
        <v>9</v>
      </c>
      <c r="R987" s="8" t="str">
        <f t="shared" si="157"/>
        <v>tier - 2</v>
      </c>
      <c r="S987" t="s">
        <v>20</v>
      </c>
      <c r="T987" s="8" t="str">
        <f t="shared" si="158"/>
        <v>R1012</v>
      </c>
    </row>
    <row r="988" spans="1:20">
      <c r="A988" t="s">
        <v>1016</v>
      </c>
      <c r="B988" t="str">
        <f t="shared" si="159"/>
        <v>Id1352</v>
      </c>
      <c r="C988">
        <v>1977</v>
      </c>
      <c r="D988" s="8">
        <f t="shared" si="150"/>
        <v>1977</v>
      </c>
      <c r="E988" t="s">
        <v>12</v>
      </c>
      <c r="F988" s="8" t="str">
        <f t="shared" si="151"/>
        <v>Nov</v>
      </c>
      <c r="G988">
        <v>6</v>
      </c>
      <c r="H988" s="15" t="str">
        <f t="shared" si="152"/>
        <v>6-Nov-1977</v>
      </c>
      <c r="I988" s="13">
        <v>28435</v>
      </c>
      <c r="J988" s="18">
        <f t="shared" si="153"/>
        <v>45</v>
      </c>
      <c r="K988">
        <v>2</v>
      </c>
      <c r="L988" s="14">
        <v>8027.97</v>
      </c>
      <c r="M988" t="s">
        <v>9</v>
      </c>
      <c r="N988">
        <f t="shared" si="154"/>
        <v>4</v>
      </c>
      <c r="O988" s="8" t="str">
        <f t="shared" si="155"/>
        <v>tier - 3</v>
      </c>
      <c r="P988" t="s">
        <v>8</v>
      </c>
      <c r="Q988">
        <f t="shared" si="156"/>
        <v>9</v>
      </c>
      <c r="R988" s="8" t="str">
        <f t="shared" si="157"/>
        <v>tier - 2</v>
      </c>
      <c r="S988" t="s">
        <v>39</v>
      </c>
      <c r="T988" s="8" t="str">
        <f t="shared" si="158"/>
        <v>R1011</v>
      </c>
    </row>
    <row r="989" spans="1:20">
      <c r="A989" t="s">
        <v>1017</v>
      </c>
      <c r="B989" t="str">
        <f t="shared" si="159"/>
        <v>Id1351</v>
      </c>
      <c r="C989">
        <v>2003</v>
      </c>
      <c r="D989" s="8">
        <f t="shared" si="150"/>
        <v>2003</v>
      </c>
      <c r="E989" t="s">
        <v>27</v>
      </c>
      <c r="F989" s="8" t="str">
        <f t="shared" si="151"/>
        <v>Dec</v>
      </c>
      <c r="G989">
        <v>12</v>
      </c>
      <c r="H989" s="15" t="str">
        <f t="shared" si="152"/>
        <v>12-Dec-2003</v>
      </c>
      <c r="I989" s="13">
        <v>37967</v>
      </c>
      <c r="J989" s="18">
        <f t="shared" si="153"/>
        <v>19</v>
      </c>
      <c r="K989">
        <v>0</v>
      </c>
      <c r="L989" s="14">
        <v>8035.64</v>
      </c>
      <c r="M989" t="s">
        <v>8</v>
      </c>
      <c r="N989">
        <f t="shared" si="154"/>
        <v>1</v>
      </c>
      <c r="O989" s="8" t="str">
        <f t="shared" si="155"/>
        <v>tier - 2</v>
      </c>
      <c r="P989" t="s">
        <v>8</v>
      </c>
      <c r="Q989">
        <f t="shared" si="156"/>
        <v>9</v>
      </c>
      <c r="R989" s="8" t="str">
        <f t="shared" si="157"/>
        <v>tier - 2</v>
      </c>
      <c r="S989" t="s">
        <v>20</v>
      </c>
      <c r="T989" s="8" t="str">
        <f t="shared" si="158"/>
        <v>R1012</v>
      </c>
    </row>
    <row r="990" spans="1:20">
      <c r="A990" t="s">
        <v>1018</v>
      </c>
      <c r="B990" t="str">
        <f t="shared" si="159"/>
        <v>Id1350</v>
      </c>
      <c r="C990">
        <v>1985</v>
      </c>
      <c r="D990" s="8">
        <f t="shared" si="150"/>
        <v>1985</v>
      </c>
      <c r="E990" t="s">
        <v>12</v>
      </c>
      <c r="F990" s="8" t="str">
        <f t="shared" si="151"/>
        <v>Nov</v>
      </c>
      <c r="G990">
        <v>28</v>
      </c>
      <c r="H990" s="15" t="str">
        <f t="shared" si="152"/>
        <v>28-Nov-1985</v>
      </c>
      <c r="I990" s="13">
        <v>31379</v>
      </c>
      <c r="J990" s="18">
        <f t="shared" si="153"/>
        <v>37</v>
      </c>
      <c r="K990">
        <v>3</v>
      </c>
      <c r="L990" s="14">
        <v>8059.06</v>
      </c>
      <c r="M990" t="s">
        <v>8</v>
      </c>
      <c r="N990">
        <f t="shared" si="154"/>
        <v>1</v>
      </c>
      <c r="O990" s="8" t="str">
        <f t="shared" si="155"/>
        <v>tier - 2</v>
      </c>
      <c r="P990" t="s">
        <v>9</v>
      </c>
      <c r="Q990">
        <f t="shared" si="156"/>
        <v>1</v>
      </c>
      <c r="R990" s="8" t="str">
        <f t="shared" si="157"/>
        <v>tier - 3</v>
      </c>
      <c r="S990" t="s">
        <v>20</v>
      </c>
      <c r="T990" s="8" t="str">
        <f t="shared" si="158"/>
        <v>R1012</v>
      </c>
    </row>
    <row r="991" spans="1:20">
      <c r="A991" t="s">
        <v>1019</v>
      </c>
      <c r="B991" t="str">
        <f t="shared" si="159"/>
        <v>Id1349</v>
      </c>
      <c r="C991">
        <v>1982</v>
      </c>
      <c r="D991" s="8">
        <f t="shared" si="150"/>
        <v>1982</v>
      </c>
      <c r="E991" t="s">
        <v>27</v>
      </c>
      <c r="F991" s="8" t="str">
        <f t="shared" si="151"/>
        <v>Dec</v>
      </c>
      <c r="G991">
        <v>27</v>
      </c>
      <c r="H991" s="15" t="str">
        <f t="shared" si="152"/>
        <v>27-Dec-1982</v>
      </c>
      <c r="I991" s="13">
        <v>30312</v>
      </c>
      <c r="J991" s="18">
        <f t="shared" si="153"/>
        <v>40</v>
      </c>
      <c r="K991">
        <v>3</v>
      </c>
      <c r="L991" s="14">
        <v>8059.68</v>
      </c>
      <c r="M991" t="s">
        <v>8</v>
      </c>
      <c r="N991">
        <f t="shared" si="154"/>
        <v>1</v>
      </c>
      <c r="O991" s="8" t="str">
        <f t="shared" si="155"/>
        <v>tier - 2</v>
      </c>
      <c r="P991" t="s">
        <v>9</v>
      </c>
      <c r="Q991">
        <f t="shared" si="156"/>
        <v>1</v>
      </c>
      <c r="R991" s="8" t="str">
        <f t="shared" si="157"/>
        <v>tier - 3</v>
      </c>
      <c r="S991" t="s">
        <v>20</v>
      </c>
      <c r="T991" s="8" t="str">
        <f t="shared" si="158"/>
        <v>R1012</v>
      </c>
    </row>
    <row r="992" spans="1:20">
      <c r="A992" t="s">
        <v>1020</v>
      </c>
      <c r="B992" t="str">
        <f t="shared" si="159"/>
        <v>Id1348</v>
      </c>
      <c r="C992">
        <v>1970</v>
      </c>
      <c r="D992" s="8">
        <f t="shared" si="150"/>
        <v>1970</v>
      </c>
      <c r="E992" t="s">
        <v>27</v>
      </c>
      <c r="F992" s="8" t="str">
        <f t="shared" si="151"/>
        <v>Dec</v>
      </c>
      <c r="G992">
        <v>12</v>
      </c>
      <c r="H992" s="15" t="str">
        <f t="shared" si="152"/>
        <v>12-Dec-1970</v>
      </c>
      <c r="I992" s="13">
        <v>25914</v>
      </c>
      <c r="J992" s="18">
        <f t="shared" si="153"/>
        <v>52</v>
      </c>
      <c r="K992">
        <v>0</v>
      </c>
      <c r="L992" s="14">
        <v>8062.31</v>
      </c>
      <c r="M992" t="s">
        <v>8</v>
      </c>
      <c r="N992">
        <f t="shared" si="154"/>
        <v>1</v>
      </c>
      <c r="O992" s="8" t="str">
        <f t="shared" si="155"/>
        <v>tier - 2</v>
      </c>
      <c r="P992" t="s">
        <v>13</v>
      </c>
      <c r="Q992">
        <f t="shared" si="156"/>
        <v>2</v>
      </c>
      <c r="R992" s="8" t="str">
        <f t="shared" si="157"/>
        <v>tier - 1</v>
      </c>
      <c r="S992" t="s">
        <v>10</v>
      </c>
      <c r="T992" s="8" t="str">
        <f t="shared" si="158"/>
        <v>R1013</v>
      </c>
    </row>
    <row r="993" spans="1:20">
      <c r="A993" t="s">
        <v>1021</v>
      </c>
      <c r="B993" t="str">
        <f t="shared" si="159"/>
        <v>Id1347</v>
      </c>
      <c r="C993">
        <v>1975</v>
      </c>
      <c r="D993" s="8">
        <f t="shared" si="150"/>
        <v>1975</v>
      </c>
      <c r="E993" t="s">
        <v>15</v>
      </c>
      <c r="F993" s="8" t="str">
        <f t="shared" si="151"/>
        <v>Jun</v>
      </c>
      <c r="G993">
        <v>28</v>
      </c>
      <c r="H993" s="15" t="str">
        <f t="shared" si="152"/>
        <v>28-Jun-1975</v>
      </c>
      <c r="I993" s="13">
        <v>27573</v>
      </c>
      <c r="J993" s="18">
        <f t="shared" si="153"/>
        <v>47</v>
      </c>
      <c r="K993">
        <v>1</v>
      </c>
      <c r="L993" s="14">
        <v>8062.76</v>
      </c>
      <c r="M993" t="s">
        <v>9</v>
      </c>
      <c r="N993">
        <f t="shared" si="154"/>
        <v>4</v>
      </c>
      <c r="O993" s="8" t="str">
        <f t="shared" si="155"/>
        <v>tier - 3</v>
      </c>
      <c r="P993" t="s">
        <v>9</v>
      </c>
      <c r="Q993">
        <f t="shared" si="156"/>
        <v>1</v>
      </c>
      <c r="R993" s="8" t="str">
        <f t="shared" si="157"/>
        <v>tier - 3</v>
      </c>
      <c r="S993" t="s">
        <v>39</v>
      </c>
      <c r="T993" s="8" t="str">
        <f t="shared" si="158"/>
        <v>R1011</v>
      </c>
    </row>
    <row r="994" spans="1:20">
      <c r="A994" t="s">
        <v>1022</v>
      </c>
      <c r="B994" t="str">
        <f t="shared" si="159"/>
        <v>Id1346</v>
      </c>
      <c r="C994">
        <v>1965</v>
      </c>
      <c r="D994" s="8">
        <f t="shared" si="150"/>
        <v>1965</v>
      </c>
      <c r="E994" t="s">
        <v>32</v>
      </c>
      <c r="F994" s="8" t="str">
        <f t="shared" si="151"/>
        <v>Aug</v>
      </c>
      <c r="G994">
        <v>11</v>
      </c>
      <c r="H994" s="15" t="str">
        <f t="shared" si="152"/>
        <v>11-Aug-1965</v>
      </c>
      <c r="I994" s="13">
        <v>23965</v>
      </c>
      <c r="J994" s="18">
        <f t="shared" si="153"/>
        <v>57</v>
      </c>
      <c r="K994">
        <v>0</v>
      </c>
      <c r="L994" s="14">
        <v>8067.83</v>
      </c>
      <c r="M994" t="s">
        <v>9</v>
      </c>
      <c r="N994">
        <f t="shared" si="154"/>
        <v>4</v>
      </c>
      <c r="O994" s="8" t="str">
        <f t="shared" si="155"/>
        <v>tier - 3</v>
      </c>
      <c r="P994" t="s">
        <v>13</v>
      </c>
      <c r="Q994">
        <f t="shared" si="156"/>
        <v>2</v>
      </c>
      <c r="R994" s="8" t="str">
        <f t="shared" si="157"/>
        <v>tier - 1</v>
      </c>
      <c r="S994" t="s">
        <v>10</v>
      </c>
      <c r="T994" s="8" t="str">
        <f t="shared" si="158"/>
        <v>R1013</v>
      </c>
    </row>
    <row r="995" spans="1:20">
      <c r="A995" t="s">
        <v>1023</v>
      </c>
      <c r="B995" t="str">
        <f t="shared" si="159"/>
        <v>Id1345</v>
      </c>
      <c r="C995">
        <v>1975</v>
      </c>
      <c r="D995" s="8">
        <f t="shared" si="150"/>
        <v>1975</v>
      </c>
      <c r="E995" t="s">
        <v>27</v>
      </c>
      <c r="F995" s="8" t="str">
        <f t="shared" si="151"/>
        <v>Dec</v>
      </c>
      <c r="G995">
        <v>15</v>
      </c>
      <c r="H995" s="15" t="str">
        <f t="shared" si="152"/>
        <v>15-Dec-1975</v>
      </c>
      <c r="I995" s="13">
        <v>27743</v>
      </c>
      <c r="J995" s="18">
        <f t="shared" si="153"/>
        <v>47</v>
      </c>
      <c r="K995">
        <v>1</v>
      </c>
      <c r="L995" s="14">
        <v>8068.19</v>
      </c>
      <c r="M995" t="s">
        <v>9</v>
      </c>
      <c r="N995">
        <f t="shared" si="154"/>
        <v>4</v>
      </c>
      <c r="O995" s="8" t="str">
        <f t="shared" si="155"/>
        <v>tier - 3</v>
      </c>
      <c r="P995" t="s">
        <v>8</v>
      </c>
      <c r="Q995">
        <f t="shared" si="156"/>
        <v>9</v>
      </c>
      <c r="R995" s="8" t="str">
        <f t="shared" si="157"/>
        <v>tier - 2</v>
      </c>
      <c r="S995" t="s">
        <v>39</v>
      </c>
      <c r="T995" s="8" t="str">
        <f t="shared" si="158"/>
        <v>R1011</v>
      </c>
    </row>
    <row r="996" spans="1:20">
      <c r="A996" t="s">
        <v>1024</v>
      </c>
      <c r="B996" t="str">
        <f t="shared" si="159"/>
        <v>Id1344</v>
      </c>
      <c r="C996">
        <v>1965</v>
      </c>
      <c r="D996" s="8">
        <f t="shared" si="150"/>
        <v>1965</v>
      </c>
      <c r="E996" t="s">
        <v>34</v>
      </c>
      <c r="F996" s="8" t="str">
        <f t="shared" si="151"/>
        <v>Oct</v>
      </c>
      <c r="G996">
        <v>21</v>
      </c>
      <c r="H996" s="15" t="str">
        <f t="shared" si="152"/>
        <v>21-Oct-1965</v>
      </c>
      <c r="I996" s="13">
        <v>24036</v>
      </c>
      <c r="J996" s="18">
        <f t="shared" si="153"/>
        <v>57</v>
      </c>
      <c r="K996">
        <v>0</v>
      </c>
      <c r="L996" s="14">
        <v>8071.57</v>
      </c>
      <c r="M996" t="s">
        <v>9</v>
      </c>
      <c r="N996">
        <f t="shared" si="154"/>
        <v>4</v>
      </c>
      <c r="O996" s="8" t="str">
        <f t="shared" si="155"/>
        <v>tier - 3</v>
      </c>
      <c r="P996" t="s">
        <v>13</v>
      </c>
      <c r="Q996">
        <f t="shared" si="156"/>
        <v>2</v>
      </c>
      <c r="R996" s="8" t="str">
        <f t="shared" si="157"/>
        <v>tier - 1</v>
      </c>
      <c r="S996" t="s">
        <v>39</v>
      </c>
      <c r="T996" s="8" t="str">
        <f t="shared" si="158"/>
        <v>R1011</v>
      </c>
    </row>
    <row r="997" spans="1:20">
      <c r="A997" t="s">
        <v>1025</v>
      </c>
      <c r="B997" t="str">
        <f t="shared" si="159"/>
        <v>Id1343</v>
      </c>
      <c r="C997">
        <v>1993</v>
      </c>
      <c r="D997" s="8">
        <f t="shared" si="150"/>
        <v>1993</v>
      </c>
      <c r="E997" t="s">
        <v>12</v>
      </c>
      <c r="F997" s="8" t="str">
        <f t="shared" si="151"/>
        <v>Nov</v>
      </c>
      <c r="G997">
        <v>7</v>
      </c>
      <c r="H997" s="15" t="str">
        <f t="shared" si="152"/>
        <v>7-Nov-1993</v>
      </c>
      <c r="I997" s="13">
        <v>34280</v>
      </c>
      <c r="J997" s="18">
        <f t="shared" si="153"/>
        <v>29</v>
      </c>
      <c r="K997">
        <v>0</v>
      </c>
      <c r="L997" s="14">
        <v>8077.41</v>
      </c>
      <c r="M997" t="s">
        <v>8</v>
      </c>
      <c r="N997">
        <f t="shared" si="154"/>
        <v>1</v>
      </c>
      <c r="O997" s="8" t="str">
        <f t="shared" si="155"/>
        <v>tier - 2</v>
      </c>
      <c r="P997" t="s">
        <v>13</v>
      </c>
      <c r="Q997">
        <f t="shared" si="156"/>
        <v>2</v>
      </c>
      <c r="R997" s="8" t="str">
        <f t="shared" si="157"/>
        <v>tier - 1</v>
      </c>
      <c r="S997" t="s">
        <v>532</v>
      </c>
      <c r="T997" s="8" t="str">
        <f t="shared" si="158"/>
        <v>R1026</v>
      </c>
    </row>
    <row r="998" spans="1:20">
      <c r="A998" t="s">
        <v>1026</v>
      </c>
      <c r="B998" t="str">
        <f t="shared" si="159"/>
        <v>Id1342</v>
      </c>
      <c r="C998">
        <v>2001</v>
      </c>
      <c r="D998" s="8">
        <f t="shared" si="150"/>
        <v>2001</v>
      </c>
      <c r="E998" t="s">
        <v>32</v>
      </c>
      <c r="F998" s="8" t="str">
        <f t="shared" si="151"/>
        <v>Aug</v>
      </c>
      <c r="G998">
        <v>28</v>
      </c>
      <c r="H998" s="15" t="str">
        <f t="shared" si="152"/>
        <v>28-Aug-2001</v>
      </c>
      <c r="I998" s="13">
        <v>37131</v>
      </c>
      <c r="J998" s="18">
        <f t="shared" si="153"/>
        <v>21</v>
      </c>
      <c r="K998">
        <v>0</v>
      </c>
      <c r="L998" s="14">
        <v>8081.26</v>
      </c>
      <c r="M998" t="s">
        <v>8</v>
      </c>
      <c r="N998">
        <f t="shared" si="154"/>
        <v>1</v>
      </c>
      <c r="O998" s="8" t="str">
        <f t="shared" si="155"/>
        <v>tier - 2</v>
      </c>
      <c r="P998" t="s">
        <v>8</v>
      </c>
      <c r="Q998">
        <f t="shared" si="156"/>
        <v>9</v>
      </c>
      <c r="R998" s="8" t="str">
        <f t="shared" si="157"/>
        <v>tier - 2</v>
      </c>
      <c r="S998" t="s">
        <v>20</v>
      </c>
      <c r="T998" s="8" t="str">
        <f t="shared" si="158"/>
        <v>R1012</v>
      </c>
    </row>
    <row r="999" spans="1:20">
      <c r="A999" t="s">
        <v>1027</v>
      </c>
      <c r="B999" t="str">
        <f t="shared" si="159"/>
        <v>Id1341</v>
      </c>
      <c r="C999">
        <v>1994</v>
      </c>
      <c r="D999" s="8">
        <f t="shared" si="150"/>
        <v>1994</v>
      </c>
      <c r="E999" t="s">
        <v>34</v>
      </c>
      <c r="F999" s="8" t="str">
        <f t="shared" si="151"/>
        <v>Oct</v>
      </c>
      <c r="G999">
        <v>12</v>
      </c>
      <c r="H999" s="15" t="str">
        <f t="shared" si="152"/>
        <v>12-Oct-1994</v>
      </c>
      <c r="I999" s="13">
        <v>34619</v>
      </c>
      <c r="J999" s="18">
        <f t="shared" si="153"/>
        <v>28</v>
      </c>
      <c r="K999">
        <v>0</v>
      </c>
      <c r="L999" s="14">
        <v>8081.74</v>
      </c>
      <c r="M999" t="s">
        <v>8</v>
      </c>
      <c r="N999">
        <f t="shared" si="154"/>
        <v>1</v>
      </c>
      <c r="O999" s="8" t="str">
        <f t="shared" si="155"/>
        <v>tier - 2</v>
      </c>
      <c r="P999" t="s">
        <v>8</v>
      </c>
      <c r="Q999">
        <f t="shared" si="156"/>
        <v>9</v>
      </c>
      <c r="R999" s="8" t="str">
        <f t="shared" si="157"/>
        <v>tier - 2</v>
      </c>
      <c r="S999" t="s">
        <v>532</v>
      </c>
      <c r="T999" s="8" t="str">
        <f t="shared" si="158"/>
        <v>R1026</v>
      </c>
    </row>
    <row r="1000" spans="1:20">
      <c r="A1000" t="s">
        <v>1028</v>
      </c>
      <c r="B1000" t="str">
        <f t="shared" si="159"/>
        <v>Id1340</v>
      </c>
      <c r="C1000">
        <v>1975</v>
      </c>
      <c r="D1000" s="8">
        <f t="shared" si="150"/>
        <v>1975</v>
      </c>
      <c r="E1000" t="s">
        <v>27</v>
      </c>
      <c r="F1000" s="8" t="str">
        <f t="shared" si="151"/>
        <v>Dec</v>
      </c>
      <c r="G1000">
        <v>21</v>
      </c>
      <c r="H1000" s="15" t="str">
        <f t="shared" si="152"/>
        <v>21-Dec-1975</v>
      </c>
      <c r="I1000" s="13">
        <v>27749</v>
      </c>
      <c r="J1000" s="18">
        <f t="shared" si="153"/>
        <v>47</v>
      </c>
      <c r="K1000">
        <v>1</v>
      </c>
      <c r="L1000" s="14">
        <v>8083.92</v>
      </c>
      <c r="M1000" t="s">
        <v>9</v>
      </c>
      <c r="N1000">
        <f t="shared" si="154"/>
        <v>4</v>
      </c>
      <c r="O1000" s="8" t="str">
        <f t="shared" si="155"/>
        <v>tier - 3</v>
      </c>
      <c r="P1000" t="s">
        <v>9</v>
      </c>
      <c r="Q1000">
        <f t="shared" si="156"/>
        <v>1</v>
      </c>
      <c r="R1000" s="8" t="str">
        <f t="shared" si="157"/>
        <v>tier - 3</v>
      </c>
      <c r="S1000" t="s">
        <v>10</v>
      </c>
      <c r="T1000" s="8" t="str">
        <f t="shared" si="158"/>
        <v>R1013</v>
      </c>
    </row>
    <row r="1001" spans="1:20">
      <c r="A1001" t="s">
        <v>1029</v>
      </c>
      <c r="B1001" t="str">
        <f t="shared" si="159"/>
        <v>Id1339</v>
      </c>
      <c r="C1001">
        <v>1967</v>
      </c>
      <c r="D1001" s="8">
        <f t="shared" si="150"/>
        <v>1967</v>
      </c>
      <c r="E1001" t="s">
        <v>15</v>
      </c>
      <c r="F1001" s="8" t="str">
        <f t="shared" si="151"/>
        <v>Jun</v>
      </c>
      <c r="G1001">
        <v>10</v>
      </c>
      <c r="H1001" s="15" t="str">
        <f t="shared" si="152"/>
        <v>10-Jun-1967</v>
      </c>
      <c r="I1001" s="13">
        <v>24633</v>
      </c>
      <c r="J1001" s="18">
        <f t="shared" si="153"/>
        <v>55</v>
      </c>
      <c r="K1001">
        <v>0</v>
      </c>
      <c r="L1001" s="14">
        <v>8091.3</v>
      </c>
      <c r="M1001" t="s">
        <v>9</v>
      </c>
      <c r="N1001">
        <f t="shared" si="154"/>
        <v>4</v>
      </c>
      <c r="O1001" s="8" t="str">
        <f t="shared" si="155"/>
        <v>tier - 3</v>
      </c>
      <c r="P1001" t="s">
        <v>13</v>
      </c>
      <c r="Q1001">
        <f t="shared" si="156"/>
        <v>2</v>
      </c>
      <c r="R1001" s="8" t="str">
        <f t="shared" si="157"/>
        <v>tier - 1</v>
      </c>
      <c r="S1001" t="s">
        <v>20</v>
      </c>
      <c r="T1001" s="8" t="str">
        <f t="shared" si="158"/>
        <v>R1012</v>
      </c>
    </row>
    <row r="1002" spans="1:20">
      <c r="A1002" t="s">
        <v>1030</v>
      </c>
      <c r="B1002" t="str">
        <f t="shared" si="159"/>
        <v>Id1338</v>
      </c>
      <c r="C1002">
        <v>1973</v>
      </c>
      <c r="D1002" s="8">
        <f t="shared" si="150"/>
        <v>1973</v>
      </c>
      <c r="E1002" t="s">
        <v>34</v>
      </c>
      <c r="F1002" s="8" t="str">
        <f t="shared" si="151"/>
        <v>Oct</v>
      </c>
      <c r="G1002">
        <v>11</v>
      </c>
      <c r="H1002" s="15" t="str">
        <f t="shared" si="152"/>
        <v>11-Oct-1973</v>
      </c>
      <c r="I1002" s="13">
        <v>26948</v>
      </c>
      <c r="J1002" s="18">
        <f t="shared" si="153"/>
        <v>49</v>
      </c>
      <c r="K1002">
        <v>0</v>
      </c>
      <c r="L1002" s="14">
        <v>8112.59</v>
      </c>
      <c r="M1002" t="s">
        <v>8</v>
      </c>
      <c r="N1002">
        <f t="shared" si="154"/>
        <v>1</v>
      </c>
      <c r="O1002" s="8" t="str">
        <f t="shared" si="155"/>
        <v>tier - 2</v>
      </c>
      <c r="P1002" t="s">
        <v>8</v>
      </c>
      <c r="Q1002">
        <f t="shared" si="156"/>
        <v>9</v>
      </c>
      <c r="R1002" s="8" t="str">
        <f t="shared" si="157"/>
        <v>tier - 2</v>
      </c>
      <c r="S1002" t="s">
        <v>10</v>
      </c>
      <c r="T1002" s="8" t="str">
        <f t="shared" si="158"/>
        <v>R1013</v>
      </c>
    </row>
    <row r="1003" spans="1:20">
      <c r="A1003" t="s">
        <v>1031</v>
      </c>
      <c r="B1003" t="str">
        <f t="shared" si="159"/>
        <v>Id1337</v>
      </c>
      <c r="C1003">
        <v>1978</v>
      </c>
      <c r="D1003" s="8">
        <f t="shared" si="150"/>
        <v>1978</v>
      </c>
      <c r="E1003" t="s">
        <v>17</v>
      </c>
      <c r="F1003" s="8" t="str">
        <f t="shared" si="151"/>
        <v>Sep</v>
      </c>
      <c r="G1003">
        <v>1</v>
      </c>
      <c r="H1003" s="15" t="str">
        <f t="shared" si="152"/>
        <v>1-Sep-1978</v>
      </c>
      <c r="I1003" s="13">
        <v>28734</v>
      </c>
      <c r="J1003" s="18">
        <f t="shared" si="153"/>
        <v>44</v>
      </c>
      <c r="K1003">
        <v>2</v>
      </c>
      <c r="L1003" s="14">
        <v>8116.27</v>
      </c>
      <c r="M1003" t="s">
        <v>9</v>
      </c>
      <c r="N1003">
        <f t="shared" si="154"/>
        <v>4</v>
      </c>
      <c r="O1003" s="8" t="str">
        <f t="shared" si="155"/>
        <v>tier - 3</v>
      </c>
      <c r="P1003" t="s">
        <v>13</v>
      </c>
      <c r="Q1003">
        <f t="shared" si="156"/>
        <v>2</v>
      </c>
      <c r="R1003" s="8" t="str">
        <f t="shared" si="157"/>
        <v>tier - 1</v>
      </c>
      <c r="S1003" t="s">
        <v>20</v>
      </c>
      <c r="T1003" s="8" t="str">
        <f t="shared" si="158"/>
        <v>R1012</v>
      </c>
    </row>
    <row r="1004" spans="1:20">
      <c r="A1004" t="s">
        <v>1032</v>
      </c>
      <c r="B1004" t="str">
        <f t="shared" si="159"/>
        <v>Id1336</v>
      </c>
      <c r="C1004">
        <v>1973</v>
      </c>
      <c r="D1004" s="8">
        <f t="shared" si="150"/>
        <v>1973</v>
      </c>
      <c r="E1004" t="s">
        <v>27</v>
      </c>
      <c r="F1004" s="8" t="str">
        <f t="shared" si="151"/>
        <v>Dec</v>
      </c>
      <c r="G1004">
        <v>16</v>
      </c>
      <c r="H1004" s="15" t="str">
        <f t="shared" si="152"/>
        <v>16-Dec-1973</v>
      </c>
      <c r="I1004" s="13">
        <v>27014</v>
      </c>
      <c r="J1004" s="18">
        <f t="shared" si="153"/>
        <v>49</v>
      </c>
      <c r="K1004">
        <v>0</v>
      </c>
      <c r="L1004" s="14">
        <v>8116.68</v>
      </c>
      <c r="M1004" t="s">
        <v>9</v>
      </c>
      <c r="N1004">
        <f t="shared" si="154"/>
        <v>4</v>
      </c>
      <c r="O1004" s="8" t="str">
        <f t="shared" si="155"/>
        <v>tier - 3</v>
      </c>
      <c r="P1004" t="s">
        <v>13</v>
      </c>
      <c r="Q1004">
        <f t="shared" si="156"/>
        <v>2</v>
      </c>
      <c r="R1004" s="8" t="str">
        <f t="shared" si="157"/>
        <v>tier - 1</v>
      </c>
      <c r="S1004" t="s">
        <v>39</v>
      </c>
      <c r="T1004" s="8" t="str">
        <f t="shared" si="158"/>
        <v>R1011</v>
      </c>
    </row>
    <row r="1005" spans="1:20">
      <c r="A1005" t="s">
        <v>1033</v>
      </c>
      <c r="B1005" t="str">
        <f t="shared" si="159"/>
        <v>Id1335</v>
      </c>
      <c r="C1005">
        <v>1973</v>
      </c>
      <c r="D1005" s="8">
        <f t="shared" si="150"/>
        <v>1973</v>
      </c>
      <c r="E1005" t="s">
        <v>32</v>
      </c>
      <c r="F1005" s="8" t="str">
        <f t="shared" si="151"/>
        <v>Aug</v>
      </c>
      <c r="G1005">
        <v>30</v>
      </c>
      <c r="H1005" s="15" t="str">
        <f t="shared" si="152"/>
        <v>30-Aug-1973</v>
      </c>
      <c r="I1005" s="13">
        <v>26906</v>
      </c>
      <c r="J1005" s="18">
        <f t="shared" si="153"/>
        <v>49</v>
      </c>
      <c r="K1005">
        <v>0</v>
      </c>
      <c r="L1005" s="14">
        <v>8124.41</v>
      </c>
      <c r="M1005" t="s">
        <v>9</v>
      </c>
      <c r="N1005">
        <f t="shared" si="154"/>
        <v>4</v>
      </c>
      <c r="O1005" s="8" t="str">
        <f t="shared" si="155"/>
        <v>tier - 3</v>
      </c>
      <c r="P1005" t="s">
        <v>13</v>
      </c>
      <c r="Q1005">
        <f t="shared" si="156"/>
        <v>2</v>
      </c>
      <c r="R1005" s="8" t="str">
        <f t="shared" si="157"/>
        <v>tier - 1</v>
      </c>
      <c r="S1005" t="s">
        <v>10</v>
      </c>
      <c r="T1005" s="8" t="str">
        <f t="shared" si="158"/>
        <v>R1013</v>
      </c>
    </row>
    <row r="1006" spans="1:20">
      <c r="A1006" t="s">
        <v>1034</v>
      </c>
      <c r="B1006" t="str">
        <f t="shared" si="159"/>
        <v>Id1334</v>
      </c>
      <c r="C1006">
        <v>1973</v>
      </c>
      <c r="D1006" s="8">
        <f t="shared" si="150"/>
        <v>1973</v>
      </c>
      <c r="E1006" t="s">
        <v>17</v>
      </c>
      <c r="F1006" s="8" t="str">
        <f t="shared" si="151"/>
        <v>Sep</v>
      </c>
      <c r="G1006">
        <v>3</v>
      </c>
      <c r="H1006" s="15" t="str">
        <f t="shared" si="152"/>
        <v>3-Sep-1973</v>
      </c>
      <c r="I1006" s="13">
        <v>26910</v>
      </c>
      <c r="J1006" s="18">
        <f t="shared" si="153"/>
        <v>49</v>
      </c>
      <c r="K1006">
        <v>0</v>
      </c>
      <c r="L1006" s="14">
        <v>8125.78</v>
      </c>
      <c r="M1006" t="s">
        <v>8</v>
      </c>
      <c r="N1006">
        <f t="shared" si="154"/>
        <v>1</v>
      </c>
      <c r="O1006" s="8" t="str">
        <f t="shared" si="155"/>
        <v>tier - 2</v>
      </c>
      <c r="P1006" t="s">
        <v>8</v>
      </c>
      <c r="Q1006">
        <f t="shared" si="156"/>
        <v>9</v>
      </c>
      <c r="R1006" s="8" t="str">
        <f t="shared" si="157"/>
        <v>tier - 2</v>
      </c>
      <c r="S1006" t="s">
        <v>10</v>
      </c>
      <c r="T1006" s="8" t="str">
        <f t="shared" si="158"/>
        <v>R1013</v>
      </c>
    </row>
    <row r="1007" spans="1:20">
      <c r="A1007" t="s">
        <v>1035</v>
      </c>
      <c r="B1007" t="str">
        <f t="shared" si="159"/>
        <v>Id1333</v>
      </c>
      <c r="C1007">
        <v>1990</v>
      </c>
      <c r="D1007" s="8">
        <f t="shared" si="150"/>
        <v>1990</v>
      </c>
      <c r="E1007" t="s">
        <v>15</v>
      </c>
      <c r="F1007" s="8" t="str">
        <f t="shared" si="151"/>
        <v>Jun</v>
      </c>
      <c r="G1007">
        <v>21</v>
      </c>
      <c r="H1007" s="15" t="str">
        <f t="shared" si="152"/>
        <v>21-Jun-1990</v>
      </c>
      <c r="I1007" s="13">
        <v>33045</v>
      </c>
      <c r="J1007" s="18">
        <f t="shared" si="153"/>
        <v>32</v>
      </c>
      <c r="K1007">
        <v>3</v>
      </c>
      <c r="L1007" s="14">
        <v>8157.92</v>
      </c>
      <c r="M1007" t="s">
        <v>8</v>
      </c>
      <c r="N1007">
        <f t="shared" si="154"/>
        <v>1</v>
      </c>
      <c r="O1007" s="8" t="str">
        <f t="shared" si="155"/>
        <v>tier - 2</v>
      </c>
      <c r="P1007" t="s">
        <v>9</v>
      </c>
      <c r="Q1007">
        <f t="shared" si="156"/>
        <v>1</v>
      </c>
      <c r="R1007" s="8" t="str">
        <f t="shared" si="157"/>
        <v>tier - 3</v>
      </c>
      <c r="S1007" t="s">
        <v>197</v>
      </c>
      <c r="T1007" s="8" t="str">
        <f t="shared" si="158"/>
        <v>R1025</v>
      </c>
    </row>
    <row r="1008" spans="1:20">
      <c r="A1008" t="s">
        <v>1036</v>
      </c>
      <c r="B1008" t="str">
        <f t="shared" si="159"/>
        <v>Id1332</v>
      </c>
      <c r="C1008">
        <v>1982</v>
      </c>
      <c r="D1008" s="8">
        <f t="shared" si="150"/>
        <v>1982</v>
      </c>
      <c r="E1008" t="s">
        <v>15</v>
      </c>
      <c r="F1008" s="8" t="str">
        <f t="shared" si="151"/>
        <v>Jun</v>
      </c>
      <c r="G1008">
        <v>28</v>
      </c>
      <c r="H1008" s="15" t="str">
        <f t="shared" si="152"/>
        <v>28-Jun-1982</v>
      </c>
      <c r="I1008" s="13">
        <v>30130</v>
      </c>
      <c r="J1008" s="18">
        <f t="shared" si="153"/>
        <v>40</v>
      </c>
      <c r="K1008">
        <v>4</v>
      </c>
      <c r="L1008" s="14">
        <v>8162.72</v>
      </c>
      <c r="M1008" t="s">
        <v>9</v>
      </c>
      <c r="N1008">
        <f t="shared" si="154"/>
        <v>4</v>
      </c>
      <c r="O1008" s="8" t="str">
        <f t="shared" si="155"/>
        <v>tier - 3</v>
      </c>
      <c r="P1008" t="s">
        <v>9</v>
      </c>
      <c r="Q1008">
        <f t="shared" si="156"/>
        <v>1</v>
      </c>
      <c r="R1008" s="8" t="str">
        <f t="shared" si="157"/>
        <v>tier - 3</v>
      </c>
      <c r="S1008" t="s">
        <v>20</v>
      </c>
      <c r="T1008" s="8" t="str">
        <f t="shared" si="158"/>
        <v>R1012</v>
      </c>
    </row>
    <row r="1009" spans="1:20">
      <c r="A1009" t="s">
        <v>1037</v>
      </c>
      <c r="B1009" t="str">
        <f t="shared" si="159"/>
        <v>Id1331</v>
      </c>
      <c r="C1009">
        <v>1963</v>
      </c>
      <c r="D1009" s="8">
        <f t="shared" si="150"/>
        <v>1963</v>
      </c>
      <c r="E1009" t="s">
        <v>12</v>
      </c>
      <c r="F1009" s="8" t="str">
        <f t="shared" si="151"/>
        <v>Nov</v>
      </c>
      <c r="G1009">
        <v>5</v>
      </c>
      <c r="H1009" s="15" t="str">
        <f t="shared" si="152"/>
        <v>5-Nov-1963</v>
      </c>
      <c r="I1009" s="13">
        <v>23320</v>
      </c>
      <c r="J1009" s="18">
        <f t="shared" si="153"/>
        <v>59</v>
      </c>
      <c r="K1009">
        <v>0</v>
      </c>
      <c r="L1009" s="14">
        <v>8177.9</v>
      </c>
      <c r="M1009" t="s">
        <v>9</v>
      </c>
      <c r="N1009">
        <f t="shared" si="154"/>
        <v>4</v>
      </c>
      <c r="O1009" s="8" t="str">
        <f t="shared" si="155"/>
        <v>tier - 3</v>
      </c>
      <c r="P1009" t="s">
        <v>13</v>
      </c>
      <c r="Q1009">
        <f t="shared" si="156"/>
        <v>2</v>
      </c>
      <c r="R1009" s="8" t="str">
        <f t="shared" si="157"/>
        <v>tier - 1</v>
      </c>
      <c r="S1009" t="s">
        <v>10</v>
      </c>
      <c r="T1009" s="8" t="str">
        <f t="shared" si="158"/>
        <v>R1013</v>
      </c>
    </row>
    <row r="1010" spans="1:20">
      <c r="A1010" t="s">
        <v>1038</v>
      </c>
      <c r="B1010" t="str">
        <f t="shared" si="159"/>
        <v>Id1330</v>
      </c>
      <c r="C1010">
        <v>1983</v>
      </c>
      <c r="D1010" s="8">
        <f t="shared" si="150"/>
        <v>1983</v>
      </c>
      <c r="E1010" t="s">
        <v>15</v>
      </c>
      <c r="F1010" s="8" t="str">
        <f t="shared" si="151"/>
        <v>Jun</v>
      </c>
      <c r="G1010">
        <v>8</v>
      </c>
      <c r="H1010" s="15" t="str">
        <f t="shared" si="152"/>
        <v>8-Jun-1983</v>
      </c>
      <c r="I1010" s="13">
        <v>30475</v>
      </c>
      <c r="J1010" s="18">
        <f t="shared" si="153"/>
        <v>40</v>
      </c>
      <c r="K1010">
        <v>3</v>
      </c>
      <c r="L1010" s="14">
        <v>8179.51</v>
      </c>
      <c r="M1010" t="s">
        <v>8</v>
      </c>
      <c r="N1010">
        <f t="shared" si="154"/>
        <v>1</v>
      </c>
      <c r="O1010" s="8" t="str">
        <f t="shared" si="155"/>
        <v>tier - 2</v>
      </c>
      <c r="P1010" t="s">
        <v>8</v>
      </c>
      <c r="Q1010">
        <f t="shared" si="156"/>
        <v>9</v>
      </c>
      <c r="R1010" s="8" t="str">
        <f t="shared" si="157"/>
        <v>tier - 2</v>
      </c>
      <c r="S1010" t="s">
        <v>513</v>
      </c>
      <c r="T1010" s="8" t="str">
        <f t="shared" si="158"/>
        <v>R1020</v>
      </c>
    </row>
    <row r="1011" spans="1:20">
      <c r="A1011" t="s">
        <v>1039</v>
      </c>
      <c r="B1011" t="str">
        <f t="shared" si="159"/>
        <v>Id1329</v>
      </c>
      <c r="C1011">
        <v>1997</v>
      </c>
      <c r="D1011" s="8">
        <f t="shared" si="150"/>
        <v>1997</v>
      </c>
      <c r="E1011" t="s">
        <v>34</v>
      </c>
      <c r="F1011" s="8" t="str">
        <f t="shared" si="151"/>
        <v>Oct</v>
      </c>
      <c r="G1011">
        <v>21</v>
      </c>
      <c r="H1011" s="15" t="str">
        <f t="shared" si="152"/>
        <v>21-Oct-1997</v>
      </c>
      <c r="I1011" s="13">
        <v>35724</v>
      </c>
      <c r="J1011" s="18">
        <f t="shared" si="153"/>
        <v>25</v>
      </c>
      <c r="K1011">
        <v>0</v>
      </c>
      <c r="L1011" s="14">
        <v>8182.89</v>
      </c>
      <c r="M1011" t="s">
        <v>8</v>
      </c>
      <c r="N1011">
        <f t="shared" si="154"/>
        <v>1</v>
      </c>
      <c r="O1011" s="8" t="str">
        <f t="shared" si="155"/>
        <v>tier - 2</v>
      </c>
      <c r="P1011" t="s">
        <v>13</v>
      </c>
      <c r="Q1011">
        <f t="shared" si="156"/>
        <v>2</v>
      </c>
      <c r="R1011" s="8" t="str">
        <f t="shared" si="157"/>
        <v>tier - 1</v>
      </c>
      <c r="S1011" t="s">
        <v>532</v>
      </c>
      <c r="T1011" s="8" t="str">
        <f t="shared" si="158"/>
        <v>R1026</v>
      </c>
    </row>
    <row r="1012" spans="1:20">
      <c r="A1012" t="s">
        <v>1040</v>
      </c>
      <c r="B1012" t="str">
        <f t="shared" si="159"/>
        <v>Id1328</v>
      </c>
      <c r="C1012">
        <v>1962</v>
      </c>
      <c r="D1012" s="8">
        <f t="shared" si="150"/>
        <v>1962</v>
      </c>
      <c r="E1012" t="s">
        <v>12</v>
      </c>
      <c r="F1012" s="8" t="str">
        <f t="shared" si="151"/>
        <v>Nov</v>
      </c>
      <c r="G1012">
        <v>23</v>
      </c>
      <c r="H1012" s="15" t="str">
        <f t="shared" si="152"/>
        <v>23-Nov-1962</v>
      </c>
      <c r="I1012" s="13">
        <v>22973</v>
      </c>
      <c r="J1012" s="18">
        <f t="shared" si="153"/>
        <v>60</v>
      </c>
      <c r="K1012">
        <v>0</v>
      </c>
      <c r="L1012" s="14">
        <v>8188.12</v>
      </c>
      <c r="M1012" t="s">
        <v>9</v>
      </c>
      <c r="N1012">
        <f t="shared" si="154"/>
        <v>4</v>
      </c>
      <c r="O1012" s="8" t="str">
        <f t="shared" si="155"/>
        <v>tier - 3</v>
      </c>
      <c r="P1012" t="s">
        <v>9</v>
      </c>
      <c r="Q1012">
        <f t="shared" si="156"/>
        <v>1</v>
      </c>
      <c r="R1012" s="8" t="str">
        <f t="shared" si="157"/>
        <v>tier - 3</v>
      </c>
      <c r="S1012" t="s">
        <v>10</v>
      </c>
      <c r="T1012" s="8" t="str">
        <f t="shared" si="158"/>
        <v>R1013</v>
      </c>
    </row>
    <row r="1013" spans="1:20">
      <c r="A1013" t="s">
        <v>1041</v>
      </c>
      <c r="B1013" t="str">
        <f t="shared" si="159"/>
        <v>Id1327</v>
      </c>
      <c r="C1013">
        <v>1978</v>
      </c>
      <c r="D1013" s="8">
        <f t="shared" si="150"/>
        <v>1978</v>
      </c>
      <c r="E1013" t="s">
        <v>34</v>
      </c>
      <c r="F1013" s="8" t="str">
        <f t="shared" si="151"/>
        <v>Oct</v>
      </c>
      <c r="G1013">
        <v>24</v>
      </c>
      <c r="H1013" s="15" t="str">
        <f t="shared" si="152"/>
        <v>24-Oct-1978</v>
      </c>
      <c r="I1013" s="13">
        <v>28787</v>
      </c>
      <c r="J1013" s="18">
        <f t="shared" si="153"/>
        <v>44</v>
      </c>
      <c r="K1013">
        <v>2</v>
      </c>
      <c r="L1013" s="14">
        <v>8211.1</v>
      </c>
      <c r="M1013" t="s">
        <v>8</v>
      </c>
      <c r="N1013">
        <f t="shared" si="154"/>
        <v>1</v>
      </c>
      <c r="O1013" s="8" t="str">
        <f t="shared" si="155"/>
        <v>tier - 2</v>
      </c>
      <c r="P1013" t="s">
        <v>9</v>
      </c>
      <c r="Q1013">
        <f t="shared" si="156"/>
        <v>1</v>
      </c>
      <c r="R1013" s="8" t="str">
        <f t="shared" si="157"/>
        <v>tier - 3</v>
      </c>
      <c r="S1013" t="s">
        <v>10</v>
      </c>
      <c r="T1013" s="8" t="str">
        <f t="shared" si="158"/>
        <v>R1013</v>
      </c>
    </row>
    <row r="1014" spans="1:20">
      <c r="A1014" t="s">
        <v>1042</v>
      </c>
      <c r="B1014" t="str">
        <f t="shared" si="159"/>
        <v>Id1326</v>
      </c>
      <c r="C1014">
        <v>1978</v>
      </c>
      <c r="D1014" s="8">
        <f t="shared" si="150"/>
        <v>1978</v>
      </c>
      <c r="E1014" t="s">
        <v>15</v>
      </c>
      <c r="F1014" s="8" t="str">
        <f t="shared" si="151"/>
        <v>Jun</v>
      </c>
      <c r="G1014">
        <v>30</v>
      </c>
      <c r="H1014" s="15" t="str">
        <f t="shared" si="152"/>
        <v>30-Jun-1978</v>
      </c>
      <c r="I1014" s="13">
        <v>28671</v>
      </c>
      <c r="J1014" s="18">
        <f t="shared" si="153"/>
        <v>44</v>
      </c>
      <c r="K1014">
        <v>2</v>
      </c>
      <c r="L1014" s="14">
        <v>8219.2000000000007</v>
      </c>
      <c r="M1014" t="s">
        <v>8</v>
      </c>
      <c r="N1014">
        <f t="shared" si="154"/>
        <v>1</v>
      </c>
      <c r="O1014" s="8" t="str">
        <f t="shared" si="155"/>
        <v>tier - 2</v>
      </c>
      <c r="P1014" t="s">
        <v>8</v>
      </c>
      <c r="Q1014">
        <f t="shared" si="156"/>
        <v>9</v>
      </c>
      <c r="R1014" s="8" t="str">
        <f t="shared" si="157"/>
        <v>tier - 2</v>
      </c>
      <c r="S1014" t="s">
        <v>10</v>
      </c>
      <c r="T1014" s="8" t="str">
        <f t="shared" si="158"/>
        <v>R1013</v>
      </c>
    </row>
    <row r="1015" spans="1:20">
      <c r="A1015" t="s">
        <v>1043</v>
      </c>
      <c r="B1015" t="str">
        <f t="shared" si="159"/>
        <v>Id1325</v>
      </c>
      <c r="C1015">
        <v>1976</v>
      </c>
      <c r="D1015" s="8">
        <f t="shared" si="150"/>
        <v>1976</v>
      </c>
      <c r="E1015" t="s">
        <v>17</v>
      </c>
      <c r="F1015" s="8" t="str">
        <f t="shared" si="151"/>
        <v>Sep</v>
      </c>
      <c r="G1015">
        <v>3</v>
      </c>
      <c r="H1015" s="15" t="str">
        <f t="shared" si="152"/>
        <v>3-Sep-1976</v>
      </c>
      <c r="I1015" s="13">
        <v>28006</v>
      </c>
      <c r="J1015" s="18">
        <f t="shared" si="153"/>
        <v>46</v>
      </c>
      <c r="K1015">
        <v>1</v>
      </c>
      <c r="L1015" s="14">
        <v>8232.64</v>
      </c>
      <c r="M1015" t="s">
        <v>8</v>
      </c>
      <c r="N1015">
        <f t="shared" si="154"/>
        <v>1</v>
      </c>
      <c r="O1015" s="8" t="str">
        <f t="shared" si="155"/>
        <v>tier - 2</v>
      </c>
      <c r="P1015" t="s">
        <v>9</v>
      </c>
      <c r="Q1015">
        <f t="shared" si="156"/>
        <v>1</v>
      </c>
      <c r="R1015" s="8" t="str">
        <f t="shared" si="157"/>
        <v>tier - 3</v>
      </c>
      <c r="S1015" t="s">
        <v>10</v>
      </c>
      <c r="T1015" s="8" t="str">
        <f t="shared" si="158"/>
        <v>R1013</v>
      </c>
    </row>
    <row r="1016" spans="1:20">
      <c r="A1016" t="s">
        <v>1044</v>
      </c>
      <c r="B1016" t="str">
        <f t="shared" si="159"/>
        <v>Id1324</v>
      </c>
      <c r="C1016">
        <v>1976</v>
      </c>
      <c r="D1016" s="8">
        <f t="shared" si="150"/>
        <v>1976</v>
      </c>
      <c r="E1016" t="s">
        <v>15</v>
      </c>
      <c r="F1016" s="8" t="str">
        <f t="shared" si="151"/>
        <v>Jun</v>
      </c>
      <c r="G1016">
        <v>30</v>
      </c>
      <c r="H1016" s="15" t="str">
        <f t="shared" si="152"/>
        <v>30-Jun-1976</v>
      </c>
      <c r="I1016" s="13">
        <v>27941</v>
      </c>
      <c r="J1016" s="18">
        <f t="shared" si="153"/>
        <v>46</v>
      </c>
      <c r="K1016">
        <v>1</v>
      </c>
      <c r="L1016" s="14">
        <v>8233.1</v>
      </c>
      <c r="M1016" t="s">
        <v>8</v>
      </c>
      <c r="N1016">
        <f t="shared" si="154"/>
        <v>1</v>
      </c>
      <c r="O1016" s="8" t="str">
        <f t="shared" si="155"/>
        <v>tier - 2</v>
      </c>
      <c r="P1016" t="s">
        <v>8</v>
      </c>
      <c r="Q1016">
        <f t="shared" si="156"/>
        <v>9</v>
      </c>
      <c r="R1016" s="8" t="str">
        <f t="shared" si="157"/>
        <v>tier - 2</v>
      </c>
      <c r="S1016" t="s">
        <v>10</v>
      </c>
      <c r="T1016" s="8" t="str">
        <f t="shared" si="158"/>
        <v>R1013</v>
      </c>
    </row>
    <row r="1017" spans="1:20">
      <c r="A1017" t="s">
        <v>1045</v>
      </c>
      <c r="B1017" t="str">
        <f t="shared" si="159"/>
        <v>Id1323</v>
      </c>
      <c r="C1017">
        <v>1976</v>
      </c>
      <c r="D1017" s="8">
        <f t="shared" si="150"/>
        <v>1976</v>
      </c>
      <c r="E1017" t="s">
        <v>17</v>
      </c>
      <c r="F1017" s="8" t="str">
        <f t="shared" si="151"/>
        <v>Sep</v>
      </c>
      <c r="G1017">
        <v>2</v>
      </c>
      <c r="H1017" s="15" t="str">
        <f t="shared" si="152"/>
        <v>2-Sep-1976</v>
      </c>
      <c r="I1017" s="13">
        <v>28005</v>
      </c>
      <c r="J1017" s="18">
        <f t="shared" si="153"/>
        <v>46</v>
      </c>
      <c r="K1017">
        <v>1</v>
      </c>
      <c r="L1017" s="14">
        <v>8240.59</v>
      </c>
      <c r="M1017" t="s">
        <v>8</v>
      </c>
      <c r="N1017">
        <f t="shared" si="154"/>
        <v>1</v>
      </c>
      <c r="O1017" s="8" t="str">
        <f t="shared" si="155"/>
        <v>tier - 2</v>
      </c>
      <c r="P1017" t="s">
        <v>8</v>
      </c>
      <c r="Q1017">
        <f t="shared" si="156"/>
        <v>9</v>
      </c>
      <c r="R1017" s="8" t="str">
        <f t="shared" si="157"/>
        <v>tier - 2</v>
      </c>
      <c r="S1017" t="s">
        <v>10</v>
      </c>
      <c r="T1017" s="8" t="str">
        <f t="shared" si="158"/>
        <v>R1013</v>
      </c>
    </row>
    <row r="1018" spans="1:20">
      <c r="A1018" t="s">
        <v>1046</v>
      </c>
      <c r="B1018" t="str">
        <f t="shared" si="159"/>
        <v>Id1322</v>
      </c>
      <c r="C1018">
        <v>1982</v>
      </c>
      <c r="D1018" s="8">
        <f t="shared" si="150"/>
        <v>1982</v>
      </c>
      <c r="E1018" t="s">
        <v>17</v>
      </c>
      <c r="F1018" s="8" t="str">
        <f t="shared" si="151"/>
        <v>Sep</v>
      </c>
      <c r="G1018">
        <v>27</v>
      </c>
      <c r="H1018" s="15" t="str">
        <f t="shared" si="152"/>
        <v>27-Sep-1982</v>
      </c>
      <c r="I1018" s="13">
        <v>30221</v>
      </c>
      <c r="J1018" s="18">
        <f t="shared" si="153"/>
        <v>40</v>
      </c>
      <c r="K1018">
        <v>3</v>
      </c>
      <c r="L1018" s="14">
        <v>8252.2800000000007</v>
      </c>
      <c r="M1018" t="s">
        <v>8</v>
      </c>
      <c r="N1018">
        <f t="shared" si="154"/>
        <v>1</v>
      </c>
      <c r="O1018" s="8" t="str">
        <f t="shared" si="155"/>
        <v>tier - 2</v>
      </c>
      <c r="P1018" t="s">
        <v>8</v>
      </c>
      <c r="Q1018">
        <f t="shared" si="156"/>
        <v>9</v>
      </c>
      <c r="R1018" s="8" t="str">
        <f t="shared" si="157"/>
        <v>tier - 2</v>
      </c>
      <c r="S1018" t="s">
        <v>244</v>
      </c>
      <c r="T1018" s="8" t="str">
        <f t="shared" si="158"/>
        <v>R1024</v>
      </c>
    </row>
    <row r="1019" spans="1:20">
      <c r="A1019" t="s">
        <v>1047</v>
      </c>
      <c r="B1019" t="str">
        <f t="shared" si="159"/>
        <v>Id1321</v>
      </c>
      <c r="C1019">
        <v>1964</v>
      </c>
      <c r="D1019" s="8">
        <f t="shared" si="150"/>
        <v>1964</v>
      </c>
      <c r="E1019" t="s">
        <v>17</v>
      </c>
      <c r="F1019" s="8" t="str">
        <f t="shared" si="151"/>
        <v>Sep</v>
      </c>
      <c r="G1019">
        <v>5</v>
      </c>
      <c r="H1019" s="15" t="str">
        <f t="shared" si="152"/>
        <v>5-Sep-1964</v>
      </c>
      <c r="I1019" s="13">
        <v>23625</v>
      </c>
      <c r="J1019" s="18">
        <f t="shared" si="153"/>
        <v>58</v>
      </c>
      <c r="K1019">
        <v>0</v>
      </c>
      <c r="L1019" s="14">
        <v>8268</v>
      </c>
      <c r="M1019" t="s">
        <v>9</v>
      </c>
      <c r="N1019">
        <f t="shared" si="154"/>
        <v>4</v>
      </c>
      <c r="O1019" s="8" t="str">
        <f t="shared" si="155"/>
        <v>tier - 3</v>
      </c>
      <c r="P1019" t="s">
        <v>9</v>
      </c>
      <c r="Q1019">
        <f t="shared" si="156"/>
        <v>1</v>
      </c>
      <c r="R1019" s="8" t="str">
        <f t="shared" si="157"/>
        <v>tier - 3</v>
      </c>
      <c r="S1019" t="s">
        <v>10</v>
      </c>
      <c r="T1019" s="8" t="str">
        <f t="shared" si="158"/>
        <v>R1013</v>
      </c>
    </row>
    <row r="1020" spans="1:20">
      <c r="A1020" t="s">
        <v>1048</v>
      </c>
      <c r="B1020" t="str">
        <f t="shared" si="159"/>
        <v>Id1320</v>
      </c>
      <c r="C1020">
        <v>1974</v>
      </c>
      <c r="D1020" s="8">
        <f t="shared" si="150"/>
        <v>1974</v>
      </c>
      <c r="E1020" t="s">
        <v>32</v>
      </c>
      <c r="F1020" s="8" t="str">
        <f t="shared" si="151"/>
        <v>Aug</v>
      </c>
      <c r="G1020">
        <v>5</v>
      </c>
      <c r="H1020" s="15" t="str">
        <f t="shared" si="152"/>
        <v>5-Aug-1974</v>
      </c>
      <c r="I1020" s="13">
        <v>27246</v>
      </c>
      <c r="J1020" s="18">
        <f t="shared" si="153"/>
        <v>48</v>
      </c>
      <c r="K1020">
        <v>0</v>
      </c>
      <c r="L1020" s="14">
        <v>8269.0400000000009</v>
      </c>
      <c r="M1020" t="s">
        <v>8</v>
      </c>
      <c r="N1020">
        <f t="shared" si="154"/>
        <v>1</v>
      </c>
      <c r="O1020" s="8" t="str">
        <f t="shared" si="155"/>
        <v>tier - 2</v>
      </c>
      <c r="P1020" t="s">
        <v>13</v>
      </c>
      <c r="Q1020">
        <f t="shared" si="156"/>
        <v>2</v>
      </c>
      <c r="R1020" s="8" t="str">
        <f t="shared" si="157"/>
        <v>tier - 1</v>
      </c>
      <c r="S1020" t="s">
        <v>39</v>
      </c>
      <c r="T1020" s="8" t="str">
        <f t="shared" si="158"/>
        <v>R1011</v>
      </c>
    </row>
    <row r="1021" spans="1:20">
      <c r="A1021" t="s">
        <v>1049</v>
      </c>
      <c r="B1021" t="str">
        <f t="shared" si="159"/>
        <v>Id1319</v>
      </c>
      <c r="C1021">
        <v>2000</v>
      </c>
      <c r="D1021" s="8">
        <f t="shared" si="150"/>
        <v>2000</v>
      </c>
      <c r="E1021" t="s">
        <v>12</v>
      </c>
      <c r="F1021" s="8" t="str">
        <f t="shared" si="151"/>
        <v>Nov</v>
      </c>
      <c r="G1021">
        <v>28</v>
      </c>
      <c r="H1021" s="15" t="str">
        <f t="shared" si="152"/>
        <v>28-Nov-2000</v>
      </c>
      <c r="I1021" s="13">
        <v>36858</v>
      </c>
      <c r="J1021" s="18">
        <f t="shared" si="153"/>
        <v>22</v>
      </c>
      <c r="K1021">
        <v>0</v>
      </c>
      <c r="L1021" s="14">
        <v>8271.4599999999991</v>
      </c>
      <c r="M1021" t="s">
        <v>8</v>
      </c>
      <c r="N1021">
        <f t="shared" si="154"/>
        <v>1</v>
      </c>
      <c r="O1021" s="8" t="str">
        <f t="shared" si="155"/>
        <v>tier - 2</v>
      </c>
      <c r="P1021" t="s">
        <v>13</v>
      </c>
      <c r="Q1021">
        <f t="shared" si="156"/>
        <v>2</v>
      </c>
      <c r="R1021" s="8" t="str">
        <f t="shared" si="157"/>
        <v>tier - 1</v>
      </c>
      <c r="S1021" t="s">
        <v>246</v>
      </c>
      <c r="T1021" s="8" t="str">
        <f t="shared" si="158"/>
        <v>R1023</v>
      </c>
    </row>
    <row r="1022" spans="1:20">
      <c r="A1022" t="s">
        <v>1050</v>
      </c>
      <c r="B1022" t="str">
        <f t="shared" si="159"/>
        <v>Id1318</v>
      </c>
      <c r="C1022">
        <v>1974</v>
      </c>
      <c r="D1022" s="8">
        <f t="shared" si="150"/>
        <v>1974</v>
      </c>
      <c r="E1022" t="s">
        <v>17</v>
      </c>
      <c r="F1022" s="8" t="str">
        <f t="shared" si="151"/>
        <v>Sep</v>
      </c>
      <c r="G1022">
        <v>26</v>
      </c>
      <c r="H1022" s="15" t="str">
        <f t="shared" si="152"/>
        <v>26-Sep-1974</v>
      </c>
      <c r="I1022" s="13">
        <v>27298</v>
      </c>
      <c r="J1022" s="18">
        <f t="shared" si="153"/>
        <v>48</v>
      </c>
      <c r="K1022">
        <v>0</v>
      </c>
      <c r="L1022" s="14">
        <v>8277.52</v>
      </c>
      <c r="M1022" t="s">
        <v>8</v>
      </c>
      <c r="N1022">
        <f t="shared" si="154"/>
        <v>1</v>
      </c>
      <c r="O1022" s="8" t="str">
        <f t="shared" si="155"/>
        <v>tier - 2</v>
      </c>
      <c r="P1022" t="s">
        <v>8</v>
      </c>
      <c r="Q1022">
        <f t="shared" si="156"/>
        <v>9</v>
      </c>
      <c r="R1022" s="8" t="str">
        <f t="shared" si="157"/>
        <v>tier - 2</v>
      </c>
      <c r="S1022" t="s">
        <v>39</v>
      </c>
      <c r="T1022" s="8" t="str">
        <f t="shared" si="158"/>
        <v>R1011</v>
      </c>
    </row>
    <row r="1023" spans="1:20">
      <c r="A1023" t="s">
        <v>1051</v>
      </c>
      <c r="B1023" t="str">
        <f t="shared" si="159"/>
        <v>Id1317</v>
      </c>
      <c r="C1023">
        <v>1974</v>
      </c>
      <c r="D1023" s="8">
        <f t="shared" si="150"/>
        <v>1974</v>
      </c>
      <c r="E1023" t="s">
        <v>27</v>
      </c>
      <c r="F1023" s="8" t="str">
        <f t="shared" si="151"/>
        <v>Dec</v>
      </c>
      <c r="G1023">
        <v>22</v>
      </c>
      <c r="H1023" s="15" t="str">
        <f t="shared" si="152"/>
        <v>22-Dec-1974</v>
      </c>
      <c r="I1023" s="13">
        <v>27385</v>
      </c>
      <c r="J1023" s="18">
        <f t="shared" si="153"/>
        <v>48</v>
      </c>
      <c r="K1023">
        <v>0</v>
      </c>
      <c r="L1023" s="14">
        <v>8280.6200000000008</v>
      </c>
      <c r="M1023" t="s">
        <v>8</v>
      </c>
      <c r="N1023">
        <f t="shared" si="154"/>
        <v>1</v>
      </c>
      <c r="O1023" s="8" t="str">
        <f t="shared" si="155"/>
        <v>tier - 2</v>
      </c>
      <c r="P1023" t="s">
        <v>8</v>
      </c>
      <c r="Q1023">
        <f t="shared" si="156"/>
        <v>9</v>
      </c>
      <c r="R1023" s="8" t="str">
        <f t="shared" si="157"/>
        <v>tier - 2</v>
      </c>
      <c r="S1023" t="s">
        <v>10</v>
      </c>
      <c r="T1023" s="8" t="str">
        <f t="shared" si="158"/>
        <v>R1013</v>
      </c>
    </row>
    <row r="1024" spans="1:20">
      <c r="A1024" t="s">
        <v>1052</v>
      </c>
      <c r="B1024" t="str">
        <f t="shared" si="159"/>
        <v>Id1316</v>
      </c>
      <c r="C1024">
        <v>1974</v>
      </c>
      <c r="D1024" s="8">
        <f t="shared" si="150"/>
        <v>1974</v>
      </c>
      <c r="E1024" t="s">
        <v>15</v>
      </c>
      <c r="F1024" s="8" t="str">
        <f t="shared" si="151"/>
        <v>Jun</v>
      </c>
      <c r="G1024">
        <v>6</v>
      </c>
      <c r="H1024" s="15" t="str">
        <f t="shared" si="152"/>
        <v>6-Jun-1974</v>
      </c>
      <c r="I1024" s="13">
        <v>27186</v>
      </c>
      <c r="J1024" s="18">
        <f t="shared" si="153"/>
        <v>49</v>
      </c>
      <c r="K1024">
        <v>0</v>
      </c>
      <c r="L1024" s="14">
        <v>8283.68</v>
      </c>
      <c r="M1024" t="s">
        <v>8</v>
      </c>
      <c r="N1024">
        <f t="shared" si="154"/>
        <v>1</v>
      </c>
      <c r="O1024" s="8" t="str">
        <f t="shared" si="155"/>
        <v>tier - 2</v>
      </c>
      <c r="P1024" t="s">
        <v>9</v>
      </c>
      <c r="Q1024">
        <f t="shared" si="156"/>
        <v>1</v>
      </c>
      <c r="R1024" s="8" t="str">
        <f t="shared" si="157"/>
        <v>tier - 3</v>
      </c>
      <c r="S1024" t="s">
        <v>10</v>
      </c>
      <c r="T1024" s="8" t="str">
        <f t="shared" si="158"/>
        <v>R1013</v>
      </c>
    </row>
    <row r="1025" spans="1:20">
      <c r="A1025" t="s">
        <v>1053</v>
      </c>
      <c r="B1025" t="str">
        <f t="shared" si="159"/>
        <v>Id1315</v>
      </c>
      <c r="C1025">
        <v>1978</v>
      </c>
      <c r="D1025" s="8">
        <f t="shared" si="150"/>
        <v>1978</v>
      </c>
      <c r="E1025" t="s">
        <v>15</v>
      </c>
      <c r="F1025" s="8" t="str">
        <f t="shared" si="151"/>
        <v>Jun</v>
      </c>
      <c r="G1025">
        <v>26</v>
      </c>
      <c r="H1025" s="15" t="str">
        <f t="shared" si="152"/>
        <v>26-Jun-1978</v>
      </c>
      <c r="I1025" s="13">
        <v>28667</v>
      </c>
      <c r="J1025" s="18">
        <f t="shared" si="153"/>
        <v>44</v>
      </c>
      <c r="K1025">
        <v>2</v>
      </c>
      <c r="L1025" s="14">
        <v>8302.5400000000009</v>
      </c>
      <c r="M1025" t="s">
        <v>9</v>
      </c>
      <c r="N1025">
        <f t="shared" si="154"/>
        <v>4</v>
      </c>
      <c r="O1025" s="8" t="str">
        <f t="shared" si="155"/>
        <v>tier - 3</v>
      </c>
      <c r="P1025" t="s">
        <v>9</v>
      </c>
      <c r="Q1025">
        <f t="shared" si="156"/>
        <v>1</v>
      </c>
      <c r="R1025" s="8" t="str">
        <f t="shared" si="157"/>
        <v>tier - 3</v>
      </c>
      <c r="S1025" t="s">
        <v>165</v>
      </c>
      <c r="T1025" s="8" t="str">
        <f t="shared" si="158"/>
        <v>R1016</v>
      </c>
    </row>
    <row r="1026" spans="1:20">
      <c r="A1026" t="s">
        <v>1054</v>
      </c>
      <c r="B1026" t="str">
        <f t="shared" si="159"/>
        <v>Id1314</v>
      </c>
      <c r="C1026">
        <v>1979</v>
      </c>
      <c r="D1026" s="8">
        <f t="shared" ref="D1026:D1089" si="160">IF(C1026="?",ROUND(AVERAGE($C$2:$C$2344),0),C1026)</f>
        <v>1979</v>
      </c>
      <c r="E1026" t="s">
        <v>32</v>
      </c>
      <c r="F1026" s="8" t="str">
        <f t="shared" ref="F1026:F1089" si="161">IF(E1026="?","Sep",E1026)</f>
        <v>Aug</v>
      </c>
      <c r="G1026">
        <v>7</v>
      </c>
      <c r="H1026" s="15" t="str">
        <f t="shared" ref="H1026:H1089" si="162">CONCATENATE(G1026,"-",F1026,"-",D1026)</f>
        <v>7-Aug-1979</v>
      </c>
      <c r="I1026" s="13">
        <v>29074</v>
      </c>
      <c r="J1026" s="18">
        <f t="shared" ref="J1026:J1089" si="163">DATEDIF(I1026,"8-6-2023","Y")</f>
        <v>43</v>
      </c>
      <c r="K1026">
        <v>2</v>
      </c>
      <c r="L1026" s="14">
        <v>8310.84</v>
      </c>
      <c r="M1026" t="s">
        <v>8</v>
      </c>
      <c r="N1026">
        <f t="shared" ref="N1026:N1089" si="164">MATCH(M1026,$M$2:$M$2344,0)</f>
        <v>1</v>
      </c>
      <c r="O1026" s="8" t="str">
        <f t="shared" ref="O1026:O1089" si="165">IF(M1026="?",INDEX($M$2:$M$2344,MODE($N$2:$N$2344)),M1026)</f>
        <v>tier - 2</v>
      </c>
      <c r="P1026" t="s">
        <v>8</v>
      </c>
      <c r="Q1026">
        <f t="shared" ref="Q1026:Q1089" si="166">MATCH(P1026,$P$2:$P$2344,0)</f>
        <v>9</v>
      </c>
      <c r="R1026" s="8" t="str">
        <f t="shared" ref="R1026:R1089" si="167">IF(P1026="?",INDEX($P$2:$P$2344,MODE($Q$2:$Q$2344)),P1026)</f>
        <v>tier - 2</v>
      </c>
      <c r="S1026" t="s">
        <v>20</v>
      </c>
      <c r="T1026" s="8" t="str">
        <f t="shared" ref="T1026:T1089" si="168">IF(S1026="?","Unknown",S1026)</f>
        <v>R1012</v>
      </c>
    </row>
    <row r="1027" spans="1:20">
      <c r="A1027" t="s">
        <v>1055</v>
      </c>
      <c r="B1027" t="str">
        <f t="shared" ref="B1027:B1090" si="169">IF(A1027="?", "Unknown",A1027)</f>
        <v>Id1313</v>
      </c>
      <c r="C1027">
        <v>1993</v>
      </c>
      <c r="D1027" s="8">
        <f t="shared" si="160"/>
        <v>1993</v>
      </c>
      <c r="E1027" t="s">
        <v>15</v>
      </c>
      <c r="F1027" s="8" t="str">
        <f t="shared" si="161"/>
        <v>Jun</v>
      </c>
      <c r="G1027">
        <v>22</v>
      </c>
      <c r="H1027" s="15" t="str">
        <f t="shared" si="162"/>
        <v>22-Jun-1993</v>
      </c>
      <c r="I1027" s="13">
        <v>34142</v>
      </c>
      <c r="J1027" s="18">
        <f t="shared" si="163"/>
        <v>29</v>
      </c>
      <c r="K1027">
        <v>0</v>
      </c>
      <c r="L1027" s="14">
        <v>8314.65</v>
      </c>
      <c r="M1027" t="s">
        <v>8</v>
      </c>
      <c r="N1027">
        <f t="shared" si="164"/>
        <v>1</v>
      </c>
      <c r="O1027" s="8" t="str">
        <f t="shared" si="165"/>
        <v>tier - 2</v>
      </c>
      <c r="P1027" t="s">
        <v>13</v>
      </c>
      <c r="Q1027">
        <f t="shared" si="166"/>
        <v>2</v>
      </c>
      <c r="R1027" s="8" t="str">
        <f t="shared" si="167"/>
        <v>tier - 1</v>
      </c>
      <c r="S1027" t="s">
        <v>20</v>
      </c>
      <c r="T1027" s="8" t="str">
        <f t="shared" si="168"/>
        <v>R1012</v>
      </c>
    </row>
    <row r="1028" spans="1:20">
      <c r="A1028" t="s">
        <v>1056</v>
      </c>
      <c r="B1028" t="str">
        <f t="shared" si="169"/>
        <v>Id1312</v>
      </c>
      <c r="C1028">
        <v>1976</v>
      </c>
      <c r="D1028" s="8">
        <f t="shared" si="160"/>
        <v>1976</v>
      </c>
      <c r="E1028" t="s">
        <v>7</v>
      </c>
      <c r="F1028" s="8" t="str">
        <f t="shared" si="161"/>
        <v>Jul</v>
      </c>
      <c r="G1028">
        <v>12</v>
      </c>
      <c r="H1028" s="15" t="str">
        <f t="shared" si="162"/>
        <v>12-Jul-1976</v>
      </c>
      <c r="I1028" s="13">
        <v>27953</v>
      </c>
      <c r="J1028" s="18">
        <f t="shared" si="163"/>
        <v>46</v>
      </c>
      <c r="K1028">
        <v>1</v>
      </c>
      <c r="L1028" s="14">
        <v>8334.4599999999991</v>
      </c>
      <c r="M1028" t="s">
        <v>9</v>
      </c>
      <c r="N1028">
        <f t="shared" si="164"/>
        <v>4</v>
      </c>
      <c r="O1028" s="8" t="str">
        <f t="shared" si="165"/>
        <v>tier - 3</v>
      </c>
      <c r="P1028" t="s">
        <v>8</v>
      </c>
      <c r="Q1028">
        <f t="shared" si="166"/>
        <v>9</v>
      </c>
      <c r="R1028" s="8" t="str">
        <f t="shared" si="167"/>
        <v>tier - 2</v>
      </c>
      <c r="S1028" t="s">
        <v>165</v>
      </c>
      <c r="T1028" s="8" t="str">
        <f t="shared" si="168"/>
        <v>R1016</v>
      </c>
    </row>
    <row r="1029" spans="1:20">
      <c r="A1029" t="s">
        <v>1057</v>
      </c>
      <c r="B1029" t="str">
        <f t="shared" si="169"/>
        <v>Id1311</v>
      </c>
      <c r="C1029">
        <v>1976</v>
      </c>
      <c r="D1029" s="8">
        <f t="shared" si="160"/>
        <v>1976</v>
      </c>
      <c r="E1029" t="s">
        <v>7</v>
      </c>
      <c r="F1029" s="8" t="str">
        <f t="shared" si="161"/>
        <v>Jul</v>
      </c>
      <c r="G1029">
        <v>20</v>
      </c>
      <c r="H1029" s="15" t="str">
        <f t="shared" si="162"/>
        <v>20-Jul-1976</v>
      </c>
      <c r="I1029" s="13">
        <v>27961</v>
      </c>
      <c r="J1029" s="18">
        <f t="shared" si="163"/>
        <v>46</v>
      </c>
      <c r="K1029">
        <v>1</v>
      </c>
      <c r="L1029" s="14">
        <v>8334.59</v>
      </c>
      <c r="M1029" t="s">
        <v>9</v>
      </c>
      <c r="N1029">
        <f t="shared" si="164"/>
        <v>4</v>
      </c>
      <c r="O1029" s="8" t="str">
        <f t="shared" si="165"/>
        <v>tier - 3</v>
      </c>
      <c r="P1029" t="s">
        <v>8</v>
      </c>
      <c r="Q1029">
        <f t="shared" si="166"/>
        <v>9</v>
      </c>
      <c r="R1029" s="8" t="str">
        <f t="shared" si="167"/>
        <v>tier - 2</v>
      </c>
      <c r="S1029" t="s">
        <v>165</v>
      </c>
      <c r="T1029" s="8" t="str">
        <f t="shared" si="168"/>
        <v>R1016</v>
      </c>
    </row>
    <row r="1030" spans="1:20">
      <c r="A1030" t="s">
        <v>1058</v>
      </c>
      <c r="B1030" t="str">
        <f t="shared" si="169"/>
        <v>Id1310</v>
      </c>
      <c r="C1030">
        <v>1976</v>
      </c>
      <c r="D1030" s="8">
        <f t="shared" si="160"/>
        <v>1976</v>
      </c>
      <c r="E1030" t="s">
        <v>7</v>
      </c>
      <c r="F1030" s="8" t="str">
        <f t="shared" si="161"/>
        <v>Jul</v>
      </c>
      <c r="G1030">
        <v>7</v>
      </c>
      <c r="H1030" s="15" t="str">
        <f t="shared" si="162"/>
        <v>7-Jul-1976</v>
      </c>
      <c r="I1030" s="13">
        <v>27948</v>
      </c>
      <c r="J1030" s="18">
        <f t="shared" si="163"/>
        <v>46</v>
      </c>
      <c r="K1030">
        <v>1</v>
      </c>
      <c r="L1030" s="14">
        <v>8342.91</v>
      </c>
      <c r="M1030" t="s">
        <v>9</v>
      </c>
      <c r="N1030">
        <f t="shared" si="164"/>
        <v>4</v>
      </c>
      <c r="O1030" s="8" t="str">
        <f t="shared" si="165"/>
        <v>tier - 3</v>
      </c>
      <c r="P1030" t="s">
        <v>13</v>
      </c>
      <c r="Q1030">
        <f t="shared" si="166"/>
        <v>2</v>
      </c>
      <c r="R1030" s="8" t="str">
        <f t="shared" si="167"/>
        <v>tier - 1</v>
      </c>
      <c r="S1030" t="s">
        <v>165</v>
      </c>
      <c r="T1030" s="8" t="str">
        <f t="shared" si="168"/>
        <v>R1016</v>
      </c>
    </row>
    <row r="1031" spans="1:20">
      <c r="A1031" t="s">
        <v>1059</v>
      </c>
      <c r="B1031" t="str">
        <f t="shared" si="169"/>
        <v>Id1309</v>
      </c>
      <c r="C1031">
        <v>1976</v>
      </c>
      <c r="D1031" s="8">
        <f t="shared" si="160"/>
        <v>1976</v>
      </c>
      <c r="E1031" t="s">
        <v>15</v>
      </c>
      <c r="F1031" s="8" t="str">
        <f t="shared" si="161"/>
        <v>Jun</v>
      </c>
      <c r="G1031">
        <v>12</v>
      </c>
      <c r="H1031" s="15" t="str">
        <f t="shared" si="162"/>
        <v>12-Jun-1976</v>
      </c>
      <c r="I1031" s="13">
        <v>27923</v>
      </c>
      <c r="J1031" s="18">
        <f t="shared" si="163"/>
        <v>46</v>
      </c>
      <c r="K1031">
        <v>2</v>
      </c>
      <c r="L1031" s="14">
        <v>8347.16</v>
      </c>
      <c r="M1031" t="s">
        <v>8</v>
      </c>
      <c r="N1031">
        <f t="shared" si="164"/>
        <v>1</v>
      </c>
      <c r="O1031" s="8" t="str">
        <f t="shared" si="165"/>
        <v>tier - 2</v>
      </c>
      <c r="P1031" t="s">
        <v>13</v>
      </c>
      <c r="Q1031">
        <f t="shared" si="166"/>
        <v>2</v>
      </c>
      <c r="R1031" s="8" t="str">
        <f t="shared" si="167"/>
        <v>tier - 1</v>
      </c>
      <c r="S1031" t="s">
        <v>10</v>
      </c>
      <c r="T1031" s="8" t="str">
        <f t="shared" si="168"/>
        <v>R1013</v>
      </c>
    </row>
    <row r="1032" spans="1:20">
      <c r="A1032" t="s">
        <v>1060</v>
      </c>
      <c r="B1032" t="str">
        <f t="shared" si="169"/>
        <v>Id1308</v>
      </c>
      <c r="C1032">
        <v>1963</v>
      </c>
      <c r="D1032" s="8">
        <f t="shared" si="160"/>
        <v>1963</v>
      </c>
      <c r="E1032" t="s">
        <v>17</v>
      </c>
      <c r="F1032" s="8" t="str">
        <f t="shared" si="161"/>
        <v>Sep</v>
      </c>
      <c r="G1032">
        <v>21</v>
      </c>
      <c r="H1032" s="15" t="str">
        <f t="shared" si="162"/>
        <v>21-Sep-1963</v>
      </c>
      <c r="I1032" s="13">
        <v>23275</v>
      </c>
      <c r="J1032" s="18">
        <f t="shared" si="163"/>
        <v>59</v>
      </c>
      <c r="K1032">
        <v>0</v>
      </c>
      <c r="L1032" s="14">
        <v>8355.5400000000009</v>
      </c>
      <c r="M1032" t="s">
        <v>9</v>
      </c>
      <c r="N1032">
        <f t="shared" si="164"/>
        <v>4</v>
      </c>
      <c r="O1032" s="8" t="str">
        <f t="shared" si="165"/>
        <v>tier - 3</v>
      </c>
      <c r="P1032" t="s">
        <v>9</v>
      </c>
      <c r="Q1032">
        <f t="shared" si="166"/>
        <v>1</v>
      </c>
      <c r="R1032" s="8" t="str">
        <f t="shared" si="167"/>
        <v>tier - 3</v>
      </c>
      <c r="S1032" t="s">
        <v>20</v>
      </c>
      <c r="T1032" s="8" t="str">
        <f t="shared" si="168"/>
        <v>R1012</v>
      </c>
    </row>
    <row r="1033" spans="1:20">
      <c r="A1033" t="s">
        <v>1061</v>
      </c>
      <c r="B1033" t="str">
        <f t="shared" si="169"/>
        <v>Id1307</v>
      </c>
      <c r="C1033">
        <v>1971</v>
      </c>
      <c r="D1033" s="8">
        <f t="shared" si="160"/>
        <v>1971</v>
      </c>
      <c r="E1033" t="s">
        <v>17</v>
      </c>
      <c r="F1033" s="8" t="str">
        <f t="shared" si="161"/>
        <v>Sep</v>
      </c>
      <c r="G1033">
        <v>4</v>
      </c>
      <c r="H1033" s="15" t="str">
        <f t="shared" si="162"/>
        <v>4-Sep-1971</v>
      </c>
      <c r="I1033" s="13">
        <v>26180</v>
      </c>
      <c r="J1033" s="18">
        <f t="shared" si="163"/>
        <v>51</v>
      </c>
      <c r="K1033">
        <v>0</v>
      </c>
      <c r="L1033" s="14">
        <v>8396.6200000000008</v>
      </c>
      <c r="M1033" t="s">
        <v>8</v>
      </c>
      <c r="N1033">
        <f t="shared" si="164"/>
        <v>1</v>
      </c>
      <c r="O1033" s="8" t="str">
        <f t="shared" si="165"/>
        <v>tier - 2</v>
      </c>
      <c r="P1033" t="s">
        <v>9</v>
      </c>
      <c r="Q1033">
        <f t="shared" si="166"/>
        <v>1</v>
      </c>
      <c r="R1033" s="8" t="str">
        <f t="shared" si="167"/>
        <v>tier - 3</v>
      </c>
      <c r="S1033" t="s">
        <v>10</v>
      </c>
      <c r="T1033" s="8" t="str">
        <f t="shared" si="168"/>
        <v>R1013</v>
      </c>
    </row>
    <row r="1034" spans="1:20">
      <c r="A1034" t="s">
        <v>1062</v>
      </c>
      <c r="B1034" t="str">
        <f t="shared" si="169"/>
        <v>Id1306</v>
      </c>
      <c r="C1034">
        <v>1971</v>
      </c>
      <c r="D1034" s="8">
        <f t="shared" si="160"/>
        <v>1971</v>
      </c>
      <c r="E1034" t="s">
        <v>17</v>
      </c>
      <c r="F1034" s="8" t="str">
        <f t="shared" si="161"/>
        <v>Sep</v>
      </c>
      <c r="G1034">
        <v>18</v>
      </c>
      <c r="H1034" s="15" t="str">
        <f t="shared" si="162"/>
        <v>18-Sep-1971</v>
      </c>
      <c r="I1034" s="13">
        <v>26194</v>
      </c>
      <c r="J1034" s="18">
        <f t="shared" si="163"/>
        <v>51</v>
      </c>
      <c r="K1034">
        <v>0</v>
      </c>
      <c r="L1034" s="14">
        <v>8400.01</v>
      </c>
      <c r="M1034" t="s">
        <v>8</v>
      </c>
      <c r="N1034">
        <f t="shared" si="164"/>
        <v>1</v>
      </c>
      <c r="O1034" s="8" t="str">
        <f t="shared" si="165"/>
        <v>tier - 2</v>
      </c>
      <c r="P1034" t="s">
        <v>9</v>
      </c>
      <c r="Q1034">
        <f t="shared" si="166"/>
        <v>1</v>
      </c>
      <c r="R1034" s="8" t="str">
        <f t="shared" si="167"/>
        <v>tier - 3</v>
      </c>
      <c r="S1034" t="s">
        <v>10</v>
      </c>
      <c r="T1034" s="8" t="str">
        <f t="shared" si="168"/>
        <v>R1013</v>
      </c>
    </row>
    <row r="1035" spans="1:20">
      <c r="A1035" t="s">
        <v>1063</v>
      </c>
      <c r="B1035" t="str">
        <f t="shared" si="169"/>
        <v>Id1305</v>
      </c>
      <c r="C1035">
        <v>1979</v>
      </c>
      <c r="D1035" s="8">
        <f t="shared" si="160"/>
        <v>1979</v>
      </c>
      <c r="E1035" t="s">
        <v>15</v>
      </c>
      <c r="F1035" s="8" t="str">
        <f t="shared" si="161"/>
        <v>Jun</v>
      </c>
      <c r="G1035">
        <v>11</v>
      </c>
      <c r="H1035" s="15" t="str">
        <f t="shared" si="162"/>
        <v>11-Jun-1979</v>
      </c>
      <c r="I1035" s="13">
        <v>29017</v>
      </c>
      <c r="J1035" s="18">
        <f t="shared" si="163"/>
        <v>43</v>
      </c>
      <c r="K1035">
        <v>3</v>
      </c>
      <c r="L1035" s="14">
        <v>8410.0499999999993</v>
      </c>
      <c r="M1035" t="s">
        <v>8</v>
      </c>
      <c r="N1035">
        <f t="shared" si="164"/>
        <v>1</v>
      </c>
      <c r="O1035" s="8" t="str">
        <f t="shared" si="165"/>
        <v>tier - 2</v>
      </c>
      <c r="P1035" t="s">
        <v>8</v>
      </c>
      <c r="Q1035">
        <f t="shared" si="166"/>
        <v>9</v>
      </c>
      <c r="R1035" s="8" t="str">
        <f t="shared" si="167"/>
        <v>tier - 2</v>
      </c>
      <c r="S1035" t="s">
        <v>20</v>
      </c>
      <c r="T1035" s="8" t="str">
        <f t="shared" si="168"/>
        <v>R1012</v>
      </c>
    </row>
    <row r="1036" spans="1:20">
      <c r="A1036" t="s">
        <v>1064</v>
      </c>
      <c r="B1036" t="str">
        <f t="shared" si="169"/>
        <v>Id1304</v>
      </c>
      <c r="C1036">
        <v>1977</v>
      </c>
      <c r="D1036" s="8">
        <f t="shared" si="160"/>
        <v>1977</v>
      </c>
      <c r="E1036" t="s">
        <v>17</v>
      </c>
      <c r="F1036" s="8" t="str">
        <f t="shared" si="161"/>
        <v>Sep</v>
      </c>
      <c r="G1036">
        <v>4</v>
      </c>
      <c r="H1036" s="15" t="str">
        <f t="shared" si="162"/>
        <v>4-Sep-1977</v>
      </c>
      <c r="I1036" s="13">
        <v>28372</v>
      </c>
      <c r="J1036" s="18">
        <f t="shared" si="163"/>
        <v>45</v>
      </c>
      <c r="K1036">
        <v>2</v>
      </c>
      <c r="L1036" s="14">
        <v>8413.4599999999991</v>
      </c>
      <c r="M1036" t="s">
        <v>9</v>
      </c>
      <c r="N1036">
        <f t="shared" si="164"/>
        <v>4</v>
      </c>
      <c r="O1036" s="8" t="str">
        <f t="shared" si="165"/>
        <v>tier - 3</v>
      </c>
      <c r="P1036" t="s">
        <v>13</v>
      </c>
      <c r="Q1036">
        <f t="shared" si="166"/>
        <v>2</v>
      </c>
      <c r="R1036" s="8" t="str">
        <f t="shared" si="167"/>
        <v>tier - 1</v>
      </c>
      <c r="S1036" t="s">
        <v>20</v>
      </c>
      <c r="T1036" s="8" t="str">
        <f t="shared" si="168"/>
        <v>R1012</v>
      </c>
    </row>
    <row r="1037" spans="1:20">
      <c r="A1037" t="s">
        <v>1065</v>
      </c>
      <c r="B1037" t="str">
        <f t="shared" si="169"/>
        <v>Id1303</v>
      </c>
      <c r="C1037">
        <v>1975</v>
      </c>
      <c r="D1037" s="8">
        <f t="shared" si="160"/>
        <v>1975</v>
      </c>
      <c r="E1037" t="s">
        <v>17</v>
      </c>
      <c r="F1037" s="8" t="str">
        <f t="shared" si="161"/>
        <v>Sep</v>
      </c>
      <c r="G1037">
        <v>28</v>
      </c>
      <c r="H1037" s="15" t="str">
        <f t="shared" si="162"/>
        <v>28-Sep-1975</v>
      </c>
      <c r="I1037" s="13">
        <v>27665</v>
      </c>
      <c r="J1037" s="18">
        <f t="shared" si="163"/>
        <v>47</v>
      </c>
      <c r="K1037">
        <v>1</v>
      </c>
      <c r="L1037" s="14">
        <v>8428.07</v>
      </c>
      <c r="M1037" t="s">
        <v>9</v>
      </c>
      <c r="N1037">
        <f t="shared" si="164"/>
        <v>4</v>
      </c>
      <c r="O1037" s="8" t="str">
        <f t="shared" si="165"/>
        <v>tier - 3</v>
      </c>
      <c r="P1037" t="s">
        <v>8</v>
      </c>
      <c r="Q1037">
        <f t="shared" si="166"/>
        <v>9</v>
      </c>
      <c r="R1037" s="8" t="str">
        <f t="shared" si="167"/>
        <v>tier - 2</v>
      </c>
      <c r="S1037" t="s">
        <v>20</v>
      </c>
      <c r="T1037" s="8" t="str">
        <f t="shared" si="168"/>
        <v>R1012</v>
      </c>
    </row>
    <row r="1038" spans="1:20">
      <c r="A1038" t="s">
        <v>1066</v>
      </c>
      <c r="B1038" t="str">
        <f t="shared" si="169"/>
        <v>Id1302</v>
      </c>
      <c r="C1038">
        <v>1963</v>
      </c>
      <c r="D1038" s="8">
        <f t="shared" si="160"/>
        <v>1963</v>
      </c>
      <c r="E1038" t="s">
        <v>17</v>
      </c>
      <c r="F1038" s="8" t="str">
        <f t="shared" si="161"/>
        <v>Sep</v>
      </c>
      <c r="G1038">
        <v>24</v>
      </c>
      <c r="H1038" s="15" t="str">
        <f t="shared" si="162"/>
        <v>24-Sep-1963</v>
      </c>
      <c r="I1038" s="13">
        <v>23278</v>
      </c>
      <c r="J1038" s="18">
        <f t="shared" si="163"/>
        <v>59</v>
      </c>
      <c r="K1038">
        <v>0</v>
      </c>
      <c r="L1038" s="14">
        <v>8440.0499999999993</v>
      </c>
      <c r="M1038" t="s">
        <v>9</v>
      </c>
      <c r="N1038">
        <f t="shared" si="164"/>
        <v>4</v>
      </c>
      <c r="O1038" s="8" t="str">
        <f t="shared" si="165"/>
        <v>tier - 3</v>
      </c>
      <c r="P1038" t="s">
        <v>8</v>
      </c>
      <c r="Q1038">
        <f t="shared" si="166"/>
        <v>9</v>
      </c>
      <c r="R1038" s="8" t="str">
        <f t="shared" si="167"/>
        <v>tier - 2</v>
      </c>
      <c r="S1038" t="s">
        <v>10</v>
      </c>
      <c r="T1038" s="8" t="str">
        <f t="shared" si="168"/>
        <v>R1013</v>
      </c>
    </row>
    <row r="1039" spans="1:20">
      <c r="A1039" t="s">
        <v>1067</v>
      </c>
      <c r="B1039" t="str">
        <f t="shared" si="169"/>
        <v>Id1301</v>
      </c>
      <c r="C1039">
        <v>1972</v>
      </c>
      <c r="D1039" s="8">
        <f t="shared" si="160"/>
        <v>1972</v>
      </c>
      <c r="E1039" t="s">
        <v>17</v>
      </c>
      <c r="F1039" s="8" t="str">
        <f t="shared" si="161"/>
        <v>Sep</v>
      </c>
      <c r="G1039">
        <v>9</v>
      </c>
      <c r="H1039" s="15" t="str">
        <f t="shared" si="162"/>
        <v>9-Sep-1972</v>
      </c>
      <c r="I1039" s="13">
        <v>26551</v>
      </c>
      <c r="J1039" s="18">
        <f t="shared" si="163"/>
        <v>50</v>
      </c>
      <c r="K1039">
        <v>0</v>
      </c>
      <c r="L1039" s="14">
        <v>8442.67</v>
      </c>
      <c r="M1039" t="s">
        <v>8</v>
      </c>
      <c r="N1039">
        <f t="shared" si="164"/>
        <v>1</v>
      </c>
      <c r="O1039" s="8" t="str">
        <f t="shared" si="165"/>
        <v>tier - 2</v>
      </c>
      <c r="P1039" t="s">
        <v>9</v>
      </c>
      <c r="Q1039">
        <f t="shared" si="166"/>
        <v>1</v>
      </c>
      <c r="R1039" s="8" t="str">
        <f t="shared" si="167"/>
        <v>tier - 3</v>
      </c>
      <c r="S1039" t="s">
        <v>10</v>
      </c>
      <c r="T1039" s="8" t="str">
        <f t="shared" si="168"/>
        <v>R1013</v>
      </c>
    </row>
    <row r="1040" spans="1:20">
      <c r="A1040" t="s">
        <v>1068</v>
      </c>
      <c r="B1040" t="str">
        <f t="shared" si="169"/>
        <v>Id1300</v>
      </c>
      <c r="C1040">
        <v>1972</v>
      </c>
      <c r="D1040" s="8">
        <f t="shared" si="160"/>
        <v>1972</v>
      </c>
      <c r="E1040" t="s">
        <v>17</v>
      </c>
      <c r="F1040" s="8" t="str">
        <f t="shared" si="161"/>
        <v>Sep</v>
      </c>
      <c r="G1040">
        <v>4</v>
      </c>
      <c r="H1040" s="15" t="str">
        <f t="shared" si="162"/>
        <v>4-Sep-1972</v>
      </c>
      <c r="I1040" s="13">
        <v>26546</v>
      </c>
      <c r="J1040" s="18">
        <f t="shared" si="163"/>
        <v>50</v>
      </c>
      <c r="K1040">
        <v>0</v>
      </c>
      <c r="L1040" s="14">
        <v>8444.4699999999993</v>
      </c>
      <c r="M1040" t="s">
        <v>9</v>
      </c>
      <c r="N1040">
        <f t="shared" si="164"/>
        <v>4</v>
      </c>
      <c r="O1040" s="8" t="str">
        <f t="shared" si="165"/>
        <v>tier - 3</v>
      </c>
      <c r="P1040" t="s">
        <v>13</v>
      </c>
      <c r="Q1040">
        <f t="shared" si="166"/>
        <v>2</v>
      </c>
      <c r="R1040" s="8" t="str">
        <f t="shared" si="167"/>
        <v>tier - 1</v>
      </c>
      <c r="S1040" t="s">
        <v>39</v>
      </c>
      <c r="T1040" s="8" t="str">
        <f t="shared" si="168"/>
        <v>R1011</v>
      </c>
    </row>
    <row r="1041" spans="1:20">
      <c r="A1041" t="s">
        <v>1069</v>
      </c>
      <c r="B1041" t="str">
        <f t="shared" si="169"/>
        <v>Id1299</v>
      </c>
      <c r="C1041">
        <v>1966</v>
      </c>
      <c r="D1041" s="8">
        <f t="shared" si="160"/>
        <v>1966</v>
      </c>
      <c r="E1041" t="s">
        <v>15</v>
      </c>
      <c r="F1041" s="8" t="str">
        <f t="shared" si="161"/>
        <v>Jun</v>
      </c>
      <c r="G1041">
        <v>12</v>
      </c>
      <c r="H1041" s="15" t="str">
        <f t="shared" si="162"/>
        <v>12-Jun-1966</v>
      </c>
      <c r="I1041" s="13">
        <v>24270</v>
      </c>
      <c r="J1041" s="18">
        <f t="shared" si="163"/>
        <v>56</v>
      </c>
      <c r="K1041">
        <v>0</v>
      </c>
      <c r="L1041" s="14">
        <v>8448.66</v>
      </c>
      <c r="M1041" t="s">
        <v>9</v>
      </c>
      <c r="N1041">
        <f t="shared" si="164"/>
        <v>4</v>
      </c>
      <c r="O1041" s="8" t="str">
        <f t="shared" si="165"/>
        <v>tier - 3</v>
      </c>
      <c r="P1041" t="s">
        <v>13</v>
      </c>
      <c r="Q1041">
        <f t="shared" si="166"/>
        <v>2</v>
      </c>
      <c r="R1041" s="8" t="str">
        <f t="shared" si="167"/>
        <v>tier - 1</v>
      </c>
      <c r="S1041" t="s">
        <v>10</v>
      </c>
      <c r="T1041" s="8" t="str">
        <f t="shared" si="168"/>
        <v>R1013</v>
      </c>
    </row>
    <row r="1042" spans="1:20">
      <c r="A1042" t="s">
        <v>1070</v>
      </c>
      <c r="B1042" t="str">
        <f t="shared" si="169"/>
        <v>Id1298</v>
      </c>
      <c r="C1042">
        <v>1984</v>
      </c>
      <c r="D1042" s="8">
        <f t="shared" si="160"/>
        <v>1984</v>
      </c>
      <c r="E1042" t="s">
        <v>15</v>
      </c>
      <c r="F1042" s="8" t="str">
        <f t="shared" si="161"/>
        <v>Jun</v>
      </c>
      <c r="G1042">
        <v>19</v>
      </c>
      <c r="H1042" s="15" t="str">
        <f t="shared" si="162"/>
        <v>19-Jun-1984</v>
      </c>
      <c r="I1042" s="13">
        <v>30852</v>
      </c>
      <c r="J1042" s="18">
        <f t="shared" si="163"/>
        <v>38</v>
      </c>
      <c r="K1042">
        <v>3</v>
      </c>
      <c r="L1042" s="14">
        <v>8450.82</v>
      </c>
      <c r="M1042" t="s">
        <v>8</v>
      </c>
      <c r="N1042">
        <f t="shared" si="164"/>
        <v>1</v>
      </c>
      <c r="O1042" s="8" t="str">
        <f t="shared" si="165"/>
        <v>tier - 2</v>
      </c>
      <c r="P1042" t="s">
        <v>8</v>
      </c>
      <c r="Q1042">
        <f t="shared" si="166"/>
        <v>9</v>
      </c>
      <c r="R1042" s="8" t="str">
        <f t="shared" si="167"/>
        <v>tier - 2</v>
      </c>
      <c r="S1042" t="s">
        <v>197</v>
      </c>
      <c r="T1042" s="8" t="str">
        <f t="shared" si="168"/>
        <v>R1025</v>
      </c>
    </row>
    <row r="1043" spans="1:20">
      <c r="A1043" t="s">
        <v>1071</v>
      </c>
      <c r="B1043" t="str">
        <f t="shared" si="169"/>
        <v>Id1297</v>
      </c>
      <c r="C1043">
        <v>1972</v>
      </c>
      <c r="D1043" s="8">
        <f t="shared" si="160"/>
        <v>1972</v>
      </c>
      <c r="E1043" t="s">
        <v>27</v>
      </c>
      <c r="F1043" s="8" t="str">
        <f t="shared" si="161"/>
        <v>Dec</v>
      </c>
      <c r="G1043">
        <v>26</v>
      </c>
      <c r="H1043" s="15" t="str">
        <f t="shared" si="162"/>
        <v>26-Dec-1972</v>
      </c>
      <c r="I1043" s="13">
        <v>26659</v>
      </c>
      <c r="J1043" s="18">
        <f t="shared" si="163"/>
        <v>50</v>
      </c>
      <c r="K1043">
        <v>0</v>
      </c>
      <c r="L1043" s="14">
        <v>8457.82</v>
      </c>
      <c r="M1043" t="s">
        <v>8</v>
      </c>
      <c r="N1043">
        <f t="shared" si="164"/>
        <v>1</v>
      </c>
      <c r="O1043" s="8" t="str">
        <f t="shared" si="165"/>
        <v>tier - 2</v>
      </c>
      <c r="P1043" t="s">
        <v>9</v>
      </c>
      <c r="Q1043">
        <f t="shared" si="166"/>
        <v>1</v>
      </c>
      <c r="R1043" s="8" t="str">
        <f t="shared" si="167"/>
        <v>tier - 3</v>
      </c>
      <c r="S1043" t="s">
        <v>39</v>
      </c>
      <c r="T1043" s="8" t="str">
        <f t="shared" si="168"/>
        <v>R1011</v>
      </c>
    </row>
    <row r="1044" spans="1:20">
      <c r="A1044" t="s">
        <v>1072</v>
      </c>
      <c r="B1044" t="str">
        <f t="shared" si="169"/>
        <v>Id1296</v>
      </c>
      <c r="C1044">
        <v>1992</v>
      </c>
      <c r="D1044" s="8">
        <f t="shared" si="160"/>
        <v>1992</v>
      </c>
      <c r="E1044" t="s">
        <v>17</v>
      </c>
      <c r="F1044" s="8" t="str">
        <f t="shared" si="161"/>
        <v>Sep</v>
      </c>
      <c r="G1044">
        <v>9</v>
      </c>
      <c r="H1044" s="15" t="str">
        <f t="shared" si="162"/>
        <v>9-Sep-1992</v>
      </c>
      <c r="I1044" s="13">
        <v>33856</v>
      </c>
      <c r="J1044" s="18">
        <f t="shared" si="163"/>
        <v>30</v>
      </c>
      <c r="K1044">
        <v>0</v>
      </c>
      <c r="L1044" s="14">
        <v>8466.35</v>
      </c>
      <c r="M1044" t="s">
        <v>8</v>
      </c>
      <c r="N1044">
        <f t="shared" si="164"/>
        <v>1</v>
      </c>
      <c r="O1044" s="8" t="str">
        <f t="shared" si="165"/>
        <v>tier - 2</v>
      </c>
      <c r="P1044" t="s">
        <v>8</v>
      </c>
      <c r="Q1044">
        <f t="shared" si="166"/>
        <v>9</v>
      </c>
      <c r="R1044" s="8" t="str">
        <f t="shared" si="167"/>
        <v>tier - 2</v>
      </c>
      <c r="S1044" t="s">
        <v>20</v>
      </c>
      <c r="T1044" s="8" t="str">
        <f t="shared" si="168"/>
        <v>R1012</v>
      </c>
    </row>
    <row r="1045" spans="1:20">
      <c r="A1045" t="s">
        <v>1073</v>
      </c>
      <c r="B1045" t="str">
        <f t="shared" si="169"/>
        <v>Id1295</v>
      </c>
      <c r="C1045">
        <v>1993</v>
      </c>
      <c r="D1045" s="8">
        <f t="shared" si="160"/>
        <v>1993</v>
      </c>
      <c r="E1045" t="s">
        <v>12</v>
      </c>
      <c r="F1045" s="8" t="str">
        <f t="shared" si="161"/>
        <v>Nov</v>
      </c>
      <c r="G1045">
        <v>10</v>
      </c>
      <c r="H1045" s="15" t="str">
        <f t="shared" si="162"/>
        <v>10-Nov-1993</v>
      </c>
      <c r="I1045" s="13">
        <v>34283</v>
      </c>
      <c r="J1045" s="18">
        <f t="shared" si="163"/>
        <v>29</v>
      </c>
      <c r="K1045">
        <v>0</v>
      </c>
      <c r="L1045" s="14">
        <v>8471.65</v>
      </c>
      <c r="M1045" t="s">
        <v>8</v>
      </c>
      <c r="N1045">
        <f t="shared" si="164"/>
        <v>1</v>
      </c>
      <c r="O1045" s="8" t="str">
        <f t="shared" si="165"/>
        <v>tier - 2</v>
      </c>
      <c r="P1045" t="s">
        <v>13</v>
      </c>
      <c r="Q1045">
        <f t="shared" si="166"/>
        <v>2</v>
      </c>
      <c r="R1045" s="8" t="str">
        <f t="shared" si="167"/>
        <v>tier - 1</v>
      </c>
      <c r="S1045" t="s">
        <v>20</v>
      </c>
      <c r="T1045" s="8" t="str">
        <f t="shared" si="168"/>
        <v>R1012</v>
      </c>
    </row>
    <row r="1046" spans="1:20">
      <c r="A1046" t="s">
        <v>1074</v>
      </c>
      <c r="B1046" t="str">
        <f t="shared" si="169"/>
        <v>Id1294</v>
      </c>
      <c r="C1046">
        <v>1977</v>
      </c>
      <c r="D1046" s="8">
        <f t="shared" si="160"/>
        <v>1977</v>
      </c>
      <c r="E1046" t="s">
        <v>27</v>
      </c>
      <c r="F1046" s="8" t="str">
        <f t="shared" si="161"/>
        <v>Dec</v>
      </c>
      <c r="G1046">
        <v>26</v>
      </c>
      <c r="H1046" s="15" t="str">
        <f t="shared" si="162"/>
        <v>26-Dec-1977</v>
      </c>
      <c r="I1046" s="13">
        <v>28485</v>
      </c>
      <c r="J1046" s="18">
        <f t="shared" si="163"/>
        <v>45</v>
      </c>
      <c r="K1046">
        <v>2</v>
      </c>
      <c r="L1046" s="14">
        <v>8515.76</v>
      </c>
      <c r="M1046" t="s">
        <v>8</v>
      </c>
      <c r="N1046">
        <f t="shared" si="164"/>
        <v>1</v>
      </c>
      <c r="O1046" s="8" t="str">
        <f t="shared" si="165"/>
        <v>tier - 2</v>
      </c>
      <c r="P1046" t="s">
        <v>8</v>
      </c>
      <c r="Q1046">
        <f t="shared" si="166"/>
        <v>9</v>
      </c>
      <c r="R1046" s="8" t="str">
        <f t="shared" si="167"/>
        <v>tier - 2</v>
      </c>
      <c r="S1046" t="s">
        <v>10</v>
      </c>
      <c r="T1046" s="8" t="str">
        <f t="shared" si="168"/>
        <v>R1013</v>
      </c>
    </row>
    <row r="1047" spans="1:20">
      <c r="A1047" t="s">
        <v>1075</v>
      </c>
      <c r="B1047" t="str">
        <f t="shared" si="169"/>
        <v>Id1293</v>
      </c>
      <c r="C1047">
        <v>1977</v>
      </c>
      <c r="D1047" s="8">
        <f t="shared" si="160"/>
        <v>1977</v>
      </c>
      <c r="E1047" t="s">
        <v>15</v>
      </c>
      <c r="F1047" s="8" t="str">
        <f t="shared" si="161"/>
        <v>Jun</v>
      </c>
      <c r="G1047">
        <v>21</v>
      </c>
      <c r="H1047" s="15" t="str">
        <f t="shared" si="162"/>
        <v>21-Jun-1977</v>
      </c>
      <c r="I1047" s="13">
        <v>28297</v>
      </c>
      <c r="J1047" s="18">
        <f t="shared" si="163"/>
        <v>45</v>
      </c>
      <c r="K1047">
        <v>2</v>
      </c>
      <c r="L1047" s="14">
        <v>8516.83</v>
      </c>
      <c r="M1047" t="s">
        <v>8</v>
      </c>
      <c r="N1047">
        <f t="shared" si="164"/>
        <v>1</v>
      </c>
      <c r="O1047" s="8" t="str">
        <f t="shared" si="165"/>
        <v>tier - 2</v>
      </c>
      <c r="P1047" t="s">
        <v>13</v>
      </c>
      <c r="Q1047">
        <f t="shared" si="166"/>
        <v>2</v>
      </c>
      <c r="R1047" s="8" t="str">
        <f t="shared" si="167"/>
        <v>tier - 1</v>
      </c>
      <c r="S1047" t="s">
        <v>10</v>
      </c>
      <c r="T1047" s="8" t="str">
        <f t="shared" si="168"/>
        <v>R1013</v>
      </c>
    </row>
    <row r="1048" spans="1:20">
      <c r="A1048" t="s">
        <v>1076</v>
      </c>
      <c r="B1048" t="str">
        <f t="shared" si="169"/>
        <v>Id1292</v>
      </c>
      <c r="C1048">
        <v>1977</v>
      </c>
      <c r="D1048" s="8">
        <f t="shared" si="160"/>
        <v>1977</v>
      </c>
      <c r="E1048" t="s">
        <v>27</v>
      </c>
      <c r="F1048" s="8" t="str">
        <f t="shared" si="161"/>
        <v>Dec</v>
      </c>
      <c r="G1048">
        <v>29</v>
      </c>
      <c r="H1048" s="15" t="str">
        <f t="shared" si="162"/>
        <v>29-Dec-1977</v>
      </c>
      <c r="I1048" s="13">
        <v>28488</v>
      </c>
      <c r="J1048" s="18">
        <f t="shared" si="163"/>
        <v>45</v>
      </c>
      <c r="K1048">
        <v>2</v>
      </c>
      <c r="L1048" s="14">
        <v>8520.0300000000007</v>
      </c>
      <c r="M1048" t="s">
        <v>8</v>
      </c>
      <c r="N1048">
        <f t="shared" si="164"/>
        <v>1</v>
      </c>
      <c r="O1048" s="8" t="str">
        <f t="shared" si="165"/>
        <v>tier - 2</v>
      </c>
      <c r="P1048" t="s">
        <v>9</v>
      </c>
      <c r="Q1048">
        <f t="shared" si="166"/>
        <v>1</v>
      </c>
      <c r="R1048" s="8" t="str">
        <f t="shared" si="167"/>
        <v>tier - 3</v>
      </c>
      <c r="S1048" t="s">
        <v>39</v>
      </c>
      <c r="T1048" s="8" t="str">
        <f t="shared" si="168"/>
        <v>R1011</v>
      </c>
    </row>
    <row r="1049" spans="1:20">
      <c r="A1049" t="s">
        <v>1077</v>
      </c>
      <c r="B1049" t="str">
        <f t="shared" si="169"/>
        <v>Id1291</v>
      </c>
      <c r="C1049">
        <v>1979</v>
      </c>
      <c r="D1049" s="8">
        <f t="shared" si="160"/>
        <v>1979</v>
      </c>
      <c r="E1049" t="s">
        <v>32</v>
      </c>
      <c r="F1049" s="8" t="str">
        <f t="shared" si="161"/>
        <v>Aug</v>
      </c>
      <c r="G1049">
        <v>13</v>
      </c>
      <c r="H1049" s="15" t="str">
        <f t="shared" si="162"/>
        <v>13-Aug-1979</v>
      </c>
      <c r="I1049" s="13">
        <v>29080</v>
      </c>
      <c r="J1049" s="18">
        <f t="shared" si="163"/>
        <v>43</v>
      </c>
      <c r="K1049">
        <v>3</v>
      </c>
      <c r="L1049" s="14">
        <v>8522</v>
      </c>
      <c r="M1049" t="s">
        <v>8</v>
      </c>
      <c r="N1049">
        <f t="shared" si="164"/>
        <v>1</v>
      </c>
      <c r="O1049" s="8" t="str">
        <f t="shared" si="165"/>
        <v>tier - 2</v>
      </c>
      <c r="P1049" t="s">
        <v>8</v>
      </c>
      <c r="Q1049">
        <f t="shared" si="166"/>
        <v>9</v>
      </c>
      <c r="R1049" s="8" t="str">
        <f t="shared" si="167"/>
        <v>tier - 2</v>
      </c>
      <c r="S1049" t="s">
        <v>39</v>
      </c>
      <c r="T1049" s="8" t="str">
        <f t="shared" si="168"/>
        <v>R1011</v>
      </c>
    </row>
    <row r="1050" spans="1:20">
      <c r="A1050" t="s">
        <v>1078</v>
      </c>
      <c r="B1050" t="str">
        <f t="shared" si="169"/>
        <v>Id1290</v>
      </c>
      <c r="C1050">
        <v>1977</v>
      </c>
      <c r="D1050" s="8">
        <f t="shared" si="160"/>
        <v>1977</v>
      </c>
      <c r="E1050" t="s">
        <v>7</v>
      </c>
      <c r="F1050" s="8" t="str">
        <f t="shared" si="161"/>
        <v>Jul</v>
      </c>
      <c r="G1050">
        <v>26</v>
      </c>
      <c r="H1050" s="15" t="str">
        <f t="shared" si="162"/>
        <v>26-Jul-1977</v>
      </c>
      <c r="I1050" s="13">
        <v>28332</v>
      </c>
      <c r="J1050" s="18">
        <f t="shared" si="163"/>
        <v>45</v>
      </c>
      <c r="K1050">
        <v>2</v>
      </c>
      <c r="L1050" s="14">
        <v>8527.5300000000007</v>
      </c>
      <c r="M1050" t="s">
        <v>8</v>
      </c>
      <c r="N1050">
        <f t="shared" si="164"/>
        <v>1</v>
      </c>
      <c r="O1050" s="8" t="str">
        <f t="shared" si="165"/>
        <v>tier - 2</v>
      </c>
      <c r="P1050" t="s">
        <v>8</v>
      </c>
      <c r="Q1050">
        <f t="shared" si="166"/>
        <v>9</v>
      </c>
      <c r="R1050" s="8" t="str">
        <f t="shared" si="167"/>
        <v>tier - 2</v>
      </c>
      <c r="S1050" t="s">
        <v>10</v>
      </c>
      <c r="T1050" s="8" t="str">
        <f t="shared" si="168"/>
        <v>R1013</v>
      </c>
    </row>
    <row r="1051" spans="1:20">
      <c r="A1051" t="s">
        <v>1079</v>
      </c>
      <c r="B1051" t="str">
        <f t="shared" si="169"/>
        <v>Id1289</v>
      </c>
      <c r="C1051" t="s">
        <v>28</v>
      </c>
      <c r="D1051" s="8">
        <f t="shared" si="160"/>
        <v>1983</v>
      </c>
      <c r="E1051" t="s">
        <v>7</v>
      </c>
      <c r="F1051" s="8" t="str">
        <f t="shared" si="161"/>
        <v>Jul</v>
      </c>
      <c r="G1051">
        <v>24</v>
      </c>
      <c r="H1051" s="15" t="str">
        <f t="shared" si="162"/>
        <v>24-Jul-1983</v>
      </c>
      <c r="I1051" s="13">
        <v>30521</v>
      </c>
      <c r="J1051" s="18">
        <f t="shared" si="163"/>
        <v>39</v>
      </c>
      <c r="K1051">
        <v>0</v>
      </c>
      <c r="L1051" s="14">
        <v>8534.67</v>
      </c>
      <c r="M1051" t="s">
        <v>8</v>
      </c>
      <c r="N1051">
        <f t="shared" si="164"/>
        <v>1</v>
      </c>
      <c r="O1051" s="8" t="str">
        <f t="shared" si="165"/>
        <v>tier - 2</v>
      </c>
      <c r="P1051" t="s">
        <v>9</v>
      </c>
      <c r="Q1051">
        <f t="shared" si="166"/>
        <v>1</v>
      </c>
      <c r="R1051" s="8" t="str">
        <f t="shared" si="167"/>
        <v>tier - 3</v>
      </c>
      <c r="S1051" t="s">
        <v>244</v>
      </c>
      <c r="T1051" s="8" t="str">
        <f t="shared" si="168"/>
        <v>R1024</v>
      </c>
    </row>
    <row r="1052" spans="1:20">
      <c r="A1052" t="s">
        <v>1080</v>
      </c>
      <c r="B1052" t="str">
        <f t="shared" si="169"/>
        <v>Id1288</v>
      </c>
      <c r="C1052">
        <v>1981</v>
      </c>
      <c r="D1052" s="8">
        <f t="shared" si="160"/>
        <v>1981</v>
      </c>
      <c r="E1052" t="s">
        <v>27</v>
      </c>
      <c r="F1052" s="8" t="str">
        <f t="shared" si="161"/>
        <v>Dec</v>
      </c>
      <c r="G1052">
        <v>27</v>
      </c>
      <c r="H1052" s="15" t="str">
        <f t="shared" si="162"/>
        <v>27-Dec-1981</v>
      </c>
      <c r="I1052" s="13">
        <v>29947</v>
      </c>
      <c r="J1052" s="18">
        <f t="shared" si="163"/>
        <v>41</v>
      </c>
      <c r="K1052">
        <v>3</v>
      </c>
      <c r="L1052" s="14">
        <v>8538.2900000000009</v>
      </c>
      <c r="M1052" t="s">
        <v>8</v>
      </c>
      <c r="N1052">
        <f t="shared" si="164"/>
        <v>1</v>
      </c>
      <c r="O1052" s="8" t="str">
        <f t="shared" si="165"/>
        <v>tier - 2</v>
      </c>
      <c r="P1052" t="s">
        <v>9</v>
      </c>
      <c r="Q1052">
        <f t="shared" si="166"/>
        <v>1</v>
      </c>
      <c r="R1052" s="8" t="str">
        <f t="shared" si="167"/>
        <v>tier - 3</v>
      </c>
      <c r="S1052" t="s">
        <v>244</v>
      </c>
      <c r="T1052" s="8" t="str">
        <f t="shared" si="168"/>
        <v>R1024</v>
      </c>
    </row>
    <row r="1053" spans="1:20">
      <c r="A1053" t="s">
        <v>1081</v>
      </c>
      <c r="B1053" t="str">
        <f t="shared" si="169"/>
        <v>Id1287</v>
      </c>
      <c r="C1053">
        <v>1975</v>
      </c>
      <c r="D1053" s="8">
        <f t="shared" si="160"/>
        <v>1975</v>
      </c>
      <c r="E1053" t="s">
        <v>12</v>
      </c>
      <c r="F1053" s="8" t="str">
        <f t="shared" si="161"/>
        <v>Nov</v>
      </c>
      <c r="G1053">
        <v>6</v>
      </c>
      <c r="H1053" s="15" t="str">
        <f t="shared" si="162"/>
        <v>6-Nov-1975</v>
      </c>
      <c r="I1053" s="13">
        <v>27704</v>
      </c>
      <c r="J1053" s="18">
        <f t="shared" si="163"/>
        <v>47</v>
      </c>
      <c r="K1053">
        <v>1</v>
      </c>
      <c r="L1053" s="14">
        <v>8539.67</v>
      </c>
      <c r="M1053" t="s">
        <v>8</v>
      </c>
      <c r="N1053">
        <f t="shared" si="164"/>
        <v>1</v>
      </c>
      <c r="O1053" s="8" t="str">
        <f t="shared" si="165"/>
        <v>tier - 2</v>
      </c>
      <c r="P1053" t="s">
        <v>9</v>
      </c>
      <c r="Q1053">
        <f t="shared" si="166"/>
        <v>1</v>
      </c>
      <c r="R1053" s="8" t="str">
        <f t="shared" si="167"/>
        <v>tier - 3</v>
      </c>
      <c r="S1053" t="s">
        <v>39</v>
      </c>
      <c r="T1053" s="8" t="str">
        <f t="shared" si="168"/>
        <v>R1011</v>
      </c>
    </row>
    <row r="1054" spans="1:20">
      <c r="A1054" t="s">
        <v>1082</v>
      </c>
      <c r="B1054" t="str">
        <f t="shared" si="169"/>
        <v>Id1286</v>
      </c>
      <c r="C1054" t="s">
        <v>28</v>
      </c>
      <c r="D1054" s="8">
        <f t="shared" si="160"/>
        <v>1983</v>
      </c>
      <c r="E1054" t="s">
        <v>27</v>
      </c>
      <c r="F1054" s="8" t="str">
        <f t="shared" si="161"/>
        <v>Dec</v>
      </c>
      <c r="G1054">
        <v>12</v>
      </c>
      <c r="H1054" s="15" t="str">
        <f t="shared" si="162"/>
        <v>12-Dec-1983</v>
      </c>
      <c r="I1054" s="13">
        <v>30662</v>
      </c>
      <c r="J1054" s="18">
        <f t="shared" si="163"/>
        <v>39</v>
      </c>
      <c r="K1054">
        <v>1</v>
      </c>
      <c r="L1054" s="14">
        <v>8547.69</v>
      </c>
      <c r="M1054" t="s">
        <v>8</v>
      </c>
      <c r="N1054">
        <f t="shared" si="164"/>
        <v>1</v>
      </c>
      <c r="O1054" s="8" t="str">
        <f t="shared" si="165"/>
        <v>tier - 2</v>
      </c>
      <c r="P1054" t="s">
        <v>13</v>
      </c>
      <c r="Q1054">
        <f t="shared" si="166"/>
        <v>2</v>
      </c>
      <c r="R1054" s="8" t="str">
        <f t="shared" si="167"/>
        <v>tier - 1</v>
      </c>
      <c r="S1054" t="s">
        <v>10</v>
      </c>
      <c r="T1054" s="8" t="str">
        <f t="shared" si="168"/>
        <v>R1013</v>
      </c>
    </row>
    <row r="1055" spans="1:20">
      <c r="A1055" t="s">
        <v>1083</v>
      </c>
      <c r="B1055" t="str">
        <f t="shared" si="169"/>
        <v>Id1285</v>
      </c>
      <c r="C1055">
        <v>1975</v>
      </c>
      <c r="D1055" s="8">
        <f t="shared" si="160"/>
        <v>1975</v>
      </c>
      <c r="E1055" t="s">
        <v>32</v>
      </c>
      <c r="F1055" s="8" t="str">
        <f t="shared" si="161"/>
        <v>Aug</v>
      </c>
      <c r="G1055">
        <v>6</v>
      </c>
      <c r="H1055" s="15" t="str">
        <f t="shared" si="162"/>
        <v>6-Aug-1975</v>
      </c>
      <c r="I1055" s="13">
        <v>27612</v>
      </c>
      <c r="J1055" s="18">
        <f t="shared" si="163"/>
        <v>47</v>
      </c>
      <c r="K1055">
        <v>1</v>
      </c>
      <c r="L1055" s="14">
        <v>8551.35</v>
      </c>
      <c r="M1055" t="s">
        <v>8</v>
      </c>
      <c r="N1055">
        <f t="shared" si="164"/>
        <v>1</v>
      </c>
      <c r="O1055" s="8" t="str">
        <f t="shared" si="165"/>
        <v>tier - 2</v>
      </c>
      <c r="P1055" t="s">
        <v>8</v>
      </c>
      <c r="Q1055">
        <f t="shared" si="166"/>
        <v>9</v>
      </c>
      <c r="R1055" s="8" t="str">
        <f t="shared" si="167"/>
        <v>tier - 2</v>
      </c>
      <c r="S1055" t="s">
        <v>39</v>
      </c>
      <c r="T1055" s="8" t="str">
        <f t="shared" si="168"/>
        <v>R1011</v>
      </c>
    </row>
    <row r="1056" spans="1:20">
      <c r="A1056" t="s">
        <v>1084</v>
      </c>
      <c r="B1056" t="str">
        <f t="shared" si="169"/>
        <v>Id1284</v>
      </c>
      <c r="C1056">
        <v>1975</v>
      </c>
      <c r="D1056" s="8">
        <f t="shared" si="160"/>
        <v>1975</v>
      </c>
      <c r="E1056" t="s">
        <v>32</v>
      </c>
      <c r="F1056" s="8" t="str">
        <f t="shared" si="161"/>
        <v>Aug</v>
      </c>
      <c r="G1056">
        <v>21</v>
      </c>
      <c r="H1056" s="15" t="str">
        <f t="shared" si="162"/>
        <v>21-Aug-1975</v>
      </c>
      <c r="I1056" s="13">
        <v>27627</v>
      </c>
      <c r="J1056" s="18">
        <f t="shared" si="163"/>
        <v>47</v>
      </c>
      <c r="K1056">
        <v>1</v>
      </c>
      <c r="L1056" s="14">
        <v>8556.91</v>
      </c>
      <c r="M1056" t="s">
        <v>8</v>
      </c>
      <c r="N1056">
        <f t="shared" si="164"/>
        <v>1</v>
      </c>
      <c r="O1056" s="8" t="str">
        <f t="shared" si="165"/>
        <v>tier - 2</v>
      </c>
      <c r="P1056" t="s">
        <v>13</v>
      </c>
      <c r="Q1056">
        <f t="shared" si="166"/>
        <v>2</v>
      </c>
      <c r="R1056" s="8" t="str">
        <f t="shared" si="167"/>
        <v>tier - 1</v>
      </c>
      <c r="S1056" t="s">
        <v>39</v>
      </c>
      <c r="T1056" s="8" t="str">
        <f t="shared" si="168"/>
        <v>R1011</v>
      </c>
    </row>
    <row r="1057" spans="1:20">
      <c r="A1057" t="s">
        <v>1085</v>
      </c>
      <c r="B1057" t="str">
        <f t="shared" si="169"/>
        <v>Id1283</v>
      </c>
      <c r="C1057">
        <v>1988</v>
      </c>
      <c r="D1057" s="8">
        <f t="shared" si="160"/>
        <v>1988</v>
      </c>
      <c r="E1057" t="s">
        <v>17</v>
      </c>
      <c r="F1057" s="8" t="str">
        <f t="shared" si="161"/>
        <v>Sep</v>
      </c>
      <c r="G1057">
        <v>21</v>
      </c>
      <c r="H1057" s="15" t="str">
        <f t="shared" si="162"/>
        <v>21-Sep-1988</v>
      </c>
      <c r="I1057" s="13">
        <v>32407</v>
      </c>
      <c r="J1057" s="18">
        <f t="shared" si="163"/>
        <v>34</v>
      </c>
      <c r="K1057">
        <v>3</v>
      </c>
      <c r="L1057" s="14">
        <v>8567.25</v>
      </c>
      <c r="M1057" t="s">
        <v>8</v>
      </c>
      <c r="N1057">
        <f t="shared" si="164"/>
        <v>1</v>
      </c>
      <c r="O1057" s="8" t="str">
        <f t="shared" si="165"/>
        <v>tier - 2</v>
      </c>
      <c r="P1057" t="s">
        <v>13</v>
      </c>
      <c r="Q1057">
        <f t="shared" si="166"/>
        <v>2</v>
      </c>
      <c r="R1057" s="8" t="str">
        <f t="shared" si="167"/>
        <v>tier - 1</v>
      </c>
      <c r="S1057" t="s">
        <v>20</v>
      </c>
      <c r="T1057" s="8" t="str">
        <f t="shared" si="168"/>
        <v>R1012</v>
      </c>
    </row>
    <row r="1058" spans="1:20">
      <c r="A1058" t="s">
        <v>1086</v>
      </c>
      <c r="B1058" t="str">
        <f t="shared" si="169"/>
        <v>Id1282</v>
      </c>
      <c r="C1058">
        <v>1975</v>
      </c>
      <c r="D1058" s="8">
        <f t="shared" si="160"/>
        <v>1975</v>
      </c>
      <c r="E1058" t="s">
        <v>17</v>
      </c>
      <c r="F1058" s="8" t="str">
        <f t="shared" si="161"/>
        <v>Sep</v>
      </c>
      <c r="G1058">
        <v>26</v>
      </c>
      <c r="H1058" s="15" t="str">
        <f t="shared" si="162"/>
        <v>26-Sep-1975</v>
      </c>
      <c r="I1058" s="13">
        <v>27663</v>
      </c>
      <c r="J1058" s="18">
        <f t="shared" si="163"/>
        <v>47</v>
      </c>
      <c r="K1058">
        <v>1</v>
      </c>
      <c r="L1058" s="14">
        <v>8569.86</v>
      </c>
      <c r="M1058" t="s">
        <v>8</v>
      </c>
      <c r="N1058">
        <f t="shared" si="164"/>
        <v>1</v>
      </c>
      <c r="O1058" s="8" t="str">
        <f t="shared" si="165"/>
        <v>tier - 2</v>
      </c>
      <c r="P1058" t="s">
        <v>9</v>
      </c>
      <c r="Q1058">
        <f t="shared" si="166"/>
        <v>1</v>
      </c>
      <c r="R1058" s="8" t="str">
        <f t="shared" si="167"/>
        <v>tier - 3</v>
      </c>
      <c r="S1058" t="s">
        <v>10</v>
      </c>
      <c r="T1058" s="8" t="str">
        <f t="shared" si="168"/>
        <v>R1013</v>
      </c>
    </row>
    <row r="1059" spans="1:20">
      <c r="A1059" t="s">
        <v>1087</v>
      </c>
      <c r="B1059" t="str">
        <f t="shared" si="169"/>
        <v>Id1281</v>
      </c>
      <c r="C1059">
        <v>1982</v>
      </c>
      <c r="D1059" s="8">
        <f t="shared" si="160"/>
        <v>1982</v>
      </c>
      <c r="E1059" t="s">
        <v>27</v>
      </c>
      <c r="F1059" s="8" t="str">
        <f t="shared" si="161"/>
        <v>Dec</v>
      </c>
      <c r="G1059">
        <v>6</v>
      </c>
      <c r="H1059" s="15" t="str">
        <f t="shared" si="162"/>
        <v>6-Dec-1982</v>
      </c>
      <c r="I1059" s="13">
        <v>30291</v>
      </c>
      <c r="J1059" s="18">
        <f t="shared" si="163"/>
        <v>40</v>
      </c>
      <c r="K1059">
        <v>3</v>
      </c>
      <c r="L1059" s="14">
        <v>8572.0400000000009</v>
      </c>
      <c r="M1059" t="s">
        <v>8</v>
      </c>
      <c r="N1059">
        <f t="shared" si="164"/>
        <v>1</v>
      </c>
      <c r="O1059" s="8" t="str">
        <f t="shared" si="165"/>
        <v>tier - 2</v>
      </c>
      <c r="P1059" t="s">
        <v>8</v>
      </c>
      <c r="Q1059">
        <f t="shared" si="166"/>
        <v>9</v>
      </c>
      <c r="R1059" s="8" t="str">
        <f t="shared" si="167"/>
        <v>tier - 2</v>
      </c>
      <c r="S1059" t="s">
        <v>297</v>
      </c>
      <c r="T1059" s="8" t="str">
        <f t="shared" si="168"/>
        <v>R1021</v>
      </c>
    </row>
    <row r="1060" spans="1:20">
      <c r="A1060" t="s">
        <v>1088</v>
      </c>
      <c r="B1060" t="str">
        <f t="shared" si="169"/>
        <v>Id1280</v>
      </c>
      <c r="C1060">
        <v>1987</v>
      </c>
      <c r="D1060" s="8">
        <f t="shared" si="160"/>
        <v>1987</v>
      </c>
      <c r="E1060" t="s">
        <v>12</v>
      </c>
      <c r="F1060" s="8" t="str">
        <f t="shared" si="161"/>
        <v>Nov</v>
      </c>
      <c r="G1060">
        <v>11</v>
      </c>
      <c r="H1060" s="15" t="str">
        <f t="shared" si="162"/>
        <v>11-Nov-1987</v>
      </c>
      <c r="I1060" s="13">
        <v>32092</v>
      </c>
      <c r="J1060" s="18">
        <f t="shared" si="163"/>
        <v>35</v>
      </c>
      <c r="K1060">
        <v>3</v>
      </c>
      <c r="L1060" s="14">
        <v>8573.2999999999993</v>
      </c>
      <c r="M1060" t="s">
        <v>8</v>
      </c>
      <c r="N1060">
        <f t="shared" si="164"/>
        <v>1</v>
      </c>
      <c r="O1060" s="8" t="str">
        <f t="shared" si="165"/>
        <v>tier - 2</v>
      </c>
      <c r="P1060" t="s">
        <v>8</v>
      </c>
      <c r="Q1060">
        <f t="shared" si="166"/>
        <v>9</v>
      </c>
      <c r="R1060" s="8" t="str">
        <f t="shared" si="167"/>
        <v>tier - 2</v>
      </c>
      <c r="S1060" t="s">
        <v>297</v>
      </c>
      <c r="T1060" s="8" t="str">
        <f t="shared" si="168"/>
        <v>R1021</v>
      </c>
    </row>
    <row r="1061" spans="1:20">
      <c r="A1061" t="s">
        <v>1089</v>
      </c>
      <c r="B1061" t="str">
        <f t="shared" si="169"/>
        <v>Id1279</v>
      </c>
      <c r="C1061">
        <v>1983</v>
      </c>
      <c r="D1061" s="8">
        <f t="shared" si="160"/>
        <v>1983</v>
      </c>
      <c r="E1061" t="s">
        <v>27</v>
      </c>
      <c r="F1061" s="8" t="str">
        <f t="shared" si="161"/>
        <v>Dec</v>
      </c>
      <c r="G1061">
        <v>30</v>
      </c>
      <c r="H1061" s="15" t="str">
        <f t="shared" si="162"/>
        <v>30-Dec-1983</v>
      </c>
      <c r="I1061" s="13">
        <v>30680</v>
      </c>
      <c r="J1061" s="18">
        <f t="shared" si="163"/>
        <v>39</v>
      </c>
      <c r="K1061">
        <v>5</v>
      </c>
      <c r="L1061" s="14">
        <v>8582.2999999999993</v>
      </c>
      <c r="M1061" t="s">
        <v>8</v>
      </c>
      <c r="N1061">
        <f t="shared" si="164"/>
        <v>1</v>
      </c>
      <c r="O1061" s="8" t="str">
        <f t="shared" si="165"/>
        <v>tier - 2</v>
      </c>
      <c r="P1061" t="s">
        <v>13</v>
      </c>
      <c r="Q1061">
        <f t="shared" si="166"/>
        <v>2</v>
      </c>
      <c r="R1061" s="8" t="str">
        <f t="shared" si="167"/>
        <v>tier - 1</v>
      </c>
      <c r="S1061" t="s">
        <v>10</v>
      </c>
      <c r="T1061" s="8" t="str">
        <f t="shared" si="168"/>
        <v>R1013</v>
      </c>
    </row>
    <row r="1062" spans="1:20">
      <c r="A1062" t="s">
        <v>1090</v>
      </c>
      <c r="B1062" t="str">
        <f t="shared" si="169"/>
        <v>Id1278</v>
      </c>
      <c r="C1062">
        <v>1983</v>
      </c>
      <c r="D1062" s="8">
        <f t="shared" si="160"/>
        <v>1983</v>
      </c>
      <c r="E1062" t="s">
        <v>7</v>
      </c>
      <c r="F1062" s="8" t="str">
        <f t="shared" si="161"/>
        <v>Jul</v>
      </c>
      <c r="G1062">
        <v>25</v>
      </c>
      <c r="H1062" s="15" t="str">
        <f t="shared" si="162"/>
        <v>25-Jul-1983</v>
      </c>
      <c r="I1062" s="13">
        <v>30522</v>
      </c>
      <c r="J1062" s="18">
        <f t="shared" si="163"/>
        <v>39</v>
      </c>
      <c r="K1062">
        <v>5</v>
      </c>
      <c r="L1062" s="14">
        <v>8596.83</v>
      </c>
      <c r="M1062" t="s">
        <v>8</v>
      </c>
      <c r="N1062">
        <f t="shared" si="164"/>
        <v>1</v>
      </c>
      <c r="O1062" s="8" t="str">
        <f t="shared" si="165"/>
        <v>tier - 2</v>
      </c>
      <c r="P1062" t="s">
        <v>9</v>
      </c>
      <c r="Q1062">
        <f t="shared" si="166"/>
        <v>1</v>
      </c>
      <c r="R1062" s="8" t="str">
        <f t="shared" si="167"/>
        <v>tier - 3</v>
      </c>
      <c r="S1062" t="s">
        <v>10</v>
      </c>
      <c r="T1062" s="8" t="str">
        <f t="shared" si="168"/>
        <v>R1013</v>
      </c>
    </row>
    <row r="1063" spans="1:20">
      <c r="A1063" t="s">
        <v>1091</v>
      </c>
      <c r="B1063" t="str">
        <f t="shared" si="169"/>
        <v>Id1277</v>
      </c>
      <c r="C1063">
        <v>1973</v>
      </c>
      <c r="D1063" s="8">
        <f t="shared" si="160"/>
        <v>1973</v>
      </c>
      <c r="E1063" t="s">
        <v>7</v>
      </c>
      <c r="F1063" s="8" t="str">
        <f t="shared" si="161"/>
        <v>Jul</v>
      </c>
      <c r="G1063">
        <v>11</v>
      </c>
      <c r="H1063" s="15" t="str">
        <f t="shared" si="162"/>
        <v>11-Jul-1973</v>
      </c>
      <c r="I1063" s="13">
        <v>26856</v>
      </c>
      <c r="J1063" s="18">
        <f t="shared" si="163"/>
        <v>49</v>
      </c>
      <c r="K1063">
        <v>0</v>
      </c>
      <c r="L1063" s="14">
        <v>8601.33</v>
      </c>
      <c r="M1063" t="s">
        <v>8</v>
      </c>
      <c r="N1063">
        <f t="shared" si="164"/>
        <v>1</v>
      </c>
      <c r="O1063" s="8" t="str">
        <f t="shared" si="165"/>
        <v>tier - 2</v>
      </c>
      <c r="P1063" t="s">
        <v>13</v>
      </c>
      <c r="Q1063">
        <f t="shared" si="166"/>
        <v>2</v>
      </c>
      <c r="R1063" s="8" t="str">
        <f t="shared" si="167"/>
        <v>tier - 1</v>
      </c>
      <c r="S1063" t="s">
        <v>10</v>
      </c>
      <c r="T1063" s="8" t="str">
        <f t="shared" si="168"/>
        <v>R1013</v>
      </c>
    </row>
    <row r="1064" spans="1:20">
      <c r="A1064" t="s">
        <v>1092</v>
      </c>
      <c r="B1064" t="str">
        <f t="shared" si="169"/>
        <v>Id1276</v>
      </c>
      <c r="C1064">
        <v>1977</v>
      </c>
      <c r="D1064" s="8">
        <f t="shared" si="160"/>
        <v>1977</v>
      </c>
      <c r="E1064" t="s">
        <v>17</v>
      </c>
      <c r="F1064" s="8" t="str">
        <f t="shared" si="161"/>
        <v>Sep</v>
      </c>
      <c r="G1064">
        <v>24</v>
      </c>
      <c r="H1064" s="15" t="str">
        <f t="shared" si="162"/>
        <v>24-Sep-1977</v>
      </c>
      <c r="I1064" s="13">
        <v>28392</v>
      </c>
      <c r="J1064" s="18">
        <f t="shared" si="163"/>
        <v>45</v>
      </c>
      <c r="K1064">
        <v>2</v>
      </c>
      <c r="L1064" s="14">
        <v>8603.82</v>
      </c>
      <c r="M1064" t="s">
        <v>8</v>
      </c>
      <c r="N1064">
        <f t="shared" si="164"/>
        <v>1</v>
      </c>
      <c r="O1064" s="8" t="str">
        <f t="shared" si="165"/>
        <v>tier - 2</v>
      </c>
      <c r="P1064" t="s">
        <v>13</v>
      </c>
      <c r="Q1064">
        <f t="shared" si="166"/>
        <v>2</v>
      </c>
      <c r="R1064" s="8" t="str">
        <f t="shared" si="167"/>
        <v>tier - 1</v>
      </c>
      <c r="S1064" t="s">
        <v>163</v>
      </c>
      <c r="T1064" s="8" t="str">
        <f t="shared" si="168"/>
        <v>R1019</v>
      </c>
    </row>
    <row r="1065" spans="1:20">
      <c r="A1065" t="s">
        <v>1093</v>
      </c>
      <c r="B1065" t="str">
        <f t="shared" si="169"/>
        <v>Id1275</v>
      </c>
      <c r="C1065">
        <v>1977</v>
      </c>
      <c r="D1065" s="8">
        <f t="shared" si="160"/>
        <v>1977</v>
      </c>
      <c r="E1065" t="s">
        <v>12</v>
      </c>
      <c r="F1065" s="8" t="str">
        <f t="shared" si="161"/>
        <v>Nov</v>
      </c>
      <c r="G1065">
        <v>12</v>
      </c>
      <c r="H1065" s="15" t="str">
        <f t="shared" si="162"/>
        <v>12-Nov-1977</v>
      </c>
      <c r="I1065" s="13">
        <v>28441</v>
      </c>
      <c r="J1065" s="18">
        <f t="shared" si="163"/>
        <v>45</v>
      </c>
      <c r="K1065">
        <v>2</v>
      </c>
      <c r="L1065" s="14">
        <v>8604.48</v>
      </c>
      <c r="M1065" t="s">
        <v>9</v>
      </c>
      <c r="N1065">
        <f t="shared" si="164"/>
        <v>4</v>
      </c>
      <c r="O1065" s="8" t="str">
        <f t="shared" si="165"/>
        <v>tier - 3</v>
      </c>
      <c r="P1065" t="s">
        <v>8</v>
      </c>
      <c r="Q1065">
        <f t="shared" si="166"/>
        <v>9</v>
      </c>
      <c r="R1065" s="8" t="str">
        <f t="shared" si="167"/>
        <v>tier - 2</v>
      </c>
      <c r="S1065" t="s">
        <v>165</v>
      </c>
      <c r="T1065" s="8" t="str">
        <f t="shared" si="168"/>
        <v>R1016</v>
      </c>
    </row>
    <row r="1066" spans="1:20">
      <c r="A1066" t="s">
        <v>1094</v>
      </c>
      <c r="B1066" t="str">
        <f t="shared" si="169"/>
        <v>Id1274</v>
      </c>
      <c r="C1066">
        <v>1977</v>
      </c>
      <c r="D1066" s="8">
        <f t="shared" si="160"/>
        <v>1977</v>
      </c>
      <c r="E1066" t="s">
        <v>34</v>
      </c>
      <c r="F1066" s="8" t="str">
        <f t="shared" si="161"/>
        <v>Oct</v>
      </c>
      <c r="G1066">
        <v>15</v>
      </c>
      <c r="H1066" s="15" t="str">
        <f t="shared" si="162"/>
        <v>15-Oct-1977</v>
      </c>
      <c r="I1066" s="13">
        <v>28413</v>
      </c>
      <c r="J1066" s="18">
        <f t="shared" si="163"/>
        <v>45</v>
      </c>
      <c r="K1066">
        <v>3</v>
      </c>
      <c r="L1066" s="14">
        <v>8605.36</v>
      </c>
      <c r="M1066" t="s">
        <v>8</v>
      </c>
      <c r="N1066">
        <f t="shared" si="164"/>
        <v>1</v>
      </c>
      <c r="O1066" s="8" t="str">
        <f t="shared" si="165"/>
        <v>tier - 2</v>
      </c>
      <c r="P1066" t="s">
        <v>8</v>
      </c>
      <c r="Q1066">
        <f t="shared" si="166"/>
        <v>9</v>
      </c>
      <c r="R1066" s="8" t="str">
        <f t="shared" si="167"/>
        <v>tier - 2</v>
      </c>
      <c r="S1066" t="s">
        <v>10</v>
      </c>
      <c r="T1066" s="8" t="str">
        <f t="shared" si="168"/>
        <v>R1013</v>
      </c>
    </row>
    <row r="1067" spans="1:20">
      <c r="A1067" t="s">
        <v>1095</v>
      </c>
      <c r="B1067" t="str">
        <f t="shared" si="169"/>
        <v>Id1273</v>
      </c>
      <c r="C1067">
        <v>1979</v>
      </c>
      <c r="D1067" s="8">
        <f t="shared" si="160"/>
        <v>1979</v>
      </c>
      <c r="E1067" t="s">
        <v>7</v>
      </c>
      <c r="F1067" s="8" t="str">
        <f t="shared" si="161"/>
        <v>Jul</v>
      </c>
      <c r="G1067">
        <v>17</v>
      </c>
      <c r="H1067" s="15" t="str">
        <f t="shared" si="162"/>
        <v>17-Jul-1979</v>
      </c>
      <c r="I1067" s="13">
        <v>29053</v>
      </c>
      <c r="J1067" s="18">
        <f t="shared" si="163"/>
        <v>43</v>
      </c>
      <c r="K1067">
        <v>3</v>
      </c>
      <c r="L1067" s="14">
        <v>8606.2199999999993</v>
      </c>
      <c r="M1067" t="s">
        <v>13</v>
      </c>
      <c r="N1067">
        <f t="shared" si="164"/>
        <v>240</v>
      </c>
      <c r="O1067" s="8" t="str">
        <f t="shared" si="165"/>
        <v>tier - 1</v>
      </c>
      <c r="P1067" t="s">
        <v>8</v>
      </c>
      <c r="Q1067">
        <f t="shared" si="166"/>
        <v>9</v>
      </c>
      <c r="R1067" s="8" t="str">
        <f t="shared" si="167"/>
        <v>tier - 2</v>
      </c>
      <c r="S1067" t="s">
        <v>273</v>
      </c>
      <c r="T1067" s="8" t="str">
        <f t="shared" si="168"/>
        <v>R1014</v>
      </c>
    </row>
    <row r="1068" spans="1:20">
      <c r="A1068" t="s">
        <v>1096</v>
      </c>
      <c r="B1068" t="str">
        <f t="shared" si="169"/>
        <v>Id1272</v>
      </c>
      <c r="C1068">
        <v>1977</v>
      </c>
      <c r="D1068" s="8">
        <f t="shared" si="160"/>
        <v>1977</v>
      </c>
      <c r="E1068" t="s">
        <v>17</v>
      </c>
      <c r="F1068" s="8" t="str">
        <f t="shared" si="161"/>
        <v>Sep</v>
      </c>
      <c r="G1068">
        <v>2</v>
      </c>
      <c r="H1068" s="15" t="str">
        <f t="shared" si="162"/>
        <v>2-Sep-1977</v>
      </c>
      <c r="I1068" s="13">
        <v>28370</v>
      </c>
      <c r="J1068" s="18">
        <f t="shared" si="163"/>
        <v>45</v>
      </c>
      <c r="K1068">
        <v>3</v>
      </c>
      <c r="L1068" s="14">
        <v>8615.2999999999993</v>
      </c>
      <c r="M1068" t="s">
        <v>8</v>
      </c>
      <c r="N1068">
        <f t="shared" si="164"/>
        <v>1</v>
      </c>
      <c r="O1068" s="8" t="str">
        <f t="shared" si="165"/>
        <v>tier - 2</v>
      </c>
      <c r="P1068" t="s">
        <v>9</v>
      </c>
      <c r="Q1068">
        <f t="shared" si="166"/>
        <v>1</v>
      </c>
      <c r="R1068" s="8" t="str">
        <f t="shared" si="167"/>
        <v>tier - 3</v>
      </c>
      <c r="S1068" t="s">
        <v>39</v>
      </c>
      <c r="T1068" s="8" t="str">
        <f t="shared" si="168"/>
        <v>R1011</v>
      </c>
    </row>
    <row r="1069" spans="1:20">
      <c r="A1069" t="s">
        <v>1097</v>
      </c>
      <c r="B1069" t="str">
        <f t="shared" si="169"/>
        <v>Id1271</v>
      </c>
      <c r="C1069">
        <v>1975</v>
      </c>
      <c r="D1069" s="8">
        <f t="shared" si="160"/>
        <v>1975</v>
      </c>
      <c r="E1069" t="s">
        <v>32</v>
      </c>
      <c r="F1069" s="8" t="str">
        <f t="shared" si="161"/>
        <v>Aug</v>
      </c>
      <c r="G1069">
        <v>3</v>
      </c>
      <c r="H1069" s="15" t="str">
        <f t="shared" si="162"/>
        <v>3-Aug-1975</v>
      </c>
      <c r="I1069" s="13">
        <v>27609</v>
      </c>
      <c r="J1069" s="18">
        <f t="shared" si="163"/>
        <v>47</v>
      </c>
      <c r="K1069">
        <v>1</v>
      </c>
      <c r="L1069" s="14">
        <v>8627.5400000000009</v>
      </c>
      <c r="M1069" t="s">
        <v>8</v>
      </c>
      <c r="N1069">
        <f t="shared" si="164"/>
        <v>1</v>
      </c>
      <c r="O1069" s="8" t="str">
        <f t="shared" si="165"/>
        <v>tier - 2</v>
      </c>
      <c r="P1069" t="s">
        <v>8</v>
      </c>
      <c r="Q1069">
        <f t="shared" si="166"/>
        <v>9</v>
      </c>
      <c r="R1069" s="8" t="str">
        <f t="shared" si="167"/>
        <v>tier - 2</v>
      </c>
      <c r="S1069" t="s">
        <v>353</v>
      </c>
      <c r="T1069" s="8" t="str">
        <f t="shared" si="168"/>
        <v>R1017</v>
      </c>
    </row>
    <row r="1070" spans="1:20">
      <c r="A1070" t="s">
        <v>1098</v>
      </c>
      <c r="B1070" t="str">
        <f t="shared" si="169"/>
        <v>Id1270</v>
      </c>
      <c r="C1070">
        <v>1965</v>
      </c>
      <c r="D1070" s="8">
        <f t="shared" si="160"/>
        <v>1965</v>
      </c>
      <c r="E1070" t="s">
        <v>34</v>
      </c>
      <c r="F1070" s="8" t="str">
        <f t="shared" si="161"/>
        <v>Oct</v>
      </c>
      <c r="G1070">
        <v>21</v>
      </c>
      <c r="H1070" s="15" t="str">
        <f t="shared" si="162"/>
        <v>21-Oct-1965</v>
      </c>
      <c r="I1070" s="13">
        <v>24036</v>
      </c>
      <c r="J1070" s="18">
        <f t="shared" si="163"/>
        <v>57</v>
      </c>
      <c r="K1070">
        <v>0</v>
      </c>
      <c r="L1070" s="14">
        <v>8665.09</v>
      </c>
      <c r="M1070" t="s">
        <v>9</v>
      </c>
      <c r="N1070">
        <f t="shared" si="164"/>
        <v>4</v>
      </c>
      <c r="O1070" s="8" t="str">
        <f t="shared" si="165"/>
        <v>tier - 3</v>
      </c>
      <c r="P1070" t="s">
        <v>8</v>
      </c>
      <c r="Q1070">
        <f t="shared" si="166"/>
        <v>9</v>
      </c>
      <c r="R1070" s="8" t="str">
        <f t="shared" si="167"/>
        <v>tier - 2</v>
      </c>
      <c r="S1070" t="s">
        <v>20</v>
      </c>
      <c r="T1070" s="8" t="str">
        <f t="shared" si="168"/>
        <v>R1012</v>
      </c>
    </row>
    <row r="1071" spans="1:20">
      <c r="A1071" t="s">
        <v>1099</v>
      </c>
      <c r="B1071" t="str">
        <f t="shared" si="169"/>
        <v>Id1269</v>
      </c>
      <c r="C1071">
        <v>1969</v>
      </c>
      <c r="D1071" s="8">
        <f t="shared" si="160"/>
        <v>1969</v>
      </c>
      <c r="E1071" t="s">
        <v>32</v>
      </c>
      <c r="F1071" s="8" t="str">
        <f t="shared" si="161"/>
        <v>Aug</v>
      </c>
      <c r="G1071">
        <v>10</v>
      </c>
      <c r="H1071" s="15" t="str">
        <f t="shared" si="162"/>
        <v>10-Aug-1969</v>
      </c>
      <c r="I1071" s="13">
        <v>25425</v>
      </c>
      <c r="J1071" s="18">
        <f t="shared" si="163"/>
        <v>53</v>
      </c>
      <c r="K1071">
        <v>0</v>
      </c>
      <c r="L1071" s="14">
        <v>8665.14</v>
      </c>
      <c r="M1071" t="s">
        <v>8</v>
      </c>
      <c r="N1071">
        <f t="shared" si="164"/>
        <v>1</v>
      </c>
      <c r="O1071" s="8" t="str">
        <f t="shared" si="165"/>
        <v>tier - 2</v>
      </c>
      <c r="P1071" t="s">
        <v>9</v>
      </c>
      <c r="Q1071">
        <f t="shared" si="166"/>
        <v>1</v>
      </c>
      <c r="R1071" s="8" t="str">
        <f t="shared" si="167"/>
        <v>tier - 3</v>
      </c>
      <c r="S1071" t="s">
        <v>10</v>
      </c>
      <c r="T1071" s="8" t="str">
        <f t="shared" si="168"/>
        <v>R1013</v>
      </c>
    </row>
    <row r="1072" spans="1:20">
      <c r="A1072" t="s">
        <v>1100</v>
      </c>
      <c r="B1072" t="str">
        <f t="shared" si="169"/>
        <v>Id1268</v>
      </c>
      <c r="C1072">
        <v>1974</v>
      </c>
      <c r="D1072" s="8">
        <f t="shared" si="160"/>
        <v>1974</v>
      </c>
      <c r="E1072" t="s">
        <v>32</v>
      </c>
      <c r="F1072" s="8" t="str">
        <f t="shared" si="161"/>
        <v>Aug</v>
      </c>
      <c r="G1072">
        <v>16</v>
      </c>
      <c r="H1072" s="15" t="str">
        <f t="shared" si="162"/>
        <v>16-Aug-1974</v>
      </c>
      <c r="I1072" s="13">
        <v>27257</v>
      </c>
      <c r="J1072" s="18">
        <f t="shared" si="163"/>
        <v>48</v>
      </c>
      <c r="K1072">
        <v>0</v>
      </c>
      <c r="L1072" s="14">
        <v>8671.19</v>
      </c>
      <c r="M1072" t="s">
        <v>8</v>
      </c>
      <c r="N1072">
        <f t="shared" si="164"/>
        <v>1</v>
      </c>
      <c r="O1072" s="8" t="str">
        <f t="shared" si="165"/>
        <v>tier - 2</v>
      </c>
      <c r="P1072" t="s">
        <v>13</v>
      </c>
      <c r="Q1072">
        <f t="shared" si="166"/>
        <v>2</v>
      </c>
      <c r="R1072" s="8" t="str">
        <f t="shared" si="167"/>
        <v>tier - 1</v>
      </c>
      <c r="S1072" t="s">
        <v>20</v>
      </c>
      <c r="T1072" s="8" t="str">
        <f t="shared" si="168"/>
        <v>R1012</v>
      </c>
    </row>
    <row r="1073" spans="1:20">
      <c r="A1073" t="s">
        <v>1101</v>
      </c>
      <c r="B1073" t="str">
        <f t="shared" si="169"/>
        <v>Id1267</v>
      </c>
      <c r="C1073">
        <v>1973</v>
      </c>
      <c r="D1073" s="8">
        <f t="shared" si="160"/>
        <v>1973</v>
      </c>
      <c r="E1073" t="s">
        <v>34</v>
      </c>
      <c r="F1073" s="8" t="str">
        <f t="shared" si="161"/>
        <v>Oct</v>
      </c>
      <c r="G1073">
        <v>11</v>
      </c>
      <c r="H1073" s="15" t="str">
        <f t="shared" si="162"/>
        <v>11-Oct-1973</v>
      </c>
      <c r="I1073" s="13">
        <v>26948</v>
      </c>
      <c r="J1073" s="18">
        <f t="shared" si="163"/>
        <v>49</v>
      </c>
      <c r="K1073">
        <v>0</v>
      </c>
      <c r="L1073" s="14">
        <v>8688.86</v>
      </c>
      <c r="M1073" t="s">
        <v>8</v>
      </c>
      <c r="N1073">
        <f t="shared" si="164"/>
        <v>1</v>
      </c>
      <c r="O1073" s="8" t="str">
        <f t="shared" si="165"/>
        <v>tier - 2</v>
      </c>
      <c r="P1073" t="s">
        <v>13</v>
      </c>
      <c r="Q1073">
        <f t="shared" si="166"/>
        <v>2</v>
      </c>
      <c r="R1073" s="8" t="str">
        <f t="shared" si="167"/>
        <v>tier - 1</v>
      </c>
      <c r="S1073" t="s">
        <v>353</v>
      </c>
      <c r="T1073" s="8" t="str">
        <f t="shared" si="168"/>
        <v>R1017</v>
      </c>
    </row>
    <row r="1074" spans="1:20">
      <c r="A1074" t="s">
        <v>1102</v>
      </c>
      <c r="B1074" t="str">
        <f t="shared" si="169"/>
        <v>Id1266</v>
      </c>
      <c r="C1074">
        <v>1980</v>
      </c>
      <c r="D1074" s="8">
        <f t="shared" si="160"/>
        <v>1980</v>
      </c>
      <c r="E1074" t="s">
        <v>34</v>
      </c>
      <c r="F1074" s="8" t="str">
        <f t="shared" si="161"/>
        <v>Oct</v>
      </c>
      <c r="G1074">
        <v>28</v>
      </c>
      <c r="H1074" s="15" t="str">
        <f t="shared" si="162"/>
        <v>28-Oct-1980</v>
      </c>
      <c r="I1074" s="13">
        <v>29522</v>
      </c>
      <c r="J1074" s="18">
        <f t="shared" si="163"/>
        <v>42</v>
      </c>
      <c r="K1074">
        <v>2</v>
      </c>
      <c r="L1074" s="14">
        <v>8701.84</v>
      </c>
      <c r="M1074" t="s">
        <v>8</v>
      </c>
      <c r="N1074">
        <f t="shared" si="164"/>
        <v>1</v>
      </c>
      <c r="O1074" s="8" t="str">
        <f t="shared" si="165"/>
        <v>tier - 2</v>
      </c>
      <c r="P1074" t="s">
        <v>9</v>
      </c>
      <c r="Q1074">
        <f t="shared" si="166"/>
        <v>1</v>
      </c>
      <c r="R1074" s="8" t="str">
        <f t="shared" si="167"/>
        <v>tier - 3</v>
      </c>
      <c r="S1074" t="s">
        <v>297</v>
      </c>
      <c r="T1074" s="8" t="str">
        <f t="shared" si="168"/>
        <v>R1021</v>
      </c>
    </row>
    <row r="1075" spans="1:20">
      <c r="A1075" t="s">
        <v>1103</v>
      </c>
      <c r="B1075" t="str">
        <f t="shared" si="169"/>
        <v>Id1265</v>
      </c>
      <c r="C1075">
        <v>1973</v>
      </c>
      <c r="D1075" s="8">
        <f t="shared" si="160"/>
        <v>1973</v>
      </c>
      <c r="E1075" t="s">
        <v>15</v>
      </c>
      <c r="F1075" s="8" t="str">
        <f t="shared" si="161"/>
        <v>Jun</v>
      </c>
      <c r="G1075">
        <v>25</v>
      </c>
      <c r="H1075" s="15" t="str">
        <f t="shared" si="162"/>
        <v>25-Jun-1973</v>
      </c>
      <c r="I1075" s="13">
        <v>26840</v>
      </c>
      <c r="J1075" s="18">
        <f t="shared" si="163"/>
        <v>49</v>
      </c>
      <c r="K1075">
        <v>1</v>
      </c>
      <c r="L1075" s="14">
        <v>8703.4599999999991</v>
      </c>
      <c r="M1075" t="s">
        <v>9</v>
      </c>
      <c r="N1075">
        <f t="shared" si="164"/>
        <v>4</v>
      </c>
      <c r="O1075" s="8" t="str">
        <f t="shared" si="165"/>
        <v>tier - 3</v>
      </c>
      <c r="P1075" t="s">
        <v>9</v>
      </c>
      <c r="Q1075">
        <f t="shared" si="166"/>
        <v>1</v>
      </c>
      <c r="R1075" s="8" t="str">
        <f t="shared" si="167"/>
        <v>tier - 3</v>
      </c>
      <c r="S1075" t="s">
        <v>39</v>
      </c>
      <c r="T1075" s="8" t="str">
        <f t="shared" si="168"/>
        <v>R1011</v>
      </c>
    </row>
    <row r="1076" spans="1:20">
      <c r="A1076" t="s">
        <v>1104</v>
      </c>
      <c r="B1076" t="str">
        <f t="shared" si="169"/>
        <v>Id1264</v>
      </c>
      <c r="C1076">
        <v>1976</v>
      </c>
      <c r="D1076" s="8">
        <f t="shared" si="160"/>
        <v>1976</v>
      </c>
      <c r="E1076" t="s">
        <v>15</v>
      </c>
      <c r="F1076" s="8" t="str">
        <f t="shared" si="161"/>
        <v>Jun</v>
      </c>
      <c r="G1076">
        <v>17</v>
      </c>
      <c r="H1076" s="15" t="str">
        <f t="shared" si="162"/>
        <v>17-Jun-1976</v>
      </c>
      <c r="I1076" s="13">
        <v>27928</v>
      </c>
      <c r="J1076" s="18">
        <f t="shared" si="163"/>
        <v>46</v>
      </c>
      <c r="K1076">
        <v>2</v>
      </c>
      <c r="L1076" s="14">
        <v>8733.23</v>
      </c>
      <c r="M1076" t="s">
        <v>8</v>
      </c>
      <c r="N1076">
        <f t="shared" si="164"/>
        <v>1</v>
      </c>
      <c r="O1076" s="8" t="str">
        <f t="shared" si="165"/>
        <v>tier - 2</v>
      </c>
      <c r="P1076" t="s">
        <v>9</v>
      </c>
      <c r="Q1076">
        <f t="shared" si="166"/>
        <v>1</v>
      </c>
      <c r="R1076" s="8" t="str">
        <f t="shared" si="167"/>
        <v>tier - 3</v>
      </c>
      <c r="S1076" t="s">
        <v>20</v>
      </c>
      <c r="T1076" s="8" t="str">
        <f t="shared" si="168"/>
        <v>R1012</v>
      </c>
    </row>
    <row r="1077" spans="1:20">
      <c r="A1077" t="s">
        <v>1105</v>
      </c>
      <c r="B1077" t="str">
        <f t="shared" si="169"/>
        <v>Id1263</v>
      </c>
      <c r="C1077">
        <v>1999</v>
      </c>
      <c r="D1077" s="8">
        <f t="shared" si="160"/>
        <v>1999</v>
      </c>
      <c r="E1077" t="s">
        <v>32</v>
      </c>
      <c r="F1077" s="8" t="str">
        <f t="shared" si="161"/>
        <v>Aug</v>
      </c>
      <c r="G1077">
        <v>23</v>
      </c>
      <c r="H1077" s="15" t="str">
        <f t="shared" si="162"/>
        <v>23-Aug-1999</v>
      </c>
      <c r="I1077" s="13">
        <v>36395</v>
      </c>
      <c r="J1077" s="18">
        <f t="shared" si="163"/>
        <v>23</v>
      </c>
      <c r="K1077">
        <v>0</v>
      </c>
      <c r="L1077" s="14">
        <v>8747.68</v>
      </c>
      <c r="M1077" t="s">
        <v>8</v>
      </c>
      <c r="N1077">
        <f t="shared" si="164"/>
        <v>1</v>
      </c>
      <c r="O1077" s="8" t="str">
        <f t="shared" si="165"/>
        <v>tier - 2</v>
      </c>
      <c r="P1077" t="s">
        <v>9</v>
      </c>
      <c r="Q1077">
        <f t="shared" si="166"/>
        <v>1</v>
      </c>
      <c r="R1077" s="8" t="str">
        <f t="shared" si="167"/>
        <v>tier - 3</v>
      </c>
      <c r="S1077" t="s">
        <v>39</v>
      </c>
      <c r="T1077" s="8" t="str">
        <f t="shared" si="168"/>
        <v>R1011</v>
      </c>
    </row>
    <row r="1078" spans="1:20">
      <c r="A1078" t="s">
        <v>1106</v>
      </c>
      <c r="B1078" t="str">
        <f t="shared" si="169"/>
        <v>Id1262</v>
      </c>
      <c r="C1078">
        <v>1969</v>
      </c>
      <c r="D1078" s="8">
        <f t="shared" si="160"/>
        <v>1969</v>
      </c>
      <c r="E1078" t="s">
        <v>17</v>
      </c>
      <c r="F1078" s="8" t="str">
        <f t="shared" si="161"/>
        <v>Sep</v>
      </c>
      <c r="G1078">
        <v>9</v>
      </c>
      <c r="H1078" s="15" t="str">
        <f t="shared" si="162"/>
        <v>9-Sep-1969</v>
      </c>
      <c r="I1078" s="13">
        <v>25455</v>
      </c>
      <c r="J1078" s="18">
        <f t="shared" si="163"/>
        <v>53</v>
      </c>
      <c r="K1078">
        <v>0</v>
      </c>
      <c r="L1078" s="14">
        <v>8760.1200000000008</v>
      </c>
      <c r="M1078" t="s">
        <v>8</v>
      </c>
      <c r="N1078">
        <f t="shared" si="164"/>
        <v>1</v>
      </c>
      <c r="O1078" s="8" t="str">
        <f t="shared" si="165"/>
        <v>tier - 2</v>
      </c>
      <c r="P1078" t="s">
        <v>13</v>
      </c>
      <c r="Q1078">
        <f t="shared" si="166"/>
        <v>2</v>
      </c>
      <c r="R1078" s="8" t="str">
        <f t="shared" si="167"/>
        <v>tier - 1</v>
      </c>
      <c r="S1078" t="s">
        <v>10</v>
      </c>
      <c r="T1078" s="8" t="str">
        <f t="shared" si="168"/>
        <v>R1013</v>
      </c>
    </row>
    <row r="1079" spans="1:20">
      <c r="A1079" t="s">
        <v>1107</v>
      </c>
      <c r="B1079" t="str">
        <f t="shared" si="169"/>
        <v>Id1261</v>
      </c>
      <c r="C1079">
        <v>1974</v>
      </c>
      <c r="D1079" s="8">
        <f t="shared" si="160"/>
        <v>1974</v>
      </c>
      <c r="E1079" t="s">
        <v>17</v>
      </c>
      <c r="F1079" s="8" t="str">
        <f t="shared" si="161"/>
        <v>Sep</v>
      </c>
      <c r="G1079">
        <v>6</v>
      </c>
      <c r="H1079" s="15" t="str">
        <f t="shared" si="162"/>
        <v>6-Sep-1974</v>
      </c>
      <c r="I1079" s="13">
        <v>27278</v>
      </c>
      <c r="J1079" s="18">
        <f t="shared" si="163"/>
        <v>48</v>
      </c>
      <c r="K1079">
        <v>1</v>
      </c>
      <c r="L1079" s="14">
        <v>8765.25</v>
      </c>
      <c r="M1079" t="s">
        <v>8</v>
      </c>
      <c r="N1079">
        <f t="shared" si="164"/>
        <v>1</v>
      </c>
      <c r="O1079" s="8" t="str">
        <f t="shared" si="165"/>
        <v>tier - 2</v>
      </c>
      <c r="P1079" t="s">
        <v>9</v>
      </c>
      <c r="Q1079">
        <f t="shared" si="166"/>
        <v>1</v>
      </c>
      <c r="R1079" s="8" t="str">
        <f t="shared" si="167"/>
        <v>tier - 3</v>
      </c>
      <c r="S1079" t="s">
        <v>20</v>
      </c>
      <c r="T1079" s="8" t="str">
        <f t="shared" si="168"/>
        <v>R1012</v>
      </c>
    </row>
    <row r="1080" spans="1:20">
      <c r="A1080" t="s">
        <v>1108</v>
      </c>
      <c r="B1080" t="str">
        <f t="shared" si="169"/>
        <v>Id1260</v>
      </c>
      <c r="C1080">
        <v>1971</v>
      </c>
      <c r="D1080" s="8">
        <f t="shared" si="160"/>
        <v>1971</v>
      </c>
      <c r="E1080" t="s">
        <v>32</v>
      </c>
      <c r="F1080" s="8" t="str">
        <f t="shared" si="161"/>
        <v>Aug</v>
      </c>
      <c r="G1080">
        <v>23</v>
      </c>
      <c r="H1080" s="15" t="str">
        <f t="shared" si="162"/>
        <v>23-Aug-1971</v>
      </c>
      <c r="I1080" s="13">
        <v>26168</v>
      </c>
      <c r="J1080" s="18">
        <f t="shared" si="163"/>
        <v>51</v>
      </c>
      <c r="K1080">
        <v>0</v>
      </c>
      <c r="L1080" s="14">
        <v>8782.4699999999993</v>
      </c>
      <c r="M1080" t="s">
        <v>8</v>
      </c>
      <c r="N1080">
        <f t="shared" si="164"/>
        <v>1</v>
      </c>
      <c r="O1080" s="8" t="str">
        <f t="shared" si="165"/>
        <v>tier - 2</v>
      </c>
      <c r="P1080" t="s">
        <v>9</v>
      </c>
      <c r="Q1080">
        <f t="shared" si="166"/>
        <v>1</v>
      </c>
      <c r="R1080" s="8" t="str">
        <f t="shared" si="167"/>
        <v>tier - 3</v>
      </c>
      <c r="S1080" t="s">
        <v>39</v>
      </c>
      <c r="T1080" s="8" t="str">
        <f t="shared" si="168"/>
        <v>R1011</v>
      </c>
    </row>
    <row r="1081" spans="1:20">
      <c r="A1081" t="s">
        <v>1109</v>
      </c>
      <c r="B1081" t="str">
        <f t="shared" si="169"/>
        <v>Id1259</v>
      </c>
      <c r="C1081">
        <v>1971</v>
      </c>
      <c r="D1081" s="8">
        <f t="shared" si="160"/>
        <v>1971</v>
      </c>
      <c r="E1081" t="s">
        <v>15</v>
      </c>
      <c r="F1081" s="8" t="str">
        <f t="shared" si="161"/>
        <v>Jun</v>
      </c>
      <c r="G1081">
        <v>18</v>
      </c>
      <c r="H1081" s="15" t="str">
        <f t="shared" si="162"/>
        <v>18-Jun-1971</v>
      </c>
      <c r="I1081" s="13">
        <v>26102</v>
      </c>
      <c r="J1081" s="18">
        <f t="shared" si="163"/>
        <v>51</v>
      </c>
      <c r="K1081">
        <v>0</v>
      </c>
      <c r="L1081" s="14">
        <v>8798.59</v>
      </c>
      <c r="M1081" t="s">
        <v>8</v>
      </c>
      <c r="N1081">
        <f t="shared" si="164"/>
        <v>1</v>
      </c>
      <c r="O1081" s="8" t="str">
        <f t="shared" si="165"/>
        <v>tier - 2</v>
      </c>
      <c r="P1081" t="s">
        <v>13</v>
      </c>
      <c r="Q1081">
        <f t="shared" si="166"/>
        <v>2</v>
      </c>
      <c r="R1081" s="8" t="str">
        <f t="shared" si="167"/>
        <v>tier - 1</v>
      </c>
      <c r="S1081" t="s">
        <v>39</v>
      </c>
      <c r="T1081" s="8" t="str">
        <f t="shared" si="168"/>
        <v>R1011</v>
      </c>
    </row>
    <row r="1082" spans="1:20">
      <c r="A1082" t="s">
        <v>1110</v>
      </c>
      <c r="B1082" t="str">
        <f t="shared" si="169"/>
        <v>Id1258</v>
      </c>
      <c r="C1082">
        <v>1965</v>
      </c>
      <c r="D1082" s="8">
        <f t="shared" si="160"/>
        <v>1965</v>
      </c>
      <c r="E1082" t="s">
        <v>32</v>
      </c>
      <c r="F1082" s="8" t="str">
        <f t="shared" si="161"/>
        <v>Aug</v>
      </c>
      <c r="G1082">
        <v>29</v>
      </c>
      <c r="H1082" s="15" t="str">
        <f t="shared" si="162"/>
        <v>29-Aug-1965</v>
      </c>
      <c r="I1082" s="13">
        <v>23983</v>
      </c>
      <c r="J1082" s="18">
        <f t="shared" si="163"/>
        <v>57</v>
      </c>
      <c r="K1082">
        <v>0</v>
      </c>
      <c r="L1082" s="14">
        <v>8800.49</v>
      </c>
      <c r="M1082" t="s">
        <v>9</v>
      </c>
      <c r="N1082">
        <f t="shared" si="164"/>
        <v>4</v>
      </c>
      <c r="O1082" s="8" t="str">
        <f t="shared" si="165"/>
        <v>tier - 3</v>
      </c>
      <c r="P1082" t="s">
        <v>8</v>
      </c>
      <c r="Q1082">
        <f t="shared" si="166"/>
        <v>9</v>
      </c>
      <c r="R1082" s="8" t="str">
        <f t="shared" si="167"/>
        <v>tier - 2</v>
      </c>
      <c r="S1082" t="s">
        <v>10</v>
      </c>
      <c r="T1082" s="8" t="str">
        <f t="shared" si="168"/>
        <v>R1013</v>
      </c>
    </row>
    <row r="1083" spans="1:20">
      <c r="A1083" t="s">
        <v>1111</v>
      </c>
      <c r="B1083" t="str">
        <f t="shared" si="169"/>
        <v>Id1257</v>
      </c>
      <c r="C1083">
        <v>2001</v>
      </c>
      <c r="D1083" s="8">
        <f t="shared" si="160"/>
        <v>2001</v>
      </c>
      <c r="E1083" t="s">
        <v>12</v>
      </c>
      <c r="F1083" s="8" t="str">
        <f t="shared" si="161"/>
        <v>Nov</v>
      </c>
      <c r="G1083">
        <v>7</v>
      </c>
      <c r="H1083" s="15" t="str">
        <f t="shared" si="162"/>
        <v>7-Nov-2001</v>
      </c>
      <c r="I1083" s="13">
        <v>37202</v>
      </c>
      <c r="J1083" s="18">
        <f t="shared" si="163"/>
        <v>21</v>
      </c>
      <c r="K1083">
        <v>0</v>
      </c>
      <c r="L1083" s="14">
        <v>8821.8799999999992</v>
      </c>
      <c r="M1083" t="s">
        <v>8</v>
      </c>
      <c r="N1083">
        <f t="shared" si="164"/>
        <v>1</v>
      </c>
      <c r="O1083" s="8" t="str">
        <f t="shared" si="165"/>
        <v>tier - 2</v>
      </c>
      <c r="P1083" t="s">
        <v>9</v>
      </c>
      <c r="Q1083">
        <f t="shared" si="166"/>
        <v>1</v>
      </c>
      <c r="R1083" s="8" t="str">
        <f t="shared" si="167"/>
        <v>tier - 3</v>
      </c>
      <c r="S1083" t="s">
        <v>246</v>
      </c>
      <c r="T1083" s="8" t="str">
        <f t="shared" si="168"/>
        <v>R1023</v>
      </c>
    </row>
    <row r="1084" spans="1:20">
      <c r="A1084" t="s">
        <v>1112</v>
      </c>
      <c r="B1084" t="str">
        <f t="shared" si="169"/>
        <v>Id1256</v>
      </c>
      <c r="C1084">
        <v>1976</v>
      </c>
      <c r="D1084" s="8">
        <f t="shared" si="160"/>
        <v>1976</v>
      </c>
      <c r="E1084" t="s">
        <v>15</v>
      </c>
      <c r="F1084" s="8" t="str">
        <f t="shared" si="161"/>
        <v>Jun</v>
      </c>
      <c r="G1084">
        <v>14</v>
      </c>
      <c r="H1084" s="15" t="str">
        <f t="shared" si="162"/>
        <v>14-Jun-1976</v>
      </c>
      <c r="I1084" s="13">
        <v>27925</v>
      </c>
      <c r="J1084" s="18">
        <f t="shared" si="163"/>
        <v>46</v>
      </c>
      <c r="K1084">
        <v>2</v>
      </c>
      <c r="L1084" s="14">
        <v>8823.2800000000007</v>
      </c>
      <c r="M1084" t="s">
        <v>8</v>
      </c>
      <c r="N1084">
        <f t="shared" si="164"/>
        <v>1</v>
      </c>
      <c r="O1084" s="8" t="str">
        <f t="shared" si="165"/>
        <v>tier - 2</v>
      </c>
      <c r="P1084" t="s">
        <v>13</v>
      </c>
      <c r="Q1084">
        <f t="shared" si="166"/>
        <v>2</v>
      </c>
      <c r="R1084" s="8" t="str">
        <f t="shared" si="167"/>
        <v>tier - 1</v>
      </c>
      <c r="S1084" t="s">
        <v>39</v>
      </c>
      <c r="T1084" s="8" t="str">
        <f t="shared" si="168"/>
        <v>R1011</v>
      </c>
    </row>
    <row r="1085" spans="1:20">
      <c r="A1085" t="s">
        <v>1113</v>
      </c>
      <c r="B1085" t="str">
        <f t="shared" si="169"/>
        <v>Id1255</v>
      </c>
      <c r="C1085">
        <v>1976</v>
      </c>
      <c r="D1085" s="8">
        <f t="shared" si="160"/>
        <v>1976</v>
      </c>
      <c r="E1085" t="s">
        <v>34</v>
      </c>
      <c r="F1085" s="8" t="str">
        <f t="shared" si="161"/>
        <v>Oct</v>
      </c>
      <c r="G1085">
        <v>19</v>
      </c>
      <c r="H1085" s="15" t="str">
        <f t="shared" si="162"/>
        <v>19-Oct-1976</v>
      </c>
      <c r="I1085" s="13">
        <v>28052</v>
      </c>
      <c r="J1085" s="18">
        <f t="shared" si="163"/>
        <v>46</v>
      </c>
      <c r="K1085">
        <v>1</v>
      </c>
      <c r="L1085" s="14">
        <v>8823.99</v>
      </c>
      <c r="M1085" t="s">
        <v>8</v>
      </c>
      <c r="N1085">
        <f t="shared" si="164"/>
        <v>1</v>
      </c>
      <c r="O1085" s="8" t="str">
        <f t="shared" si="165"/>
        <v>tier - 2</v>
      </c>
      <c r="P1085" t="s">
        <v>9</v>
      </c>
      <c r="Q1085">
        <f t="shared" si="166"/>
        <v>1</v>
      </c>
      <c r="R1085" s="8" t="str">
        <f t="shared" si="167"/>
        <v>tier - 3</v>
      </c>
      <c r="S1085" t="s">
        <v>244</v>
      </c>
      <c r="T1085" s="8" t="str">
        <f t="shared" si="168"/>
        <v>R1024</v>
      </c>
    </row>
    <row r="1086" spans="1:20">
      <c r="A1086" t="s">
        <v>1114</v>
      </c>
      <c r="B1086" t="str">
        <f t="shared" si="169"/>
        <v>Id1254</v>
      </c>
      <c r="C1086">
        <v>1988</v>
      </c>
      <c r="D1086" s="8">
        <f t="shared" si="160"/>
        <v>1988</v>
      </c>
      <c r="E1086" t="s">
        <v>32</v>
      </c>
      <c r="F1086" s="8" t="str">
        <f t="shared" si="161"/>
        <v>Aug</v>
      </c>
      <c r="G1086">
        <v>22</v>
      </c>
      <c r="H1086" s="15" t="str">
        <f t="shared" si="162"/>
        <v>22-Aug-1988</v>
      </c>
      <c r="I1086" s="13">
        <v>32377</v>
      </c>
      <c r="J1086" s="18">
        <f t="shared" si="163"/>
        <v>34</v>
      </c>
      <c r="K1086">
        <v>3</v>
      </c>
      <c r="L1086" s="14">
        <v>8824.27</v>
      </c>
      <c r="M1086" t="s">
        <v>8</v>
      </c>
      <c r="N1086">
        <f t="shared" si="164"/>
        <v>1</v>
      </c>
      <c r="O1086" s="8" t="str">
        <f t="shared" si="165"/>
        <v>tier - 2</v>
      </c>
      <c r="P1086" t="s">
        <v>13</v>
      </c>
      <c r="Q1086">
        <f t="shared" si="166"/>
        <v>2</v>
      </c>
      <c r="R1086" s="8" t="str">
        <f t="shared" si="167"/>
        <v>tier - 1</v>
      </c>
      <c r="S1086" t="s">
        <v>197</v>
      </c>
      <c r="T1086" s="8" t="str">
        <f t="shared" si="168"/>
        <v>R1025</v>
      </c>
    </row>
    <row r="1087" spans="1:20">
      <c r="A1087" t="s">
        <v>1115</v>
      </c>
      <c r="B1087" t="str">
        <f t="shared" si="169"/>
        <v>Id1253</v>
      </c>
      <c r="C1087">
        <v>1976</v>
      </c>
      <c r="D1087" s="8">
        <f t="shared" si="160"/>
        <v>1976</v>
      </c>
      <c r="E1087" t="s">
        <v>7</v>
      </c>
      <c r="F1087" s="8" t="str">
        <f t="shared" si="161"/>
        <v>Jul</v>
      </c>
      <c r="G1087">
        <v>14</v>
      </c>
      <c r="H1087" s="15" t="str">
        <f t="shared" si="162"/>
        <v>14-Jul-1976</v>
      </c>
      <c r="I1087" s="13">
        <v>27955</v>
      </c>
      <c r="J1087" s="18">
        <f t="shared" si="163"/>
        <v>46</v>
      </c>
      <c r="K1087">
        <v>2</v>
      </c>
      <c r="L1087" s="14">
        <v>8825.09</v>
      </c>
      <c r="M1087" t="s">
        <v>8</v>
      </c>
      <c r="N1087">
        <f t="shared" si="164"/>
        <v>1</v>
      </c>
      <c r="O1087" s="8" t="str">
        <f t="shared" si="165"/>
        <v>tier - 2</v>
      </c>
      <c r="P1087" t="s">
        <v>9</v>
      </c>
      <c r="Q1087">
        <f t="shared" si="166"/>
        <v>1</v>
      </c>
      <c r="R1087" s="8" t="str">
        <f t="shared" si="167"/>
        <v>tier - 3</v>
      </c>
      <c r="S1087" t="s">
        <v>39</v>
      </c>
      <c r="T1087" s="8" t="str">
        <f t="shared" si="168"/>
        <v>R1011</v>
      </c>
    </row>
    <row r="1088" spans="1:20">
      <c r="A1088" t="s">
        <v>1116</v>
      </c>
      <c r="B1088" t="str">
        <f t="shared" si="169"/>
        <v>Id1252</v>
      </c>
      <c r="C1088">
        <v>1972</v>
      </c>
      <c r="D1088" s="8">
        <f t="shared" si="160"/>
        <v>1972</v>
      </c>
      <c r="E1088" t="s">
        <v>12</v>
      </c>
      <c r="F1088" s="8" t="str">
        <f t="shared" si="161"/>
        <v>Nov</v>
      </c>
      <c r="G1088">
        <v>14</v>
      </c>
      <c r="H1088" s="15" t="str">
        <f t="shared" si="162"/>
        <v>14-Nov-1972</v>
      </c>
      <c r="I1088" s="13">
        <v>26617</v>
      </c>
      <c r="J1088" s="18">
        <f t="shared" si="163"/>
        <v>50</v>
      </c>
      <c r="K1088">
        <v>0</v>
      </c>
      <c r="L1088" s="14">
        <v>8827.2099999999991</v>
      </c>
      <c r="M1088" t="s">
        <v>9</v>
      </c>
      <c r="N1088">
        <f t="shared" si="164"/>
        <v>4</v>
      </c>
      <c r="O1088" s="8" t="str">
        <f t="shared" si="165"/>
        <v>tier - 3</v>
      </c>
      <c r="P1088" t="s">
        <v>13</v>
      </c>
      <c r="Q1088">
        <f t="shared" si="166"/>
        <v>2</v>
      </c>
      <c r="R1088" s="8" t="str">
        <f t="shared" si="167"/>
        <v>tier - 1</v>
      </c>
      <c r="S1088" t="s">
        <v>20</v>
      </c>
      <c r="T1088" s="8" t="str">
        <f t="shared" si="168"/>
        <v>R1012</v>
      </c>
    </row>
    <row r="1089" spans="1:20">
      <c r="A1089" t="s">
        <v>1117</v>
      </c>
      <c r="B1089" t="str">
        <f t="shared" si="169"/>
        <v>Id1251</v>
      </c>
      <c r="C1089">
        <v>1972</v>
      </c>
      <c r="D1089" s="8">
        <f t="shared" si="160"/>
        <v>1972</v>
      </c>
      <c r="E1089" t="s">
        <v>12</v>
      </c>
      <c r="F1089" s="8" t="str">
        <f t="shared" si="161"/>
        <v>Nov</v>
      </c>
      <c r="G1089">
        <v>22</v>
      </c>
      <c r="H1089" s="15" t="str">
        <f t="shared" si="162"/>
        <v>22-Nov-1972</v>
      </c>
      <c r="I1089" s="13">
        <v>26625</v>
      </c>
      <c r="J1089" s="18">
        <f t="shared" si="163"/>
        <v>50</v>
      </c>
      <c r="K1089">
        <v>0</v>
      </c>
      <c r="L1089" s="14">
        <v>8835.26</v>
      </c>
      <c r="M1089" t="s">
        <v>9</v>
      </c>
      <c r="N1089">
        <f t="shared" si="164"/>
        <v>4</v>
      </c>
      <c r="O1089" s="8" t="str">
        <f t="shared" si="165"/>
        <v>tier - 3</v>
      </c>
      <c r="P1089" t="s">
        <v>8</v>
      </c>
      <c r="Q1089">
        <f t="shared" si="166"/>
        <v>9</v>
      </c>
      <c r="R1089" s="8" t="str">
        <f t="shared" si="167"/>
        <v>tier - 2</v>
      </c>
      <c r="S1089" t="s">
        <v>20</v>
      </c>
      <c r="T1089" s="8" t="str">
        <f t="shared" si="168"/>
        <v>R1012</v>
      </c>
    </row>
    <row r="1090" spans="1:20">
      <c r="A1090" t="s">
        <v>1118</v>
      </c>
      <c r="B1090" t="str">
        <f t="shared" si="169"/>
        <v>Id1250</v>
      </c>
      <c r="C1090">
        <v>1974</v>
      </c>
      <c r="D1090" s="8">
        <f t="shared" ref="D1090:D1153" si="170">IF(C1090="?",ROUND(AVERAGE($C$2:$C$2344),0),C1090)</f>
        <v>1974</v>
      </c>
      <c r="E1090" t="s">
        <v>15</v>
      </c>
      <c r="F1090" s="8" t="str">
        <f t="shared" ref="F1090:F1153" si="171">IF(E1090="?","Sep",E1090)</f>
        <v>Jun</v>
      </c>
      <c r="G1090">
        <v>18</v>
      </c>
      <c r="H1090" s="15" t="str">
        <f t="shared" ref="H1090:H1153" si="172">CONCATENATE(G1090,"-",F1090,"-",D1090)</f>
        <v>18-Jun-1974</v>
      </c>
      <c r="I1090" s="13">
        <v>27198</v>
      </c>
      <c r="J1090" s="18">
        <f t="shared" ref="J1090:J1153" si="173">DATEDIF(I1090,"8-6-2023","Y")</f>
        <v>48</v>
      </c>
      <c r="K1090">
        <v>1</v>
      </c>
      <c r="L1090" s="14">
        <v>8871.15</v>
      </c>
      <c r="M1090" t="s">
        <v>8</v>
      </c>
      <c r="N1090">
        <f t="shared" ref="N1090:N1153" si="174">MATCH(M1090,$M$2:$M$2344,0)</f>
        <v>1</v>
      </c>
      <c r="O1090" s="8" t="str">
        <f t="shared" ref="O1090:O1153" si="175">IF(M1090="?",INDEX($M$2:$M$2344,MODE($N$2:$N$2344)),M1090)</f>
        <v>tier - 2</v>
      </c>
      <c r="P1090" t="s">
        <v>9</v>
      </c>
      <c r="Q1090">
        <f t="shared" ref="Q1090:Q1153" si="176">MATCH(P1090,$P$2:$P$2344,0)</f>
        <v>1</v>
      </c>
      <c r="R1090" s="8" t="str">
        <f t="shared" ref="R1090:R1153" si="177">IF(P1090="?",INDEX($P$2:$P$2344,MODE($Q$2:$Q$2344)),P1090)</f>
        <v>tier - 3</v>
      </c>
      <c r="S1090" t="s">
        <v>10</v>
      </c>
      <c r="T1090" s="8" t="str">
        <f t="shared" ref="T1090:T1153" si="178">IF(S1090="?","Unknown",S1090)</f>
        <v>R1013</v>
      </c>
    </row>
    <row r="1091" spans="1:20">
      <c r="A1091" t="s">
        <v>1119</v>
      </c>
      <c r="B1091" t="str">
        <f t="shared" ref="B1091:B1154" si="179">IF(A1091="?", "Unknown",A1091)</f>
        <v>Id1249</v>
      </c>
      <c r="C1091">
        <v>1973</v>
      </c>
      <c r="D1091" s="8">
        <f t="shared" si="170"/>
        <v>1973</v>
      </c>
      <c r="E1091" t="s">
        <v>17</v>
      </c>
      <c r="F1091" s="8" t="str">
        <f t="shared" si="171"/>
        <v>Sep</v>
      </c>
      <c r="G1091">
        <v>9</v>
      </c>
      <c r="H1091" s="15" t="str">
        <f t="shared" si="172"/>
        <v>9-Sep-1973</v>
      </c>
      <c r="I1091" s="13">
        <v>26916</v>
      </c>
      <c r="J1091" s="18">
        <f t="shared" si="173"/>
        <v>49</v>
      </c>
      <c r="K1091">
        <v>0</v>
      </c>
      <c r="L1091" s="14">
        <v>8890.59</v>
      </c>
      <c r="M1091" t="s">
        <v>8</v>
      </c>
      <c r="N1091">
        <f t="shared" si="174"/>
        <v>1</v>
      </c>
      <c r="O1091" s="8" t="str">
        <f t="shared" si="175"/>
        <v>tier - 2</v>
      </c>
      <c r="P1091" t="s">
        <v>9</v>
      </c>
      <c r="Q1091">
        <f t="shared" si="176"/>
        <v>1</v>
      </c>
      <c r="R1091" s="8" t="str">
        <f t="shared" si="177"/>
        <v>tier - 3</v>
      </c>
      <c r="S1091" t="s">
        <v>20</v>
      </c>
      <c r="T1091" s="8" t="str">
        <f t="shared" si="178"/>
        <v>R1012</v>
      </c>
    </row>
    <row r="1092" spans="1:20">
      <c r="A1092" t="s">
        <v>1120</v>
      </c>
      <c r="B1092" t="str">
        <f t="shared" si="179"/>
        <v>Id1248</v>
      </c>
      <c r="C1092">
        <v>1978</v>
      </c>
      <c r="D1092" s="8">
        <f t="shared" si="170"/>
        <v>1978</v>
      </c>
      <c r="E1092" t="s">
        <v>27</v>
      </c>
      <c r="F1092" s="8" t="str">
        <f t="shared" si="171"/>
        <v>Dec</v>
      </c>
      <c r="G1092">
        <v>16</v>
      </c>
      <c r="H1092" s="15" t="str">
        <f t="shared" si="172"/>
        <v>16-Dec-1978</v>
      </c>
      <c r="I1092" s="13">
        <v>28840</v>
      </c>
      <c r="J1092" s="18">
        <f t="shared" si="173"/>
        <v>44</v>
      </c>
      <c r="K1092">
        <v>3</v>
      </c>
      <c r="L1092" s="14">
        <v>8891.14</v>
      </c>
      <c r="M1092" t="s">
        <v>8</v>
      </c>
      <c r="N1092">
        <f t="shared" si="174"/>
        <v>1</v>
      </c>
      <c r="O1092" s="8" t="str">
        <f t="shared" si="175"/>
        <v>tier - 2</v>
      </c>
      <c r="P1092" t="s">
        <v>9</v>
      </c>
      <c r="Q1092">
        <f t="shared" si="176"/>
        <v>1</v>
      </c>
      <c r="R1092" s="8" t="str">
        <f t="shared" si="177"/>
        <v>tier - 3</v>
      </c>
      <c r="S1092" t="s">
        <v>353</v>
      </c>
      <c r="T1092" s="8" t="str">
        <f t="shared" si="178"/>
        <v>R1017</v>
      </c>
    </row>
    <row r="1093" spans="1:20">
      <c r="A1093" t="s">
        <v>1121</v>
      </c>
      <c r="B1093" t="str">
        <f t="shared" si="179"/>
        <v>Id1247</v>
      </c>
      <c r="C1093">
        <v>1997</v>
      </c>
      <c r="D1093" s="8">
        <f t="shared" si="170"/>
        <v>1997</v>
      </c>
      <c r="E1093" t="s">
        <v>12</v>
      </c>
      <c r="F1093" s="8" t="str">
        <f t="shared" si="171"/>
        <v>Nov</v>
      </c>
      <c r="G1093">
        <v>28</v>
      </c>
      <c r="H1093" s="15" t="str">
        <f t="shared" si="172"/>
        <v>28-Nov-1997</v>
      </c>
      <c r="I1093" s="13">
        <v>35762</v>
      </c>
      <c r="J1093" s="18">
        <f t="shared" si="173"/>
        <v>25</v>
      </c>
      <c r="K1093">
        <v>0</v>
      </c>
      <c r="L1093" s="14">
        <v>8906.14</v>
      </c>
      <c r="M1093" t="s">
        <v>8</v>
      </c>
      <c r="N1093">
        <f t="shared" si="174"/>
        <v>1</v>
      </c>
      <c r="O1093" s="8" t="str">
        <f t="shared" si="175"/>
        <v>tier - 2</v>
      </c>
      <c r="P1093" t="s">
        <v>8</v>
      </c>
      <c r="Q1093">
        <f t="shared" si="176"/>
        <v>9</v>
      </c>
      <c r="R1093" s="8" t="str">
        <f t="shared" si="177"/>
        <v>tier - 2</v>
      </c>
      <c r="S1093" t="s">
        <v>20</v>
      </c>
      <c r="T1093" s="8" t="str">
        <f t="shared" si="178"/>
        <v>R1012</v>
      </c>
    </row>
    <row r="1094" spans="1:20">
      <c r="A1094" t="s">
        <v>1122</v>
      </c>
      <c r="B1094" t="str">
        <f t="shared" si="179"/>
        <v>Id1246</v>
      </c>
      <c r="C1094">
        <v>1967</v>
      </c>
      <c r="D1094" s="8">
        <f t="shared" si="170"/>
        <v>1967</v>
      </c>
      <c r="E1094" t="s">
        <v>17</v>
      </c>
      <c r="F1094" s="8" t="str">
        <f t="shared" si="171"/>
        <v>Sep</v>
      </c>
      <c r="G1094">
        <v>6</v>
      </c>
      <c r="H1094" s="15" t="str">
        <f t="shared" si="172"/>
        <v>6-Sep-1967</v>
      </c>
      <c r="I1094" s="13">
        <v>24721</v>
      </c>
      <c r="J1094" s="18">
        <f t="shared" si="173"/>
        <v>55</v>
      </c>
      <c r="K1094">
        <v>0</v>
      </c>
      <c r="L1094" s="14">
        <v>8908.4699999999993</v>
      </c>
      <c r="M1094" t="s">
        <v>9</v>
      </c>
      <c r="N1094">
        <f t="shared" si="174"/>
        <v>4</v>
      </c>
      <c r="O1094" s="8" t="str">
        <f t="shared" si="175"/>
        <v>tier - 3</v>
      </c>
      <c r="P1094" t="s">
        <v>8</v>
      </c>
      <c r="Q1094">
        <f t="shared" si="176"/>
        <v>9</v>
      </c>
      <c r="R1094" s="8" t="str">
        <f t="shared" si="177"/>
        <v>tier - 2</v>
      </c>
      <c r="S1094" t="s">
        <v>10</v>
      </c>
      <c r="T1094" s="8" t="str">
        <f t="shared" si="178"/>
        <v>R1013</v>
      </c>
    </row>
    <row r="1095" spans="1:20">
      <c r="A1095" t="s">
        <v>1123</v>
      </c>
      <c r="B1095" t="str">
        <f t="shared" si="179"/>
        <v>Id1245</v>
      </c>
      <c r="C1095">
        <v>1975</v>
      </c>
      <c r="D1095" s="8">
        <f t="shared" si="170"/>
        <v>1975</v>
      </c>
      <c r="E1095" t="s">
        <v>7</v>
      </c>
      <c r="F1095" s="8" t="str">
        <f t="shared" si="171"/>
        <v>Jul</v>
      </c>
      <c r="G1095">
        <v>7</v>
      </c>
      <c r="H1095" s="15" t="str">
        <f t="shared" si="172"/>
        <v>7-Jul-1975</v>
      </c>
      <c r="I1095" s="13">
        <v>27582</v>
      </c>
      <c r="J1095" s="18">
        <f t="shared" si="173"/>
        <v>47</v>
      </c>
      <c r="K1095">
        <v>1</v>
      </c>
      <c r="L1095" s="14">
        <v>8930.93</v>
      </c>
      <c r="M1095" t="s">
        <v>8</v>
      </c>
      <c r="N1095">
        <f t="shared" si="174"/>
        <v>1</v>
      </c>
      <c r="O1095" s="8" t="str">
        <f t="shared" si="175"/>
        <v>tier - 2</v>
      </c>
      <c r="P1095" t="s">
        <v>8</v>
      </c>
      <c r="Q1095">
        <f t="shared" si="176"/>
        <v>9</v>
      </c>
      <c r="R1095" s="8" t="str">
        <f t="shared" si="177"/>
        <v>tier - 2</v>
      </c>
      <c r="S1095" t="s">
        <v>20</v>
      </c>
      <c r="T1095" s="8" t="str">
        <f t="shared" si="178"/>
        <v>R1012</v>
      </c>
    </row>
    <row r="1096" spans="1:20">
      <c r="A1096" t="s">
        <v>1124</v>
      </c>
      <c r="B1096" t="str">
        <f t="shared" si="179"/>
        <v>Id1244</v>
      </c>
      <c r="C1096">
        <v>1972</v>
      </c>
      <c r="D1096" s="8">
        <f t="shared" si="170"/>
        <v>1972</v>
      </c>
      <c r="E1096" t="s">
        <v>15</v>
      </c>
      <c r="F1096" s="8" t="str">
        <f t="shared" si="171"/>
        <v>Jun</v>
      </c>
      <c r="G1096">
        <v>6</v>
      </c>
      <c r="H1096" s="15" t="str">
        <f t="shared" si="172"/>
        <v>6-Jun-1972</v>
      </c>
      <c r="I1096" s="13">
        <v>26456</v>
      </c>
      <c r="J1096" s="18">
        <f t="shared" si="173"/>
        <v>51</v>
      </c>
      <c r="K1096">
        <v>0</v>
      </c>
      <c r="L1096" s="14">
        <v>8932.08</v>
      </c>
      <c r="M1096" t="s">
        <v>8</v>
      </c>
      <c r="N1096">
        <f t="shared" si="174"/>
        <v>1</v>
      </c>
      <c r="O1096" s="8" t="str">
        <f t="shared" si="175"/>
        <v>tier - 2</v>
      </c>
      <c r="P1096" t="s">
        <v>13</v>
      </c>
      <c r="Q1096">
        <f t="shared" si="176"/>
        <v>2</v>
      </c>
      <c r="R1096" s="8" t="str">
        <f t="shared" si="177"/>
        <v>tier - 1</v>
      </c>
      <c r="S1096" t="s">
        <v>39</v>
      </c>
      <c r="T1096" s="8" t="str">
        <f t="shared" si="178"/>
        <v>R1011</v>
      </c>
    </row>
    <row r="1097" spans="1:20">
      <c r="A1097" t="s">
        <v>1125</v>
      </c>
      <c r="B1097" t="str">
        <f t="shared" si="179"/>
        <v>Id1243</v>
      </c>
      <c r="C1097">
        <v>1976</v>
      </c>
      <c r="D1097" s="8">
        <f t="shared" si="170"/>
        <v>1976</v>
      </c>
      <c r="E1097" t="s">
        <v>27</v>
      </c>
      <c r="F1097" s="8" t="str">
        <f t="shared" si="171"/>
        <v>Dec</v>
      </c>
      <c r="G1097">
        <v>25</v>
      </c>
      <c r="H1097" s="15" t="str">
        <f t="shared" si="172"/>
        <v>25-Dec-1976</v>
      </c>
      <c r="I1097" s="13">
        <v>28119</v>
      </c>
      <c r="J1097" s="18">
        <f t="shared" si="173"/>
        <v>46</v>
      </c>
      <c r="K1097">
        <v>3</v>
      </c>
      <c r="L1097" s="14">
        <v>8944.1200000000008</v>
      </c>
      <c r="M1097" t="s">
        <v>9</v>
      </c>
      <c r="N1097">
        <f t="shared" si="174"/>
        <v>4</v>
      </c>
      <c r="O1097" s="8" t="str">
        <f t="shared" si="175"/>
        <v>tier - 3</v>
      </c>
      <c r="P1097" t="s">
        <v>8</v>
      </c>
      <c r="Q1097">
        <f t="shared" si="176"/>
        <v>9</v>
      </c>
      <c r="R1097" s="8" t="str">
        <f t="shared" si="177"/>
        <v>tier - 2</v>
      </c>
      <c r="S1097" t="s">
        <v>10</v>
      </c>
      <c r="T1097" s="8" t="str">
        <f t="shared" si="178"/>
        <v>R1013</v>
      </c>
    </row>
    <row r="1098" spans="1:20">
      <c r="A1098" t="s">
        <v>1126</v>
      </c>
      <c r="B1098" t="str">
        <f t="shared" si="179"/>
        <v>Id1242</v>
      </c>
      <c r="C1098">
        <v>1992</v>
      </c>
      <c r="D1098" s="8">
        <f t="shared" si="170"/>
        <v>1992</v>
      </c>
      <c r="E1098" t="s">
        <v>17</v>
      </c>
      <c r="F1098" s="8" t="str">
        <f t="shared" si="171"/>
        <v>Sep</v>
      </c>
      <c r="G1098">
        <v>27</v>
      </c>
      <c r="H1098" s="15" t="str">
        <f t="shared" si="172"/>
        <v>27-Sep-1992</v>
      </c>
      <c r="I1098" s="13">
        <v>33874</v>
      </c>
      <c r="J1098" s="18">
        <f t="shared" si="173"/>
        <v>30</v>
      </c>
      <c r="K1098">
        <v>0</v>
      </c>
      <c r="L1098" s="14">
        <v>8954.99</v>
      </c>
      <c r="M1098" t="s">
        <v>8</v>
      </c>
      <c r="N1098">
        <f t="shared" si="174"/>
        <v>1</v>
      </c>
      <c r="O1098" s="8" t="str">
        <f t="shared" si="175"/>
        <v>tier - 2</v>
      </c>
      <c r="P1098" t="s">
        <v>9</v>
      </c>
      <c r="Q1098">
        <f t="shared" si="176"/>
        <v>1</v>
      </c>
      <c r="R1098" s="8" t="str">
        <f t="shared" si="177"/>
        <v>tier - 3</v>
      </c>
      <c r="S1098" t="s">
        <v>532</v>
      </c>
      <c r="T1098" s="8" t="str">
        <f t="shared" si="178"/>
        <v>R1026</v>
      </c>
    </row>
    <row r="1099" spans="1:20">
      <c r="A1099" t="s">
        <v>1127</v>
      </c>
      <c r="B1099" t="str">
        <f t="shared" si="179"/>
        <v>Id1241</v>
      </c>
      <c r="C1099">
        <v>1974</v>
      </c>
      <c r="D1099" s="8">
        <f t="shared" si="170"/>
        <v>1974</v>
      </c>
      <c r="E1099" t="s">
        <v>32</v>
      </c>
      <c r="F1099" s="8" t="str">
        <f t="shared" si="171"/>
        <v>Aug</v>
      </c>
      <c r="G1099">
        <v>17</v>
      </c>
      <c r="H1099" s="15" t="str">
        <f t="shared" si="172"/>
        <v>17-Aug-1974</v>
      </c>
      <c r="I1099" s="13">
        <v>27258</v>
      </c>
      <c r="J1099" s="18">
        <f t="shared" si="173"/>
        <v>48</v>
      </c>
      <c r="K1099">
        <v>1</v>
      </c>
      <c r="L1099" s="14">
        <v>8964.06</v>
      </c>
      <c r="M1099" t="s">
        <v>9</v>
      </c>
      <c r="N1099">
        <f t="shared" si="174"/>
        <v>4</v>
      </c>
      <c r="O1099" s="8" t="str">
        <f t="shared" si="175"/>
        <v>tier - 3</v>
      </c>
      <c r="P1099" t="s">
        <v>8</v>
      </c>
      <c r="Q1099">
        <f t="shared" si="176"/>
        <v>9</v>
      </c>
      <c r="R1099" s="8" t="str">
        <f t="shared" si="177"/>
        <v>tier - 2</v>
      </c>
      <c r="S1099" t="s">
        <v>165</v>
      </c>
      <c r="T1099" s="8" t="str">
        <f t="shared" si="178"/>
        <v>R1016</v>
      </c>
    </row>
    <row r="1100" spans="1:20">
      <c r="A1100" t="s">
        <v>1128</v>
      </c>
      <c r="B1100" t="str">
        <f t="shared" si="179"/>
        <v>Id1240</v>
      </c>
      <c r="C1100">
        <v>1983</v>
      </c>
      <c r="D1100" s="8">
        <f t="shared" si="170"/>
        <v>1983</v>
      </c>
      <c r="E1100" t="s">
        <v>7</v>
      </c>
      <c r="F1100" s="8" t="str">
        <f t="shared" si="171"/>
        <v>Jul</v>
      </c>
      <c r="G1100">
        <v>15</v>
      </c>
      <c r="H1100" s="15" t="str">
        <f t="shared" si="172"/>
        <v>15-Jul-1983</v>
      </c>
      <c r="I1100" s="13">
        <v>30512</v>
      </c>
      <c r="J1100" s="18">
        <f t="shared" si="173"/>
        <v>39</v>
      </c>
      <c r="K1100">
        <v>5</v>
      </c>
      <c r="L1100" s="14">
        <v>8965.7999999999993</v>
      </c>
      <c r="M1100" t="s">
        <v>8</v>
      </c>
      <c r="N1100">
        <f t="shared" si="174"/>
        <v>1</v>
      </c>
      <c r="O1100" s="8" t="str">
        <f t="shared" si="175"/>
        <v>tier - 2</v>
      </c>
      <c r="P1100" t="s">
        <v>9</v>
      </c>
      <c r="Q1100">
        <f t="shared" si="176"/>
        <v>1</v>
      </c>
      <c r="R1100" s="8" t="str">
        <f t="shared" si="177"/>
        <v>tier - 3</v>
      </c>
      <c r="S1100" t="s">
        <v>20</v>
      </c>
      <c r="T1100" s="8" t="str">
        <f t="shared" si="178"/>
        <v>R1012</v>
      </c>
    </row>
    <row r="1101" spans="1:20">
      <c r="A1101" t="s">
        <v>1129</v>
      </c>
      <c r="B1101" t="str">
        <f t="shared" si="179"/>
        <v>Id1239</v>
      </c>
      <c r="C1101">
        <v>1974</v>
      </c>
      <c r="D1101" s="8">
        <f t="shared" si="170"/>
        <v>1974</v>
      </c>
      <c r="E1101" t="s">
        <v>17</v>
      </c>
      <c r="F1101" s="8" t="str">
        <f t="shared" si="171"/>
        <v>Sep</v>
      </c>
      <c r="G1101">
        <v>8</v>
      </c>
      <c r="H1101" s="15" t="str">
        <f t="shared" si="172"/>
        <v>8-Sep-1974</v>
      </c>
      <c r="I1101" s="13">
        <v>27280</v>
      </c>
      <c r="J1101" s="18">
        <f t="shared" si="173"/>
        <v>48</v>
      </c>
      <c r="K1101">
        <v>2</v>
      </c>
      <c r="L1101" s="14">
        <v>8968.33</v>
      </c>
      <c r="M1101" t="s">
        <v>9</v>
      </c>
      <c r="N1101">
        <f t="shared" si="174"/>
        <v>4</v>
      </c>
      <c r="O1101" s="8" t="str">
        <f t="shared" si="175"/>
        <v>tier - 3</v>
      </c>
      <c r="P1101" t="s">
        <v>8</v>
      </c>
      <c r="Q1101">
        <f t="shared" si="176"/>
        <v>9</v>
      </c>
      <c r="R1101" s="8" t="str">
        <f t="shared" si="177"/>
        <v>tier - 2</v>
      </c>
      <c r="S1101" t="s">
        <v>39</v>
      </c>
      <c r="T1101" s="8" t="str">
        <f t="shared" si="178"/>
        <v>R1011</v>
      </c>
    </row>
    <row r="1102" spans="1:20">
      <c r="A1102" t="s">
        <v>1130</v>
      </c>
      <c r="B1102" t="str">
        <f t="shared" si="179"/>
        <v>Id1238</v>
      </c>
      <c r="C1102">
        <v>1974</v>
      </c>
      <c r="D1102" s="8">
        <f t="shared" si="170"/>
        <v>1974</v>
      </c>
      <c r="E1102" t="s">
        <v>7</v>
      </c>
      <c r="F1102" s="8" t="str">
        <f t="shared" si="171"/>
        <v>Jul</v>
      </c>
      <c r="G1102">
        <v>21</v>
      </c>
      <c r="H1102" s="15" t="str">
        <f t="shared" si="172"/>
        <v>21-Jul-1974</v>
      </c>
      <c r="I1102" s="13">
        <v>27231</v>
      </c>
      <c r="J1102" s="18">
        <f t="shared" si="173"/>
        <v>48</v>
      </c>
      <c r="K1102">
        <v>2</v>
      </c>
      <c r="L1102" s="14">
        <v>8978.19</v>
      </c>
      <c r="M1102" t="s">
        <v>8</v>
      </c>
      <c r="N1102">
        <f t="shared" si="174"/>
        <v>1</v>
      </c>
      <c r="O1102" s="8" t="str">
        <f t="shared" si="175"/>
        <v>tier - 2</v>
      </c>
      <c r="P1102" t="s">
        <v>8</v>
      </c>
      <c r="Q1102">
        <f t="shared" si="176"/>
        <v>9</v>
      </c>
      <c r="R1102" s="8" t="str">
        <f t="shared" si="177"/>
        <v>tier - 2</v>
      </c>
      <c r="S1102" t="s">
        <v>10</v>
      </c>
      <c r="T1102" s="8" t="str">
        <f t="shared" si="178"/>
        <v>R1013</v>
      </c>
    </row>
    <row r="1103" spans="1:20">
      <c r="A1103" t="s">
        <v>1131</v>
      </c>
      <c r="B1103" t="str">
        <f t="shared" si="179"/>
        <v>Id1237</v>
      </c>
      <c r="C1103">
        <v>1973</v>
      </c>
      <c r="D1103" s="8">
        <f t="shared" si="170"/>
        <v>1973</v>
      </c>
      <c r="E1103" t="s">
        <v>34</v>
      </c>
      <c r="F1103" s="8" t="str">
        <f t="shared" si="171"/>
        <v>Oct</v>
      </c>
      <c r="G1103">
        <v>11</v>
      </c>
      <c r="H1103" s="15" t="str">
        <f t="shared" si="172"/>
        <v>11-Oct-1973</v>
      </c>
      <c r="I1103" s="13">
        <v>26948</v>
      </c>
      <c r="J1103" s="18">
        <f t="shared" si="173"/>
        <v>49</v>
      </c>
      <c r="K1103">
        <v>0</v>
      </c>
      <c r="L1103" s="14">
        <v>8988.16</v>
      </c>
      <c r="M1103" t="s">
        <v>8</v>
      </c>
      <c r="N1103">
        <f t="shared" si="174"/>
        <v>1</v>
      </c>
      <c r="O1103" s="8" t="str">
        <f t="shared" si="175"/>
        <v>tier - 2</v>
      </c>
      <c r="P1103" t="s">
        <v>13</v>
      </c>
      <c r="Q1103">
        <f t="shared" si="176"/>
        <v>2</v>
      </c>
      <c r="R1103" s="8" t="str">
        <f t="shared" si="177"/>
        <v>tier - 1</v>
      </c>
      <c r="S1103" t="s">
        <v>20</v>
      </c>
      <c r="T1103" s="8" t="str">
        <f t="shared" si="178"/>
        <v>R1012</v>
      </c>
    </row>
    <row r="1104" spans="1:20">
      <c r="A1104" t="s">
        <v>1132</v>
      </c>
      <c r="B1104" t="str">
        <f t="shared" si="179"/>
        <v>Id1236</v>
      </c>
      <c r="C1104">
        <v>1979</v>
      </c>
      <c r="D1104" s="8">
        <f t="shared" si="170"/>
        <v>1979</v>
      </c>
      <c r="E1104" t="s">
        <v>27</v>
      </c>
      <c r="F1104" s="8" t="str">
        <f t="shared" si="171"/>
        <v>Dec</v>
      </c>
      <c r="G1104">
        <v>16</v>
      </c>
      <c r="H1104" s="15" t="str">
        <f t="shared" si="172"/>
        <v>16-Dec-1979</v>
      </c>
      <c r="I1104" s="13">
        <v>29205</v>
      </c>
      <c r="J1104" s="18">
        <f t="shared" si="173"/>
        <v>43</v>
      </c>
      <c r="K1104">
        <v>2</v>
      </c>
      <c r="L1104" s="14">
        <v>8998.43</v>
      </c>
      <c r="M1104" t="s">
        <v>8</v>
      </c>
      <c r="N1104">
        <f t="shared" si="174"/>
        <v>1</v>
      </c>
      <c r="O1104" s="8" t="str">
        <f t="shared" si="175"/>
        <v>tier - 2</v>
      </c>
      <c r="P1104" t="s">
        <v>13</v>
      </c>
      <c r="Q1104">
        <f t="shared" si="176"/>
        <v>2</v>
      </c>
      <c r="R1104" s="8" t="str">
        <f t="shared" si="177"/>
        <v>tier - 1</v>
      </c>
      <c r="S1104" t="s">
        <v>197</v>
      </c>
      <c r="T1104" s="8" t="str">
        <f t="shared" si="178"/>
        <v>R1025</v>
      </c>
    </row>
    <row r="1105" spans="1:20">
      <c r="A1105" t="s">
        <v>1133</v>
      </c>
      <c r="B1105" t="str">
        <f t="shared" si="179"/>
        <v>Id1235</v>
      </c>
      <c r="C1105">
        <v>1993</v>
      </c>
      <c r="D1105" s="8">
        <f t="shared" si="170"/>
        <v>1993</v>
      </c>
      <c r="E1105" t="s">
        <v>27</v>
      </c>
      <c r="F1105" s="8" t="str">
        <f t="shared" si="171"/>
        <v>Dec</v>
      </c>
      <c r="G1105">
        <v>1</v>
      </c>
      <c r="H1105" s="15" t="str">
        <f t="shared" si="172"/>
        <v>1-Dec-1993</v>
      </c>
      <c r="I1105" s="13">
        <v>34304</v>
      </c>
      <c r="J1105" s="18">
        <f t="shared" si="173"/>
        <v>29</v>
      </c>
      <c r="K1105">
        <v>0</v>
      </c>
      <c r="L1105" s="14">
        <v>9010.2000000000007</v>
      </c>
      <c r="M1105" t="s">
        <v>8</v>
      </c>
      <c r="N1105">
        <f t="shared" si="174"/>
        <v>1</v>
      </c>
      <c r="O1105" s="8" t="str">
        <f t="shared" si="175"/>
        <v>tier - 2</v>
      </c>
      <c r="P1105" t="s">
        <v>9</v>
      </c>
      <c r="Q1105">
        <f t="shared" si="176"/>
        <v>1</v>
      </c>
      <c r="R1105" s="8" t="str">
        <f t="shared" si="177"/>
        <v>tier - 3</v>
      </c>
      <c r="S1105" t="s">
        <v>532</v>
      </c>
      <c r="T1105" s="8" t="str">
        <f t="shared" si="178"/>
        <v>R1026</v>
      </c>
    </row>
    <row r="1106" spans="1:20">
      <c r="A1106" t="s">
        <v>1134</v>
      </c>
      <c r="B1106" t="str">
        <f t="shared" si="179"/>
        <v>Id1234</v>
      </c>
      <c r="C1106">
        <v>1972</v>
      </c>
      <c r="D1106" s="8">
        <f t="shared" si="170"/>
        <v>1972</v>
      </c>
      <c r="E1106" t="s">
        <v>27</v>
      </c>
      <c r="F1106" s="8" t="str">
        <f t="shared" si="171"/>
        <v>Dec</v>
      </c>
      <c r="G1106">
        <v>7</v>
      </c>
      <c r="H1106" s="15" t="str">
        <f t="shared" si="172"/>
        <v>7-Dec-1972</v>
      </c>
      <c r="I1106" s="13">
        <v>26640</v>
      </c>
      <c r="J1106" s="18">
        <f t="shared" si="173"/>
        <v>50</v>
      </c>
      <c r="K1106">
        <v>1</v>
      </c>
      <c r="L1106" s="14">
        <v>9048.0300000000007</v>
      </c>
      <c r="M1106" t="s">
        <v>8</v>
      </c>
      <c r="N1106">
        <f t="shared" si="174"/>
        <v>1</v>
      </c>
      <c r="O1106" s="8" t="str">
        <f t="shared" si="175"/>
        <v>tier - 2</v>
      </c>
      <c r="P1106" t="s">
        <v>8</v>
      </c>
      <c r="Q1106">
        <f t="shared" si="176"/>
        <v>9</v>
      </c>
      <c r="R1106" s="8" t="str">
        <f t="shared" si="177"/>
        <v>tier - 2</v>
      </c>
      <c r="S1106" t="s">
        <v>10</v>
      </c>
      <c r="T1106" s="8" t="str">
        <f t="shared" si="178"/>
        <v>R1013</v>
      </c>
    </row>
    <row r="1107" spans="1:20">
      <c r="A1107" t="s">
        <v>1135</v>
      </c>
      <c r="B1107" t="str">
        <f t="shared" si="179"/>
        <v>Id1233</v>
      </c>
      <c r="C1107">
        <v>1972</v>
      </c>
      <c r="D1107" s="8">
        <f t="shared" si="170"/>
        <v>1972</v>
      </c>
      <c r="E1107" t="s">
        <v>27</v>
      </c>
      <c r="F1107" s="8" t="str">
        <f t="shared" si="171"/>
        <v>Dec</v>
      </c>
      <c r="G1107">
        <v>2</v>
      </c>
      <c r="H1107" s="15" t="str">
        <f t="shared" si="172"/>
        <v>2-Dec-1972</v>
      </c>
      <c r="I1107" s="13">
        <v>26635</v>
      </c>
      <c r="J1107" s="18">
        <f t="shared" si="173"/>
        <v>50</v>
      </c>
      <c r="K1107">
        <v>1</v>
      </c>
      <c r="L1107" s="14">
        <v>9058.73</v>
      </c>
      <c r="M1107" t="s">
        <v>9</v>
      </c>
      <c r="N1107">
        <f t="shared" si="174"/>
        <v>4</v>
      </c>
      <c r="O1107" s="8" t="str">
        <f t="shared" si="175"/>
        <v>tier - 3</v>
      </c>
      <c r="P1107" t="s">
        <v>8</v>
      </c>
      <c r="Q1107">
        <f t="shared" si="176"/>
        <v>9</v>
      </c>
      <c r="R1107" s="8" t="str">
        <f t="shared" si="177"/>
        <v>tier - 2</v>
      </c>
      <c r="S1107" t="s">
        <v>10</v>
      </c>
      <c r="T1107" s="8" t="str">
        <f t="shared" si="178"/>
        <v>R1013</v>
      </c>
    </row>
    <row r="1108" spans="1:20">
      <c r="A1108" t="s">
        <v>1136</v>
      </c>
      <c r="B1108" t="str">
        <f t="shared" si="179"/>
        <v>Id1232</v>
      </c>
      <c r="C1108">
        <v>1977</v>
      </c>
      <c r="D1108" s="8">
        <f t="shared" si="170"/>
        <v>1977</v>
      </c>
      <c r="E1108" t="s">
        <v>12</v>
      </c>
      <c r="F1108" s="8" t="str">
        <f t="shared" si="171"/>
        <v>Nov</v>
      </c>
      <c r="G1108">
        <v>4</v>
      </c>
      <c r="H1108" s="15" t="str">
        <f t="shared" si="172"/>
        <v>4-Nov-1977</v>
      </c>
      <c r="I1108" s="13">
        <v>28433</v>
      </c>
      <c r="J1108" s="18">
        <f t="shared" si="173"/>
        <v>45</v>
      </c>
      <c r="K1108">
        <v>2</v>
      </c>
      <c r="L1108" s="14">
        <v>9095.07</v>
      </c>
      <c r="M1108" t="s">
        <v>8</v>
      </c>
      <c r="N1108">
        <f t="shared" si="174"/>
        <v>1</v>
      </c>
      <c r="O1108" s="8" t="str">
        <f t="shared" si="175"/>
        <v>tier - 2</v>
      </c>
      <c r="P1108" t="s">
        <v>8</v>
      </c>
      <c r="Q1108">
        <f t="shared" si="176"/>
        <v>9</v>
      </c>
      <c r="R1108" s="8" t="str">
        <f t="shared" si="177"/>
        <v>tier - 2</v>
      </c>
      <c r="S1108" t="s">
        <v>244</v>
      </c>
      <c r="T1108" s="8" t="str">
        <f t="shared" si="178"/>
        <v>R1024</v>
      </c>
    </row>
    <row r="1109" spans="1:20">
      <c r="A1109" t="s">
        <v>1137</v>
      </c>
      <c r="B1109" t="str">
        <f t="shared" si="179"/>
        <v>Id1231</v>
      </c>
      <c r="C1109">
        <v>1965</v>
      </c>
      <c r="D1109" s="8">
        <f t="shared" si="170"/>
        <v>1965</v>
      </c>
      <c r="E1109" t="s">
        <v>12</v>
      </c>
      <c r="F1109" s="8" t="str">
        <f t="shared" si="171"/>
        <v>Nov</v>
      </c>
      <c r="G1109">
        <v>9</v>
      </c>
      <c r="H1109" s="15" t="str">
        <f t="shared" si="172"/>
        <v>9-Nov-1965</v>
      </c>
      <c r="I1109" s="13">
        <v>24055</v>
      </c>
      <c r="J1109" s="18">
        <f t="shared" si="173"/>
        <v>57</v>
      </c>
      <c r="K1109">
        <v>0</v>
      </c>
      <c r="L1109" s="14">
        <v>9095.94</v>
      </c>
      <c r="M1109" t="s">
        <v>9</v>
      </c>
      <c r="N1109">
        <f t="shared" si="174"/>
        <v>4</v>
      </c>
      <c r="O1109" s="8" t="str">
        <f t="shared" si="175"/>
        <v>tier - 3</v>
      </c>
      <c r="P1109" t="s">
        <v>13</v>
      </c>
      <c r="Q1109">
        <f t="shared" si="176"/>
        <v>2</v>
      </c>
      <c r="R1109" s="8" t="str">
        <f t="shared" si="177"/>
        <v>tier - 1</v>
      </c>
      <c r="S1109" t="s">
        <v>39</v>
      </c>
      <c r="T1109" s="8" t="str">
        <f t="shared" si="178"/>
        <v>R1011</v>
      </c>
    </row>
    <row r="1110" spans="1:20">
      <c r="A1110" t="s">
        <v>1138</v>
      </c>
      <c r="B1110" t="str">
        <f t="shared" si="179"/>
        <v>Id1230</v>
      </c>
      <c r="C1110">
        <v>1977</v>
      </c>
      <c r="D1110" s="8">
        <f t="shared" si="170"/>
        <v>1977</v>
      </c>
      <c r="E1110" t="s">
        <v>27</v>
      </c>
      <c r="F1110" s="8" t="str">
        <f t="shared" si="171"/>
        <v>Dec</v>
      </c>
      <c r="G1110">
        <v>2</v>
      </c>
      <c r="H1110" s="15" t="str">
        <f t="shared" si="172"/>
        <v>2-Dec-1977</v>
      </c>
      <c r="I1110" s="13">
        <v>28461</v>
      </c>
      <c r="J1110" s="18">
        <f t="shared" si="173"/>
        <v>45</v>
      </c>
      <c r="K1110">
        <v>3</v>
      </c>
      <c r="L1110" s="14">
        <v>9101.7999999999993</v>
      </c>
      <c r="M1110" t="s">
        <v>8</v>
      </c>
      <c r="N1110">
        <f t="shared" si="174"/>
        <v>1</v>
      </c>
      <c r="O1110" s="8" t="str">
        <f t="shared" si="175"/>
        <v>tier - 2</v>
      </c>
      <c r="P1110" t="s">
        <v>13</v>
      </c>
      <c r="Q1110">
        <f t="shared" si="176"/>
        <v>2</v>
      </c>
      <c r="R1110" s="8" t="str">
        <f t="shared" si="177"/>
        <v>tier - 1</v>
      </c>
      <c r="S1110" t="s">
        <v>39</v>
      </c>
      <c r="T1110" s="8" t="str">
        <f t="shared" si="178"/>
        <v>R1011</v>
      </c>
    </row>
    <row r="1111" spans="1:20">
      <c r="A1111" t="s">
        <v>1139</v>
      </c>
      <c r="B1111" t="str">
        <f t="shared" si="179"/>
        <v>Id1229</v>
      </c>
      <c r="C1111">
        <v>1970</v>
      </c>
      <c r="D1111" s="8">
        <f t="shared" si="170"/>
        <v>1970</v>
      </c>
      <c r="E1111" t="s">
        <v>32</v>
      </c>
      <c r="F1111" s="8" t="str">
        <f t="shared" si="171"/>
        <v>Aug</v>
      </c>
      <c r="G1111">
        <v>12</v>
      </c>
      <c r="H1111" s="15" t="str">
        <f t="shared" si="172"/>
        <v>12-Aug-1970</v>
      </c>
      <c r="I1111" s="13">
        <v>25792</v>
      </c>
      <c r="J1111" s="18">
        <f t="shared" si="173"/>
        <v>52</v>
      </c>
      <c r="K1111">
        <v>0</v>
      </c>
      <c r="L1111" s="14">
        <v>9140.9500000000007</v>
      </c>
      <c r="M1111" t="s">
        <v>9</v>
      </c>
      <c r="N1111">
        <f t="shared" si="174"/>
        <v>4</v>
      </c>
      <c r="O1111" s="8" t="str">
        <f t="shared" si="175"/>
        <v>tier - 3</v>
      </c>
      <c r="P1111" t="s">
        <v>9</v>
      </c>
      <c r="Q1111">
        <f t="shared" si="176"/>
        <v>1</v>
      </c>
      <c r="R1111" s="8" t="str">
        <f t="shared" si="177"/>
        <v>tier - 3</v>
      </c>
      <c r="S1111" t="s">
        <v>10</v>
      </c>
      <c r="T1111" s="8" t="str">
        <f t="shared" si="178"/>
        <v>R1013</v>
      </c>
    </row>
    <row r="1112" spans="1:20">
      <c r="A1112" t="s">
        <v>1140</v>
      </c>
      <c r="B1112" t="str">
        <f t="shared" si="179"/>
        <v>Id1228</v>
      </c>
      <c r="C1112">
        <v>1970</v>
      </c>
      <c r="D1112" s="8">
        <f t="shared" si="170"/>
        <v>1970</v>
      </c>
      <c r="E1112" t="s">
        <v>34</v>
      </c>
      <c r="F1112" s="8" t="str">
        <f t="shared" si="171"/>
        <v>Oct</v>
      </c>
      <c r="G1112">
        <v>18</v>
      </c>
      <c r="H1112" s="15" t="str">
        <f t="shared" si="172"/>
        <v>18-Oct-1970</v>
      </c>
      <c r="I1112" s="13">
        <v>25859</v>
      </c>
      <c r="J1112" s="18">
        <f t="shared" si="173"/>
        <v>52</v>
      </c>
      <c r="K1112">
        <v>0</v>
      </c>
      <c r="L1112" s="14">
        <v>9144.57</v>
      </c>
      <c r="M1112" t="s">
        <v>9</v>
      </c>
      <c r="N1112">
        <f t="shared" si="174"/>
        <v>4</v>
      </c>
      <c r="O1112" s="8" t="str">
        <f t="shared" si="175"/>
        <v>tier - 3</v>
      </c>
      <c r="P1112" t="s">
        <v>8</v>
      </c>
      <c r="Q1112">
        <f t="shared" si="176"/>
        <v>9</v>
      </c>
      <c r="R1112" s="8" t="str">
        <f t="shared" si="177"/>
        <v>tier - 2</v>
      </c>
      <c r="S1112" t="s">
        <v>39</v>
      </c>
      <c r="T1112" s="8" t="str">
        <f t="shared" si="178"/>
        <v>R1011</v>
      </c>
    </row>
    <row r="1113" spans="1:20">
      <c r="A1113" t="s">
        <v>1141</v>
      </c>
      <c r="B1113" t="str">
        <f t="shared" si="179"/>
        <v>Id1227</v>
      </c>
      <c r="C1113">
        <v>1982</v>
      </c>
      <c r="D1113" s="8">
        <f t="shared" si="170"/>
        <v>1982</v>
      </c>
      <c r="E1113" t="s">
        <v>27</v>
      </c>
      <c r="F1113" s="8" t="str">
        <f t="shared" si="171"/>
        <v>Dec</v>
      </c>
      <c r="G1113">
        <v>8</v>
      </c>
      <c r="H1113" s="15" t="str">
        <f t="shared" si="172"/>
        <v>8-Dec-1982</v>
      </c>
      <c r="I1113" s="13">
        <v>30293</v>
      </c>
      <c r="J1113" s="18">
        <f t="shared" si="173"/>
        <v>40</v>
      </c>
      <c r="K1113">
        <v>3</v>
      </c>
      <c r="L1113" s="14">
        <v>9147.5</v>
      </c>
      <c r="M1113" t="s">
        <v>8</v>
      </c>
      <c r="N1113">
        <f t="shared" si="174"/>
        <v>1</v>
      </c>
      <c r="O1113" s="8" t="str">
        <f t="shared" si="175"/>
        <v>tier - 2</v>
      </c>
      <c r="P1113" t="s">
        <v>13</v>
      </c>
      <c r="Q1113">
        <f t="shared" si="176"/>
        <v>2</v>
      </c>
      <c r="R1113" s="8" t="str">
        <f t="shared" si="177"/>
        <v>tier - 1</v>
      </c>
      <c r="S1113" t="s">
        <v>20</v>
      </c>
      <c r="T1113" s="8" t="str">
        <f t="shared" si="178"/>
        <v>R1012</v>
      </c>
    </row>
    <row r="1114" spans="1:20">
      <c r="A1114" t="s">
        <v>1142</v>
      </c>
      <c r="B1114" t="str">
        <f t="shared" si="179"/>
        <v>Id1226</v>
      </c>
      <c r="C1114">
        <v>1990</v>
      </c>
      <c r="D1114" s="8">
        <f t="shared" si="170"/>
        <v>1990</v>
      </c>
      <c r="E1114" t="s">
        <v>32</v>
      </c>
      <c r="F1114" s="8" t="str">
        <f t="shared" si="171"/>
        <v>Aug</v>
      </c>
      <c r="G1114">
        <v>23</v>
      </c>
      <c r="H1114" s="15" t="str">
        <f t="shared" si="172"/>
        <v>23-Aug-1990</v>
      </c>
      <c r="I1114" s="13">
        <v>33108</v>
      </c>
      <c r="J1114" s="18">
        <f t="shared" si="173"/>
        <v>32</v>
      </c>
      <c r="K1114">
        <v>3</v>
      </c>
      <c r="L1114" s="14">
        <v>9159.51</v>
      </c>
      <c r="M1114" t="s">
        <v>8</v>
      </c>
      <c r="N1114">
        <f t="shared" si="174"/>
        <v>1</v>
      </c>
      <c r="O1114" s="8" t="str">
        <f t="shared" si="175"/>
        <v>tier - 2</v>
      </c>
      <c r="P1114" t="s">
        <v>8</v>
      </c>
      <c r="Q1114">
        <f t="shared" si="176"/>
        <v>9</v>
      </c>
      <c r="R1114" s="8" t="str">
        <f t="shared" si="177"/>
        <v>tier - 2</v>
      </c>
      <c r="S1114" t="s">
        <v>297</v>
      </c>
      <c r="T1114" s="8" t="str">
        <f t="shared" si="178"/>
        <v>R1021</v>
      </c>
    </row>
    <row r="1115" spans="1:20">
      <c r="A1115" t="s">
        <v>1143</v>
      </c>
      <c r="B1115" t="str">
        <f t="shared" si="179"/>
        <v>Id1225</v>
      </c>
      <c r="C1115">
        <v>1970</v>
      </c>
      <c r="D1115" s="8">
        <f t="shared" si="170"/>
        <v>1970</v>
      </c>
      <c r="E1115" t="s">
        <v>34</v>
      </c>
      <c r="F1115" s="8" t="str">
        <f t="shared" si="171"/>
        <v>Oct</v>
      </c>
      <c r="G1115">
        <v>24</v>
      </c>
      <c r="H1115" s="15" t="str">
        <f t="shared" si="172"/>
        <v>24-Oct-1970</v>
      </c>
      <c r="I1115" s="13">
        <v>25865</v>
      </c>
      <c r="J1115" s="18">
        <f t="shared" si="173"/>
        <v>52</v>
      </c>
      <c r="K1115">
        <v>0</v>
      </c>
      <c r="L1115" s="14">
        <v>9171.75</v>
      </c>
      <c r="M1115" t="s">
        <v>8</v>
      </c>
      <c r="N1115">
        <f t="shared" si="174"/>
        <v>1</v>
      </c>
      <c r="O1115" s="8" t="str">
        <f t="shared" si="175"/>
        <v>tier - 2</v>
      </c>
      <c r="P1115" t="s">
        <v>8</v>
      </c>
      <c r="Q1115">
        <f t="shared" si="176"/>
        <v>9</v>
      </c>
      <c r="R1115" s="8" t="str">
        <f t="shared" si="177"/>
        <v>tier - 2</v>
      </c>
      <c r="S1115" t="s">
        <v>20</v>
      </c>
      <c r="T1115" s="8" t="str">
        <f t="shared" si="178"/>
        <v>R1012</v>
      </c>
    </row>
    <row r="1116" spans="1:20">
      <c r="A1116" t="s">
        <v>1144</v>
      </c>
      <c r="B1116" t="str">
        <f t="shared" si="179"/>
        <v>Id1224</v>
      </c>
      <c r="C1116">
        <v>1971</v>
      </c>
      <c r="D1116" s="8">
        <f t="shared" si="170"/>
        <v>1971</v>
      </c>
      <c r="E1116" t="s">
        <v>27</v>
      </c>
      <c r="F1116" s="8" t="str">
        <f t="shared" si="171"/>
        <v>Dec</v>
      </c>
      <c r="G1116">
        <v>29</v>
      </c>
      <c r="H1116" s="15" t="str">
        <f t="shared" si="172"/>
        <v>29-Dec-1971</v>
      </c>
      <c r="I1116" s="13">
        <v>26296</v>
      </c>
      <c r="J1116" s="18">
        <f t="shared" si="173"/>
        <v>51</v>
      </c>
      <c r="K1116">
        <v>0</v>
      </c>
      <c r="L1116" s="14">
        <v>9174.14</v>
      </c>
      <c r="M1116" t="s">
        <v>9</v>
      </c>
      <c r="N1116">
        <f t="shared" si="174"/>
        <v>4</v>
      </c>
      <c r="O1116" s="8" t="str">
        <f t="shared" si="175"/>
        <v>tier - 3</v>
      </c>
      <c r="P1116" t="s">
        <v>13</v>
      </c>
      <c r="Q1116">
        <f t="shared" si="176"/>
        <v>2</v>
      </c>
      <c r="R1116" s="8" t="str">
        <f t="shared" si="177"/>
        <v>tier - 1</v>
      </c>
      <c r="S1116" t="s">
        <v>20</v>
      </c>
      <c r="T1116" s="8" t="str">
        <f t="shared" si="178"/>
        <v>R1012</v>
      </c>
    </row>
    <row r="1117" spans="1:20">
      <c r="A1117" t="s">
        <v>1145</v>
      </c>
      <c r="B1117" t="str">
        <f t="shared" si="179"/>
        <v>Id1223</v>
      </c>
      <c r="C1117">
        <v>1973</v>
      </c>
      <c r="D1117" s="8">
        <f t="shared" si="170"/>
        <v>1973</v>
      </c>
      <c r="E1117" t="s">
        <v>27</v>
      </c>
      <c r="F1117" s="8" t="str">
        <f t="shared" si="171"/>
        <v>Dec</v>
      </c>
      <c r="G1117">
        <v>25</v>
      </c>
      <c r="H1117" s="15" t="str">
        <f t="shared" si="172"/>
        <v>25-Dec-1973</v>
      </c>
      <c r="I1117" s="13">
        <v>27023</v>
      </c>
      <c r="J1117" s="18">
        <f t="shared" si="173"/>
        <v>49</v>
      </c>
      <c r="K1117">
        <v>1</v>
      </c>
      <c r="L1117" s="14">
        <v>9182.17</v>
      </c>
      <c r="M1117" t="s">
        <v>8</v>
      </c>
      <c r="N1117">
        <f t="shared" si="174"/>
        <v>1</v>
      </c>
      <c r="O1117" s="8" t="str">
        <f t="shared" si="175"/>
        <v>tier - 2</v>
      </c>
      <c r="P1117" t="s">
        <v>9</v>
      </c>
      <c r="Q1117">
        <f t="shared" si="176"/>
        <v>1</v>
      </c>
      <c r="R1117" s="8" t="str">
        <f t="shared" si="177"/>
        <v>tier - 3</v>
      </c>
      <c r="S1117" t="s">
        <v>39</v>
      </c>
      <c r="T1117" s="8" t="str">
        <f t="shared" si="178"/>
        <v>R1011</v>
      </c>
    </row>
    <row r="1118" spans="1:20">
      <c r="A1118" t="s">
        <v>1146</v>
      </c>
      <c r="B1118" t="str">
        <f t="shared" si="179"/>
        <v>Id1222</v>
      </c>
      <c r="C1118">
        <v>1976</v>
      </c>
      <c r="D1118" s="8">
        <f t="shared" si="170"/>
        <v>1976</v>
      </c>
      <c r="E1118" t="s">
        <v>17</v>
      </c>
      <c r="F1118" s="8" t="str">
        <f t="shared" si="171"/>
        <v>Sep</v>
      </c>
      <c r="G1118">
        <v>10</v>
      </c>
      <c r="H1118" s="15" t="str">
        <f t="shared" si="172"/>
        <v>10-Sep-1976</v>
      </c>
      <c r="I1118" s="13">
        <v>28013</v>
      </c>
      <c r="J1118" s="18">
        <f t="shared" si="173"/>
        <v>46</v>
      </c>
      <c r="K1118">
        <v>2</v>
      </c>
      <c r="L1118" s="14">
        <v>9193.84</v>
      </c>
      <c r="M1118" t="s">
        <v>8</v>
      </c>
      <c r="N1118">
        <f t="shared" si="174"/>
        <v>1</v>
      </c>
      <c r="O1118" s="8" t="str">
        <f t="shared" si="175"/>
        <v>tier - 2</v>
      </c>
      <c r="P1118" t="s">
        <v>13</v>
      </c>
      <c r="Q1118">
        <f t="shared" si="176"/>
        <v>2</v>
      </c>
      <c r="R1118" s="8" t="str">
        <f t="shared" si="177"/>
        <v>tier - 1</v>
      </c>
      <c r="S1118" t="s">
        <v>20</v>
      </c>
      <c r="T1118" s="8" t="str">
        <f t="shared" si="178"/>
        <v>R1012</v>
      </c>
    </row>
    <row r="1119" spans="1:20">
      <c r="A1119" t="s">
        <v>1147</v>
      </c>
      <c r="B1119" t="str">
        <f t="shared" si="179"/>
        <v>Id1221</v>
      </c>
      <c r="C1119">
        <v>1986</v>
      </c>
      <c r="D1119" s="8">
        <f t="shared" si="170"/>
        <v>1986</v>
      </c>
      <c r="E1119" t="s">
        <v>27</v>
      </c>
      <c r="F1119" s="8" t="str">
        <f t="shared" si="171"/>
        <v>Dec</v>
      </c>
      <c r="G1119">
        <v>25</v>
      </c>
      <c r="H1119" s="15" t="str">
        <f t="shared" si="172"/>
        <v>25-Dec-1986</v>
      </c>
      <c r="I1119" s="13">
        <v>31771</v>
      </c>
      <c r="J1119" s="18">
        <f t="shared" si="173"/>
        <v>36</v>
      </c>
      <c r="K1119">
        <v>3</v>
      </c>
      <c r="L1119" s="14">
        <v>9210.06</v>
      </c>
      <c r="M1119" t="s">
        <v>8</v>
      </c>
      <c r="N1119">
        <f t="shared" si="174"/>
        <v>1</v>
      </c>
      <c r="O1119" s="8" t="str">
        <f t="shared" si="175"/>
        <v>tier - 2</v>
      </c>
      <c r="P1119" t="s">
        <v>9</v>
      </c>
      <c r="Q1119">
        <f t="shared" si="176"/>
        <v>1</v>
      </c>
      <c r="R1119" s="8" t="str">
        <f t="shared" si="177"/>
        <v>tier - 3</v>
      </c>
      <c r="S1119" t="s">
        <v>297</v>
      </c>
      <c r="T1119" s="8" t="str">
        <f t="shared" si="178"/>
        <v>R1021</v>
      </c>
    </row>
    <row r="1120" spans="1:20">
      <c r="A1120" t="s">
        <v>1148</v>
      </c>
      <c r="B1120" t="str">
        <f t="shared" si="179"/>
        <v>Id1220</v>
      </c>
      <c r="C1120">
        <v>1981</v>
      </c>
      <c r="D1120" s="8">
        <f t="shared" si="170"/>
        <v>1981</v>
      </c>
      <c r="E1120" t="s">
        <v>27</v>
      </c>
      <c r="F1120" s="8" t="str">
        <f t="shared" si="171"/>
        <v>Dec</v>
      </c>
      <c r="G1120">
        <v>5</v>
      </c>
      <c r="H1120" s="15" t="str">
        <f t="shared" si="172"/>
        <v>5-Dec-1981</v>
      </c>
      <c r="I1120" s="13">
        <v>29925</v>
      </c>
      <c r="J1120" s="18">
        <f t="shared" si="173"/>
        <v>41</v>
      </c>
      <c r="K1120">
        <v>5</v>
      </c>
      <c r="L1120" s="14">
        <v>9222.4</v>
      </c>
      <c r="M1120" t="s">
        <v>8</v>
      </c>
      <c r="N1120">
        <f t="shared" si="174"/>
        <v>1</v>
      </c>
      <c r="O1120" s="8" t="str">
        <f t="shared" si="175"/>
        <v>tier - 2</v>
      </c>
      <c r="P1120" t="s">
        <v>9</v>
      </c>
      <c r="Q1120">
        <f t="shared" si="176"/>
        <v>1</v>
      </c>
      <c r="R1120" s="8" t="str">
        <f t="shared" si="177"/>
        <v>tier - 3</v>
      </c>
      <c r="S1120" t="s">
        <v>163</v>
      </c>
      <c r="T1120" s="8" t="str">
        <f t="shared" si="178"/>
        <v>R1019</v>
      </c>
    </row>
    <row r="1121" spans="1:20">
      <c r="A1121" t="s">
        <v>1149</v>
      </c>
      <c r="B1121" t="str">
        <f t="shared" si="179"/>
        <v>Id1219</v>
      </c>
      <c r="C1121">
        <v>1975</v>
      </c>
      <c r="D1121" s="8">
        <f t="shared" si="170"/>
        <v>1975</v>
      </c>
      <c r="E1121" t="s">
        <v>27</v>
      </c>
      <c r="F1121" s="8" t="str">
        <f t="shared" si="171"/>
        <v>Dec</v>
      </c>
      <c r="G1121">
        <v>6</v>
      </c>
      <c r="H1121" s="15" t="str">
        <f t="shared" si="172"/>
        <v>6-Dec-1975</v>
      </c>
      <c r="I1121" s="13">
        <v>27734</v>
      </c>
      <c r="J1121" s="18">
        <f t="shared" si="173"/>
        <v>47</v>
      </c>
      <c r="K1121">
        <v>2</v>
      </c>
      <c r="L1121" s="14">
        <v>9225.26</v>
      </c>
      <c r="M1121" t="s">
        <v>9</v>
      </c>
      <c r="N1121">
        <f t="shared" si="174"/>
        <v>4</v>
      </c>
      <c r="O1121" s="8" t="str">
        <f t="shared" si="175"/>
        <v>tier - 3</v>
      </c>
      <c r="P1121" t="s">
        <v>9</v>
      </c>
      <c r="Q1121">
        <f t="shared" si="176"/>
        <v>1</v>
      </c>
      <c r="R1121" s="8" t="str">
        <f t="shared" si="177"/>
        <v>tier - 3</v>
      </c>
      <c r="S1121" t="s">
        <v>161</v>
      </c>
      <c r="T1121" s="8" t="str">
        <f t="shared" si="178"/>
        <v>R1015</v>
      </c>
    </row>
    <row r="1122" spans="1:20">
      <c r="A1122" t="s">
        <v>1150</v>
      </c>
      <c r="B1122" t="str">
        <f t="shared" si="179"/>
        <v>Id1218</v>
      </c>
      <c r="C1122">
        <v>1980</v>
      </c>
      <c r="D1122" s="8">
        <f t="shared" si="170"/>
        <v>1980</v>
      </c>
      <c r="E1122" t="s">
        <v>34</v>
      </c>
      <c r="F1122" s="8" t="str">
        <f t="shared" si="171"/>
        <v>Oct</v>
      </c>
      <c r="G1122">
        <v>5</v>
      </c>
      <c r="H1122" s="15" t="str">
        <f t="shared" si="172"/>
        <v>5-Oct-1980</v>
      </c>
      <c r="I1122" s="13">
        <v>29499</v>
      </c>
      <c r="J1122" s="18">
        <f t="shared" si="173"/>
        <v>42</v>
      </c>
      <c r="K1122">
        <v>2</v>
      </c>
      <c r="L1122" s="14">
        <v>9247.94</v>
      </c>
      <c r="M1122" t="s">
        <v>8</v>
      </c>
      <c r="N1122">
        <f t="shared" si="174"/>
        <v>1</v>
      </c>
      <c r="O1122" s="8" t="str">
        <f t="shared" si="175"/>
        <v>tier - 2</v>
      </c>
      <c r="P1122" t="s">
        <v>13</v>
      </c>
      <c r="Q1122">
        <f t="shared" si="176"/>
        <v>2</v>
      </c>
      <c r="R1122" s="8" t="str">
        <f t="shared" si="177"/>
        <v>tier - 1</v>
      </c>
      <c r="S1122" t="s">
        <v>297</v>
      </c>
      <c r="T1122" s="8" t="str">
        <f t="shared" si="178"/>
        <v>R1021</v>
      </c>
    </row>
    <row r="1123" spans="1:20">
      <c r="A1123" t="s">
        <v>1151</v>
      </c>
      <c r="B1123" t="str">
        <f t="shared" si="179"/>
        <v>Id1217</v>
      </c>
      <c r="C1123">
        <v>1974</v>
      </c>
      <c r="D1123" s="8">
        <f t="shared" si="170"/>
        <v>1974</v>
      </c>
      <c r="E1123" t="s">
        <v>32</v>
      </c>
      <c r="F1123" s="8" t="str">
        <f t="shared" si="171"/>
        <v>Aug</v>
      </c>
      <c r="G1123">
        <v>21</v>
      </c>
      <c r="H1123" s="15" t="str">
        <f t="shared" si="172"/>
        <v>21-Aug-1974</v>
      </c>
      <c r="I1123" s="13">
        <v>27262</v>
      </c>
      <c r="J1123" s="18">
        <f t="shared" si="173"/>
        <v>48</v>
      </c>
      <c r="K1123">
        <v>1</v>
      </c>
      <c r="L1123" s="14">
        <v>9249.5</v>
      </c>
      <c r="M1123" t="s">
        <v>8</v>
      </c>
      <c r="N1123">
        <f t="shared" si="174"/>
        <v>1</v>
      </c>
      <c r="O1123" s="8" t="str">
        <f t="shared" si="175"/>
        <v>tier - 2</v>
      </c>
      <c r="P1123" t="s">
        <v>13</v>
      </c>
      <c r="Q1123">
        <f t="shared" si="176"/>
        <v>2</v>
      </c>
      <c r="R1123" s="8" t="str">
        <f t="shared" si="177"/>
        <v>tier - 1</v>
      </c>
      <c r="S1123" t="s">
        <v>20</v>
      </c>
      <c r="T1123" s="8" t="str">
        <f t="shared" si="178"/>
        <v>R1012</v>
      </c>
    </row>
    <row r="1124" spans="1:20">
      <c r="A1124" t="s">
        <v>1152</v>
      </c>
      <c r="B1124" t="str">
        <f t="shared" si="179"/>
        <v>Id1216</v>
      </c>
      <c r="C1124">
        <v>1971</v>
      </c>
      <c r="D1124" s="8">
        <f t="shared" si="170"/>
        <v>1971</v>
      </c>
      <c r="E1124" t="s">
        <v>32</v>
      </c>
      <c r="F1124" s="8" t="str">
        <f t="shared" si="171"/>
        <v>Aug</v>
      </c>
      <c r="G1124">
        <v>6</v>
      </c>
      <c r="H1124" s="15" t="str">
        <f t="shared" si="172"/>
        <v>6-Aug-1971</v>
      </c>
      <c r="I1124" s="13">
        <v>26151</v>
      </c>
      <c r="J1124" s="18">
        <f t="shared" si="173"/>
        <v>51</v>
      </c>
      <c r="K1124">
        <v>0</v>
      </c>
      <c r="L1124" s="14">
        <v>9264.7999999999993</v>
      </c>
      <c r="M1124" t="s">
        <v>8</v>
      </c>
      <c r="N1124">
        <f t="shared" si="174"/>
        <v>1</v>
      </c>
      <c r="O1124" s="8" t="str">
        <f t="shared" si="175"/>
        <v>tier - 2</v>
      </c>
      <c r="P1124" t="s">
        <v>13</v>
      </c>
      <c r="Q1124">
        <f t="shared" si="176"/>
        <v>2</v>
      </c>
      <c r="R1124" s="8" t="str">
        <f t="shared" si="177"/>
        <v>tier - 1</v>
      </c>
      <c r="S1124" t="s">
        <v>39</v>
      </c>
      <c r="T1124" s="8" t="str">
        <f t="shared" si="178"/>
        <v>R1011</v>
      </c>
    </row>
    <row r="1125" spans="1:20">
      <c r="A1125" t="s">
        <v>1153</v>
      </c>
      <c r="B1125" t="str">
        <f t="shared" si="179"/>
        <v>Id1215</v>
      </c>
      <c r="C1125">
        <v>1973</v>
      </c>
      <c r="D1125" s="8">
        <f t="shared" si="170"/>
        <v>1973</v>
      </c>
      <c r="E1125" t="s">
        <v>34</v>
      </c>
      <c r="F1125" s="8" t="str">
        <f t="shared" si="171"/>
        <v>Oct</v>
      </c>
      <c r="G1125">
        <v>27</v>
      </c>
      <c r="H1125" s="15" t="str">
        <f t="shared" si="172"/>
        <v>27-Oct-1973</v>
      </c>
      <c r="I1125" s="13">
        <v>26964</v>
      </c>
      <c r="J1125" s="18">
        <f t="shared" si="173"/>
        <v>49</v>
      </c>
      <c r="K1125">
        <v>1</v>
      </c>
      <c r="L1125" s="14">
        <v>9282.48</v>
      </c>
      <c r="M1125" t="s">
        <v>9</v>
      </c>
      <c r="N1125">
        <f t="shared" si="174"/>
        <v>4</v>
      </c>
      <c r="O1125" s="8" t="str">
        <f t="shared" si="175"/>
        <v>tier - 3</v>
      </c>
      <c r="P1125" t="s">
        <v>8</v>
      </c>
      <c r="Q1125">
        <f t="shared" si="176"/>
        <v>9</v>
      </c>
      <c r="R1125" s="8" t="str">
        <f t="shared" si="177"/>
        <v>tier - 2</v>
      </c>
      <c r="S1125" t="s">
        <v>165</v>
      </c>
      <c r="T1125" s="8" t="str">
        <f t="shared" si="178"/>
        <v>R1016</v>
      </c>
    </row>
    <row r="1126" spans="1:20">
      <c r="A1126" t="s">
        <v>1154</v>
      </c>
      <c r="B1126" t="str">
        <f t="shared" si="179"/>
        <v>Id1214</v>
      </c>
      <c r="C1126">
        <v>1971</v>
      </c>
      <c r="D1126" s="8">
        <f t="shared" si="170"/>
        <v>1971</v>
      </c>
      <c r="E1126" t="s">
        <v>7</v>
      </c>
      <c r="F1126" s="8" t="str">
        <f t="shared" si="171"/>
        <v>Jul</v>
      </c>
      <c r="G1126">
        <v>2</v>
      </c>
      <c r="H1126" s="15" t="str">
        <f t="shared" si="172"/>
        <v>2-Jul-1971</v>
      </c>
      <c r="I1126" s="13">
        <v>26116</v>
      </c>
      <c r="J1126" s="18">
        <f t="shared" si="173"/>
        <v>51</v>
      </c>
      <c r="K1126">
        <v>0</v>
      </c>
      <c r="L1126" s="14">
        <v>9283.56</v>
      </c>
      <c r="M1126" t="s">
        <v>8</v>
      </c>
      <c r="N1126">
        <f t="shared" si="174"/>
        <v>1</v>
      </c>
      <c r="O1126" s="8" t="str">
        <f t="shared" si="175"/>
        <v>tier - 2</v>
      </c>
      <c r="P1126" t="s">
        <v>9</v>
      </c>
      <c r="Q1126">
        <f t="shared" si="176"/>
        <v>1</v>
      </c>
      <c r="R1126" s="8" t="str">
        <f t="shared" si="177"/>
        <v>tier - 3</v>
      </c>
      <c r="S1126" t="s">
        <v>10</v>
      </c>
      <c r="T1126" s="8" t="str">
        <f t="shared" si="178"/>
        <v>R1013</v>
      </c>
    </row>
    <row r="1127" spans="1:20">
      <c r="A1127" t="s">
        <v>1155</v>
      </c>
      <c r="B1127" t="str">
        <f t="shared" si="179"/>
        <v>Id1213</v>
      </c>
      <c r="C1127">
        <v>1969</v>
      </c>
      <c r="D1127" s="8">
        <f t="shared" si="170"/>
        <v>1969</v>
      </c>
      <c r="E1127" t="s">
        <v>12</v>
      </c>
      <c r="F1127" s="8" t="str">
        <f t="shared" si="171"/>
        <v>Nov</v>
      </c>
      <c r="G1127">
        <v>26</v>
      </c>
      <c r="H1127" s="15" t="str">
        <f t="shared" si="172"/>
        <v>26-Nov-1969</v>
      </c>
      <c r="I1127" s="13">
        <v>25533</v>
      </c>
      <c r="J1127" s="18">
        <f t="shared" si="173"/>
        <v>53</v>
      </c>
      <c r="K1127">
        <v>0</v>
      </c>
      <c r="L1127" s="14">
        <v>9285.8700000000008</v>
      </c>
      <c r="M1127" t="s">
        <v>8</v>
      </c>
      <c r="N1127">
        <f t="shared" si="174"/>
        <v>1</v>
      </c>
      <c r="O1127" s="8" t="str">
        <f t="shared" si="175"/>
        <v>tier - 2</v>
      </c>
      <c r="P1127" t="s">
        <v>9</v>
      </c>
      <c r="Q1127">
        <f t="shared" si="176"/>
        <v>1</v>
      </c>
      <c r="R1127" s="8" t="str">
        <f t="shared" si="177"/>
        <v>tier - 3</v>
      </c>
      <c r="S1127" t="s">
        <v>10</v>
      </c>
      <c r="T1127" s="8" t="str">
        <f t="shared" si="178"/>
        <v>R1013</v>
      </c>
    </row>
    <row r="1128" spans="1:20">
      <c r="A1128" t="s">
        <v>1156</v>
      </c>
      <c r="B1128" t="str">
        <f t="shared" si="179"/>
        <v>Id1212</v>
      </c>
      <c r="C1128">
        <v>1973</v>
      </c>
      <c r="D1128" s="8">
        <f t="shared" si="170"/>
        <v>1973</v>
      </c>
      <c r="E1128" t="s">
        <v>34</v>
      </c>
      <c r="F1128" s="8" t="str">
        <f t="shared" si="171"/>
        <v>Oct</v>
      </c>
      <c r="G1128">
        <v>16</v>
      </c>
      <c r="H1128" s="15" t="str">
        <f t="shared" si="172"/>
        <v>16-Oct-1973</v>
      </c>
      <c r="I1128" s="13">
        <v>26953</v>
      </c>
      <c r="J1128" s="18">
        <f t="shared" si="173"/>
        <v>49</v>
      </c>
      <c r="K1128">
        <v>1</v>
      </c>
      <c r="L1128" s="14">
        <v>9288.0300000000007</v>
      </c>
      <c r="M1128" t="s">
        <v>8</v>
      </c>
      <c r="N1128">
        <f t="shared" si="174"/>
        <v>1</v>
      </c>
      <c r="O1128" s="8" t="str">
        <f t="shared" si="175"/>
        <v>tier - 2</v>
      </c>
      <c r="P1128" t="s">
        <v>9</v>
      </c>
      <c r="Q1128">
        <f t="shared" si="176"/>
        <v>1</v>
      </c>
      <c r="R1128" s="8" t="str">
        <f t="shared" si="177"/>
        <v>tier - 3</v>
      </c>
      <c r="S1128" t="s">
        <v>167</v>
      </c>
      <c r="T1128" s="8" t="str">
        <f t="shared" si="178"/>
        <v>R1018</v>
      </c>
    </row>
    <row r="1129" spans="1:20">
      <c r="A1129" t="s">
        <v>1157</v>
      </c>
      <c r="B1129" t="str">
        <f t="shared" si="179"/>
        <v>Id1211</v>
      </c>
      <c r="C1129">
        <v>1973</v>
      </c>
      <c r="D1129" s="8">
        <f t="shared" si="170"/>
        <v>1973</v>
      </c>
      <c r="E1129" t="s">
        <v>17</v>
      </c>
      <c r="F1129" s="8" t="str">
        <f t="shared" si="171"/>
        <v>Sep</v>
      </c>
      <c r="G1129">
        <v>18</v>
      </c>
      <c r="H1129" s="15" t="str">
        <f t="shared" si="172"/>
        <v>18-Sep-1973</v>
      </c>
      <c r="I1129" s="13">
        <v>26925</v>
      </c>
      <c r="J1129" s="18">
        <f t="shared" si="173"/>
        <v>49</v>
      </c>
      <c r="K1129">
        <v>1</v>
      </c>
      <c r="L1129" s="14">
        <v>9290.14</v>
      </c>
      <c r="M1129" t="s">
        <v>9</v>
      </c>
      <c r="N1129">
        <f t="shared" si="174"/>
        <v>4</v>
      </c>
      <c r="O1129" s="8" t="str">
        <f t="shared" si="175"/>
        <v>tier - 3</v>
      </c>
      <c r="P1129" t="s">
        <v>9</v>
      </c>
      <c r="Q1129">
        <f t="shared" si="176"/>
        <v>1</v>
      </c>
      <c r="R1129" s="8" t="str">
        <f t="shared" si="177"/>
        <v>tier - 3</v>
      </c>
      <c r="S1129" t="s">
        <v>165</v>
      </c>
      <c r="T1129" s="8" t="str">
        <f t="shared" si="178"/>
        <v>R1016</v>
      </c>
    </row>
    <row r="1130" spans="1:20">
      <c r="A1130" t="s">
        <v>1158</v>
      </c>
      <c r="B1130" t="str">
        <f t="shared" si="179"/>
        <v>Id1210</v>
      </c>
      <c r="C1130">
        <v>1976</v>
      </c>
      <c r="D1130" s="8">
        <f t="shared" si="170"/>
        <v>1976</v>
      </c>
      <c r="E1130" t="s">
        <v>12</v>
      </c>
      <c r="F1130" s="8" t="str">
        <f t="shared" si="171"/>
        <v>Nov</v>
      </c>
      <c r="G1130">
        <v>3</v>
      </c>
      <c r="H1130" s="15" t="str">
        <f t="shared" si="172"/>
        <v>3-Nov-1976</v>
      </c>
      <c r="I1130" s="13">
        <v>28067</v>
      </c>
      <c r="J1130" s="18">
        <f t="shared" si="173"/>
        <v>46</v>
      </c>
      <c r="K1130">
        <v>3</v>
      </c>
      <c r="L1130" s="14">
        <v>9301.89</v>
      </c>
      <c r="M1130" t="s">
        <v>8</v>
      </c>
      <c r="N1130">
        <f t="shared" si="174"/>
        <v>1</v>
      </c>
      <c r="O1130" s="8" t="str">
        <f t="shared" si="175"/>
        <v>tier - 2</v>
      </c>
      <c r="P1130" t="s">
        <v>13</v>
      </c>
      <c r="Q1130">
        <f t="shared" si="176"/>
        <v>2</v>
      </c>
      <c r="R1130" s="8" t="str">
        <f t="shared" si="177"/>
        <v>tier - 1</v>
      </c>
      <c r="S1130" t="s">
        <v>20</v>
      </c>
      <c r="T1130" s="8" t="str">
        <f t="shared" si="178"/>
        <v>R1012</v>
      </c>
    </row>
    <row r="1131" spans="1:20">
      <c r="A1131" t="s">
        <v>1159</v>
      </c>
      <c r="B1131" t="str">
        <f t="shared" si="179"/>
        <v>Id1209</v>
      </c>
      <c r="C1131">
        <v>1973</v>
      </c>
      <c r="D1131" s="8">
        <f t="shared" si="170"/>
        <v>1973</v>
      </c>
      <c r="E1131" t="s">
        <v>34</v>
      </c>
      <c r="F1131" s="8" t="str">
        <f t="shared" si="171"/>
        <v>Oct</v>
      </c>
      <c r="G1131">
        <v>16</v>
      </c>
      <c r="H1131" s="15" t="str">
        <f t="shared" si="172"/>
        <v>16-Oct-1973</v>
      </c>
      <c r="I1131" s="13">
        <v>26953</v>
      </c>
      <c r="J1131" s="18">
        <f t="shared" si="173"/>
        <v>49</v>
      </c>
      <c r="K1131">
        <v>2</v>
      </c>
      <c r="L1131" s="14">
        <v>9304.7000000000007</v>
      </c>
      <c r="M1131" t="s">
        <v>9</v>
      </c>
      <c r="N1131">
        <f t="shared" si="174"/>
        <v>4</v>
      </c>
      <c r="O1131" s="8" t="str">
        <f t="shared" si="175"/>
        <v>tier - 3</v>
      </c>
      <c r="P1131" t="s">
        <v>9</v>
      </c>
      <c r="Q1131">
        <f t="shared" si="176"/>
        <v>1</v>
      </c>
      <c r="R1131" s="8" t="str">
        <f t="shared" si="177"/>
        <v>tier - 3</v>
      </c>
      <c r="S1131" t="s">
        <v>10</v>
      </c>
      <c r="T1131" s="8" t="str">
        <f t="shared" si="178"/>
        <v>R1013</v>
      </c>
    </row>
    <row r="1132" spans="1:20">
      <c r="A1132" t="s">
        <v>1160</v>
      </c>
      <c r="B1132" t="str">
        <f t="shared" si="179"/>
        <v>Id1208</v>
      </c>
      <c r="C1132">
        <v>1963</v>
      </c>
      <c r="D1132" s="8">
        <f t="shared" si="170"/>
        <v>1963</v>
      </c>
      <c r="E1132" t="s">
        <v>15</v>
      </c>
      <c r="F1132" s="8" t="str">
        <f t="shared" si="171"/>
        <v>Jun</v>
      </c>
      <c r="G1132">
        <v>8</v>
      </c>
      <c r="H1132" s="15" t="str">
        <f t="shared" si="172"/>
        <v>8-Jun-1963</v>
      </c>
      <c r="I1132" s="13">
        <v>23170</v>
      </c>
      <c r="J1132" s="18">
        <f t="shared" si="173"/>
        <v>60</v>
      </c>
      <c r="K1132">
        <v>0</v>
      </c>
      <c r="L1132" s="14">
        <v>9310.81</v>
      </c>
      <c r="M1132" t="s">
        <v>9</v>
      </c>
      <c r="N1132">
        <f t="shared" si="174"/>
        <v>4</v>
      </c>
      <c r="O1132" s="8" t="str">
        <f t="shared" si="175"/>
        <v>tier - 3</v>
      </c>
      <c r="P1132" t="s">
        <v>13</v>
      </c>
      <c r="Q1132">
        <f t="shared" si="176"/>
        <v>2</v>
      </c>
      <c r="R1132" s="8" t="str">
        <f t="shared" si="177"/>
        <v>tier - 1</v>
      </c>
      <c r="S1132" t="s">
        <v>10</v>
      </c>
      <c r="T1132" s="8" t="str">
        <f t="shared" si="178"/>
        <v>R1013</v>
      </c>
    </row>
    <row r="1133" spans="1:20">
      <c r="A1133" t="s">
        <v>1161</v>
      </c>
      <c r="B1133" t="str">
        <f t="shared" si="179"/>
        <v>Id1207</v>
      </c>
      <c r="C1133">
        <v>1977</v>
      </c>
      <c r="D1133" s="8">
        <f t="shared" si="170"/>
        <v>1977</v>
      </c>
      <c r="E1133" t="s">
        <v>34</v>
      </c>
      <c r="F1133" s="8" t="str">
        <f t="shared" si="171"/>
        <v>Oct</v>
      </c>
      <c r="G1133">
        <v>12</v>
      </c>
      <c r="H1133" s="15" t="str">
        <f t="shared" si="172"/>
        <v>12-Oct-1977</v>
      </c>
      <c r="I1133" s="13">
        <v>28410</v>
      </c>
      <c r="J1133" s="18">
        <f t="shared" si="173"/>
        <v>45</v>
      </c>
      <c r="K1133">
        <v>2</v>
      </c>
      <c r="L1133" s="14">
        <v>9315.41</v>
      </c>
      <c r="M1133" t="s">
        <v>8</v>
      </c>
      <c r="N1133">
        <f t="shared" si="174"/>
        <v>1</v>
      </c>
      <c r="O1133" s="8" t="str">
        <f t="shared" si="175"/>
        <v>tier - 2</v>
      </c>
      <c r="P1133" t="s">
        <v>13</v>
      </c>
      <c r="Q1133">
        <f t="shared" si="176"/>
        <v>2</v>
      </c>
      <c r="R1133" s="8" t="str">
        <f t="shared" si="177"/>
        <v>tier - 1</v>
      </c>
      <c r="S1133" t="s">
        <v>244</v>
      </c>
      <c r="T1133" s="8" t="str">
        <f t="shared" si="178"/>
        <v>R1024</v>
      </c>
    </row>
    <row r="1134" spans="1:20">
      <c r="A1134" t="s">
        <v>1162</v>
      </c>
      <c r="B1134" t="str">
        <f t="shared" si="179"/>
        <v>Id1206</v>
      </c>
      <c r="C1134">
        <v>1988</v>
      </c>
      <c r="D1134" s="8">
        <f t="shared" si="170"/>
        <v>1988</v>
      </c>
      <c r="E1134" t="s">
        <v>7</v>
      </c>
      <c r="F1134" s="8" t="str">
        <f t="shared" si="171"/>
        <v>Jul</v>
      </c>
      <c r="G1134">
        <v>9</v>
      </c>
      <c r="H1134" s="15" t="str">
        <f t="shared" si="172"/>
        <v>9-Jul-1988</v>
      </c>
      <c r="I1134" s="13">
        <v>32333</v>
      </c>
      <c r="J1134" s="18">
        <f t="shared" si="173"/>
        <v>34</v>
      </c>
      <c r="K1134">
        <v>3</v>
      </c>
      <c r="L1134" s="14">
        <v>9320.26</v>
      </c>
      <c r="M1134" t="s">
        <v>8</v>
      </c>
      <c r="N1134">
        <f t="shared" si="174"/>
        <v>1</v>
      </c>
      <c r="O1134" s="8" t="str">
        <f t="shared" si="175"/>
        <v>tier - 2</v>
      </c>
      <c r="P1134" t="s">
        <v>13</v>
      </c>
      <c r="Q1134">
        <f t="shared" si="176"/>
        <v>2</v>
      </c>
      <c r="R1134" s="8" t="str">
        <f t="shared" si="177"/>
        <v>tier - 1</v>
      </c>
      <c r="S1134" t="s">
        <v>20</v>
      </c>
      <c r="T1134" s="8" t="str">
        <f t="shared" si="178"/>
        <v>R1012</v>
      </c>
    </row>
    <row r="1135" spans="1:20">
      <c r="A1135" t="s">
        <v>1163</v>
      </c>
      <c r="B1135" t="str">
        <f t="shared" si="179"/>
        <v>Id1205</v>
      </c>
      <c r="C1135">
        <v>1996</v>
      </c>
      <c r="D1135" s="8">
        <f t="shared" si="170"/>
        <v>1996</v>
      </c>
      <c r="E1135" t="s">
        <v>34</v>
      </c>
      <c r="F1135" s="8" t="str">
        <f t="shared" si="171"/>
        <v>Oct</v>
      </c>
      <c r="G1135">
        <v>12</v>
      </c>
      <c r="H1135" s="15" t="str">
        <f t="shared" si="172"/>
        <v>12-Oct-1996</v>
      </c>
      <c r="I1135" s="13">
        <v>35350</v>
      </c>
      <c r="J1135" s="18">
        <f t="shared" si="173"/>
        <v>26</v>
      </c>
      <c r="K1135">
        <v>0</v>
      </c>
      <c r="L1135" s="14">
        <v>9338.61</v>
      </c>
      <c r="M1135" t="s">
        <v>8</v>
      </c>
      <c r="N1135">
        <f t="shared" si="174"/>
        <v>1</v>
      </c>
      <c r="O1135" s="8" t="str">
        <f t="shared" si="175"/>
        <v>tier - 2</v>
      </c>
      <c r="P1135" t="s">
        <v>13</v>
      </c>
      <c r="Q1135">
        <f t="shared" si="176"/>
        <v>2</v>
      </c>
      <c r="R1135" s="8" t="str">
        <f t="shared" si="177"/>
        <v>tier - 1</v>
      </c>
      <c r="S1135" t="s">
        <v>532</v>
      </c>
      <c r="T1135" s="8" t="str">
        <f t="shared" si="178"/>
        <v>R1026</v>
      </c>
    </row>
    <row r="1136" spans="1:20">
      <c r="A1136" t="s">
        <v>1164</v>
      </c>
      <c r="B1136" t="str">
        <f t="shared" si="179"/>
        <v>Id1204</v>
      </c>
      <c r="C1136">
        <v>1988</v>
      </c>
      <c r="D1136" s="8">
        <f t="shared" si="170"/>
        <v>1988</v>
      </c>
      <c r="E1136" t="s">
        <v>7</v>
      </c>
      <c r="F1136" s="8" t="str">
        <f t="shared" si="171"/>
        <v>Jul</v>
      </c>
      <c r="G1136">
        <v>1</v>
      </c>
      <c r="H1136" s="15" t="str">
        <f t="shared" si="172"/>
        <v>1-Jul-1988</v>
      </c>
      <c r="I1136" s="13">
        <v>32325</v>
      </c>
      <c r="J1136" s="18">
        <f t="shared" si="173"/>
        <v>34</v>
      </c>
      <c r="K1136">
        <v>3</v>
      </c>
      <c r="L1136" s="14">
        <v>9344.2000000000007</v>
      </c>
      <c r="M1136" t="s">
        <v>8</v>
      </c>
      <c r="N1136">
        <f t="shared" si="174"/>
        <v>1</v>
      </c>
      <c r="O1136" s="8" t="str">
        <f t="shared" si="175"/>
        <v>tier - 2</v>
      </c>
      <c r="P1136" t="s">
        <v>13</v>
      </c>
      <c r="Q1136">
        <f t="shared" si="176"/>
        <v>2</v>
      </c>
      <c r="R1136" s="8" t="str">
        <f t="shared" si="177"/>
        <v>tier - 1</v>
      </c>
      <c r="S1136" t="s">
        <v>297</v>
      </c>
      <c r="T1136" s="8" t="str">
        <f t="shared" si="178"/>
        <v>R1021</v>
      </c>
    </row>
    <row r="1137" spans="1:20">
      <c r="A1137" t="s">
        <v>1165</v>
      </c>
      <c r="B1137" t="str">
        <f t="shared" si="179"/>
        <v>Id1203</v>
      </c>
      <c r="C1137">
        <v>1971</v>
      </c>
      <c r="D1137" s="8">
        <f t="shared" si="170"/>
        <v>1971</v>
      </c>
      <c r="E1137" t="s">
        <v>34</v>
      </c>
      <c r="F1137" s="8" t="str">
        <f t="shared" si="171"/>
        <v>Oct</v>
      </c>
      <c r="G1137">
        <v>8</v>
      </c>
      <c r="H1137" s="15" t="str">
        <f t="shared" si="172"/>
        <v>8-Oct-1971</v>
      </c>
      <c r="I1137" s="13">
        <v>26214</v>
      </c>
      <c r="J1137" s="18">
        <f t="shared" si="173"/>
        <v>51</v>
      </c>
      <c r="K1137">
        <v>0</v>
      </c>
      <c r="L1137" s="14">
        <v>9361.33</v>
      </c>
      <c r="M1137" t="s">
        <v>9</v>
      </c>
      <c r="N1137">
        <f t="shared" si="174"/>
        <v>4</v>
      </c>
      <c r="O1137" s="8" t="str">
        <f t="shared" si="175"/>
        <v>tier - 3</v>
      </c>
      <c r="P1137" t="s">
        <v>13</v>
      </c>
      <c r="Q1137">
        <f t="shared" si="176"/>
        <v>2</v>
      </c>
      <c r="R1137" s="8" t="str">
        <f t="shared" si="177"/>
        <v>tier - 1</v>
      </c>
      <c r="S1137" t="s">
        <v>165</v>
      </c>
      <c r="T1137" s="8" t="str">
        <f t="shared" si="178"/>
        <v>R1016</v>
      </c>
    </row>
    <row r="1138" spans="1:20">
      <c r="A1138" t="s">
        <v>1166</v>
      </c>
      <c r="B1138" t="str">
        <f t="shared" si="179"/>
        <v>Id1202</v>
      </c>
      <c r="C1138">
        <v>1969</v>
      </c>
      <c r="D1138" s="8">
        <f t="shared" si="170"/>
        <v>1969</v>
      </c>
      <c r="E1138" t="s">
        <v>12</v>
      </c>
      <c r="F1138" s="8" t="str">
        <f t="shared" si="171"/>
        <v>Nov</v>
      </c>
      <c r="G1138">
        <v>24</v>
      </c>
      <c r="H1138" s="15" t="str">
        <f t="shared" si="172"/>
        <v>24-Nov-1969</v>
      </c>
      <c r="I1138" s="13">
        <v>25531</v>
      </c>
      <c r="J1138" s="18">
        <f t="shared" si="173"/>
        <v>53</v>
      </c>
      <c r="K1138">
        <v>0</v>
      </c>
      <c r="L1138" s="14">
        <v>9377.4500000000007</v>
      </c>
      <c r="M1138" t="s">
        <v>8</v>
      </c>
      <c r="N1138">
        <f t="shared" si="174"/>
        <v>1</v>
      </c>
      <c r="O1138" s="8" t="str">
        <f t="shared" si="175"/>
        <v>tier - 2</v>
      </c>
      <c r="P1138" t="s">
        <v>9</v>
      </c>
      <c r="Q1138">
        <f t="shared" si="176"/>
        <v>1</v>
      </c>
      <c r="R1138" s="8" t="str">
        <f t="shared" si="177"/>
        <v>tier - 3</v>
      </c>
      <c r="S1138" t="s">
        <v>10</v>
      </c>
      <c r="T1138" s="8" t="str">
        <f t="shared" si="178"/>
        <v>R1013</v>
      </c>
    </row>
    <row r="1139" spans="1:20">
      <c r="A1139" t="s">
        <v>1167</v>
      </c>
      <c r="B1139" t="str">
        <f t="shared" si="179"/>
        <v>Id1201</v>
      </c>
      <c r="C1139">
        <v>1971</v>
      </c>
      <c r="D1139" s="8">
        <f t="shared" si="170"/>
        <v>1971</v>
      </c>
      <c r="E1139" t="s">
        <v>12</v>
      </c>
      <c r="F1139" s="8" t="str">
        <f t="shared" si="171"/>
        <v>Nov</v>
      </c>
      <c r="G1139">
        <v>26</v>
      </c>
      <c r="H1139" s="15" t="str">
        <f t="shared" si="172"/>
        <v>26-Nov-1971</v>
      </c>
      <c r="I1139" s="13">
        <v>26263</v>
      </c>
      <c r="J1139" s="18">
        <f t="shared" si="173"/>
        <v>51</v>
      </c>
      <c r="K1139">
        <v>1</v>
      </c>
      <c r="L1139" s="14">
        <v>9377.9</v>
      </c>
      <c r="M1139" t="s">
        <v>8</v>
      </c>
      <c r="N1139">
        <f t="shared" si="174"/>
        <v>1</v>
      </c>
      <c r="O1139" s="8" t="str">
        <f t="shared" si="175"/>
        <v>tier - 2</v>
      </c>
      <c r="P1139" t="s">
        <v>13</v>
      </c>
      <c r="Q1139">
        <f t="shared" si="176"/>
        <v>2</v>
      </c>
      <c r="R1139" s="8" t="str">
        <f t="shared" si="177"/>
        <v>tier - 1</v>
      </c>
      <c r="S1139" t="s">
        <v>10</v>
      </c>
      <c r="T1139" s="8" t="str">
        <f t="shared" si="178"/>
        <v>R1013</v>
      </c>
    </row>
    <row r="1140" spans="1:20">
      <c r="A1140" t="s">
        <v>1168</v>
      </c>
      <c r="B1140" t="str">
        <f t="shared" si="179"/>
        <v>Id1200</v>
      </c>
      <c r="C1140">
        <v>1975</v>
      </c>
      <c r="D1140" s="8">
        <f t="shared" si="170"/>
        <v>1975</v>
      </c>
      <c r="E1140" t="s">
        <v>27</v>
      </c>
      <c r="F1140" s="8" t="str">
        <f t="shared" si="171"/>
        <v>Dec</v>
      </c>
      <c r="G1140">
        <v>2</v>
      </c>
      <c r="H1140" s="15" t="str">
        <f t="shared" si="172"/>
        <v>2-Dec-1975</v>
      </c>
      <c r="I1140" s="13">
        <v>27730</v>
      </c>
      <c r="J1140" s="18">
        <f t="shared" si="173"/>
        <v>47</v>
      </c>
      <c r="K1140">
        <v>1</v>
      </c>
      <c r="L1140" s="14">
        <v>9380.75</v>
      </c>
      <c r="M1140" t="s">
        <v>8</v>
      </c>
      <c r="N1140">
        <f t="shared" si="174"/>
        <v>1</v>
      </c>
      <c r="O1140" s="8" t="str">
        <f t="shared" si="175"/>
        <v>tier - 2</v>
      </c>
      <c r="P1140" t="s">
        <v>8</v>
      </c>
      <c r="Q1140">
        <f t="shared" si="176"/>
        <v>9</v>
      </c>
      <c r="R1140" s="8" t="str">
        <f t="shared" si="177"/>
        <v>tier - 2</v>
      </c>
      <c r="S1140" t="s">
        <v>244</v>
      </c>
      <c r="T1140" s="8" t="str">
        <f t="shared" si="178"/>
        <v>R1024</v>
      </c>
    </row>
    <row r="1141" spans="1:20">
      <c r="A1141" t="s">
        <v>1169</v>
      </c>
      <c r="B1141" t="str">
        <f t="shared" si="179"/>
        <v>Id1199</v>
      </c>
      <c r="C1141">
        <v>1971</v>
      </c>
      <c r="D1141" s="8">
        <f t="shared" si="170"/>
        <v>1971</v>
      </c>
      <c r="E1141" t="s">
        <v>27</v>
      </c>
      <c r="F1141" s="8" t="str">
        <f t="shared" si="171"/>
        <v>Dec</v>
      </c>
      <c r="G1141">
        <v>29</v>
      </c>
      <c r="H1141" s="15" t="str">
        <f t="shared" si="172"/>
        <v>29-Dec-1971</v>
      </c>
      <c r="I1141" s="13">
        <v>26296</v>
      </c>
      <c r="J1141" s="18">
        <f t="shared" si="173"/>
        <v>51</v>
      </c>
      <c r="K1141">
        <v>1</v>
      </c>
      <c r="L1141" s="14">
        <v>9386.16</v>
      </c>
      <c r="M1141" t="s">
        <v>9</v>
      </c>
      <c r="N1141">
        <f t="shared" si="174"/>
        <v>4</v>
      </c>
      <c r="O1141" s="8" t="str">
        <f t="shared" si="175"/>
        <v>tier - 3</v>
      </c>
      <c r="P1141" t="s">
        <v>8</v>
      </c>
      <c r="Q1141">
        <f t="shared" si="176"/>
        <v>9</v>
      </c>
      <c r="R1141" s="8" t="str">
        <f t="shared" si="177"/>
        <v>tier - 2</v>
      </c>
      <c r="S1141" t="s">
        <v>10</v>
      </c>
      <c r="T1141" s="8" t="str">
        <f t="shared" si="178"/>
        <v>R1013</v>
      </c>
    </row>
    <row r="1142" spans="1:20">
      <c r="A1142" t="s">
        <v>1170</v>
      </c>
      <c r="B1142" t="str">
        <f t="shared" si="179"/>
        <v>Id1198</v>
      </c>
      <c r="C1142">
        <v>1971</v>
      </c>
      <c r="D1142" s="8">
        <f t="shared" si="170"/>
        <v>1971</v>
      </c>
      <c r="E1142" t="s">
        <v>34</v>
      </c>
      <c r="F1142" s="8" t="str">
        <f t="shared" si="171"/>
        <v>Oct</v>
      </c>
      <c r="G1142">
        <v>20</v>
      </c>
      <c r="H1142" s="15" t="str">
        <f t="shared" si="172"/>
        <v>20-Oct-1971</v>
      </c>
      <c r="I1142" s="13">
        <v>26226</v>
      </c>
      <c r="J1142" s="18">
        <f t="shared" si="173"/>
        <v>51</v>
      </c>
      <c r="K1142">
        <v>1</v>
      </c>
      <c r="L1142" s="14">
        <v>9391.35</v>
      </c>
      <c r="M1142" t="s">
        <v>9</v>
      </c>
      <c r="N1142">
        <f t="shared" si="174"/>
        <v>4</v>
      </c>
      <c r="O1142" s="8" t="str">
        <f t="shared" si="175"/>
        <v>tier - 3</v>
      </c>
      <c r="P1142" t="s">
        <v>9</v>
      </c>
      <c r="Q1142">
        <f t="shared" si="176"/>
        <v>1</v>
      </c>
      <c r="R1142" s="8" t="str">
        <f t="shared" si="177"/>
        <v>tier - 3</v>
      </c>
      <c r="S1142" t="s">
        <v>39</v>
      </c>
      <c r="T1142" s="8" t="str">
        <f t="shared" si="178"/>
        <v>R1011</v>
      </c>
    </row>
    <row r="1143" spans="1:20">
      <c r="A1143" t="s">
        <v>1171</v>
      </c>
      <c r="B1143" t="str">
        <f t="shared" si="179"/>
        <v>Id1197</v>
      </c>
      <c r="C1143">
        <v>1976</v>
      </c>
      <c r="D1143" s="8">
        <f t="shared" si="170"/>
        <v>1976</v>
      </c>
      <c r="E1143" t="s">
        <v>34</v>
      </c>
      <c r="F1143" s="8" t="str">
        <f t="shared" si="171"/>
        <v>Oct</v>
      </c>
      <c r="G1143">
        <v>17</v>
      </c>
      <c r="H1143" s="15" t="str">
        <f t="shared" si="172"/>
        <v>17-Oct-1976</v>
      </c>
      <c r="I1143" s="13">
        <v>28050</v>
      </c>
      <c r="J1143" s="18">
        <f t="shared" si="173"/>
        <v>46</v>
      </c>
      <c r="K1143">
        <v>2</v>
      </c>
      <c r="L1143" s="14">
        <v>9411.01</v>
      </c>
      <c r="M1143" t="s">
        <v>8</v>
      </c>
      <c r="N1143">
        <f t="shared" si="174"/>
        <v>1</v>
      </c>
      <c r="O1143" s="8" t="str">
        <f t="shared" si="175"/>
        <v>tier - 2</v>
      </c>
      <c r="P1143" t="s">
        <v>9</v>
      </c>
      <c r="Q1143">
        <f t="shared" si="176"/>
        <v>1</v>
      </c>
      <c r="R1143" s="8" t="str">
        <f t="shared" si="177"/>
        <v>tier - 3</v>
      </c>
      <c r="S1143" t="s">
        <v>244</v>
      </c>
      <c r="T1143" s="8" t="str">
        <f t="shared" si="178"/>
        <v>R1024</v>
      </c>
    </row>
    <row r="1144" spans="1:20">
      <c r="A1144" t="s">
        <v>1172</v>
      </c>
      <c r="B1144" t="str">
        <f t="shared" si="179"/>
        <v>Id1196</v>
      </c>
      <c r="C1144">
        <v>1976</v>
      </c>
      <c r="D1144" s="8">
        <f t="shared" si="170"/>
        <v>1976</v>
      </c>
      <c r="E1144" t="s">
        <v>34</v>
      </c>
      <c r="F1144" s="8" t="str">
        <f t="shared" si="171"/>
        <v>Oct</v>
      </c>
      <c r="G1144">
        <v>30</v>
      </c>
      <c r="H1144" s="15" t="str">
        <f t="shared" si="172"/>
        <v>30-Oct-1976</v>
      </c>
      <c r="I1144" s="13">
        <v>28063</v>
      </c>
      <c r="J1144" s="18">
        <f t="shared" si="173"/>
        <v>46</v>
      </c>
      <c r="K1144">
        <v>3</v>
      </c>
      <c r="L1144" s="14">
        <v>9414.92</v>
      </c>
      <c r="M1144" t="s">
        <v>8</v>
      </c>
      <c r="N1144">
        <f t="shared" si="174"/>
        <v>1</v>
      </c>
      <c r="O1144" s="8" t="str">
        <f t="shared" si="175"/>
        <v>tier - 2</v>
      </c>
      <c r="P1144" t="s">
        <v>8</v>
      </c>
      <c r="Q1144">
        <f t="shared" si="176"/>
        <v>9</v>
      </c>
      <c r="R1144" s="8" t="str">
        <f t="shared" si="177"/>
        <v>tier - 2</v>
      </c>
      <c r="S1144" t="s">
        <v>39</v>
      </c>
      <c r="T1144" s="8" t="str">
        <f t="shared" si="178"/>
        <v>R1011</v>
      </c>
    </row>
    <row r="1145" spans="1:20">
      <c r="A1145" t="s">
        <v>1173</v>
      </c>
      <c r="B1145" t="str">
        <f t="shared" si="179"/>
        <v>Id1195</v>
      </c>
      <c r="C1145">
        <v>1976</v>
      </c>
      <c r="D1145" s="8">
        <f t="shared" si="170"/>
        <v>1976</v>
      </c>
      <c r="E1145" t="s">
        <v>12</v>
      </c>
      <c r="F1145" s="8" t="str">
        <f t="shared" si="171"/>
        <v>Nov</v>
      </c>
      <c r="G1145">
        <v>3</v>
      </c>
      <c r="H1145" s="15" t="str">
        <f t="shared" si="172"/>
        <v>3-Nov-1976</v>
      </c>
      <c r="I1145" s="13">
        <v>28067</v>
      </c>
      <c r="J1145" s="18">
        <f t="shared" si="173"/>
        <v>46</v>
      </c>
      <c r="K1145">
        <v>2</v>
      </c>
      <c r="L1145" s="14">
        <v>9432.93</v>
      </c>
      <c r="M1145" t="s">
        <v>8</v>
      </c>
      <c r="N1145">
        <f t="shared" si="174"/>
        <v>1</v>
      </c>
      <c r="O1145" s="8" t="str">
        <f t="shared" si="175"/>
        <v>tier - 2</v>
      </c>
      <c r="P1145" t="s">
        <v>13</v>
      </c>
      <c r="Q1145">
        <f t="shared" si="176"/>
        <v>2</v>
      </c>
      <c r="R1145" s="8" t="str">
        <f t="shared" si="177"/>
        <v>tier - 1</v>
      </c>
      <c r="S1145" t="s">
        <v>244</v>
      </c>
      <c r="T1145" s="8" t="str">
        <f t="shared" si="178"/>
        <v>R1024</v>
      </c>
    </row>
    <row r="1146" spans="1:20">
      <c r="A1146" t="s">
        <v>1174</v>
      </c>
      <c r="B1146" t="str">
        <f t="shared" si="179"/>
        <v>Id1194</v>
      </c>
      <c r="C1146">
        <v>1974</v>
      </c>
      <c r="D1146" s="8">
        <f t="shared" si="170"/>
        <v>1974</v>
      </c>
      <c r="E1146" t="s">
        <v>12</v>
      </c>
      <c r="F1146" s="8" t="str">
        <f t="shared" si="171"/>
        <v>Nov</v>
      </c>
      <c r="G1146">
        <v>27</v>
      </c>
      <c r="H1146" s="15" t="str">
        <f t="shared" si="172"/>
        <v>27-Nov-1974</v>
      </c>
      <c r="I1146" s="13">
        <v>27360</v>
      </c>
      <c r="J1146" s="18">
        <f t="shared" si="173"/>
        <v>48</v>
      </c>
      <c r="K1146">
        <v>1</v>
      </c>
      <c r="L1146" s="14">
        <v>9447.25</v>
      </c>
      <c r="M1146" t="s">
        <v>8</v>
      </c>
      <c r="N1146">
        <f t="shared" si="174"/>
        <v>1</v>
      </c>
      <c r="O1146" s="8" t="str">
        <f t="shared" si="175"/>
        <v>tier - 2</v>
      </c>
      <c r="P1146" t="s">
        <v>13</v>
      </c>
      <c r="Q1146">
        <f t="shared" si="176"/>
        <v>2</v>
      </c>
      <c r="R1146" s="8" t="str">
        <f t="shared" si="177"/>
        <v>tier - 1</v>
      </c>
      <c r="S1146" t="s">
        <v>244</v>
      </c>
      <c r="T1146" s="8" t="str">
        <f t="shared" si="178"/>
        <v>R1024</v>
      </c>
    </row>
    <row r="1147" spans="1:20">
      <c r="A1147" t="s">
        <v>1175</v>
      </c>
      <c r="B1147" t="str">
        <f t="shared" si="179"/>
        <v>Id1193</v>
      </c>
      <c r="C1147">
        <v>1974</v>
      </c>
      <c r="D1147" s="8">
        <f t="shared" si="170"/>
        <v>1974</v>
      </c>
      <c r="E1147" t="s">
        <v>15</v>
      </c>
      <c r="F1147" s="8" t="str">
        <f t="shared" si="171"/>
        <v>Jun</v>
      </c>
      <c r="G1147">
        <v>8</v>
      </c>
      <c r="H1147" s="15" t="str">
        <f t="shared" si="172"/>
        <v>8-Jun-1974</v>
      </c>
      <c r="I1147" s="13">
        <v>27188</v>
      </c>
      <c r="J1147" s="18">
        <f t="shared" si="173"/>
        <v>49</v>
      </c>
      <c r="K1147">
        <v>1</v>
      </c>
      <c r="L1147" s="14">
        <v>9447.3799999999992</v>
      </c>
      <c r="M1147" t="s">
        <v>8</v>
      </c>
      <c r="N1147">
        <f t="shared" si="174"/>
        <v>1</v>
      </c>
      <c r="O1147" s="8" t="str">
        <f t="shared" si="175"/>
        <v>tier - 2</v>
      </c>
      <c r="P1147" t="s">
        <v>9</v>
      </c>
      <c r="Q1147">
        <f t="shared" si="176"/>
        <v>1</v>
      </c>
      <c r="R1147" s="8" t="str">
        <f t="shared" si="177"/>
        <v>tier - 3</v>
      </c>
      <c r="S1147" t="s">
        <v>244</v>
      </c>
      <c r="T1147" s="8" t="str">
        <f t="shared" si="178"/>
        <v>R1024</v>
      </c>
    </row>
    <row r="1148" spans="1:20">
      <c r="A1148" t="s">
        <v>1176</v>
      </c>
      <c r="B1148" t="str">
        <f t="shared" si="179"/>
        <v>Id1192</v>
      </c>
      <c r="C1148">
        <v>1987</v>
      </c>
      <c r="D1148" s="8">
        <f t="shared" si="170"/>
        <v>1987</v>
      </c>
      <c r="E1148" t="s">
        <v>12</v>
      </c>
      <c r="F1148" s="8" t="str">
        <f t="shared" si="171"/>
        <v>Nov</v>
      </c>
      <c r="G1148">
        <v>14</v>
      </c>
      <c r="H1148" s="15" t="str">
        <f t="shared" si="172"/>
        <v>14-Nov-1987</v>
      </c>
      <c r="I1148" s="13">
        <v>32095</v>
      </c>
      <c r="J1148" s="18">
        <f t="shared" si="173"/>
        <v>35</v>
      </c>
      <c r="K1148">
        <v>3</v>
      </c>
      <c r="L1148" s="14">
        <v>9448.42</v>
      </c>
      <c r="M1148" t="s">
        <v>8</v>
      </c>
      <c r="N1148">
        <f t="shared" si="174"/>
        <v>1</v>
      </c>
      <c r="O1148" s="8" t="str">
        <f t="shared" si="175"/>
        <v>tier - 2</v>
      </c>
      <c r="P1148" t="s">
        <v>9</v>
      </c>
      <c r="Q1148">
        <f t="shared" si="176"/>
        <v>1</v>
      </c>
      <c r="R1148" s="8" t="str">
        <f t="shared" si="177"/>
        <v>tier - 3</v>
      </c>
      <c r="S1148" t="s">
        <v>297</v>
      </c>
      <c r="T1148" s="8" t="str">
        <f t="shared" si="178"/>
        <v>R1021</v>
      </c>
    </row>
    <row r="1149" spans="1:20">
      <c r="A1149" t="s">
        <v>1177</v>
      </c>
      <c r="B1149" t="str">
        <f t="shared" si="179"/>
        <v>Id1191</v>
      </c>
      <c r="C1149">
        <v>1979</v>
      </c>
      <c r="D1149" s="8">
        <f t="shared" si="170"/>
        <v>1979</v>
      </c>
      <c r="E1149" t="s">
        <v>7</v>
      </c>
      <c r="F1149" s="8" t="str">
        <f t="shared" si="171"/>
        <v>Jul</v>
      </c>
      <c r="G1149">
        <v>17</v>
      </c>
      <c r="H1149" s="15" t="str">
        <f t="shared" si="172"/>
        <v>17-Jul-1979</v>
      </c>
      <c r="I1149" s="13">
        <v>29053</v>
      </c>
      <c r="J1149" s="18">
        <f t="shared" si="173"/>
        <v>43</v>
      </c>
      <c r="K1149">
        <v>2</v>
      </c>
      <c r="L1149" s="14">
        <v>9453.92</v>
      </c>
      <c r="M1149" t="s">
        <v>8</v>
      </c>
      <c r="N1149">
        <f t="shared" si="174"/>
        <v>1</v>
      </c>
      <c r="O1149" s="8" t="str">
        <f t="shared" si="175"/>
        <v>tier - 2</v>
      </c>
      <c r="P1149" t="s">
        <v>8</v>
      </c>
      <c r="Q1149">
        <f t="shared" si="176"/>
        <v>9</v>
      </c>
      <c r="R1149" s="8" t="str">
        <f t="shared" si="177"/>
        <v>tier - 2</v>
      </c>
      <c r="S1149" t="s">
        <v>297</v>
      </c>
      <c r="T1149" s="8" t="str">
        <f t="shared" si="178"/>
        <v>R1021</v>
      </c>
    </row>
    <row r="1150" spans="1:20">
      <c r="A1150" t="s">
        <v>1178</v>
      </c>
      <c r="B1150" t="str">
        <f t="shared" si="179"/>
        <v>Id1190</v>
      </c>
      <c r="C1150">
        <v>1969</v>
      </c>
      <c r="D1150" s="8">
        <f t="shared" si="170"/>
        <v>1969</v>
      </c>
      <c r="E1150" t="s">
        <v>15</v>
      </c>
      <c r="F1150" s="8" t="str">
        <f t="shared" si="171"/>
        <v>Jun</v>
      </c>
      <c r="G1150">
        <v>4</v>
      </c>
      <c r="H1150" s="15" t="str">
        <f t="shared" si="172"/>
        <v>4-Jun-1969</v>
      </c>
      <c r="I1150" s="13">
        <v>25358</v>
      </c>
      <c r="J1150" s="18">
        <f t="shared" si="173"/>
        <v>54</v>
      </c>
      <c r="K1150">
        <v>0</v>
      </c>
      <c r="L1150" s="14">
        <v>9487.64</v>
      </c>
      <c r="M1150" t="s">
        <v>8</v>
      </c>
      <c r="N1150">
        <f t="shared" si="174"/>
        <v>1</v>
      </c>
      <c r="O1150" s="8" t="str">
        <f t="shared" si="175"/>
        <v>tier - 2</v>
      </c>
      <c r="P1150" t="s">
        <v>8</v>
      </c>
      <c r="Q1150">
        <f t="shared" si="176"/>
        <v>9</v>
      </c>
      <c r="R1150" s="8" t="str">
        <f t="shared" si="177"/>
        <v>tier - 2</v>
      </c>
      <c r="S1150" t="s">
        <v>10</v>
      </c>
      <c r="T1150" s="8" t="str">
        <f t="shared" si="178"/>
        <v>R1013</v>
      </c>
    </row>
    <row r="1151" spans="1:20">
      <c r="A1151" t="s">
        <v>1179</v>
      </c>
      <c r="B1151" t="str">
        <f t="shared" si="179"/>
        <v>Id1189</v>
      </c>
      <c r="C1151">
        <v>1976</v>
      </c>
      <c r="D1151" s="8">
        <f t="shared" si="170"/>
        <v>1976</v>
      </c>
      <c r="E1151" t="s">
        <v>12</v>
      </c>
      <c r="F1151" s="8" t="str">
        <f t="shared" si="171"/>
        <v>Nov</v>
      </c>
      <c r="G1151">
        <v>28</v>
      </c>
      <c r="H1151" s="15" t="str">
        <f t="shared" si="172"/>
        <v>28-Nov-1976</v>
      </c>
      <c r="I1151" s="13">
        <v>28092</v>
      </c>
      <c r="J1151" s="18">
        <f t="shared" si="173"/>
        <v>46</v>
      </c>
      <c r="K1151">
        <v>3</v>
      </c>
      <c r="L1151" s="14">
        <v>9500.57</v>
      </c>
      <c r="M1151" t="s">
        <v>8</v>
      </c>
      <c r="N1151">
        <f t="shared" si="174"/>
        <v>1</v>
      </c>
      <c r="O1151" s="8" t="str">
        <f t="shared" si="175"/>
        <v>tier - 2</v>
      </c>
      <c r="P1151" t="s">
        <v>9</v>
      </c>
      <c r="Q1151">
        <f t="shared" si="176"/>
        <v>1</v>
      </c>
      <c r="R1151" s="8" t="str">
        <f t="shared" si="177"/>
        <v>tier - 3</v>
      </c>
      <c r="S1151" t="s">
        <v>353</v>
      </c>
      <c r="T1151" s="8" t="str">
        <f t="shared" si="178"/>
        <v>R1017</v>
      </c>
    </row>
    <row r="1152" spans="1:20">
      <c r="A1152" t="s">
        <v>1180</v>
      </c>
      <c r="B1152" t="str">
        <f t="shared" si="179"/>
        <v>Id1188</v>
      </c>
      <c r="C1152">
        <v>1969</v>
      </c>
      <c r="D1152" s="8">
        <f t="shared" si="170"/>
        <v>1969</v>
      </c>
      <c r="E1152" t="s">
        <v>32</v>
      </c>
      <c r="F1152" s="8" t="str">
        <f t="shared" si="171"/>
        <v>Aug</v>
      </c>
      <c r="G1152">
        <v>24</v>
      </c>
      <c r="H1152" s="15" t="str">
        <f t="shared" si="172"/>
        <v>24-Aug-1969</v>
      </c>
      <c r="I1152" s="13">
        <v>25439</v>
      </c>
      <c r="J1152" s="18">
        <f t="shared" si="173"/>
        <v>53</v>
      </c>
      <c r="K1152">
        <v>0</v>
      </c>
      <c r="L1152" s="14">
        <v>9504.31</v>
      </c>
      <c r="M1152" t="s">
        <v>9</v>
      </c>
      <c r="N1152">
        <f t="shared" si="174"/>
        <v>4</v>
      </c>
      <c r="O1152" s="8" t="str">
        <f t="shared" si="175"/>
        <v>tier - 3</v>
      </c>
      <c r="P1152" t="s">
        <v>8</v>
      </c>
      <c r="Q1152">
        <f t="shared" si="176"/>
        <v>9</v>
      </c>
      <c r="R1152" s="8" t="str">
        <f t="shared" si="177"/>
        <v>tier - 2</v>
      </c>
      <c r="S1152" t="s">
        <v>10</v>
      </c>
      <c r="T1152" s="8" t="str">
        <f t="shared" si="178"/>
        <v>R1013</v>
      </c>
    </row>
    <row r="1153" spans="1:20">
      <c r="A1153" t="s">
        <v>1181</v>
      </c>
      <c r="B1153" t="str">
        <f t="shared" si="179"/>
        <v>Id1187</v>
      </c>
      <c r="C1153">
        <v>1992</v>
      </c>
      <c r="D1153" s="8">
        <f t="shared" si="170"/>
        <v>1992</v>
      </c>
      <c r="E1153" t="s">
        <v>32</v>
      </c>
      <c r="F1153" s="8" t="str">
        <f t="shared" si="171"/>
        <v>Aug</v>
      </c>
      <c r="G1153">
        <v>22</v>
      </c>
      <c r="H1153" s="15" t="str">
        <f t="shared" si="172"/>
        <v>22-Aug-1992</v>
      </c>
      <c r="I1153" s="13">
        <v>33838</v>
      </c>
      <c r="J1153" s="18">
        <f t="shared" si="173"/>
        <v>30</v>
      </c>
      <c r="K1153">
        <v>0</v>
      </c>
      <c r="L1153" s="14">
        <v>9507.68</v>
      </c>
      <c r="M1153" t="s">
        <v>8</v>
      </c>
      <c r="N1153">
        <f t="shared" si="174"/>
        <v>1</v>
      </c>
      <c r="O1153" s="8" t="str">
        <f t="shared" si="175"/>
        <v>tier - 2</v>
      </c>
      <c r="P1153" t="s">
        <v>13</v>
      </c>
      <c r="Q1153">
        <f t="shared" si="176"/>
        <v>2</v>
      </c>
      <c r="R1153" s="8" t="str">
        <f t="shared" si="177"/>
        <v>tier - 1</v>
      </c>
      <c r="S1153" t="s">
        <v>20</v>
      </c>
      <c r="T1153" s="8" t="str">
        <f t="shared" si="178"/>
        <v>R1012</v>
      </c>
    </row>
    <row r="1154" spans="1:20">
      <c r="A1154" t="s">
        <v>1182</v>
      </c>
      <c r="B1154" t="str">
        <f t="shared" si="179"/>
        <v>Id1186</v>
      </c>
      <c r="C1154">
        <v>1971</v>
      </c>
      <c r="D1154" s="8">
        <f t="shared" ref="D1154:D1217" si="180">IF(C1154="?",ROUND(AVERAGE($C$2:$C$2344),0),C1154)</f>
        <v>1971</v>
      </c>
      <c r="E1154" t="s">
        <v>12</v>
      </c>
      <c r="F1154" s="8" t="str">
        <f t="shared" ref="F1154:F1217" si="181">IF(E1154="?","Sep",E1154)</f>
        <v>Nov</v>
      </c>
      <c r="G1154">
        <v>29</v>
      </c>
      <c r="H1154" s="15" t="str">
        <f t="shared" ref="H1154:H1217" si="182">CONCATENATE(G1154,"-",F1154,"-",D1154)</f>
        <v>29-Nov-1971</v>
      </c>
      <c r="I1154" s="13">
        <v>26266</v>
      </c>
      <c r="J1154" s="18">
        <f t="shared" ref="J1154:J1217" si="183">DATEDIF(I1154,"8-6-2023","Y")</f>
        <v>51</v>
      </c>
      <c r="K1154">
        <v>0</v>
      </c>
      <c r="L1154" s="14">
        <v>9528.9</v>
      </c>
      <c r="M1154" t="s">
        <v>8</v>
      </c>
      <c r="N1154">
        <f t="shared" ref="N1154:N1217" si="184">MATCH(M1154,$M$2:$M$2344,0)</f>
        <v>1</v>
      </c>
      <c r="O1154" s="8" t="str">
        <f t="shared" ref="O1154:O1217" si="185">IF(M1154="?",INDEX($M$2:$M$2344,MODE($N$2:$N$2344)),M1154)</f>
        <v>tier - 2</v>
      </c>
      <c r="P1154" t="s">
        <v>8</v>
      </c>
      <c r="Q1154">
        <f t="shared" ref="Q1154:Q1217" si="186">MATCH(P1154,$P$2:$P$2344,0)</f>
        <v>9</v>
      </c>
      <c r="R1154" s="8" t="str">
        <f t="shared" ref="R1154:R1217" si="187">IF(P1154="?",INDEX($P$2:$P$2344,MODE($Q$2:$Q$2344)),P1154)</f>
        <v>tier - 2</v>
      </c>
      <c r="S1154" t="s">
        <v>39</v>
      </c>
      <c r="T1154" s="8" t="str">
        <f t="shared" ref="T1154:T1217" si="188">IF(S1154="?","Unknown",S1154)</f>
        <v>R1011</v>
      </c>
    </row>
    <row r="1155" spans="1:20">
      <c r="A1155" t="s">
        <v>1183</v>
      </c>
      <c r="B1155" t="str">
        <f t="shared" ref="B1155:B1218" si="189">IF(A1155="?", "Unknown",A1155)</f>
        <v>Id1185</v>
      </c>
      <c r="C1155">
        <v>1973</v>
      </c>
      <c r="D1155" s="8">
        <f t="shared" si="180"/>
        <v>1973</v>
      </c>
      <c r="E1155" t="s">
        <v>27</v>
      </c>
      <c r="F1155" s="8" t="str">
        <f t="shared" si="181"/>
        <v>Dec</v>
      </c>
      <c r="G1155">
        <v>21</v>
      </c>
      <c r="H1155" s="15" t="str">
        <f t="shared" si="182"/>
        <v>21-Dec-1973</v>
      </c>
      <c r="I1155" s="13">
        <v>27019</v>
      </c>
      <c r="J1155" s="18">
        <f t="shared" si="183"/>
        <v>49</v>
      </c>
      <c r="K1155">
        <v>0</v>
      </c>
      <c r="L1155" s="14">
        <v>9538.65</v>
      </c>
      <c r="M1155" t="s">
        <v>8</v>
      </c>
      <c r="N1155">
        <f t="shared" si="184"/>
        <v>1</v>
      </c>
      <c r="O1155" s="8" t="str">
        <f t="shared" si="185"/>
        <v>tier - 2</v>
      </c>
      <c r="P1155" t="s">
        <v>9</v>
      </c>
      <c r="Q1155">
        <f t="shared" si="186"/>
        <v>1</v>
      </c>
      <c r="R1155" s="8" t="str">
        <f t="shared" si="187"/>
        <v>tier - 3</v>
      </c>
      <c r="S1155" t="s">
        <v>297</v>
      </c>
      <c r="T1155" s="8" t="str">
        <f t="shared" si="188"/>
        <v>R1021</v>
      </c>
    </row>
    <row r="1156" spans="1:20">
      <c r="A1156" t="s">
        <v>1184</v>
      </c>
      <c r="B1156" t="str">
        <f t="shared" si="189"/>
        <v>Id1184</v>
      </c>
      <c r="C1156">
        <v>1975</v>
      </c>
      <c r="D1156" s="8">
        <f t="shared" si="180"/>
        <v>1975</v>
      </c>
      <c r="E1156" t="s">
        <v>7</v>
      </c>
      <c r="F1156" s="8" t="str">
        <f t="shared" si="181"/>
        <v>Jul</v>
      </c>
      <c r="G1156">
        <v>28</v>
      </c>
      <c r="H1156" s="15" t="str">
        <f t="shared" si="182"/>
        <v>28-Jul-1975</v>
      </c>
      <c r="I1156" s="13">
        <v>27603</v>
      </c>
      <c r="J1156" s="18">
        <f t="shared" si="183"/>
        <v>47</v>
      </c>
      <c r="K1156">
        <v>1</v>
      </c>
      <c r="L1156" s="14">
        <v>9540.17</v>
      </c>
      <c r="M1156" t="s">
        <v>8</v>
      </c>
      <c r="N1156">
        <f t="shared" si="184"/>
        <v>1</v>
      </c>
      <c r="O1156" s="8" t="str">
        <f t="shared" si="185"/>
        <v>tier - 2</v>
      </c>
      <c r="P1156" t="s">
        <v>8</v>
      </c>
      <c r="Q1156">
        <f t="shared" si="186"/>
        <v>9</v>
      </c>
      <c r="R1156" s="8" t="str">
        <f t="shared" si="187"/>
        <v>tier - 2</v>
      </c>
      <c r="S1156" t="s">
        <v>244</v>
      </c>
      <c r="T1156" s="8" t="str">
        <f t="shared" si="188"/>
        <v>R1024</v>
      </c>
    </row>
    <row r="1157" spans="1:20">
      <c r="A1157" t="s">
        <v>1185</v>
      </c>
      <c r="B1157" t="str">
        <f t="shared" si="189"/>
        <v>Id1183</v>
      </c>
      <c r="C1157">
        <v>1972</v>
      </c>
      <c r="D1157" s="8">
        <f t="shared" si="180"/>
        <v>1972</v>
      </c>
      <c r="E1157" t="s">
        <v>17</v>
      </c>
      <c r="F1157" s="8" t="str">
        <f t="shared" si="181"/>
        <v>Sep</v>
      </c>
      <c r="G1157">
        <v>22</v>
      </c>
      <c r="H1157" s="15" t="str">
        <f t="shared" si="182"/>
        <v>22-Sep-1972</v>
      </c>
      <c r="I1157" s="13">
        <v>26564</v>
      </c>
      <c r="J1157" s="18">
        <f t="shared" si="183"/>
        <v>50</v>
      </c>
      <c r="K1157">
        <v>0</v>
      </c>
      <c r="L1157" s="14">
        <v>9541.7000000000007</v>
      </c>
      <c r="M1157" t="s">
        <v>8</v>
      </c>
      <c r="N1157">
        <f t="shared" si="184"/>
        <v>1</v>
      </c>
      <c r="O1157" s="8" t="str">
        <f t="shared" si="185"/>
        <v>tier - 2</v>
      </c>
      <c r="P1157" t="s">
        <v>13</v>
      </c>
      <c r="Q1157">
        <f t="shared" si="186"/>
        <v>2</v>
      </c>
      <c r="R1157" s="8" t="str">
        <f t="shared" si="187"/>
        <v>tier - 1</v>
      </c>
      <c r="S1157" t="s">
        <v>244</v>
      </c>
      <c r="T1157" s="8" t="str">
        <f t="shared" si="188"/>
        <v>R1024</v>
      </c>
    </row>
    <row r="1158" spans="1:20">
      <c r="A1158" t="s">
        <v>1186</v>
      </c>
      <c r="B1158" t="str">
        <f t="shared" si="189"/>
        <v>Id1182</v>
      </c>
      <c r="C1158">
        <v>1972</v>
      </c>
      <c r="D1158" s="8">
        <f t="shared" si="180"/>
        <v>1972</v>
      </c>
      <c r="E1158" t="s">
        <v>17</v>
      </c>
      <c r="F1158" s="8" t="str">
        <f t="shared" si="181"/>
        <v>Sep</v>
      </c>
      <c r="G1158">
        <v>22</v>
      </c>
      <c r="H1158" s="15" t="str">
        <f t="shared" si="182"/>
        <v>22-Sep-1972</v>
      </c>
      <c r="I1158" s="13">
        <v>26564</v>
      </c>
      <c r="J1158" s="18">
        <f t="shared" si="183"/>
        <v>50</v>
      </c>
      <c r="K1158">
        <v>1</v>
      </c>
      <c r="L1158" s="14">
        <v>9549.57</v>
      </c>
      <c r="M1158" t="s">
        <v>8</v>
      </c>
      <c r="N1158">
        <f t="shared" si="184"/>
        <v>1</v>
      </c>
      <c r="O1158" s="8" t="str">
        <f t="shared" si="185"/>
        <v>tier - 2</v>
      </c>
      <c r="P1158" t="s">
        <v>13</v>
      </c>
      <c r="Q1158">
        <f t="shared" si="186"/>
        <v>2</v>
      </c>
      <c r="R1158" s="8" t="str">
        <f t="shared" si="187"/>
        <v>tier - 1</v>
      </c>
      <c r="S1158" t="s">
        <v>10</v>
      </c>
      <c r="T1158" s="8" t="str">
        <f t="shared" si="188"/>
        <v>R1013</v>
      </c>
    </row>
    <row r="1159" spans="1:20">
      <c r="A1159" t="s">
        <v>1187</v>
      </c>
      <c r="B1159" t="str">
        <f t="shared" si="189"/>
        <v>Id1181</v>
      </c>
      <c r="C1159">
        <v>1974</v>
      </c>
      <c r="D1159" s="8">
        <f t="shared" si="180"/>
        <v>1974</v>
      </c>
      <c r="E1159" t="s">
        <v>32</v>
      </c>
      <c r="F1159" s="8" t="str">
        <f t="shared" si="181"/>
        <v>Aug</v>
      </c>
      <c r="G1159">
        <v>14</v>
      </c>
      <c r="H1159" s="15" t="str">
        <f t="shared" si="182"/>
        <v>14-Aug-1974</v>
      </c>
      <c r="I1159" s="13">
        <v>27255</v>
      </c>
      <c r="J1159" s="18">
        <f t="shared" si="183"/>
        <v>48</v>
      </c>
      <c r="K1159">
        <v>3</v>
      </c>
      <c r="L1159" s="14">
        <v>9563.0300000000007</v>
      </c>
      <c r="M1159" t="s">
        <v>9</v>
      </c>
      <c r="N1159">
        <f t="shared" si="184"/>
        <v>4</v>
      </c>
      <c r="O1159" s="8" t="str">
        <f t="shared" si="185"/>
        <v>tier - 3</v>
      </c>
      <c r="P1159" t="s">
        <v>13</v>
      </c>
      <c r="Q1159">
        <f t="shared" si="186"/>
        <v>2</v>
      </c>
      <c r="R1159" s="8" t="str">
        <f t="shared" si="187"/>
        <v>tier - 1</v>
      </c>
      <c r="S1159" t="s">
        <v>39</v>
      </c>
      <c r="T1159" s="8" t="str">
        <f t="shared" si="188"/>
        <v>R1011</v>
      </c>
    </row>
    <row r="1160" spans="1:20">
      <c r="A1160" t="s">
        <v>1188</v>
      </c>
      <c r="B1160" t="str">
        <f t="shared" si="189"/>
        <v>Id1180</v>
      </c>
      <c r="C1160">
        <v>1973</v>
      </c>
      <c r="D1160" s="8">
        <f t="shared" si="180"/>
        <v>1973</v>
      </c>
      <c r="E1160" t="s">
        <v>27</v>
      </c>
      <c r="F1160" s="8" t="str">
        <f t="shared" si="181"/>
        <v>Dec</v>
      </c>
      <c r="G1160">
        <v>1</v>
      </c>
      <c r="H1160" s="15" t="str">
        <f t="shared" si="182"/>
        <v>1-Dec-1973</v>
      </c>
      <c r="I1160" s="13">
        <v>26999</v>
      </c>
      <c r="J1160" s="18">
        <f t="shared" si="183"/>
        <v>49</v>
      </c>
      <c r="K1160">
        <v>1</v>
      </c>
      <c r="L1160" s="14">
        <v>9566.99</v>
      </c>
      <c r="M1160" t="s">
        <v>8</v>
      </c>
      <c r="N1160">
        <f t="shared" si="184"/>
        <v>1</v>
      </c>
      <c r="O1160" s="8" t="str">
        <f t="shared" si="185"/>
        <v>tier - 2</v>
      </c>
      <c r="P1160" t="s">
        <v>13</v>
      </c>
      <c r="Q1160">
        <f t="shared" si="186"/>
        <v>2</v>
      </c>
      <c r="R1160" s="8" t="str">
        <f t="shared" si="187"/>
        <v>tier - 1</v>
      </c>
      <c r="S1160" t="s">
        <v>20</v>
      </c>
      <c r="T1160" s="8" t="str">
        <f t="shared" si="188"/>
        <v>R1012</v>
      </c>
    </row>
    <row r="1161" spans="1:20">
      <c r="A1161" t="s">
        <v>1189</v>
      </c>
      <c r="B1161" t="str">
        <f t="shared" si="189"/>
        <v>Id1179</v>
      </c>
      <c r="C1161">
        <v>1966</v>
      </c>
      <c r="D1161" s="8">
        <f t="shared" si="180"/>
        <v>1966</v>
      </c>
      <c r="E1161" t="s">
        <v>27</v>
      </c>
      <c r="F1161" s="8" t="str">
        <f t="shared" si="181"/>
        <v>Dec</v>
      </c>
      <c r="G1161">
        <v>4</v>
      </c>
      <c r="H1161" s="15" t="str">
        <f t="shared" si="182"/>
        <v>4-Dec-1966</v>
      </c>
      <c r="I1161" s="13">
        <v>24445</v>
      </c>
      <c r="J1161" s="18">
        <f t="shared" si="183"/>
        <v>56</v>
      </c>
      <c r="K1161">
        <v>0</v>
      </c>
      <c r="L1161" s="14">
        <v>9582.5400000000009</v>
      </c>
      <c r="M1161" t="s">
        <v>9</v>
      </c>
      <c r="N1161">
        <f t="shared" si="184"/>
        <v>4</v>
      </c>
      <c r="O1161" s="8" t="str">
        <f t="shared" si="185"/>
        <v>tier - 3</v>
      </c>
      <c r="P1161" t="s">
        <v>8</v>
      </c>
      <c r="Q1161">
        <f t="shared" si="186"/>
        <v>9</v>
      </c>
      <c r="R1161" s="8" t="str">
        <f t="shared" si="187"/>
        <v>tier - 2</v>
      </c>
      <c r="S1161" t="s">
        <v>10</v>
      </c>
      <c r="T1161" s="8" t="str">
        <f t="shared" si="188"/>
        <v>R1013</v>
      </c>
    </row>
    <row r="1162" spans="1:20">
      <c r="A1162" t="s">
        <v>1190</v>
      </c>
      <c r="B1162" t="str">
        <f t="shared" si="189"/>
        <v>Id1178</v>
      </c>
      <c r="C1162">
        <v>1973</v>
      </c>
      <c r="D1162" s="8">
        <f t="shared" si="180"/>
        <v>1973</v>
      </c>
      <c r="E1162" t="s">
        <v>12</v>
      </c>
      <c r="F1162" s="8" t="str">
        <f t="shared" si="181"/>
        <v>Nov</v>
      </c>
      <c r="G1162">
        <v>28</v>
      </c>
      <c r="H1162" s="15" t="str">
        <f t="shared" si="182"/>
        <v>28-Nov-1973</v>
      </c>
      <c r="I1162" s="13">
        <v>26996</v>
      </c>
      <c r="J1162" s="18">
        <f t="shared" si="183"/>
        <v>49</v>
      </c>
      <c r="K1162">
        <v>1</v>
      </c>
      <c r="L1162" s="14">
        <v>9583.89</v>
      </c>
      <c r="M1162" t="s">
        <v>8</v>
      </c>
      <c r="N1162">
        <f t="shared" si="184"/>
        <v>1</v>
      </c>
      <c r="O1162" s="8" t="str">
        <f t="shared" si="185"/>
        <v>tier - 2</v>
      </c>
      <c r="P1162" t="s">
        <v>9</v>
      </c>
      <c r="Q1162">
        <f t="shared" si="186"/>
        <v>1</v>
      </c>
      <c r="R1162" s="8" t="str">
        <f t="shared" si="187"/>
        <v>tier - 3</v>
      </c>
      <c r="S1162" t="s">
        <v>20</v>
      </c>
      <c r="T1162" s="8" t="str">
        <f t="shared" si="188"/>
        <v>R1012</v>
      </c>
    </row>
    <row r="1163" spans="1:20">
      <c r="A1163" t="s">
        <v>1191</v>
      </c>
      <c r="B1163" t="str">
        <f t="shared" si="189"/>
        <v>Id1177</v>
      </c>
      <c r="C1163">
        <v>1981</v>
      </c>
      <c r="D1163" s="8">
        <f t="shared" si="180"/>
        <v>1981</v>
      </c>
      <c r="E1163" t="s">
        <v>34</v>
      </c>
      <c r="F1163" s="8" t="str">
        <f t="shared" si="181"/>
        <v>Oct</v>
      </c>
      <c r="G1163">
        <v>18</v>
      </c>
      <c r="H1163" s="15" t="str">
        <f t="shared" si="182"/>
        <v>18-Oct-1981</v>
      </c>
      <c r="I1163" s="13">
        <v>29877</v>
      </c>
      <c r="J1163" s="18">
        <f t="shared" si="183"/>
        <v>41</v>
      </c>
      <c r="K1163">
        <v>1</v>
      </c>
      <c r="L1163" s="14">
        <v>9584.0400000000009</v>
      </c>
      <c r="M1163" t="s">
        <v>8</v>
      </c>
      <c r="N1163">
        <f t="shared" si="184"/>
        <v>1</v>
      </c>
      <c r="O1163" s="8" t="str">
        <f t="shared" si="185"/>
        <v>tier - 2</v>
      </c>
      <c r="P1163" t="s">
        <v>13</v>
      </c>
      <c r="Q1163">
        <f t="shared" si="186"/>
        <v>2</v>
      </c>
      <c r="R1163" s="8" t="str">
        <f t="shared" si="187"/>
        <v>tier - 1</v>
      </c>
      <c r="S1163" t="s">
        <v>297</v>
      </c>
      <c r="T1163" s="8" t="str">
        <f t="shared" si="188"/>
        <v>R1021</v>
      </c>
    </row>
    <row r="1164" spans="1:20">
      <c r="A1164" t="s">
        <v>1192</v>
      </c>
      <c r="B1164" t="str">
        <f t="shared" si="189"/>
        <v>Id1176</v>
      </c>
      <c r="C1164">
        <v>1964</v>
      </c>
      <c r="D1164" s="8">
        <f t="shared" si="180"/>
        <v>1964</v>
      </c>
      <c r="E1164" t="s">
        <v>27</v>
      </c>
      <c r="F1164" s="8" t="str">
        <f t="shared" si="181"/>
        <v>Dec</v>
      </c>
      <c r="G1164">
        <v>15</v>
      </c>
      <c r="H1164" s="15" t="str">
        <f t="shared" si="182"/>
        <v>15-Dec-1964</v>
      </c>
      <c r="I1164" s="13">
        <v>23726</v>
      </c>
      <c r="J1164" s="18">
        <f t="shared" si="183"/>
        <v>58</v>
      </c>
      <c r="K1164">
        <v>0</v>
      </c>
      <c r="L1164" s="14">
        <v>9597.6299999999992</v>
      </c>
      <c r="M1164" t="s">
        <v>9</v>
      </c>
      <c r="N1164">
        <f t="shared" si="184"/>
        <v>4</v>
      </c>
      <c r="O1164" s="8" t="str">
        <f t="shared" si="185"/>
        <v>tier - 3</v>
      </c>
      <c r="P1164" t="s">
        <v>9</v>
      </c>
      <c r="Q1164">
        <f t="shared" si="186"/>
        <v>1</v>
      </c>
      <c r="R1164" s="8" t="str">
        <f t="shared" si="187"/>
        <v>tier - 3</v>
      </c>
      <c r="S1164" t="s">
        <v>10</v>
      </c>
      <c r="T1164" s="8" t="str">
        <f t="shared" si="188"/>
        <v>R1013</v>
      </c>
    </row>
    <row r="1165" spans="1:20">
      <c r="A1165" t="s">
        <v>1193</v>
      </c>
      <c r="B1165" t="str">
        <f t="shared" si="189"/>
        <v>Id1175</v>
      </c>
      <c r="C1165">
        <v>1972</v>
      </c>
      <c r="D1165" s="8">
        <f t="shared" si="180"/>
        <v>1972</v>
      </c>
      <c r="E1165" t="s">
        <v>27</v>
      </c>
      <c r="F1165" s="8" t="str">
        <f t="shared" si="181"/>
        <v>Dec</v>
      </c>
      <c r="G1165">
        <v>27</v>
      </c>
      <c r="H1165" s="15" t="str">
        <f t="shared" si="182"/>
        <v>27-Dec-1972</v>
      </c>
      <c r="I1165" s="13">
        <v>26660</v>
      </c>
      <c r="J1165" s="18">
        <f t="shared" si="183"/>
        <v>50</v>
      </c>
      <c r="K1165">
        <v>1</v>
      </c>
      <c r="L1165" s="14">
        <v>9617.66</v>
      </c>
      <c r="M1165" t="s">
        <v>9</v>
      </c>
      <c r="N1165">
        <f t="shared" si="184"/>
        <v>4</v>
      </c>
      <c r="O1165" s="8" t="str">
        <f t="shared" si="185"/>
        <v>tier - 3</v>
      </c>
      <c r="P1165" t="s">
        <v>9</v>
      </c>
      <c r="Q1165">
        <f t="shared" si="186"/>
        <v>1</v>
      </c>
      <c r="R1165" s="8" t="str">
        <f t="shared" si="187"/>
        <v>tier - 3</v>
      </c>
      <c r="S1165" t="s">
        <v>165</v>
      </c>
      <c r="T1165" s="8" t="str">
        <f t="shared" si="188"/>
        <v>R1016</v>
      </c>
    </row>
    <row r="1166" spans="1:20">
      <c r="A1166" t="s">
        <v>1194</v>
      </c>
      <c r="B1166" t="str">
        <f t="shared" si="189"/>
        <v>Id1174</v>
      </c>
      <c r="C1166">
        <v>1982</v>
      </c>
      <c r="D1166" s="8">
        <f t="shared" si="180"/>
        <v>1982</v>
      </c>
      <c r="E1166" t="s">
        <v>32</v>
      </c>
      <c r="F1166" s="8" t="str">
        <f t="shared" si="181"/>
        <v>Aug</v>
      </c>
      <c r="G1166">
        <v>29</v>
      </c>
      <c r="H1166" s="15" t="str">
        <f t="shared" si="182"/>
        <v>29-Aug-1982</v>
      </c>
      <c r="I1166" s="13">
        <v>30192</v>
      </c>
      <c r="J1166" s="18">
        <f t="shared" si="183"/>
        <v>40</v>
      </c>
      <c r="K1166">
        <v>3</v>
      </c>
      <c r="L1166" s="14">
        <v>9619.18</v>
      </c>
      <c r="M1166" t="s">
        <v>8</v>
      </c>
      <c r="N1166">
        <f t="shared" si="184"/>
        <v>1</v>
      </c>
      <c r="O1166" s="8" t="str">
        <f t="shared" si="185"/>
        <v>tier - 2</v>
      </c>
      <c r="P1166" t="s">
        <v>13</v>
      </c>
      <c r="Q1166">
        <f t="shared" si="186"/>
        <v>2</v>
      </c>
      <c r="R1166" s="8" t="str">
        <f t="shared" si="187"/>
        <v>tier - 1</v>
      </c>
      <c r="S1166" t="s">
        <v>197</v>
      </c>
      <c r="T1166" s="8" t="str">
        <f t="shared" si="188"/>
        <v>R1025</v>
      </c>
    </row>
    <row r="1167" spans="1:20">
      <c r="A1167" t="s">
        <v>1195</v>
      </c>
      <c r="B1167" t="str">
        <f t="shared" si="189"/>
        <v>Id1173</v>
      </c>
      <c r="C1167">
        <v>1975</v>
      </c>
      <c r="D1167" s="8">
        <f t="shared" si="180"/>
        <v>1975</v>
      </c>
      <c r="E1167" t="s">
        <v>34</v>
      </c>
      <c r="F1167" s="8" t="str">
        <f t="shared" si="181"/>
        <v>Oct</v>
      </c>
      <c r="G1167">
        <v>29</v>
      </c>
      <c r="H1167" s="15" t="str">
        <f t="shared" si="182"/>
        <v>29-Oct-1975</v>
      </c>
      <c r="I1167" s="13">
        <v>27696</v>
      </c>
      <c r="J1167" s="18">
        <f t="shared" si="183"/>
        <v>47</v>
      </c>
      <c r="K1167">
        <v>3</v>
      </c>
      <c r="L1167" s="14">
        <v>9620.33</v>
      </c>
      <c r="M1167" t="s">
        <v>9</v>
      </c>
      <c r="N1167">
        <f t="shared" si="184"/>
        <v>4</v>
      </c>
      <c r="O1167" s="8" t="str">
        <f t="shared" si="185"/>
        <v>tier - 3</v>
      </c>
      <c r="P1167" t="s">
        <v>9</v>
      </c>
      <c r="Q1167">
        <f t="shared" si="186"/>
        <v>1</v>
      </c>
      <c r="R1167" s="8" t="str">
        <f t="shared" si="187"/>
        <v>tier - 3</v>
      </c>
      <c r="S1167" t="s">
        <v>20</v>
      </c>
      <c r="T1167" s="8" t="str">
        <f t="shared" si="188"/>
        <v>R1012</v>
      </c>
    </row>
    <row r="1168" spans="1:20">
      <c r="A1168" t="s">
        <v>1196</v>
      </c>
      <c r="B1168" t="str">
        <f t="shared" si="189"/>
        <v>Id1172</v>
      </c>
      <c r="C1168">
        <v>1970</v>
      </c>
      <c r="D1168" s="8">
        <f t="shared" si="180"/>
        <v>1970</v>
      </c>
      <c r="E1168" t="s">
        <v>27</v>
      </c>
      <c r="F1168" s="8" t="str">
        <f t="shared" si="181"/>
        <v>Dec</v>
      </c>
      <c r="G1168">
        <v>16</v>
      </c>
      <c r="H1168" s="15" t="str">
        <f t="shared" si="182"/>
        <v>16-Dec-1970</v>
      </c>
      <c r="I1168" s="13">
        <v>25918</v>
      </c>
      <c r="J1168" s="18">
        <f t="shared" si="183"/>
        <v>52</v>
      </c>
      <c r="K1168">
        <v>0</v>
      </c>
      <c r="L1168" s="14">
        <v>9625.92</v>
      </c>
      <c r="M1168" t="s">
        <v>8</v>
      </c>
      <c r="N1168">
        <f t="shared" si="184"/>
        <v>1</v>
      </c>
      <c r="O1168" s="8" t="str">
        <f t="shared" si="185"/>
        <v>tier - 2</v>
      </c>
      <c r="P1168" t="s">
        <v>9</v>
      </c>
      <c r="Q1168">
        <f t="shared" si="186"/>
        <v>1</v>
      </c>
      <c r="R1168" s="8" t="str">
        <f t="shared" si="187"/>
        <v>tier - 3</v>
      </c>
      <c r="S1168" t="s">
        <v>39</v>
      </c>
      <c r="T1168" s="8" t="str">
        <f t="shared" si="188"/>
        <v>R1011</v>
      </c>
    </row>
    <row r="1169" spans="1:20">
      <c r="A1169" t="s">
        <v>1197</v>
      </c>
      <c r="B1169" t="str">
        <f t="shared" si="189"/>
        <v>Id1171</v>
      </c>
      <c r="C1169">
        <v>1998</v>
      </c>
      <c r="D1169" s="8">
        <f t="shared" si="180"/>
        <v>1998</v>
      </c>
      <c r="E1169" t="s">
        <v>15</v>
      </c>
      <c r="F1169" s="8" t="str">
        <f t="shared" si="181"/>
        <v>Jun</v>
      </c>
      <c r="G1169">
        <v>23</v>
      </c>
      <c r="H1169" s="15" t="str">
        <f t="shared" si="182"/>
        <v>23-Jun-1998</v>
      </c>
      <c r="I1169" s="13">
        <v>35969</v>
      </c>
      <c r="J1169" s="18">
        <f t="shared" si="183"/>
        <v>24</v>
      </c>
      <c r="K1169">
        <v>0</v>
      </c>
      <c r="L1169" s="14">
        <v>9628.7900000000009</v>
      </c>
      <c r="M1169" t="s">
        <v>8</v>
      </c>
      <c r="N1169">
        <f t="shared" si="184"/>
        <v>1</v>
      </c>
      <c r="O1169" s="8" t="str">
        <f t="shared" si="185"/>
        <v>tier - 2</v>
      </c>
      <c r="P1169" t="s">
        <v>8</v>
      </c>
      <c r="Q1169">
        <f t="shared" si="186"/>
        <v>9</v>
      </c>
      <c r="R1169" s="8" t="str">
        <f t="shared" si="187"/>
        <v>tier - 2</v>
      </c>
      <c r="S1169" t="s">
        <v>532</v>
      </c>
      <c r="T1169" s="8" t="str">
        <f t="shared" si="188"/>
        <v>R1026</v>
      </c>
    </row>
    <row r="1170" spans="1:20">
      <c r="A1170" t="s">
        <v>1198</v>
      </c>
      <c r="B1170" t="str">
        <f t="shared" si="189"/>
        <v>Id1170</v>
      </c>
      <c r="C1170">
        <v>1979</v>
      </c>
      <c r="D1170" s="8">
        <f t="shared" si="180"/>
        <v>1979</v>
      </c>
      <c r="E1170" t="s">
        <v>27</v>
      </c>
      <c r="F1170" s="8" t="str">
        <f t="shared" si="181"/>
        <v>Dec</v>
      </c>
      <c r="G1170">
        <v>19</v>
      </c>
      <c r="H1170" s="15" t="str">
        <f t="shared" si="182"/>
        <v>19-Dec-1979</v>
      </c>
      <c r="I1170" s="13">
        <v>29208</v>
      </c>
      <c r="J1170" s="18">
        <f t="shared" si="183"/>
        <v>43</v>
      </c>
      <c r="K1170">
        <v>2</v>
      </c>
      <c r="L1170" s="14">
        <v>9630.2999999999993</v>
      </c>
      <c r="M1170" t="s">
        <v>8</v>
      </c>
      <c r="N1170">
        <f t="shared" si="184"/>
        <v>1</v>
      </c>
      <c r="O1170" s="8" t="str">
        <f t="shared" si="185"/>
        <v>tier - 2</v>
      </c>
      <c r="P1170" t="s">
        <v>8</v>
      </c>
      <c r="Q1170">
        <f t="shared" si="186"/>
        <v>9</v>
      </c>
      <c r="R1170" s="8" t="str">
        <f t="shared" si="187"/>
        <v>tier - 2</v>
      </c>
      <c r="S1170" t="s">
        <v>297</v>
      </c>
      <c r="T1170" s="8" t="str">
        <f t="shared" si="188"/>
        <v>R1021</v>
      </c>
    </row>
    <row r="1171" spans="1:20">
      <c r="A1171" t="s">
        <v>1199</v>
      </c>
      <c r="B1171" t="str">
        <f t="shared" si="189"/>
        <v>Id1169</v>
      </c>
      <c r="C1171">
        <v>1972</v>
      </c>
      <c r="D1171" s="8">
        <f t="shared" si="180"/>
        <v>1972</v>
      </c>
      <c r="E1171" t="s">
        <v>34</v>
      </c>
      <c r="F1171" s="8" t="str">
        <f t="shared" si="181"/>
        <v>Oct</v>
      </c>
      <c r="G1171">
        <v>23</v>
      </c>
      <c r="H1171" s="15" t="str">
        <f t="shared" si="182"/>
        <v>23-Oct-1972</v>
      </c>
      <c r="I1171" s="13">
        <v>26595</v>
      </c>
      <c r="J1171" s="18">
        <f t="shared" si="183"/>
        <v>50</v>
      </c>
      <c r="K1171">
        <v>2</v>
      </c>
      <c r="L1171" s="14">
        <v>9630.4</v>
      </c>
      <c r="M1171" t="s">
        <v>8</v>
      </c>
      <c r="N1171">
        <f t="shared" si="184"/>
        <v>1</v>
      </c>
      <c r="O1171" s="8" t="str">
        <f t="shared" si="185"/>
        <v>tier - 2</v>
      </c>
      <c r="P1171" t="s">
        <v>8</v>
      </c>
      <c r="Q1171">
        <f t="shared" si="186"/>
        <v>9</v>
      </c>
      <c r="R1171" s="8" t="str">
        <f t="shared" si="187"/>
        <v>tier - 2</v>
      </c>
      <c r="S1171" t="s">
        <v>39</v>
      </c>
      <c r="T1171" s="8" t="str">
        <f t="shared" si="188"/>
        <v>R1011</v>
      </c>
    </row>
    <row r="1172" spans="1:20">
      <c r="A1172" t="s">
        <v>1200</v>
      </c>
      <c r="B1172" t="str">
        <f t="shared" si="189"/>
        <v>Id1168</v>
      </c>
      <c r="C1172">
        <v>1968</v>
      </c>
      <c r="D1172" s="8">
        <f t="shared" si="180"/>
        <v>1968</v>
      </c>
      <c r="E1172" t="s">
        <v>15</v>
      </c>
      <c r="F1172" s="8" t="str">
        <f t="shared" si="181"/>
        <v>Jun</v>
      </c>
      <c r="G1172">
        <v>22</v>
      </c>
      <c r="H1172" s="15" t="str">
        <f t="shared" si="182"/>
        <v>22-Jun-1968</v>
      </c>
      <c r="I1172" s="13">
        <v>25011</v>
      </c>
      <c r="J1172" s="18">
        <f t="shared" si="183"/>
        <v>54</v>
      </c>
      <c r="K1172">
        <v>0</v>
      </c>
      <c r="L1172" s="14">
        <v>9630.91</v>
      </c>
      <c r="M1172" t="s">
        <v>9</v>
      </c>
      <c r="N1172">
        <f t="shared" si="184"/>
        <v>4</v>
      </c>
      <c r="O1172" s="8" t="str">
        <f t="shared" si="185"/>
        <v>tier - 3</v>
      </c>
      <c r="P1172" t="s">
        <v>8</v>
      </c>
      <c r="Q1172">
        <f t="shared" si="186"/>
        <v>9</v>
      </c>
      <c r="R1172" s="8" t="str">
        <f t="shared" si="187"/>
        <v>tier - 2</v>
      </c>
      <c r="S1172" t="s">
        <v>10</v>
      </c>
      <c r="T1172" s="8" t="str">
        <f t="shared" si="188"/>
        <v>R1013</v>
      </c>
    </row>
    <row r="1173" spans="1:20">
      <c r="A1173" t="s">
        <v>1201</v>
      </c>
      <c r="B1173" t="str">
        <f t="shared" si="189"/>
        <v>Id1167</v>
      </c>
      <c r="C1173">
        <v>1970</v>
      </c>
      <c r="D1173" s="8">
        <f t="shared" si="180"/>
        <v>1970</v>
      </c>
      <c r="E1173" t="s">
        <v>17</v>
      </c>
      <c r="F1173" s="8" t="str">
        <f t="shared" si="181"/>
        <v>Sep</v>
      </c>
      <c r="G1173">
        <v>30</v>
      </c>
      <c r="H1173" s="15" t="str">
        <f t="shared" si="182"/>
        <v>30-Sep-1970</v>
      </c>
      <c r="I1173" s="13">
        <v>25841</v>
      </c>
      <c r="J1173" s="18">
        <f t="shared" si="183"/>
        <v>52</v>
      </c>
      <c r="K1173">
        <v>0</v>
      </c>
      <c r="L1173" s="14">
        <v>9634.5400000000009</v>
      </c>
      <c r="M1173" t="s">
        <v>8</v>
      </c>
      <c r="N1173">
        <f t="shared" si="184"/>
        <v>1</v>
      </c>
      <c r="O1173" s="8" t="str">
        <f t="shared" si="185"/>
        <v>tier - 2</v>
      </c>
      <c r="P1173" t="s">
        <v>8</v>
      </c>
      <c r="Q1173">
        <f t="shared" si="186"/>
        <v>9</v>
      </c>
      <c r="R1173" s="8" t="str">
        <f t="shared" si="187"/>
        <v>tier - 2</v>
      </c>
      <c r="S1173" t="s">
        <v>39</v>
      </c>
      <c r="T1173" s="8" t="str">
        <f t="shared" si="188"/>
        <v>R1011</v>
      </c>
    </row>
    <row r="1174" spans="1:20">
      <c r="A1174" t="s">
        <v>1202</v>
      </c>
      <c r="B1174" t="str">
        <f t="shared" si="189"/>
        <v>Id1166</v>
      </c>
      <c r="C1174">
        <v>1971</v>
      </c>
      <c r="D1174" s="8">
        <f t="shared" si="180"/>
        <v>1971</v>
      </c>
      <c r="E1174" t="s">
        <v>7</v>
      </c>
      <c r="F1174" s="8" t="str">
        <f t="shared" si="181"/>
        <v>Jul</v>
      </c>
      <c r="G1174">
        <v>19</v>
      </c>
      <c r="H1174" s="15" t="str">
        <f t="shared" si="182"/>
        <v>19-Jul-1971</v>
      </c>
      <c r="I1174" s="13">
        <v>26133</v>
      </c>
      <c r="J1174" s="18">
        <f t="shared" si="183"/>
        <v>51</v>
      </c>
      <c r="K1174">
        <v>0</v>
      </c>
      <c r="L1174" s="14">
        <v>9644.25</v>
      </c>
      <c r="M1174" t="s">
        <v>8</v>
      </c>
      <c r="N1174">
        <f t="shared" si="184"/>
        <v>1</v>
      </c>
      <c r="O1174" s="8" t="str">
        <f t="shared" si="185"/>
        <v>tier - 2</v>
      </c>
      <c r="P1174" t="s">
        <v>13</v>
      </c>
      <c r="Q1174">
        <f t="shared" si="186"/>
        <v>2</v>
      </c>
      <c r="R1174" s="8" t="str">
        <f t="shared" si="187"/>
        <v>tier - 1</v>
      </c>
      <c r="S1174" t="s">
        <v>20</v>
      </c>
      <c r="T1174" s="8" t="str">
        <f t="shared" si="188"/>
        <v>R1012</v>
      </c>
    </row>
    <row r="1175" spans="1:20">
      <c r="A1175" t="s">
        <v>1203</v>
      </c>
      <c r="B1175" t="str">
        <f t="shared" si="189"/>
        <v>Id1165</v>
      </c>
      <c r="C1175">
        <v>1974</v>
      </c>
      <c r="D1175" s="8">
        <f t="shared" si="180"/>
        <v>1974</v>
      </c>
      <c r="E1175" t="s">
        <v>7</v>
      </c>
      <c r="F1175" s="8" t="str">
        <f t="shared" si="181"/>
        <v>Jul</v>
      </c>
      <c r="G1175">
        <v>8</v>
      </c>
      <c r="H1175" s="15" t="str">
        <f t="shared" si="182"/>
        <v>8-Jul-1974</v>
      </c>
      <c r="I1175" s="13">
        <v>27218</v>
      </c>
      <c r="J1175" s="18">
        <f t="shared" si="183"/>
        <v>48</v>
      </c>
      <c r="K1175">
        <v>0</v>
      </c>
      <c r="L1175" s="14">
        <v>9653.81</v>
      </c>
      <c r="M1175" t="s">
        <v>8</v>
      </c>
      <c r="N1175">
        <f t="shared" si="184"/>
        <v>1</v>
      </c>
      <c r="O1175" s="8" t="str">
        <f t="shared" si="185"/>
        <v>tier - 2</v>
      </c>
      <c r="P1175" t="s">
        <v>8</v>
      </c>
      <c r="Q1175">
        <f t="shared" si="186"/>
        <v>9</v>
      </c>
      <c r="R1175" s="8" t="str">
        <f t="shared" si="187"/>
        <v>tier - 2</v>
      </c>
      <c r="S1175" t="s">
        <v>39</v>
      </c>
      <c r="T1175" s="8" t="str">
        <f t="shared" si="188"/>
        <v>R1011</v>
      </c>
    </row>
    <row r="1176" spans="1:20">
      <c r="A1176" t="s">
        <v>1204</v>
      </c>
      <c r="B1176" t="str">
        <f t="shared" si="189"/>
        <v>Id1164</v>
      </c>
      <c r="C1176">
        <v>1981</v>
      </c>
      <c r="D1176" s="8">
        <f t="shared" si="180"/>
        <v>1981</v>
      </c>
      <c r="E1176" t="s">
        <v>32</v>
      </c>
      <c r="F1176" s="8" t="str">
        <f t="shared" si="181"/>
        <v>Aug</v>
      </c>
      <c r="G1176">
        <v>8</v>
      </c>
      <c r="H1176" s="15" t="str">
        <f t="shared" si="182"/>
        <v>8-Aug-1981</v>
      </c>
      <c r="I1176" s="13">
        <v>29806</v>
      </c>
      <c r="J1176" s="18">
        <f t="shared" si="183"/>
        <v>41</v>
      </c>
      <c r="K1176">
        <v>1</v>
      </c>
      <c r="L1176" s="14">
        <v>9664.34</v>
      </c>
      <c r="M1176" t="s">
        <v>8</v>
      </c>
      <c r="N1176">
        <f t="shared" si="184"/>
        <v>1</v>
      </c>
      <c r="O1176" s="8" t="str">
        <f t="shared" si="185"/>
        <v>tier - 2</v>
      </c>
      <c r="P1176" t="s">
        <v>9</v>
      </c>
      <c r="Q1176">
        <f t="shared" si="186"/>
        <v>1</v>
      </c>
      <c r="R1176" s="8" t="str">
        <f t="shared" si="187"/>
        <v>tier - 3</v>
      </c>
      <c r="S1176" t="s">
        <v>39</v>
      </c>
      <c r="T1176" s="8" t="str">
        <f t="shared" si="188"/>
        <v>R1011</v>
      </c>
    </row>
    <row r="1177" spans="1:20">
      <c r="A1177" t="s">
        <v>1205</v>
      </c>
      <c r="B1177" t="str">
        <f t="shared" si="189"/>
        <v>Id1163</v>
      </c>
      <c r="C1177">
        <v>1966</v>
      </c>
      <c r="D1177" s="8">
        <f t="shared" si="180"/>
        <v>1966</v>
      </c>
      <c r="E1177" t="s">
        <v>17</v>
      </c>
      <c r="F1177" s="8" t="str">
        <f t="shared" si="181"/>
        <v>Sep</v>
      </c>
      <c r="G1177">
        <v>16</v>
      </c>
      <c r="H1177" s="15" t="str">
        <f t="shared" si="182"/>
        <v>16-Sep-1966</v>
      </c>
      <c r="I1177" s="13">
        <v>24366</v>
      </c>
      <c r="J1177" s="18">
        <f t="shared" si="183"/>
        <v>56</v>
      </c>
      <c r="K1177">
        <v>0</v>
      </c>
      <c r="L1177" s="14">
        <v>9684.2900000000009</v>
      </c>
      <c r="M1177" t="s">
        <v>9</v>
      </c>
      <c r="N1177">
        <f t="shared" si="184"/>
        <v>4</v>
      </c>
      <c r="O1177" s="8" t="str">
        <f t="shared" si="185"/>
        <v>tier - 3</v>
      </c>
      <c r="P1177" t="s">
        <v>8</v>
      </c>
      <c r="Q1177">
        <f t="shared" si="186"/>
        <v>9</v>
      </c>
      <c r="R1177" s="8" t="str">
        <f t="shared" si="187"/>
        <v>tier - 2</v>
      </c>
      <c r="S1177" t="s">
        <v>10</v>
      </c>
      <c r="T1177" s="8" t="str">
        <f t="shared" si="188"/>
        <v>R1013</v>
      </c>
    </row>
    <row r="1178" spans="1:20">
      <c r="A1178" t="s">
        <v>1206</v>
      </c>
      <c r="B1178" t="str">
        <f t="shared" si="189"/>
        <v>Id1162</v>
      </c>
      <c r="C1178">
        <v>1964</v>
      </c>
      <c r="D1178" s="8">
        <f t="shared" si="180"/>
        <v>1964</v>
      </c>
      <c r="E1178" t="s">
        <v>12</v>
      </c>
      <c r="F1178" s="8" t="str">
        <f t="shared" si="181"/>
        <v>Nov</v>
      </c>
      <c r="G1178">
        <v>7</v>
      </c>
      <c r="H1178" s="15" t="str">
        <f t="shared" si="182"/>
        <v>7-Nov-1964</v>
      </c>
      <c r="I1178" s="13">
        <v>23688</v>
      </c>
      <c r="J1178" s="18">
        <f t="shared" si="183"/>
        <v>58</v>
      </c>
      <c r="K1178">
        <v>0</v>
      </c>
      <c r="L1178" s="14">
        <v>9698.42</v>
      </c>
      <c r="M1178" t="s">
        <v>9</v>
      </c>
      <c r="N1178">
        <f t="shared" si="184"/>
        <v>4</v>
      </c>
      <c r="O1178" s="8" t="str">
        <f t="shared" si="185"/>
        <v>tier - 3</v>
      </c>
      <c r="P1178" t="s">
        <v>9</v>
      </c>
      <c r="Q1178">
        <f t="shared" si="186"/>
        <v>1</v>
      </c>
      <c r="R1178" s="8" t="str">
        <f t="shared" si="187"/>
        <v>tier - 3</v>
      </c>
      <c r="S1178" t="s">
        <v>10</v>
      </c>
      <c r="T1178" s="8" t="str">
        <f t="shared" si="188"/>
        <v>R1013</v>
      </c>
    </row>
    <row r="1179" spans="1:20">
      <c r="A1179" t="s">
        <v>1207</v>
      </c>
      <c r="B1179" t="str">
        <f t="shared" si="189"/>
        <v>Id1161</v>
      </c>
      <c r="C1179">
        <v>1977</v>
      </c>
      <c r="D1179" s="8">
        <f t="shared" si="180"/>
        <v>1977</v>
      </c>
      <c r="E1179" t="s">
        <v>17</v>
      </c>
      <c r="F1179" s="8" t="str">
        <f t="shared" si="181"/>
        <v>Sep</v>
      </c>
      <c r="G1179">
        <v>19</v>
      </c>
      <c r="H1179" s="15" t="str">
        <f t="shared" si="182"/>
        <v>19-Sep-1977</v>
      </c>
      <c r="I1179" s="13">
        <v>28387</v>
      </c>
      <c r="J1179" s="18">
        <f t="shared" si="183"/>
        <v>45</v>
      </c>
      <c r="K1179">
        <v>3</v>
      </c>
      <c r="L1179" s="14">
        <v>9704.67</v>
      </c>
      <c r="M1179" t="s">
        <v>8</v>
      </c>
      <c r="N1179">
        <f t="shared" si="184"/>
        <v>1</v>
      </c>
      <c r="O1179" s="8" t="str">
        <f t="shared" si="185"/>
        <v>tier - 2</v>
      </c>
      <c r="P1179" t="s">
        <v>9</v>
      </c>
      <c r="Q1179">
        <f t="shared" si="186"/>
        <v>1</v>
      </c>
      <c r="R1179" s="8" t="str">
        <f t="shared" si="187"/>
        <v>tier - 3</v>
      </c>
      <c r="S1179" t="s">
        <v>244</v>
      </c>
      <c r="T1179" s="8" t="str">
        <f t="shared" si="188"/>
        <v>R1024</v>
      </c>
    </row>
    <row r="1180" spans="1:20">
      <c r="A1180" t="s">
        <v>1208</v>
      </c>
      <c r="B1180" t="str">
        <f t="shared" si="189"/>
        <v>Id1160</v>
      </c>
      <c r="C1180">
        <v>1972</v>
      </c>
      <c r="D1180" s="8">
        <f t="shared" si="180"/>
        <v>1972</v>
      </c>
      <c r="E1180" t="s">
        <v>7</v>
      </c>
      <c r="F1180" s="8" t="str">
        <f t="shared" si="181"/>
        <v>Jul</v>
      </c>
      <c r="G1180">
        <v>10</v>
      </c>
      <c r="H1180" s="15" t="str">
        <f t="shared" si="182"/>
        <v>10-Jul-1972</v>
      </c>
      <c r="I1180" s="13">
        <v>26490</v>
      </c>
      <c r="J1180" s="18">
        <f t="shared" si="183"/>
        <v>50</v>
      </c>
      <c r="K1180">
        <v>0</v>
      </c>
      <c r="L1180" s="14">
        <v>9710.7099999999991</v>
      </c>
      <c r="M1180" t="s">
        <v>8</v>
      </c>
      <c r="N1180">
        <f t="shared" si="184"/>
        <v>1</v>
      </c>
      <c r="O1180" s="8" t="str">
        <f t="shared" si="185"/>
        <v>tier - 2</v>
      </c>
      <c r="P1180" t="s">
        <v>13</v>
      </c>
      <c r="Q1180">
        <f t="shared" si="186"/>
        <v>2</v>
      </c>
      <c r="R1180" s="8" t="str">
        <f t="shared" si="187"/>
        <v>tier - 1</v>
      </c>
      <c r="S1180" t="s">
        <v>297</v>
      </c>
      <c r="T1180" s="8" t="str">
        <f t="shared" si="188"/>
        <v>R1021</v>
      </c>
    </row>
    <row r="1181" spans="1:20">
      <c r="A1181" t="s">
        <v>1209</v>
      </c>
      <c r="B1181" t="str">
        <f t="shared" si="189"/>
        <v>Id1159</v>
      </c>
      <c r="C1181">
        <v>1975</v>
      </c>
      <c r="D1181" s="8">
        <f t="shared" si="180"/>
        <v>1975</v>
      </c>
      <c r="E1181" t="s">
        <v>15</v>
      </c>
      <c r="F1181" s="8" t="str">
        <f t="shared" si="181"/>
        <v>Jun</v>
      </c>
      <c r="G1181">
        <v>27</v>
      </c>
      <c r="H1181" s="15" t="str">
        <f t="shared" si="182"/>
        <v>27-Jun-1975</v>
      </c>
      <c r="I1181" s="13">
        <v>27572</v>
      </c>
      <c r="J1181" s="18">
        <f t="shared" si="183"/>
        <v>47</v>
      </c>
      <c r="K1181">
        <v>2</v>
      </c>
      <c r="L1181" s="14">
        <v>9715.84</v>
      </c>
      <c r="M1181" t="s">
        <v>8</v>
      </c>
      <c r="N1181">
        <f t="shared" si="184"/>
        <v>1</v>
      </c>
      <c r="O1181" s="8" t="str">
        <f t="shared" si="185"/>
        <v>tier - 2</v>
      </c>
      <c r="P1181" t="s">
        <v>13</v>
      </c>
      <c r="Q1181">
        <f t="shared" si="186"/>
        <v>2</v>
      </c>
      <c r="R1181" s="8" t="str">
        <f t="shared" si="187"/>
        <v>tier - 1</v>
      </c>
      <c r="S1181" t="s">
        <v>244</v>
      </c>
      <c r="T1181" s="8" t="str">
        <f t="shared" si="188"/>
        <v>R1024</v>
      </c>
    </row>
    <row r="1182" spans="1:20">
      <c r="A1182" t="s">
        <v>1210</v>
      </c>
      <c r="B1182" t="str">
        <f t="shared" si="189"/>
        <v>Id1158</v>
      </c>
      <c r="C1182">
        <v>1970</v>
      </c>
      <c r="D1182" s="8">
        <f t="shared" si="180"/>
        <v>1970</v>
      </c>
      <c r="E1182" t="s">
        <v>17</v>
      </c>
      <c r="F1182" s="8" t="str">
        <f t="shared" si="181"/>
        <v>Sep</v>
      </c>
      <c r="G1182">
        <v>12</v>
      </c>
      <c r="H1182" s="15" t="str">
        <f t="shared" si="182"/>
        <v>12-Sep-1970</v>
      </c>
      <c r="I1182" s="13">
        <v>25823</v>
      </c>
      <c r="J1182" s="18">
        <f t="shared" si="183"/>
        <v>52</v>
      </c>
      <c r="K1182">
        <v>0</v>
      </c>
      <c r="L1182" s="14">
        <v>9722.77</v>
      </c>
      <c r="M1182" t="s">
        <v>9</v>
      </c>
      <c r="N1182">
        <f t="shared" si="184"/>
        <v>4</v>
      </c>
      <c r="O1182" s="8" t="str">
        <f t="shared" si="185"/>
        <v>tier - 3</v>
      </c>
      <c r="P1182" t="s">
        <v>13</v>
      </c>
      <c r="Q1182">
        <f t="shared" si="186"/>
        <v>2</v>
      </c>
      <c r="R1182" s="8" t="str">
        <f t="shared" si="187"/>
        <v>tier - 1</v>
      </c>
      <c r="S1182" t="s">
        <v>165</v>
      </c>
      <c r="T1182" s="8" t="str">
        <f t="shared" si="188"/>
        <v>R1016</v>
      </c>
    </row>
    <row r="1183" spans="1:20">
      <c r="A1183" t="s">
        <v>1211</v>
      </c>
      <c r="B1183" t="str">
        <f t="shared" si="189"/>
        <v>Id1157</v>
      </c>
      <c r="C1183">
        <v>1970</v>
      </c>
      <c r="D1183" s="8">
        <f t="shared" si="180"/>
        <v>1970</v>
      </c>
      <c r="E1183" t="s">
        <v>32</v>
      </c>
      <c r="F1183" s="8" t="str">
        <f t="shared" si="181"/>
        <v>Aug</v>
      </c>
      <c r="G1183">
        <v>18</v>
      </c>
      <c r="H1183" s="15" t="str">
        <f t="shared" si="182"/>
        <v>18-Aug-1970</v>
      </c>
      <c r="I1183" s="13">
        <v>25798</v>
      </c>
      <c r="J1183" s="18">
        <f t="shared" si="183"/>
        <v>52</v>
      </c>
      <c r="K1183">
        <v>1</v>
      </c>
      <c r="L1183" s="14">
        <v>9724.5300000000007</v>
      </c>
      <c r="M1183" t="s">
        <v>9</v>
      </c>
      <c r="N1183">
        <f t="shared" si="184"/>
        <v>4</v>
      </c>
      <c r="O1183" s="8" t="str">
        <f t="shared" si="185"/>
        <v>tier - 3</v>
      </c>
      <c r="P1183" t="s">
        <v>13</v>
      </c>
      <c r="Q1183">
        <f t="shared" si="186"/>
        <v>2</v>
      </c>
      <c r="R1183" s="8" t="str">
        <f t="shared" si="187"/>
        <v>tier - 1</v>
      </c>
      <c r="S1183" t="s">
        <v>39</v>
      </c>
      <c r="T1183" s="8" t="str">
        <f t="shared" si="188"/>
        <v>R1011</v>
      </c>
    </row>
    <row r="1184" spans="1:20">
      <c r="A1184" t="s">
        <v>1212</v>
      </c>
      <c r="B1184" t="str">
        <f t="shared" si="189"/>
        <v>Id1156</v>
      </c>
      <c r="C1184">
        <v>1970</v>
      </c>
      <c r="D1184" s="8">
        <f t="shared" si="180"/>
        <v>1970</v>
      </c>
      <c r="E1184" t="s">
        <v>7</v>
      </c>
      <c r="F1184" s="8" t="str">
        <f t="shared" si="181"/>
        <v>Jul</v>
      </c>
      <c r="G1184">
        <v>4</v>
      </c>
      <c r="H1184" s="15" t="str">
        <f t="shared" si="182"/>
        <v>4-Jul-1970</v>
      </c>
      <c r="I1184" s="13">
        <v>25753</v>
      </c>
      <c r="J1184" s="18">
        <f t="shared" si="183"/>
        <v>52</v>
      </c>
      <c r="K1184">
        <v>1</v>
      </c>
      <c r="L1184" s="14">
        <v>9748.91</v>
      </c>
      <c r="M1184" t="s">
        <v>8</v>
      </c>
      <c r="N1184">
        <f t="shared" si="184"/>
        <v>1</v>
      </c>
      <c r="O1184" s="8" t="str">
        <f t="shared" si="185"/>
        <v>tier - 2</v>
      </c>
      <c r="P1184" t="s">
        <v>13</v>
      </c>
      <c r="Q1184">
        <f t="shared" si="186"/>
        <v>2</v>
      </c>
      <c r="R1184" s="8" t="str">
        <f t="shared" si="187"/>
        <v>tier - 1</v>
      </c>
      <c r="S1184" t="s">
        <v>10</v>
      </c>
      <c r="T1184" s="8" t="str">
        <f t="shared" si="188"/>
        <v>R1013</v>
      </c>
    </row>
    <row r="1185" spans="1:20">
      <c r="A1185" t="s">
        <v>1213</v>
      </c>
      <c r="B1185" t="str">
        <f t="shared" si="189"/>
        <v>Id1155</v>
      </c>
      <c r="C1185">
        <v>2001</v>
      </c>
      <c r="D1185" s="8">
        <f t="shared" si="180"/>
        <v>2001</v>
      </c>
      <c r="E1185" t="s">
        <v>7</v>
      </c>
      <c r="F1185" s="8" t="str">
        <f t="shared" si="181"/>
        <v>Jul</v>
      </c>
      <c r="G1185">
        <v>14</v>
      </c>
      <c r="H1185" s="15" t="str">
        <f t="shared" si="182"/>
        <v>14-Jul-2001</v>
      </c>
      <c r="I1185" s="13">
        <v>37086</v>
      </c>
      <c r="J1185" s="18">
        <f t="shared" si="183"/>
        <v>21</v>
      </c>
      <c r="K1185">
        <v>0</v>
      </c>
      <c r="L1185" s="14">
        <v>9753.49</v>
      </c>
      <c r="M1185" t="s">
        <v>8</v>
      </c>
      <c r="N1185">
        <f t="shared" si="184"/>
        <v>1</v>
      </c>
      <c r="O1185" s="8" t="str">
        <f t="shared" si="185"/>
        <v>tier - 2</v>
      </c>
      <c r="P1185" t="s">
        <v>8</v>
      </c>
      <c r="Q1185">
        <f t="shared" si="186"/>
        <v>9</v>
      </c>
      <c r="R1185" s="8" t="str">
        <f t="shared" si="187"/>
        <v>tier - 2</v>
      </c>
      <c r="S1185" t="s">
        <v>20</v>
      </c>
      <c r="T1185" s="8" t="str">
        <f t="shared" si="188"/>
        <v>R1012</v>
      </c>
    </row>
    <row r="1186" spans="1:20">
      <c r="A1186" t="s">
        <v>1214</v>
      </c>
      <c r="B1186" t="str">
        <f t="shared" si="189"/>
        <v>Id1154</v>
      </c>
      <c r="C1186">
        <v>1965</v>
      </c>
      <c r="D1186" s="8">
        <f t="shared" si="180"/>
        <v>1965</v>
      </c>
      <c r="E1186" t="s">
        <v>17</v>
      </c>
      <c r="F1186" s="8" t="str">
        <f t="shared" si="181"/>
        <v>Sep</v>
      </c>
      <c r="G1186">
        <v>5</v>
      </c>
      <c r="H1186" s="15" t="str">
        <f t="shared" si="182"/>
        <v>5-Sep-1965</v>
      </c>
      <c r="I1186" s="13">
        <v>23990</v>
      </c>
      <c r="J1186" s="18">
        <f t="shared" si="183"/>
        <v>57</v>
      </c>
      <c r="K1186">
        <v>0</v>
      </c>
      <c r="L1186" s="14">
        <v>9764.08</v>
      </c>
      <c r="M1186" t="s">
        <v>9</v>
      </c>
      <c r="N1186">
        <f t="shared" si="184"/>
        <v>4</v>
      </c>
      <c r="O1186" s="8" t="str">
        <f t="shared" si="185"/>
        <v>tier - 3</v>
      </c>
      <c r="P1186" t="s">
        <v>13</v>
      </c>
      <c r="Q1186">
        <f t="shared" si="186"/>
        <v>2</v>
      </c>
      <c r="R1186" s="8" t="str">
        <f t="shared" si="187"/>
        <v>tier - 1</v>
      </c>
      <c r="S1186" t="s">
        <v>20</v>
      </c>
      <c r="T1186" s="8" t="str">
        <f t="shared" si="188"/>
        <v>R1012</v>
      </c>
    </row>
    <row r="1187" spans="1:20">
      <c r="A1187" t="s">
        <v>1215</v>
      </c>
      <c r="B1187" t="str">
        <f t="shared" si="189"/>
        <v>Id1153</v>
      </c>
      <c r="C1187">
        <v>1973</v>
      </c>
      <c r="D1187" s="8">
        <f t="shared" si="180"/>
        <v>1973</v>
      </c>
      <c r="E1187" t="s">
        <v>7</v>
      </c>
      <c r="F1187" s="8" t="str">
        <f t="shared" si="181"/>
        <v>Jul</v>
      </c>
      <c r="G1187">
        <v>7</v>
      </c>
      <c r="H1187" s="15" t="str">
        <f t="shared" si="182"/>
        <v>7-Jul-1973</v>
      </c>
      <c r="I1187" s="13">
        <v>26852</v>
      </c>
      <c r="J1187" s="18">
        <f t="shared" si="183"/>
        <v>49</v>
      </c>
      <c r="K1187">
        <v>1</v>
      </c>
      <c r="L1187" s="14">
        <v>9778.35</v>
      </c>
      <c r="M1187" t="s">
        <v>8</v>
      </c>
      <c r="N1187">
        <f t="shared" si="184"/>
        <v>1</v>
      </c>
      <c r="O1187" s="8" t="str">
        <f t="shared" si="185"/>
        <v>tier - 2</v>
      </c>
      <c r="P1187" t="s">
        <v>8</v>
      </c>
      <c r="Q1187">
        <f t="shared" si="186"/>
        <v>9</v>
      </c>
      <c r="R1187" s="8" t="str">
        <f t="shared" si="187"/>
        <v>tier - 2</v>
      </c>
      <c r="S1187" t="s">
        <v>244</v>
      </c>
      <c r="T1187" s="8" t="str">
        <f t="shared" si="188"/>
        <v>R1024</v>
      </c>
    </row>
    <row r="1188" spans="1:20">
      <c r="A1188" t="s">
        <v>1216</v>
      </c>
      <c r="B1188" t="str">
        <f t="shared" si="189"/>
        <v>Id1152</v>
      </c>
      <c r="C1188">
        <v>1996</v>
      </c>
      <c r="D1188" s="8">
        <f t="shared" si="180"/>
        <v>1996</v>
      </c>
      <c r="E1188" t="s">
        <v>32</v>
      </c>
      <c r="F1188" s="8" t="str">
        <f t="shared" si="181"/>
        <v>Aug</v>
      </c>
      <c r="G1188">
        <v>8</v>
      </c>
      <c r="H1188" s="15" t="str">
        <f t="shared" si="182"/>
        <v>8-Aug-1996</v>
      </c>
      <c r="I1188" s="13">
        <v>35285</v>
      </c>
      <c r="J1188" s="18">
        <f t="shared" si="183"/>
        <v>26</v>
      </c>
      <c r="K1188">
        <v>0</v>
      </c>
      <c r="L1188" s="14">
        <v>9787.32</v>
      </c>
      <c r="M1188" t="s">
        <v>8</v>
      </c>
      <c r="N1188">
        <f t="shared" si="184"/>
        <v>1</v>
      </c>
      <c r="O1188" s="8" t="str">
        <f t="shared" si="185"/>
        <v>tier - 2</v>
      </c>
      <c r="P1188" t="s">
        <v>9</v>
      </c>
      <c r="Q1188">
        <f t="shared" si="186"/>
        <v>1</v>
      </c>
      <c r="R1188" s="8" t="str">
        <f t="shared" si="187"/>
        <v>tier - 3</v>
      </c>
      <c r="S1188" t="s">
        <v>246</v>
      </c>
      <c r="T1188" s="8" t="str">
        <f t="shared" si="188"/>
        <v>R1023</v>
      </c>
    </row>
    <row r="1189" spans="1:20">
      <c r="A1189" t="s">
        <v>1217</v>
      </c>
      <c r="B1189" t="str">
        <f t="shared" si="189"/>
        <v>Id1151</v>
      </c>
      <c r="C1189">
        <v>1977</v>
      </c>
      <c r="D1189" s="8">
        <f t="shared" si="180"/>
        <v>1977</v>
      </c>
      <c r="E1189" t="s">
        <v>15</v>
      </c>
      <c r="F1189" s="8" t="str">
        <f t="shared" si="181"/>
        <v>Jun</v>
      </c>
      <c r="G1189">
        <v>7</v>
      </c>
      <c r="H1189" s="15" t="str">
        <f t="shared" si="182"/>
        <v>7-Jun-1977</v>
      </c>
      <c r="I1189" s="13">
        <v>28283</v>
      </c>
      <c r="J1189" s="18">
        <f t="shared" si="183"/>
        <v>46</v>
      </c>
      <c r="K1189">
        <v>5</v>
      </c>
      <c r="L1189" s="14">
        <v>9788.8700000000008</v>
      </c>
      <c r="M1189" t="s">
        <v>9</v>
      </c>
      <c r="N1189">
        <f t="shared" si="184"/>
        <v>4</v>
      </c>
      <c r="O1189" s="8" t="str">
        <f t="shared" si="185"/>
        <v>tier - 3</v>
      </c>
      <c r="P1189" t="s">
        <v>8</v>
      </c>
      <c r="Q1189">
        <f t="shared" si="186"/>
        <v>9</v>
      </c>
      <c r="R1189" s="8" t="str">
        <f t="shared" si="187"/>
        <v>tier - 2</v>
      </c>
      <c r="S1189" t="s">
        <v>10</v>
      </c>
      <c r="T1189" s="8" t="str">
        <f t="shared" si="188"/>
        <v>R1013</v>
      </c>
    </row>
    <row r="1190" spans="1:20">
      <c r="A1190" t="s">
        <v>1218</v>
      </c>
      <c r="B1190" t="str">
        <f t="shared" si="189"/>
        <v>Id1150</v>
      </c>
      <c r="C1190">
        <v>1973</v>
      </c>
      <c r="D1190" s="8">
        <f t="shared" si="180"/>
        <v>1973</v>
      </c>
      <c r="E1190" t="s">
        <v>17</v>
      </c>
      <c r="F1190" s="8" t="str">
        <f t="shared" si="181"/>
        <v>Sep</v>
      </c>
      <c r="G1190">
        <v>17</v>
      </c>
      <c r="H1190" s="15" t="str">
        <f t="shared" si="182"/>
        <v>17-Sep-1973</v>
      </c>
      <c r="I1190" s="13">
        <v>26924</v>
      </c>
      <c r="J1190" s="18">
        <f t="shared" si="183"/>
        <v>49</v>
      </c>
      <c r="K1190">
        <v>2</v>
      </c>
      <c r="L1190" s="14">
        <v>9800.89</v>
      </c>
      <c r="M1190" t="s">
        <v>8</v>
      </c>
      <c r="N1190">
        <f t="shared" si="184"/>
        <v>1</v>
      </c>
      <c r="O1190" s="8" t="str">
        <f t="shared" si="185"/>
        <v>tier - 2</v>
      </c>
      <c r="P1190" t="s">
        <v>13</v>
      </c>
      <c r="Q1190">
        <f t="shared" si="186"/>
        <v>2</v>
      </c>
      <c r="R1190" s="8" t="str">
        <f t="shared" si="187"/>
        <v>tier - 1</v>
      </c>
      <c r="S1190" t="s">
        <v>10</v>
      </c>
      <c r="T1190" s="8" t="str">
        <f t="shared" si="188"/>
        <v>R1013</v>
      </c>
    </row>
    <row r="1191" spans="1:20">
      <c r="A1191" t="s">
        <v>1219</v>
      </c>
      <c r="B1191" t="str">
        <f t="shared" si="189"/>
        <v>Id1149</v>
      </c>
      <c r="C1191">
        <v>1972</v>
      </c>
      <c r="D1191" s="8">
        <f t="shared" si="180"/>
        <v>1972</v>
      </c>
      <c r="E1191" t="s">
        <v>15</v>
      </c>
      <c r="F1191" s="8" t="str">
        <f t="shared" si="181"/>
        <v>Jun</v>
      </c>
      <c r="G1191">
        <v>28</v>
      </c>
      <c r="H1191" s="15" t="str">
        <f t="shared" si="182"/>
        <v>28-Jun-1972</v>
      </c>
      <c r="I1191" s="13">
        <v>26478</v>
      </c>
      <c r="J1191" s="18">
        <f t="shared" si="183"/>
        <v>50</v>
      </c>
      <c r="K1191">
        <v>0</v>
      </c>
      <c r="L1191" s="14">
        <v>9819.25</v>
      </c>
      <c r="M1191" t="s">
        <v>8</v>
      </c>
      <c r="N1191">
        <f t="shared" si="184"/>
        <v>1</v>
      </c>
      <c r="O1191" s="8" t="str">
        <f t="shared" si="185"/>
        <v>tier - 2</v>
      </c>
      <c r="P1191" t="s">
        <v>8</v>
      </c>
      <c r="Q1191">
        <f t="shared" si="186"/>
        <v>9</v>
      </c>
      <c r="R1191" s="8" t="str">
        <f t="shared" si="187"/>
        <v>tier - 2</v>
      </c>
      <c r="S1191" t="s">
        <v>297</v>
      </c>
      <c r="T1191" s="8" t="str">
        <f t="shared" si="188"/>
        <v>R1021</v>
      </c>
    </row>
    <row r="1192" spans="1:20">
      <c r="A1192" t="s">
        <v>1220</v>
      </c>
      <c r="B1192" t="str">
        <f t="shared" si="189"/>
        <v>Id1148</v>
      </c>
      <c r="C1192">
        <v>1972</v>
      </c>
      <c r="D1192" s="8">
        <f t="shared" si="180"/>
        <v>1972</v>
      </c>
      <c r="E1192" t="s">
        <v>17</v>
      </c>
      <c r="F1192" s="8" t="str">
        <f t="shared" si="181"/>
        <v>Sep</v>
      </c>
      <c r="G1192">
        <v>26</v>
      </c>
      <c r="H1192" s="15" t="str">
        <f t="shared" si="182"/>
        <v>26-Sep-1972</v>
      </c>
      <c r="I1192" s="13">
        <v>26568</v>
      </c>
      <c r="J1192" s="18">
        <f t="shared" si="183"/>
        <v>50</v>
      </c>
      <c r="K1192">
        <v>0</v>
      </c>
      <c r="L1192" s="14">
        <v>9836.2099999999991</v>
      </c>
      <c r="M1192" t="s">
        <v>8</v>
      </c>
      <c r="N1192">
        <f t="shared" si="184"/>
        <v>1</v>
      </c>
      <c r="O1192" s="8" t="str">
        <f t="shared" si="185"/>
        <v>tier - 2</v>
      </c>
      <c r="P1192" t="s">
        <v>9</v>
      </c>
      <c r="Q1192">
        <f t="shared" si="186"/>
        <v>1</v>
      </c>
      <c r="R1192" s="8" t="str">
        <f t="shared" si="187"/>
        <v>tier - 3</v>
      </c>
      <c r="S1192" t="s">
        <v>297</v>
      </c>
      <c r="T1192" s="8" t="str">
        <f t="shared" si="188"/>
        <v>R1021</v>
      </c>
    </row>
    <row r="1193" spans="1:20">
      <c r="A1193" t="s">
        <v>1221</v>
      </c>
      <c r="B1193" t="str">
        <f t="shared" si="189"/>
        <v>Id1147</v>
      </c>
      <c r="C1193">
        <v>1992</v>
      </c>
      <c r="D1193" s="8">
        <f t="shared" si="180"/>
        <v>1992</v>
      </c>
      <c r="E1193" t="s">
        <v>32</v>
      </c>
      <c r="F1193" s="8" t="str">
        <f t="shared" si="181"/>
        <v>Aug</v>
      </c>
      <c r="G1193">
        <v>13</v>
      </c>
      <c r="H1193" s="15" t="str">
        <f t="shared" si="182"/>
        <v>13-Aug-1992</v>
      </c>
      <c r="I1193" s="13">
        <v>33829</v>
      </c>
      <c r="J1193" s="18">
        <f t="shared" si="183"/>
        <v>30</v>
      </c>
      <c r="K1193">
        <v>0</v>
      </c>
      <c r="L1193" s="14">
        <v>9844.4500000000007</v>
      </c>
      <c r="M1193" t="s">
        <v>8</v>
      </c>
      <c r="N1193">
        <f t="shared" si="184"/>
        <v>1</v>
      </c>
      <c r="O1193" s="8" t="str">
        <f t="shared" si="185"/>
        <v>tier - 2</v>
      </c>
      <c r="P1193" t="s">
        <v>13</v>
      </c>
      <c r="Q1193">
        <f t="shared" si="186"/>
        <v>2</v>
      </c>
      <c r="R1193" s="8" t="str">
        <f t="shared" si="187"/>
        <v>tier - 1</v>
      </c>
      <c r="S1193" t="s">
        <v>20</v>
      </c>
      <c r="T1193" s="8" t="str">
        <f t="shared" si="188"/>
        <v>R1012</v>
      </c>
    </row>
    <row r="1194" spans="1:20">
      <c r="A1194" t="s">
        <v>1222</v>
      </c>
      <c r="B1194" t="str">
        <f t="shared" si="189"/>
        <v>Id1146</v>
      </c>
      <c r="C1194">
        <v>1968</v>
      </c>
      <c r="D1194" s="8">
        <f t="shared" si="180"/>
        <v>1968</v>
      </c>
      <c r="E1194" t="s">
        <v>12</v>
      </c>
      <c r="F1194" s="8" t="str">
        <f t="shared" si="181"/>
        <v>Nov</v>
      </c>
      <c r="G1194">
        <v>4</v>
      </c>
      <c r="H1194" s="15" t="str">
        <f t="shared" si="182"/>
        <v>4-Nov-1968</v>
      </c>
      <c r="I1194" s="13">
        <v>25146</v>
      </c>
      <c r="J1194" s="18">
        <f t="shared" si="183"/>
        <v>54</v>
      </c>
      <c r="K1194">
        <v>0</v>
      </c>
      <c r="L1194" s="14">
        <v>9850.43</v>
      </c>
      <c r="M1194" t="s">
        <v>9</v>
      </c>
      <c r="N1194">
        <f t="shared" si="184"/>
        <v>4</v>
      </c>
      <c r="O1194" s="8" t="str">
        <f t="shared" si="185"/>
        <v>tier - 3</v>
      </c>
      <c r="P1194" t="s">
        <v>9</v>
      </c>
      <c r="Q1194">
        <f t="shared" si="186"/>
        <v>1</v>
      </c>
      <c r="R1194" s="8" t="str">
        <f t="shared" si="187"/>
        <v>tier - 3</v>
      </c>
      <c r="S1194" t="s">
        <v>39</v>
      </c>
      <c r="T1194" s="8" t="str">
        <f t="shared" si="188"/>
        <v>R1011</v>
      </c>
    </row>
    <row r="1195" spans="1:20">
      <c r="A1195" t="s">
        <v>1223</v>
      </c>
      <c r="B1195" t="str">
        <f t="shared" si="189"/>
        <v>Id1145</v>
      </c>
      <c r="C1195">
        <v>1971</v>
      </c>
      <c r="D1195" s="8">
        <f t="shared" si="180"/>
        <v>1971</v>
      </c>
      <c r="E1195" t="s">
        <v>34</v>
      </c>
      <c r="F1195" s="8" t="str">
        <f t="shared" si="181"/>
        <v>Oct</v>
      </c>
      <c r="G1195">
        <v>23</v>
      </c>
      <c r="H1195" s="15" t="str">
        <f t="shared" si="182"/>
        <v>23-Oct-1971</v>
      </c>
      <c r="I1195" s="13">
        <v>26229</v>
      </c>
      <c r="J1195" s="18">
        <f t="shared" si="183"/>
        <v>51</v>
      </c>
      <c r="K1195">
        <v>1</v>
      </c>
      <c r="L1195" s="14">
        <v>9855.1299999999992</v>
      </c>
      <c r="M1195" t="s">
        <v>8</v>
      </c>
      <c r="N1195">
        <f t="shared" si="184"/>
        <v>1</v>
      </c>
      <c r="O1195" s="8" t="str">
        <f t="shared" si="185"/>
        <v>tier - 2</v>
      </c>
      <c r="P1195" t="s">
        <v>9</v>
      </c>
      <c r="Q1195">
        <f t="shared" si="186"/>
        <v>1</v>
      </c>
      <c r="R1195" s="8" t="str">
        <f t="shared" si="187"/>
        <v>tier - 3</v>
      </c>
      <c r="S1195" t="s">
        <v>10</v>
      </c>
      <c r="T1195" s="8" t="str">
        <f t="shared" si="188"/>
        <v>R1013</v>
      </c>
    </row>
    <row r="1196" spans="1:20">
      <c r="A1196" t="s">
        <v>1224</v>
      </c>
      <c r="B1196" t="str">
        <f t="shared" si="189"/>
        <v>Id1144</v>
      </c>
      <c r="C1196">
        <v>1971</v>
      </c>
      <c r="D1196" s="8">
        <f t="shared" si="180"/>
        <v>1971</v>
      </c>
      <c r="E1196" t="s">
        <v>7</v>
      </c>
      <c r="F1196" s="8" t="str">
        <f t="shared" si="181"/>
        <v>Jul</v>
      </c>
      <c r="G1196">
        <v>17</v>
      </c>
      <c r="H1196" s="15" t="str">
        <f t="shared" si="182"/>
        <v>17-Jul-1971</v>
      </c>
      <c r="I1196" s="13">
        <v>26131</v>
      </c>
      <c r="J1196" s="18">
        <f t="shared" si="183"/>
        <v>51</v>
      </c>
      <c r="K1196">
        <v>1</v>
      </c>
      <c r="L1196" s="14">
        <v>9861.0300000000007</v>
      </c>
      <c r="M1196" t="s">
        <v>8</v>
      </c>
      <c r="N1196">
        <f t="shared" si="184"/>
        <v>1</v>
      </c>
      <c r="O1196" s="8" t="str">
        <f t="shared" si="185"/>
        <v>tier - 2</v>
      </c>
      <c r="P1196" t="s">
        <v>8</v>
      </c>
      <c r="Q1196">
        <f t="shared" si="186"/>
        <v>9</v>
      </c>
      <c r="R1196" s="8" t="str">
        <f t="shared" si="187"/>
        <v>tier - 2</v>
      </c>
      <c r="S1196" t="s">
        <v>39</v>
      </c>
      <c r="T1196" s="8" t="str">
        <f t="shared" si="188"/>
        <v>R1011</v>
      </c>
    </row>
    <row r="1197" spans="1:20">
      <c r="A1197" t="s">
        <v>1225</v>
      </c>
      <c r="B1197" t="str">
        <f t="shared" si="189"/>
        <v>Id1143</v>
      </c>
      <c r="C1197">
        <v>1969</v>
      </c>
      <c r="D1197" s="8">
        <f t="shared" si="180"/>
        <v>1969</v>
      </c>
      <c r="E1197" t="s">
        <v>34</v>
      </c>
      <c r="F1197" s="8" t="str">
        <f t="shared" si="181"/>
        <v>Oct</v>
      </c>
      <c r="G1197">
        <v>20</v>
      </c>
      <c r="H1197" s="15" t="str">
        <f t="shared" si="182"/>
        <v>20-Oct-1969</v>
      </c>
      <c r="I1197" s="13">
        <v>25496</v>
      </c>
      <c r="J1197" s="18">
        <f t="shared" si="183"/>
        <v>53</v>
      </c>
      <c r="K1197">
        <v>0</v>
      </c>
      <c r="L1197" s="14">
        <v>9863.4699999999993</v>
      </c>
      <c r="M1197" t="s">
        <v>9</v>
      </c>
      <c r="N1197">
        <f t="shared" si="184"/>
        <v>4</v>
      </c>
      <c r="O1197" s="8" t="str">
        <f t="shared" si="185"/>
        <v>tier - 3</v>
      </c>
      <c r="P1197" t="s">
        <v>9</v>
      </c>
      <c r="Q1197">
        <f t="shared" si="186"/>
        <v>1</v>
      </c>
      <c r="R1197" s="8" t="str">
        <f t="shared" si="187"/>
        <v>tier - 3</v>
      </c>
      <c r="S1197" t="s">
        <v>20</v>
      </c>
      <c r="T1197" s="8" t="str">
        <f t="shared" si="188"/>
        <v>R1012</v>
      </c>
    </row>
    <row r="1198" spans="1:20">
      <c r="A1198" t="s">
        <v>1226</v>
      </c>
      <c r="B1198" t="str">
        <f t="shared" si="189"/>
        <v>Id1142</v>
      </c>
      <c r="C1198">
        <v>1971</v>
      </c>
      <c r="D1198" s="8">
        <f t="shared" si="180"/>
        <v>1971</v>
      </c>
      <c r="E1198" t="s">
        <v>12</v>
      </c>
      <c r="F1198" s="8" t="str">
        <f t="shared" si="181"/>
        <v>Nov</v>
      </c>
      <c r="G1198">
        <v>9</v>
      </c>
      <c r="H1198" s="15" t="str">
        <f t="shared" si="182"/>
        <v>9-Nov-1971</v>
      </c>
      <c r="I1198" s="13">
        <v>26246</v>
      </c>
      <c r="J1198" s="18">
        <f t="shared" si="183"/>
        <v>51</v>
      </c>
      <c r="K1198">
        <v>0</v>
      </c>
      <c r="L1198" s="14">
        <v>9866.2999999999993</v>
      </c>
      <c r="M1198" t="s">
        <v>8</v>
      </c>
      <c r="N1198">
        <f t="shared" si="184"/>
        <v>1</v>
      </c>
      <c r="O1198" s="8" t="str">
        <f t="shared" si="185"/>
        <v>tier - 2</v>
      </c>
      <c r="P1198" t="s">
        <v>9</v>
      </c>
      <c r="Q1198">
        <f t="shared" si="186"/>
        <v>1</v>
      </c>
      <c r="R1198" s="8" t="str">
        <f t="shared" si="187"/>
        <v>tier - 3</v>
      </c>
      <c r="S1198" t="s">
        <v>244</v>
      </c>
      <c r="T1198" s="8" t="str">
        <f t="shared" si="188"/>
        <v>R1024</v>
      </c>
    </row>
    <row r="1199" spans="1:20">
      <c r="A1199" t="s">
        <v>1227</v>
      </c>
      <c r="B1199" t="str">
        <f t="shared" si="189"/>
        <v>Id1141</v>
      </c>
      <c r="C1199">
        <v>1969</v>
      </c>
      <c r="D1199" s="8">
        <f t="shared" si="180"/>
        <v>1969</v>
      </c>
      <c r="E1199" t="s">
        <v>32</v>
      </c>
      <c r="F1199" s="8" t="str">
        <f t="shared" si="181"/>
        <v>Aug</v>
      </c>
      <c r="G1199">
        <v>13</v>
      </c>
      <c r="H1199" s="15" t="str">
        <f t="shared" si="182"/>
        <v>13-Aug-1969</v>
      </c>
      <c r="I1199" s="13">
        <v>25428</v>
      </c>
      <c r="J1199" s="18">
        <f t="shared" si="183"/>
        <v>53</v>
      </c>
      <c r="K1199">
        <v>0</v>
      </c>
      <c r="L1199" s="14">
        <v>9869.81</v>
      </c>
      <c r="M1199" t="s">
        <v>9</v>
      </c>
      <c r="N1199">
        <f t="shared" si="184"/>
        <v>4</v>
      </c>
      <c r="O1199" s="8" t="str">
        <f t="shared" si="185"/>
        <v>tier - 3</v>
      </c>
      <c r="P1199" t="s">
        <v>9</v>
      </c>
      <c r="Q1199">
        <f t="shared" si="186"/>
        <v>1</v>
      </c>
      <c r="R1199" s="8" t="str">
        <f t="shared" si="187"/>
        <v>tier - 3</v>
      </c>
      <c r="S1199" t="s">
        <v>20</v>
      </c>
      <c r="T1199" s="8" t="str">
        <f t="shared" si="188"/>
        <v>R1012</v>
      </c>
    </row>
    <row r="1200" spans="1:20">
      <c r="A1200" t="s">
        <v>1228</v>
      </c>
      <c r="B1200" t="str">
        <f t="shared" si="189"/>
        <v>Id1140</v>
      </c>
      <c r="C1200">
        <v>1998</v>
      </c>
      <c r="D1200" s="8">
        <f t="shared" si="180"/>
        <v>1998</v>
      </c>
      <c r="E1200" t="s">
        <v>7</v>
      </c>
      <c r="F1200" s="8" t="str">
        <f t="shared" si="181"/>
        <v>Jul</v>
      </c>
      <c r="G1200">
        <v>6</v>
      </c>
      <c r="H1200" s="15" t="str">
        <f t="shared" si="182"/>
        <v>6-Jul-1998</v>
      </c>
      <c r="I1200" s="13">
        <v>35982</v>
      </c>
      <c r="J1200" s="18">
        <f t="shared" si="183"/>
        <v>24</v>
      </c>
      <c r="K1200">
        <v>0</v>
      </c>
      <c r="L1200" s="14">
        <v>9870.59</v>
      </c>
      <c r="M1200" t="s">
        <v>8</v>
      </c>
      <c r="N1200">
        <f t="shared" si="184"/>
        <v>1</v>
      </c>
      <c r="O1200" s="8" t="str">
        <f t="shared" si="185"/>
        <v>tier - 2</v>
      </c>
      <c r="P1200" t="s">
        <v>8</v>
      </c>
      <c r="Q1200">
        <f t="shared" si="186"/>
        <v>9</v>
      </c>
      <c r="R1200" s="8" t="str">
        <f t="shared" si="187"/>
        <v>tier - 2</v>
      </c>
      <c r="S1200" t="s">
        <v>246</v>
      </c>
      <c r="T1200" s="8" t="str">
        <f t="shared" si="188"/>
        <v>R1023</v>
      </c>
    </row>
    <row r="1201" spans="1:20">
      <c r="A1201" t="s">
        <v>1229</v>
      </c>
      <c r="B1201" t="str">
        <f t="shared" si="189"/>
        <v>Id1139</v>
      </c>
      <c r="C1201">
        <v>1971</v>
      </c>
      <c r="D1201" s="8">
        <f t="shared" si="180"/>
        <v>1971</v>
      </c>
      <c r="E1201" t="s">
        <v>27</v>
      </c>
      <c r="F1201" s="8" t="str">
        <f t="shared" si="181"/>
        <v>Dec</v>
      </c>
      <c r="G1201">
        <v>22</v>
      </c>
      <c r="H1201" s="15" t="str">
        <f t="shared" si="182"/>
        <v>22-Dec-1971</v>
      </c>
      <c r="I1201" s="13">
        <v>26289</v>
      </c>
      <c r="J1201" s="18">
        <f t="shared" si="183"/>
        <v>51</v>
      </c>
      <c r="K1201">
        <v>1</v>
      </c>
      <c r="L1201" s="14">
        <v>9872.7000000000007</v>
      </c>
      <c r="M1201" t="s">
        <v>8</v>
      </c>
      <c r="N1201">
        <f t="shared" si="184"/>
        <v>1</v>
      </c>
      <c r="O1201" s="8" t="str">
        <f t="shared" si="185"/>
        <v>tier - 2</v>
      </c>
      <c r="P1201" t="s">
        <v>8</v>
      </c>
      <c r="Q1201">
        <f t="shared" si="186"/>
        <v>9</v>
      </c>
      <c r="R1201" s="8" t="str">
        <f t="shared" si="187"/>
        <v>tier - 2</v>
      </c>
      <c r="S1201" t="s">
        <v>39</v>
      </c>
      <c r="T1201" s="8" t="str">
        <f t="shared" si="188"/>
        <v>R1011</v>
      </c>
    </row>
    <row r="1202" spans="1:20">
      <c r="A1202" t="s">
        <v>1230</v>
      </c>
      <c r="B1202" t="str">
        <f t="shared" si="189"/>
        <v>Id1138</v>
      </c>
      <c r="C1202">
        <v>1971</v>
      </c>
      <c r="D1202" s="8">
        <f t="shared" si="180"/>
        <v>1971</v>
      </c>
      <c r="E1202" t="s">
        <v>7</v>
      </c>
      <c r="F1202" s="8" t="str">
        <f t="shared" si="181"/>
        <v>Jul</v>
      </c>
      <c r="G1202">
        <v>3</v>
      </c>
      <c r="H1202" s="15" t="str">
        <f t="shared" si="182"/>
        <v>3-Jul-1971</v>
      </c>
      <c r="I1202" s="13">
        <v>26117</v>
      </c>
      <c r="J1202" s="18">
        <f t="shared" si="183"/>
        <v>51</v>
      </c>
      <c r="K1202">
        <v>0</v>
      </c>
      <c r="L1202" s="14">
        <v>9875.68</v>
      </c>
      <c r="M1202" t="s">
        <v>8</v>
      </c>
      <c r="N1202">
        <f t="shared" si="184"/>
        <v>1</v>
      </c>
      <c r="O1202" s="8" t="str">
        <f t="shared" si="185"/>
        <v>tier - 2</v>
      </c>
      <c r="P1202" t="s">
        <v>9</v>
      </c>
      <c r="Q1202">
        <f t="shared" si="186"/>
        <v>1</v>
      </c>
      <c r="R1202" s="8" t="str">
        <f t="shared" si="187"/>
        <v>tier - 3</v>
      </c>
      <c r="S1202" t="s">
        <v>244</v>
      </c>
      <c r="T1202" s="8" t="str">
        <f t="shared" si="188"/>
        <v>R1024</v>
      </c>
    </row>
    <row r="1203" spans="1:20">
      <c r="A1203" t="s">
        <v>1231</v>
      </c>
      <c r="B1203" t="str">
        <f t="shared" si="189"/>
        <v>Id1137</v>
      </c>
      <c r="C1203">
        <v>1971</v>
      </c>
      <c r="D1203" s="8">
        <f t="shared" si="180"/>
        <v>1971</v>
      </c>
      <c r="E1203" t="s">
        <v>34</v>
      </c>
      <c r="F1203" s="8" t="str">
        <f t="shared" si="181"/>
        <v>Oct</v>
      </c>
      <c r="G1203">
        <v>3</v>
      </c>
      <c r="H1203" s="15" t="str">
        <f t="shared" si="182"/>
        <v>3-Oct-1971</v>
      </c>
      <c r="I1203" s="13">
        <v>26209</v>
      </c>
      <c r="J1203" s="18">
        <f t="shared" si="183"/>
        <v>51</v>
      </c>
      <c r="K1203">
        <v>1</v>
      </c>
      <c r="L1203" s="14">
        <v>9877.61</v>
      </c>
      <c r="M1203" t="s">
        <v>8</v>
      </c>
      <c r="N1203">
        <f t="shared" si="184"/>
        <v>1</v>
      </c>
      <c r="O1203" s="8" t="str">
        <f t="shared" si="185"/>
        <v>tier - 2</v>
      </c>
      <c r="P1203" t="s">
        <v>13</v>
      </c>
      <c r="Q1203">
        <f t="shared" si="186"/>
        <v>2</v>
      </c>
      <c r="R1203" s="8" t="str">
        <f t="shared" si="187"/>
        <v>tier - 1</v>
      </c>
      <c r="S1203" t="s">
        <v>10</v>
      </c>
      <c r="T1203" s="8" t="str">
        <f t="shared" si="188"/>
        <v>R1013</v>
      </c>
    </row>
    <row r="1204" spans="1:20">
      <c r="A1204" t="s">
        <v>1232</v>
      </c>
      <c r="B1204" t="str">
        <f t="shared" si="189"/>
        <v>Id1136</v>
      </c>
      <c r="C1204">
        <v>1971</v>
      </c>
      <c r="D1204" s="8">
        <f t="shared" si="180"/>
        <v>1971</v>
      </c>
      <c r="E1204" t="s">
        <v>12</v>
      </c>
      <c r="F1204" s="8" t="str">
        <f t="shared" si="181"/>
        <v>Nov</v>
      </c>
      <c r="G1204">
        <v>8</v>
      </c>
      <c r="H1204" s="15" t="str">
        <f t="shared" si="182"/>
        <v>8-Nov-1971</v>
      </c>
      <c r="I1204" s="13">
        <v>26245</v>
      </c>
      <c r="J1204" s="18">
        <f t="shared" si="183"/>
        <v>51</v>
      </c>
      <c r="K1204">
        <v>1</v>
      </c>
      <c r="L1204" s="14">
        <v>9880.07</v>
      </c>
      <c r="M1204" t="s">
        <v>8</v>
      </c>
      <c r="N1204">
        <f t="shared" si="184"/>
        <v>1</v>
      </c>
      <c r="O1204" s="8" t="str">
        <f t="shared" si="185"/>
        <v>tier - 2</v>
      </c>
      <c r="P1204" t="s">
        <v>9</v>
      </c>
      <c r="Q1204">
        <f t="shared" si="186"/>
        <v>1</v>
      </c>
      <c r="R1204" s="8" t="str">
        <f t="shared" si="187"/>
        <v>tier - 3</v>
      </c>
      <c r="S1204" t="s">
        <v>39</v>
      </c>
      <c r="T1204" s="8" t="str">
        <f t="shared" si="188"/>
        <v>R1011</v>
      </c>
    </row>
    <row r="1205" spans="1:20">
      <c r="A1205" t="s">
        <v>1233</v>
      </c>
      <c r="B1205" t="str">
        <f t="shared" si="189"/>
        <v>Id1135</v>
      </c>
      <c r="C1205">
        <v>1966</v>
      </c>
      <c r="D1205" s="8">
        <f t="shared" si="180"/>
        <v>1966</v>
      </c>
      <c r="E1205" t="s">
        <v>12</v>
      </c>
      <c r="F1205" s="8" t="str">
        <f t="shared" si="181"/>
        <v>Nov</v>
      </c>
      <c r="G1205">
        <v>5</v>
      </c>
      <c r="H1205" s="15" t="str">
        <f t="shared" si="182"/>
        <v>5-Nov-1966</v>
      </c>
      <c r="I1205" s="13">
        <v>24416</v>
      </c>
      <c r="J1205" s="18">
        <f t="shared" si="183"/>
        <v>56</v>
      </c>
      <c r="K1205">
        <v>0</v>
      </c>
      <c r="L1205" s="14">
        <v>9890.23</v>
      </c>
      <c r="M1205" t="s">
        <v>9</v>
      </c>
      <c r="N1205">
        <f t="shared" si="184"/>
        <v>4</v>
      </c>
      <c r="O1205" s="8" t="str">
        <f t="shared" si="185"/>
        <v>tier - 3</v>
      </c>
      <c r="P1205" t="s">
        <v>9</v>
      </c>
      <c r="Q1205">
        <f t="shared" si="186"/>
        <v>1</v>
      </c>
      <c r="R1205" s="8" t="str">
        <f t="shared" si="187"/>
        <v>tier - 3</v>
      </c>
      <c r="S1205" t="s">
        <v>10</v>
      </c>
      <c r="T1205" s="8" t="str">
        <f t="shared" si="188"/>
        <v>R1013</v>
      </c>
    </row>
    <row r="1206" spans="1:20">
      <c r="A1206" t="s">
        <v>1234</v>
      </c>
      <c r="B1206" t="str">
        <f t="shared" si="189"/>
        <v>Id1134</v>
      </c>
      <c r="C1206">
        <v>1996</v>
      </c>
      <c r="D1206" s="8">
        <f t="shared" si="180"/>
        <v>1996</v>
      </c>
      <c r="E1206" t="s">
        <v>7</v>
      </c>
      <c r="F1206" s="8" t="str">
        <f t="shared" si="181"/>
        <v>Jul</v>
      </c>
      <c r="G1206">
        <v>8</v>
      </c>
      <c r="H1206" s="15" t="str">
        <f t="shared" si="182"/>
        <v>8-Jul-1996</v>
      </c>
      <c r="I1206" s="13">
        <v>35254</v>
      </c>
      <c r="J1206" s="18">
        <f t="shared" si="183"/>
        <v>26</v>
      </c>
      <c r="K1206">
        <v>0</v>
      </c>
      <c r="L1206" s="14">
        <v>9894.69</v>
      </c>
      <c r="M1206" t="s">
        <v>8</v>
      </c>
      <c r="N1206">
        <f t="shared" si="184"/>
        <v>1</v>
      </c>
      <c r="O1206" s="8" t="str">
        <f t="shared" si="185"/>
        <v>tier - 2</v>
      </c>
      <c r="P1206" t="s">
        <v>9</v>
      </c>
      <c r="Q1206">
        <f t="shared" si="186"/>
        <v>1</v>
      </c>
      <c r="R1206" s="8" t="str">
        <f t="shared" si="187"/>
        <v>tier - 3</v>
      </c>
      <c r="S1206" t="s">
        <v>20</v>
      </c>
      <c r="T1206" s="8" t="str">
        <f t="shared" si="188"/>
        <v>R1012</v>
      </c>
    </row>
    <row r="1207" spans="1:20">
      <c r="A1207" t="s">
        <v>1235</v>
      </c>
      <c r="B1207" t="str">
        <f t="shared" si="189"/>
        <v>Id1133</v>
      </c>
      <c r="C1207">
        <v>1962</v>
      </c>
      <c r="D1207" s="8">
        <f t="shared" si="180"/>
        <v>1962</v>
      </c>
      <c r="E1207" t="s">
        <v>32</v>
      </c>
      <c r="F1207" s="8" t="str">
        <f t="shared" si="181"/>
        <v>Aug</v>
      </c>
      <c r="G1207">
        <v>17</v>
      </c>
      <c r="H1207" s="15" t="str">
        <f t="shared" si="182"/>
        <v>17-Aug-1962</v>
      </c>
      <c r="I1207" s="13">
        <v>22875</v>
      </c>
      <c r="J1207" s="18">
        <f t="shared" si="183"/>
        <v>60</v>
      </c>
      <c r="K1207">
        <v>0</v>
      </c>
      <c r="L1207" s="14">
        <v>9907.83</v>
      </c>
      <c r="M1207" t="s">
        <v>9</v>
      </c>
      <c r="N1207">
        <f t="shared" si="184"/>
        <v>4</v>
      </c>
      <c r="O1207" s="8" t="str">
        <f t="shared" si="185"/>
        <v>tier - 3</v>
      </c>
      <c r="P1207" t="s">
        <v>8</v>
      </c>
      <c r="Q1207">
        <f t="shared" si="186"/>
        <v>9</v>
      </c>
      <c r="R1207" s="8" t="str">
        <f t="shared" si="187"/>
        <v>tier - 2</v>
      </c>
      <c r="S1207" t="s">
        <v>10</v>
      </c>
      <c r="T1207" s="8" t="str">
        <f t="shared" si="188"/>
        <v>R1013</v>
      </c>
    </row>
    <row r="1208" spans="1:20">
      <c r="A1208" t="s">
        <v>1236</v>
      </c>
      <c r="B1208" t="str">
        <f t="shared" si="189"/>
        <v>Id1132</v>
      </c>
      <c r="C1208">
        <v>1972</v>
      </c>
      <c r="D1208" s="8">
        <f t="shared" si="180"/>
        <v>1972</v>
      </c>
      <c r="E1208" t="s">
        <v>17</v>
      </c>
      <c r="F1208" s="8" t="str">
        <f t="shared" si="181"/>
        <v>Sep</v>
      </c>
      <c r="G1208">
        <v>14</v>
      </c>
      <c r="H1208" s="15" t="str">
        <f t="shared" si="182"/>
        <v>14-Sep-1972</v>
      </c>
      <c r="I1208" s="13">
        <v>26556</v>
      </c>
      <c r="J1208" s="18">
        <f t="shared" si="183"/>
        <v>50</v>
      </c>
      <c r="K1208">
        <v>1</v>
      </c>
      <c r="L1208" s="14">
        <v>9910.36</v>
      </c>
      <c r="M1208" t="s">
        <v>8</v>
      </c>
      <c r="N1208">
        <f t="shared" si="184"/>
        <v>1</v>
      </c>
      <c r="O1208" s="8" t="str">
        <f t="shared" si="185"/>
        <v>tier - 2</v>
      </c>
      <c r="P1208" t="s">
        <v>9</v>
      </c>
      <c r="Q1208">
        <f t="shared" si="186"/>
        <v>1</v>
      </c>
      <c r="R1208" s="8" t="str">
        <f t="shared" si="187"/>
        <v>tier - 3</v>
      </c>
      <c r="S1208" t="s">
        <v>20</v>
      </c>
      <c r="T1208" s="8" t="str">
        <f t="shared" si="188"/>
        <v>R1012</v>
      </c>
    </row>
    <row r="1209" spans="1:20">
      <c r="A1209" t="s">
        <v>1237</v>
      </c>
      <c r="B1209" t="str">
        <f t="shared" si="189"/>
        <v>Id1131</v>
      </c>
      <c r="C1209">
        <v>1985</v>
      </c>
      <c r="D1209" s="8">
        <f t="shared" si="180"/>
        <v>1985</v>
      </c>
      <c r="E1209" t="s">
        <v>32</v>
      </c>
      <c r="F1209" s="8" t="str">
        <f t="shared" si="181"/>
        <v>Aug</v>
      </c>
      <c r="G1209">
        <v>19</v>
      </c>
      <c r="H1209" s="15" t="str">
        <f t="shared" si="182"/>
        <v>19-Aug-1985</v>
      </c>
      <c r="I1209" s="13">
        <v>31278</v>
      </c>
      <c r="J1209" s="18">
        <f t="shared" si="183"/>
        <v>37</v>
      </c>
      <c r="K1209">
        <v>3</v>
      </c>
      <c r="L1209" s="14">
        <v>9930.64</v>
      </c>
      <c r="M1209" t="s">
        <v>8</v>
      </c>
      <c r="N1209">
        <f t="shared" si="184"/>
        <v>1</v>
      </c>
      <c r="O1209" s="8" t="str">
        <f t="shared" si="185"/>
        <v>tier - 2</v>
      </c>
      <c r="P1209" t="s">
        <v>9</v>
      </c>
      <c r="Q1209">
        <f t="shared" si="186"/>
        <v>1</v>
      </c>
      <c r="R1209" s="8" t="str">
        <f t="shared" si="187"/>
        <v>tier - 3</v>
      </c>
      <c r="S1209" t="s">
        <v>197</v>
      </c>
      <c r="T1209" s="8" t="str">
        <f t="shared" si="188"/>
        <v>R1025</v>
      </c>
    </row>
    <row r="1210" spans="1:20">
      <c r="A1210" t="s">
        <v>1238</v>
      </c>
      <c r="B1210" t="str">
        <f t="shared" si="189"/>
        <v>Id1130</v>
      </c>
      <c r="C1210">
        <v>1983</v>
      </c>
      <c r="D1210" s="8">
        <f t="shared" si="180"/>
        <v>1983</v>
      </c>
      <c r="E1210" t="s">
        <v>27</v>
      </c>
      <c r="F1210" s="8" t="str">
        <f t="shared" si="181"/>
        <v>Dec</v>
      </c>
      <c r="G1210">
        <v>3</v>
      </c>
      <c r="H1210" s="15" t="str">
        <f t="shared" si="182"/>
        <v>3-Dec-1983</v>
      </c>
      <c r="I1210" s="13">
        <v>30653</v>
      </c>
      <c r="J1210" s="18">
        <f t="shared" si="183"/>
        <v>39</v>
      </c>
      <c r="K1210">
        <v>3</v>
      </c>
      <c r="L1210" s="14">
        <v>9931.9599999999991</v>
      </c>
      <c r="M1210" t="s">
        <v>8</v>
      </c>
      <c r="N1210">
        <f t="shared" si="184"/>
        <v>1</v>
      </c>
      <c r="O1210" s="8" t="str">
        <f t="shared" si="185"/>
        <v>tier - 2</v>
      </c>
      <c r="P1210" t="s">
        <v>8</v>
      </c>
      <c r="Q1210">
        <f t="shared" si="186"/>
        <v>9</v>
      </c>
      <c r="R1210" s="8" t="str">
        <f t="shared" si="187"/>
        <v>tier - 2</v>
      </c>
      <c r="S1210" t="s">
        <v>20</v>
      </c>
      <c r="T1210" s="8" t="str">
        <f t="shared" si="188"/>
        <v>R1012</v>
      </c>
    </row>
    <row r="1211" spans="1:20">
      <c r="A1211" t="s">
        <v>1239</v>
      </c>
      <c r="B1211" t="str">
        <f t="shared" si="189"/>
        <v>Id1129</v>
      </c>
      <c r="C1211">
        <v>1964</v>
      </c>
      <c r="D1211" s="8">
        <f t="shared" si="180"/>
        <v>1964</v>
      </c>
      <c r="E1211" t="s">
        <v>17</v>
      </c>
      <c r="F1211" s="8" t="str">
        <f t="shared" si="181"/>
        <v>Sep</v>
      </c>
      <c r="G1211">
        <v>11</v>
      </c>
      <c r="H1211" s="15" t="str">
        <f t="shared" si="182"/>
        <v>11-Sep-1964</v>
      </c>
      <c r="I1211" s="13">
        <v>23631</v>
      </c>
      <c r="J1211" s="18">
        <f t="shared" si="183"/>
        <v>58</v>
      </c>
      <c r="K1211">
        <v>0</v>
      </c>
      <c r="L1211" s="14">
        <v>9933.44</v>
      </c>
      <c r="M1211" t="s">
        <v>9</v>
      </c>
      <c r="N1211">
        <f t="shared" si="184"/>
        <v>4</v>
      </c>
      <c r="O1211" s="8" t="str">
        <f t="shared" si="185"/>
        <v>tier - 3</v>
      </c>
      <c r="P1211" t="s">
        <v>9</v>
      </c>
      <c r="Q1211">
        <f t="shared" si="186"/>
        <v>1</v>
      </c>
      <c r="R1211" s="8" t="str">
        <f t="shared" si="187"/>
        <v>tier - 3</v>
      </c>
      <c r="S1211" t="s">
        <v>10</v>
      </c>
      <c r="T1211" s="8" t="str">
        <f t="shared" si="188"/>
        <v>R1013</v>
      </c>
    </row>
    <row r="1212" spans="1:20">
      <c r="A1212" t="s">
        <v>1240</v>
      </c>
      <c r="B1212" t="str">
        <f t="shared" si="189"/>
        <v>Id1128</v>
      </c>
      <c r="C1212">
        <v>1971</v>
      </c>
      <c r="D1212" s="8">
        <f t="shared" si="180"/>
        <v>1971</v>
      </c>
      <c r="E1212" t="s">
        <v>27</v>
      </c>
      <c r="F1212" s="8" t="str">
        <f t="shared" si="181"/>
        <v>Dec</v>
      </c>
      <c r="G1212">
        <v>26</v>
      </c>
      <c r="H1212" s="15" t="str">
        <f t="shared" si="182"/>
        <v>26-Dec-1971</v>
      </c>
      <c r="I1212" s="13">
        <v>26293</v>
      </c>
      <c r="J1212" s="18">
        <f t="shared" si="183"/>
        <v>51</v>
      </c>
      <c r="K1212">
        <v>1</v>
      </c>
      <c r="L1212" s="14">
        <v>9957.7199999999993</v>
      </c>
      <c r="M1212" t="s">
        <v>8</v>
      </c>
      <c r="N1212">
        <f t="shared" si="184"/>
        <v>1</v>
      </c>
      <c r="O1212" s="8" t="str">
        <f t="shared" si="185"/>
        <v>tier - 2</v>
      </c>
      <c r="P1212" t="s">
        <v>9</v>
      </c>
      <c r="Q1212">
        <f t="shared" si="186"/>
        <v>1</v>
      </c>
      <c r="R1212" s="8" t="str">
        <f t="shared" si="187"/>
        <v>tier - 3</v>
      </c>
      <c r="S1212" t="s">
        <v>167</v>
      </c>
      <c r="T1212" s="8" t="str">
        <f t="shared" si="188"/>
        <v>R1018</v>
      </c>
    </row>
    <row r="1213" spans="1:20">
      <c r="A1213" t="s">
        <v>1241</v>
      </c>
      <c r="B1213" t="str">
        <f t="shared" si="189"/>
        <v>Id1127</v>
      </c>
      <c r="C1213">
        <v>1971</v>
      </c>
      <c r="D1213" s="8">
        <f t="shared" si="180"/>
        <v>1971</v>
      </c>
      <c r="E1213" t="s">
        <v>34</v>
      </c>
      <c r="F1213" s="8" t="str">
        <f t="shared" si="181"/>
        <v>Oct</v>
      </c>
      <c r="G1213">
        <v>6</v>
      </c>
      <c r="H1213" s="15" t="str">
        <f t="shared" si="182"/>
        <v>6-Oct-1971</v>
      </c>
      <c r="I1213" s="13">
        <v>26212</v>
      </c>
      <c r="J1213" s="18">
        <f t="shared" si="183"/>
        <v>51</v>
      </c>
      <c r="K1213">
        <v>1</v>
      </c>
      <c r="L1213" s="14">
        <v>9964.06</v>
      </c>
      <c r="M1213" t="s">
        <v>8</v>
      </c>
      <c r="N1213">
        <f t="shared" si="184"/>
        <v>1</v>
      </c>
      <c r="O1213" s="8" t="str">
        <f t="shared" si="185"/>
        <v>tier - 2</v>
      </c>
      <c r="P1213" t="s">
        <v>8</v>
      </c>
      <c r="Q1213">
        <f t="shared" si="186"/>
        <v>9</v>
      </c>
      <c r="R1213" s="8" t="str">
        <f t="shared" si="187"/>
        <v>tier - 2</v>
      </c>
      <c r="S1213" t="s">
        <v>163</v>
      </c>
      <c r="T1213" s="8" t="str">
        <f t="shared" si="188"/>
        <v>R1019</v>
      </c>
    </row>
    <row r="1214" spans="1:20">
      <c r="A1214" t="s">
        <v>1242</v>
      </c>
      <c r="B1214" t="str">
        <f t="shared" si="189"/>
        <v>Id1126</v>
      </c>
      <c r="C1214">
        <v>1970</v>
      </c>
      <c r="D1214" s="8">
        <f t="shared" si="180"/>
        <v>1970</v>
      </c>
      <c r="E1214" t="s">
        <v>32</v>
      </c>
      <c r="F1214" s="8" t="str">
        <f t="shared" si="181"/>
        <v>Aug</v>
      </c>
      <c r="G1214">
        <v>11</v>
      </c>
      <c r="H1214" s="15" t="str">
        <f t="shared" si="182"/>
        <v>11-Aug-1970</v>
      </c>
      <c r="I1214" s="13">
        <v>25791</v>
      </c>
      <c r="J1214" s="18">
        <f t="shared" si="183"/>
        <v>52</v>
      </c>
      <c r="K1214">
        <v>0</v>
      </c>
      <c r="L1214" s="14">
        <v>9991.0400000000009</v>
      </c>
      <c r="M1214" t="s">
        <v>8</v>
      </c>
      <c r="N1214">
        <f t="shared" si="184"/>
        <v>1</v>
      </c>
      <c r="O1214" s="8" t="str">
        <f t="shared" si="185"/>
        <v>tier - 2</v>
      </c>
      <c r="P1214" t="s">
        <v>9</v>
      </c>
      <c r="Q1214">
        <f t="shared" si="186"/>
        <v>1</v>
      </c>
      <c r="R1214" s="8" t="str">
        <f t="shared" si="187"/>
        <v>tier - 3</v>
      </c>
      <c r="S1214" t="s">
        <v>20</v>
      </c>
      <c r="T1214" s="8" t="str">
        <f t="shared" si="188"/>
        <v>R1012</v>
      </c>
    </row>
    <row r="1215" spans="1:20">
      <c r="A1215" t="s">
        <v>1243</v>
      </c>
      <c r="B1215" t="str">
        <f t="shared" si="189"/>
        <v>Id1125</v>
      </c>
      <c r="C1215">
        <v>1988</v>
      </c>
      <c r="D1215" s="8">
        <f t="shared" si="180"/>
        <v>1988</v>
      </c>
      <c r="E1215" t="s">
        <v>7</v>
      </c>
      <c r="F1215" s="8" t="str">
        <f t="shared" si="181"/>
        <v>Jul</v>
      </c>
      <c r="G1215">
        <v>3</v>
      </c>
      <c r="H1215" s="15" t="str">
        <f t="shared" si="182"/>
        <v>3-Jul-1988</v>
      </c>
      <c r="I1215" s="13">
        <v>32327</v>
      </c>
      <c r="J1215" s="18">
        <f t="shared" si="183"/>
        <v>34</v>
      </c>
      <c r="K1215">
        <v>3</v>
      </c>
      <c r="L1215" s="14">
        <v>10011.44</v>
      </c>
      <c r="M1215" t="s">
        <v>9</v>
      </c>
      <c r="N1215">
        <f t="shared" si="184"/>
        <v>4</v>
      </c>
      <c r="O1215" s="8" t="str">
        <f t="shared" si="185"/>
        <v>tier - 3</v>
      </c>
      <c r="P1215" t="s">
        <v>9</v>
      </c>
      <c r="Q1215">
        <f t="shared" si="186"/>
        <v>1</v>
      </c>
      <c r="R1215" s="8" t="str">
        <f t="shared" si="187"/>
        <v>tier - 3</v>
      </c>
      <c r="S1215" t="s">
        <v>532</v>
      </c>
      <c r="T1215" s="8" t="str">
        <f t="shared" si="188"/>
        <v>R1026</v>
      </c>
    </row>
    <row r="1216" spans="1:20">
      <c r="A1216" t="s">
        <v>1244</v>
      </c>
      <c r="B1216" t="str">
        <f t="shared" si="189"/>
        <v>Id1124</v>
      </c>
      <c r="C1216">
        <v>1979</v>
      </c>
      <c r="D1216" s="8">
        <f t="shared" si="180"/>
        <v>1979</v>
      </c>
      <c r="E1216" t="s">
        <v>27</v>
      </c>
      <c r="F1216" s="8" t="str">
        <f t="shared" si="181"/>
        <v>Dec</v>
      </c>
      <c r="G1216">
        <v>28</v>
      </c>
      <c r="H1216" s="15" t="str">
        <f t="shared" si="182"/>
        <v>28-Dec-1979</v>
      </c>
      <c r="I1216" s="13">
        <v>29217</v>
      </c>
      <c r="J1216" s="18">
        <f t="shared" si="183"/>
        <v>43</v>
      </c>
      <c r="K1216">
        <v>2</v>
      </c>
      <c r="L1216" s="14">
        <v>10027.15</v>
      </c>
      <c r="M1216" t="s">
        <v>9</v>
      </c>
      <c r="N1216">
        <f t="shared" si="184"/>
        <v>4</v>
      </c>
      <c r="O1216" s="8" t="str">
        <f t="shared" si="185"/>
        <v>tier - 3</v>
      </c>
      <c r="P1216" t="s">
        <v>13</v>
      </c>
      <c r="Q1216">
        <f t="shared" si="186"/>
        <v>2</v>
      </c>
      <c r="R1216" s="8" t="str">
        <f t="shared" si="187"/>
        <v>tier - 1</v>
      </c>
      <c r="S1216" t="s">
        <v>297</v>
      </c>
      <c r="T1216" s="8" t="str">
        <f t="shared" si="188"/>
        <v>R1021</v>
      </c>
    </row>
    <row r="1217" spans="1:20">
      <c r="A1217" t="s">
        <v>1245</v>
      </c>
      <c r="B1217" t="str">
        <f t="shared" si="189"/>
        <v>Id1123</v>
      </c>
      <c r="C1217">
        <v>1974</v>
      </c>
      <c r="D1217" s="8">
        <f t="shared" si="180"/>
        <v>1974</v>
      </c>
      <c r="E1217" t="s">
        <v>32</v>
      </c>
      <c r="F1217" s="8" t="str">
        <f t="shared" si="181"/>
        <v>Aug</v>
      </c>
      <c r="G1217">
        <v>30</v>
      </c>
      <c r="H1217" s="15" t="str">
        <f t="shared" si="182"/>
        <v>30-Aug-1974</v>
      </c>
      <c r="I1217" s="13">
        <v>27271</v>
      </c>
      <c r="J1217" s="18">
        <f t="shared" si="183"/>
        <v>48</v>
      </c>
      <c r="K1217">
        <v>2</v>
      </c>
      <c r="L1217" s="14">
        <v>10043.25</v>
      </c>
      <c r="M1217" t="s">
        <v>9</v>
      </c>
      <c r="N1217">
        <f t="shared" si="184"/>
        <v>4</v>
      </c>
      <c r="O1217" s="8" t="str">
        <f t="shared" si="185"/>
        <v>tier - 3</v>
      </c>
      <c r="P1217" t="s">
        <v>8</v>
      </c>
      <c r="Q1217">
        <f t="shared" si="186"/>
        <v>9</v>
      </c>
      <c r="R1217" s="8" t="str">
        <f t="shared" si="187"/>
        <v>tier - 2</v>
      </c>
      <c r="S1217" t="s">
        <v>244</v>
      </c>
      <c r="T1217" s="8" t="str">
        <f t="shared" si="188"/>
        <v>R1024</v>
      </c>
    </row>
    <row r="1218" spans="1:20">
      <c r="A1218" t="s">
        <v>1246</v>
      </c>
      <c r="B1218" t="str">
        <f t="shared" si="189"/>
        <v>Id1122</v>
      </c>
      <c r="C1218">
        <v>1969</v>
      </c>
      <c r="D1218" s="8">
        <f t="shared" ref="D1218:D1281" si="190">IF(C1218="?",ROUND(AVERAGE($C$2:$C$2344),0),C1218)</f>
        <v>1969</v>
      </c>
      <c r="E1218" t="s">
        <v>32</v>
      </c>
      <c r="F1218" s="8" t="str">
        <f t="shared" ref="F1218:F1281" si="191">IF(E1218="?","Sep",E1218)</f>
        <v>Aug</v>
      </c>
      <c r="G1218">
        <v>22</v>
      </c>
      <c r="H1218" s="15" t="str">
        <f t="shared" ref="H1218:H1281" si="192">CONCATENATE(G1218,"-",F1218,"-",D1218)</f>
        <v>22-Aug-1969</v>
      </c>
      <c r="I1218" s="13">
        <v>25437</v>
      </c>
      <c r="J1218" s="18">
        <f t="shared" ref="J1218:J1281" si="193">DATEDIF(I1218,"8-6-2023","Y")</f>
        <v>53</v>
      </c>
      <c r="K1218">
        <v>1</v>
      </c>
      <c r="L1218" s="14">
        <v>10065.41</v>
      </c>
      <c r="M1218" t="s">
        <v>9</v>
      </c>
      <c r="N1218">
        <f t="shared" ref="N1218:N1281" si="194">MATCH(M1218,$M$2:$M$2344,0)</f>
        <v>4</v>
      </c>
      <c r="O1218" s="8" t="str">
        <f t="shared" ref="O1218:O1281" si="195">IF(M1218="?",INDEX($M$2:$M$2344,MODE($N$2:$N$2344)),M1218)</f>
        <v>tier - 3</v>
      </c>
      <c r="P1218" t="s">
        <v>8</v>
      </c>
      <c r="Q1218">
        <f t="shared" ref="Q1218:Q1281" si="196">MATCH(P1218,$P$2:$P$2344,0)</f>
        <v>9</v>
      </c>
      <c r="R1218" s="8" t="str">
        <f t="shared" ref="R1218:R1281" si="197">IF(P1218="?",INDEX($P$2:$P$2344,MODE($Q$2:$Q$2344)),P1218)</f>
        <v>tier - 2</v>
      </c>
      <c r="S1218" t="s">
        <v>39</v>
      </c>
      <c r="T1218" s="8" t="str">
        <f t="shared" ref="T1218:T1281" si="198">IF(S1218="?","Unknown",S1218)</f>
        <v>R1011</v>
      </c>
    </row>
    <row r="1219" spans="1:20">
      <c r="A1219" t="s">
        <v>1247</v>
      </c>
      <c r="B1219" t="str">
        <f t="shared" ref="B1219:B1282" si="199">IF(A1219="?", "Unknown",A1219)</f>
        <v>Id1121</v>
      </c>
      <c r="C1219">
        <v>1969</v>
      </c>
      <c r="D1219" s="8">
        <f t="shared" si="190"/>
        <v>1969</v>
      </c>
      <c r="E1219" t="s">
        <v>34</v>
      </c>
      <c r="F1219" s="8" t="str">
        <f t="shared" si="191"/>
        <v>Oct</v>
      </c>
      <c r="G1219">
        <v>27</v>
      </c>
      <c r="H1219" s="15" t="str">
        <f t="shared" si="192"/>
        <v>27-Oct-1969</v>
      </c>
      <c r="I1219" s="13">
        <v>25503</v>
      </c>
      <c r="J1219" s="18">
        <f t="shared" si="193"/>
        <v>53</v>
      </c>
      <c r="K1219">
        <v>0</v>
      </c>
      <c r="L1219" s="14">
        <v>10072.06</v>
      </c>
      <c r="M1219" t="s">
        <v>9</v>
      </c>
      <c r="N1219">
        <f t="shared" si="194"/>
        <v>4</v>
      </c>
      <c r="O1219" s="8" t="str">
        <f t="shared" si="195"/>
        <v>tier - 3</v>
      </c>
      <c r="P1219" t="s">
        <v>13</v>
      </c>
      <c r="Q1219">
        <f t="shared" si="196"/>
        <v>2</v>
      </c>
      <c r="R1219" s="8" t="str">
        <f t="shared" si="197"/>
        <v>tier - 1</v>
      </c>
      <c r="S1219" t="s">
        <v>353</v>
      </c>
      <c r="T1219" s="8" t="str">
        <f t="shared" si="198"/>
        <v>R1017</v>
      </c>
    </row>
    <row r="1220" spans="1:20">
      <c r="A1220" t="s">
        <v>1248</v>
      </c>
      <c r="B1220" t="str">
        <f t="shared" si="199"/>
        <v>Id1120</v>
      </c>
      <c r="C1220">
        <v>1969</v>
      </c>
      <c r="D1220" s="8">
        <f t="shared" si="190"/>
        <v>1969</v>
      </c>
      <c r="E1220" t="s">
        <v>7</v>
      </c>
      <c r="F1220" s="8" t="str">
        <f t="shared" si="191"/>
        <v>Jul</v>
      </c>
      <c r="G1220">
        <v>3</v>
      </c>
      <c r="H1220" s="15" t="str">
        <f t="shared" si="192"/>
        <v>3-Jul-1969</v>
      </c>
      <c r="I1220" s="13">
        <v>25387</v>
      </c>
      <c r="J1220" s="18">
        <f t="shared" si="193"/>
        <v>53</v>
      </c>
      <c r="K1220">
        <v>1</v>
      </c>
      <c r="L1220" s="14">
        <v>10085.85</v>
      </c>
      <c r="M1220" t="s">
        <v>9</v>
      </c>
      <c r="N1220">
        <f t="shared" si="194"/>
        <v>4</v>
      </c>
      <c r="O1220" s="8" t="str">
        <f t="shared" si="195"/>
        <v>tier - 3</v>
      </c>
      <c r="P1220" t="s">
        <v>9</v>
      </c>
      <c r="Q1220">
        <f t="shared" si="196"/>
        <v>1</v>
      </c>
      <c r="R1220" s="8" t="str">
        <f t="shared" si="197"/>
        <v>tier - 3</v>
      </c>
      <c r="S1220" t="s">
        <v>39</v>
      </c>
      <c r="T1220" s="8" t="str">
        <f t="shared" si="198"/>
        <v>R1011</v>
      </c>
    </row>
    <row r="1221" spans="1:20">
      <c r="A1221" t="s">
        <v>1249</v>
      </c>
      <c r="B1221" t="str">
        <f t="shared" si="199"/>
        <v>Id1119</v>
      </c>
      <c r="C1221">
        <v>1976</v>
      </c>
      <c r="D1221" s="8">
        <f t="shared" si="190"/>
        <v>1976</v>
      </c>
      <c r="E1221" t="s">
        <v>27</v>
      </c>
      <c r="F1221" s="8" t="str">
        <f t="shared" si="191"/>
        <v>Dec</v>
      </c>
      <c r="G1221">
        <v>19</v>
      </c>
      <c r="H1221" s="15" t="str">
        <f t="shared" si="192"/>
        <v>19-Dec-1976</v>
      </c>
      <c r="I1221" s="13">
        <v>28113</v>
      </c>
      <c r="J1221" s="18">
        <f t="shared" si="193"/>
        <v>46</v>
      </c>
      <c r="K1221">
        <v>5</v>
      </c>
      <c r="L1221" s="14">
        <v>10096.969999999999</v>
      </c>
      <c r="M1221" t="s">
        <v>9</v>
      </c>
      <c r="N1221">
        <f t="shared" si="194"/>
        <v>4</v>
      </c>
      <c r="O1221" s="8" t="str">
        <f t="shared" si="195"/>
        <v>tier - 3</v>
      </c>
      <c r="P1221" t="s">
        <v>8</v>
      </c>
      <c r="Q1221">
        <f t="shared" si="196"/>
        <v>9</v>
      </c>
      <c r="R1221" s="8" t="str">
        <f t="shared" si="197"/>
        <v>tier - 2</v>
      </c>
      <c r="S1221" t="s">
        <v>39</v>
      </c>
      <c r="T1221" s="8" t="str">
        <f t="shared" si="198"/>
        <v>R1011</v>
      </c>
    </row>
    <row r="1222" spans="1:20">
      <c r="A1222" t="s">
        <v>1250</v>
      </c>
      <c r="B1222" t="str">
        <f t="shared" si="199"/>
        <v>Id1118</v>
      </c>
      <c r="C1222">
        <v>1972</v>
      </c>
      <c r="D1222" s="8">
        <f t="shared" si="190"/>
        <v>1972</v>
      </c>
      <c r="E1222" t="s">
        <v>34</v>
      </c>
      <c r="F1222" s="8" t="str">
        <f t="shared" si="191"/>
        <v>Oct</v>
      </c>
      <c r="G1222">
        <v>19</v>
      </c>
      <c r="H1222" s="15" t="str">
        <f t="shared" si="192"/>
        <v>19-Oct-1972</v>
      </c>
      <c r="I1222" s="13">
        <v>26591</v>
      </c>
      <c r="J1222" s="18">
        <f t="shared" si="193"/>
        <v>50</v>
      </c>
      <c r="K1222">
        <v>1</v>
      </c>
      <c r="L1222" s="14">
        <v>10106.129999999999</v>
      </c>
      <c r="M1222" t="s">
        <v>9</v>
      </c>
      <c r="N1222">
        <f t="shared" si="194"/>
        <v>4</v>
      </c>
      <c r="O1222" s="8" t="str">
        <f t="shared" si="195"/>
        <v>tier - 3</v>
      </c>
      <c r="P1222" t="s">
        <v>13</v>
      </c>
      <c r="Q1222">
        <f t="shared" si="196"/>
        <v>2</v>
      </c>
      <c r="R1222" s="8" t="str">
        <f t="shared" si="197"/>
        <v>tier - 1</v>
      </c>
      <c r="S1222" t="s">
        <v>244</v>
      </c>
      <c r="T1222" s="8" t="str">
        <f t="shared" si="198"/>
        <v>R1024</v>
      </c>
    </row>
    <row r="1223" spans="1:20">
      <c r="A1223" t="s">
        <v>1251</v>
      </c>
      <c r="B1223" t="str">
        <f t="shared" si="199"/>
        <v>Id1117</v>
      </c>
      <c r="C1223">
        <v>1972</v>
      </c>
      <c r="D1223" s="8">
        <f t="shared" si="190"/>
        <v>1972</v>
      </c>
      <c r="E1223" t="s">
        <v>32</v>
      </c>
      <c r="F1223" s="8" t="str">
        <f t="shared" si="191"/>
        <v>Aug</v>
      </c>
      <c r="G1223">
        <v>8</v>
      </c>
      <c r="H1223" s="15" t="str">
        <f t="shared" si="192"/>
        <v>8-Aug-1972</v>
      </c>
      <c r="I1223" s="13">
        <v>26519</v>
      </c>
      <c r="J1223" s="18">
        <f t="shared" si="193"/>
        <v>50</v>
      </c>
      <c r="K1223">
        <v>2</v>
      </c>
      <c r="L1223" s="14">
        <v>10107.219999999999</v>
      </c>
      <c r="M1223" t="s">
        <v>9</v>
      </c>
      <c r="N1223">
        <f t="shared" si="194"/>
        <v>4</v>
      </c>
      <c r="O1223" s="8" t="str">
        <f t="shared" si="195"/>
        <v>tier - 3</v>
      </c>
      <c r="P1223" t="s">
        <v>13</v>
      </c>
      <c r="Q1223">
        <f t="shared" si="196"/>
        <v>2</v>
      </c>
      <c r="R1223" s="8" t="str">
        <f t="shared" si="197"/>
        <v>tier - 1</v>
      </c>
      <c r="S1223" t="s">
        <v>10</v>
      </c>
      <c r="T1223" s="8" t="str">
        <f t="shared" si="198"/>
        <v>R1013</v>
      </c>
    </row>
    <row r="1224" spans="1:20">
      <c r="A1224" t="s">
        <v>1252</v>
      </c>
      <c r="B1224" t="str">
        <f t="shared" si="199"/>
        <v>Id1116</v>
      </c>
      <c r="C1224">
        <v>1975</v>
      </c>
      <c r="D1224" s="8">
        <f t="shared" si="190"/>
        <v>1975</v>
      </c>
      <c r="E1224" t="s">
        <v>7</v>
      </c>
      <c r="F1224" s="8" t="str">
        <f t="shared" si="191"/>
        <v>Jul</v>
      </c>
      <c r="G1224">
        <v>2</v>
      </c>
      <c r="H1224" s="15" t="str">
        <f t="shared" si="192"/>
        <v>2-Jul-1975</v>
      </c>
      <c r="I1224" s="13">
        <v>27577</v>
      </c>
      <c r="J1224" s="18">
        <f t="shared" si="193"/>
        <v>47</v>
      </c>
      <c r="K1224">
        <v>3</v>
      </c>
      <c r="L1224" s="14">
        <v>10115.01</v>
      </c>
      <c r="M1224" t="s">
        <v>9</v>
      </c>
      <c r="N1224">
        <f t="shared" si="194"/>
        <v>4</v>
      </c>
      <c r="O1224" s="8" t="str">
        <f t="shared" si="195"/>
        <v>tier - 3</v>
      </c>
      <c r="P1224" t="s">
        <v>9</v>
      </c>
      <c r="Q1224">
        <f t="shared" si="196"/>
        <v>1</v>
      </c>
      <c r="R1224" s="8" t="str">
        <f t="shared" si="197"/>
        <v>tier - 3</v>
      </c>
      <c r="S1224" t="s">
        <v>20</v>
      </c>
      <c r="T1224" s="8" t="str">
        <f t="shared" si="198"/>
        <v>R1012</v>
      </c>
    </row>
    <row r="1225" spans="1:20">
      <c r="A1225" t="s">
        <v>1253</v>
      </c>
      <c r="B1225" t="str">
        <f t="shared" si="199"/>
        <v>Id1115</v>
      </c>
      <c r="C1225">
        <v>1972</v>
      </c>
      <c r="D1225" s="8">
        <f t="shared" si="190"/>
        <v>1972</v>
      </c>
      <c r="E1225" t="s">
        <v>12</v>
      </c>
      <c r="F1225" s="8" t="str">
        <f t="shared" si="191"/>
        <v>Nov</v>
      </c>
      <c r="G1225">
        <v>16</v>
      </c>
      <c r="H1225" s="15" t="str">
        <f t="shared" si="192"/>
        <v>16-Nov-1972</v>
      </c>
      <c r="I1225" s="13">
        <v>26619</v>
      </c>
      <c r="J1225" s="18">
        <f t="shared" si="193"/>
        <v>50</v>
      </c>
      <c r="K1225">
        <v>2</v>
      </c>
      <c r="L1225" s="14">
        <v>10118.42</v>
      </c>
      <c r="M1225" t="s">
        <v>9</v>
      </c>
      <c r="N1225">
        <f t="shared" si="194"/>
        <v>4</v>
      </c>
      <c r="O1225" s="8" t="str">
        <f t="shared" si="195"/>
        <v>tier - 3</v>
      </c>
      <c r="P1225" t="s">
        <v>9</v>
      </c>
      <c r="Q1225">
        <f t="shared" si="196"/>
        <v>1</v>
      </c>
      <c r="R1225" s="8" t="str">
        <f t="shared" si="197"/>
        <v>tier - 3</v>
      </c>
      <c r="S1225" t="s">
        <v>39</v>
      </c>
      <c r="T1225" s="8" t="str">
        <f t="shared" si="198"/>
        <v>R1011</v>
      </c>
    </row>
    <row r="1226" spans="1:20">
      <c r="A1226" t="s">
        <v>1254</v>
      </c>
      <c r="B1226" t="str">
        <f t="shared" si="199"/>
        <v>Id1114</v>
      </c>
      <c r="C1226">
        <v>1997</v>
      </c>
      <c r="D1226" s="8">
        <f t="shared" si="190"/>
        <v>1997</v>
      </c>
      <c r="E1226" t="s">
        <v>17</v>
      </c>
      <c r="F1226" s="8" t="str">
        <f t="shared" si="191"/>
        <v>Sep</v>
      </c>
      <c r="G1226">
        <v>5</v>
      </c>
      <c r="H1226" s="15" t="str">
        <f t="shared" si="192"/>
        <v>5-Sep-1997</v>
      </c>
      <c r="I1226" s="13">
        <v>35678</v>
      </c>
      <c r="J1226" s="18">
        <f t="shared" si="193"/>
        <v>25</v>
      </c>
      <c r="K1226">
        <v>0</v>
      </c>
      <c r="L1226" s="14">
        <v>10139.84</v>
      </c>
      <c r="M1226" t="s">
        <v>9</v>
      </c>
      <c r="N1226">
        <f t="shared" si="194"/>
        <v>4</v>
      </c>
      <c r="O1226" s="8" t="str">
        <f t="shared" si="195"/>
        <v>tier - 3</v>
      </c>
      <c r="P1226" t="s">
        <v>8</v>
      </c>
      <c r="Q1226">
        <f t="shared" si="196"/>
        <v>9</v>
      </c>
      <c r="R1226" s="8" t="str">
        <f t="shared" si="197"/>
        <v>tier - 2</v>
      </c>
      <c r="S1226" t="s">
        <v>20</v>
      </c>
      <c r="T1226" s="8" t="str">
        <f t="shared" si="198"/>
        <v>R1012</v>
      </c>
    </row>
    <row r="1227" spans="1:20">
      <c r="A1227" t="s">
        <v>1255</v>
      </c>
      <c r="B1227" t="str">
        <f t="shared" si="199"/>
        <v>Id1113</v>
      </c>
      <c r="C1227">
        <v>1974</v>
      </c>
      <c r="D1227" s="8">
        <f t="shared" si="190"/>
        <v>1974</v>
      </c>
      <c r="E1227" t="s">
        <v>27</v>
      </c>
      <c r="F1227" s="8" t="str">
        <f t="shared" si="191"/>
        <v>Dec</v>
      </c>
      <c r="G1227">
        <v>30</v>
      </c>
      <c r="H1227" s="15" t="str">
        <f t="shared" si="192"/>
        <v>30-Dec-1974</v>
      </c>
      <c r="I1227" s="13">
        <v>27393</v>
      </c>
      <c r="J1227" s="18">
        <f t="shared" si="193"/>
        <v>48</v>
      </c>
      <c r="K1227">
        <v>3</v>
      </c>
      <c r="L1227" s="14">
        <v>10141.14</v>
      </c>
      <c r="M1227" t="s">
        <v>9</v>
      </c>
      <c r="N1227">
        <f t="shared" si="194"/>
        <v>4</v>
      </c>
      <c r="O1227" s="8" t="str">
        <f t="shared" si="195"/>
        <v>tier - 3</v>
      </c>
      <c r="P1227" t="s">
        <v>13</v>
      </c>
      <c r="Q1227">
        <f t="shared" si="196"/>
        <v>2</v>
      </c>
      <c r="R1227" s="8" t="str">
        <f t="shared" si="197"/>
        <v>tier - 1</v>
      </c>
      <c r="S1227" t="s">
        <v>165</v>
      </c>
      <c r="T1227" s="8" t="str">
        <f t="shared" si="198"/>
        <v>R1016</v>
      </c>
    </row>
    <row r="1228" spans="1:20">
      <c r="A1228" t="s">
        <v>1256</v>
      </c>
      <c r="B1228" t="str">
        <f t="shared" si="199"/>
        <v>Id1112</v>
      </c>
      <c r="C1228">
        <v>1981</v>
      </c>
      <c r="D1228" s="8">
        <f t="shared" si="190"/>
        <v>1981</v>
      </c>
      <c r="E1228" t="s">
        <v>15</v>
      </c>
      <c r="F1228" s="8" t="str">
        <f t="shared" si="191"/>
        <v>Jun</v>
      </c>
      <c r="G1228">
        <v>12</v>
      </c>
      <c r="H1228" s="15" t="str">
        <f t="shared" si="192"/>
        <v>12-Jun-1981</v>
      </c>
      <c r="I1228" s="13">
        <v>29749</v>
      </c>
      <c r="J1228" s="18">
        <f t="shared" si="193"/>
        <v>41</v>
      </c>
      <c r="K1228">
        <v>1</v>
      </c>
      <c r="L1228" s="14">
        <v>10146.129999999999</v>
      </c>
      <c r="M1228" t="s">
        <v>9</v>
      </c>
      <c r="N1228">
        <f t="shared" si="194"/>
        <v>4</v>
      </c>
      <c r="O1228" s="8" t="str">
        <f t="shared" si="195"/>
        <v>tier - 3</v>
      </c>
      <c r="P1228" t="s">
        <v>13</v>
      </c>
      <c r="Q1228">
        <f t="shared" si="196"/>
        <v>2</v>
      </c>
      <c r="R1228" s="8" t="str">
        <f t="shared" si="197"/>
        <v>tier - 1</v>
      </c>
      <c r="S1228" t="s">
        <v>197</v>
      </c>
      <c r="T1228" s="8" t="str">
        <f t="shared" si="198"/>
        <v>R1025</v>
      </c>
    </row>
    <row r="1229" spans="1:20">
      <c r="A1229" t="s">
        <v>1257</v>
      </c>
      <c r="B1229" t="str">
        <f t="shared" si="199"/>
        <v>Id1111</v>
      </c>
      <c r="C1229">
        <v>1973</v>
      </c>
      <c r="D1229" s="8">
        <f t="shared" si="190"/>
        <v>1973</v>
      </c>
      <c r="E1229" t="s">
        <v>34</v>
      </c>
      <c r="F1229" s="8" t="str">
        <f t="shared" si="191"/>
        <v>Oct</v>
      </c>
      <c r="G1229">
        <v>13</v>
      </c>
      <c r="H1229" s="15" t="str">
        <f t="shared" si="192"/>
        <v>13-Oct-1973</v>
      </c>
      <c r="I1229" s="13">
        <v>26950</v>
      </c>
      <c r="J1229" s="18">
        <f t="shared" si="193"/>
        <v>49</v>
      </c>
      <c r="K1229">
        <v>2</v>
      </c>
      <c r="L1229" s="14">
        <v>10156.780000000001</v>
      </c>
      <c r="M1229" t="s">
        <v>9</v>
      </c>
      <c r="N1229">
        <f t="shared" si="194"/>
        <v>4</v>
      </c>
      <c r="O1229" s="8" t="str">
        <f t="shared" si="195"/>
        <v>tier - 3</v>
      </c>
      <c r="P1229" t="s">
        <v>8</v>
      </c>
      <c r="Q1229">
        <f t="shared" si="196"/>
        <v>9</v>
      </c>
      <c r="R1229" s="8" t="str">
        <f t="shared" si="197"/>
        <v>tier - 2</v>
      </c>
      <c r="S1229" t="s">
        <v>20</v>
      </c>
      <c r="T1229" s="8" t="str">
        <f t="shared" si="198"/>
        <v>R1012</v>
      </c>
    </row>
    <row r="1230" spans="1:20">
      <c r="A1230" t="s">
        <v>1258</v>
      </c>
      <c r="B1230" t="str">
        <f t="shared" si="199"/>
        <v>Id1110</v>
      </c>
      <c r="C1230">
        <v>1972</v>
      </c>
      <c r="D1230" s="8">
        <f t="shared" si="190"/>
        <v>1972</v>
      </c>
      <c r="E1230" t="s">
        <v>7</v>
      </c>
      <c r="F1230" s="8" t="str">
        <f t="shared" si="191"/>
        <v>Jul</v>
      </c>
      <c r="G1230">
        <v>10</v>
      </c>
      <c r="H1230" s="15" t="str">
        <f t="shared" si="192"/>
        <v>10-Jul-1972</v>
      </c>
      <c r="I1230" s="13">
        <v>26490</v>
      </c>
      <c r="J1230" s="18">
        <f t="shared" si="193"/>
        <v>50</v>
      </c>
      <c r="K1230">
        <v>0</v>
      </c>
      <c r="L1230" s="14">
        <v>10160.870000000001</v>
      </c>
      <c r="M1230" t="s">
        <v>9</v>
      </c>
      <c r="N1230">
        <f t="shared" si="194"/>
        <v>4</v>
      </c>
      <c r="O1230" s="8" t="str">
        <f t="shared" si="195"/>
        <v>tier - 3</v>
      </c>
      <c r="P1230" t="s">
        <v>9</v>
      </c>
      <c r="Q1230">
        <f t="shared" si="196"/>
        <v>1</v>
      </c>
      <c r="R1230" s="8" t="str">
        <f t="shared" si="197"/>
        <v>tier - 3</v>
      </c>
      <c r="S1230" t="s">
        <v>197</v>
      </c>
      <c r="T1230" s="8" t="str">
        <f t="shared" si="198"/>
        <v>R1025</v>
      </c>
    </row>
    <row r="1231" spans="1:20">
      <c r="A1231" t="s">
        <v>1259</v>
      </c>
      <c r="B1231" t="str">
        <f t="shared" si="199"/>
        <v>Id1109</v>
      </c>
      <c r="C1231">
        <v>1985</v>
      </c>
      <c r="D1231" s="8">
        <f t="shared" si="190"/>
        <v>1985</v>
      </c>
      <c r="E1231" t="s">
        <v>34</v>
      </c>
      <c r="F1231" s="8" t="str">
        <f t="shared" si="191"/>
        <v>Oct</v>
      </c>
      <c r="G1231">
        <v>16</v>
      </c>
      <c r="H1231" s="15" t="str">
        <f t="shared" si="192"/>
        <v>16-Oct-1985</v>
      </c>
      <c r="I1231" s="13">
        <v>31336</v>
      </c>
      <c r="J1231" s="18">
        <f t="shared" si="193"/>
        <v>37</v>
      </c>
      <c r="K1231">
        <v>3</v>
      </c>
      <c r="L1231" s="14">
        <v>10191.82</v>
      </c>
      <c r="M1231" t="s">
        <v>9</v>
      </c>
      <c r="N1231">
        <f t="shared" si="194"/>
        <v>4</v>
      </c>
      <c r="O1231" s="8" t="str">
        <f t="shared" si="195"/>
        <v>tier - 3</v>
      </c>
      <c r="P1231" t="s">
        <v>8</v>
      </c>
      <c r="Q1231">
        <f t="shared" si="196"/>
        <v>9</v>
      </c>
      <c r="R1231" s="8" t="str">
        <f t="shared" si="197"/>
        <v>tier - 2</v>
      </c>
      <c r="S1231" t="s">
        <v>532</v>
      </c>
      <c r="T1231" s="8" t="str">
        <f t="shared" si="198"/>
        <v>R1026</v>
      </c>
    </row>
    <row r="1232" spans="1:20">
      <c r="A1232" t="s">
        <v>1260</v>
      </c>
      <c r="B1232" t="str">
        <f t="shared" si="199"/>
        <v>Id1108</v>
      </c>
      <c r="C1232">
        <v>1970</v>
      </c>
      <c r="D1232" s="8">
        <f t="shared" si="190"/>
        <v>1970</v>
      </c>
      <c r="E1232" t="s">
        <v>27</v>
      </c>
      <c r="F1232" s="8" t="str">
        <f t="shared" si="191"/>
        <v>Dec</v>
      </c>
      <c r="G1232">
        <v>24</v>
      </c>
      <c r="H1232" s="15" t="str">
        <f t="shared" si="192"/>
        <v>24-Dec-1970</v>
      </c>
      <c r="I1232" s="13">
        <v>25926</v>
      </c>
      <c r="J1232" s="18">
        <f t="shared" si="193"/>
        <v>52</v>
      </c>
      <c r="K1232">
        <v>0</v>
      </c>
      <c r="L1232" s="14">
        <v>10197.77</v>
      </c>
      <c r="M1232" t="s">
        <v>9</v>
      </c>
      <c r="N1232">
        <f t="shared" si="194"/>
        <v>4</v>
      </c>
      <c r="O1232" s="8" t="str">
        <f t="shared" si="195"/>
        <v>tier - 3</v>
      </c>
      <c r="P1232" t="s">
        <v>13</v>
      </c>
      <c r="Q1232">
        <f t="shared" si="196"/>
        <v>2</v>
      </c>
      <c r="R1232" s="8" t="str">
        <f t="shared" si="197"/>
        <v>tier - 1</v>
      </c>
      <c r="S1232" t="s">
        <v>244</v>
      </c>
      <c r="T1232" s="8" t="str">
        <f t="shared" si="198"/>
        <v>R1024</v>
      </c>
    </row>
    <row r="1233" spans="1:20">
      <c r="A1233" t="s">
        <v>1261</v>
      </c>
      <c r="B1233" t="str">
        <f t="shared" si="199"/>
        <v>Id1107</v>
      </c>
      <c r="C1233">
        <v>1967</v>
      </c>
      <c r="D1233" s="8">
        <f t="shared" si="190"/>
        <v>1967</v>
      </c>
      <c r="E1233" t="s">
        <v>17</v>
      </c>
      <c r="F1233" s="8" t="str">
        <f t="shared" si="191"/>
        <v>Sep</v>
      </c>
      <c r="G1233">
        <v>26</v>
      </c>
      <c r="H1233" s="15" t="str">
        <f t="shared" si="192"/>
        <v>26-Sep-1967</v>
      </c>
      <c r="I1233" s="13">
        <v>24741</v>
      </c>
      <c r="J1233" s="18">
        <f t="shared" si="193"/>
        <v>55</v>
      </c>
      <c r="K1233">
        <v>0</v>
      </c>
      <c r="L1233" s="14">
        <v>10214.64</v>
      </c>
      <c r="M1233" t="s">
        <v>9</v>
      </c>
      <c r="N1233">
        <f t="shared" si="194"/>
        <v>4</v>
      </c>
      <c r="O1233" s="8" t="str">
        <f t="shared" si="195"/>
        <v>tier - 3</v>
      </c>
      <c r="P1233" t="s">
        <v>8</v>
      </c>
      <c r="Q1233">
        <f t="shared" si="196"/>
        <v>9</v>
      </c>
      <c r="R1233" s="8" t="str">
        <f t="shared" si="197"/>
        <v>tier - 2</v>
      </c>
      <c r="S1233" t="s">
        <v>39</v>
      </c>
      <c r="T1233" s="8" t="str">
        <f t="shared" si="198"/>
        <v>R1011</v>
      </c>
    </row>
    <row r="1234" spans="1:20">
      <c r="A1234" t="s">
        <v>1262</v>
      </c>
      <c r="B1234" t="str">
        <f t="shared" si="199"/>
        <v>Id1106</v>
      </c>
      <c r="C1234">
        <v>1967</v>
      </c>
      <c r="D1234" s="8">
        <f t="shared" si="190"/>
        <v>1967</v>
      </c>
      <c r="E1234" t="s">
        <v>15</v>
      </c>
      <c r="F1234" s="8" t="str">
        <f t="shared" si="191"/>
        <v>Jun</v>
      </c>
      <c r="G1234">
        <v>28</v>
      </c>
      <c r="H1234" s="15" t="str">
        <f t="shared" si="192"/>
        <v>28-Jun-1967</v>
      </c>
      <c r="I1234" s="13">
        <v>24651</v>
      </c>
      <c r="J1234" s="18">
        <f t="shared" si="193"/>
        <v>55</v>
      </c>
      <c r="K1234">
        <v>0</v>
      </c>
      <c r="L1234" s="14">
        <v>10226.280000000001</v>
      </c>
      <c r="M1234" t="s">
        <v>9</v>
      </c>
      <c r="N1234">
        <f t="shared" si="194"/>
        <v>4</v>
      </c>
      <c r="O1234" s="8" t="str">
        <f t="shared" si="195"/>
        <v>tier - 3</v>
      </c>
      <c r="P1234" t="s">
        <v>9</v>
      </c>
      <c r="Q1234">
        <f t="shared" si="196"/>
        <v>1</v>
      </c>
      <c r="R1234" s="8" t="str">
        <f t="shared" si="197"/>
        <v>tier - 3</v>
      </c>
      <c r="S1234" t="s">
        <v>10</v>
      </c>
      <c r="T1234" s="8" t="str">
        <f t="shared" si="198"/>
        <v>R1013</v>
      </c>
    </row>
    <row r="1235" spans="1:20">
      <c r="A1235" t="s">
        <v>1263</v>
      </c>
      <c r="B1235" t="str">
        <f t="shared" si="199"/>
        <v>Id1105</v>
      </c>
      <c r="C1235">
        <v>1968</v>
      </c>
      <c r="D1235" s="8">
        <f t="shared" si="190"/>
        <v>1968</v>
      </c>
      <c r="E1235" t="s">
        <v>17</v>
      </c>
      <c r="F1235" s="8" t="str">
        <f t="shared" si="191"/>
        <v>Sep</v>
      </c>
      <c r="G1235">
        <v>23</v>
      </c>
      <c r="H1235" s="15" t="str">
        <f t="shared" si="192"/>
        <v>23-Sep-1968</v>
      </c>
      <c r="I1235" s="13">
        <v>25104</v>
      </c>
      <c r="J1235" s="18">
        <f t="shared" si="193"/>
        <v>54</v>
      </c>
      <c r="K1235">
        <v>0</v>
      </c>
      <c r="L1235" s="14">
        <v>10231.5</v>
      </c>
      <c r="M1235" t="s">
        <v>9</v>
      </c>
      <c r="N1235">
        <f t="shared" si="194"/>
        <v>4</v>
      </c>
      <c r="O1235" s="8" t="str">
        <f t="shared" si="195"/>
        <v>tier - 3</v>
      </c>
      <c r="P1235" t="s">
        <v>13</v>
      </c>
      <c r="Q1235">
        <f t="shared" si="196"/>
        <v>2</v>
      </c>
      <c r="R1235" s="8" t="str">
        <f t="shared" si="197"/>
        <v>tier - 1</v>
      </c>
      <c r="S1235" t="s">
        <v>20</v>
      </c>
      <c r="T1235" s="8" t="str">
        <f t="shared" si="198"/>
        <v>R1012</v>
      </c>
    </row>
    <row r="1236" spans="1:20">
      <c r="A1236" t="s">
        <v>1264</v>
      </c>
      <c r="B1236" t="str">
        <f t="shared" si="199"/>
        <v>Id1104</v>
      </c>
      <c r="C1236">
        <v>1975</v>
      </c>
      <c r="D1236" s="8">
        <f t="shared" si="190"/>
        <v>1975</v>
      </c>
      <c r="E1236" t="s">
        <v>32</v>
      </c>
      <c r="F1236" s="8" t="str">
        <f t="shared" si="191"/>
        <v>Aug</v>
      </c>
      <c r="G1236">
        <v>15</v>
      </c>
      <c r="H1236" s="15" t="str">
        <f t="shared" si="192"/>
        <v>15-Aug-1975</v>
      </c>
      <c r="I1236" s="13">
        <v>27621</v>
      </c>
      <c r="J1236" s="18">
        <f t="shared" si="193"/>
        <v>47</v>
      </c>
      <c r="K1236">
        <v>1</v>
      </c>
      <c r="L1236" s="14">
        <v>10259.129999999999</v>
      </c>
      <c r="M1236" t="s">
        <v>9</v>
      </c>
      <c r="N1236">
        <f t="shared" si="194"/>
        <v>4</v>
      </c>
      <c r="O1236" s="8" t="str">
        <f t="shared" si="195"/>
        <v>tier - 3</v>
      </c>
      <c r="P1236" t="s">
        <v>8</v>
      </c>
      <c r="Q1236">
        <f t="shared" si="196"/>
        <v>9</v>
      </c>
      <c r="R1236" s="8" t="str">
        <f t="shared" si="197"/>
        <v>tier - 2</v>
      </c>
      <c r="S1236" t="s">
        <v>39</v>
      </c>
      <c r="T1236" s="8" t="str">
        <f t="shared" si="198"/>
        <v>R1011</v>
      </c>
    </row>
    <row r="1237" spans="1:20">
      <c r="A1237" t="s">
        <v>1265</v>
      </c>
      <c r="B1237" t="str">
        <f t="shared" si="199"/>
        <v>Id1103</v>
      </c>
      <c r="C1237">
        <v>1973</v>
      </c>
      <c r="D1237" s="8">
        <f t="shared" si="190"/>
        <v>1973</v>
      </c>
      <c r="E1237" t="s">
        <v>17</v>
      </c>
      <c r="F1237" s="8" t="str">
        <f t="shared" si="191"/>
        <v>Sep</v>
      </c>
      <c r="G1237">
        <v>5</v>
      </c>
      <c r="H1237" s="15" t="str">
        <f t="shared" si="192"/>
        <v>5-Sep-1973</v>
      </c>
      <c r="I1237" s="13">
        <v>26912</v>
      </c>
      <c r="J1237" s="18">
        <f t="shared" si="193"/>
        <v>49</v>
      </c>
      <c r="K1237">
        <v>3</v>
      </c>
      <c r="L1237" s="14">
        <v>10264.44</v>
      </c>
      <c r="M1237" t="s">
        <v>9</v>
      </c>
      <c r="N1237">
        <f t="shared" si="194"/>
        <v>4</v>
      </c>
      <c r="O1237" s="8" t="str">
        <f t="shared" si="195"/>
        <v>tier - 3</v>
      </c>
      <c r="P1237" t="s">
        <v>8</v>
      </c>
      <c r="Q1237">
        <f t="shared" si="196"/>
        <v>9</v>
      </c>
      <c r="R1237" s="8" t="str">
        <f t="shared" si="197"/>
        <v>tier - 2</v>
      </c>
      <c r="S1237" t="s">
        <v>20</v>
      </c>
      <c r="T1237" s="8" t="str">
        <f t="shared" si="198"/>
        <v>R1012</v>
      </c>
    </row>
    <row r="1238" spans="1:20">
      <c r="A1238" t="s">
        <v>1266</v>
      </c>
      <c r="B1238" t="str">
        <f t="shared" si="199"/>
        <v>Id1102</v>
      </c>
      <c r="C1238">
        <v>1973</v>
      </c>
      <c r="D1238" s="8">
        <f t="shared" si="190"/>
        <v>1973</v>
      </c>
      <c r="E1238" t="s">
        <v>12</v>
      </c>
      <c r="F1238" s="8" t="str">
        <f t="shared" si="191"/>
        <v>Nov</v>
      </c>
      <c r="G1238">
        <v>27</v>
      </c>
      <c r="H1238" s="15" t="str">
        <f t="shared" si="192"/>
        <v>27-Nov-1973</v>
      </c>
      <c r="I1238" s="13">
        <v>26995</v>
      </c>
      <c r="J1238" s="18">
        <f t="shared" si="193"/>
        <v>49</v>
      </c>
      <c r="K1238">
        <v>3</v>
      </c>
      <c r="L1238" s="14">
        <v>10269.459999999999</v>
      </c>
      <c r="M1238" t="s">
        <v>9</v>
      </c>
      <c r="N1238">
        <f t="shared" si="194"/>
        <v>4</v>
      </c>
      <c r="O1238" s="8" t="str">
        <f t="shared" si="195"/>
        <v>tier - 3</v>
      </c>
      <c r="P1238" t="s">
        <v>9</v>
      </c>
      <c r="Q1238">
        <f t="shared" si="196"/>
        <v>1</v>
      </c>
      <c r="R1238" s="8" t="str">
        <f t="shared" si="197"/>
        <v>tier - 3</v>
      </c>
      <c r="S1238" t="s">
        <v>20</v>
      </c>
      <c r="T1238" s="8" t="str">
        <f t="shared" si="198"/>
        <v>R1012</v>
      </c>
    </row>
    <row r="1239" spans="1:20">
      <c r="A1239" t="s">
        <v>1267</v>
      </c>
      <c r="B1239" t="str">
        <f t="shared" si="199"/>
        <v>Id1101</v>
      </c>
      <c r="C1239">
        <v>1970</v>
      </c>
      <c r="D1239" s="8">
        <f t="shared" si="190"/>
        <v>1970</v>
      </c>
      <c r="E1239" t="s">
        <v>15</v>
      </c>
      <c r="F1239" s="8" t="str">
        <f t="shared" si="191"/>
        <v>Jun</v>
      </c>
      <c r="G1239">
        <v>21</v>
      </c>
      <c r="H1239" s="15" t="str">
        <f t="shared" si="192"/>
        <v>21-Jun-1970</v>
      </c>
      <c r="I1239" s="13">
        <v>25740</v>
      </c>
      <c r="J1239" s="18">
        <f t="shared" si="193"/>
        <v>52</v>
      </c>
      <c r="K1239">
        <v>0</v>
      </c>
      <c r="L1239" s="14">
        <v>10274.33</v>
      </c>
      <c r="M1239" t="s">
        <v>9</v>
      </c>
      <c r="N1239">
        <f t="shared" si="194"/>
        <v>4</v>
      </c>
      <c r="O1239" s="8" t="str">
        <f t="shared" si="195"/>
        <v>tier - 3</v>
      </c>
      <c r="P1239" t="s">
        <v>13</v>
      </c>
      <c r="Q1239">
        <f t="shared" si="196"/>
        <v>2</v>
      </c>
      <c r="R1239" s="8" t="str">
        <f t="shared" si="197"/>
        <v>tier - 1</v>
      </c>
      <c r="S1239" t="s">
        <v>244</v>
      </c>
      <c r="T1239" s="8" t="str">
        <f t="shared" si="198"/>
        <v>R1024</v>
      </c>
    </row>
    <row r="1240" spans="1:20">
      <c r="A1240" t="s">
        <v>1268</v>
      </c>
      <c r="B1240" t="str">
        <f t="shared" si="199"/>
        <v>Id1100</v>
      </c>
      <c r="C1240">
        <v>1988</v>
      </c>
      <c r="D1240" s="8">
        <f t="shared" si="190"/>
        <v>1988</v>
      </c>
      <c r="E1240" t="s">
        <v>17</v>
      </c>
      <c r="F1240" s="8" t="str">
        <f t="shared" si="191"/>
        <v>Sep</v>
      </c>
      <c r="G1240">
        <v>14</v>
      </c>
      <c r="H1240" s="15" t="str">
        <f t="shared" si="192"/>
        <v>14-Sep-1988</v>
      </c>
      <c r="I1240" s="13">
        <v>32400</v>
      </c>
      <c r="J1240" s="18">
        <f t="shared" si="193"/>
        <v>34</v>
      </c>
      <c r="K1240">
        <v>3</v>
      </c>
      <c r="L1240" s="14">
        <v>10276.99</v>
      </c>
      <c r="M1240" t="s">
        <v>9</v>
      </c>
      <c r="N1240">
        <f t="shared" si="194"/>
        <v>4</v>
      </c>
      <c r="O1240" s="8" t="str">
        <f t="shared" si="195"/>
        <v>tier - 3</v>
      </c>
      <c r="P1240" t="s">
        <v>13</v>
      </c>
      <c r="Q1240">
        <f t="shared" si="196"/>
        <v>2</v>
      </c>
      <c r="R1240" s="8" t="str">
        <f t="shared" si="197"/>
        <v>tier - 1</v>
      </c>
      <c r="S1240" t="s">
        <v>297</v>
      </c>
      <c r="T1240" s="8" t="str">
        <f t="shared" si="198"/>
        <v>R1021</v>
      </c>
    </row>
    <row r="1241" spans="1:20">
      <c r="A1241" t="s">
        <v>1269</v>
      </c>
      <c r="B1241" t="str">
        <f t="shared" si="199"/>
        <v>Id1099</v>
      </c>
      <c r="C1241">
        <v>1963</v>
      </c>
      <c r="D1241" s="8">
        <f t="shared" si="190"/>
        <v>1963</v>
      </c>
      <c r="E1241" t="s">
        <v>17</v>
      </c>
      <c r="F1241" s="8" t="str">
        <f t="shared" si="191"/>
        <v>Sep</v>
      </c>
      <c r="G1241">
        <v>24</v>
      </c>
      <c r="H1241" s="15" t="str">
        <f t="shared" si="192"/>
        <v>24-Sep-1963</v>
      </c>
      <c r="I1241" s="13">
        <v>23278</v>
      </c>
      <c r="J1241" s="18">
        <f t="shared" si="193"/>
        <v>59</v>
      </c>
      <c r="K1241">
        <v>0</v>
      </c>
      <c r="L1241" s="14">
        <v>10308.040000000001</v>
      </c>
      <c r="M1241" t="s">
        <v>9</v>
      </c>
      <c r="N1241">
        <f t="shared" si="194"/>
        <v>4</v>
      </c>
      <c r="O1241" s="8" t="str">
        <f t="shared" si="195"/>
        <v>tier - 3</v>
      </c>
      <c r="P1241" t="s">
        <v>13</v>
      </c>
      <c r="Q1241">
        <f t="shared" si="196"/>
        <v>2</v>
      </c>
      <c r="R1241" s="8" t="str">
        <f t="shared" si="197"/>
        <v>tier - 1</v>
      </c>
      <c r="S1241" t="s">
        <v>10</v>
      </c>
      <c r="T1241" s="8" t="str">
        <f t="shared" si="198"/>
        <v>R1013</v>
      </c>
    </row>
    <row r="1242" spans="1:20">
      <c r="A1242" t="s">
        <v>1270</v>
      </c>
      <c r="B1242" t="str">
        <f t="shared" si="199"/>
        <v>Id1098</v>
      </c>
      <c r="C1242">
        <v>1962</v>
      </c>
      <c r="D1242" s="8">
        <f t="shared" si="190"/>
        <v>1962</v>
      </c>
      <c r="E1242" t="s">
        <v>7</v>
      </c>
      <c r="F1242" s="8" t="str">
        <f t="shared" si="191"/>
        <v>Jul</v>
      </c>
      <c r="G1242">
        <v>12</v>
      </c>
      <c r="H1242" s="15" t="str">
        <f t="shared" si="192"/>
        <v>12-Jul-1962</v>
      </c>
      <c r="I1242" s="13">
        <v>22839</v>
      </c>
      <c r="J1242" s="18">
        <f t="shared" si="193"/>
        <v>60</v>
      </c>
      <c r="K1242">
        <v>0</v>
      </c>
      <c r="L1242" s="14">
        <v>10310.780000000001</v>
      </c>
      <c r="M1242" t="s">
        <v>9</v>
      </c>
      <c r="N1242">
        <f t="shared" si="194"/>
        <v>4</v>
      </c>
      <c r="O1242" s="8" t="str">
        <f t="shared" si="195"/>
        <v>tier - 3</v>
      </c>
      <c r="P1242" t="s">
        <v>9</v>
      </c>
      <c r="Q1242">
        <f t="shared" si="196"/>
        <v>1</v>
      </c>
      <c r="R1242" s="8" t="str">
        <f t="shared" si="197"/>
        <v>tier - 3</v>
      </c>
      <c r="S1242" t="s">
        <v>20</v>
      </c>
      <c r="T1242" s="8" t="str">
        <f t="shared" si="198"/>
        <v>R1012</v>
      </c>
    </row>
    <row r="1243" spans="1:20">
      <c r="A1243" t="s">
        <v>1271</v>
      </c>
      <c r="B1243" t="str">
        <f t="shared" si="199"/>
        <v>Id1097</v>
      </c>
      <c r="C1243">
        <v>1991</v>
      </c>
      <c r="D1243" s="8">
        <f t="shared" si="190"/>
        <v>1991</v>
      </c>
      <c r="E1243" t="s">
        <v>12</v>
      </c>
      <c r="F1243" s="8" t="str">
        <f t="shared" si="191"/>
        <v>Nov</v>
      </c>
      <c r="G1243">
        <v>17</v>
      </c>
      <c r="H1243" s="15" t="str">
        <f t="shared" si="192"/>
        <v>17-Nov-1991</v>
      </c>
      <c r="I1243" s="13">
        <v>33559</v>
      </c>
      <c r="J1243" s="18">
        <f t="shared" si="193"/>
        <v>31</v>
      </c>
      <c r="K1243">
        <v>3</v>
      </c>
      <c r="L1243" s="14">
        <v>10315.91</v>
      </c>
      <c r="M1243" t="s">
        <v>9</v>
      </c>
      <c r="N1243">
        <f t="shared" si="194"/>
        <v>4</v>
      </c>
      <c r="O1243" s="8" t="str">
        <f t="shared" si="195"/>
        <v>tier - 3</v>
      </c>
      <c r="P1243" t="s">
        <v>8</v>
      </c>
      <c r="Q1243">
        <f t="shared" si="196"/>
        <v>9</v>
      </c>
      <c r="R1243" s="8" t="str">
        <f t="shared" si="197"/>
        <v>tier - 2</v>
      </c>
      <c r="S1243" t="s">
        <v>20</v>
      </c>
      <c r="T1243" s="8" t="str">
        <f t="shared" si="198"/>
        <v>R1012</v>
      </c>
    </row>
    <row r="1244" spans="1:20">
      <c r="A1244" t="s">
        <v>1272</v>
      </c>
      <c r="B1244" t="str">
        <f t="shared" si="199"/>
        <v>Id1096</v>
      </c>
      <c r="C1244">
        <v>1991</v>
      </c>
      <c r="D1244" s="8">
        <f t="shared" si="190"/>
        <v>1991</v>
      </c>
      <c r="E1244" t="s">
        <v>32</v>
      </c>
      <c r="F1244" s="8" t="str">
        <f t="shared" si="191"/>
        <v>Aug</v>
      </c>
      <c r="G1244">
        <v>21</v>
      </c>
      <c r="H1244" s="15" t="str">
        <f t="shared" si="192"/>
        <v>21-Aug-1991</v>
      </c>
      <c r="I1244" s="13">
        <v>33471</v>
      </c>
      <c r="J1244" s="18">
        <f t="shared" si="193"/>
        <v>31</v>
      </c>
      <c r="K1244">
        <v>3</v>
      </c>
      <c r="L1244" s="14">
        <v>10322.9</v>
      </c>
      <c r="M1244" t="s">
        <v>9</v>
      </c>
      <c r="N1244">
        <f t="shared" si="194"/>
        <v>4</v>
      </c>
      <c r="O1244" s="8" t="str">
        <f t="shared" si="195"/>
        <v>tier - 3</v>
      </c>
      <c r="P1244" t="s">
        <v>13</v>
      </c>
      <c r="Q1244">
        <f t="shared" si="196"/>
        <v>2</v>
      </c>
      <c r="R1244" s="8" t="str">
        <f t="shared" si="197"/>
        <v>tier - 1</v>
      </c>
      <c r="S1244" t="s">
        <v>532</v>
      </c>
      <c r="T1244" s="8" t="str">
        <f t="shared" si="198"/>
        <v>R1026</v>
      </c>
    </row>
    <row r="1245" spans="1:20">
      <c r="A1245" t="s">
        <v>1273</v>
      </c>
      <c r="B1245" t="str">
        <f t="shared" si="199"/>
        <v>Id1095</v>
      </c>
      <c r="C1245">
        <v>1970</v>
      </c>
      <c r="D1245" s="8">
        <f t="shared" si="190"/>
        <v>1970</v>
      </c>
      <c r="E1245" t="s">
        <v>27</v>
      </c>
      <c r="F1245" s="8" t="str">
        <f t="shared" si="191"/>
        <v>Dec</v>
      </c>
      <c r="G1245">
        <v>1</v>
      </c>
      <c r="H1245" s="15" t="str">
        <f t="shared" si="192"/>
        <v>1-Dec-1970</v>
      </c>
      <c r="I1245" s="13">
        <v>25903</v>
      </c>
      <c r="J1245" s="18">
        <f t="shared" si="193"/>
        <v>52</v>
      </c>
      <c r="K1245">
        <v>2</v>
      </c>
      <c r="L1245" s="14">
        <v>10325.209999999999</v>
      </c>
      <c r="M1245" t="s">
        <v>9</v>
      </c>
      <c r="N1245">
        <f t="shared" si="194"/>
        <v>4</v>
      </c>
      <c r="O1245" s="8" t="str">
        <f t="shared" si="195"/>
        <v>tier - 3</v>
      </c>
      <c r="P1245" t="s">
        <v>9</v>
      </c>
      <c r="Q1245">
        <f t="shared" si="196"/>
        <v>1</v>
      </c>
      <c r="R1245" s="8" t="str">
        <f t="shared" si="197"/>
        <v>tier - 3</v>
      </c>
      <c r="S1245" t="s">
        <v>39</v>
      </c>
      <c r="T1245" s="8" t="str">
        <f t="shared" si="198"/>
        <v>R1011</v>
      </c>
    </row>
    <row r="1246" spans="1:20">
      <c r="A1246" t="s">
        <v>1274</v>
      </c>
      <c r="B1246" t="str">
        <f t="shared" si="199"/>
        <v>Id1094</v>
      </c>
      <c r="C1246">
        <v>1982</v>
      </c>
      <c r="D1246" s="8">
        <f t="shared" si="190"/>
        <v>1982</v>
      </c>
      <c r="E1246" t="s">
        <v>7</v>
      </c>
      <c r="F1246" s="8" t="str">
        <f t="shared" si="191"/>
        <v>Jul</v>
      </c>
      <c r="G1246">
        <v>21</v>
      </c>
      <c r="H1246" s="15" t="str">
        <f t="shared" si="192"/>
        <v>21-Jul-1982</v>
      </c>
      <c r="I1246" s="13">
        <v>30153</v>
      </c>
      <c r="J1246" s="18">
        <f t="shared" si="193"/>
        <v>40</v>
      </c>
      <c r="K1246">
        <v>3</v>
      </c>
      <c r="L1246" s="14">
        <v>10329.06</v>
      </c>
      <c r="M1246" t="s">
        <v>9</v>
      </c>
      <c r="N1246">
        <f t="shared" si="194"/>
        <v>4</v>
      </c>
      <c r="O1246" s="8" t="str">
        <f t="shared" si="195"/>
        <v>tier - 3</v>
      </c>
      <c r="P1246" t="s">
        <v>13</v>
      </c>
      <c r="Q1246">
        <f t="shared" si="196"/>
        <v>2</v>
      </c>
      <c r="R1246" s="8" t="str">
        <f t="shared" si="197"/>
        <v>tier - 1</v>
      </c>
      <c r="S1246" t="s">
        <v>297</v>
      </c>
      <c r="T1246" s="8" t="str">
        <f t="shared" si="198"/>
        <v>R1021</v>
      </c>
    </row>
    <row r="1247" spans="1:20">
      <c r="A1247" t="s">
        <v>1275</v>
      </c>
      <c r="B1247" t="str">
        <f t="shared" si="199"/>
        <v>Id1093</v>
      </c>
      <c r="C1247">
        <v>1968</v>
      </c>
      <c r="D1247" s="8">
        <f t="shared" si="190"/>
        <v>1968</v>
      </c>
      <c r="E1247" t="s">
        <v>7</v>
      </c>
      <c r="F1247" s="8" t="str">
        <f t="shared" si="191"/>
        <v>Jul</v>
      </c>
      <c r="G1247">
        <v>19</v>
      </c>
      <c r="H1247" s="15" t="str">
        <f t="shared" si="192"/>
        <v>19-Jul-1968</v>
      </c>
      <c r="I1247" s="13">
        <v>25038</v>
      </c>
      <c r="J1247" s="18">
        <f t="shared" si="193"/>
        <v>54</v>
      </c>
      <c r="K1247">
        <v>0</v>
      </c>
      <c r="L1247" s="14">
        <v>10338.93</v>
      </c>
      <c r="M1247" t="s">
        <v>9</v>
      </c>
      <c r="N1247">
        <f t="shared" si="194"/>
        <v>4</v>
      </c>
      <c r="O1247" s="8" t="str">
        <f t="shared" si="195"/>
        <v>tier - 3</v>
      </c>
      <c r="P1247" t="s">
        <v>13</v>
      </c>
      <c r="Q1247">
        <f t="shared" si="196"/>
        <v>2</v>
      </c>
      <c r="R1247" s="8" t="str">
        <f t="shared" si="197"/>
        <v>tier - 1</v>
      </c>
      <c r="S1247" t="s">
        <v>10</v>
      </c>
      <c r="T1247" s="8" t="str">
        <f t="shared" si="198"/>
        <v>R1013</v>
      </c>
    </row>
    <row r="1248" spans="1:20">
      <c r="A1248" t="s">
        <v>1276</v>
      </c>
      <c r="B1248" t="str">
        <f t="shared" si="199"/>
        <v>Id1092</v>
      </c>
      <c r="C1248">
        <v>1973</v>
      </c>
      <c r="D1248" s="8">
        <f t="shared" si="190"/>
        <v>1973</v>
      </c>
      <c r="E1248" t="s">
        <v>32</v>
      </c>
      <c r="F1248" s="8" t="str">
        <f t="shared" si="191"/>
        <v>Aug</v>
      </c>
      <c r="G1248">
        <v>8</v>
      </c>
      <c r="H1248" s="15" t="str">
        <f t="shared" si="192"/>
        <v>8-Aug-1973</v>
      </c>
      <c r="I1248" s="13">
        <v>26884</v>
      </c>
      <c r="J1248" s="18">
        <f t="shared" si="193"/>
        <v>49</v>
      </c>
      <c r="K1248">
        <v>0</v>
      </c>
      <c r="L1248" s="14">
        <v>10345.93</v>
      </c>
      <c r="M1248" t="s">
        <v>9</v>
      </c>
      <c r="N1248">
        <f t="shared" si="194"/>
        <v>4</v>
      </c>
      <c r="O1248" s="8" t="str">
        <f t="shared" si="195"/>
        <v>tier - 3</v>
      </c>
      <c r="P1248" t="s">
        <v>8</v>
      </c>
      <c r="Q1248">
        <f t="shared" si="196"/>
        <v>9</v>
      </c>
      <c r="R1248" s="8" t="str">
        <f t="shared" si="197"/>
        <v>tier - 2</v>
      </c>
      <c r="S1248" t="s">
        <v>297</v>
      </c>
      <c r="T1248" s="8" t="str">
        <f t="shared" si="198"/>
        <v>R1021</v>
      </c>
    </row>
    <row r="1249" spans="1:20">
      <c r="A1249" t="s">
        <v>1277</v>
      </c>
      <c r="B1249" t="str">
        <f t="shared" si="199"/>
        <v>Id1091</v>
      </c>
      <c r="C1249">
        <v>1974</v>
      </c>
      <c r="D1249" s="8">
        <f t="shared" si="190"/>
        <v>1974</v>
      </c>
      <c r="E1249" t="s">
        <v>17</v>
      </c>
      <c r="F1249" s="8" t="str">
        <f t="shared" si="191"/>
        <v>Sep</v>
      </c>
      <c r="G1249">
        <v>29</v>
      </c>
      <c r="H1249" s="15" t="str">
        <f t="shared" si="192"/>
        <v>29-Sep-1974</v>
      </c>
      <c r="I1249" s="13">
        <v>27301</v>
      </c>
      <c r="J1249" s="18">
        <f t="shared" si="193"/>
        <v>48</v>
      </c>
      <c r="K1249">
        <v>0</v>
      </c>
      <c r="L1249" s="14">
        <v>10352.48</v>
      </c>
      <c r="M1249" t="s">
        <v>9</v>
      </c>
      <c r="N1249">
        <f t="shared" si="194"/>
        <v>4</v>
      </c>
      <c r="O1249" s="8" t="str">
        <f t="shared" si="195"/>
        <v>tier - 3</v>
      </c>
      <c r="P1249" t="s">
        <v>13</v>
      </c>
      <c r="Q1249">
        <f t="shared" si="196"/>
        <v>2</v>
      </c>
      <c r="R1249" s="8" t="str">
        <f t="shared" si="197"/>
        <v>tier - 1</v>
      </c>
      <c r="S1249" t="s">
        <v>20</v>
      </c>
      <c r="T1249" s="8" t="str">
        <f t="shared" si="198"/>
        <v>R1012</v>
      </c>
    </row>
    <row r="1250" spans="1:20">
      <c r="A1250" t="s">
        <v>1278</v>
      </c>
      <c r="B1250" t="str">
        <f t="shared" si="199"/>
        <v>Id1090</v>
      </c>
      <c r="C1250">
        <v>1969</v>
      </c>
      <c r="D1250" s="8">
        <f t="shared" si="190"/>
        <v>1969</v>
      </c>
      <c r="E1250" t="s">
        <v>15</v>
      </c>
      <c r="F1250" s="8" t="str">
        <f t="shared" si="191"/>
        <v>Jun</v>
      </c>
      <c r="G1250">
        <v>17</v>
      </c>
      <c r="H1250" s="15" t="str">
        <f t="shared" si="192"/>
        <v>17-Jun-1969</v>
      </c>
      <c r="I1250" s="13">
        <v>25371</v>
      </c>
      <c r="J1250" s="18">
        <f t="shared" si="193"/>
        <v>53</v>
      </c>
      <c r="K1250">
        <v>0</v>
      </c>
      <c r="L1250" s="14">
        <v>10355.64</v>
      </c>
      <c r="M1250" t="s">
        <v>9</v>
      </c>
      <c r="N1250">
        <f t="shared" si="194"/>
        <v>4</v>
      </c>
      <c r="O1250" s="8" t="str">
        <f t="shared" si="195"/>
        <v>tier - 3</v>
      </c>
      <c r="P1250" t="s">
        <v>13</v>
      </c>
      <c r="Q1250">
        <f t="shared" si="196"/>
        <v>2</v>
      </c>
      <c r="R1250" s="8" t="str">
        <f t="shared" si="197"/>
        <v>tier - 1</v>
      </c>
      <c r="S1250" t="s">
        <v>20</v>
      </c>
      <c r="T1250" s="8" t="str">
        <f t="shared" si="198"/>
        <v>R1012</v>
      </c>
    </row>
    <row r="1251" spans="1:20">
      <c r="A1251" t="s">
        <v>1279</v>
      </c>
      <c r="B1251" t="str">
        <f t="shared" si="199"/>
        <v>Id1089</v>
      </c>
      <c r="C1251">
        <v>1971</v>
      </c>
      <c r="D1251" s="8">
        <f t="shared" si="190"/>
        <v>1971</v>
      </c>
      <c r="E1251" t="s">
        <v>17</v>
      </c>
      <c r="F1251" s="8" t="str">
        <f t="shared" si="191"/>
        <v>Sep</v>
      </c>
      <c r="G1251">
        <v>6</v>
      </c>
      <c r="H1251" s="15" t="str">
        <f t="shared" si="192"/>
        <v>6-Sep-1971</v>
      </c>
      <c r="I1251" s="13">
        <v>26182</v>
      </c>
      <c r="J1251" s="18">
        <f t="shared" si="193"/>
        <v>51</v>
      </c>
      <c r="K1251">
        <v>0</v>
      </c>
      <c r="L1251" s="14">
        <v>10356.67</v>
      </c>
      <c r="M1251" t="s">
        <v>9</v>
      </c>
      <c r="N1251">
        <f t="shared" si="194"/>
        <v>4</v>
      </c>
      <c r="O1251" s="8" t="str">
        <f t="shared" si="195"/>
        <v>tier - 3</v>
      </c>
      <c r="P1251" t="s">
        <v>13</v>
      </c>
      <c r="Q1251">
        <f t="shared" si="196"/>
        <v>2</v>
      </c>
      <c r="R1251" s="8" t="str">
        <f t="shared" si="197"/>
        <v>tier - 1</v>
      </c>
      <c r="S1251" t="s">
        <v>197</v>
      </c>
      <c r="T1251" s="8" t="str">
        <f t="shared" si="198"/>
        <v>R1025</v>
      </c>
    </row>
    <row r="1252" spans="1:20">
      <c r="A1252" t="s">
        <v>1280</v>
      </c>
      <c r="B1252" t="str">
        <f t="shared" si="199"/>
        <v>Id1088</v>
      </c>
      <c r="C1252">
        <v>1973</v>
      </c>
      <c r="D1252" s="8">
        <f t="shared" si="190"/>
        <v>1973</v>
      </c>
      <c r="E1252" t="s">
        <v>17</v>
      </c>
      <c r="F1252" s="8" t="str">
        <f t="shared" si="191"/>
        <v>Sep</v>
      </c>
      <c r="G1252">
        <v>29</v>
      </c>
      <c r="H1252" s="15" t="str">
        <f t="shared" si="192"/>
        <v>29-Sep-1973</v>
      </c>
      <c r="I1252" s="13">
        <v>26936</v>
      </c>
      <c r="J1252" s="18">
        <f t="shared" si="193"/>
        <v>49</v>
      </c>
      <c r="K1252">
        <v>2</v>
      </c>
      <c r="L1252" s="14">
        <v>10370.91</v>
      </c>
      <c r="M1252" t="s">
        <v>9</v>
      </c>
      <c r="N1252">
        <f t="shared" si="194"/>
        <v>4</v>
      </c>
      <c r="O1252" s="8" t="str">
        <f t="shared" si="195"/>
        <v>tier - 3</v>
      </c>
      <c r="P1252" t="s">
        <v>9</v>
      </c>
      <c r="Q1252">
        <f t="shared" si="196"/>
        <v>1</v>
      </c>
      <c r="R1252" s="8" t="str">
        <f t="shared" si="197"/>
        <v>tier - 3</v>
      </c>
      <c r="S1252" t="s">
        <v>244</v>
      </c>
      <c r="T1252" s="8" t="str">
        <f t="shared" si="198"/>
        <v>R1024</v>
      </c>
    </row>
    <row r="1253" spans="1:20">
      <c r="A1253" t="s">
        <v>1281</v>
      </c>
      <c r="B1253" t="str">
        <f t="shared" si="199"/>
        <v>Id1087</v>
      </c>
      <c r="C1253">
        <v>1973</v>
      </c>
      <c r="D1253" s="8">
        <f t="shared" si="190"/>
        <v>1973</v>
      </c>
      <c r="E1253" t="s">
        <v>17</v>
      </c>
      <c r="F1253" s="8" t="str">
        <f t="shared" si="191"/>
        <v>Sep</v>
      </c>
      <c r="G1253">
        <v>19</v>
      </c>
      <c r="H1253" s="15" t="str">
        <f t="shared" si="192"/>
        <v>19-Sep-1973</v>
      </c>
      <c r="I1253" s="13">
        <v>26926</v>
      </c>
      <c r="J1253" s="18">
        <f t="shared" si="193"/>
        <v>49</v>
      </c>
      <c r="K1253">
        <v>3</v>
      </c>
      <c r="L1253" s="14">
        <v>10381.48</v>
      </c>
      <c r="M1253" t="s">
        <v>9</v>
      </c>
      <c r="N1253">
        <f t="shared" si="194"/>
        <v>4</v>
      </c>
      <c r="O1253" s="8" t="str">
        <f t="shared" si="195"/>
        <v>tier - 3</v>
      </c>
      <c r="P1253" t="s">
        <v>9</v>
      </c>
      <c r="Q1253">
        <f t="shared" si="196"/>
        <v>1</v>
      </c>
      <c r="R1253" s="8" t="str">
        <f t="shared" si="197"/>
        <v>tier - 3</v>
      </c>
      <c r="S1253" t="s">
        <v>10</v>
      </c>
      <c r="T1253" s="8" t="str">
        <f t="shared" si="198"/>
        <v>R1013</v>
      </c>
    </row>
    <row r="1254" spans="1:20">
      <c r="A1254" t="s">
        <v>1282</v>
      </c>
      <c r="B1254" t="str">
        <f t="shared" si="199"/>
        <v>Id1086</v>
      </c>
      <c r="C1254">
        <v>1969</v>
      </c>
      <c r="D1254" s="8">
        <f t="shared" si="190"/>
        <v>1969</v>
      </c>
      <c r="E1254" t="s">
        <v>7</v>
      </c>
      <c r="F1254" s="8" t="str">
        <f t="shared" si="191"/>
        <v>Jul</v>
      </c>
      <c r="G1254">
        <v>7</v>
      </c>
      <c r="H1254" s="15" t="str">
        <f t="shared" si="192"/>
        <v>7-Jul-1969</v>
      </c>
      <c r="I1254" s="13">
        <v>25391</v>
      </c>
      <c r="J1254" s="18">
        <f t="shared" si="193"/>
        <v>53</v>
      </c>
      <c r="K1254">
        <v>0</v>
      </c>
      <c r="L1254" s="14">
        <v>10403.27</v>
      </c>
      <c r="M1254" t="s">
        <v>9</v>
      </c>
      <c r="N1254">
        <f t="shared" si="194"/>
        <v>4</v>
      </c>
      <c r="O1254" s="8" t="str">
        <f t="shared" si="195"/>
        <v>tier - 3</v>
      </c>
      <c r="P1254" t="s">
        <v>8</v>
      </c>
      <c r="Q1254">
        <f t="shared" si="196"/>
        <v>9</v>
      </c>
      <c r="R1254" s="8" t="str">
        <f t="shared" si="197"/>
        <v>tier - 2</v>
      </c>
      <c r="S1254" t="s">
        <v>513</v>
      </c>
      <c r="T1254" s="8" t="str">
        <f t="shared" si="198"/>
        <v>R1020</v>
      </c>
    </row>
    <row r="1255" spans="1:20">
      <c r="A1255" t="s">
        <v>1283</v>
      </c>
      <c r="B1255" t="str">
        <f t="shared" si="199"/>
        <v>Id1085</v>
      </c>
      <c r="C1255">
        <v>1975</v>
      </c>
      <c r="D1255" s="8">
        <f t="shared" si="190"/>
        <v>1975</v>
      </c>
      <c r="E1255" t="s">
        <v>15</v>
      </c>
      <c r="F1255" s="8" t="str">
        <f t="shared" si="191"/>
        <v>Jun</v>
      </c>
      <c r="G1255">
        <v>5</v>
      </c>
      <c r="H1255" s="15" t="str">
        <f t="shared" si="192"/>
        <v>5-Jun-1975</v>
      </c>
      <c r="I1255" s="13">
        <v>27550</v>
      </c>
      <c r="J1255" s="18">
        <f t="shared" si="193"/>
        <v>48</v>
      </c>
      <c r="K1255">
        <v>4</v>
      </c>
      <c r="L1255" s="14">
        <v>10407.09</v>
      </c>
      <c r="M1255" t="s">
        <v>9</v>
      </c>
      <c r="N1255">
        <f t="shared" si="194"/>
        <v>4</v>
      </c>
      <c r="O1255" s="8" t="str">
        <f t="shared" si="195"/>
        <v>tier - 3</v>
      </c>
      <c r="P1255" t="s">
        <v>13</v>
      </c>
      <c r="Q1255">
        <f t="shared" si="196"/>
        <v>2</v>
      </c>
      <c r="R1255" s="8" t="str">
        <f t="shared" si="197"/>
        <v>tier - 1</v>
      </c>
      <c r="S1255" t="s">
        <v>161</v>
      </c>
      <c r="T1255" s="8" t="str">
        <f t="shared" si="198"/>
        <v>R1015</v>
      </c>
    </row>
    <row r="1256" spans="1:20">
      <c r="A1256" t="s">
        <v>1284</v>
      </c>
      <c r="B1256" t="str">
        <f t="shared" si="199"/>
        <v>Id1084</v>
      </c>
      <c r="C1256">
        <v>1980</v>
      </c>
      <c r="D1256" s="8">
        <f t="shared" si="190"/>
        <v>1980</v>
      </c>
      <c r="E1256" t="s">
        <v>34</v>
      </c>
      <c r="F1256" s="8" t="str">
        <f t="shared" si="191"/>
        <v>Oct</v>
      </c>
      <c r="G1256">
        <v>24</v>
      </c>
      <c r="H1256" s="15" t="str">
        <f t="shared" si="192"/>
        <v>24-Oct-1980</v>
      </c>
      <c r="I1256" s="13">
        <v>29518</v>
      </c>
      <c r="J1256" s="18">
        <f t="shared" si="193"/>
        <v>42</v>
      </c>
      <c r="K1256">
        <v>2</v>
      </c>
      <c r="L1256" s="14">
        <v>10407.98</v>
      </c>
      <c r="M1256" t="s">
        <v>9</v>
      </c>
      <c r="N1256">
        <f t="shared" si="194"/>
        <v>4</v>
      </c>
      <c r="O1256" s="8" t="str">
        <f t="shared" si="195"/>
        <v>tier - 3</v>
      </c>
      <c r="P1256" t="s">
        <v>13</v>
      </c>
      <c r="Q1256">
        <f t="shared" si="196"/>
        <v>2</v>
      </c>
      <c r="R1256" s="8" t="str">
        <f t="shared" si="197"/>
        <v>tier - 1</v>
      </c>
      <c r="S1256" t="s">
        <v>297</v>
      </c>
      <c r="T1256" s="8" t="str">
        <f t="shared" si="198"/>
        <v>R1021</v>
      </c>
    </row>
    <row r="1257" spans="1:20">
      <c r="A1257" t="s">
        <v>1285</v>
      </c>
      <c r="B1257" t="str">
        <f t="shared" si="199"/>
        <v>Id1083</v>
      </c>
      <c r="C1257">
        <v>1973</v>
      </c>
      <c r="D1257" s="8">
        <f t="shared" si="190"/>
        <v>1973</v>
      </c>
      <c r="E1257" t="s">
        <v>34</v>
      </c>
      <c r="F1257" s="8" t="str">
        <f t="shared" si="191"/>
        <v>Oct</v>
      </c>
      <c r="G1257">
        <v>11</v>
      </c>
      <c r="H1257" s="15" t="str">
        <f t="shared" si="192"/>
        <v>11-Oct-1973</v>
      </c>
      <c r="I1257" s="13">
        <v>26948</v>
      </c>
      <c r="J1257" s="18">
        <f t="shared" si="193"/>
        <v>49</v>
      </c>
      <c r="K1257">
        <v>0</v>
      </c>
      <c r="L1257" s="14">
        <v>10419.59</v>
      </c>
      <c r="M1257" t="s">
        <v>9</v>
      </c>
      <c r="N1257">
        <f t="shared" si="194"/>
        <v>4</v>
      </c>
      <c r="O1257" s="8" t="str">
        <f t="shared" si="195"/>
        <v>tier - 3</v>
      </c>
      <c r="P1257" t="s">
        <v>8</v>
      </c>
      <c r="Q1257">
        <f t="shared" si="196"/>
        <v>9</v>
      </c>
      <c r="R1257" s="8" t="str">
        <f t="shared" si="197"/>
        <v>tier - 2</v>
      </c>
      <c r="S1257" t="s">
        <v>197</v>
      </c>
      <c r="T1257" s="8" t="str">
        <f t="shared" si="198"/>
        <v>R1025</v>
      </c>
    </row>
    <row r="1258" spans="1:20">
      <c r="A1258" t="s">
        <v>1286</v>
      </c>
      <c r="B1258" t="str">
        <f t="shared" si="199"/>
        <v>Id1082</v>
      </c>
      <c r="C1258">
        <v>1979</v>
      </c>
      <c r="D1258" s="8">
        <f t="shared" si="190"/>
        <v>1979</v>
      </c>
      <c r="E1258" t="s">
        <v>12</v>
      </c>
      <c r="F1258" s="8" t="str">
        <f t="shared" si="191"/>
        <v>Nov</v>
      </c>
      <c r="G1258">
        <v>25</v>
      </c>
      <c r="H1258" s="15" t="str">
        <f t="shared" si="192"/>
        <v>25-Nov-1979</v>
      </c>
      <c r="I1258" s="13">
        <v>29184</v>
      </c>
      <c r="J1258" s="18">
        <f t="shared" si="193"/>
        <v>43</v>
      </c>
      <c r="K1258">
        <v>2</v>
      </c>
      <c r="L1258" s="14">
        <v>10419.65</v>
      </c>
      <c r="M1258" t="s">
        <v>9</v>
      </c>
      <c r="N1258">
        <f t="shared" si="194"/>
        <v>4</v>
      </c>
      <c r="O1258" s="8" t="str">
        <f t="shared" si="195"/>
        <v>tier - 3</v>
      </c>
      <c r="P1258" t="s">
        <v>8</v>
      </c>
      <c r="Q1258">
        <f t="shared" si="196"/>
        <v>9</v>
      </c>
      <c r="R1258" s="8" t="str">
        <f t="shared" si="197"/>
        <v>tier - 2</v>
      </c>
      <c r="S1258" t="s">
        <v>197</v>
      </c>
      <c r="T1258" s="8" t="str">
        <f t="shared" si="198"/>
        <v>R1025</v>
      </c>
    </row>
    <row r="1259" spans="1:20">
      <c r="A1259" t="s">
        <v>1287</v>
      </c>
      <c r="B1259" t="str">
        <f t="shared" si="199"/>
        <v>Id1081</v>
      </c>
      <c r="C1259">
        <v>1968</v>
      </c>
      <c r="D1259" s="8">
        <f t="shared" si="190"/>
        <v>1968</v>
      </c>
      <c r="E1259" t="s">
        <v>27</v>
      </c>
      <c r="F1259" s="8" t="str">
        <f t="shared" si="191"/>
        <v>Dec</v>
      </c>
      <c r="G1259">
        <v>27</v>
      </c>
      <c r="H1259" s="15" t="str">
        <f t="shared" si="192"/>
        <v>27-Dec-1968</v>
      </c>
      <c r="I1259" s="13">
        <v>25199</v>
      </c>
      <c r="J1259" s="18">
        <f t="shared" si="193"/>
        <v>54</v>
      </c>
      <c r="K1259">
        <v>0</v>
      </c>
      <c r="L1259" s="14">
        <v>10422.92</v>
      </c>
      <c r="M1259" t="s">
        <v>9</v>
      </c>
      <c r="N1259">
        <f t="shared" si="194"/>
        <v>4</v>
      </c>
      <c r="O1259" s="8" t="str">
        <f t="shared" si="195"/>
        <v>tier - 3</v>
      </c>
      <c r="P1259" t="s">
        <v>13</v>
      </c>
      <c r="Q1259">
        <f t="shared" si="196"/>
        <v>2</v>
      </c>
      <c r="R1259" s="8" t="str">
        <f t="shared" si="197"/>
        <v>tier - 1</v>
      </c>
      <c r="S1259" t="s">
        <v>353</v>
      </c>
      <c r="T1259" s="8" t="str">
        <f t="shared" si="198"/>
        <v>R1017</v>
      </c>
    </row>
    <row r="1260" spans="1:20">
      <c r="A1260" t="s">
        <v>1288</v>
      </c>
      <c r="B1260" t="str">
        <f t="shared" si="199"/>
        <v>Id1080</v>
      </c>
      <c r="C1260">
        <v>1968</v>
      </c>
      <c r="D1260" s="8">
        <f t="shared" si="190"/>
        <v>1968</v>
      </c>
      <c r="E1260" t="s">
        <v>32</v>
      </c>
      <c r="F1260" s="8" t="str">
        <f t="shared" si="191"/>
        <v>Aug</v>
      </c>
      <c r="G1260">
        <v>23</v>
      </c>
      <c r="H1260" s="15" t="str">
        <f t="shared" si="192"/>
        <v>23-Aug-1968</v>
      </c>
      <c r="I1260" s="13">
        <v>25073</v>
      </c>
      <c r="J1260" s="18">
        <f t="shared" si="193"/>
        <v>54</v>
      </c>
      <c r="K1260">
        <v>0</v>
      </c>
      <c r="L1260" s="14">
        <v>10435.07</v>
      </c>
      <c r="M1260" t="s">
        <v>9</v>
      </c>
      <c r="N1260">
        <f t="shared" si="194"/>
        <v>4</v>
      </c>
      <c r="O1260" s="8" t="str">
        <f t="shared" si="195"/>
        <v>tier - 3</v>
      </c>
      <c r="P1260" t="s">
        <v>13</v>
      </c>
      <c r="Q1260">
        <f t="shared" si="196"/>
        <v>2</v>
      </c>
      <c r="R1260" s="8" t="str">
        <f t="shared" si="197"/>
        <v>tier - 1</v>
      </c>
      <c r="S1260" t="s">
        <v>165</v>
      </c>
      <c r="T1260" s="8" t="str">
        <f t="shared" si="198"/>
        <v>R1016</v>
      </c>
    </row>
    <row r="1261" spans="1:20">
      <c r="A1261" t="s">
        <v>1289</v>
      </c>
      <c r="B1261" t="str">
        <f t="shared" si="199"/>
        <v>Id1079</v>
      </c>
      <c r="C1261">
        <v>1968</v>
      </c>
      <c r="D1261" s="8">
        <f t="shared" si="190"/>
        <v>1968</v>
      </c>
      <c r="E1261" t="s">
        <v>32</v>
      </c>
      <c r="F1261" s="8" t="str">
        <f t="shared" si="191"/>
        <v>Aug</v>
      </c>
      <c r="G1261">
        <v>29</v>
      </c>
      <c r="H1261" s="15" t="str">
        <f t="shared" si="192"/>
        <v>29-Aug-1968</v>
      </c>
      <c r="I1261" s="13">
        <v>25079</v>
      </c>
      <c r="J1261" s="18">
        <f t="shared" si="193"/>
        <v>54</v>
      </c>
      <c r="K1261">
        <v>1</v>
      </c>
      <c r="L1261" s="14">
        <v>10436.1</v>
      </c>
      <c r="M1261" t="s">
        <v>9</v>
      </c>
      <c r="N1261">
        <f t="shared" si="194"/>
        <v>4</v>
      </c>
      <c r="O1261" s="8" t="str">
        <f t="shared" si="195"/>
        <v>tier - 3</v>
      </c>
      <c r="P1261" t="s">
        <v>9</v>
      </c>
      <c r="Q1261">
        <f t="shared" si="196"/>
        <v>1</v>
      </c>
      <c r="R1261" s="8" t="str">
        <f t="shared" si="197"/>
        <v>tier - 3</v>
      </c>
      <c r="S1261" t="s">
        <v>39</v>
      </c>
      <c r="T1261" s="8" t="str">
        <f t="shared" si="198"/>
        <v>R1011</v>
      </c>
    </row>
    <row r="1262" spans="1:20">
      <c r="A1262" t="s">
        <v>1290</v>
      </c>
      <c r="B1262" t="str">
        <f t="shared" si="199"/>
        <v>Id1078</v>
      </c>
      <c r="C1262">
        <v>1968</v>
      </c>
      <c r="D1262" s="8">
        <f t="shared" si="190"/>
        <v>1968</v>
      </c>
      <c r="E1262" t="s">
        <v>12</v>
      </c>
      <c r="F1262" s="8" t="str">
        <f t="shared" si="191"/>
        <v>Nov</v>
      </c>
      <c r="G1262">
        <v>8</v>
      </c>
      <c r="H1262" s="15" t="str">
        <f t="shared" si="192"/>
        <v>8-Nov-1968</v>
      </c>
      <c r="I1262" s="13">
        <v>25150</v>
      </c>
      <c r="J1262" s="18">
        <f t="shared" si="193"/>
        <v>54</v>
      </c>
      <c r="K1262">
        <v>1</v>
      </c>
      <c r="L1262" s="14">
        <v>10450.549999999999</v>
      </c>
      <c r="M1262" t="s">
        <v>9</v>
      </c>
      <c r="N1262">
        <f t="shared" si="194"/>
        <v>4</v>
      </c>
      <c r="O1262" s="8" t="str">
        <f t="shared" si="195"/>
        <v>tier - 3</v>
      </c>
      <c r="P1262" t="s">
        <v>13</v>
      </c>
      <c r="Q1262">
        <f t="shared" si="196"/>
        <v>2</v>
      </c>
      <c r="R1262" s="8" t="str">
        <f t="shared" si="197"/>
        <v>tier - 1</v>
      </c>
      <c r="S1262" t="s">
        <v>39</v>
      </c>
      <c r="T1262" s="8" t="str">
        <f t="shared" si="198"/>
        <v>R1011</v>
      </c>
    </row>
    <row r="1263" spans="1:20">
      <c r="A1263" t="s">
        <v>1291</v>
      </c>
      <c r="B1263" t="str">
        <f t="shared" si="199"/>
        <v>Id1077</v>
      </c>
      <c r="C1263">
        <v>1964</v>
      </c>
      <c r="D1263" s="8">
        <f t="shared" si="190"/>
        <v>1964</v>
      </c>
      <c r="E1263" t="s">
        <v>34</v>
      </c>
      <c r="F1263" s="8" t="str">
        <f t="shared" si="191"/>
        <v>Oct</v>
      </c>
      <c r="G1263">
        <v>14</v>
      </c>
      <c r="H1263" s="15" t="str">
        <f t="shared" si="192"/>
        <v>14-Oct-1964</v>
      </c>
      <c r="I1263" s="13">
        <v>23664</v>
      </c>
      <c r="J1263" s="18">
        <f t="shared" si="193"/>
        <v>58</v>
      </c>
      <c r="K1263">
        <v>0</v>
      </c>
      <c r="L1263" s="14">
        <v>10455.1</v>
      </c>
      <c r="M1263" t="s">
        <v>9</v>
      </c>
      <c r="N1263">
        <f t="shared" si="194"/>
        <v>4</v>
      </c>
      <c r="O1263" s="8" t="str">
        <f t="shared" si="195"/>
        <v>tier - 3</v>
      </c>
      <c r="P1263" t="s">
        <v>13</v>
      </c>
      <c r="Q1263">
        <f t="shared" si="196"/>
        <v>2</v>
      </c>
      <c r="R1263" s="8" t="str">
        <f t="shared" si="197"/>
        <v>tier - 1</v>
      </c>
      <c r="S1263" t="s">
        <v>20</v>
      </c>
      <c r="T1263" s="8" t="str">
        <f t="shared" si="198"/>
        <v>R1012</v>
      </c>
    </row>
    <row r="1264" spans="1:20">
      <c r="A1264" t="s">
        <v>1292</v>
      </c>
      <c r="B1264" t="str">
        <f t="shared" si="199"/>
        <v>Id1076</v>
      </c>
      <c r="C1264">
        <v>1976</v>
      </c>
      <c r="D1264" s="8">
        <f t="shared" si="190"/>
        <v>1976</v>
      </c>
      <c r="E1264" t="s">
        <v>32</v>
      </c>
      <c r="F1264" s="8" t="str">
        <f t="shared" si="191"/>
        <v>Aug</v>
      </c>
      <c r="G1264">
        <v>3</v>
      </c>
      <c r="H1264" s="15" t="str">
        <f t="shared" si="192"/>
        <v>3-Aug-1976</v>
      </c>
      <c r="I1264" s="13">
        <v>27975</v>
      </c>
      <c r="J1264" s="18">
        <f t="shared" si="193"/>
        <v>46</v>
      </c>
      <c r="K1264">
        <v>2</v>
      </c>
      <c r="L1264" s="14">
        <v>10455.14</v>
      </c>
      <c r="M1264" t="s">
        <v>9</v>
      </c>
      <c r="N1264">
        <f t="shared" si="194"/>
        <v>4</v>
      </c>
      <c r="O1264" s="8" t="str">
        <f t="shared" si="195"/>
        <v>tier - 3</v>
      </c>
      <c r="P1264" t="s">
        <v>8</v>
      </c>
      <c r="Q1264">
        <f t="shared" si="196"/>
        <v>9</v>
      </c>
      <c r="R1264" s="8" t="str">
        <f t="shared" si="197"/>
        <v>tier - 2</v>
      </c>
      <c r="S1264" t="s">
        <v>297</v>
      </c>
      <c r="T1264" s="8" t="str">
        <f t="shared" si="198"/>
        <v>R1021</v>
      </c>
    </row>
    <row r="1265" spans="1:20">
      <c r="A1265" t="s">
        <v>1293</v>
      </c>
      <c r="B1265" t="str">
        <f t="shared" si="199"/>
        <v>Id1075</v>
      </c>
      <c r="C1265">
        <v>1964</v>
      </c>
      <c r="D1265" s="8">
        <f t="shared" si="190"/>
        <v>1964</v>
      </c>
      <c r="E1265" t="s">
        <v>7</v>
      </c>
      <c r="F1265" s="8" t="str">
        <f t="shared" si="191"/>
        <v>Jul</v>
      </c>
      <c r="G1265">
        <v>27</v>
      </c>
      <c r="H1265" s="15" t="str">
        <f t="shared" si="192"/>
        <v>27-Jul-1964</v>
      </c>
      <c r="I1265" s="13">
        <v>23585</v>
      </c>
      <c r="J1265" s="18">
        <f t="shared" si="193"/>
        <v>58</v>
      </c>
      <c r="K1265">
        <v>0</v>
      </c>
      <c r="L1265" s="14">
        <v>10459.19</v>
      </c>
      <c r="M1265" t="s">
        <v>9</v>
      </c>
      <c r="N1265">
        <f t="shared" si="194"/>
        <v>4</v>
      </c>
      <c r="O1265" s="8" t="str">
        <f t="shared" si="195"/>
        <v>tier - 3</v>
      </c>
      <c r="P1265" t="s">
        <v>13</v>
      </c>
      <c r="Q1265">
        <f t="shared" si="196"/>
        <v>2</v>
      </c>
      <c r="R1265" s="8" t="str">
        <f t="shared" si="197"/>
        <v>tier - 1</v>
      </c>
      <c r="S1265" t="s">
        <v>10</v>
      </c>
      <c r="T1265" s="8" t="str">
        <f t="shared" si="198"/>
        <v>R1013</v>
      </c>
    </row>
    <row r="1266" spans="1:20">
      <c r="A1266" t="s">
        <v>1294</v>
      </c>
      <c r="B1266" t="str">
        <f t="shared" si="199"/>
        <v>Id1074</v>
      </c>
      <c r="C1266">
        <v>1969</v>
      </c>
      <c r="D1266" s="8">
        <f t="shared" si="190"/>
        <v>1969</v>
      </c>
      <c r="E1266" t="s">
        <v>17</v>
      </c>
      <c r="F1266" s="8" t="str">
        <f t="shared" si="191"/>
        <v>Sep</v>
      </c>
      <c r="G1266">
        <v>22</v>
      </c>
      <c r="H1266" s="15" t="str">
        <f t="shared" si="192"/>
        <v>22-Sep-1969</v>
      </c>
      <c r="I1266" s="13">
        <v>25468</v>
      </c>
      <c r="J1266" s="18">
        <f t="shared" si="193"/>
        <v>53</v>
      </c>
      <c r="K1266">
        <v>1</v>
      </c>
      <c r="L1266" s="14">
        <v>10461.98</v>
      </c>
      <c r="M1266" t="s">
        <v>9</v>
      </c>
      <c r="N1266">
        <f t="shared" si="194"/>
        <v>4</v>
      </c>
      <c r="O1266" s="8" t="str">
        <f t="shared" si="195"/>
        <v>tier - 3</v>
      </c>
      <c r="P1266" t="s">
        <v>13</v>
      </c>
      <c r="Q1266">
        <f t="shared" si="196"/>
        <v>2</v>
      </c>
      <c r="R1266" s="8" t="str">
        <f t="shared" si="197"/>
        <v>tier - 1</v>
      </c>
      <c r="S1266" t="s">
        <v>20</v>
      </c>
      <c r="T1266" s="8" t="str">
        <f t="shared" si="198"/>
        <v>R1012</v>
      </c>
    </row>
    <row r="1267" spans="1:20">
      <c r="A1267" t="s">
        <v>1295</v>
      </c>
      <c r="B1267" t="str">
        <f t="shared" si="199"/>
        <v>Id1073</v>
      </c>
      <c r="C1267">
        <v>1987</v>
      </c>
      <c r="D1267" s="8">
        <f t="shared" si="190"/>
        <v>1987</v>
      </c>
      <c r="E1267" t="s">
        <v>15</v>
      </c>
      <c r="F1267" s="8" t="str">
        <f t="shared" si="191"/>
        <v>Jun</v>
      </c>
      <c r="G1267">
        <v>28</v>
      </c>
      <c r="H1267" s="15" t="str">
        <f t="shared" si="192"/>
        <v>28-Jun-1987</v>
      </c>
      <c r="I1267" s="13">
        <v>31956</v>
      </c>
      <c r="J1267" s="18">
        <f t="shared" si="193"/>
        <v>35</v>
      </c>
      <c r="K1267">
        <v>3</v>
      </c>
      <c r="L1267" s="14">
        <v>10464.83</v>
      </c>
      <c r="M1267" t="s">
        <v>9</v>
      </c>
      <c r="N1267">
        <f t="shared" si="194"/>
        <v>4</v>
      </c>
      <c r="O1267" s="8" t="str">
        <f t="shared" si="195"/>
        <v>tier - 3</v>
      </c>
      <c r="P1267" t="s">
        <v>13</v>
      </c>
      <c r="Q1267">
        <f t="shared" si="196"/>
        <v>2</v>
      </c>
      <c r="R1267" s="8" t="str">
        <f t="shared" si="197"/>
        <v>tier - 1</v>
      </c>
      <c r="S1267" t="s">
        <v>20</v>
      </c>
      <c r="T1267" s="8" t="str">
        <f t="shared" si="198"/>
        <v>R1012</v>
      </c>
    </row>
    <row r="1268" spans="1:20">
      <c r="A1268" t="s">
        <v>1296</v>
      </c>
      <c r="B1268" t="str">
        <f t="shared" si="199"/>
        <v>Id1072</v>
      </c>
      <c r="C1268">
        <v>1978</v>
      </c>
      <c r="D1268" s="8">
        <f t="shared" si="190"/>
        <v>1978</v>
      </c>
      <c r="E1268" t="s">
        <v>32</v>
      </c>
      <c r="F1268" s="8" t="str">
        <f t="shared" si="191"/>
        <v>Aug</v>
      </c>
      <c r="G1268">
        <v>21</v>
      </c>
      <c r="H1268" s="15" t="str">
        <f t="shared" si="192"/>
        <v>21-Aug-1978</v>
      </c>
      <c r="I1268" s="13">
        <v>28723</v>
      </c>
      <c r="J1268" s="18">
        <f t="shared" si="193"/>
        <v>44</v>
      </c>
      <c r="K1268">
        <v>2</v>
      </c>
      <c r="L1268" s="14">
        <v>10486.55</v>
      </c>
      <c r="M1268" t="s">
        <v>9</v>
      </c>
      <c r="N1268">
        <f t="shared" si="194"/>
        <v>4</v>
      </c>
      <c r="O1268" s="8" t="str">
        <f t="shared" si="195"/>
        <v>tier - 3</v>
      </c>
      <c r="P1268" t="s">
        <v>9</v>
      </c>
      <c r="Q1268">
        <f t="shared" si="196"/>
        <v>1</v>
      </c>
      <c r="R1268" s="8" t="str">
        <f t="shared" si="197"/>
        <v>tier - 3</v>
      </c>
      <c r="S1268" t="s">
        <v>197</v>
      </c>
      <c r="T1268" s="8" t="str">
        <f t="shared" si="198"/>
        <v>R1025</v>
      </c>
    </row>
    <row r="1269" spans="1:20">
      <c r="A1269" t="s">
        <v>1297</v>
      </c>
      <c r="B1269" t="str">
        <f t="shared" si="199"/>
        <v>Id1071</v>
      </c>
      <c r="C1269">
        <v>1972</v>
      </c>
      <c r="D1269" s="8">
        <f t="shared" si="190"/>
        <v>1972</v>
      </c>
      <c r="E1269" t="s">
        <v>34</v>
      </c>
      <c r="F1269" s="8" t="str">
        <f t="shared" si="191"/>
        <v>Oct</v>
      </c>
      <c r="G1269">
        <v>19</v>
      </c>
      <c r="H1269" s="15" t="str">
        <f t="shared" si="192"/>
        <v>19-Oct-1972</v>
      </c>
      <c r="I1269" s="13">
        <v>26591</v>
      </c>
      <c r="J1269" s="18">
        <f t="shared" si="193"/>
        <v>50</v>
      </c>
      <c r="K1269">
        <v>2</v>
      </c>
      <c r="L1269" s="14">
        <v>10493.95</v>
      </c>
      <c r="M1269" t="s">
        <v>9</v>
      </c>
      <c r="N1269">
        <f t="shared" si="194"/>
        <v>4</v>
      </c>
      <c r="O1269" s="8" t="str">
        <f t="shared" si="195"/>
        <v>tier - 3</v>
      </c>
      <c r="P1269" t="s">
        <v>13</v>
      </c>
      <c r="Q1269">
        <f t="shared" si="196"/>
        <v>2</v>
      </c>
      <c r="R1269" s="8" t="str">
        <f t="shared" si="197"/>
        <v>tier - 1</v>
      </c>
      <c r="S1269" t="s">
        <v>20</v>
      </c>
      <c r="T1269" s="8" t="str">
        <f t="shared" si="198"/>
        <v>R1012</v>
      </c>
    </row>
    <row r="1270" spans="1:20">
      <c r="A1270" t="s">
        <v>1298</v>
      </c>
      <c r="B1270" t="str">
        <f t="shared" si="199"/>
        <v>Id1070</v>
      </c>
      <c r="C1270">
        <v>1977</v>
      </c>
      <c r="D1270" s="8">
        <f t="shared" si="190"/>
        <v>1977</v>
      </c>
      <c r="E1270" t="s">
        <v>34</v>
      </c>
      <c r="F1270" s="8" t="str">
        <f t="shared" si="191"/>
        <v>Oct</v>
      </c>
      <c r="G1270">
        <v>25</v>
      </c>
      <c r="H1270" s="15" t="str">
        <f t="shared" si="192"/>
        <v>25-Oct-1977</v>
      </c>
      <c r="I1270" s="13">
        <v>28423</v>
      </c>
      <c r="J1270" s="18">
        <f t="shared" si="193"/>
        <v>45</v>
      </c>
      <c r="K1270">
        <v>2</v>
      </c>
      <c r="L1270" s="14">
        <v>10495.6</v>
      </c>
      <c r="M1270" t="s">
        <v>9</v>
      </c>
      <c r="N1270">
        <f t="shared" si="194"/>
        <v>4</v>
      </c>
      <c r="O1270" s="8" t="str">
        <f t="shared" si="195"/>
        <v>tier - 3</v>
      </c>
      <c r="P1270" t="s">
        <v>13</v>
      </c>
      <c r="Q1270">
        <f t="shared" si="196"/>
        <v>2</v>
      </c>
      <c r="R1270" s="8" t="str">
        <f t="shared" si="197"/>
        <v>tier - 1</v>
      </c>
      <c r="S1270" t="s">
        <v>20</v>
      </c>
      <c r="T1270" s="8" t="str">
        <f t="shared" si="198"/>
        <v>R1012</v>
      </c>
    </row>
    <row r="1271" spans="1:20">
      <c r="A1271" t="s">
        <v>1299</v>
      </c>
      <c r="B1271" t="str">
        <f t="shared" si="199"/>
        <v>Id1069</v>
      </c>
      <c r="C1271">
        <v>1971</v>
      </c>
      <c r="D1271" s="8">
        <f t="shared" si="190"/>
        <v>1971</v>
      </c>
      <c r="E1271" t="s">
        <v>17</v>
      </c>
      <c r="F1271" s="8" t="str">
        <f t="shared" si="191"/>
        <v>Sep</v>
      </c>
      <c r="G1271">
        <v>26</v>
      </c>
      <c r="H1271" s="15" t="str">
        <f t="shared" si="192"/>
        <v>26-Sep-1971</v>
      </c>
      <c r="I1271" s="13">
        <v>26202</v>
      </c>
      <c r="J1271" s="18">
        <f t="shared" si="193"/>
        <v>51</v>
      </c>
      <c r="K1271">
        <v>0</v>
      </c>
      <c r="L1271" s="14">
        <v>10546.48</v>
      </c>
      <c r="M1271" t="s">
        <v>9</v>
      </c>
      <c r="N1271">
        <f t="shared" si="194"/>
        <v>4</v>
      </c>
      <c r="O1271" s="8" t="str">
        <f t="shared" si="195"/>
        <v>tier - 3</v>
      </c>
      <c r="P1271" t="s">
        <v>9</v>
      </c>
      <c r="Q1271">
        <f t="shared" si="196"/>
        <v>1</v>
      </c>
      <c r="R1271" s="8" t="str">
        <f t="shared" si="197"/>
        <v>tier - 3</v>
      </c>
      <c r="S1271" t="s">
        <v>39</v>
      </c>
      <c r="T1271" s="8" t="str">
        <f t="shared" si="198"/>
        <v>R1011</v>
      </c>
    </row>
    <row r="1272" spans="1:20">
      <c r="A1272" t="s">
        <v>1300</v>
      </c>
      <c r="B1272" t="str">
        <f t="shared" si="199"/>
        <v>Id1068</v>
      </c>
      <c r="C1272">
        <v>1971</v>
      </c>
      <c r="D1272" s="8">
        <f t="shared" si="190"/>
        <v>1971</v>
      </c>
      <c r="E1272" t="s">
        <v>15</v>
      </c>
      <c r="F1272" s="8" t="str">
        <f t="shared" si="191"/>
        <v>Jun</v>
      </c>
      <c r="G1272">
        <v>29</v>
      </c>
      <c r="H1272" s="15" t="str">
        <f t="shared" si="192"/>
        <v>29-Jun-1971</v>
      </c>
      <c r="I1272" s="13">
        <v>26113</v>
      </c>
      <c r="J1272" s="18">
        <f t="shared" si="193"/>
        <v>51</v>
      </c>
      <c r="K1272">
        <v>3</v>
      </c>
      <c r="L1272" s="14">
        <v>10560.49</v>
      </c>
      <c r="M1272" t="s">
        <v>9</v>
      </c>
      <c r="N1272">
        <f t="shared" si="194"/>
        <v>4</v>
      </c>
      <c r="O1272" s="8" t="str">
        <f t="shared" si="195"/>
        <v>tier - 3</v>
      </c>
      <c r="P1272" t="s">
        <v>8</v>
      </c>
      <c r="Q1272">
        <f t="shared" si="196"/>
        <v>9</v>
      </c>
      <c r="R1272" s="8" t="str">
        <f t="shared" si="197"/>
        <v>tier - 2</v>
      </c>
      <c r="S1272" t="s">
        <v>10</v>
      </c>
      <c r="T1272" s="8" t="str">
        <f t="shared" si="198"/>
        <v>R1013</v>
      </c>
    </row>
    <row r="1273" spans="1:20">
      <c r="A1273" t="s">
        <v>1301</v>
      </c>
      <c r="B1273" t="str">
        <f t="shared" si="199"/>
        <v>Id1067</v>
      </c>
      <c r="C1273">
        <v>1969</v>
      </c>
      <c r="D1273" s="8">
        <f t="shared" si="190"/>
        <v>1969</v>
      </c>
      <c r="E1273" t="s">
        <v>7</v>
      </c>
      <c r="F1273" s="8" t="str">
        <f t="shared" si="191"/>
        <v>Jul</v>
      </c>
      <c r="G1273">
        <v>17</v>
      </c>
      <c r="H1273" s="15" t="str">
        <f t="shared" si="192"/>
        <v>17-Jul-1969</v>
      </c>
      <c r="I1273" s="13">
        <v>25401</v>
      </c>
      <c r="J1273" s="18">
        <f t="shared" si="193"/>
        <v>53</v>
      </c>
      <c r="K1273">
        <v>0</v>
      </c>
      <c r="L1273" s="14">
        <v>10564.88</v>
      </c>
      <c r="M1273" t="s">
        <v>9</v>
      </c>
      <c r="N1273">
        <f t="shared" si="194"/>
        <v>4</v>
      </c>
      <c r="O1273" s="8" t="str">
        <f t="shared" si="195"/>
        <v>tier - 3</v>
      </c>
      <c r="P1273" t="s">
        <v>13</v>
      </c>
      <c r="Q1273">
        <f t="shared" si="196"/>
        <v>2</v>
      </c>
      <c r="R1273" s="8" t="str">
        <f t="shared" si="197"/>
        <v>tier - 1</v>
      </c>
      <c r="S1273" t="s">
        <v>244</v>
      </c>
      <c r="T1273" s="8" t="str">
        <f t="shared" si="198"/>
        <v>R1024</v>
      </c>
    </row>
    <row r="1274" spans="1:20">
      <c r="A1274" t="s">
        <v>1302</v>
      </c>
      <c r="B1274" t="str">
        <f t="shared" si="199"/>
        <v>Id1066</v>
      </c>
      <c r="C1274">
        <v>1966</v>
      </c>
      <c r="D1274" s="8">
        <f t="shared" si="190"/>
        <v>1966</v>
      </c>
      <c r="E1274" t="s">
        <v>27</v>
      </c>
      <c r="F1274" s="8" t="str">
        <f t="shared" si="191"/>
        <v>Dec</v>
      </c>
      <c r="G1274">
        <v>11</v>
      </c>
      <c r="H1274" s="15" t="str">
        <f t="shared" si="192"/>
        <v>11-Dec-1966</v>
      </c>
      <c r="I1274" s="13">
        <v>24452</v>
      </c>
      <c r="J1274" s="18">
        <f t="shared" si="193"/>
        <v>56</v>
      </c>
      <c r="K1274">
        <v>0</v>
      </c>
      <c r="L1274" s="14">
        <v>10577.09</v>
      </c>
      <c r="M1274" t="s">
        <v>9</v>
      </c>
      <c r="N1274">
        <f t="shared" si="194"/>
        <v>4</v>
      </c>
      <c r="O1274" s="8" t="str">
        <f t="shared" si="195"/>
        <v>tier - 3</v>
      </c>
      <c r="P1274" t="s">
        <v>9</v>
      </c>
      <c r="Q1274">
        <f t="shared" si="196"/>
        <v>1</v>
      </c>
      <c r="R1274" s="8" t="str">
        <f t="shared" si="197"/>
        <v>tier - 3</v>
      </c>
      <c r="S1274" t="s">
        <v>39</v>
      </c>
      <c r="T1274" s="8" t="str">
        <f t="shared" si="198"/>
        <v>R1011</v>
      </c>
    </row>
    <row r="1275" spans="1:20">
      <c r="A1275" t="s">
        <v>1303</v>
      </c>
      <c r="B1275" t="str">
        <f t="shared" si="199"/>
        <v>Id1065</v>
      </c>
      <c r="C1275">
        <v>1969</v>
      </c>
      <c r="D1275" s="8">
        <f t="shared" si="190"/>
        <v>1969</v>
      </c>
      <c r="E1275" t="s">
        <v>27</v>
      </c>
      <c r="F1275" s="8" t="str">
        <f t="shared" si="191"/>
        <v>Dec</v>
      </c>
      <c r="G1275">
        <v>25</v>
      </c>
      <c r="H1275" s="15" t="str">
        <f t="shared" si="192"/>
        <v>25-Dec-1969</v>
      </c>
      <c r="I1275" s="13">
        <v>25562</v>
      </c>
      <c r="J1275" s="18">
        <f t="shared" si="193"/>
        <v>53</v>
      </c>
      <c r="K1275">
        <v>1</v>
      </c>
      <c r="L1275" s="14">
        <v>10579.71</v>
      </c>
      <c r="M1275" t="s">
        <v>9</v>
      </c>
      <c r="N1275">
        <f t="shared" si="194"/>
        <v>4</v>
      </c>
      <c r="O1275" s="8" t="str">
        <f t="shared" si="195"/>
        <v>tier - 3</v>
      </c>
      <c r="P1275" t="s">
        <v>9</v>
      </c>
      <c r="Q1275">
        <f t="shared" si="196"/>
        <v>1</v>
      </c>
      <c r="R1275" s="8" t="str">
        <f t="shared" si="197"/>
        <v>tier - 3</v>
      </c>
      <c r="S1275" t="s">
        <v>10</v>
      </c>
      <c r="T1275" s="8" t="str">
        <f t="shared" si="198"/>
        <v>R1013</v>
      </c>
    </row>
    <row r="1276" spans="1:20">
      <c r="A1276" t="s">
        <v>1304</v>
      </c>
      <c r="B1276" t="str">
        <f t="shared" si="199"/>
        <v>Id1064</v>
      </c>
      <c r="C1276">
        <v>1966</v>
      </c>
      <c r="D1276" s="8">
        <f t="shared" si="190"/>
        <v>1966</v>
      </c>
      <c r="E1276" t="s">
        <v>12</v>
      </c>
      <c r="F1276" s="8" t="str">
        <f t="shared" si="191"/>
        <v>Nov</v>
      </c>
      <c r="G1276">
        <v>3</v>
      </c>
      <c r="H1276" s="15" t="str">
        <f t="shared" si="192"/>
        <v>3-Nov-1966</v>
      </c>
      <c r="I1276" s="13">
        <v>24414</v>
      </c>
      <c r="J1276" s="18">
        <f t="shared" si="193"/>
        <v>56</v>
      </c>
      <c r="K1276">
        <v>0</v>
      </c>
      <c r="L1276" s="14">
        <v>10594.23</v>
      </c>
      <c r="M1276" t="s">
        <v>9</v>
      </c>
      <c r="N1276">
        <f t="shared" si="194"/>
        <v>4</v>
      </c>
      <c r="O1276" s="8" t="str">
        <f t="shared" si="195"/>
        <v>tier - 3</v>
      </c>
      <c r="P1276" t="s">
        <v>9</v>
      </c>
      <c r="Q1276">
        <f t="shared" si="196"/>
        <v>1</v>
      </c>
      <c r="R1276" s="8" t="str">
        <f t="shared" si="197"/>
        <v>tier - 3</v>
      </c>
      <c r="S1276" t="s">
        <v>10</v>
      </c>
      <c r="T1276" s="8" t="str">
        <f t="shared" si="198"/>
        <v>R1013</v>
      </c>
    </row>
    <row r="1277" spans="1:20">
      <c r="A1277" t="s">
        <v>1305</v>
      </c>
      <c r="B1277" t="str">
        <f t="shared" si="199"/>
        <v>Id1063</v>
      </c>
      <c r="C1277">
        <v>1967</v>
      </c>
      <c r="D1277" s="8">
        <f t="shared" si="190"/>
        <v>1967</v>
      </c>
      <c r="E1277" t="s">
        <v>12</v>
      </c>
      <c r="F1277" s="8" t="str">
        <f t="shared" si="191"/>
        <v>Nov</v>
      </c>
      <c r="G1277">
        <v>29</v>
      </c>
      <c r="H1277" s="15" t="str">
        <f t="shared" si="192"/>
        <v>29-Nov-1967</v>
      </c>
      <c r="I1277" s="13">
        <v>24805</v>
      </c>
      <c r="J1277" s="18">
        <f t="shared" si="193"/>
        <v>55</v>
      </c>
      <c r="K1277">
        <v>0</v>
      </c>
      <c r="L1277" s="14">
        <v>10594.5</v>
      </c>
      <c r="M1277" t="s">
        <v>9</v>
      </c>
      <c r="N1277">
        <f t="shared" si="194"/>
        <v>4</v>
      </c>
      <c r="O1277" s="8" t="str">
        <f t="shared" si="195"/>
        <v>tier - 3</v>
      </c>
      <c r="P1277" t="s">
        <v>13</v>
      </c>
      <c r="Q1277">
        <f t="shared" si="196"/>
        <v>2</v>
      </c>
      <c r="R1277" s="8" t="str">
        <f t="shared" si="197"/>
        <v>tier - 1</v>
      </c>
      <c r="S1277" t="s">
        <v>20</v>
      </c>
      <c r="T1277" s="8" t="str">
        <f t="shared" si="198"/>
        <v>R1012</v>
      </c>
    </row>
    <row r="1278" spans="1:20">
      <c r="A1278" t="s">
        <v>1306</v>
      </c>
      <c r="B1278" t="str">
        <f t="shared" si="199"/>
        <v>Id1062</v>
      </c>
      <c r="C1278">
        <v>1972</v>
      </c>
      <c r="D1278" s="8">
        <f t="shared" si="190"/>
        <v>1972</v>
      </c>
      <c r="E1278" t="s">
        <v>27</v>
      </c>
      <c r="F1278" s="8" t="str">
        <f t="shared" si="191"/>
        <v>Dec</v>
      </c>
      <c r="G1278">
        <v>14</v>
      </c>
      <c r="H1278" s="15" t="str">
        <f t="shared" si="192"/>
        <v>14-Dec-1972</v>
      </c>
      <c r="I1278" s="13">
        <v>26647</v>
      </c>
      <c r="J1278" s="18">
        <f t="shared" si="193"/>
        <v>50</v>
      </c>
      <c r="K1278">
        <v>3</v>
      </c>
      <c r="L1278" s="14">
        <v>10600.55</v>
      </c>
      <c r="M1278" t="s">
        <v>9</v>
      </c>
      <c r="N1278">
        <f t="shared" si="194"/>
        <v>4</v>
      </c>
      <c r="O1278" s="8" t="str">
        <f t="shared" si="195"/>
        <v>tier - 3</v>
      </c>
      <c r="P1278" t="s">
        <v>13</v>
      </c>
      <c r="Q1278">
        <f t="shared" si="196"/>
        <v>2</v>
      </c>
      <c r="R1278" s="8" t="str">
        <f t="shared" si="197"/>
        <v>tier - 1</v>
      </c>
      <c r="S1278" t="s">
        <v>20</v>
      </c>
      <c r="T1278" s="8" t="str">
        <f t="shared" si="198"/>
        <v>R1012</v>
      </c>
    </row>
    <row r="1279" spans="1:20">
      <c r="A1279" t="s">
        <v>1307</v>
      </c>
      <c r="B1279" t="str">
        <f t="shared" si="199"/>
        <v>Id1061</v>
      </c>
      <c r="C1279">
        <v>1966</v>
      </c>
      <c r="D1279" s="8">
        <f t="shared" si="190"/>
        <v>1966</v>
      </c>
      <c r="E1279" t="s">
        <v>7</v>
      </c>
      <c r="F1279" s="8" t="str">
        <f t="shared" si="191"/>
        <v>Jul</v>
      </c>
      <c r="G1279">
        <v>20</v>
      </c>
      <c r="H1279" s="15" t="str">
        <f t="shared" si="192"/>
        <v>20-Jul-1966</v>
      </c>
      <c r="I1279" s="13">
        <v>24308</v>
      </c>
      <c r="J1279" s="18">
        <f t="shared" si="193"/>
        <v>56</v>
      </c>
      <c r="K1279">
        <v>0</v>
      </c>
      <c r="L1279" s="14">
        <v>10601.41</v>
      </c>
      <c r="M1279" t="s">
        <v>9</v>
      </c>
      <c r="N1279">
        <f t="shared" si="194"/>
        <v>4</v>
      </c>
      <c r="O1279" s="8" t="str">
        <f t="shared" si="195"/>
        <v>tier - 3</v>
      </c>
      <c r="P1279" t="s">
        <v>8</v>
      </c>
      <c r="Q1279">
        <f t="shared" si="196"/>
        <v>9</v>
      </c>
      <c r="R1279" s="8" t="str">
        <f t="shared" si="197"/>
        <v>tier - 2</v>
      </c>
      <c r="S1279" t="s">
        <v>39</v>
      </c>
      <c r="T1279" s="8" t="str">
        <f t="shared" si="198"/>
        <v>R1011</v>
      </c>
    </row>
    <row r="1280" spans="1:20">
      <c r="A1280" t="s">
        <v>1308</v>
      </c>
      <c r="B1280" t="str">
        <f t="shared" si="199"/>
        <v>Id1060</v>
      </c>
      <c r="C1280">
        <v>1967</v>
      </c>
      <c r="D1280" s="8">
        <f t="shared" si="190"/>
        <v>1967</v>
      </c>
      <c r="E1280" t="s">
        <v>15</v>
      </c>
      <c r="F1280" s="8" t="str">
        <f t="shared" si="191"/>
        <v>Jun</v>
      </c>
      <c r="G1280">
        <v>23</v>
      </c>
      <c r="H1280" s="15" t="str">
        <f t="shared" si="192"/>
        <v>23-Jun-1967</v>
      </c>
      <c r="I1280" s="13">
        <v>24646</v>
      </c>
      <c r="J1280" s="18">
        <f t="shared" si="193"/>
        <v>55</v>
      </c>
      <c r="K1280">
        <v>0</v>
      </c>
      <c r="L1280" s="14">
        <v>10601.63</v>
      </c>
      <c r="M1280" t="s">
        <v>9</v>
      </c>
      <c r="N1280">
        <f t="shared" si="194"/>
        <v>4</v>
      </c>
      <c r="O1280" s="8" t="str">
        <f t="shared" si="195"/>
        <v>tier - 3</v>
      </c>
      <c r="P1280" t="s">
        <v>8</v>
      </c>
      <c r="Q1280">
        <f t="shared" si="196"/>
        <v>9</v>
      </c>
      <c r="R1280" s="8" t="str">
        <f t="shared" si="197"/>
        <v>tier - 2</v>
      </c>
      <c r="S1280" t="s">
        <v>20</v>
      </c>
      <c r="T1280" s="8" t="str">
        <f t="shared" si="198"/>
        <v>R1012</v>
      </c>
    </row>
    <row r="1281" spans="1:20">
      <c r="A1281" t="s">
        <v>1309</v>
      </c>
      <c r="B1281" t="str">
        <f t="shared" si="199"/>
        <v>Id1059</v>
      </c>
      <c r="C1281">
        <v>1966</v>
      </c>
      <c r="D1281" s="8">
        <f t="shared" si="190"/>
        <v>1966</v>
      </c>
      <c r="E1281" t="s">
        <v>7</v>
      </c>
      <c r="F1281" s="8" t="str">
        <f t="shared" si="191"/>
        <v>Jul</v>
      </c>
      <c r="G1281">
        <v>2</v>
      </c>
      <c r="H1281" s="15" t="str">
        <f t="shared" si="192"/>
        <v>2-Jul-1966</v>
      </c>
      <c r="I1281" s="13">
        <v>24290</v>
      </c>
      <c r="J1281" s="18">
        <f t="shared" si="193"/>
        <v>56</v>
      </c>
      <c r="K1281">
        <v>0</v>
      </c>
      <c r="L1281" s="14">
        <v>10602.39</v>
      </c>
      <c r="M1281" t="s">
        <v>9</v>
      </c>
      <c r="N1281">
        <f t="shared" si="194"/>
        <v>4</v>
      </c>
      <c r="O1281" s="8" t="str">
        <f t="shared" si="195"/>
        <v>tier - 3</v>
      </c>
      <c r="P1281" t="s">
        <v>9</v>
      </c>
      <c r="Q1281">
        <f t="shared" si="196"/>
        <v>1</v>
      </c>
      <c r="R1281" s="8" t="str">
        <f t="shared" si="197"/>
        <v>tier - 3</v>
      </c>
      <c r="S1281" t="s">
        <v>39</v>
      </c>
      <c r="T1281" s="8" t="str">
        <f t="shared" si="198"/>
        <v>R1011</v>
      </c>
    </row>
    <row r="1282" spans="1:20">
      <c r="A1282" t="s">
        <v>1310</v>
      </c>
      <c r="B1282" t="str">
        <f t="shared" si="199"/>
        <v>Id1058</v>
      </c>
      <c r="C1282">
        <v>1965</v>
      </c>
      <c r="D1282" s="8">
        <f t="shared" ref="D1282:D1345" si="200">IF(C1282="?",ROUND(AVERAGE($C$2:$C$2344),0),C1282)</f>
        <v>1965</v>
      </c>
      <c r="E1282" t="s">
        <v>15</v>
      </c>
      <c r="F1282" s="8" t="str">
        <f t="shared" ref="F1282:F1345" si="201">IF(E1282="?","Sep",E1282)</f>
        <v>Jun</v>
      </c>
      <c r="G1282">
        <v>27</v>
      </c>
      <c r="H1282" s="15" t="str">
        <f t="shared" ref="H1282:H1345" si="202">CONCATENATE(G1282,"-",F1282,"-",D1282)</f>
        <v>27-Jun-1965</v>
      </c>
      <c r="I1282" s="13">
        <v>23920</v>
      </c>
      <c r="J1282" s="18">
        <f t="shared" ref="J1282:J1345" si="203">DATEDIF(I1282,"8-6-2023","Y")</f>
        <v>57</v>
      </c>
      <c r="K1282">
        <v>0</v>
      </c>
      <c r="L1282" s="14">
        <v>10608.67</v>
      </c>
      <c r="M1282" t="s">
        <v>9</v>
      </c>
      <c r="N1282">
        <f t="shared" ref="N1282:N1345" si="204">MATCH(M1282,$M$2:$M$2344,0)</f>
        <v>4</v>
      </c>
      <c r="O1282" s="8" t="str">
        <f t="shared" ref="O1282:O1345" si="205">IF(M1282="?",INDEX($M$2:$M$2344,MODE($N$2:$N$2344)),M1282)</f>
        <v>tier - 3</v>
      </c>
      <c r="P1282" t="s">
        <v>9</v>
      </c>
      <c r="Q1282">
        <f t="shared" ref="Q1282:Q1345" si="206">MATCH(P1282,$P$2:$P$2344,0)</f>
        <v>1</v>
      </c>
      <c r="R1282" s="8" t="str">
        <f t="shared" ref="R1282:R1345" si="207">IF(P1282="?",INDEX($P$2:$P$2344,MODE($Q$2:$Q$2344)),P1282)</f>
        <v>tier - 3</v>
      </c>
      <c r="S1282" t="s">
        <v>20</v>
      </c>
      <c r="T1282" s="8" t="str">
        <f t="shared" ref="T1282:T1345" si="208">IF(S1282="?","Unknown",S1282)</f>
        <v>R1012</v>
      </c>
    </row>
    <row r="1283" spans="1:20">
      <c r="A1283" t="s">
        <v>1311</v>
      </c>
      <c r="B1283" t="str">
        <f t="shared" ref="B1283:B1346" si="209">IF(A1283="?", "Unknown",A1283)</f>
        <v>Id1057</v>
      </c>
      <c r="C1283">
        <v>1992</v>
      </c>
      <c r="D1283" s="8">
        <f t="shared" si="200"/>
        <v>1992</v>
      </c>
      <c r="E1283" t="s">
        <v>7</v>
      </c>
      <c r="F1283" s="8" t="str">
        <f t="shared" si="201"/>
        <v>Jul</v>
      </c>
      <c r="G1283">
        <v>23</v>
      </c>
      <c r="H1283" s="15" t="str">
        <f t="shared" si="202"/>
        <v>23-Jul-1992</v>
      </c>
      <c r="I1283" s="13">
        <v>33808</v>
      </c>
      <c r="J1283" s="18">
        <f t="shared" si="203"/>
        <v>30</v>
      </c>
      <c r="K1283">
        <v>0</v>
      </c>
      <c r="L1283" s="14">
        <v>10617.04</v>
      </c>
      <c r="M1283" t="s">
        <v>9</v>
      </c>
      <c r="N1283">
        <f t="shared" si="204"/>
        <v>4</v>
      </c>
      <c r="O1283" s="8" t="str">
        <f t="shared" si="205"/>
        <v>tier - 3</v>
      </c>
      <c r="P1283" t="s">
        <v>9</v>
      </c>
      <c r="Q1283">
        <f t="shared" si="206"/>
        <v>1</v>
      </c>
      <c r="R1283" s="8" t="str">
        <f t="shared" si="207"/>
        <v>tier - 3</v>
      </c>
      <c r="S1283" t="s">
        <v>532</v>
      </c>
      <c r="T1283" s="8" t="str">
        <f t="shared" si="208"/>
        <v>R1026</v>
      </c>
    </row>
    <row r="1284" spans="1:20">
      <c r="A1284" t="s">
        <v>1312</v>
      </c>
      <c r="B1284" t="str">
        <f t="shared" si="209"/>
        <v>Id1056</v>
      </c>
      <c r="C1284">
        <v>1990</v>
      </c>
      <c r="D1284" s="8">
        <f t="shared" si="200"/>
        <v>1990</v>
      </c>
      <c r="E1284" t="s">
        <v>7</v>
      </c>
      <c r="F1284" s="8" t="str">
        <f t="shared" si="201"/>
        <v>Jul</v>
      </c>
      <c r="G1284">
        <v>6</v>
      </c>
      <c r="H1284" s="15" t="str">
        <f t="shared" si="202"/>
        <v>6-Jul-1990</v>
      </c>
      <c r="I1284" s="13">
        <v>33060</v>
      </c>
      <c r="J1284" s="18">
        <f t="shared" si="203"/>
        <v>32</v>
      </c>
      <c r="K1284">
        <v>3</v>
      </c>
      <c r="L1284" s="14">
        <v>10620.26</v>
      </c>
      <c r="M1284" t="s">
        <v>9</v>
      </c>
      <c r="N1284">
        <f t="shared" si="204"/>
        <v>4</v>
      </c>
      <c r="O1284" s="8" t="str">
        <f t="shared" si="205"/>
        <v>tier - 3</v>
      </c>
      <c r="P1284" t="s">
        <v>9</v>
      </c>
      <c r="Q1284">
        <f t="shared" si="206"/>
        <v>1</v>
      </c>
      <c r="R1284" s="8" t="str">
        <f t="shared" si="207"/>
        <v>tier - 3</v>
      </c>
      <c r="S1284" t="s">
        <v>20</v>
      </c>
      <c r="T1284" s="8" t="str">
        <f t="shared" si="208"/>
        <v>R1012</v>
      </c>
    </row>
    <row r="1285" spans="1:20">
      <c r="A1285" t="s">
        <v>1313</v>
      </c>
      <c r="B1285" t="str">
        <f t="shared" si="209"/>
        <v>Id1055</v>
      </c>
      <c r="C1285">
        <v>1964</v>
      </c>
      <c r="D1285" s="8">
        <f t="shared" si="200"/>
        <v>1964</v>
      </c>
      <c r="E1285" t="s">
        <v>32</v>
      </c>
      <c r="F1285" s="8" t="str">
        <f t="shared" si="201"/>
        <v>Aug</v>
      </c>
      <c r="G1285">
        <v>8</v>
      </c>
      <c r="H1285" s="15" t="str">
        <f t="shared" si="202"/>
        <v>8-Aug-1964</v>
      </c>
      <c r="I1285" s="13">
        <v>23597</v>
      </c>
      <c r="J1285" s="18">
        <f t="shared" si="203"/>
        <v>58</v>
      </c>
      <c r="K1285">
        <v>0</v>
      </c>
      <c r="L1285" s="14">
        <v>10627.81</v>
      </c>
      <c r="M1285" t="s">
        <v>9</v>
      </c>
      <c r="N1285">
        <f t="shared" si="204"/>
        <v>4</v>
      </c>
      <c r="O1285" s="8" t="str">
        <f t="shared" si="205"/>
        <v>tier - 3</v>
      </c>
      <c r="P1285" t="s">
        <v>9</v>
      </c>
      <c r="Q1285">
        <f t="shared" si="206"/>
        <v>1</v>
      </c>
      <c r="R1285" s="8" t="str">
        <f t="shared" si="207"/>
        <v>tier - 3</v>
      </c>
      <c r="S1285" t="s">
        <v>10</v>
      </c>
      <c r="T1285" s="8" t="str">
        <f t="shared" si="208"/>
        <v>R1013</v>
      </c>
    </row>
    <row r="1286" spans="1:20">
      <c r="A1286" t="s">
        <v>1314</v>
      </c>
      <c r="B1286" t="str">
        <f t="shared" si="209"/>
        <v>Id1054</v>
      </c>
      <c r="C1286">
        <v>1976</v>
      </c>
      <c r="D1286" s="8">
        <f t="shared" si="200"/>
        <v>1976</v>
      </c>
      <c r="E1286" t="s">
        <v>12</v>
      </c>
      <c r="F1286" s="8" t="str">
        <f t="shared" si="201"/>
        <v>Nov</v>
      </c>
      <c r="G1286">
        <v>22</v>
      </c>
      <c r="H1286" s="15" t="str">
        <f t="shared" si="202"/>
        <v>22-Nov-1976</v>
      </c>
      <c r="I1286" s="13">
        <v>28086</v>
      </c>
      <c r="J1286" s="18">
        <f t="shared" si="203"/>
        <v>46</v>
      </c>
      <c r="K1286">
        <v>2</v>
      </c>
      <c r="L1286" s="14">
        <v>10665.44</v>
      </c>
      <c r="M1286" t="s">
        <v>9</v>
      </c>
      <c r="N1286">
        <f t="shared" si="204"/>
        <v>4</v>
      </c>
      <c r="O1286" s="8" t="str">
        <f t="shared" si="205"/>
        <v>tier - 3</v>
      </c>
      <c r="P1286" t="s">
        <v>8</v>
      </c>
      <c r="Q1286">
        <f t="shared" si="206"/>
        <v>9</v>
      </c>
      <c r="R1286" s="8" t="str">
        <f t="shared" si="207"/>
        <v>tier - 2</v>
      </c>
      <c r="S1286" t="s">
        <v>297</v>
      </c>
      <c r="T1286" s="8" t="str">
        <f t="shared" si="208"/>
        <v>R1021</v>
      </c>
    </row>
    <row r="1287" spans="1:20">
      <c r="A1287" t="s">
        <v>1315</v>
      </c>
      <c r="B1287" t="str">
        <f t="shared" si="209"/>
        <v>Id1053</v>
      </c>
      <c r="C1287">
        <v>1962</v>
      </c>
      <c r="D1287" s="8">
        <f t="shared" si="200"/>
        <v>1962</v>
      </c>
      <c r="E1287" t="s">
        <v>17</v>
      </c>
      <c r="F1287" s="8" t="str">
        <f t="shared" si="201"/>
        <v>Sep</v>
      </c>
      <c r="G1287">
        <v>7</v>
      </c>
      <c r="H1287" s="15" t="str">
        <f t="shared" si="202"/>
        <v>7-Sep-1962</v>
      </c>
      <c r="I1287" s="13">
        <v>22896</v>
      </c>
      <c r="J1287" s="18">
        <f t="shared" si="203"/>
        <v>60</v>
      </c>
      <c r="K1287">
        <v>0</v>
      </c>
      <c r="L1287" s="14">
        <v>10676.83</v>
      </c>
      <c r="M1287" t="s">
        <v>9</v>
      </c>
      <c r="N1287">
        <f t="shared" si="204"/>
        <v>4</v>
      </c>
      <c r="O1287" s="8" t="str">
        <f t="shared" si="205"/>
        <v>tier - 3</v>
      </c>
      <c r="P1287" t="s">
        <v>9</v>
      </c>
      <c r="Q1287">
        <f t="shared" si="206"/>
        <v>1</v>
      </c>
      <c r="R1287" s="8" t="str">
        <f t="shared" si="207"/>
        <v>tier - 3</v>
      </c>
      <c r="S1287" t="s">
        <v>10</v>
      </c>
      <c r="T1287" s="8" t="str">
        <f t="shared" si="208"/>
        <v>R1013</v>
      </c>
    </row>
    <row r="1288" spans="1:20">
      <c r="A1288" t="s">
        <v>1316</v>
      </c>
      <c r="B1288" t="str">
        <f t="shared" si="209"/>
        <v>Id1052</v>
      </c>
      <c r="C1288">
        <v>1977</v>
      </c>
      <c r="D1288" s="8">
        <f t="shared" si="200"/>
        <v>1977</v>
      </c>
      <c r="E1288" t="s">
        <v>32</v>
      </c>
      <c r="F1288" s="8" t="str">
        <f t="shared" si="201"/>
        <v>Aug</v>
      </c>
      <c r="G1288">
        <v>2</v>
      </c>
      <c r="H1288" s="15" t="str">
        <f t="shared" si="202"/>
        <v>2-Aug-1977</v>
      </c>
      <c r="I1288" s="13">
        <v>28339</v>
      </c>
      <c r="J1288" s="18">
        <f t="shared" si="203"/>
        <v>45</v>
      </c>
      <c r="K1288">
        <v>2</v>
      </c>
      <c r="L1288" s="14">
        <v>10690.11</v>
      </c>
      <c r="M1288" t="s">
        <v>9</v>
      </c>
      <c r="N1288">
        <f t="shared" si="204"/>
        <v>4</v>
      </c>
      <c r="O1288" s="8" t="str">
        <f t="shared" si="205"/>
        <v>tier - 3</v>
      </c>
      <c r="P1288" t="s">
        <v>8</v>
      </c>
      <c r="Q1288">
        <f t="shared" si="206"/>
        <v>9</v>
      </c>
      <c r="R1288" s="8" t="str">
        <f t="shared" si="207"/>
        <v>tier - 2</v>
      </c>
      <c r="S1288" t="s">
        <v>297</v>
      </c>
      <c r="T1288" s="8" t="str">
        <f t="shared" si="208"/>
        <v>R1021</v>
      </c>
    </row>
    <row r="1289" spans="1:20">
      <c r="A1289" t="s">
        <v>1317</v>
      </c>
      <c r="B1289" t="str">
        <f t="shared" si="209"/>
        <v>Id1051</v>
      </c>
      <c r="C1289">
        <v>1976</v>
      </c>
      <c r="D1289" s="8">
        <f t="shared" si="200"/>
        <v>1976</v>
      </c>
      <c r="E1289" t="s">
        <v>17</v>
      </c>
      <c r="F1289" s="8" t="str">
        <f t="shared" si="201"/>
        <v>Sep</v>
      </c>
      <c r="G1289">
        <v>30</v>
      </c>
      <c r="H1289" s="15" t="str">
        <f t="shared" si="202"/>
        <v>30-Sep-1976</v>
      </c>
      <c r="I1289" s="13">
        <v>28033</v>
      </c>
      <c r="J1289" s="18">
        <f t="shared" si="203"/>
        <v>46</v>
      </c>
      <c r="K1289">
        <v>2</v>
      </c>
      <c r="L1289" s="14">
        <v>10698.38</v>
      </c>
      <c r="M1289" t="s">
        <v>9</v>
      </c>
      <c r="N1289">
        <f t="shared" si="204"/>
        <v>4</v>
      </c>
      <c r="O1289" s="8" t="str">
        <f t="shared" si="205"/>
        <v>tier - 3</v>
      </c>
      <c r="P1289" t="s">
        <v>13</v>
      </c>
      <c r="Q1289">
        <f t="shared" si="206"/>
        <v>2</v>
      </c>
      <c r="R1289" s="8" t="str">
        <f t="shared" si="207"/>
        <v>tier - 1</v>
      </c>
      <c r="S1289" t="s">
        <v>197</v>
      </c>
      <c r="T1289" s="8" t="str">
        <f t="shared" si="208"/>
        <v>R1025</v>
      </c>
    </row>
    <row r="1290" spans="1:20">
      <c r="A1290" t="s">
        <v>1318</v>
      </c>
      <c r="B1290" t="str">
        <f t="shared" si="209"/>
        <v>Id1050</v>
      </c>
      <c r="C1290">
        <v>1972</v>
      </c>
      <c r="D1290" s="8">
        <f t="shared" si="200"/>
        <v>1972</v>
      </c>
      <c r="E1290" t="s">
        <v>34</v>
      </c>
      <c r="F1290" s="8" t="str">
        <f t="shared" si="201"/>
        <v>Oct</v>
      </c>
      <c r="G1290">
        <v>24</v>
      </c>
      <c r="H1290" s="15" t="str">
        <f t="shared" si="202"/>
        <v>24-Oct-1972</v>
      </c>
      <c r="I1290" s="13">
        <v>26596</v>
      </c>
      <c r="J1290" s="18">
        <f t="shared" si="203"/>
        <v>50</v>
      </c>
      <c r="K1290">
        <v>3</v>
      </c>
      <c r="L1290" s="14">
        <v>10702.64</v>
      </c>
      <c r="M1290" t="s">
        <v>9</v>
      </c>
      <c r="N1290">
        <f t="shared" si="204"/>
        <v>4</v>
      </c>
      <c r="O1290" s="8" t="str">
        <f t="shared" si="205"/>
        <v>tier - 3</v>
      </c>
      <c r="P1290" t="s">
        <v>9</v>
      </c>
      <c r="Q1290">
        <f t="shared" si="206"/>
        <v>1</v>
      </c>
      <c r="R1290" s="8" t="str">
        <f t="shared" si="207"/>
        <v>tier - 3</v>
      </c>
      <c r="S1290" t="s">
        <v>10</v>
      </c>
      <c r="T1290" s="8" t="str">
        <f t="shared" si="208"/>
        <v>R1013</v>
      </c>
    </row>
    <row r="1291" spans="1:20">
      <c r="A1291" t="s">
        <v>1319</v>
      </c>
      <c r="B1291" t="str">
        <f t="shared" si="209"/>
        <v>Id1049</v>
      </c>
      <c r="C1291">
        <v>1967</v>
      </c>
      <c r="D1291" s="8">
        <f t="shared" si="200"/>
        <v>1967</v>
      </c>
      <c r="E1291" t="s">
        <v>7</v>
      </c>
      <c r="F1291" s="8" t="str">
        <f t="shared" si="201"/>
        <v>Jul</v>
      </c>
      <c r="G1291">
        <v>30</v>
      </c>
      <c r="H1291" s="15" t="str">
        <f t="shared" si="202"/>
        <v>30-Jul-1967</v>
      </c>
      <c r="I1291" s="13">
        <v>24683</v>
      </c>
      <c r="J1291" s="18">
        <f t="shared" si="203"/>
        <v>55</v>
      </c>
      <c r="K1291">
        <v>0</v>
      </c>
      <c r="L1291" s="14">
        <v>10704.47</v>
      </c>
      <c r="M1291" t="s">
        <v>9</v>
      </c>
      <c r="N1291">
        <f t="shared" si="204"/>
        <v>4</v>
      </c>
      <c r="O1291" s="8" t="str">
        <f t="shared" si="205"/>
        <v>tier - 3</v>
      </c>
      <c r="P1291" t="s">
        <v>8</v>
      </c>
      <c r="Q1291">
        <f t="shared" si="206"/>
        <v>9</v>
      </c>
      <c r="R1291" s="8" t="str">
        <f t="shared" si="207"/>
        <v>tier - 2</v>
      </c>
      <c r="S1291" t="s">
        <v>39</v>
      </c>
      <c r="T1291" s="8" t="str">
        <f t="shared" si="208"/>
        <v>R1011</v>
      </c>
    </row>
    <row r="1292" spans="1:20">
      <c r="A1292" t="s">
        <v>1320</v>
      </c>
      <c r="B1292" t="str">
        <f t="shared" si="209"/>
        <v>Id1048</v>
      </c>
      <c r="C1292">
        <v>1967</v>
      </c>
      <c r="D1292" s="8">
        <f t="shared" si="200"/>
        <v>1967</v>
      </c>
      <c r="E1292" t="s">
        <v>34</v>
      </c>
      <c r="F1292" s="8" t="str">
        <f t="shared" si="201"/>
        <v>Oct</v>
      </c>
      <c r="G1292">
        <v>5</v>
      </c>
      <c r="H1292" s="15" t="str">
        <f t="shared" si="202"/>
        <v>5-Oct-1967</v>
      </c>
      <c r="I1292" s="13">
        <v>24750</v>
      </c>
      <c r="J1292" s="18">
        <f t="shared" si="203"/>
        <v>55</v>
      </c>
      <c r="K1292">
        <v>0</v>
      </c>
      <c r="L1292" s="14">
        <v>10713.64</v>
      </c>
      <c r="M1292" t="s">
        <v>9</v>
      </c>
      <c r="N1292">
        <f t="shared" si="204"/>
        <v>4</v>
      </c>
      <c r="O1292" s="8" t="str">
        <f t="shared" si="205"/>
        <v>tier - 3</v>
      </c>
      <c r="P1292" t="s">
        <v>9</v>
      </c>
      <c r="Q1292">
        <f t="shared" si="206"/>
        <v>1</v>
      </c>
      <c r="R1292" s="8" t="str">
        <f t="shared" si="207"/>
        <v>tier - 3</v>
      </c>
      <c r="S1292" t="s">
        <v>39</v>
      </c>
      <c r="T1292" s="8" t="str">
        <f t="shared" si="208"/>
        <v>R1011</v>
      </c>
    </row>
    <row r="1293" spans="1:20">
      <c r="A1293" t="s">
        <v>1321</v>
      </c>
      <c r="B1293" t="str">
        <f t="shared" si="209"/>
        <v>Id1047</v>
      </c>
      <c r="C1293">
        <v>1992</v>
      </c>
      <c r="D1293" s="8">
        <f t="shared" si="200"/>
        <v>1992</v>
      </c>
      <c r="E1293" t="s">
        <v>15</v>
      </c>
      <c r="F1293" s="8" t="str">
        <f t="shared" si="201"/>
        <v>Jun</v>
      </c>
      <c r="G1293">
        <v>25</v>
      </c>
      <c r="H1293" s="15" t="str">
        <f t="shared" si="202"/>
        <v>25-Jun-1992</v>
      </c>
      <c r="I1293" s="13">
        <v>33780</v>
      </c>
      <c r="J1293" s="18">
        <f t="shared" si="203"/>
        <v>30</v>
      </c>
      <c r="K1293">
        <v>0</v>
      </c>
      <c r="L1293" s="14">
        <v>10719.57</v>
      </c>
      <c r="M1293" t="s">
        <v>9</v>
      </c>
      <c r="N1293">
        <f t="shared" si="204"/>
        <v>4</v>
      </c>
      <c r="O1293" s="8" t="str">
        <f t="shared" si="205"/>
        <v>tier - 3</v>
      </c>
      <c r="P1293" t="s">
        <v>13</v>
      </c>
      <c r="Q1293">
        <f t="shared" si="206"/>
        <v>2</v>
      </c>
      <c r="R1293" s="8" t="str">
        <f t="shared" si="207"/>
        <v>tier - 1</v>
      </c>
      <c r="S1293" t="s">
        <v>20</v>
      </c>
      <c r="T1293" s="8" t="str">
        <f t="shared" si="208"/>
        <v>R1012</v>
      </c>
    </row>
    <row r="1294" spans="1:20">
      <c r="A1294" t="s">
        <v>1322</v>
      </c>
      <c r="B1294" t="str">
        <f t="shared" si="209"/>
        <v>Id1046</v>
      </c>
      <c r="C1294">
        <v>1974</v>
      </c>
      <c r="D1294" s="8">
        <f t="shared" si="200"/>
        <v>1974</v>
      </c>
      <c r="E1294" t="s">
        <v>27</v>
      </c>
      <c r="F1294" s="8" t="str">
        <f t="shared" si="201"/>
        <v>Dec</v>
      </c>
      <c r="G1294">
        <v>9</v>
      </c>
      <c r="H1294" s="15" t="str">
        <f t="shared" si="202"/>
        <v>9-Dec-1974</v>
      </c>
      <c r="I1294" s="13">
        <v>27372</v>
      </c>
      <c r="J1294" s="18">
        <f t="shared" si="203"/>
        <v>48</v>
      </c>
      <c r="K1294">
        <v>4</v>
      </c>
      <c r="L1294" s="14">
        <v>10736.87</v>
      </c>
      <c r="M1294" t="s">
        <v>9</v>
      </c>
      <c r="N1294">
        <f t="shared" si="204"/>
        <v>4</v>
      </c>
      <c r="O1294" s="8" t="str">
        <f t="shared" si="205"/>
        <v>tier - 3</v>
      </c>
      <c r="P1294" t="s">
        <v>13</v>
      </c>
      <c r="Q1294">
        <f t="shared" si="206"/>
        <v>2</v>
      </c>
      <c r="R1294" s="8" t="str">
        <f t="shared" si="207"/>
        <v>tier - 1</v>
      </c>
      <c r="S1294" t="s">
        <v>165</v>
      </c>
      <c r="T1294" s="8" t="str">
        <f t="shared" si="208"/>
        <v>R1016</v>
      </c>
    </row>
    <row r="1295" spans="1:20">
      <c r="A1295" t="s">
        <v>1323</v>
      </c>
      <c r="B1295" t="str">
        <f t="shared" si="209"/>
        <v>Id1045</v>
      </c>
      <c r="C1295">
        <v>1986</v>
      </c>
      <c r="D1295" s="8">
        <f t="shared" si="200"/>
        <v>1986</v>
      </c>
      <c r="E1295" t="s">
        <v>32</v>
      </c>
      <c r="F1295" s="8" t="str">
        <f t="shared" si="201"/>
        <v>Aug</v>
      </c>
      <c r="G1295">
        <v>29</v>
      </c>
      <c r="H1295" s="15" t="str">
        <f t="shared" si="202"/>
        <v>29-Aug-1986</v>
      </c>
      <c r="I1295" s="13">
        <v>31653</v>
      </c>
      <c r="J1295" s="18">
        <f t="shared" si="203"/>
        <v>36</v>
      </c>
      <c r="K1295">
        <v>3</v>
      </c>
      <c r="L1295" s="14">
        <v>10749.02</v>
      </c>
      <c r="M1295" t="s">
        <v>9</v>
      </c>
      <c r="N1295">
        <f t="shared" si="204"/>
        <v>4</v>
      </c>
      <c r="O1295" s="8" t="str">
        <f t="shared" si="205"/>
        <v>tier - 3</v>
      </c>
      <c r="P1295" t="s">
        <v>13</v>
      </c>
      <c r="Q1295">
        <f t="shared" si="206"/>
        <v>2</v>
      </c>
      <c r="R1295" s="8" t="str">
        <f t="shared" si="207"/>
        <v>tier - 1</v>
      </c>
      <c r="S1295" t="s">
        <v>532</v>
      </c>
      <c r="T1295" s="8" t="str">
        <f t="shared" si="208"/>
        <v>R1026</v>
      </c>
    </row>
    <row r="1296" spans="1:20">
      <c r="A1296" t="s">
        <v>1324</v>
      </c>
      <c r="B1296" t="str">
        <f t="shared" si="209"/>
        <v>Id1044</v>
      </c>
      <c r="C1296">
        <v>1989</v>
      </c>
      <c r="D1296" s="8">
        <f t="shared" si="200"/>
        <v>1989</v>
      </c>
      <c r="E1296" t="s">
        <v>12</v>
      </c>
      <c r="F1296" s="8" t="str">
        <f t="shared" si="201"/>
        <v>Nov</v>
      </c>
      <c r="G1296">
        <v>25</v>
      </c>
      <c r="H1296" s="15" t="str">
        <f t="shared" si="202"/>
        <v>25-Nov-1989</v>
      </c>
      <c r="I1296" s="13">
        <v>32837</v>
      </c>
      <c r="J1296" s="18">
        <f t="shared" si="203"/>
        <v>33</v>
      </c>
      <c r="K1296">
        <v>3</v>
      </c>
      <c r="L1296" s="14">
        <v>10769.75</v>
      </c>
      <c r="M1296" t="s">
        <v>9</v>
      </c>
      <c r="N1296">
        <f t="shared" si="204"/>
        <v>4</v>
      </c>
      <c r="O1296" s="8" t="str">
        <f t="shared" si="205"/>
        <v>tier - 3</v>
      </c>
      <c r="P1296" t="s">
        <v>8</v>
      </c>
      <c r="Q1296">
        <f t="shared" si="206"/>
        <v>9</v>
      </c>
      <c r="R1296" s="8" t="str">
        <f t="shared" si="207"/>
        <v>tier - 2</v>
      </c>
      <c r="S1296" t="s">
        <v>629</v>
      </c>
      <c r="T1296" s="8" t="str">
        <f t="shared" si="208"/>
        <v>R1022</v>
      </c>
    </row>
    <row r="1297" spans="1:20">
      <c r="A1297" t="s">
        <v>1325</v>
      </c>
      <c r="B1297" t="str">
        <f t="shared" si="209"/>
        <v>Id1043</v>
      </c>
      <c r="C1297">
        <v>1967</v>
      </c>
      <c r="D1297" s="8">
        <f t="shared" si="200"/>
        <v>1967</v>
      </c>
      <c r="E1297" t="s">
        <v>12</v>
      </c>
      <c r="F1297" s="8" t="str">
        <f t="shared" si="201"/>
        <v>Nov</v>
      </c>
      <c r="G1297">
        <v>11</v>
      </c>
      <c r="H1297" s="15" t="str">
        <f t="shared" si="202"/>
        <v>11-Nov-1967</v>
      </c>
      <c r="I1297" s="13">
        <v>24787</v>
      </c>
      <c r="J1297" s="18">
        <f t="shared" si="203"/>
        <v>55</v>
      </c>
      <c r="K1297">
        <v>1</v>
      </c>
      <c r="L1297" s="14">
        <v>10791.96</v>
      </c>
      <c r="M1297" t="s">
        <v>9</v>
      </c>
      <c r="N1297">
        <f t="shared" si="204"/>
        <v>4</v>
      </c>
      <c r="O1297" s="8" t="str">
        <f t="shared" si="205"/>
        <v>tier - 3</v>
      </c>
      <c r="P1297" t="s">
        <v>8</v>
      </c>
      <c r="Q1297">
        <f t="shared" si="206"/>
        <v>9</v>
      </c>
      <c r="R1297" s="8" t="str">
        <f t="shared" si="207"/>
        <v>tier - 2</v>
      </c>
      <c r="S1297" t="s">
        <v>39</v>
      </c>
      <c r="T1297" s="8" t="str">
        <f t="shared" si="208"/>
        <v>R1011</v>
      </c>
    </row>
    <row r="1298" spans="1:20">
      <c r="A1298" t="s">
        <v>1326</v>
      </c>
      <c r="B1298" t="str">
        <f t="shared" si="209"/>
        <v>Id1042</v>
      </c>
      <c r="C1298">
        <v>1999</v>
      </c>
      <c r="D1298" s="8">
        <f t="shared" si="200"/>
        <v>1999</v>
      </c>
      <c r="E1298" t="s">
        <v>27</v>
      </c>
      <c r="F1298" s="8" t="str">
        <f t="shared" si="201"/>
        <v>Dec</v>
      </c>
      <c r="G1298">
        <v>24</v>
      </c>
      <c r="H1298" s="15" t="str">
        <f t="shared" si="202"/>
        <v>24-Dec-1999</v>
      </c>
      <c r="I1298" s="13">
        <v>36518</v>
      </c>
      <c r="J1298" s="18">
        <f t="shared" si="203"/>
        <v>23</v>
      </c>
      <c r="K1298">
        <v>0</v>
      </c>
      <c r="L1298" s="14">
        <v>10795.94</v>
      </c>
      <c r="M1298" t="s">
        <v>9</v>
      </c>
      <c r="N1298">
        <f t="shared" si="204"/>
        <v>4</v>
      </c>
      <c r="O1298" s="8" t="str">
        <f t="shared" si="205"/>
        <v>tier - 3</v>
      </c>
      <c r="P1298" t="s">
        <v>13</v>
      </c>
      <c r="Q1298">
        <f t="shared" si="206"/>
        <v>2</v>
      </c>
      <c r="R1298" s="8" t="str">
        <f t="shared" si="207"/>
        <v>tier - 1</v>
      </c>
      <c r="S1298" t="s">
        <v>39</v>
      </c>
      <c r="T1298" s="8" t="str">
        <f t="shared" si="208"/>
        <v>R1011</v>
      </c>
    </row>
    <row r="1299" spans="1:20">
      <c r="A1299" t="s">
        <v>1327</v>
      </c>
      <c r="B1299" t="str">
        <f t="shared" si="209"/>
        <v>Id1041</v>
      </c>
      <c r="C1299">
        <v>1967</v>
      </c>
      <c r="D1299" s="8">
        <f t="shared" si="200"/>
        <v>1967</v>
      </c>
      <c r="E1299" t="s">
        <v>34</v>
      </c>
      <c r="F1299" s="8" t="str">
        <f t="shared" si="201"/>
        <v>Oct</v>
      </c>
      <c r="G1299">
        <v>23</v>
      </c>
      <c r="H1299" s="15" t="str">
        <f t="shared" si="202"/>
        <v>23-Oct-1967</v>
      </c>
      <c r="I1299" s="13">
        <v>24768</v>
      </c>
      <c r="J1299" s="18">
        <f t="shared" si="203"/>
        <v>55</v>
      </c>
      <c r="K1299">
        <v>0</v>
      </c>
      <c r="L1299" s="14">
        <v>10796.35</v>
      </c>
      <c r="M1299" t="s">
        <v>9</v>
      </c>
      <c r="N1299">
        <f t="shared" si="204"/>
        <v>4</v>
      </c>
      <c r="O1299" s="8" t="str">
        <f t="shared" si="205"/>
        <v>tier - 3</v>
      </c>
      <c r="P1299" t="s">
        <v>13</v>
      </c>
      <c r="Q1299">
        <f t="shared" si="206"/>
        <v>2</v>
      </c>
      <c r="R1299" s="8" t="str">
        <f t="shared" si="207"/>
        <v>tier - 1</v>
      </c>
      <c r="S1299" t="s">
        <v>163</v>
      </c>
      <c r="T1299" s="8" t="str">
        <f t="shared" si="208"/>
        <v>R1019</v>
      </c>
    </row>
    <row r="1300" spans="1:20">
      <c r="A1300" t="s">
        <v>1328</v>
      </c>
      <c r="B1300" t="str">
        <f t="shared" si="209"/>
        <v>Id1040</v>
      </c>
      <c r="C1300">
        <v>1970</v>
      </c>
      <c r="D1300" s="8">
        <f t="shared" si="200"/>
        <v>1970</v>
      </c>
      <c r="E1300" t="s">
        <v>34</v>
      </c>
      <c r="F1300" s="8" t="str">
        <f t="shared" si="201"/>
        <v>Oct</v>
      </c>
      <c r="G1300">
        <v>28</v>
      </c>
      <c r="H1300" s="15" t="str">
        <f t="shared" si="202"/>
        <v>28-Oct-1970</v>
      </c>
      <c r="I1300" s="13">
        <v>25869</v>
      </c>
      <c r="J1300" s="18">
        <f t="shared" si="203"/>
        <v>52</v>
      </c>
      <c r="K1300">
        <v>1</v>
      </c>
      <c r="L1300" s="14">
        <v>10797.34</v>
      </c>
      <c r="M1300" t="s">
        <v>9</v>
      </c>
      <c r="N1300">
        <f t="shared" si="204"/>
        <v>4</v>
      </c>
      <c r="O1300" s="8" t="str">
        <f t="shared" si="205"/>
        <v>tier - 3</v>
      </c>
      <c r="P1300" t="s">
        <v>8</v>
      </c>
      <c r="Q1300">
        <f t="shared" si="206"/>
        <v>9</v>
      </c>
      <c r="R1300" s="8" t="str">
        <f t="shared" si="207"/>
        <v>tier - 2</v>
      </c>
      <c r="S1300" t="s">
        <v>246</v>
      </c>
      <c r="T1300" s="8" t="str">
        <f t="shared" si="208"/>
        <v>R1023</v>
      </c>
    </row>
    <row r="1301" spans="1:20">
      <c r="A1301" t="s">
        <v>1329</v>
      </c>
      <c r="B1301" t="str">
        <f t="shared" si="209"/>
        <v>Id1039</v>
      </c>
      <c r="C1301">
        <v>1970</v>
      </c>
      <c r="D1301" s="8">
        <f t="shared" si="200"/>
        <v>1970</v>
      </c>
      <c r="E1301" t="s">
        <v>27</v>
      </c>
      <c r="F1301" s="8" t="str">
        <f t="shared" si="201"/>
        <v>Dec</v>
      </c>
      <c r="G1301">
        <v>18</v>
      </c>
      <c r="H1301" s="15" t="str">
        <f t="shared" si="202"/>
        <v>18-Dec-1970</v>
      </c>
      <c r="I1301" s="13">
        <v>25920</v>
      </c>
      <c r="J1301" s="18">
        <f t="shared" si="203"/>
        <v>52</v>
      </c>
      <c r="K1301">
        <v>2</v>
      </c>
      <c r="L1301" s="14">
        <v>10806.84</v>
      </c>
      <c r="M1301" t="s">
        <v>9</v>
      </c>
      <c r="N1301">
        <f t="shared" si="204"/>
        <v>4</v>
      </c>
      <c r="O1301" s="8" t="str">
        <f t="shared" si="205"/>
        <v>tier - 3</v>
      </c>
      <c r="P1301" t="s">
        <v>8</v>
      </c>
      <c r="Q1301">
        <f t="shared" si="206"/>
        <v>9</v>
      </c>
      <c r="R1301" s="8" t="str">
        <f t="shared" si="207"/>
        <v>tier - 2</v>
      </c>
      <c r="S1301" t="s">
        <v>39</v>
      </c>
      <c r="T1301" s="8" t="str">
        <f t="shared" si="208"/>
        <v>R1011</v>
      </c>
    </row>
    <row r="1302" spans="1:20">
      <c r="A1302" t="s">
        <v>1330</v>
      </c>
      <c r="B1302" t="str">
        <f t="shared" si="209"/>
        <v>Id1038</v>
      </c>
      <c r="C1302">
        <v>1967</v>
      </c>
      <c r="D1302" s="8">
        <f t="shared" si="200"/>
        <v>1967</v>
      </c>
      <c r="E1302" t="s">
        <v>34</v>
      </c>
      <c r="F1302" s="8" t="str">
        <f t="shared" si="201"/>
        <v>Oct</v>
      </c>
      <c r="G1302">
        <v>2</v>
      </c>
      <c r="H1302" s="15" t="str">
        <f t="shared" si="202"/>
        <v>2-Oct-1967</v>
      </c>
      <c r="I1302" s="13">
        <v>24747</v>
      </c>
      <c r="J1302" s="18">
        <f t="shared" si="203"/>
        <v>55</v>
      </c>
      <c r="K1302">
        <v>1</v>
      </c>
      <c r="L1302" s="14">
        <v>10807.49</v>
      </c>
      <c r="M1302" t="s">
        <v>9</v>
      </c>
      <c r="N1302">
        <f t="shared" si="204"/>
        <v>4</v>
      </c>
      <c r="O1302" s="8" t="str">
        <f t="shared" si="205"/>
        <v>tier - 3</v>
      </c>
      <c r="P1302" t="s">
        <v>8</v>
      </c>
      <c r="Q1302">
        <f t="shared" si="206"/>
        <v>9</v>
      </c>
      <c r="R1302" s="8" t="str">
        <f t="shared" si="207"/>
        <v>tier - 2</v>
      </c>
      <c r="S1302" t="s">
        <v>10</v>
      </c>
      <c r="T1302" s="8" t="str">
        <f t="shared" si="208"/>
        <v>R1013</v>
      </c>
    </row>
    <row r="1303" spans="1:20">
      <c r="A1303" t="s">
        <v>1331</v>
      </c>
      <c r="B1303" t="str">
        <f t="shared" si="209"/>
        <v>Id1037</v>
      </c>
      <c r="C1303">
        <v>1968</v>
      </c>
      <c r="D1303" s="8">
        <f t="shared" si="200"/>
        <v>1968</v>
      </c>
      <c r="E1303" t="s">
        <v>7</v>
      </c>
      <c r="F1303" s="8" t="str">
        <f t="shared" si="201"/>
        <v>Jul</v>
      </c>
      <c r="G1303">
        <v>28</v>
      </c>
      <c r="H1303" s="15" t="str">
        <f t="shared" si="202"/>
        <v>28-Jul-1968</v>
      </c>
      <c r="I1303" s="13">
        <v>25047</v>
      </c>
      <c r="J1303" s="18">
        <f t="shared" si="203"/>
        <v>54</v>
      </c>
      <c r="K1303">
        <v>1</v>
      </c>
      <c r="L1303" s="14">
        <v>10825.25</v>
      </c>
      <c r="M1303" t="s">
        <v>9</v>
      </c>
      <c r="N1303">
        <f t="shared" si="204"/>
        <v>4</v>
      </c>
      <c r="O1303" s="8" t="str">
        <f t="shared" si="205"/>
        <v>tier - 3</v>
      </c>
      <c r="P1303" t="s">
        <v>9</v>
      </c>
      <c r="Q1303">
        <f t="shared" si="206"/>
        <v>1</v>
      </c>
      <c r="R1303" s="8" t="str">
        <f t="shared" si="207"/>
        <v>tier - 3</v>
      </c>
      <c r="S1303" t="s">
        <v>20</v>
      </c>
      <c r="T1303" s="8" t="str">
        <f t="shared" si="208"/>
        <v>R1012</v>
      </c>
    </row>
    <row r="1304" spans="1:20">
      <c r="A1304" t="s">
        <v>1332</v>
      </c>
      <c r="B1304" t="str">
        <f t="shared" si="209"/>
        <v>Id1036</v>
      </c>
      <c r="C1304">
        <v>1971</v>
      </c>
      <c r="D1304" s="8">
        <f t="shared" si="200"/>
        <v>1971</v>
      </c>
      <c r="E1304" t="s">
        <v>27</v>
      </c>
      <c r="F1304" s="8" t="str">
        <f t="shared" si="201"/>
        <v>Dec</v>
      </c>
      <c r="G1304">
        <v>20</v>
      </c>
      <c r="H1304" s="15" t="str">
        <f t="shared" si="202"/>
        <v>20-Dec-1971</v>
      </c>
      <c r="I1304" s="13">
        <v>26287</v>
      </c>
      <c r="J1304" s="18">
        <f t="shared" si="203"/>
        <v>51</v>
      </c>
      <c r="K1304">
        <v>2</v>
      </c>
      <c r="L1304" s="14">
        <v>10848.13</v>
      </c>
      <c r="M1304" t="s">
        <v>9</v>
      </c>
      <c r="N1304">
        <f t="shared" si="204"/>
        <v>4</v>
      </c>
      <c r="O1304" s="8" t="str">
        <f t="shared" si="205"/>
        <v>tier - 3</v>
      </c>
      <c r="P1304" t="s">
        <v>9</v>
      </c>
      <c r="Q1304">
        <f t="shared" si="206"/>
        <v>1</v>
      </c>
      <c r="R1304" s="8" t="str">
        <f t="shared" si="207"/>
        <v>tier - 3</v>
      </c>
      <c r="S1304" t="s">
        <v>20</v>
      </c>
      <c r="T1304" s="8" t="str">
        <f t="shared" si="208"/>
        <v>R1012</v>
      </c>
    </row>
    <row r="1305" spans="1:20">
      <c r="A1305" t="s">
        <v>1333</v>
      </c>
      <c r="B1305" t="str">
        <f t="shared" si="209"/>
        <v>Id1035</v>
      </c>
      <c r="C1305">
        <v>1994</v>
      </c>
      <c r="D1305" s="8">
        <f t="shared" si="200"/>
        <v>1994</v>
      </c>
      <c r="E1305" t="s">
        <v>17</v>
      </c>
      <c r="F1305" s="8" t="str">
        <f t="shared" si="201"/>
        <v>Sep</v>
      </c>
      <c r="G1305">
        <v>6</v>
      </c>
      <c r="H1305" s="15" t="str">
        <f t="shared" si="202"/>
        <v>6-Sep-1994</v>
      </c>
      <c r="I1305" s="13">
        <v>34583</v>
      </c>
      <c r="J1305" s="18">
        <f t="shared" si="203"/>
        <v>28</v>
      </c>
      <c r="K1305">
        <v>0</v>
      </c>
      <c r="L1305" s="14">
        <v>10886.66</v>
      </c>
      <c r="M1305" t="s">
        <v>9</v>
      </c>
      <c r="N1305">
        <f t="shared" si="204"/>
        <v>4</v>
      </c>
      <c r="O1305" s="8" t="str">
        <f t="shared" si="205"/>
        <v>tier - 3</v>
      </c>
      <c r="P1305" t="s">
        <v>9</v>
      </c>
      <c r="Q1305">
        <f t="shared" si="206"/>
        <v>1</v>
      </c>
      <c r="R1305" s="8" t="str">
        <f t="shared" si="207"/>
        <v>tier - 3</v>
      </c>
      <c r="S1305" t="s">
        <v>20</v>
      </c>
      <c r="T1305" s="8" t="str">
        <f t="shared" si="208"/>
        <v>R1012</v>
      </c>
    </row>
    <row r="1306" spans="1:20">
      <c r="A1306" t="s">
        <v>1334</v>
      </c>
      <c r="B1306" t="str">
        <f t="shared" si="209"/>
        <v>Id1034</v>
      </c>
      <c r="C1306">
        <v>1968</v>
      </c>
      <c r="D1306" s="8">
        <f t="shared" si="200"/>
        <v>1968</v>
      </c>
      <c r="E1306" t="s">
        <v>12</v>
      </c>
      <c r="F1306" s="8" t="str">
        <f t="shared" si="201"/>
        <v>Nov</v>
      </c>
      <c r="G1306">
        <v>13</v>
      </c>
      <c r="H1306" s="15" t="str">
        <f t="shared" si="202"/>
        <v>13-Nov-1968</v>
      </c>
      <c r="I1306" s="13">
        <v>25155</v>
      </c>
      <c r="J1306" s="18">
        <f t="shared" si="203"/>
        <v>54</v>
      </c>
      <c r="K1306">
        <v>0</v>
      </c>
      <c r="L1306" s="14">
        <v>10923.93</v>
      </c>
      <c r="M1306" t="s">
        <v>9</v>
      </c>
      <c r="N1306">
        <f t="shared" si="204"/>
        <v>4</v>
      </c>
      <c r="O1306" s="8" t="str">
        <f t="shared" si="205"/>
        <v>tier - 3</v>
      </c>
      <c r="P1306" t="s">
        <v>13</v>
      </c>
      <c r="Q1306">
        <f t="shared" si="206"/>
        <v>2</v>
      </c>
      <c r="R1306" s="8" t="str">
        <f t="shared" si="207"/>
        <v>tier - 1</v>
      </c>
      <c r="S1306" t="s">
        <v>244</v>
      </c>
      <c r="T1306" s="8" t="str">
        <f t="shared" si="208"/>
        <v>R1024</v>
      </c>
    </row>
    <row r="1307" spans="1:20">
      <c r="A1307" t="s">
        <v>1335</v>
      </c>
      <c r="B1307" t="str">
        <f t="shared" si="209"/>
        <v>Id1033</v>
      </c>
      <c r="C1307">
        <v>1968</v>
      </c>
      <c r="D1307" s="8">
        <f t="shared" si="200"/>
        <v>1968</v>
      </c>
      <c r="E1307" t="s">
        <v>12</v>
      </c>
      <c r="F1307" s="8" t="str">
        <f t="shared" si="201"/>
        <v>Nov</v>
      </c>
      <c r="G1307">
        <v>12</v>
      </c>
      <c r="H1307" s="15" t="str">
        <f t="shared" si="202"/>
        <v>12-Nov-1968</v>
      </c>
      <c r="I1307" s="13">
        <v>25154</v>
      </c>
      <c r="J1307" s="18">
        <f t="shared" si="203"/>
        <v>54</v>
      </c>
      <c r="K1307">
        <v>1</v>
      </c>
      <c r="L1307" s="14">
        <v>10928.85</v>
      </c>
      <c r="M1307" t="s">
        <v>9</v>
      </c>
      <c r="N1307">
        <f t="shared" si="204"/>
        <v>4</v>
      </c>
      <c r="O1307" s="8" t="str">
        <f t="shared" si="205"/>
        <v>tier - 3</v>
      </c>
      <c r="P1307" t="s">
        <v>9</v>
      </c>
      <c r="Q1307">
        <f t="shared" si="206"/>
        <v>1</v>
      </c>
      <c r="R1307" s="8" t="str">
        <f t="shared" si="207"/>
        <v>tier - 3</v>
      </c>
      <c r="S1307" t="s">
        <v>10</v>
      </c>
      <c r="T1307" s="8" t="str">
        <f t="shared" si="208"/>
        <v>R1013</v>
      </c>
    </row>
    <row r="1308" spans="1:20">
      <c r="A1308" t="s">
        <v>1336</v>
      </c>
      <c r="B1308" t="str">
        <f t="shared" si="209"/>
        <v>Id1032</v>
      </c>
      <c r="C1308">
        <v>1969</v>
      </c>
      <c r="D1308" s="8">
        <f t="shared" si="200"/>
        <v>1969</v>
      </c>
      <c r="E1308" t="s">
        <v>12</v>
      </c>
      <c r="F1308" s="8" t="str">
        <f t="shared" si="201"/>
        <v>Nov</v>
      </c>
      <c r="G1308">
        <v>10</v>
      </c>
      <c r="H1308" s="15" t="str">
        <f t="shared" si="202"/>
        <v>10-Nov-1969</v>
      </c>
      <c r="I1308" s="13">
        <v>25517</v>
      </c>
      <c r="J1308" s="18">
        <f t="shared" si="203"/>
        <v>53</v>
      </c>
      <c r="K1308">
        <v>1</v>
      </c>
      <c r="L1308" s="14">
        <v>10942.13</v>
      </c>
      <c r="M1308" t="s">
        <v>9</v>
      </c>
      <c r="N1308">
        <f t="shared" si="204"/>
        <v>4</v>
      </c>
      <c r="O1308" s="8" t="str">
        <f t="shared" si="205"/>
        <v>tier - 3</v>
      </c>
      <c r="P1308" t="s">
        <v>9</v>
      </c>
      <c r="Q1308">
        <f t="shared" si="206"/>
        <v>1</v>
      </c>
      <c r="R1308" s="8" t="str">
        <f t="shared" si="207"/>
        <v>tier - 3</v>
      </c>
      <c r="S1308" t="s">
        <v>20</v>
      </c>
      <c r="T1308" s="8" t="str">
        <f t="shared" si="208"/>
        <v>R1012</v>
      </c>
    </row>
    <row r="1309" spans="1:20">
      <c r="A1309" t="s">
        <v>1337</v>
      </c>
      <c r="B1309" t="str">
        <f t="shared" si="209"/>
        <v>Id1031</v>
      </c>
      <c r="C1309">
        <v>1965</v>
      </c>
      <c r="D1309" s="8">
        <f t="shared" si="200"/>
        <v>1965</v>
      </c>
      <c r="E1309" t="s">
        <v>27</v>
      </c>
      <c r="F1309" s="8" t="str">
        <f t="shared" si="201"/>
        <v>Dec</v>
      </c>
      <c r="G1309">
        <v>4</v>
      </c>
      <c r="H1309" s="15" t="str">
        <f t="shared" si="202"/>
        <v>4-Dec-1965</v>
      </c>
      <c r="I1309" s="13">
        <v>24080</v>
      </c>
      <c r="J1309" s="18">
        <f t="shared" si="203"/>
        <v>57</v>
      </c>
      <c r="K1309">
        <v>0</v>
      </c>
      <c r="L1309" s="14">
        <v>10959.33</v>
      </c>
      <c r="M1309" t="s">
        <v>9</v>
      </c>
      <c r="N1309">
        <f t="shared" si="204"/>
        <v>4</v>
      </c>
      <c r="O1309" s="8" t="str">
        <f t="shared" si="205"/>
        <v>tier - 3</v>
      </c>
      <c r="P1309" t="s">
        <v>9</v>
      </c>
      <c r="Q1309">
        <f t="shared" si="206"/>
        <v>1</v>
      </c>
      <c r="R1309" s="8" t="str">
        <f t="shared" si="207"/>
        <v>tier - 3</v>
      </c>
      <c r="S1309" t="s">
        <v>39</v>
      </c>
      <c r="T1309" s="8" t="str">
        <f t="shared" si="208"/>
        <v>R1011</v>
      </c>
    </row>
    <row r="1310" spans="1:20">
      <c r="A1310" t="s">
        <v>1338</v>
      </c>
      <c r="B1310" t="str">
        <f t="shared" si="209"/>
        <v>Id1030</v>
      </c>
      <c r="C1310">
        <v>1969</v>
      </c>
      <c r="D1310" s="8">
        <f t="shared" si="200"/>
        <v>1969</v>
      </c>
      <c r="E1310" t="s">
        <v>32</v>
      </c>
      <c r="F1310" s="8" t="str">
        <f t="shared" si="201"/>
        <v>Aug</v>
      </c>
      <c r="G1310">
        <v>14</v>
      </c>
      <c r="H1310" s="15" t="str">
        <f t="shared" si="202"/>
        <v>14-Aug-1969</v>
      </c>
      <c r="I1310" s="13">
        <v>25429</v>
      </c>
      <c r="J1310" s="18">
        <f t="shared" si="203"/>
        <v>53</v>
      </c>
      <c r="K1310">
        <v>1</v>
      </c>
      <c r="L1310" s="14">
        <v>10959.69</v>
      </c>
      <c r="M1310" t="s">
        <v>9</v>
      </c>
      <c r="N1310">
        <f t="shared" si="204"/>
        <v>4</v>
      </c>
      <c r="O1310" s="8" t="str">
        <f t="shared" si="205"/>
        <v>tier - 3</v>
      </c>
      <c r="P1310" t="s">
        <v>9</v>
      </c>
      <c r="Q1310">
        <f t="shared" si="206"/>
        <v>1</v>
      </c>
      <c r="R1310" s="8" t="str">
        <f t="shared" si="207"/>
        <v>tier - 3</v>
      </c>
      <c r="S1310" t="s">
        <v>20</v>
      </c>
      <c r="T1310" s="8" t="str">
        <f t="shared" si="208"/>
        <v>R1012</v>
      </c>
    </row>
    <row r="1311" spans="1:20">
      <c r="A1311" t="s">
        <v>1339</v>
      </c>
      <c r="B1311" t="str">
        <f t="shared" si="209"/>
        <v>Id1029</v>
      </c>
      <c r="C1311">
        <v>1965</v>
      </c>
      <c r="D1311" s="8">
        <f t="shared" si="200"/>
        <v>1965</v>
      </c>
      <c r="E1311" t="s">
        <v>15</v>
      </c>
      <c r="F1311" s="8" t="str">
        <f t="shared" si="201"/>
        <v>Jun</v>
      </c>
      <c r="G1311">
        <v>19</v>
      </c>
      <c r="H1311" s="15" t="str">
        <f t="shared" si="202"/>
        <v>19-Jun-1965</v>
      </c>
      <c r="I1311" s="13">
        <v>23912</v>
      </c>
      <c r="J1311" s="18">
        <f t="shared" si="203"/>
        <v>57</v>
      </c>
      <c r="K1311">
        <v>0</v>
      </c>
      <c r="L1311" s="14">
        <v>10965.45</v>
      </c>
      <c r="M1311" t="s">
        <v>9</v>
      </c>
      <c r="N1311">
        <f t="shared" si="204"/>
        <v>4</v>
      </c>
      <c r="O1311" s="8" t="str">
        <f t="shared" si="205"/>
        <v>tier - 3</v>
      </c>
      <c r="P1311" t="s">
        <v>8</v>
      </c>
      <c r="Q1311">
        <f t="shared" si="206"/>
        <v>9</v>
      </c>
      <c r="R1311" s="8" t="str">
        <f t="shared" si="207"/>
        <v>tier - 2</v>
      </c>
      <c r="S1311" t="s">
        <v>39</v>
      </c>
      <c r="T1311" s="8" t="str">
        <f t="shared" si="208"/>
        <v>R1011</v>
      </c>
    </row>
    <row r="1312" spans="1:20">
      <c r="A1312" t="s">
        <v>1340</v>
      </c>
      <c r="B1312" t="str">
        <f t="shared" si="209"/>
        <v>Id1028</v>
      </c>
      <c r="C1312">
        <v>1966</v>
      </c>
      <c r="D1312" s="8">
        <f t="shared" si="200"/>
        <v>1966</v>
      </c>
      <c r="E1312" t="s">
        <v>7</v>
      </c>
      <c r="F1312" s="8" t="str">
        <f t="shared" si="201"/>
        <v>Jul</v>
      </c>
      <c r="G1312">
        <v>9</v>
      </c>
      <c r="H1312" s="15" t="str">
        <f t="shared" si="202"/>
        <v>9-Jul-1966</v>
      </c>
      <c r="I1312" s="13">
        <v>24297</v>
      </c>
      <c r="J1312" s="18">
        <f t="shared" si="203"/>
        <v>56</v>
      </c>
      <c r="K1312">
        <v>0</v>
      </c>
      <c r="L1312" s="14">
        <v>10976.25</v>
      </c>
      <c r="M1312" t="s">
        <v>9</v>
      </c>
      <c r="N1312">
        <f t="shared" si="204"/>
        <v>4</v>
      </c>
      <c r="O1312" s="8" t="str">
        <f t="shared" si="205"/>
        <v>tier - 3</v>
      </c>
      <c r="P1312" t="s">
        <v>8</v>
      </c>
      <c r="Q1312">
        <f t="shared" si="206"/>
        <v>9</v>
      </c>
      <c r="R1312" s="8" t="str">
        <f t="shared" si="207"/>
        <v>tier - 2</v>
      </c>
      <c r="S1312" t="s">
        <v>20</v>
      </c>
      <c r="T1312" s="8" t="str">
        <f t="shared" si="208"/>
        <v>R1012</v>
      </c>
    </row>
    <row r="1313" spans="1:20">
      <c r="A1313" t="s">
        <v>1341</v>
      </c>
      <c r="B1313" t="str">
        <f t="shared" si="209"/>
        <v>Id1027</v>
      </c>
      <c r="C1313">
        <v>1973</v>
      </c>
      <c r="D1313" s="8">
        <f t="shared" si="200"/>
        <v>1973</v>
      </c>
      <c r="E1313" t="s">
        <v>34</v>
      </c>
      <c r="F1313" s="8" t="str">
        <f t="shared" si="201"/>
        <v>Oct</v>
      </c>
      <c r="G1313">
        <v>21</v>
      </c>
      <c r="H1313" s="15" t="str">
        <f t="shared" si="202"/>
        <v>21-Oct-1973</v>
      </c>
      <c r="I1313" s="13">
        <v>26958</v>
      </c>
      <c r="J1313" s="18">
        <f t="shared" si="203"/>
        <v>49</v>
      </c>
      <c r="K1313">
        <v>4</v>
      </c>
      <c r="L1313" s="14">
        <v>10977.21</v>
      </c>
      <c r="M1313" t="s">
        <v>9</v>
      </c>
      <c r="N1313">
        <f t="shared" si="204"/>
        <v>4</v>
      </c>
      <c r="O1313" s="8" t="str">
        <f t="shared" si="205"/>
        <v>tier - 3</v>
      </c>
      <c r="P1313" t="s">
        <v>13</v>
      </c>
      <c r="Q1313">
        <f t="shared" si="206"/>
        <v>2</v>
      </c>
      <c r="R1313" s="8" t="str">
        <f t="shared" si="207"/>
        <v>tier - 1</v>
      </c>
      <c r="S1313" t="s">
        <v>10</v>
      </c>
      <c r="T1313" s="8" t="str">
        <f t="shared" si="208"/>
        <v>R1013</v>
      </c>
    </row>
    <row r="1314" spans="1:20">
      <c r="A1314" t="s">
        <v>1342</v>
      </c>
      <c r="B1314" t="str">
        <f t="shared" si="209"/>
        <v>Id1026</v>
      </c>
      <c r="C1314">
        <v>1965</v>
      </c>
      <c r="D1314" s="8">
        <f t="shared" si="200"/>
        <v>1965</v>
      </c>
      <c r="E1314" t="s">
        <v>27</v>
      </c>
      <c r="F1314" s="8" t="str">
        <f t="shared" si="201"/>
        <v>Dec</v>
      </c>
      <c r="G1314">
        <v>18</v>
      </c>
      <c r="H1314" s="15" t="str">
        <f t="shared" si="202"/>
        <v>18-Dec-1965</v>
      </c>
      <c r="I1314" s="13">
        <v>24094</v>
      </c>
      <c r="J1314" s="18">
        <f t="shared" si="203"/>
        <v>57</v>
      </c>
      <c r="K1314">
        <v>0</v>
      </c>
      <c r="L1314" s="14">
        <v>10982.5</v>
      </c>
      <c r="M1314" t="s">
        <v>9</v>
      </c>
      <c r="N1314">
        <f t="shared" si="204"/>
        <v>4</v>
      </c>
      <c r="O1314" s="8" t="str">
        <f t="shared" si="205"/>
        <v>tier - 3</v>
      </c>
      <c r="P1314" t="s">
        <v>9</v>
      </c>
      <c r="Q1314">
        <f t="shared" si="206"/>
        <v>1</v>
      </c>
      <c r="R1314" s="8" t="str">
        <f t="shared" si="207"/>
        <v>tier - 3</v>
      </c>
      <c r="S1314" t="s">
        <v>10</v>
      </c>
      <c r="T1314" s="8" t="str">
        <f t="shared" si="208"/>
        <v>R1013</v>
      </c>
    </row>
    <row r="1315" spans="1:20">
      <c r="A1315" t="s">
        <v>1343</v>
      </c>
      <c r="B1315" t="str">
        <f t="shared" si="209"/>
        <v>Id1025</v>
      </c>
      <c r="C1315">
        <v>2000</v>
      </c>
      <c r="D1315" s="8">
        <f t="shared" si="200"/>
        <v>2000</v>
      </c>
      <c r="E1315" t="s">
        <v>17</v>
      </c>
      <c r="F1315" s="8" t="str">
        <f t="shared" si="201"/>
        <v>Sep</v>
      </c>
      <c r="G1315">
        <v>17</v>
      </c>
      <c r="H1315" s="15" t="str">
        <f t="shared" si="202"/>
        <v>17-Sep-2000</v>
      </c>
      <c r="I1315" s="13">
        <v>36786</v>
      </c>
      <c r="J1315" s="18">
        <f t="shared" si="203"/>
        <v>22</v>
      </c>
      <c r="K1315">
        <v>0</v>
      </c>
      <c r="L1315" s="14">
        <v>10991.58</v>
      </c>
      <c r="M1315" t="s">
        <v>9</v>
      </c>
      <c r="N1315">
        <f t="shared" si="204"/>
        <v>4</v>
      </c>
      <c r="O1315" s="8" t="str">
        <f t="shared" si="205"/>
        <v>tier - 3</v>
      </c>
      <c r="P1315" t="s">
        <v>9</v>
      </c>
      <c r="Q1315">
        <f t="shared" si="206"/>
        <v>1</v>
      </c>
      <c r="R1315" s="8" t="str">
        <f t="shared" si="207"/>
        <v>tier - 3</v>
      </c>
      <c r="S1315" t="s">
        <v>20</v>
      </c>
      <c r="T1315" s="8" t="str">
        <f t="shared" si="208"/>
        <v>R1012</v>
      </c>
    </row>
    <row r="1316" spans="1:20">
      <c r="A1316" t="s">
        <v>1344</v>
      </c>
      <c r="B1316" t="str">
        <f t="shared" si="209"/>
        <v>Id1024</v>
      </c>
      <c r="C1316">
        <v>1968</v>
      </c>
      <c r="D1316" s="8">
        <f t="shared" si="200"/>
        <v>1968</v>
      </c>
      <c r="E1316" t="s">
        <v>34</v>
      </c>
      <c r="F1316" s="8" t="str">
        <f t="shared" si="201"/>
        <v>Oct</v>
      </c>
      <c r="G1316">
        <v>24</v>
      </c>
      <c r="H1316" s="15" t="str">
        <f t="shared" si="202"/>
        <v>24-Oct-1968</v>
      </c>
      <c r="I1316" s="13">
        <v>25135</v>
      </c>
      <c r="J1316" s="18">
        <f t="shared" si="203"/>
        <v>54</v>
      </c>
      <c r="K1316">
        <v>2</v>
      </c>
      <c r="L1316" s="14">
        <v>11013.71</v>
      </c>
      <c r="M1316" t="s">
        <v>9</v>
      </c>
      <c r="N1316">
        <f t="shared" si="204"/>
        <v>4</v>
      </c>
      <c r="O1316" s="8" t="str">
        <f t="shared" si="205"/>
        <v>tier - 3</v>
      </c>
      <c r="P1316" t="s">
        <v>13</v>
      </c>
      <c r="Q1316">
        <f t="shared" si="206"/>
        <v>2</v>
      </c>
      <c r="R1316" s="8" t="str">
        <f t="shared" si="207"/>
        <v>tier - 1</v>
      </c>
      <c r="S1316" t="s">
        <v>10</v>
      </c>
      <c r="T1316" s="8" t="str">
        <f t="shared" si="208"/>
        <v>R1013</v>
      </c>
    </row>
    <row r="1317" spans="1:20">
      <c r="A1317" t="s">
        <v>1345</v>
      </c>
      <c r="B1317" t="str">
        <f t="shared" si="209"/>
        <v>Id1023</v>
      </c>
      <c r="C1317">
        <v>1974</v>
      </c>
      <c r="D1317" s="8">
        <f t="shared" si="200"/>
        <v>1974</v>
      </c>
      <c r="E1317" t="s">
        <v>27</v>
      </c>
      <c r="F1317" s="8" t="str">
        <f t="shared" si="201"/>
        <v>Dec</v>
      </c>
      <c r="G1317">
        <v>15</v>
      </c>
      <c r="H1317" s="15" t="str">
        <f t="shared" si="202"/>
        <v>15-Dec-1974</v>
      </c>
      <c r="I1317" s="13">
        <v>27378</v>
      </c>
      <c r="J1317" s="18">
        <f t="shared" si="203"/>
        <v>48</v>
      </c>
      <c r="K1317">
        <v>4</v>
      </c>
      <c r="L1317" s="14">
        <v>11015.17</v>
      </c>
      <c r="M1317" t="s">
        <v>9</v>
      </c>
      <c r="N1317">
        <f t="shared" si="204"/>
        <v>4</v>
      </c>
      <c r="O1317" s="8" t="str">
        <f t="shared" si="205"/>
        <v>tier - 3</v>
      </c>
      <c r="P1317" t="s">
        <v>13</v>
      </c>
      <c r="Q1317">
        <f t="shared" si="206"/>
        <v>2</v>
      </c>
      <c r="R1317" s="8" t="str">
        <f t="shared" si="207"/>
        <v>tier - 1</v>
      </c>
      <c r="S1317" t="s">
        <v>20</v>
      </c>
      <c r="T1317" s="8" t="str">
        <f t="shared" si="208"/>
        <v>R1012</v>
      </c>
    </row>
    <row r="1318" spans="1:20">
      <c r="A1318" t="s">
        <v>1346</v>
      </c>
      <c r="B1318" t="str">
        <f t="shared" si="209"/>
        <v>Id1022</v>
      </c>
      <c r="C1318">
        <v>1991</v>
      </c>
      <c r="D1318" s="8">
        <f t="shared" si="200"/>
        <v>1991</v>
      </c>
      <c r="E1318" t="s">
        <v>15</v>
      </c>
      <c r="F1318" s="8" t="str">
        <f t="shared" si="201"/>
        <v>Jun</v>
      </c>
      <c r="G1318">
        <v>26</v>
      </c>
      <c r="H1318" s="15" t="str">
        <f t="shared" si="202"/>
        <v>26-Jun-1991</v>
      </c>
      <c r="I1318" s="13">
        <v>33415</v>
      </c>
      <c r="J1318" s="18">
        <f t="shared" si="203"/>
        <v>31</v>
      </c>
      <c r="K1318">
        <v>3</v>
      </c>
      <c r="L1318" s="14">
        <v>11018.05</v>
      </c>
      <c r="M1318" t="s">
        <v>9</v>
      </c>
      <c r="N1318">
        <f t="shared" si="204"/>
        <v>4</v>
      </c>
      <c r="O1318" s="8" t="str">
        <f t="shared" si="205"/>
        <v>tier - 3</v>
      </c>
      <c r="P1318" t="s">
        <v>8</v>
      </c>
      <c r="Q1318">
        <f t="shared" si="206"/>
        <v>9</v>
      </c>
      <c r="R1318" s="8" t="str">
        <f t="shared" si="207"/>
        <v>tier - 2</v>
      </c>
      <c r="S1318" t="s">
        <v>20</v>
      </c>
      <c r="T1318" s="8" t="str">
        <f t="shared" si="208"/>
        <v>R1012</v>
      </c>
    </row>
    <row r="1319" spans="1:20">
      <c r="A1319" t="s">
        <v>1347</v>
      </c>
      <c r="B1319" t="str">
        <f t="shared" si="209"/>
        <v>Id1021</v>
      </c>
      <c r="C1319">
        <v>1996</v>
      </c>
      <c r="D1319" s="8">
        <f t="shared" si="200"/>
        <v>1996</v>
      </c>
      <c r="E1319" t="s">
        <v>7</v>
      </c>
      <c r="F1319" s="8" t="str">
        <f t="shared" si="201"/>
        <v>Jul</v>
      </c>
      <c r="G1319">
        <v>21</v>
      </c>
      <c r="H1319" s="15" t="str">
        <f t="shared" si="202"/>
        <v>21-Jul-1996</v>
      </c>
      <c r="I1319" s="13">
        <v>35267</v>
      </c>
      <c r="J1319" s="18">
        <f t="shared" si="203"/>
        <v>26</v>
      </c>
      <c r="K1319">
        <v>0</v>
      </c>
      <c r="L1319" s="14">
        <v>11028.56</v>
      </c>
      <c r="M1319" t="s">
        <v>9</v>
      </c>
      <c r="N1319">
        <f t="shared" si="204"/>
        <v>4</v>
      </c>
      <c r="O1319" s="8" t="str">
        <f t="shared" si="205"/>
        <v>tier - 3</v>
      </c>
      <c r="P1319" t="s">
        <v>9</v>
      </c>
      <c r="Q1319">
        <f t="shared" si="206"/>
        <v>1</v>
      </c>
      <c r="R1319" s="8" t="str">
        <f t="shared" si="207"/>
        <v>tier - 3</v>
      </c>
      <c r="S1319" t="s">
        <v>20</v>
      </c>
      <c r="T1319" s="8" t="str">
        <f t="shared" si="208"/>
        <v>R1012</v>
      </c>
    </row>
    <row r="1320" spans="1:20">
      <c r="A1320" t="s">
        <v>1348</v>
      </c>
      <c r="B1320" t="str">
        <f t="shared" si="209"/>
        <v>Id1020</v>
      </c>
      <c r="C1320">
        <v>1974</v>
      </c>
      <c r="D1320" s="8">
        <f t="shared" si="200"/>
        <v>1974</v>
      </c>
      <c r="E1320" t="s">
        <v>27</v>
      </c>
      <c r="F1320" s="8" t="str">
        <f t="shared" si="201"/>
        <v>Dec</v>
      </c>
      <c r="G1320">
        <v>10</v>
      </c>
      <c r="H1320" s="15" t="str">
        <f t="shared" si="202"/>
        <v>10-Dec-1974</v>
      </c>
      <c r="I1320" s="13">
        <v>27373</v>
      </c>
      <c r="J1320" s="18">
        <f t="shared" si="203"/>
        <v>48</v>
      </c>
      <c r="K1320">
        <v>4</v>
      </c>
      <c r="L1320" s="14">
        <v>11033.66</v>
      </c>
      <c r="M1320" t="s">
        <v>9</v>
      </c>
      <c r="N1320">
        <f t="shared" si="204"/>
        <v>4</v>
      </c>
      <c r="O1320" s="8" t="str">
        <f t="shared" si="205"/>
        <v>tier - 3</v>
      </c>
      <c r="P1320" t="s">
        <v>9</v>
      </c>
      <c r="Q1320">
        <f t="shared" si="206"/>
        <v>1</v>
      </c>
      <c r="R1320" s="8" t="str">
        <f t="shared" si="207"/>
        <v>tier - 3</v>
      </c>
      <c r="S1320" t="s">
        <v>20</v>
      </c>
      <c r="T1320" s="8" t="str">
        <f t="shared" si="208"/>
        <v>R1012</v>
      </c>
    </row>
    <row r="1321" spans="1:20">
      <c r="A1321" t="s">
        <v>1349</v>
      </c>
      <c r="B1321" t="str">
        <f t="shared" si="209"/>
        <v>Id1019</v>
      </c>
      <c r="C1321">
        <v>1989</v>
      </c>
      <c r="D1321" s="8">
        <f t="shared" si="200"/>
        <v>1989</v>
      </c>
      <c r="E1321" t="s">
        <v>34</v>
      </c>
      <c r="F1321" s="8" t="str">
        <f t="shared" si="201"/>
        <v>Oct</v>
      </c>
      <c r="G1321">
        <v>25</v>
      </c>
      <c r="H1321" s="15" t="str">
        <f t="shared" si="202"/>
        <v>25-Oct-1989</v>
      </c>
      <c r="I1321" s="13">
        <v>32806</v>
      </c>
      <c r="J1321" s="18">
        <f t="shared" si="203"/>
        <v>33</v>
      </c>
      <c r="K1321">
        <v>3</v>
      </c>
      <c r="L1321" s="14">
        <v>11037.51</v>
      </c>
      <c r="M1321" t="s">
        <v>9</v>
      </c>
      <c r="N1321">
        <f t="shared" si="204"/>
        <v>4</v>
      </c>
      <c r="O1321" s="8" t="str">
        <f t="shared" si="205"/>
        <v>tier - 3</v>
      </c>
      <c r="P1321" t="s">
        <v>13</v>
      </c>
      <c r="Q1321">
        <f t="shared" si="206"/>
        <v>2</v>
      </c>
      <c r="R1321" s="8" t="str">
        <f t="shared" si="207"/>
        <v>tier - 1</v>
      </c>
      <c r="S1321" t="s">
        <v>20</v>
      </c>
      <c r="T1321" s="8" t="str">
        <f t="shared" si="208"/>
        <v>R1012</v>
      </c>
    </row>
    <row r="1322" spans="1:20">
      <c r="A1322" t="s">
        <v>1350</v>
      </c>
      <c r="B1322" t="str">
        <f t="shared" si="209"/>
        <v>Id1018</v>
      </c>
      <c r="C1322">
        <v>1974</v>
      </c>
      <c r="D1322" s="8">
        <f t="shared" si="200"/>
        <v>1974</v>
      </c>
      <c r="E1322" t="s">
        <v>32</v>
      </c>
      <c r="F1322" s="8" t="str">
        <f t="shared" si="201"/>
        <v>Aug</v>
      </c>
      <c r="G1322">
        <v>30</v>
      </c>
      <c r="H1322" s="15" t="str">
        <f t="shared" si="202"/>
        <v>30-Aug-1974</v>
      </c>
      <c r="I1322" s="13">
        <v>27271</v>
      </c>
      <c r="J1322" s="18">
        <f t="shared" si="203"/>
        <v>48</v>
      </c>
      <c r="K1322">
        <v>0</v>
      </c>
      <c r="L1322" s="14">
        <v>11037.85</v>
      </c>
      <c r="M1322" t="s">
        <v>9</v>
      </c>
      <c r="N1322">
        <f t="shared" si="204"/>
        <v>4</v>
      </c>
      <c r="O1322" s="8" t="str">
        <f t="shared" si="205"/>
        <v>tier - 3</v>
      </c>
      <c r="P1322" t="s">
        <v>8</v>
      </c>
      <c r="Q1322">
        <f t="shared" si="206"/>
        <v>9</v>
      </c>
      <c r="R1322" s="8" t="str">
        <f t="shared" si="207"/>
        <v>tier - 2</v>
      </c>
      <c r="S1322" t="s">
        <v>197</v>
      </c>
      <c r="T1322" s="8" t="str">
        <f t="shared" si="208"/>
        <v>R1025</v>
      </c>
    </row>
    <row r="1323" spans="1:20">
      <c r="A1323" t="s">
        <v>1351</v>
      </c>
      <c r="B1323" t="str">
        <f t="shared" si="209"/>
        <v>Id1017</v>
      </c>
      <c r="C1323">
        <v>2001</v>
      </c>
      <c r="D1323" s="8">
        <f t="shared" si="200"/>
        <v>2001</v>
      </c>
      <c r="E1323" t="s">
        <v>27</v>
      </c>
      <c r="F1323" s="8" t="str">
        <f t="shared" si="201"/>
        <v>Dec</v>
      </c>
      <c r="G1323">
        <v>17</v>
      </c>
      <c r="H1323" s="15" t="str">
        <f t="shared" si="202"/>
        <v>17-Dec-2001</v>
      </c>
      <c r="I1323" s="13">
        <v>37242</v>
      </c>
      <c r="J1323" s="18">
        <f t="shared" si="203"/>
        <v>21</v>
      </c>
      <c r="K1323">
        <v>0</v>
      </c>
      <c r="L1323" s="14">
        <v>11046.02</v>
      </c>
      <c r="M1323" t="s">
        <v>9</v>
      </c>
      <c r="N1323">
        <f t="shared" si="204"/>
        <v>4</v>
      </c>
      <c r="O1323" s="8" t="str">
        <f t="shared" si="205"/>
        <v>tier - 3</v>
      </c>
      <c r="P1323" t="s">
        <v>13</v>
      </c>
      <c r="Q1323">
        <f t="shared" si="206"/>
        <v>2</v>
      </c>
      <c r="R1323" s="8" t="str">
        <f t="shared" si="207"/>
        <v>tier - 1</v>
      </c>
      <c r="S1323" t="s">
        <v>532</v>
      </c>
      <c r="T1323" s="8" t="str">
        <f t="shared" si="208"/>
        <v>R1026</v>
      </c>
    </row>
    <row r="1324" spans="1:20">
      <c r="A1324" t="s">
        <v>1352</v>
      </c>
      <c r="B1324" t="str">
        <f t="shared" si="209"/>
        <v>Id1016</v>
      </c>
      <c r="C1324">
        <v>2000</v>
      </c>
      <c r="D1324" s="8">
        <f t="shared" si="200"/>
        <v>2000</v>
      </c>
      <c r="E1324" t="s">
        <v>17</v>
      </c>
      <c r="F1324" s="8" t="str">
        <f t="shared" si="201"/>
        <v>Sep</v>
      </c>
      <c r="G1324">
        <v>18</v>
      </c>
      <c r="H1324" s="15" t="str">
        <f t="shared" si="202"/>
        <v>18-Sep-2000</v>
      </c>
      <c r="I1324" s="13">
        <v>36787</v>
      </c>
      <c r="J1324" s="18">
        <f t="shared" si="203"/>
        <v>22</v>
      </c>
      <c r="K1324">
        <v>0</v>
      </c>
      <c r="L1324" s="14">
        <v>11068.7</v>
      </c>
      <c r="M1324" t="s">
        <v>9</v>
      </c>
      <c r="N1324">
        <f t="shared" si="204"/>
        <v>4</v>
      </c>
      <c r="O1324" s="8" t="str">
        <f t="shared" si="205"/>
        <v>tier - 3</v>
      </c>
      <c r="P1324" t="s">
        <v>13</v>
      </c>
      <c r="Q1324">
        <f t="shared" si="206"/>
        <v>2</v>
      </c>
      <c r="R1324" s="8" t="str">
        <f t="shared" si="207"/>
        <v>tier - 1</v>
      </c>
      <c r="S1324" t="s">
        <v>39</v>
      </c>
      <c r="T1324" s="8" t="str">
        <f t="shared" si="208"/>
        <v>R1011</v>
      </c>
    </row>
    <row r="1325" spans="1:20">
      <c r="A1325" t="s">
        <v>1353</v>
      </c>
      <c r="B1325" t="str">
        <f t="shared" si="209"/>
        <v>Id1015</v>
      </c>
      <c r="C1325">
        <v>1971</v>
      </c>
      <c r="D1325" s="8">
        <f t="shared" si="200"/>
        <v>1971</v>
      </c>
      <c r="E1325" t="s">
        <v>12</v>
      </c>
      <c r="F1325" s="8" t="str">
        <f t="shared" si="201"/>
        <v>Nov</v>
      </c>
      <c r="G1325">
        <v>9</v>
      </c>
      <c r="H1325" s="15" t="str">
        <f t="shared" si="202"/>
        <v>9-Nov-1971</v>
      </c>
      <c r="I1325" s="13">
        <v>26246</v>
      </c>
      <c r="J1325" s="18">
        <f t="shared" si="203"/>
        <v>51</v>
      </c>
      <c r="K1325">
        <v>0</v>
      </c>
      <c r="L1325" s="14">
        <v>11068.77</v>
      </c>
      <c r="M1325" t="s">
        <v>9</v>
      </c>
      <c r="N1325">
        <f t="shared" si="204"/>
        <v>4</v>
      </c>
      <c r="O1325" s="8" t="str">
        <f t="shared" si="205"/>
        <v>tier - 3</v>
      </c>
      <c r="P1325" t="s">
        <v>8</v>
      </c>
      <c r="Q1325">
        <f t="shared" si="206"/>
        <v>9</v>
      </c>
      <c r="R1325" s="8" t="str">
        <f t="shared" si="207"/>
        <v>tier - 2</v>
      </c>
      <c r="S1325" t="s">
        <v>20</v>
      </c>
      <c r="T1325" s="8" t="str">
        <f t="shared" si="208"/>
        <v>R1012</v>
      </c>
    </row>
    <row r="1326" spans="1:20">
      <c r="A1326" t="s">
        <v>1354</v>
      </c>
      <c r="B1326" t="str">
        <f t="shared" si="209"/>
        <v>Id1014</v>
      </c>
      <c r="C1326">
        <v>1966</v>
      </c>
      <c r="D1326" s="8">
        <f t="shared" si="200"/>
        <v>1966</v>
      </c>
      <c r="E1326" t="s">
        <v>12</v>
      </c>
      <c r="F1326" s="8" t="str">
        <f t="shared" si="201"/>
        <v>Nov</v>
      </c>
      <c r="G1326">
        <v>7</v>
      </c>
      <c r="H1326" s="15" t="str">
        <f t="shared" si="202"/>
        <v>7-Nov-1966</v>
      </c>
      <c r="I1326" s="13">
        <v>24418</v>
      </c>
      <c r="J1326" s="18">
        <f t="shared" si="203"/>
        <v>56</v>
      </c>
      <c r="K1326">
        <v>0</v>
      </c>
      <c r="L1326" s="14">
        <v>11070.54</v>
      </c>
      <c r="M1326" t="s">
        <v>9</v>
      </c>
      <c r="N1326">
        <f t="shared" si="204"/>
        <v>4</v>
      </c>
      <c r="O1326" s="8" t="str">
        <f t="shared" si="205"/>
        <v>tier - 3</v>
      </c>
      <c r="P1326" t="s">
        <v>9</v>
      </c>
      <c r="Q1326">
        <f t="shared" si="206"/>
        <v>1</v>
      </c>
      <c r="R1326" s="8" t="str">
        <f t="shared" si="207"/>
        <v>tier - 3</v>
      </c>
      <c r="S1326" t="s">
        <v>39</v>
      </c>
      <c r="T1326" s="8" t="str">
        <f t="shared" si="208"/>
        <v>R1011</v>
      </c>
    </row>
    <row r="1327" spans="1:20">
      <c r="A1327" t="s">
        <v>1355</v>
      </c>
      <c r="B1327" t="str">
        <f t="shared" si="209"/>
        <v>Id1013</v>
      </c>
      <c r="C1327">
        <v>1966</v>
      </c>
      <c r="D1327" s="8">
        <f t="shared" si="200"/>
        <v>1966</v>
      </c>
      <c r="E1327" t="s">
        <v>12</v>
      </c>
      <c r="F1327" s="8" t="str">
        <f t="shared" si="201"/>
        <v>Nov</v>
      </c>
      <c r="G1327">
        <v>20</v>
      </c>
      <c r="H1327" s="15" t="str">
        <f t="shared" si="202"/>
        <v>20-Nov-1966</v>
      </c>
      <c r="I1327" s="13">
        <v>24431</v>
      </c>
      <c r="J1327" s="18">
        <f t="shared" si="203"/>
        <v>56</v>
      </c>
      <c r="K1327">
        <v>0</v>
      </c>
      <c r="L1327" s="14">
        <v>11073.18</v>
      </c>
      <c r="M1327" t="s">
        <v>9</v>
      </c>
      <c r="N1327">
        <f t="shared" si="204"/>
        <v>4</v>
      </c>
      <c r="O1327" s="8" t="str">
        <f t="shared" si="205"/>
        <v>tier - 3</v>
      </c>
      <c r="P1327" t="s">
        <v>9</v>
      </c>
      <c r="Q1327">
        <f t="shared" si="206"/>
        <v>1</v>
      </c>
      <c r="R1327" s="8" t="str">
        <f t="shared" si="207"/>
        <v>tier - 3</v>
      </c>
      <c r="S1327" t="s">
        <v>39</v>
      </c>
      <c r="T1327" s="8" t="str">
        <f t="shared" si="208"/>
        <v>R1011</v>
      </c>
    </row>
    <row r="1328" spans="1:20">
      <c r="A1328" t="s">
        <v>1356</v>
      </c>
      <c r="B1328" t="str">
        <f t="shared" si="209"/>
        <v>Id1012</v>
      </c>
      <c r="C1328">
        <v>1967</v>
      </c>
      <c r="D1328" s="8">
        <f t="shared" si="200"/>
        <v>1967</v>
      </c>
      <c r="E1328" t="s">
        <v>17</v>
      </c>
      <c r="F1328" s="8" t="str">
        <f t="shared" si="201"/>
        <v>Sep</v>
      </c>
      <c r="G1328">
        <v>4</v>
      </c>
      <c r="H1328" s="15" t="str">
        <f t="shared" si="202"/>
        <v>4-Sep-1967</v>
      </c>
      <c r="I1328" s="13">
        <v>24719</v>
      </c>
      <c r="J1328" s="18">
        <f t="shared" si="203"/>
        <v>55</v>
      </c>
      <c r="K1328">
        <v>0</v>
      </c>
      <c r="L1328" s="14">
        <v>11082.58</v>
      </c>
      <c r="M1328" t="s">
        <v>9</v>
      </c>
      <c r="N1328">
        <f t="shared" si="204"/>
        <v>4</v>
      </c>
      <c r="O1328" s="8" t="str">
        <f t="shared" si="205"/>
        <v>tier - 3</v>
      </c>
      <c r="P1328" t="s">
        <v>8</v>
      </c>
      <c r="Q1328">
        <f t="shared" si="206"/>
        <v>9</v>
      </c>
      <c r="R1328" s="8" t="str">
        <f t="shared" si="207"/>
        <v>tier - 2</v>
      </c>
      <c r="S1328" t="s">
        <v>20</v>
      </c>
      <c r="T1328" s="8" t="str">
        <f t="shared" si="208"/>
        <v>R1012</v>
      </c>
    </row>
    <row r="1329" spans="1:20">
      <c r="A1329" t="s">
        <v>1357</v>
      </c>
      <c r="B1329" t="str">
        <f t="shared" si="209"/>
        <v>Id1011</v>
      </c>
      <c r="C1329">
        <v>1972</v>
      </c>
      <c r="D1329" s="8">
        <f t="shared" si="200"/>
        <v>1972</v>
      </c>
      <c r="E1329" t="s">
        <v>34</v>
      </c>
      <c r="F1329" s="8" t="str">
        <f t="shared" si="201"/>
        <v>Oct</v>
      </c>
      <c r="G1329">
        <v>7</v>
      </c>
      <c r="H1329" s="15" t="str">
        <f t="shared" si="202"/>
        <v>7-Oct-1972</v>
      </c>
      <c r="I1329" s="13">
        <v>26579</v>
      </c>
      <c r="J1329" s="18">
        <f t="shared" si="203"/>
        <v>50</v>
      </c>
      <c r="K1329">
        <v>3</v>
      </c>
      <c r="L1329" s="14">
        <v>11085.59</v>
      </c>
      <c r="M1329" t="s">
        <v>9</v>
      </c>
      <c r="N1329">
        <f t="shared" si="204"/>
        <v>4</v>
      </c>
      <c r="O1329" s="8" t="str">
        <f t="shared" si="205"/>
        <v>tier - 3</v>
      </c>
      <c r="P1329" t="s">
        <v>8</v>
      </c>
      <c r="Q1329">
        <f t="shared" si="206"/>
        <v>9</v>
      </c>
      <c r="R1329" s="8" t="str">
        <f t="shared" si="207"/>
        <v>tier - 2</v>
      </c>
      <c r="S1329" t="s">
        <v>20</v>
      </c>
      <c r="T1329" s="8" t="str">
        <f t="shared" si="208"/>
        <v>R1012</v>
      </c>
    </row>
    <row r="1330" spans="1:20">
      <c r="A1330" t="s">
        <v>1358</v>
      </c>
      <c r="B1330" t="str">
        <f t="shared" si="209"/>
        <v>Id1010</v>
      </c>
      <c r="C1330">
        <v>1966</v>
      </c>
      <c r="D1330" s="8">
        <f t="shared" si="200"/>
        <v>1966</v>
      </c>
      <c r="E1330" t="s">
        <v>17</v>
      </c>
      <c r="F1330" s="8" t="str">
        <f t="shared" si="201"/>
        <v>Sep</v>
      </c>
      <c r="G1330">
        <v>9</v>
      </c>
      <c r="H1330" s="15" t="str">
        <f t="shared" si="202"/>
        <v>9-Sep-1966</v>
      </c>
      <c r="I1330" s="13">
        <v>24359</v>
      </c>
      <c r="J1330" s="18">
        <f t="shared" si="203"/>
        <v>56</v>
      </c>
      <c r="K1330">
        <v>0</v>
      </c>
      <c r="L1330" s="14">
        <v>11090.72</v>
      </c>
      <c r="M1330" t="s">
        <v>9</v>
      </c>
      <c r="N1330">
        <f t="shared" si="204"/>
        <v>4</v>
      </c>
      <c r="O1330" s="8" t="str">
        <f t="shared" si="205"/>
        <v>tier - 3</v>
      </c>
      <c r="P1330" t="s">
        <v>13</v>
      </c>
      <c r="Q1330">
        <f t="shared" si="206"/>
        <v>2</v>
      </c>
      <c r="R1330" s="8" t="str">
        <f t="shared" si="207"/>
        <v>tier - 1</v>
      </c>
      <c r="S1330" t="s">
        <v>10</v>
      </c>
      <c r="T1330" s="8" t="str">
        <f t="shared" si="208"/>
        <v>R1013</v>
      </c>
    </row>
    <row r="1331" spans="1:20">
      <c r="A1331" t="s">
        <v>1359</v>
      </c>
      <c r="B1331" t="str">
        <f t="shared" si="209"/>
        <v>Id1009</v>
      </c>
      <c r="C1331">
        <v>1966</v>
      </c>
      <c r="D1331" s="8">
        <f t="shared" si="200"/>
        <v>1966</v>
      </c>
      <c r="E1331" t="s">
        <v>7</v>
      </c>
      <c r="F1331" s="8" t="str">
        <f t="shared" si="201"/>
        <v>Jul</v>
      </c>
      <c r="G1331">
        <v>5</v>
      </c>
      <c r="H1331" s="15" t="str">
        <f t="shared" si="202"/>
        <v>5-Jul-1966</v>
      </c>
      <c r="I1331" s="13">
        <v>24293</v>
      </c>
      <c r="J1331" s="18">
        <f t="shared" si="203"/>
        <v>56</v>
      </c>
      <c r="K1331">
        <v>0</v>
      </c>
      <c r="L1331" s="14">
        <v>11093.62</v>
      </c>
      <c r="M1331" t="s">
        <v>9</v>
      </c>
      <c r="N1331">
        <f t="shared" si="204"/>
        <v>4</v>
      </c>
      <c r="O1331" s="8" t="str">
        <f t="shared" si="205"/>
        <v>tier - 3</v>
      </c>
      <c r="P1331" t="s">
        <v>13</v>
      </c>
      <c r="Q1331">
        <f t="shared" si="206"/>
        <v>2</v>
      </c>
      <c r="R1331" s="8" t="str">
        <f t="shared" si="207"/>
        <v>tier - 1</v>
      </c>
      <c r="S1331" t="s">
        <v>10</v>
      </c>
      <c r="T1331" s="8" t="str">
        <f t="shared" si="208"/>
        <v>R1013</v>
      </c>
    </row>
    <row r="1332" spans="1:20">
      <c r="A1332" t="s">
        <v>1360</v>
      </c>
      <c r="B1332" t="str">
        <f t="shared" si="209"/>
        <v>Id1008</v>
      </c>
      <c r="C1332">
        <v>1980</v>
      </c>
      <c r="D1332" s="8">
        <f t="shared" si="200"/>
        <v>1980</v>
      </c>
      <c r="E1332" t="s">
        <v>32</v>
      </c>
      <c r="F1332" s="8" t="str">
        <f t="shared" si="201"/>
        <v>Aug</v>
      </c>
      <c r="G1332">
        <v>20</v>
      </c>
      <c r="H1332" s="15" t="str">
        <f t="shared" si="202"/>
        <v>20-Aug-1980</v>
      </c>
      <c r="I1332" s="13">
        <v>29453</v>
      </c>
      <c r="J1332" s="18">
        <f t="shared" si="203"/>
        <v>42</v>
      </c>
      <c r="K1332">
        <v>2</v>
      </c>
      <c r="L1332" s="14">
        <v>11103.33</v>
      </c>
      <c r="M1332" t="s">
        <v>9</v>
      </c>
      <c r="N1332">
        <f t="shared" si="204"/>
        <v>4</v>
      </c>
      <c r="O1332" s="8" t="str">
        <f t="shared" si="205"/>
        <v>tier - 3</v>
      </c>
      <c r="P1332" t="s">
        <v>13</v>
      </c>
      <c r="Q1332">
        <f t="shared" si="206"/>
        <v>2</v>
      </c>
      <c r="R1332" s="8" t="str">
        <f t="shared" si="207"/>
        <v>tier - 1</v>
      </c>
      <c r="S1332" t="s">
        <v>297</v>
      </c>
      <c r="T1332" s="8" t="str">
        <f t="shared" si="208"/>
        <v>R1021</v>
      </c>
    </row>
    <row r="1333" spans="1:20">
      <c r="A1333" t="s">
        <v>1361</v>
      </c>
      <c r="B1333" t="str">
        <f t="shared" si="209"/>
        <v>Id1007</v>
      </c>
      <c r="C1333">
        <v>1969</v>
      </c>
      <c r="D1333" s="8">
        <f t="shared" si="200"/>
        <v>1969</v>
      </c>
      <c r="E1333" t="s">
        <v>12</v>
      </c>
      <c r="F1333" s="8" t="str">
        <f t="shared" si="201"/>
        <v>Nov</v>
      </c>
      <c r="G1333">
        <v>30</v>
      </c>
      <c r="H1333" s="15" t="str">
        <f t="shared" si="202"/>
        <v>30-Nov-1969</v>
      </c>
      <c r="I1333" s="13">
        <v>25537</v>
      </c>
      <c r="J1333" s="18">
        <f t="shared" si="203"/>
        <v>53</v>
      </c>
      <c r="K1333">
        <v>2</v>
      </c>
      <c r="L1333" s="14">
        <v>11150.78</v>
      </c>
      <c r="M1333" t="s">
        <v>9</v>
      </c>
      <c r="N1333">
        <f t="shared" si="204"/>
        <v>4</v>
      </c>
      <c r="O1333" s="8" t="str">
        <f t="shared" si="205"/>
        <v>tier - 3</v>
      </c>
      <c r="P1333" t="s">
        <v>8</v>
      </c>
      <c r="Q1333">
        <f t="shared" si="206"/>
        <v>9</v>
      </c>
      <c r="R1333" s="8" t="str">
        <f t="shared" si="207"/>
        <v>tier - 2</v>
      </c>
      <c r="S1333" t="s">
        <v>39</v>
      </c>
      <c r="T1333" s="8" t="str">
        <f t="shared" si="208"/>
        <v>R1011</v>
      </c>
    </row>
    <row r="1334" spans="1:20">
      <c r="A1334" t="s">
        <v>1362</v>
      </c>
      <c r="B1334" t="str">
        <f t="shared" si="209"/>
        <v>Id1006</v>
      </c>
      <c r="C1334">
        <v>1969</v>
      </c>
      <c r="D1334" s="8">
        <f t="shared" si="200"/>
        <v>1969</v>
      </c>
      <c r="E1334" t="s">
        <v>15</v>
      </c>
      <c r="F1334" s="8" t="str">
        <f t="shared" si="201"/>
        <v>Jun</v>
      </c>
      <c r="G1334">
        <v>25</v>
      </c>
      <c r="H1334" s="15" t="str">
        <f t="shared" si="202"/>
        <v>25-Jun-1969</v>
      </c>
      <c r="I1334" s="13">
        <v>25379</v>
      </c>
      <c r="J1334" s="18">
        <f t="shared" si="203"/>
        <v>53</v>
      </c>
      <c r="K1334">
        <v>2</v>
      </c>
      <c r="L1334" s="14">
        <v>11163.57</v>
      </c>
      <c r="M1334" t="s">
        <v>9</v>
      </c>
      <c r="N1334">
        <f t="shared" si="204"/>
        <v>4</v>
      </c>
      <c r="O1334" s="8" t="str">
        <f t="shared" si="205"/>
        <v>tier - 3</v>
      </c>
      <c r="P1334" t="s">
        <v>8</v>
      </c>
      <c r="Q1334">
        <f t="shared" si="206"/>
        <v>9</v>
      </c>
      <c r="R1334" s="8" t="str">
        <f t="shared" si="207"/>
        <v>tier - 2</v>
      </c>
      <c r="S1334" t="s">
        <v>39</v>
      </c>
      <c r="T1334" s="8" t="str">
        <f t="shared" si="208"/>
        <v>R1011</v>
      </c>
    </row>
    <row r="1335" spans="1:20">
      <c r="A1335" t="s">
        <v>1363</v>
      </c>
      <c r="B1335" t="str">
        <f t="shared" si="209"/>
        <v>Id1005</v>
      </c>
      <c r="C1335">
        <v>1966</v>
      </c>
      <c r="D1335" s="8">
        <f t="shared" si="200"/>
        <v>1966</v>
      </c>
      <c r="E1335" t="s">
        <v>32</v>
      </c>
      <c r="F1335" s="8" t="str">
        <f t="shared" si="201"/>
        <v>Aug</v>
      </c>
      <c r="G1335">
        <v>6</v>
      </c>
      <c r="H1335" s="15" t="str">
        <f t="shared" si="202"/>
        <v>6-Aug-1966</v>
      </c>
      <c r="I1335" s="13">
        <v>24325</v>
      </c>
      <c r="J1335" s="18">
        <f t="shared" si="203"/>
        <v>56</v>
      </c>
      <c r="K1335">
        <v>0</v>
      </c>
      <c r="L1335" s="14">
        <v>11165.42</v>
      </c>
      <c r="M1335" t="s">
        <v>9</v>
      </c>
      <c r="N1335">
        <f t="shared" si="204"/>
        <v>4</v>
      </c>
      <c r="O1335" s="8" t="str">
        <f t="shared" si="205"/>
        <v>tier - 3</v>
      </c>
      <c r="P1335" t="s">
        <v>13</v>
      </c>
      <c r="Q1335">
        <f t="shared" si="206"/>
        <v>2</v>
      </c>
      <c r="R1335" s="8" t="str">
        <f t="shared" si="207"/>
        <v>tier - 1</v>
      </c>
      <c r="S1335" t="s">
        <v>165</v>
      </c>
      <c r="T1335" s="8" t="str">
        <f t="shared" si="208"/>
        <v>R1016</v>
      </c>
    </row>
    <row r="1336" spans="1:20">
      <c r="A1336" t="s">
        <v>1364</v>
      </c>
      <c r="B1336" t="str">
        <f t="shared" si="209"/>
        <v>Id1004</v>
      </c>
      <c r="C1336">
        <v>1972</v>
      </c>
      <c r="D1336" s="8">
        <f t="shared" si="200"/>
        <v>1972</v>
      </c>
      <c r="E1336" t="s">
        <v>17</v>
      </c>
      <c r="F1336" s="8" t="str">
        <f t="shared" si="201"/>
        <v>Sep</v>
      </c>
      <c r="G1336">
        <v>3</v>
      </c>
      <c r="H1336" s="15" t="str">
        <f t="shared" si="202"/>
        <v>3-Sep-1972</v>
      </c>
      <c r="I1336" s="13">
        <v>26545</v>
      </c>
      <c r="J1336" s="18">
        <f t="shared" si="203"/>
        <v>50</v>
      </c>
      <c r="K1336">
        <v>0</v>
      </c>
      <c r="L1336" s="14">
        <v>11186.2</v>
      </c>
      <c r="M1336" t="s">
        <v>9</v>
      </c>
      <c r="N1336">
        <f t="shared" si="204"/>
        <v>4</v>
      </c>
      <c r="O1336" s="8" t="str">
        <f t="shared" si="205"/>
        <v>tier - 3</v>
      </c>
      <c r="P1336" t="s">
        <v>8</v>
      </c>
      <c r="Q1336">
        <f t="shared" si="206"/>
        <v>9</v>
      </c>
      <c r="R1336" s="8" t="str">
        <f t="shared" si="207"/>
        <v>tier - 2</v>
      </c>
      <c r="S1336" t="s">
        <v>297</v>
      </c>
      <c r="T1336" s="8" t="str">
        <f t="shared" si="208"/>
        <v>R1021</v>
      </c>
    </row>
    <row r="1337" spans="1:20">
      <c r="A1337" t="s">
        <v>1365</v>
      </c>
      <c r="B1337" t="str">
        <f t="shared" si="209"/>
        <v>Id1003</v>
      </c>
      <c r="C1337">
        <v>1970</v>
      </c>
      <c r="D1337" s="8">
        <f t="shared" si="200"/>
        <v>1970</v>
      </c>
      <c r="E1337" t="s">
        <v>15</v>
      </c>
      <c r="F1337" s="8" t="str">
        <f t="shared" si="201"/>
        <v>Jun</v>
      </c>
      <c r="G1337">
        <v>14</v>
      </c>
      <c r="H1337" s="15" t="str">
        <f t="shared" si="202"/>
        <v>14-Jun-1970</v>
      </c>
      <c r="I1337" s="13">
        <v>25733</v>
      </c>
      <c r="J1337" s="18">
        <f t="shared" si="203"/>
        <v>52</v>
      </c>
      <c r="K1337">
        <v>2</v>
      </c>
      <c r="L1337" s="14">
        <v>11187.66</v>
      </c>
      <c r="M1337" t="s">
        <v>9</v>
      </c>
      <c r="N1337">
        <f t="shared" si="204"/>
        <v>4</v>
      </c>
      <c r="O1337" s="8" t="str">
        <f t="shared" si="205"/>
        <v>tier - 3</v>
      </c>
      <c r="P1337" t="s">
        <v>8</v>
      </c>
      <c r="Q1337">
        <f t="shared" si="206"/>
        <v>9</v>
      </c>
      <c r="R1337" s="8" t="str">
        <f t="shared" si="207"/>
        <v>tier - 2</v>
      </c>
      <c r="S1337" t="s">
        <v>20</v>
      </c>
      <c r="T1337" s="8" t="str">
        <f t="shared" si="208"/>
        <v>R1012</v>
      </c>
    </row>
    <row r="1338" spans="1:20">
      <c r="A1338" t="s">
        <v>1366</v>
      </c>
      <c r="B1338" t="str">
        <f t="shared" si="209"/>
        <v>Id1002</v>
      </c>
      <c r="C1338">
        <v>1976</v>
      </c>
      <c r="D1338" s="8">
        <f t="shared" si="200"/>
        <v>1976</v>
      </c>
      <c r="E1338" t="s">
        <v>15</v>
      </c>
      <c r="F1338" s="8" t="str">
        <f t="shared" si="201"/>
        <v>Jun</v>
      </c>
      <c r="G1338">
        <v>28</v>
      </c>
      <c r="H1338" s="15" t="str">
        <f t="shared" si="202"/>
        <v>28-Jun-1976</v>
      </c>
      <c r="I1338" s="13">
        <v>27939</v>
      </c>
      <c r="J1338" s="18">
        <f t="shared" si="203"/>
        <v>46</v>
      </c>
      <c r="K1338">
        <v>2</v>
      </c>
      <c r="L1338" s="14">
        <v>11217.35</v>
      </c>
      <c r="M1338" t="s">
        <v>9</v>
      </c>
      <c r="N1338">
        <f t="shared" si="204"/>
        <v>4</v>
      </c>
      <c r="O1338" s="8" t="str">
        <f t="shared" si="205"/>
        <v>tier - 3</v>
      </c>
      <c r="P1338" t="s">
        <v>8</v>
      </c>
      <c r="Q1338">
        <f t="shared" si="206"/>
        <v>9</v>
      </c>
      <c r="R1338" s="8" t="str">
        <f t="shared" si="207"/>
        <v>tier - 2</v>
      </c>
      <c r="S1338" t="s">
        <v>197</v>
      </c>
      <c r="T1338" s="8" t="str">
        <f t="shared" si="208"/>
        <v>R1025</v>
      </c>
    </row>
    <row r="1339" spans="1:20">
      <c r="A1339" t="s">
        <v>1367</v>
      </c>
      <c r="B1339" t="str">
        <f t="shared" si="209"/>
        <v>Id1001</v>
      </c>
      <c r="C1339">
        <v>1969</v>
      </c>
      <c r="D1339" s="8">
        <f t="shared" si="200"/>
        <v>1969</v>
      </c>
      <c r="E1339" t="s">
        <v>27</v>
      </c>
      <c r="F1339" s="8" t="str">
        <f t="shared" si="201"/>
        <v>Dec</v>
      </c>
      <c r="G1339">
        <v>30</v>
      </c>
      <c r="H1339" s="15" t="str">
        <f t="shared" si="202"/>
        <v>30-Dec-1969</v>
      </c>
      <c r="I1339" s="13">
        <v>25567</v>
      </c>
      <c r="J1339" s="18">
        <f t="shared" si="203"/>
        <v>53</v>
      </c>
      <c r="K1339">
        <v>2</v>
      </c>
      <c r="L1339" s="14">
        <v>11244.38</v>
      </c>
      <c r="M1339" t="s">
        <v>9</v>
      </c>
      <c r="N1339">
        <f t="shared" si="204"/>
        <v>4</v>
      </c>
      <c r="O1339" s="8" t="str">
        <f t="shared" si="205"/>
        <v>tier - 3</v>
      </c>
      <c r="P1339" t="s">
        <v>13</v>
      </c>
      <c r="Q1339">
        <f t="shared" si="206"/>
        <v>2</v>
      </c>
      <c r="R1339" s="8" t="str">
        <f t="shared" si="207"/>
        <v>tier - 1</v>
      </c>
      <c r="S1339" t="s">
        <v>165</v>
      </c>
      <c r="T1339" s="8" t="str">
        <f t="shared" si="208"/>
        <v>R1016</v>
      </c>
    </row>
    <row r="1340" spans="1:20">
      <c r="A1340" t="s">
        <v>1368</v>
      </c>
      <c r="B1340" t="str">
        <f t="shared" si="209"/>
        <v>Id1000</v>
      </c>
      <c r="C1340">
        <v>1989</v>
      </c>
      <c r="D1340" s="8">
        <f t="shared" si="200"/>
        <v>1989</v>
      </c>
      <c r="E1340" t="s">
        <v>27</v>
      </c>
      <c r="F1340" s="8" t="str">
        <f t="shared" si="201"/>
        <v>Dec</v>
      </c>
      <c r="G1340">
        <v>17</v>
      </c>
      <c r="H1340" s="15" t="str">
        <f t="shared" si="202"/>
        <v>17-Dec-1989</v>
      </c>
      <c r="I1340" s="13">
        <v>32859</v>
      </c>
      <c r="J1340" s="18">
        <f t="shared" si="203"/>
        <v>33</v>
      </c>
      <c r="K1340">
        <v>3</v>
      </c>
      <c r="L1340" s="14">
        <v>11250.43</v>
      </c>
      <c r="M1340" t="s">
        <v>9</v>
      </c>
      <c r="N1340">
        <f t="shared" si="204"/>
        <v>4</v>
      </c>
      <c r="O1340" s="8" t="str">
        <f t="shared" si="205"/>
        <v>tier - 3</v>
      </c>
      <c r="P1340" t="s">
        <v>8</v>
      </c>
      <c r="Q1340">
        <f t="shared" si="206"/>
        <v>9</v>
      </c>
      <c r="R1340" s="8" t="str">
        <f t="shared" si="207"/>
        <v>tier - 2</v>
      </c>
      <c r="S1340" t="s">
        <v>532</v>
      </c>
      <c r="T1340" s="8" t="str">
        <f t="shared" si="208"/>
        <v>R1026</v>
      </c>
    </row>
    <row r="1341" spans="1:20">
      <c r="A1341" t="s">
        <v>1369</v>
      </c>
      <c r="B1341" t="str">
        <f t="shared" si="209"/>
        <v>Id999</v>
      </c>
      <c r="C1341">
        <v>1969</v>
      </c>
      <c r="D1341" s="8">
        <f t="shared" si="200"/>
        <v>1969</v>
      </c>
      <c r="E1341" t="s">
        <v>32</v>
      </c>
      <c r="F1341" s="8" t="str">
        <f t="shared" si="201"/>
        <v>Aug</v>
      </c>
      <c r="G1341">
        <v>20</v>
      </c>
      <c r="H1341" s="15" t="str">
        <f t="shared" si="202"/>
        <v>20-Aug-1969</v>
      </c>
      <c r="I1341" s="13">
        <v>25435</v>
      </c>
      <c r="J1341" s="18">
        <f t="shared" si="203"/>
        <v>53</v>
      </c>
      <c r="K1341">
        <v>3</v>
      </c>
      <c r="L1341" s="14">
        <v>11253.42</v>
      </c>
      <c r="M1341" t="s">
        <v>9</v>
      </c>
      <c r="N1341">
        <f t="shared" si="204"/>
        <v>4</v>
      </c>
      <c r="O1341" s="8" t="str">
        <f t="shared" si="205"/>
        <v>tier - 3</v>
      </c>
      <c r="P1341" t="s">
        <v>13</v>
      </c>
      <c r="Q1341">
        <f t="shared" si="206"/>
        <v>2</v>
      </c>
      <c r="R1341" s="8" t="str">
        <f t="shared" si="207"/>
        <v>tier - 1</v>
      </c>
      <c r="S1341" t="s">
        <v>39</v>
      </c>
      <c r="T1341" s="8" t="str">
        <f t="shared" si="208"/>
        <v>R1011</v>
      </c>
    </row>
    <row r="1342" spans="1:20">
      <c r="A1342" t="s">
        <v>1370</v>
      </c>
      <c r="B1342" t="str">
        <f t="shared" si="209"/>
        <v>Id998</v>
      </c>
      <c r="C1342">
        <v>1981</v>
      </c>
      <c r="D1342" s="8">
        <f t="shared" si="200"/>
        <v>1981</v>
      </c>
      <c r="E1342" t="s">
        <v>34</v>
      </c>
      <c r="F1342" s="8" t="str">
        <f t="shared" si="201"/>
        <v>Oct</v>
      </c>
      <c r="G1342">
        <v>2</v>
      </c>
      <c r="H1342" s="15" t="str">
        <f t="shared" si="202"/>
        <v>2-Oct-1981</v>
      </c>
      <c r="I1342" s="13">
        <v>29861</v>
      </c>
      <c r="J1342" s="18">
        <f t="shared" si="203"/>
        <v>41</v>
      </c>
      <c r="K1342">
        <v>1</v>
      </c>
      <c r="L1342" s="14">
        <v>11255.29</v>
      </c>
      <c r="M1342" t="s">
        <v>9</v>
      </c>
      <c r="N1342">
        <f t="shared" si="204"/>
        <v>4</v>
      </c>
      <c r="O1342" s="8" t="str">
        <f t="shared" si="205"/>
        <v>tier - 3</v>
      </c>
      <c r="P1342" t="s">
        <v>13</v>
      </c>
      <c r="Q1342">
        <f t="shared" si="206"/>
        <v>2</v>
      </c>
      <c r="R1342" s="8" t="str">
        <f t="shared" si="207"/>
        <v>tier - 1</v>
      </c>
      <c r="S1342" t="s">
        <v>532</v>
      </c>
      <c r="T1342" s="8" t="str">
        <f t="shared" si="208"/>
        <v>R1026</v>
      </c>
    </row>
    <row r="1343" spans="1:20">
      <c r="A1343" t="s">
        <v>1371</v>
      </c>
      <c r="B1343" t="str">
        <f t="shared" si="209"/>
        <v>Id997</v>
      </c>
      <c r="C1343">
        <v>1969</v>
      </c>
      <c r="D1343" s="8">
        <f t="shared" si="200"/>
        <v>1969</v>
      </c>
      <c r="E1343" t="s">
        <v>34</v>
      </c>
      <c r="F1343" s="8" t="str">
        <f t="shared" si="201"/>
        <v>Oct</v>
      </c>
      <c r="G1343">
        <v>11</v>
      </c>
      <c r="H1343" s="15" t="str">
        <f t="shared" si="202"/>
        <v>11-Oct-1969</v>
      </c>
      <c r="I1343" s="13">
        <v>25487</v>
      </c>
      <c r="J1343" s="18">
        <f t="shared" si="203"/>
        <v>53</v>
      </c>
      <c r="K1343">
        <v>3</v>
      </c>
      <c r="L1343" s="14">
        <v>11264.54</v>
      </c>
      <c r="M1343" t="s">
        <v>9</v>
      </c>
      <c r="N1343">
        <f t="shared" si="204"/>
        <v>4</v>
      </c>
      <c r="O1343" s="8" t="str">
        <f t="shared" si="205"/>
        <v>tier - 3</v>
      </c>
      <c r="P1343" t="s">
        <v>8</v>
      </c>
      <c r="Q1343">
        <f t="shared" si="206"/>
        <v>9</v>
      </c>
      <c r="R1343" s="8" t="str">
        <f t="shared" si="207"/>
        <v>tier - 2</v>
      </c>
      <c r="S1343" t="s">
        <v>39</v>
      </c>
      <c r="T1343" s="8" t="str">
        <f t="shared" si="208"/>
        <v>R1011</v>
      </c>
    </row>
    <row r="1344" spans="1:20">
      <c r="A1344" t="s">
        <v>1372</v>
      </c>
      <c r="B1344" t="str">
        <f t="shared" si="209"/>
        <v>Id996</v>
      </c>
      <c r="C1344">
        <v>1971</v>
      </c>
      <c r="D1344" s="8">
        <f t="shared" si="200"/>
        <v>1971</v>
      </c>
      <c r="E1344" t="s">
        <v>27</v>
      </c>
      <c r="F1344" s="8" t="str">
        <f t="shared" si="201"/>
        <v>Dec</v>
      </c>
      <c r="G1344">
        <v>26</v>
      </c>
      <c r="H1344" s="15" t="str">
        <f t="shared" si="202"/>
        <v>26-Dec-1971</v>
      </c>
      <c r="I1344" s="13">
        <v>26293</v>
      </c>
      <c r="J1344" s="18">
        <f t="shared" si="203"/>
        <v>51</v>
      </c>
      <c r="K1344">
        <v>0</v>
      </c>
      <c r="L1344" s="14">
        <v>11265.71</v>
      </c>
      <c r="M1344" t="s">
        <v>9</v>
      </c>
      <c r="N1344">
        <f t="shared" si="204"/>
        <v>4</v>
      </c>
      <c r="O1344" s="8" t="str">
        <f t="shared" si="205"/>
        <v>tier - 3</v>
      </c>
      <c r="P1344" t="s">
        <v>13</v>
      </c>
      <c r="Q1344">
        <f t="shared" si="206"/>
        <v>2</v>
      </c>
      <c r="R1344" s="8" t="str">
        <f t="shared" si="207"/>
        <v>tier - 1</v>
      </c>
      <c r="S1344" t="s">
        <v>197</v>
      </c>
      <c r="T1344" s="8" t="str">
        <f t="shared" si="208"/>
        <v>R1025</v>
      </c>
    </row>
    <row r="1345" spans="1:20">
      <c r="A1345" t="s">
        <v>1373</v>
      </c>
      <c r="B1345" t="str">
        <f t="shared" si="209"/>
        <v>Id995</v>
      </c>
      <c r="C1345">
        <v>2004</v>
      </c>
      <c r="D1345" s="8">
        <f t="shared" si="200"/>
        <v>2004</v>
      </c>
      <c r="E1345" t="s">
        <v>34</v>
      </c>
      <c r="F1345" s="8" t="str">
        <f t="shared" si="201"/>
        <v>Oct</v>
      </c>
      <c r="G1345">
        <v>4</v>
      </c>
      <c r="H1345" s="15" t="str">
        <f t="shared" si="202"/>
        <v>4-Oct-2004</v>
      </c>
      <c r="I1345" s="13">
        <v>38264</v>
      </c>
      <c r="J1345" s="18">
        <f t="shared" si="203"/>
        <v>18</v>
      </c>
      <c r="K1345">
        <v>1</v>
      </c>
      <c r="L1345" s="14">
        <v>11272.33</v>
      </c>
      <c r="M1345" t="s">
        <v>9</v>
      </c>
      <c r="N1345">
        <f t="shared" si="204"/>
        <v>4</v>
      </c>
      <c r="O1345" s="8" t="str">
        <f t="shared" si="205"/>
        <v>tier - 3</v>
      </c>
      <c r="P1345" t="s">
        <v>8</v>
      </c>
      <c r="Q1345">
        <f t="shared" si="206"/>
        <v>9</v>
      </c>
      <c r="R1345" s="8" t="str">
        <f t="shared" si="207"/>
        <v>tier - 2</v>
      </c>
      <c r="S1345" t="s">
        <v>163</v>
      </c>
      <c r="T1345" s="8" t="str">
        <f t="shared" si="208"/>
        <v>R1019</v>
      </c>
    </row>
    <row r="1346" spans="1:20">
      <c r="A1346" t="s">
        <v>1374</v>
      </c>
      <c r="B1346" t="str">
        <f t="shared" si="209"/>
        <v>Id994</v>
      </c>
      <c r="C1346">
        <v>1967</v>
      </c>
      <c r="D1346" s="8">
        <f t="shared" ref="D1346:D1409" si="210">IF(C1346="?",ROUND(AVERAGE($C$2:$C$2344),0),C1346)</f>
        <v>1967</v>
      </c>
      <c r="E1346" t="s">
        <v>15</v>
      </c>
      <c r="F1346" s="8" t="str">
        <f t="shared" ref="F1346:F1409" si="211">IF(E1346="?","Sep",E1346)</f>
        <v>Jun</v>
      </c>
      <c r="G1346">
        <v>14</v>
      </c>
      <c r="H1346" s="15" t="str">
        <f t="shared" ref="H1346:H1409" si="212">CONCATENATE(G1346,"-",F1346,"-",D1346)</f>
        <v>14-Jun-1967</v>
      </c>
      <c r="I1346" s="13">
        <v>24637</v>
      </c>
      <c r="J1346" s="18">
        <f t="shared" ref="J1346:J1409" si="213">DATEDIF(I1346,"8-6-2023","Y")</f>
        <v>55</v>
      </c>
      <c r="K1346">
        <v>0</v>
      </c>
      <c r="L1346" s="14">
        <v>11286.54</v>
      </c>
      <c r="M1346" t="s">
        <v>9</v>
      </c>
      <c r="N1346">
        <f t="shared" ref="N1346:N1409" si="214">MATCH(M1346,$M$2:$M$2344,0)</f>
        <v>4</v>
      </c>
      <c r="O1346" s="8" t="str">
        <f t="shared" ref="O1346:O1409" si="215">IF(M1346="?",INDEX($M$2:$M$2344,MODE($N$2:$N$2344)),M1346)</f>
        <v>tier - 3</v>
      </c>
      <c r="P1346" t="s">
        <v>9</v>
      </c>
      <c r="Q1346">
        <f t="shared" ref="Q1346:Q1409" si="216">MATCH(P1346,$P$2:$P$2344,0)</f>
        <v>1</v>
      </c>
      <c r="R1346" s="8" t="str">
        <f t="shared" ref="R1346:R1409" si="217">IF(P1346="?",INDEX($P$2:$P$2344,MODE($Q$2:$Q$2344)),P1346)</f>
        <v>tier - 3</v>
      </c>
      <c r="S1346" t="s">
        <v>244</v>
      </c>
      <c r="T1346" s="8" t="str">
        <f t="shared" ref="T1346:T1409" si="218">IF(S1346="?","Unknown",S1346)</f>
        <v>R1024</v>
      </c>
    </row>
    <row r="1347" spans="1:20">
      <c r="A1347" t="s">
        <v>1375</v>
      </c>
      <c r="B1347" t="str">
        <f t="shared" ref="B1347:B1410" si="219">IF(A1347="?", "Unknown",A1347)</f>
        <v>Id993</v>
      </c>
      <c r="C1347">
        <v>1970</v>
      </c>
      <c r="D1347" s="8">
        <f t="shared" si="210"/>
        <v>1970</v>
      </c>
      <c r="E1347" t="s">
        <v>15</v>
      </c>
      <c r="F1347" s="8" t="str">
        <f t="shared" si="211"/>
        <v>Jun</v>
      </c>
      <c r="G1347">
        <v>22</v>
      </c>
      <c r="H1347" s="15" t="str">
        <f t="shared" si="212"/>
        <v>22-Jun-1970</v>
      </c>
      <c r="I1347" s="13">
        <v>25741</v>
      </c>
      <c r="J1347" s="18">
        <f t="shared" si="213"/>
        <v>52</v>
      </c>
      <c r="K1347">
        <v>3</v>
      </c>
      <c r="L1347" s="14">
        <v>11289.11</v>
      </c>
      <c r="M1347" t="s">
        <v>9</v>
      </c>
      <c r="N1347">
        <f t="shared" si="214"/>
        <v>4</v>
      </c>
      <c r="O1347" s="8" t="str">
        <f t="shared" si="215"/>
        <v>tier - 3</v>
      </c>
      <c r="P1347" t="s">
        <v>13</v>
      </c>
      <c r="Q1347">
        <f t="shared" si="216"/>
        <v>2</v>
      </c>
      <c r="R1347" s="8" t="str">
        <f t="shared" si="217"/>
        <v>tier - 1</v>
      </c>
      <c r="S1347" t="s">
        <v>20</v>
      </c>
      <c r="T1347" s="8" t="str">
        <f t="shared" si="218"/>
        <v>R1012</v>
      </c>
    </row>
    <row r="1348" spans="1:20">
      <c r="A1348" t="s">
        <v>1376</v>
      </c>
      <c r="B1348" t="str">
        <f t="shared" si="219"/>
        <v>Id992</v>
      </c>
      <c r="C1348">
        <v>1988</v>
      </c>
      <c r="D1348" s="8">
        <f t="shared" si="210"/>
        <v>1988</v>
      </c>
      <c r="E1348" t="s">
        <v>12</v>
      </c>
      <c r="F1348" s="8" t="str">
        <f t="shared" si="211"/>
        <v>Nov</v>
      </c>
      <c r="G1348">
        <v>14</v>
      </c>
      <c r="H1348" s="15" t="str">
        <f t="shared" si="212"/>
        <v>14-Nov-1988</v>
      </c>
      <c r="I1348" s="13">
        <v>32461</v>
      </c>
      <c r="J1348" s="18">
        <f t="shared" si="213"/>
        <v>34</v>
      </c>
      <c r="K1348">
        <v>3</v>
      </c>
      <c r="L1348" s="14">
        <v>11294.57</v>
      </c>
      <c r="M1348" t="s">
        <v>9</v>
      </c>
      <c r="N1348">
        <f t="shared" si="214"/>
        <v>4</v>
      </c>
      <c r="O1348" s="8" t="str">
        <f t="shared" si="215"/>
        <v>tier - 3</v>
      </c>
      <c r="P1348" t="s">
        <v>13</v>
      </c>
      <c r="Q1348">
        <f t="shared" si="216"/>
        <v>2</v>
      </c>
      <c r="R1348" s="8" t="str">
        <f t="shared" si="217"/>
        <v>tier - 1</v>
      </c>
      <c r="S1348" t="s">
        <v>629</v>
      </c>
      <c r="T1348" s="8" t="str">
        <f t="shared" si="218"/>
        <v>R1022</v>
      </c>
    </row>
    <row r="1349" spans="1:20">
      <c r="A1349" t="s">
        <v>1377</v>
      </c>
      <c r="B1349" t="str">
        <f t="shared" si="219"/>
        <v>Id991</v>
      </c>
      <c r="C1349">
        <v>1972</v>
      </c>
      <c r="D1349" s="8">
        <f t="shared" si="210"/>
        <v>1972</v>
      </c>
      <c r="E1349" t="s">
        <v>17</v>
      </c>
      <c r="F1349" s="8" t="str">
        <f t="shared" si="211"/>
        <v>Sep</v>
      </c>
      <c r="G1349">
        <v>25</v>
      </c>
      <c r="H1349" s="15" t="str">
        <f t="shared" si="212"/>
        <v>25-Sep-1972</v>
      </c>
      <c r="I1349" s="13">
        <v>26567</v>
      </c>
      <c r="J1349" s="18">
        <f t="shared" si="213"/>
        <v>50</v>
      </c>
      <c r="K1349">
        <v>4</v>
      </c>
      <c r="L1349" s="14">
        <v>11299.34</v>
      </c>
      <c r="M1349" t="s">
        <v>9</v>
      </c>
      <c r="N1349">
        <f t="shared" si="214"/>
        <v>4</v>
      </c>
      <c r="O1349" s="8" t="str">
        <f t="shared" si="215"/>
        <v>tier - 3</v>
      </c>
      <c r="P1349" t="s">
        <v>8</v>
      </c>
      <c r="Q1349">
        <f t="shared" si="216"/>
        <v>9</v>
      </c>
      <c r="R1349" s="8" t="str">
        <f t="shared" si="217"/>
        <v>tier - 2</v>
      </c>
      <c r="S1349" t="s">
        <v>39</v>
      </c>
      <c r="T1349" s="8" t="str">
        <f t="shared" si="218"/>
        <v>R1011</v>
      </c>
    </row>
    <row r="1350" spans="1:20">
      <c r="A1350" t="s">
        <v>1378</v>
      </c>
      <c r="B1350" t="str">
        <f t="shared" si="219"/>
        <v>Id990</v>
      </c>
      <c r="C1350">
        <v>1968</v>
      </c>
      <c r="D1350" s="8">
        <f t="shared" si="210"/>
        <v>1968</v>
      </c>
      <c r="E1350" t="s">
        <v>34</v>
      </c>
      <c r="F1350" s="8" t="str">
        <f t="shared" si="211"/>
        <v>Oct</v>
      </c>
      <c r="G1350">
        <v>6</v>
      </c>
      <c r="H1350" s="15" t="str">
        <f t="shared" si="212"/>
        <v>6-Oct-1968</v>
      </c>
      <c r="I1350" s="13">
        <v>25117</v>
      </c>
      <c r="J1350" s="18">
        <f t="shared" si="213"/>
        <v>54</v>
      </c>
      <c r="K1350">
        <v>1</v>
      </c>
      <c r="L1350" s="14">
        <v>11305.93</v>
      </c>
      <c r="M1350" t="s">
        <v>9</v>
      </c>
      <c r="N1350">
        <f t="shared" si="214"/>
        <v>4</v>
      </c>
      <c r="O1350" s="8" t="str">
        <f t="shared" si="215"/>
        <v>tier - 3</v>
      </c>
      <c r="P1350" t="s">
        <v>13</v>
      </c>
      <c r="Q1350">
        <f t="shared" si="216"/>
        <v>2</v>
      </c>
      <c r="R1350" s="8" t="str">
        <f t="shared" si="217"/>
        <v>tier - 1</v>
      </c>
      <c r="S1350" t="s">
        <v>20</v>
      </c>
      <c r="T1350" s="8" t="str">
        <f t="shared" si="218"/>
        <v>R1012</v>
      </c>
    </row>
    <row r="1351" spans="1:20">
      <c r="A1351" t="s">
        <v>1379</v>
      </c>
      <c r="B1351" t="str">
        <f t="shared" si="219"/>
        <v>Id989</v>
      </c>
      <c r="C1351">
        <v>1963</v>
      </c>
      <c r="D1351" s="8">
        <f t="shared" si="210"/>
        <v>1963</v>
      </c>
      <c r="E1351" t="s">
        <v>12</v>
      </c>
      <c r="F1351" s="8" t="str">
        <f t="shared" si="211"/>
        <v>Nov</v>
      </c>
      <c r="G1351">
        <v>22</v>
      </c>
      <c r="H1351" s="15" t="str">
        <f t="shared" si="212"/>
        <v>22-Nov-1963</v>
      </c>
      <c r="I1351" s="13">
        <v>23337</v>
      </c>
      <c r="J1351" s="18">
        <f t="shared" si="213"/>
        <v>59</v>
      </c>
      <c r="K1351">
        <v>0</v>
      </c>
      <c r="L1351" s="14">
        <v>11312.33</v>
      </c>
      <c r="M1351" t="s">
        <v>9</v>
      </c>
      <c r="N1351">
        <f t="shared" si="214"/>
        <v>4</v>
      </c>
      <c r="O1351" s="8" t="str">
        <f t="shared" si="215"/>
        <v>tier - 3</v>
      </c>
      <c r="P1351" t="s">
        <v>9</v>
      </c>
      <c r="Q1351">
        <f t="shared" si="216"/>
        <v>1</v>
      </c>
      <c r="R1351" s="8" t="str">
        <f t="shared" si="217"/>
        <v>tier - 3</v>
      </c>
      <c r="S1351" t="s">
        <v>20</v>
      </c>
      <c r="T1351" s="8" t="str">
        <f t="shared" si="218"/>
        <v>R1012</v>
      </c>
    </row>
    <row r="1352" spans="1:20">
      <c r="A1352" t="s">
        <v>1380</v>
      </c>
      <c r="B1352" t="str">
        <f t="shared" si="219"/>
        <v>Id988</v>
      </c>
      <c r="C1352">
        <v>1995</v>
      </c>
      <c r="D1352" s="8">
        <f t="shared" si="210"/>
        <v>1995</v>
      </c>
      <c r="E1352" t="s">
        <v>27</v>
      </c>
      <c r="F1352" s="8" t="str">
        <f t="shared" si="211"/>
        <v>Dec</v>
      </c>
      <c r="G1352">
        <v>10</v>
      </c>
      <c r="H1352" s="15" t="str">
        <f t="shared" si="212"/>
        <v>10-Dec-1995</v>
      </c>
      <c r="I1352" s="13">
        <v>35043</v>
      </c>
      <c r="J1352" s="18">
        <f t="shared" si="213"/>
        <v>27</v>
      </c>
      <c r="K1352">
        <v>0</v>
      </c>
      <c r="L1352" s="14">
        <v>11318.57</v>
      </c>
      <c r="M1352" t="s">
        <v>9</v>
      </c>
      <c r="N1352">
        <f t="shared" si="214"/>
        <v>4</v>
      </c>
      <c r="O1352" s="8" t="str">
        <f t="shared" si="215"/>
        <v>tier - 3</v>
      </c>
      <c r="P1352" t="s">
        <v>8</v>
      </c>
      <c r="Q1352">
        <f t="shared" si="216"/>
        <v>9</v>
      </c>
      <c r="R1352" s="8" t="str">
        <f t="shared" si="217"/>
        <v>tier - 2</v>
      </c>
      <c r="S1352" t="s">
        <v>532</v>
      </c>
      <c r="T1352" s="8" t="str">
        <f t="shared" si="218"/>
        <v>R1026</v>
      </c>
    </row>
    <row r="1353" spans="1:20">
      <c r="A1353" t="s">
        <v>1381</v>
      </c>
      <c r="B1353" t="str">
        <f t="shared" si="219"/>
        <v>Id987</v>
      </c>
      <c r="C1353">
        <v>1963</v>
      </c>
      <c r="D1353" s="8">
        <f t="shared" si="210"/>
        <v>1963</v>
      </c>
      <c r="E1353" t="s">
        <v>7</v>
      </c>
      <c r="F1353" s="8" t="str">
        <f t="shared" si="211"/>
        <v>Jul</v>
      </c>
      <c r="G1353">
        <v>11</v>
      </c>
      <c r="H1353" s="15" t="str">
        <f t="shared" si="212"/>
        <v>11-Jul-1963</v>
      </c>
      <c r="I1353" s="13">
        <v>23203</v>
      </c>
      <c r="J1353" s="18">
        <f t="shared" si="213"/>
        <v>59</v>
      </c>
      <c r="K1353">
        <v>0</v>
      </c>
      <c r="L1353" s="14">
        <v>11319.12</v>
      </c>
      <c r="M1353" t="s">
        <v>9</v>
      </c>
      <c r="N1353">
        <f t="shared" si="214"/>
        <v>4</v>
      </c>
      <c r="O1353" s="8" t="str">
        <f t="shared" si="215"/>
        <v>tier - 3</v>
      </c>
      <c r="P1353" t="s">
        <v>13</v>
      </c>
      <c r="Q1353">
        <f t="shared" si="216"/>
        <v>2</v>
      </c>
      <c r="R1353" s="8" t="str">
        <f t="shared" si="217"/>
        <v>tier - 1</v>
      </c>
      <c r="S1353" t="s">
        <v>20</v>
      </c>
      <c r="T1353" s="8" t="str">
        <f t="shared" si="218"/>
        <v>R1012</v>
      </c>
    </row>
    <row r="1354" spans="1:20">
      <c r="A1354" t="s">
        <v>1382</v>
      </c>
      <c r="B1354" t="str">
        <f t="shared" si="219"/>
        <v>Id986</v>
      </c>
      <c r="C1354">
        <v>2002</v>
      </c>
      <c r="D1354" s="8">
        <f t="shared" si="210"/>
        <v>2002</v>
      </c>
      <c r="E1354" t="s">
        <v>17</v>
      </c>
      <c r="F1354" s="8" t="str">
        <f t="shared" si="211"/>
        <v>Sep</v>
      </c>
      <c r="G1354">
        <v>20</v>
      </c>
      <c r="H1354" s="15" t="str">
        <f t="shared" si="212"/>
        <v>20-Sep-2002</v>
      </c>
      <c r="I1354" s="13">
        <v>37519</v>
      </c>
      <c r="J1354" s="18">
        <f t="shared" si="213"/>
        <v>20</v>
      </c>
      <c r="K1354">
        <v>0</v>
      </c>
      <c r="L1354" s="14">
        <v>11321.49</v>
      </c>
      <c r="M1354" t="s">
        <v>9</v>
      </c>
      <c r="N1354">
        <f t="shared" si="214"/>
        <v>4</v>
      </c>
      <c r="O1354" s="8" t="str">
        <f t="shared" si="215"/>
        <v>tier - 3</v>
      </c>
      <c r="P1354" t="s">
        <v>9</v>
      </c>
      <c r="Q1354">
        <f t="shared" si="216"/>
        <v>1</v>
      </c>
      <c r="R1354" s="8" t="str">
        <f t="shared" si="217"/>
        <v>tier - 3</v>
      </c>
      <c r="S1354" t="s">
        <v>20</v>
      </c>
      <c r="T1354" s="8" t="str">
        <f t="shared" si="218"/>
        <v>R1012</v>
      </c>
    </row>
    <row r="1355" spans="1:20">
      <c r="A1355" t="s">
        <v>1383</v>
      </c>
      <c r="B1355" t="str">
        <f t="shared" si="219"/>
        <v>Id985</v>
      </c>
      <c r="C1355">
        <v>1989</v>
      </c>
      <c r="D1355" s="8">
        <f t="shared" si="210"/>
        <v>1989</v>
      </c>
      <c r="E1355" t="s">
        <v>32</v>
      </c>
      <c r="F1355" s="8" t="str">
        <f t="shared" si="211"/>
        <v>Aug</v>
      </c>
      <c r="G1355">
        <v>19</v>
      </c>
      <c r="H1355" s="15" t="str">
        <f t="shared" si="212"/>
        <v>19-Aug-1989</v>
      </c>
      <c r="I1355" s="13">
        <v>32739</v>
      </c>
      <c r="J1355" s="18">
        <f t="shared" si="213"/>
        <v>33</v>
      </c>
      <c r="K1355">
        <v>1</v>
      </c>
      <c r="L1355" s="14">
        <v>11326.71</v>
      </c>
      <c r="M1355" t="s">
        <v>9</v>
      </c>
      <c r="N1355">
        <f t="shared" si="214"/>
        <v>4</v>
      </c>
      <c r="O1355" s="8" t="str">
        <f t="shared" si="215"/>
        <v>tier - 3</v>
      </c>
      <c r="P1355" t="s">
        <v>9</v>
      </c>
      <c r="Q1355">
        <f t="shared" si="216"/>
        <v>1</v>
      </c>
      <c r="R1355" s="8" t="str">
        <f t="shared" si="217"/>
        <v>tier - 3</v>
      </c>
      <c r="S1355" t="s">
        <v>10</v>
      </c>
      <c r="T1355" s="8" t="str">
        <f t="shared" si="218"/>
        <v>R1013</v>
      </c>
    </row>
    <row r="1356" spans="1:20">
      <c r="A1356" t="s">
        <v>1384</v>
      </c>
      <c r="B1356" t="str">
        <f t="shared" si="219"/>
        <v>Id984</v>
      </c>
      <c r="C1356">
        <v>1968</v>
      </c>
      <c r="D1356" s="8">
        <f t="shared" si="210"/>
        <v>1968</v>
      </c>
      <c r="E1356" t="s">
        <v>12</v>
      </c>
      <c r="F1356" s="8" t="str">
        <f t="shared" si="211"/>
        <v>Nov</v>
      </c>
      <c r="G1356">
        <v>2</v>
      </c>
      <c r="H1356" s="15" t="str">
        <f t="shared" si="212"/>
        <v>2-Nov-1968</v>
      </c>
      <c r="I1356" s="13">
        <v>25144</v>
      </c>
      <c r="J1356" s="18">
        <f t="shared" si="213"/>
        <v>54</v>
      </c>
      <c r="K1356">
        <v>0</v>
      </c>
      <c r="L1356" s="14">
        <v>11344.32</v>
      </c>
      <c r="M1356" t="s">
        <v>9</v>
      </c>
      <c r="N1356">
        <f t="shared" si="214"/>
        <v>4</v>
      </c>
      <c r="O1356" s="8" t="str">
        <f t="shared" si="215"/>
        <v>tier - 3</v>
      </c>
      <c r="P1356" t="s">
        <v>8</v>
      </c>
      <c r="Q1356">
        <f t="shared" si="216"/>
        <v>9</v>
      </c>
      <c r="R1356" s="8" t="str">
        <f t="shared" si="217"/>
        <v>tier - 2</v>
      </c>
      <c r="S1356" t="s">
        <v>197</v>
      </c>
      <c r="T1356" s="8" t="str">
        <f t="shared" si="218"/>
        <v>R1025</v>
      </c>
    </row>
    <row r="1357" spans="1:20">
      <c r="A1357" t="s">
        <v>1385</v>
      </c>
      <c r="B1357" t="str">
        <f t="shared" si="219"/>
        <v>Id983</v>
      </c>
      <c r="C1357">
        <v>1964</v>
      </c>
      <c r="D1357" s="8">
        <f t="shared" si="210"/>
        <v>1964</v>
      </c>
      <c r="E1357" t="s">
        <v>7</v>
      </c>
      <c r="F1357" s="8" t="str">
        <f t="shared" si="211"/>
        <v>Jul</v>
      </c>
      <c r="G1357">
        <v>12</v>
      </c>
      <c r="H1357" s="15" t="str">
        <f t="shared" si="212"/>
        <v>12-Jul-1964</v>
      </c>
      <c r="I1357" s="13">
        <v>23570</v>
      </c>
      <c r="J1357" s="18">
        <f t="shared" si="213"/>
        <v>58</v>
      </c>
      <c r="K1357">
        <v>0</v>
      </c>
      <c r="L1357" s="14">
        <v>11345.52</v>
      </c>
      <c r="M1357" t="s">
        <v>9</v>
      </c>
      <c r="N1357">
        <f t="shared" si="214"/>
        <v>4</v>
      </c>
      <c r="O1357" s="8" t="str">
        <f t="shared" si="215"/>
        <v>tier - 3</v>
      </c>
      <c r="P1357" t="s">
        <v>9</v>
      </c>
      <c r="Q1357">
        <f t="shared" si="216"/>
        <v>1</v>
      </c>
      <c r="R1357" s="8" t="str">
        <f t="shared" si="217"/>
        <v>tier - 3</v>
      </c>
      <c r="S1357" t="s">
        <v>39</v>
      </c>
      <c r="T1357" s="8" t="str">
        <f t="shared" si="218"/>
        <v>R1011</v>
      </c>
    </row>
    <row r="1358" spans="1:20">
      <c r="A1358" t="s">
        <v>1386</v>
      </c>
      <c r="B1358" t="str">
        <f t="shared" si="219"/>
        <v>Id982</v>
      </c>
      <c r="C1358">
        <v>1965</v>
      </c>
      <c r="D1358" s="8">
        <f t="shared" si="210"/>
        <v>1965</v>
      </c>
      <c r="E1358" t="s">
        <v>12</v>
      </c>
      <c r="F1358" s="8" t="str">
        <f t="shared" si="211"/>
        <v>Nov</v>
      </c>
      <c r="G1358">
        <v>29</v>
      </c>
      <c r="H1358" s="15" t="str">
        <f t="shared" si="212"/>
        <v>29-Nov-1965</v>
      </c>
      <c r="I1358" s="13">
        <v>24075</v>
      </c>
      <c r="J1358" s="18">
        <f t="shared" si="213"/>
        <v>57</v>
      </c>
      <c r="K1358">
        <v>0</v>
      </c>
      <c r="L1358" s="14">
        <v>11353.23</v>
      </c>
      <c r="M1358" t="s">
        <v>9</v>
      </c>
      <c r="N1358">
        <f t="shared" si="214"/>
        <v>4</v>
      </c>
      <c r="O1358" s="8" t="str">
        <f t="shared" si="215"/>
        <v>tier - 3</v>
      </c>
      <c r="P1358" t="s">
        <v>13</v>
      </c>
      <c r="Q1358">
        <f t="shared" si="216"/>
        <v>2</v>
      </c>
      <c r="R1358" s="8" t="str">
        <f t="shared" si="217"/>
        <v>tier - 1</v>
      </c>
      <c r="S1358" t="s">
        <v>20</v>
      </c>
      <c r="T1358" s="8" t="str">
        <f t="shared" si="218"/>
        <v>R1012</v>
      </c>
    </row>
    <row r="1359" spans="1:20">
      <c r="A1359" t="s">
        <v>1387</v>
      </c>
      <c r="B1359" t="str">
        <f t="shared" si="219"/>
        <v>Id981</v>
      </c>
      <c r="C1359">
        <v>1965</v>
      </c>
      <c r="D1359" s="8">
        <f t="shared" si="210"/>
        <v>1965</v>
      </c>
      <c r="E1359" t="s">
        <v>17</v>
      </c>
      <c r="F1359" s="8" t="str">
        <f t="shared" si="211"/>
        <v>Sep</v>
      </c>
      <c r="G1359">
        <v>26</v>
      </c>
      <c r="H1359" s="15" t="str">
        <f t="shared" si="212"/>
        <v>26-Sep-1965</v>
      </c>
      <c r="I1359" s="13">
        <v>24011</v>
      </c>
      <c r="J1359" s="18">
        <f t="shared" si="213"/>
        <v>57</v>
      </c>
      <c r="K1359">
        <v>0</v>
      </c>
      <c r="L1359" s="14">
        <v>11356.66</v>
      </c>
      <c r="M1359" t="s">
        <v>9</v>
      </c>
      <c r="N1359">
        <f t="shared" si="214"/>
        <v>4</v>
      </c>
      <c r="O1359" s="8" t="str">
        <f t="shared" si="215"/>
        <v>tier - 3</v>
      </c>
      <c r="P1359" t="s">
        <v>9</v>
      </c>
      <c r="Q1359">
        <f t="shared" si="216"/>
        <v>1</v>
      </c>
      <c r="R1359" s="8" t="str">
        <f t="shared" si="217"/>
        <v>tier - 3</v>
      </c>
      <c r="S1359" t="s">
        <v>20</v>
      </c>
      <c r="T1359" s="8" t="str">
        <f t="shared" si="218"/>
        <v>R1012</v>
      </c>
    </row>
    <row r="1360" spans="1:20">
      <c r="A1360" t="s">
        <v>1388</v>
      </c>
      <c r="B1360" t="str">
        <f t="shared" si="219"/>
        <v>Id980</v>
      </c>
      <c r="C1360">
        <v>1964</v>
      </c>
      <c r="D1360" s="8">
        <f t="shared" si="210"/>
        <v>1964</v>
      </c>
      <c r="E1360" t="s">
        <v>7</v>
      </c>
      <c r="F1360" s="8" t="str">
        <f t="shared" si="211"/>
        <v>Jul</v>
      </c>
      <c r="G1360">
        <v>4</v>
      </c>
      <c r="H1360" s="15" t="str">
        <f t="shared" si="212"/>
        <v>4-Jul-1964</v>
      </c>
      <c r="I1360" s="13">
        <v>23562</v>
      </c>
      <c r="J1360" s="18">
        <f t="shared" si="213"/>
        <v>58</v>
      </c>
      <c r="K1360">
        <v>0</v>
      </c>
      <c r="L1360" s="14">
        <v>11362.76</v>
      </c>
      <c r="M1360" t="s">
        <v>9</v>
      </c>
      <c r="N1360">
        <f t="shared" si="214"/>
        <v>4</v>
      </c>
      <c r="O1360" s="8" t="str">
        <f t="shared" si="215"/>
        <v>tier - 3</v>
      </c>
      <c r="P1360" t="s">
        <v>13</v>
      </c>
      <c r="Q1360">
        <f t="shared" si="216"/>
        <v>2</v>
      </c>
      <c r="R1360" s="8" t="str">
        <f t="shared" si="217"/>
        <v>tier - 1</v>
      </c>
      <c r="S1360" t="s">
        <v>39</v>
      </c>
      <c r="T1360" s="8" t="str">
        <f t="shared" si="218"/>
        <v>R1011</v>
      </c>
    </row>
    <row r="1361" spans="1:20">
      <c r="A1361" t="s">
        <v>1389</v>
      </c>
      <c r="B1361" t="str">
        <f t="shared" si="219"/>
        <v>Id979</v>
      </c>
      <c r="C1361">
        <v>1964</v>
      </c>
      <c r="D1361" s="8">
        <f t="shared" si="210"/>
        <v>1964</v>
      </c>
      <c r="E1361" t="s">
        <v>7</v>
      </c>
      <c r="F1361" s="8" t="str">
        <f t="shared" si="211"/>
        <v>Jul</v>
      </c>
      <c r="G1361">
        <v>3</v>
      </c>
      <c r="H1361" s="15" t="str">
        <f t="shared" si="212"/>
        <v>3-Jul-1964</v>
      </c>
      <c r="I1361" s="13">
        <v>23561</v>
      </c>
      <c r="J1361" s="18">
        <f t="shared" si="213"/>
        <v>58</v>
      </c>
      <c r="K1361">
        <v>0</v>
      </c>
      <c r="L1361" s="14">
        <v>11363.28</v>
      </c>
      <c r="M1361" t="s">
        <v>9</v>
      </c>
      <c r="N1361">
        <f t="shared" si="214"/>
        <v>4</v>
      </c>
      <c r="O1361" s="8" t="str">
        <f t="shared" si="215"/>
        <v>tier - 3</v>
      </c>
      <c r="P1361" t="s">
        <v>13</v>
      </c>
      <c r="Q1361">
        <f t="shared" si="216"/>
        <v>2</v>
      </c>
      <c r="R1361" s="8" t="str">
        <f t="shared" si="217"/>
        <v>tier - 1</v>
      </c>
      <c r="S1361" t="s">
        <v>10</v>
      </c>
      <c r="T1361" s="8" t="str">
        <f t="shared" si="218"/>
        <v>R1013</v>
      </c>
    </row>
    <row r="1362" spans="1:20">
      <c r="A1362" t="s">
        <v>1390</v>
      </c>
      <c r="B1362" t="str">
        <f t="shared" si="219"/>
        <v>Id978</v>
      </c>
      <c r="C1362">
        <v>1964</v>
      </c>
      <c r="D1362" s="8">
        <f t="shared" si="210"/>
        <v>1964</v>
      </c>
      <c r="E1362" t="s">
        <v>27</v>
      </c>
      <c r="F1362" s="8" t="str">
        <f t="shared" si="211"/>
        <v>Dec</v>
      </c>
      <c r="G1362">
        <v>13</v>
      </c>
      <c r="H1362" s="15" t="str">
        <f t="shared" si="212"/>
        <v>13-Dec-1964</v>
      </c>
      <c r="I1362" s="13">
        <v>23724</v>
      </c>
      <c r="J1362" s="18">
        <f t="shared" si="213"/>
        <v>58</v>
      </c>
      <c r="K1362">
        <v>0</v>
      </c>
      <c r="L1362" s="14">
        <v>11365.95</v>
      </c>
      <c r="M1362" t="s">
        <v>9</v>
      </c>
      <c r="N1362">
        <f t="shared" si="214"/>
        <v>4</v>
      </c>
      <c r="O1362" s="8" t="str">
        <f t="shared" si="215"/>
        <v>tier - 3</v>
      </c>
      <c r="P1362" t="s">
        <v>8</v>
      </c>
      <c r="Q1362">
        <f t="shared" si="216"/>
        <v>9</v>
      </c>
      <c r="R1362" s="8" t="str">
        <f t="shared" si="217"/>
        <v>tier - 2</v>
      </c>
      <c r="S1362" t="s">
        <v>39</v>
      </c>
      <c r="T1362" s="8" t="str">
        <f t="shared" si="218"/>
        <v>R1011</v>
      </c>
    </row>
    <row r="1363" spans="1:20">
      <c r="A1363" t="s">
        <v>1391</v>
      </c>
      <c r="B1363" t="str">
        <f t="shared" si="219"/>
        <v>Id977</v>
      </c>
      <c r="C1363">
        <v>1979</v>
      </c>
      <c r="D1363" s="8">
        <f t="shared" si="210"/>
        <v>1979</v>
      </c>
      <c r="E1363" t="s">
        <v>15</v>
      </c>
      <c r="F1363" s="8" t="str">
        <f t="shared" si="211"/>
        <v>Jun</v>
      </c>
      <c r="G1363">
        <v>7</v>
      </c>
      <c r="H1363" s="15" t="str">
        <f t="shared" si="212"/>
        <v>7-Jun-1979</v>
      </c>
      <c r="I1363" s="13">
        <v>29013</v>
      </c>
      <c r="J1363" s="18">
        <f t="shared" si="213"/>
        <v>44</v>
      </c>
      <c r="K1363">
        <v>2</v>
      </c>
      <c r="L1363" s="14">
        <v>11369.39</v>
      </c>
      <c r="M1363" t="s">
        <v>9</v>
      </c>
      <c r="N1363">
        <f t="shared" si="214"/>
        <v>4</v>
      </c>
      <c r="O1363" s="8" t="str">
        <f t="shared" si="215"/>
        <v>tier - 3</v>
      </c>
      <c r="P1363" t="s">
        <v>13</v>
      </c>
      <c r="Q1363">
        <f t="shared" si="216"/>
        <v>2</v>
      </c>
      <c r="R1363" s="8" t="str">
        <f t="shared" si="217"/>
        <v>tier - 1</v>
      </c>
      <c r="S1363" t="s">
        <v>532</v>
      </c>
      <c r="T1363" s="8" t="str">
        <f t="shared" si="218"/>
        <v>R1026</v>
      </c>
    </row>
    <row r="1364" spans="1:20">
      <c r="A1364" t="s">
        <v>1392</v>
      </c>
      <c r="B1364" t="str">
        <f t="shared" si="219"/>
        <v>Id976</v>
      </c>
      <c r="C1364">
        <v>1972</v>
      </c>
      <c r="D1364" s="8">
        <f t="shared" si="210"/>
        <v>1972</v>
      </c>
      <c r="E1364" t="s">
        <v>27</v>
      </c>
      <c r="F1364" s="8" t="str">
        <f t="shared" si="211"/>
        <v>Dec</v>
      </c>
      <c r="G1364">
        <v>6</v>
      </c>
      <c r="H1364" s="15" t="str">
        <f t="shared" si="212"/>
        <v>6-Dec-1972</v>
      </c>
      <c r="I1364" s="13">
        <v>26639</v>
      </c>
      <c r="J1364" s="18">
        <f t="shared" si="213"/>
        <v>50</v>
      </c>
      <c r="K1364">
        <v>0</v>
      </c>
      <c r="L1364" s="14">
        <v>11378.57</v>
      </c>
      <c r="M1364" t="s">
        <v>9</v>
      </c>
      <c r="N1364">
        <f t="shared" si="214"/>
        <v>4</v>
      </c>
      <c r="O1364" s="8" t="str">
        <f t="shared" si="215"/>
        <v>tier - 3</v>
      </c>
      <c r="P1364" t="s">
        <v>8</v>
      </c>
      <c r="Q1364">
        <f t="shared" si="216"/>
        <v>9</v>
      </c>
      <c r="R1364" s="8" t="str">
        <f t="shared" si="217"/>
        <v>tier - 2</v>
      </c>
      <c r="S1364" t="s">
        <v>197</v>
      </c>
      <c r="T1364" s="8" t="str">
        <f t="shared" si="218"/>
        <v>R1025</v>
      </c>
    </row>
    <row r="1365" spans="1:20">
      <c r="A1365" t="s">
        <v>1393</v>
      </c>
      <c r="B1365" t="str">
        <f t="shared" si="219"/>
        <v>Id975</v>
      </c>
      <c r="C1365">
        <v>1964</v>
      </c>
      <c r="D1365" s="8">
        <f t="shared" si="210"/>
        <v>1964</v>
      </c>
      <c r="E1365" t="s">
        <v>15</v>
      </c>
      <c r="F1365" s="8" t="str">
        <f t="shared" si="211"/>
        <v>Jun</v>
      </c>
      <c r="G1365">
        <v>13</v>
      </c>
      <c r="H1365" s="15" t="str">
        <f t="shared" si="212"/>
        <v>13-Jun-1964</v>
      </c>
      <c r="I1365" s="13">
        <v>23541</v>
      </c>
      <c r="J1365" s="18">
        <f t="shared" si="213"/>
        <v>58</v>
      </c>
      <c r="K1365">
        <v>0</v>
      </c>
      <c r="L1365" s="14">
        <v>11381.33</v>
      </c>
      <c r="M1365" t="s">
        <v>9</v>
      </c>
      <c r="N1365">
        <f t="shared" si="214"/>
        <v>4</v>
      </c>
      <c r="O1365" s="8" t="str">
        <f t="shared" si="215"/>
        <v>tier - 3</v>
      </c>
      <c r="P1365" t="s">
        <v>8</v>
      </c>
      <c r="Q1365">
        <f t="shared" si="216"/>
        <v>9</v>
      </c>
      <c r="R1365" s="8" t="str">
        <f t="shared" si="217"/>
        <v>tier - 2</v>
      </c>
      <c r="S1365" t="s">
        <v>10</v>
      </c>
      <c r="T1365" s="8" t="str">
        <f t="shared" si="218"/>
        <v>R1013</v>
      </c>
    </row>
    <row r="1366" spans="1:20">
      <c r="A1366" t="s">
        <v>1394</v>
      </c>
      <c r="B1366" t="str">
        <f t="shared" si="219"/>
        <v>Id974</v>
      </c>
      <c r="C1366">
        <v>1997</v>
      </c>
      <c r="D1366" s="8">
        <f t="shared" si="210"/>
        <v>1997</v>
      </c>
      <c r="E1366" t="s">
        <v>7</v>
      </c>
      <c r="F1366" s="8" t="str">
        <f t="shared" si="211"/>
        <v>Jul</v>
      </c>
      <c r="G1366">
        <v>28</v>
      </c>
      <c r="H1366" s="15" t="str">
        <f t="shared" si="212"/>
        <v>28-Jul-1997</v>
      </c>
      <c r="I1366" s="13">
        <v>35639</v>
      </c>
      <c r="J1366" s="18">
        <f t="shared" si="213"/>
        <v>25</v>
      </c>
      <c r="K1366">
        <v>0</v>
      </c>
      <c r="L1366" s="14">
        <v>11388.27</v>
      </c>
      <c r="M1366" t="s">
        <v>9</v>
      </c>
      <c r="N1366">
        <f t="shared" si="214"/>
        <v>4</v>
      </c>
      <c r="O1366" s="8" t="str">
        <f t="shared" si="215"/>
        <v>tier - 3</v>
      </c>
      <c r="P1366" t="s">
        <v>8</v>
      </c>
      <c r="Q1366">
        <f t="shared" si="216"/>
        <v>9</v>
      </c>
      <c r="R1366" s="8" t="str">
        <f t="shared" si="217"/>
        <v>tier - 2</v>
      </c>
      <c r="S1366" t="s">
        <v>532</v>
      </c>
      <c r="T1366" s="8" t="str">
        <f t="shared" si="218"/>
        <v>R1026</v>
      </c>
    </row>
    <row r="1367" spans="1:20">
      <c r="A1367" t="s">
        <v>1395</v>
      </c>
      <c r="B1367" t="str">
        <f t="shared" si="219"/>
        <v>Id973</v>
      </c>
      <c r="C1367">
        <v>1967</v>
      </c>
      <c r="D1367" s="8">
        <f t="shared" si="210"/>
        <v>1967</v>
      </c>
      <c r="E1367" t="s">
        <v>27</v>
      </c>
      <c r="F1367" s="8" t="str">
        <f t="shared" si="211"/>
        <v>Dec</v>
      </c>
      <c r="G1367">
        <v>19</v>
      </c>
      <c r="H1367" s="15" t="str">
        <f t="shared" si="212"/>
        <v>19-Dec-1967</v>
      </c>
      <c r="I1367" s="13">
        <v>24825</v>
      </c>
      <c r="J1367" s="18">
        <f t="shared" si="213"/>
        <v>55</v>
      </c>
      <c r="K1367">
        <v>1</v>
      </c>
      <c r="L1367" s="14">
        <v>11394.07</v>
      </c>
      <c r="M1367" t="s">
        <v>9</v>
      </c>
      <c r="N1367">
        <f t="shared" si="214"/>
        <v>4</v>
      </c>
      <c r="O1367" s="8" t="str">
        <f t="shared" si="215"/>
        <v>tier - 3</v>
      </c>
      <c r="P1367" t="s">
        <v>13</v>
      </c>
      <c r="Q1367">
        <f t="shared" si="216"/>
        <v>2</v>
      </c>
      <c r="R1367" s="8" t="str">
        <f t="shared" si="217"/>
        <v>tier - 1</v>
      </c>
      <c r="S1367" t="s">
        <v>167</v>
      </c>
      <c r="T1367" s="8" t="str">
        <f t="shared" si="218"/>
        <v>R1018</v>
      </c>
    </row>
    <row r="1368" spans="1:20">
      <c r="A1368" t="s">
        <v>1396</v>
      </c>
      <c r="B1368" t="str">
        <f t="shared" si="219"/>
        <v>Id972</v>
      </c>
      <c r="C1368">
        <v>1970</v>
      </c>
      <c r="D1368" s="8">
        <f t="shared" si="210"/>
        <v>1970</v>
      </c>
      <c r="E1368" t="s">
        <v>34</v>
      </c>
      <c r="F1368" s="8" t="str">
        <f t="shared" si="211"/>
        <v>Oct</v>
      </c>
      <c r="G1368">
        <v>2</v>
      </c>
      <c r="H1368" s="15" t="str">
        <f t="shared" si="212"/>
        <v>2-Oct-1970</v>
      </c>
      <c r="I1368" s="13">
        <v>25843</v>
      </c>
      <c r="J1368" s="18">
        <f t="shared" si="213"/>
        <v>52</v>
      </c>
      <c r="K1368">
        <v>2</v>
      </c>
      <c r="L1368" s="14">
        <v>11396.9</v>
      </c>
      <c r="M1368" t="s">
        <v>9</v>
      </c>
      <c r="N1368">
        <f t="shared" si="214"/>
        <v>4</v>
      </c>
      <c r="O1368" s="8" t="str">
        <f t="shared" si="215"/>
        <v>tier - 3</v>
      </c>
      <c r="P1368" t="s">
        <v>9</v>
      </c>
      <c r="Q1368">
        <f t="shared" si="216"/>
        <v>1</v>
      </c>
      <c r="R1368" s="8" t="str">
        <f t="shared" si="217"/>
        <v>tier - 3</v>
      </c>
      <c r="S1368" t="s">
        <v>244</v>
      </c>
      <c r="T1368" s="8" t="str">
        <f t="shared" si="218"/>
        <v>R1024</v>
      </c>
    </row>
    <row r="1369" spans="1:20">
      <c r="A1369" t="s">
        <v>1397</v>
      </c>
      <c r="B1369" t="str">
        <f t="shared" si="219"/>
        <v>Id971</v>
      </c>
      <c r="C1369">
        <v>1970</v>
      </c>
      <c r="D1369" s="8">
        <f t="shared" si="210"/>
        <v>1970</v>
      </c>
      <c r="E1369" t="s">
        <v>34</v>
      </c>
      <c r="F1369" s="8" t="str">
        <f t="shared" si="211"/>
        <v>Oct</v>
      </c>
      <c r="G1369">
        <v>7</v>
      </c>
      <c r="H1369" s="15" t="str">
        <f t="shared" si="212"/>
        <v>7-Oct-1970</v>
      </c>
      <c r="I1369" s="13">
        <v>25848</v>
      </c>
      <c r="J1369" s="18">
        <f t="shared" si="213"/>
        <v>52</v>
      </c>
      <c r="K1369">
        <v>3</v>
      </c>
      <c r="L1369" s="14">
        <v>11411.69</v>
      </c>
      <c r="M1369" t="s">
        <v>9</v>
      </c>
      <c r="N1369">
        <f t="shared" si="214"/>
        <v>4</v>
      </c>
      <c r="O1369" s="8" t="str">
        <f t="shared" si="215"/>
        <v>tier - 3</v>
      </c>
      <c r="P1369" t="s">
        <v>8</v>
      </c>
      <c r="Q1369">
        <f t="shared" si="216"/>
        <v>9</v>
      </c>
      <c r="R1369" s="8" t="str">
        <f t="shared" si="217"/>
        <v>tier - 2</v>
      </c>
      <c r="S1369" t="s">
        <v>39</v>
      </c>
      <c r="T1369" s="8" t="str">
        <f t="shared" si="218"/>
        <v>R1011</v>
      </c>
    </row>
    <row r="1370" spans="1:20">
      <c r="A1370" t="s">
        <v>1398</v>
      </c>
      <c r="B1370" t="str">
        <f t="shared" si="219"/>
        <v>Id970</v>
      </c>
      <c r="C1370">
        <v>1983</v>
      </c>
      <c r="D1370" s="8">
        <f t="shared" si="210"/>
        <v>1983</v>
      </c>
      <c r="E1370" t="s">
        <v>34</v>
      </c>
      <c r="F1370" s="8" t="str">
        <f t="shared" si="211"/>
        <v>Oct</v>
      </c>
      <c r="G1370">
        <v>23</v>
      </c>
      <c r="H1370" s="15" t="str">
        <f t="shared" si="212"/>
        <v>23-Oct-1983</v>
      </c>
      <c r="I1370" s="13">
        <v>30612</v>
      </c>
      <c r="J1370" s="18">
        <f t="shared" si="213"/>
        <v>39</v>
      </c>
      <c r="K1370">
        <v>3</v>
      </c>
      <c r="L1370" s="14">
        <v>11412.02</v>
      </c>
      <c r="M1370" t="s">
        <v>9</v>
      </c>
      <c r="N1370">
        <f t="shared" si="214"/>
        <v>4</v>
      </c>
      <c r="O1370" s="8" t="str">
        <f t="shared" si="215"/>
        <v>tier - 3</v>
      </c>
      <c r="P1370" t="s">
        <v>13</v>
      </c>
      <c r="Q1370">
        <f t="shared" si="216"/>
        <v>2</v>
      </c>
      <c r="R1370" s="8" t="str">
        <f t="shared" si="217"/>
        <v>tier - 1</v>
      </c>
      <c r="S1370" t="s">
        <v>297</v>
      </c>
      <c r="T1370" s="8" t="str">
        <f t="shared" si="218"/>
        <v>R1021</v>
      </c>
    </row>
    <row r="1371" spans="1:20">
      <c r="A1371" t="s">
        <v>1399</v>
      </c>
      <c r="B1371" t="str">
        <f t="shared" si="219"/>
        <v>Id969</v>
      </c>
      <c r="C1371">
        <v>1985</v>
      </c>
      <c r="D1371" s="8">
        <f t="shared" si="210"/>
        <v>1985</v>
      </c>
      <c r="E1371" t="s">
        <v>15</v>
      </c>
      <c r="F1371" s="8" t="str">
        <f t="shared" si="211"/>
        <v>Jun</v>
      </c>
      <c r="G1371">
        <v>9</v>
      </c>
      <c r="H1371" s="15" t="str">
        <f t="shared" si="212"/>
        <v>9-Jun-1985</v>
      </c>
      <c r="I1371" s="13">
        <v>31207</v>
      </c>
      <c r="J1371" s="18">
        <f t="shared" si="213"/>
        <v>37</v>
      </c>
      <c r="K1371">
        <v>3</v>
      </c>
      <c r="L1371" s="14">
        <v>11419.49</v>
      </c>
      <c r="M1371" t="s">
        <v>9</v>
      </c>
      <c r="N1371">
        <f t="shared" si="214"/>
        <v>4</v>
      </c>
      <c r="O1371" s="8" t="str">
        <f t="shared" si="215"/>
        <v>tier - 3</v>
      </c>
      <c r="P1371" t="s">
        <v>13</v>
      </c>
      <c r="Q1371">
        <f t="shared" si="216"/>
        <v>2</v>
      </c>
      <c r="R1371" s="8" t="str">
        <f t="shared" si="217"/>
        <v>tier - 1</v>
      </c>
      <c r="S1371" t="s">
        <v>20</v>
      </c>
      <c r="T1371" s="8" t="str">
        <f t="shared" si="218"/>
        <v>R1012</v>
      </c>
    </row>
    <row r="1372" spans="1:20">
      <c r="A1372" t="s">
        <v>1400</v>
      </c>
      <c r="B1372" t="str">
        <f t="shared" si="219"/>
        <v>Id968</v>
      </c>
      <c r="C1372">
        <v>1980</v>
      </c>
      <c r="D1372" s="8">
        <f t="shared" si="210"/>
        <v>1980</v>
      </c>
      <c r="E1372" t="s">
        <v>7</v>
      </c>
      <c r="F1372" s="8" t="str">
        <f t="shared" si="211"/>
        <v>Jul</v>
      </c>
      <c r="G1372">
        <v>17</v>
      </c>
      <c r="H1372" s="15" t="str">
        <f t="shared" si="212"/>
        <v>17-Jul-1980</v>
      </c>
      <c r="I1372" s="13">
        <v>29419</v>
      </c>
      <c r="J1372" s="18">
        <f t="shared" si="213"/>
        <v>42</v>
      </c>
      <c r="K1372">
        <v>2</v>
      </c>
      <c r="L1372" s="14">
        <v>11435.74</v>
      </c>
      <c r="M1372" t="s">
        <v>9</v>
      </c>
      <c r="N1372">
        <f t="shared" si="214"/>
        <v>4</v>
      </c>
      <c r="O1372" s="8" t="str">
        <f t="shared" si="215"/>
        <v>tier - 3</v>
      </c>
      <c r="P1372" t="s">
        <v>9</v>
      </c>
      <c r="Q1372">
        <f t="shared" si="216"/>
        <v>1</v>
      </c>
      <c r="R1372" s="8" t="str">
        <f t="shared" si="217"/>
        <v>tier - 3</v>
      </c>
      <c r="S1372" t="s">
        <v>297</v>
      </c>
      <c r="T1372" s="8" t="str">
        <f t="shared" si="218"/>
        <v>R1021</v>
      </c>
    </row>
    <row r="1373" spans="1:20">
      <c r="A1373" t="s">
        <v>1401</v>
      </c>
      <c r="B1373" t="str">
        <f t="shared" si="219"/>
        <v>Id967</v>
      </c>
      <c r="C1373">
        <v>1971</v>
      </c>
      <c r="D1373" s="8">
        <f t="shared" si="210"/>
        <v>1971</v>
      </c>
      <c r="E1373" t="s">
        <v>17</v>
      </c>
      <c r="F1373" s="8" t="str">
        <f t="shared" si="211"/>
        <v>Sep</v>
      </c>
      <c r="G1373">
        <v>12</v>
      </c>
      <c r="H1373" s="15" t="str">
        <f t="shared" si="212"/>
        <v>12-Sep-1971</v>
      </c>
      <c r="I1373" s="13">
        <v>26188</v>
      </c>
      <c r="J1373" s="18">
        <f t="shared" si="213"/>
        <v>51</v>
      </c>
      <c r="K1373">
        <v>3</v>
      </c>
      <c r="L1373" s="14">
        <v>11436.74</v>
      </c>
      <c r="M1373" t="s">
        <v>9</v>
      </c>
      <c r="N1373">
        <f t="shared" si="214"/>
        <v>4</v>
      </c>
      <c r="O1373" s="8" t="str">
        <f t="shared" si="215"/>
        <v>tier - 3</v>
      </c>
      <c r="P1373" t="s">
        <v>9</v>
      </c>
      <c r="Q1373">
        <f t="shared" si="216"/>
        <v>1</v>
      </c>
      <c r="R1373" s="8" t="str">
        <f t="shared" si="217"/>
        <v>tier - 3</v>
      </c>
      <c r="S1373" t="s">
        <v>20</v>
      </c>
      <c r="T1373" s="8" t="str">
        <f t="shared" si="218"/>
        <v>R1012</v>
      </c>
    </row>
    <row r="1374" spans="1:20">
      <c r="A1374" t="s">
        <v>1402</v>
      </c>
      <c r="B1374" t="str">
        <f t="shared" si="219"/>
        <v>Id966</v>
      </c>
      <c r="C1374">
        <v>1966</v>
      </c>
      <c r="D1374" s="8">
        <f t="shared" si="210"/>
        <v>1966</v>
      </c>
      <c r="E1374" t="s">
        <v>15</v>
      </c>
      <c r="F1374" s="8" t="str">
        <f t="shared" si="211"/>
        <v>Jun</v>
      </c>
      <c r="G1374">
        <v>14</v>
      </c>
      <c r="H1374" s="15" t="str">
        <f t="shared" si="212"/>
        <v>14-Jun-1966</v>
      </c>
      <c r="I1374" s="13">
        <v>24272</v>
      </c>
      <c r="J1374" s="18">
        <f t="shared" si="213"/>
        <v>56</v>
      </c>
      <c r="K1374">
        <v>0</v>
      </c>
      <c r="L1374" s="14">
        <v>11454.02</v>
      </c>
      <c r="M1374" t="s">
        <v>9</v>
      </c>
      <c r="N1374">
        <f t="shared" si="214"/>
        <v>4</v>
      </c>
      <c r="O1374" s="8" t="str">
        <f t="shared" si="215"/>
        <v>tier - 3</v>
      </c>
      <c r="P1374" t="s">
        <v>13</v>
      </c>
      <c r="Q1374">
        <f t="shared" si="216"/>
        <v>2</v>
      </c>
      <c r="R1374" s="8" t="str">
        <f t="shared" si="217"/>
        <v>tier - 1</v>
      </c>
      <c r="S1374" t="s">
        <v>20</v>
      </c>
      <c r="T1374" s="8" t="str">
        <f t="shared" si="218"/>
        <v>R1012</v>
      </c>
    </row>
    <row r="1375" spans="1:20">
      <c r="A1375" t="s">
        <v>1403</v>
      </c>
      <c r="B1375" t="str">
        <f t="shared" si="219"/>
        <v>Id965</v>
      </c>
      <c r="C1375">
        <v>1965</v>
      </c>
      <c r="D1375" s="8">
        <f t="shared" si="210"/>
        <v>1965</v>
      </c>
      <c r="E1375" t="s">
        <v>15</v>
      </c>
      <c r="F1375" s="8" t="str">
        <f t="shared" si="211"/>
        <v>Jun</v>
      </c>
      <c r="G1375">
        <v>23</v>
      </c>
      <c r="H1375" s="15" t="str">
        <f t="shared" si="212"/>
        <v>23-Jun-1965</v>
      </c>
      <c r="I1375" s="13">
        <v>23916</v>
      </c>
      <c r="J1375" s="18">
        <f t="shared" si="213"/>
        <v>57</v>
      </c>
      <c r="K1375">
        <v>0</v>
      </c>
      <c r="L1375" s="14">
        <v>11455.28</v>
      </c>
      <c r="M1375" t="s">
        <v>9</v>
      </c>
      <c r="N1375">
        <f t="shared" si="214"/>
        <v>4</v>
      </c>
      <c r="O1375" s="8" t="str">
        <f t="shared" si="215"/>
        <v>tier - 3</v>
      </c>
      <c r="P1375" t="s">
        <v>8</v>
      </c>
      <c r="Q1375">
        <f t="shared" si="216"/>
        <v>9</v>
      </c>
      <c r="R1375" s="8" t="str">
        <f t="shared" si="217"/>
        <v>tier - 2</v>
      </c>
      <c r="S1375" t="s">
        <v>39</v>
      </c>
      <c r="T1375" s="8" t="str">
        <f t="shared" si="218"/>
        <v>R1011</v>
      </c>
    </row>
    <row r="1376" spans="1:20">
      <c r="A1376" t="s">
        <v>1404</v>
      </c>
      <c r="B1376" t="str">
        <f t="shared" si="219"/>
        <v>Id964</v>
      </c>
      <c r="C1376">
        <v>1966</v>
      </c>
      <c r="D1376" s="8">
        <f t="shared" si="210"/>
        <v>1966</v>
      </c>
      <c r="E1376" t="s">
        <v>17</v>
      </c>
      <c r="F1376" s="8" t="str">
        <f t="shared" si="211"/>
        <v>Sep</v>
      </c>
      <c r="G1376">
        <v>7</v>
      </c>
      <c r="H1376" s="15" t="str">
        <f t="shared" si="212"/>
        <v>7-Sep-1966</v>
      </c>
      <c r="I1376" s="13">
        <v>24357</v>
      </c>
      <c r="J1376" s="18">
        <f t="shared" si="213"/>
        <v>56</v>
      </c>
      <c r="K1376">
        <v>0</v>
      </c>
      <c r="L1376" s="14">
        <v>11478.14</v>
      </c>
      <c r="M1376" t="s">
        <v>9</v>
      </c>
      <c r="N1376">
        <f t="shared" si="214"/>
        <v>4</v>
      </c>
      <c r="O1376" s="8" t="str">
        <f t="shared" si="215"/>
        <v>tier - 3</v>
      </c>
      <c r="P1376" t="s">
        <v>8</v>
      </c>
      <c r="Q1376">
        <f t="shared" si="216"/>
        <v>9</v>
      </c>
      <c r="R1376" s="8" t="str">
        <f t="shared" si="217"/>
        <v>tier - 2</v>
      </c>
      <c r="S1376" t="s">
        <v>197</v>
      </c>
      <c r="T1376" s="8" t="str">
        <f t="shared" si="218"/>
        <v>R1025</v>
      </c>
    </row>
    <row r="1377" spans="1:20">
      <c r="A1377" t="s">
        <v>1405</v>
      </c>
      <c r="B1377" t="str">
        <f t="shared" si="219"/>
        <v>Id963</v>
      </c>
      <c r="C1377">
        <v>2004</v>
      </c>
      <c r="D1377" s="8">
        <f t="shared" si="210"/>
        <v>2004</v>
      </c>
      <c r="E1377" t="s">
        <v>17</v>
      </c>
      <c r="F1377" s="8" t="str">
        <f t="shared" si="211"/>
        <v>Sep</v>
      </c>
      <c r="G1377">
        <v>10</v>
      </c>
      <c r="H1377" s="15" t="str">
        <f t="shared" si="212"/>
        <v>10-Sep-2004</v>
      </c>
      <c r="I1377" s="13">
        <v>38240</v>
      </c>
      <c r="J1377" s="18">
        <f t="shared" si="213"/>
        <v>18</v>
      </c>
      <c r="K1377">
        <v>0</v>
      </c>
      <c r="L1377" s="14">
        <v>11482.63</v>
      </c>
      <c r="M1377" t="s">
        <v>9</v>
      </c>
      <c r="N1377">
        <f t="shared" si="214"/>
        <v>4</v>
      </c>
      <c r="O1377" s="8" t="str">
        <f t="shared" si="215"/>
        <v>tier - 3</v>
      </c>
      <c r="P1377" t="s">
        <v>8</v>
      </c>
      <c r="Q1377">
        <f t="shared" si="216"/>
        <v>9</v>
      </c>
      <c r="R1377" s="8" t="str">
        <f t="shared" si="217"/>
        <v>tier - 2</v>
      </c>
      <c r="S1377" t="s">
        <v>10</v>
      </c>
      <c r="T1377" s="8" t="str">
        <f t="shared" si="218"/>
        <v>R1013</v>
      </c>
    </row>
    <row r="1378" spans="1:20">
      <c r="A1378" t="s">
        <v>1406</v>
      </c>
      <c r="B1378" t="str">
        <f t="shared" si="219"/>
        <v>Id962</v>
      </c>
      <c r="C1378">
        <v>1970</v>
      </c>
      <c r="D1378" s="8">
        <f t="shared" si="210"/>
        <v>1970</v>
      </c>
      <c r="E1378" t="s">
        <v>34</v>
      </c>
      <c r="F1378" s="8" t="str">
        <f t="shared" si="211"/>
        <v>Oct</v>
      </c>
      <c r="G1378">
        <v>13</v>
      </c>
      <c r="H1378" s="15" t="str">
        <f t="shared" si="212"/>
        <v>13-Oct-1970</v>
      </c>
      <c r="I1378" s="13">
        <v>25854</v>
      </c>
      <c r="J1378" s="18">
        <f t="shared" si="213"/>
        <v>52</v>
      </c>
      <c r="K1378">
        <v>3</v>
      </c>
      <c r="L1378" s="14">
        <v>11488.32</v>
      </c>
      <c r="M1378" t="s">
        <v>9</v>
      </c>
      <c r="N1378">
        <f t="shared" si="214"/>
        <v>4</v>
      </c>
      <c r="O1378" s="8" t="str">
        <f t="shared" si="215"/>
        <v>tier - 3</v>
      </c>
      <c r="P1378" t="s">
        <v>13</v>
      </c>
      <c r="Q1378">
        <f t="shared" si="216"/>
        <v>2</v>
      </c>
      <c r="R1378" s="8" t="str">
        <f t="shared" si="217"/>
        <v>tier - 1</v>
      </c>
      <c r="S1378" t="s">
        <v>273</v>
      </c>
      <c r="T1378" s="8" t="str">
        <f t="shared" si="218"/>
        <v>R1014</v>
      </c>
    </row>
    <row r="1379" spans="1:20">
      <c r="A1379" t="s">
        <v>1407</v>
      </c>
      <c r="B1379" t="str">
        <f t="shared" si="219"/>
        <v>Id961</v>
      </c>
      <c r="C1379">
        <v>1983</v>
      </c>
      <c r="D1379" s="8">
        <f t="shared" si="210"/>
        <v>1983</v>
      </c>
      <c r="E1379" t="s">
        <v>15</v>
      </c>
      <c r="F1379" s="8" t="str">
        <f t="shared" si="211"/>
        <v>Jun</v>
      </c>
      <c r="G1379">
        <v>7</v>
      </c>
      <c r="H1379" s="15" t="str">
        <f t="shared" si="212"/>
        <v>7-Jun-1983</v>
      </c>
      <c r="I1379" s="13">
        <v>30474</v>
      </c>
      <c r="J1379" s="18">
        <f t="shared" si="213"/>
        <v>40</v>
      </c>
      <c r="K1379">
        <v>3</v>
      </c>
      <c r="L1379" s="14">
        <v>11492.46</v>
      </c>
      <c r="M1379" t="s">
        <v>9</v>
      </c>
      <c r="N1379">
        <f t="shared" si="214"/>
        <v>4</v>
      </c>
      <c r="O1379" s="8" t="str">
        <f t="shared" si="215"/>
        <v>tier - 3</v>
      </c>
      <c r="P1379" t="s">
        <v>9</v>
      </c>
      <c r="Q1379">
        <f t="shared" si="216"/>
        <v>1</v>
      </c>
      <c r="R1379" s="8" t="str">
        <f t="shared" si="217"/>
        <v>tier - 3</v>
      </c>
      <c r="S1379" t="s">
        <v>532</v>
      </c>
      <c r="T1379" s="8" t="str">
        <f t="shared" si="218"/>
        <v>R1026</v>
      </c>
    </row>
    <row r="1380" spans="1:20">
      <c r="A1380" t="s">
        <v>1408</v>
      </c>
      <c r="B1380" t="str">
        <f t="shared" si="219"/>
        <v>Id960</v>
      </c>
      <c r="C1380">
        <v>1969</v>
      </c>
      <c r="D1380" s="8">
        <f t="shared" si="210"/>
        <v>1969</v>
      </c>
      <c r="E1380" t="s">
        <v>32</v>
      </c>
      <c r="F1380" s="8" t="str">
        <f t="shared" si="211"/>
        <v>Aug</v>
      </c>
      <c r="G1380">
        <v>11</v>
      </c>
      <c r="H1380" s="15" t="str">
        <f t="shared" si="212"/>
        <v>11-Aug-1969</v>
      </c>
      <c r="I1380" s="13">
        <v>25426</v>
      </c>
      <c r="J1380" s="18">
        <f t="shared" si="213"/>
        <v>53</v>
      </c>
      <c r="K1380">
        <v>0</v>
      </c>
      <c r="L1380" s="14">
        <v>11497.69</v>
      </c>
      <c r="M1380" t="s">
        <v>9</v>
      </c>
      <c r="N1380">
        <f t="shared" si="214"/>
        <v>4</v>
      </c>
      <c r="O1380" s="8" t="str">
        <f t="shared" si="215"/>
        <v>tier - 3</v>
      </c>
      <c r="P1380" t="s">
        <v>13</v>
      </c>
      <c r="Q1380">
        <f t="shared" si="216"/>
        <v>2</v>
      </c>
      <c r="R1380" s="8" t="str">
        <f t="shared" si="217"/>
        <v>tier - 1</v>
      </c>
      <c r="S1380" t="s">
        <v>20</v>
      </c>
      <c r="T1380" s="8" t="str">
        <f t="shared" si="218"/>
        <v>R1012</v>
      </c>
    </row>
    <row r="1381" spans="1:20">
      <c r="A1381" t="s">
        <v>1409</v>
      </c>
      <c r="B1381" t="str">
        <f t="shared" si="219"/>
        <v>Id959</v>
      </c>
      <c r="C1381">
        <v>1989</v>
      </c>
      <c r="D1381" s="8">
        <f t="shared" si="210"/>
        <v>1989</v>
      </c>
      <c r="E1381" t="s">
        <v>34</v>
      </c>
      <c r="F1381" s="8" t="str">
        <f t="shared" si="211"/>
        <v>Oct</v>
      </c>
      <c r="G1381">
        <v>6</v>
      </c>
      <c r="H1381" s="15" t="str">
        <f t="shared" si="212"/>
        <v>6-Oct-1989</v>
      </c>
      <c r="I1381" s="13">
        <v>32787</v>
      </c>
      <c r="J1381" s="18">
        <f t="shared" si="213"/>
        <v>33</v>
      </c>
      <c r="K1381">
        <v>3</v>
      </c>
      <c r="L1381" s="14">
        <v>11511.61</v>
      </c>
      <c r="M1381" t="s">
        <v>9</v>
      </c>
      <c r="N1381">
        <f t="shared" si="214"/>
        <v>4</v>
      </c>
      <c r="O1381" s="8" t="str">
        <f t="shared" si="215"/>
        <v>tier - 3</v>
      </c>
      <c r="P1381" t="s">
        <v>9</v>
      </c>
      <c r="Q1381">
        <f t="shared" si="216"/>
        <v>1</v>
      </c>
      <c r="R1381" s="8" t="str">
        <f t="shared" si="217"/>
        <v>tier - 3</v>
      </c>
      <c r="S1381" t="s">
        <v>532</v>
      </c>
      <c r="T1381" s="8" t="str">
        <f t="shared" si="218"/>
        <v>R1026</v>
      </c>
    </row>
    <row r="1382" spans="1:20">
      <c r="A1382" t="s">
        <v>1410</v>
      </c>
      <c r="B1382" t="str">
        <f t="shared" si="219"/>
        <v>Id958</v>
      </c>
      <c r="C1382">
        <v>1968</v>
      </c>
      <c r="D1382" s="8">
        <f t="shared" si="210"/>
        <v>1968</v>
      </c>
      <c r="E1382" t="s">
        <v>15</v>
      </c>
      <c r="F1382" s="8" t="str">
        <f t="shared" si="211"/>
        <v>Jun</v>
      </c>
      <c r="G1382">
        <v>24</v>
      </c>
      <c r="H1382" s="15" t="str">
        <f t="shared" si="212"/>
        <v>24-Jun-1968</v>
      </c>
      <c r="I1382" s="13">
        <v>25013</v>
      </c>
      <c r="J1382" s="18">
        <f t="shared" si="213"/>
        <v>54</v>
      </c>
      <c r="K1382">
        <v>1</v>
      </c>
      <c r="L1382" s="14">
        <v>11512.41</v>
      </c>
      <c r="M1382" t="s">
        <v>9</v>
      </c>
      <c r="N1382">
        <f t="shared" si="214"/>
        <v>4</v>
      </c>
      <c r="O1382" s="8" t="str">
        <f t="shared" si="215"/>
        <v>tier - 3</v>
      </c>
      <c r="P1382" t="s">
        <v>13</v>
      </c>
      <c r="Q1382">
        <f t="shared" si="216"/>
        <v>2</v>
      </c>
      <c r="R1382" s="8" t="str">
        <f t="shared" si="217"/>
        <v>tier - 1</v>
      </c>
      <c r="S1382" t="s">
        <v>244</v>
      </c>
      <c r="T1382" s="8" t="str">
        <f t="shared" si="218"/>
        <v>R1024</v>
      </c>
    </row>
    <row r="1383" spans="1:20">
      <c r="A1383" t="s">
        <v>1411</v>
      </c>
      <c r="B1383" t="str">
        <f t="shared" si="219"/>
        <v>Id957</v>
      </c>
      <c r="C1383">
        <v>1971</v>
      </c>
      <c r="D1383" s="8">
        <f t="shared" si="210"/>
        <v>1971</v>
      </c>
      <c r="E1383" t="s">
        <v>27</v>
      </c>
      <c r="F1383" s="8" t="str">
        <f t="shared" si="211"/>
        <v>Dec</v>
      </c>
      <c r="G1383">
        <v>19</v>
      </c>
      <c r="H1383" s="15" t="str">
        <f t="shared" si="212"/>
        <v>19-Dec-1971</v>
      </c>
      <c r="I1383" s="13">
        <v>26286</v>
      </c>
      <c r="J1383" s="18">
        <f t="shared" si="213"/>
        <v>51</v>
      </c>
      <c r="K1383">
        <v>4</v>
      </c>
      <c r="L1383" s="14">
        <v>11520.1</v>
      </c>
      <c r="M1383" t="s">
        <v>9</v>
      </c>
      <c r="N1383">
        <f t="shared" si="214"/>
        <v>4</v>
      </c>
      <c r="O1383" s="8" t="str">
        <f t="shared" si="215"/>
        <v>tier - 3</v>
      </c>
      <c r="P1383" t="s">
        <v>13</v>
      </c>
      <c r="Q1383">
        <f t="shared" si="216"/>
        <v>2</v>
      </c>
      <c r="R1383" s="8" t="str">
        <f t="shared" si="217"/>
        <v>tier - 1</v>
      </c>
      <c r="S1383" t="s">
        <v>20</v>
      </c>
      <c r="T1383" s="8" t="str">
        <f t="shared" si="218"/>
        <v>R1012</v>
      </c>
    </row>
    <row r="1384" spans="1:20">
      <c r="A1384" t="s">
        <v>1412</v>
      </c>
      <c r="B1384" t="str">
        <f t="shared" si="219"/>
        <v>Id956</v>
      </c>
      <c r="C1384">
        <v>1988</v>
      </c>
      <c r="D1384" s="8">
        <f t="shared" si="210"/>
        <v>1988</v>
      </c>
      <c r="E1384" t="s">
        <v>15</v>
      </c>
      <c r="F1384" s="8" t="str">
        <f t="shared" si="211"/>
        <v>Jun</v>
      </c>
      <c r="G1384">
        <v>12</v>
      </c>
      <c r="H1384" s="15" t="str">
        <f t="shared" si="212"/>
        <v>12-Jun-1988</v>
      </c>
      <c r="I1384" s="13">
        <v>32306</v>
      </c>
      <c r="J1384" s="18">
        <f t="shared" si="213"/>
        <v>34</v>
      </c>
      <c r="K1384">
        <v>3</v>
      </c>
      <c r="L1384" s="14">
        <v>11524.25</v>
      </c>
      <c r="M1384" t="s">
        <v>9</v>
      </c>
      <c r="N1384">
        <f t="shared" si="214"/>
        <v>4</v>
      </c>
      <c r="O1384" s="8" t="str">
        <f t="shared" si="215"/>
        <v>tier - 3</v>
      </c>
      <c r="P1384" t="s">
        <v>13</v>
      </c>
      <c r="Q1384">
        <f t="shared" si="216"/>
        <v>2</v>
      </c>
      <c r="R1384" s="8" t="str">
        <f t="shared" si="217"/>
        <v>tier - 1</v>
      </c>
      <c r="S1384" t="s">
        <v>532</v>
      </c>
      <c r="T1384" s="8" t="str">
        <f t="shared" si="218"/>
        <v>R1026</v>
      </c>
    </row>
    <row r="1385" spans="1:20">
      <c r="A1385" t="s">
        <v>1413</v>
      </c>
      <c r="B1385" t="str">
        <f t="shared" si="219"/>
        <v>Id955</v>
      </c>
      <c r="C1385">
        <v>1970</v>
      </c>
      <c r="D1385" s="8">
        <f t="shared" si="210"/>
        <v>1970</v>
      </c>
      <c r="E1385" t="s">
        <v>7</v>
      </c>
      <c r="F1385" s="8" t="str">
        <f t="shared" si="211"/>
        <v>Jul</v>
      </c>
      <c r="G1385">
        <v>23</v>
      </c>
      <c r="H1385" s="15" t="str">
        <f t="shared" si="212"/>
        <v>23-Jul-1970</v>
      </c>
      <c r="I1385" s="13">
        <v>25772</v>
      </c>
      <c r="J1385" s="18">
        <f t="shared" si="213"/>
        <v>52</v>
      </c>
      <c r="K1385">
        <v>0</v>
      </c>
      <c r="L1385" s="14">
        <v>11530.12</v>
      </c>
      <c r="M1385" t="s">
        <v>9</v>
      </c>
      <c r="N1385">
        <f t="shared" si="214"/>
        <v>4</v>
      </c>
      <c r="O1385" s="8" t="str">
        <f t="shared" si="215"/>
        <v>tier - 3</v>
      </c>
      <c r="P1385" t="s">
        <v>13</v>
      </c>
      <c r="Q1385">
        <f t="shared" si="216"/>
        <v>2</v>
      </c>
      <c r="R1385" s="8" t="str">
        <f t="shared" si="217"/>
        <v>tier - 1</v>
      </c>
      <c r="S1385" t="s">
        <v>20</v>
      </c>
      <c r="T1385" s="8" t="str">
        <f t="shared" si="218"/>
        <v>R1012</v>
      </c>
    </row>
    <row r="1386" spans="1:20">
      <c r="A1386" t="s">
        <v>1414</v>
      </c>
      <c r="B1386" t="str">
        <f t="shared" si="219"/>
        <v>Id954</v>
      </c>
      <c r="C1386">
        <v>1965</v>
      </c>
      <c r="D1386" s="8">
        <f t="shared" si="210"/>
        <v>1965</v>
      </c>
      <c r="E1386" t="s">
        <v>34</v>
      </c>
      <c r="F1386" s="8" t="str">
        <f t="shared" si="211"/>
        <v>Oct</v>
      </c>
      <c r="G1386">
        <v>3</v>
      </c>
      <c r="H1386" s="15" t="str">
        <f t="shared" si="212"/>
        <v>3-Oct-1965</v>
      </c>
      <c r="I1386" s="13">
        <v>24018</v>
      </c>
      <c r="J1386" s="18">
        <f t="shared" si="213"/>
        <v>57</v>
      </c>
      <c r="K1386">
        <v>0</v>
      </c>
      <c r="L1386" s="14">
        <v>11534.87</v>
      </c>
      <c r="M1386" t="s">
        <v>9</v>
      </c>
      <c r="N1386">
        <f t="shared" si="214"/>
        <v>4</v>
      </c>
      <c r="O1386" s="8" t="str">
        <f t="shared" si="215"/>
        <v>tier - 3</v>
      </c>
      <c r="P1386" t="s">
        <v>13</v>
      </c>
      <c r="Q1386">
        <f t="shared" si="216"/>
        <v>2</v>
      </c>
      <c r="R1386" s="8" t="str">
        <f t="shared" si="217"/>
        <v>tier - 1</v>
      </c>
      <c r="S1386" t="s">
        <v>353</v>
      </c>
      <c r="T1386" s="8" t="str">
        <f t="shared" si="218"/>
        <v>R1017</v>
      </c>
    </row>
    <row r="1387" spans="1:20">
      <c r="A1387" t="s">
        <v>1415</v>
      </c>
      <c r="B1387" t="str">
        <f t="shared" si="219"/>
        <v>Id953</v>
      </c>
      <c r="C1387">
        <v>1968</v>
      </c>
      <c r="D1387" s="8">
        <f t="shared" si="210"/>
        <v>1968</v>
      </c>
      <c r="E1387" t="s">
        <v>12</v>
      </c>
      <c r="F1387" s="8" t="str">
        <f t="shared" si="211"/>
        <v>Nov</v>
      </c>
      <c r="G1387">
        <v>14</v>
      </c>
      <c r="H1387" s="15" t="str">
        <f t="shared" si="212"/>
        <v>14-Nov-1968</v>
      </c>
      <c r="I1387" s="13">
        <v>25156</v>
      </c>
      <c r="J1387" s="18">
        <f t="shared" si="213"/>
        <v>54</v>
      </c>
      <c r="K1387">
        <v>2</v>
      </c>
      <c r="L1387" s="14">
        <v>11538.42</v>
      </c>
      <c r="M1387" t="s">
        <v>9</v>
      </c>
      <c r="N1387">
        <f t="shared" si="214"/>
        <v>4</v>
      </c>
      <c r="O1387" s="8" t="str">
        <f t="shared" si="215"/>
        <v>tier - 3</v>
      </c>
      <c r="P1387" t="s">
        <v>13</v>
      </c>
      <c r="Q1387">
        <f t="shared" si="216"/>
        <v>2</v>
      </c>
      <c r="R1387" s="8" t="str">
        <f t="shared" si="217"/>
        <v>tier - 1</v>
      </c>
      <c r="S1387" t="s">
        <v>39</v>
      </c>
      <c r="T1387" s="8" t="str">
        <f t="shared" si="218"/>
        <v>R1011</v>
      </c>
    </row>
    <row r="1388" spans="1:20">
      <c r="A1388" t="s">
        <v>1416</v>
      </c>
      <c r="B1388" t="str">
        <f t="shared" si="219"/>
        <v>Id952</v>
      </c>
      <c r="C1388">
        <v>1971</v>
      </c>
      <c r="D1388" s="8">
        <f t="shared" si="210"/>
        <v>1971</v>
      </c>
      <c r="E1388" t="s">
        <v>27</v>
      </c>
      <c r="F1388" s="8" t="str">
        <f t="shared" si="211"/>
        <v>Dec</v>
      </c>
      <c r="G1388">
        <v>1</v>
      </c>
      <c r="H1388" s="15" t="str">
        <f t="shared" si="212"/>
        <v>1-Dec-1971</v>
      </c>
      <c r="I1388" s="13">
        <v>26268</v>
      </c>
      <c r="J1388" s="18">
        <f t="shared" si="213"/>
        <v>51</v>
      </c>
      <c r="K1388">
        <v>0</v>
      </c>
      <c r="L1388" s="14">
        <v>11540.25</v>
      </c>
      <c r="M1388" t="s">
        <v>9</v>
      </c>
      <c r="N1388">
        <f t="shared" si="214"/>
        <v>4</v>
      </c>
      <c r="O1388" s="8" t="str">
        <f t="shared" si="215"/>
        <v>tier - 3</v>
      </c>
      <c r="P1388" t="s">
        <v>13</v>
      </c>
      <c r="Q1388">
        <f t="shared" si="216"/>
        <v>2</v>
      </c>
      <c r="R1388" s="8" t="str">
        <f t="shared" si="217"/>
        <v>tier - 1</v>
      </c>
      <c r="S1388" t="s">
        <v>20</v>
      </c>
      <c r="T1388" s="8" t="str">
        <f t="shared" si="218"/>
        <v>R1012</v>
      </c>
    </row>
    <row r="1389" spans="1:20">
      <c r="A1389" t="s">
        <v>1417</v>
      </c>
      <c r="B1389" t="str">
        <f t="shared" si="219"/>
        <v>Id951</v>
      </c>
      <c r="C1389">
        <v>1973</v>
      </c>
      <c r="D1389" s="8">
        <f t="shared" si="210"/>
        <v>1973</v>
      </c>
      <c r="E1389" t="s">
        <v>7</v>
      </c>
      <c r="F1389" s="8" t="str">
        <f t="shared" si="211"/>
        <v>Jul</v>
      </c>
      <c r="G1389">
        <v>23</v>
      </c>
      <c r="H1389" s="15" t="str">
        <f t="shared" si="212"/>
        <v>23-Jul-1973</v>
      </c>
      <c r="I1389" s="13">
        <v>26868</v>
      </c>
      <c r="J1389" s="18">
        <f t="shared" si="213"/>
        <v>49</v>
      </c>
      <c r="K1389">
        <v>5</v>
      </c>
      <c r="L1389" s="14">
        <v>11552.9</v>
      </c>
      <c r="M1389" t="s">
        <v>9</v>
      </c>
      <c r="N1389">
        <f t="shared" si="214"/>
        <v>4</v>
      </c>
      <c r="O1389" s="8" t="str">
        <f t="shared" si="215"/>
        <v>tier - 3</v>
      </c>
      <c r="P1389" t="s">
        <v>8</v>
      </c>
      <c r="Q1389">
        <f t="shared" si="216"/>
        <v>9</v>
      </c>
      <c r="R1389" s="8" t="str">
        <f t="shared" si="217"/>
        <v>tier - 2</v>
      </c>
      <c r="S1389" t="s">
        <v>39</v>
      </c>
      <c r="T1389" s="8" t="str">
        <f t="shared" si="218"/>
        <v>R1011</v>
      </c>
    </row>
    <row r="1390" spans="1:20">
      <c r="A1390" t="s">
        <v>1418</v>
      </c>
      <c r="B1390" t="str">
        <f t="shared" si="219"/>
        <v>Id950</v>
      </c>
      <c r="C1390">
        <v>1965</v>
      </c>
      <c r="D1390" s="8">
        <f t="shared" si="210"/>
        <v>1965</v>
      </c>
      <c r="E1390" t="s">
        <v>34</v>
      </c>
      <c r="F1390" s="8" t="str">
        <f t="shared" si="211"/>
        <v>Oct</v>
      </c>
      <c r="G1390">
        <v>27</v>
      </c>
      <c r="H1390" s="15" t="str">
        <f t="shared" si="212"/>
        <v>27-Oct-1965</v>
      </c>
      <c r="I1390" s="13">
        <v>24042</v>
      </c>
      <c r="J1390" s="18">
        <f t="shared" si="213"/>
        <v>57</v>
      </c>
      <c r="K1390">
        <v>1</v>
      </c>
      <c r="L1390" s="14">
        <v>11554.22</v>
      </c>
      <c r="M1390" t="s">
        <v>9</v>
      </c>
      <c r="N1390">
        <f t="shared" si="214"/>
        <v>4</v>
      </c>
      <c r="O1390" s="8" t="str">
        <f t="shared" si="215"/>
        <v>tier - 3</v>
      </c>
      <c r="P1390" t="s">
        <v>13</v>
      </c>
      <c r="Q1390">
        <f t="shared" si="216"/>
        <v>2</v>
      </c>
      <c r="R1390" s="8" t="str">
        <f t="shared" si="217"/>
        <v>tier - 1</v>
      </c>
      <c r="S1390" t="s">
        <v>10</v>
      </c>
      <c r="T1390" s="8" t="str">
        <f t="shared" si="218"/>
        <v>R1013</v>
      </c>
    </row>
    <row r="1391" spans="1:20">
      <c r="A1391" t="s">
        <v>1419</v>
      </c>
      <c r="B1391" t="str">
        <f t="shared" si="219"/>
        <v>Id949</v>
      </c>
      <c r="C1391">
        <v>1965</v>
      </c>
      <c r="D1391" s="8">
        <f t="shared" si="210"/>
        <v>1965</v>
      </c>
      <c r="E1391" t="s">
        <v>27</v>
      </c>
      <c r="F1391" s="8" t="str">
        <f t="shared" si="211"/>
        <v>Dec</v>
      </c>
      <c r="G1391">
        <v>25</v>
      </c>
      <c r="H1391" s="15" t="str">
        <f t="shared" si="212"/>
        <v>25-Dec-1965</v>
      </c>
      <c r="I1391" s="13">
        <v>24101</v>
      </c>
      <c r="J1391" s="18">
        <f t="shared" si="213"/>
        <v>57</v>
      </c>
      <c r="K1391">
        <v>0</v>
      </c>
      <c r="L1391" s="14">
        <v>11566.3</v>
      </c>
      <c r="M1391" t="s">
        <v>9</v>
      </c>
      <c r="N1391">
        <f t="shared" si="214"/>
        <v>4</v>
      </c>
      <c r="O1391" s="8" t="str">
        <f t="shared" si="215"/>
        <v>tier - 3</v>
      </c>
      <c r="P1391" t="s">
        <v>9</v>
      </c>
      <c r="Q1391">
        <f t="shared" si="216"/>
        <v>1</v>
      </c>
      <c r="R1391" s="8" t="str">
        <f t="shared" si="217"/>
        <v>tier - 3</v>
      </c>
      <c r="S1391" t="s">
        <v>165</v>
      </c>
      <c r="T1391" s="8" t="str">
        <f t="shared" si="218"/>
        <v>R1016</v>
      </c>
    </row>
    <row r="1392" spans="1:20">
      <c r="A1392" t="s">
        <v>1420</v>
      </c>
      <c r="B1392" t="str">
        <f t="shared" si="219"/>
        <v>Id948</v>
      </c>
      <c r="C1392">
        <v>1965</v>
      </c>
      <c r="D1392" s="8">
        <f t="shared" si="210"/>
        <v>1965</v>
      </c>
      <c r="E1392" t="s">
        <v>12</v>
      </c>
      <c r="F1392" s="8" t="str">
        <f t="shared" si="211"/>
        <v>Nov</v>
      </c>
      <c r="G1392">
        <v>6</v>
      </c>
      <c r="H1392" s="15" t="str">
        <f t="shared" si="212"/>
        <v>6-Nov-1965</v>
      </c>
      <c r="I1392" s="13">
        <v>24052</v>
      </c>
      <c r="J1392" s="18">
        <f t="shared" si="213"/>
        <v>57</v>
      </c>
      <c r="K1392">
        <v>1</v>
      </c>
      <c r="L1392" s="14">
        <v>11576.13</v>
      </c>
      <c r="M1392" t="s">
        <v>9</v>
      </c>
      <c r="N1392">
        <f t="shared" si="214"/>
        <v>4</v>
      </c>
      <c r="O1392" s="8" t="str">
        <f t="shared" si="215"/>
        <v>tier - 3</v>
      </c>
      <c r="P1392" t="s">
        <v>9</v>
      </c>
      <c r="Q1392">
        <f t="shared" si="216"/>
        <v>1</v>
      </c>
      <c r="R1392" s="8" t="str">
        <f t="shared" si="217"/>
        <v>tier - 3</v>
      </c>
      <c r="S1392" t="s">
        <v>39</v>
      </c>
      <c r="T1392" s="8" t="str">
        <f t="shared" si="218"/>
        <v>R1011</v>
      </c>
    </row>
    <row r="1393" spans="1:20">
      <c r="A1393" t="s">
        <v>1421</v>
      </c>
      <c r="B1393" t="str">
        <f t="shared" si="219"/>
        <v>Id947</v>
      </c>
      <c r="C1393">
        <v>1964</v>
      </c>
      <c r="D1393" s="8">
        <f t="shared" si="210"/>
        <v>1964</v>
      </c>
      <c r="E1393" t="s">
        <v>15</v>
      </c>
      <c r="F1393" s="8" t="str">
        <f t="shared" si="211"/>
        <v>Jun</v>
      </c>
      <c r="G1393">
        <v>20</v>
      </c>
      <c r="H1393" s="15" t="str">
        <f t="shared" si="212"/>
        <v>20-Jun-1964</v>
      </c>
      <c r="I1393" s="13">
        <v>23548</v>
      </c>
      <c r="J1393" s="18">
        <f t="shared" si="213"/>
        <v>58</v>
      </c>
      <c r="K1393">
        <v>0</v>
      </c>
      <c r="L1393" s="14">
        <v>11602.75</v>
      </c>
      <c r="M1393" t="s">
        <v>9</v>
      </c>
      <c r="N1393">
        <f t="shared" si="214"/>
        <v>4</v>
      </c>
      <c r="O1393" s="8" t="str">
        <f t="shared" si="215"/>
        <v>tier - 3</v>
      </c>
      <c r="P1393" t="s">
        <v>13</v>
      </c>
      <c r="Q1393">
        <f t="shared" si="216"/>
        <v>2</v>
      </c>
      <c r="R1393" s="8" t="str">
        <f t="shared" si="217"/>
        <v>tier - 1</v>
      </c>
      <c r="S1393" t="s">
        <v>513</v>
      </c>
      <c r="T1393" s="8" t="str">
        <f t="shared" si="218"/>
        <v>R1020</v>
      </c>
    </row>
    <row r="1394" spans="1:20">
      <c r="A1394" t="s">
        <v>1422</v>
      </c>
      <c r="B1394" t="str">
        <f t="shared" si="219"/>
        <v>Id946</v>
      </c>
      <c r="C1394">
        <v>1986</v>
      </c>
      <c r="D1394" s="8">
        <f t="shared" si="210"/>
        <v>1986</v>
      </c>
      <c r="E1394" t="s">
        <v>7</v>
      </c>
      <c r="F1394" s="8" t="str">
        <f t="shared" si="211"/>
        <v>Jul</v>
      </c>
      <c r="G1394">
        <v>17</v>
      </c>
      <c r="H1394" s="15" t="str">
        <f t="shared" si="212"/>
        <v>17-Jul-1986</v>
      </c>
      <c r="I1394" s="13">
        <v>31610</v>
      </c>
      <c r="J1394" s="18">
        <f t="shared" si="213"/>
        <v>36</v>
      </c>
      <c r="K1394">
        <v>3</v>
      </c>
      <c r="L1394" s="14">
        <v>11625.11</v>
      </c>
      <c r="M1394" t="s">
        <v>9</v>
      </c>
      <c r="N1394">
        <f t="shared" si="214"/>
        <v>4</v>
      </c>
      <c r="O1394" s="8" t="str">
        <f t="shared" si="215"/>
        <v>tier - 3</v>
      </c>
      <c r="P1394" t="s">
        <v>9</v>
      </c>
      <c r="Q1394">
        <f t="shared" si="216"/>
        <v>1</v>
      </c>
      <c r="R1394" s="8" t="str">
        <f t="shared" si="217"/>
        <v>tier - 3</v>
      </c>
      <c r="S1394" t="s">
        <v>629</v>
      </c>
      <c r="T1394" s="8" t="str">
        <f t="shared" si="218"/>
        <v>R1022</v>
      </c>
    </row>
    <row r="1395" spans="1:20">
      <c r="A1395" t="s">
        <v>1423</v>
      </c>
      <c r="B1395" t="str">
        <f t="shared" si="219"/>
        <v>Id945</v>
      </c>
      <c r="C1395">
        <v>1966</v>
      </c>
      <c r="D1395" s="8">
        <f t="shared" si="210"/>
        <v>1966</v>
      </c>
      <c r="E1395" t="s">
        <v>34</v>
      </c>
      <c r="F1395" s="8" t="str">
        <f t="shared" si="211"/>
        <v>Oct</v>
      </c>
      <c r="G1395">
        <v>4</v>
      </c>
      <c r="H1395" s="15" t="str">
        <f t="shared" si="212"/>
        <v>4-Oct-1966</v>
      </c>
      <c r="I1395" s="13">
        <v>24384</v>
      </c>
      <c r="J1395" s="18">
        <f t="shared" si="213"/>
        <v>56</v>
      </c>
      <c r="K1395">
        <v>0</v>
      </c>
      <c r="L1395" s="14">
        <v>11657.72</v>
      </c>
      <c r="M1395" t="s">
        <v>9</v>
      </c>
      <c r="N1395">
        <f t="shared" si="214"/>
        <v>4</v>
      </c>
      <c r="O1395" s="8" t="str">
        <f t="shared" si="215"/>
        <v>tier - 3</v>
      </c>
      <c r="P1395" t="s">
        <v>8</v>
      </c>
      <c r="Q1395">
        <f t="shared" si="216"/>
        <v>9</v>
      </c>
      <c r="R1395" s="8" t="str">
        <f t="shared" si="217"/>
        <v>tier - 2</v>
      </c>
      <c r="S1395" t="s">
        <v>244</v>
      </c>
      <c r="T1395" s="8" t="str">
        <f t="shared" si="218"/>
        <v>R1024</v>
      </c>
    </row>
    <row r="1396" spans="1:20">
      <c r="A1396" t="s">
        <v>1424</v>
      </c>
      <c r="B1396" t="str">
        <f t="shared" si="219"/>
        <v>Id944</v>
      </c>
      <c r="C1396">
        <v>1994</v>
      </c>
      <c r="D1396" s="8">
        <f t="shared" si="210"/>
        <v>1994</v>
      </c>
      <c r="E1396" t="s">
        <v>7</v>
      </c>
      <c r="F1396" s="8" t="str">
        <f t="shared" si="211"/>
        <v>Jul</v>
      </c>
      <c r="G1396">
        <v>20</v>
      </c>
      <c r="H1396" s="15" t="str">
        <f t="shared" si="212"/>
        <v>20-Jul-1994</v>
      </c>
      <c r="I1396" s="13">
        <v>34535</v>
      </c>
      <c r="J1396" s="18">
        <f t="shared" si="213"/>
        <v>28</v>
      </c>
      <c r="K1396">
        <v>0</v>
      </c>
      <c r="L1396" s="14">
        <v>11657.81</v>
      </c>
      <c r="M1396" t="s">
        <v>9</v>
      </c>
      <c r="N1396">
        <f t="shared" si="214"/>
        <v>4</v>
      </c>
      <c r="O1396" s="8" t="str">
        <f t="shared" si="215"/>
        <v>tier - 3</v>
      </c>
      <c r="P1396" t="s">
        <v>8</v>
      </c>
      <c r="Q1396">
        <f t="shared" si="216"/>
        <v>9</v>
      </c>
      <c r="R1396" s="8" t="str">
        <f t="shared" si="217"/>
        <v>tier - 2</v>
      </c>
      <c r="S1396" t="s">
        <v>246</v>
      </c>
      <c r="T1396" s="8" t="str">
        <f t="shared" si="218"/>
        <v>R1023</v>
      </c>
    </row>
    <row r="1397" spans="1:20">
      <c r="A1397" t="s">
        <v>1425</v>
      </c>
      <c r="B1397" t="str">
        <f t="shared" si="219"/>
        <v>Id943</v>
      </c>
      <c r="C1397">
        <v>1966</v>
      </c>
      <c r="D1397" s="8">
        <f t="shared" si="210"/>
        <v>1966</v>
      </c>
      <c r="E1397" t="s">
        <v>7</v>
      </c>
      <c r="F1397" s="8" t="str">
        <f t="shared" si="211"/>
        <v>Jul</v>
      </c>
      <c r="G1397">
        <v>6</v>
      </c>
      <c r="H1397" s="15" t="str">
        <f t="shared" si="212"/>
        <v>6-Jul-1966</v>
      </c>
      <c r="I1397" s="13">
        <v>24294</v>
      </c>
      <c r="J1397" s="18">
        <f t="shared" si="213"/>
        <v>56</v>
      </c>
      <c r="K1397">
        <v>0</v>
      </c>
      <c r="L1397" s="14">
        <v>11658.12</v>
      </c>
      <c r="M1397" t="s">
        <v>9</v>
      </c>
      <c r="N1397">
        <f t="shared" si="214"/>
        <v>4</v>
      </c>
      <c r="O1397" s="8" t="str">
        <f t="shared" si="215"/>
        <v>tier - 3</v>
      </c>
      <c r="P1397" t="s">
        <v>13</v>
      </c>
      <c r="Q1397">
        <f t="shared" si="216"/>
        <v>2</v>
      </c>
      <c r="R1397" s="8" t="str">
        <f t="shared" si="217"/>
        <v>tier - 1</v>
      </c>
      <c r="S1397" t="s">
        <v>244</v>
      </c>
      <c r="T1397" s="8" t="str">
        <f t="shared" si="218"/>
        <v>R1024</v>
      </c>
    </row>
    <row r="1398" spans="1:20">
      <c r="A1398" t="s">
        <v>1426</v>
      </c>
      <c r="B1398" t="str">
        <f t="shared" si="219"/>
        <v>Id942</v>
      </c>
      <c r="C1398">
        <v>1966</v>
      </c>
      <c r="D1398" s="8">
        <f t="shared" si="210"/>
        <v>1966</v>
      </c>
      <c r="E1398" t="s">
        <v>32</v>
      </c>
      <c r="F1398" s="8" t="str">
        <f t="shared" si="211"/>
        <v>Aug</v>
      </c>
      <c r="G1398">
        <v>23</v>
      </c>
      <c r="H1398" s="15" t="str">
        <f t="shared" si="212"/>
        <v>23-Aug-1966</v>
      </c>
      <c r="I1398" s="13">
        <v>24342</v>
      </c>
      <c r="J1398" s="18">
        <f t="shared" si="213"/>
        <v>56</v>
      </c>
      <c r="K1398">
        <v>0</v>
      </c>
      <c r="L1398" s="14">
        <v>11658.38</v>
      </c>
      <c r="M1398" t="s">
        <v>9</v>
      </c>
      <c r="N1398">
        <f t="shared" si="214"/>
        <v>4</v>
      </c>
      <c r="O1398" s="8" t="str">
        <f t="shared" si="215"/>
        <v>tier - 3</v>
      </c>
      <c r="P1398" t="s">
        <v>9</v>
      </c>
      <c r="Q1398">
        <f t="shared" si="216"/>
        <v>1</v>
      </c>
      <c r="R1398" s="8" t="str">
        <f t="shared" si="217"/>
        <v>tier - 3</v>
      </c>
      <c r="S1398" t="s">
        <v>244</v>
      </c>
      <c r="T1398" s="8" t="str">
        <f t="shared" si="218"/>
        <v>R1024</v>
      </c>
    </row>
    <row r="1399" spans="1:20">
      <c r="A1399" t="s">
        <v>1427</v>
      </c>
      <c r="B1399" t="str">
        <f t="shared" si="219"/>
        <v>Id941</v>
      </c>
      <c r="C1399">
        <v>1966</v>
      </c>
      <c r="D1399" s="8">
        <f t="shared" si="210"/>
        <v>1966</v>
      </c>
      <c r="E1399" t="s">
        <v>12</v>
      </c>
      <c r="F1399" s="8" t="str">
        <f t="shared" si="211"/>
        <v>Nov</v>
      </c>
      <c r="G1399">
        <v>9</v>
      </c>
      <c r="H1399" s="15" t="str">
        <f t="shared" si="212"/>
        <v>9-Nov-1966</v>
      </c>
      <c r="I1399" s="13">
        <v>24420</v>
      </c>
      <c r="J1399" s="18">
        <f t="shared" si="213"/>
        <v>56</v>
      </c>
      <c r="K1399">
        <v>1</v>
      </c>
      <c r="L1399" s="14">
        <v>11674.13</v>
      </c>
      <c r="M1399" t="s">
        <v>9</v>
      </c>
      <c r="N1399">
        <f t="shared" si="214"/>
        <v>4</v>
      </c>
      <c r="O1399" s="8" t="str">
        <f t="shared" si="215"/>
        <v>tier - 3</v>
      </c>
      <c r="P1399" t="s">
        <v>13</v>
      </c>
      <c r="Q1399">
        <f t="shared" si="216"/>
        <v>2</v>
      </c>
      <c r="R1399" s="8" t="str">
        <f t="shared" si="217"/>
        <v>tier - 1</v>
      </c>
      <c r="S1399" t="s">
        <v>39</v>
      </c>
      <c r="T1399" s="8" t="str">
        <f t="shared" si="218"/>
        <v>R1011</v>
      </c>
    </row>
    <row r="1400" spans="1:20">
      <c r="A1400" t="s">
        <v>1428</v>
      </c>
      <c r="B1400" t="str">
        <f t="shared" si="219"/>
        <v>Id940</v>
      </c>
      <c r="C1400">
        <v>1970</v>
      </c>
      <c r="D1400" s="8">
        <f t="shared" si="210"/>
        <v>1970</v>
      </c>
      <c r="E1400" t="s">
        <v>27</v>
      </c>
      <c r="F1400" s="8" t="str">
        <f t="shared" si="211"/>
        <v>Dec</v>
      </c>
      <c r="G1400">
        <v>1</v>
      </c>
      <c r="H1400" s="15" t="str">
        <f t="shared" si="212"/>
        <v>1-Dec-1970</v>
      </c>
      <c r="I1400" s="13">
        <v>25903</v>
      </c>
      <c r="J1400" s="18">
        <f t="shared" si="213"/>
        <v>52</v>
      </c>
      <c r="K1400">
        <v>0</v>
      </c>
      <c r="L1400" s="14">
        <v>11696.52</v>
      </c>
      <c r="M1400" t="s">
        <v>9</v>
      </c>
      <c r="N1400">
        <f t="shared" si="214"/>
        <v>4</v>
      </c>
      <c r="O1400" s="8" t="str">
        <f t="shared" si="215"/>
        <v>tier - 3</v>
      </c>
      <c r="P1400" t="s">
        <v>13</v>
      </c>
      <c r="Q1400">
        <f t="shared" si="216"/>
        <v>2</v>
      </c>
      <c r="R1400" s="8" t="str">
        <f t="shared" si="217"/>
        <v>tier - 1</v>
      </c>
      <c r="S1400" t="s">
        <v>297</v>
      </c>
      <c r="T1400" s="8" t="str">
        <f t="shared" si="218"/>
        <v>R1021</v>
      </c>
    </row>
    <row r="1401" spans="1:20">
      <c r="A1401" t="s">
        <v>1429</v>
      </c>
      <c r="B1401" t="str">
        <f t="shared" si="219"/>
        <v>Id939</v>
      </c>
      <c r="C1401">
        <v>1982</v>
      </c>
      <c r="D1401" s="8">
        <f t="shared" si="210"/>
        <v>1982</v>
      </c>
      <c r="E1401" t="s">
        <v>34</v>
      </c>
      <c r="F1401" s="8" t="str">
        <f t="shared" si="211"/>
        <v>Oct</v>
      </c>
      <c r="G1401">
        <v>21</v>
      </c>
      <c r="H1401" s="15" t="str">
        <f t="shared" si="212"/>
        <v>21-Oct-1982</v>
      </c>
      <c r="I1401" s="13">
        <v>30245</v>
      </c>
      <c r="J1401" s="18">
        <f t="shared" si="213"/>
        <v>40</v>
      </c>
      <c r="K1401">
        <v>3</v>
      </c>
      <c r="L1401" s="14">
        <v>11712.97</v>
      </c>
      <c r="M1401" t="s">
        <v>9</v>
      </c>
      <c r="N1401">
        <f t="shared" si="214"/>
        <v>4</v>
      </c>
      <c r="O1401" s="8" t="str">
        <f t="shared" si="215"/>
        <v>tier - 3</v>
      </c>
      <c r="P1401" t="s">
        <v>8</v>
      </c>
      <c r="Q1401">
        <f t="shared" si="216"/>
        <v>9</v>
      </c>
      <c r="R1401" s="8" t="str">
        <f t="shared" si="217"/>
        <v>tier - 2</v>
      </c>
      <c r="S1401" t="s">
        <v>297</v>
      </c>
      <c r="T1401" s="8" t="str">
        <f t="shared" si="218"/>
        <v>R1021</v>
      </c>
    </row>
    <row r="1402" spans="1:20">
      <c r="A1402" t="s">
        <v>1430</v>
      </c>
      <c r="B1402" t="str">
        <f t="shared" si="219"/>
        <v>Id938</v>
      </c>
      <c r="C1402">
        <v>1969</v>
      </c>
      <c r="D1402" s="8">
        <f t="shared" si="210"/>
        <v>1969</v>
      </c>
      <c r="E1402" t="s">
        <v>34</v>
      </c>
      <c r="F1402" s="8" t="str">
        <f t="shared" si="211"/>
        <v>Oct</v>
      </c>
      <c r="G1402">
        <v>12</v>
      </c>
      <c r="H1402" s="15" t="str">
        <f t="shared" si="212"/>
        <v>12-Oct-1969</v>
      </c>
      <c r="I1402" s="13">
        <v>25488</v>
      </c>
      <c r="J1402" s="18">
        <f t="shared" si="213"/>
        <v>53</v>
      </c>
      <c r="K1402">
        <v>2</v>
      </c>
      <c r="L1402" s="14">
        <v>11729.68</v>
      </c>
      <c r="M1402" t="s">
        <v>9</v>
      </c>
      <c r="N1402">
        <f t="shared" si="214"/>
        <v>4</v>
      </c>
      <c r="O1402" s="8" t="str">
        <f t="shared" si="215"/>
        <v>tier - 3</v>
      </c>
      <c r="P1402" t="s">
        <v>13</v>
      </c>
      <c r="Q1402">
        <f t="shared" si="216"/>
        <v>2</v>
      </c>
      <c r="R1402" s="8" t="str">
        <f t="shared" si="217"/>
        <v>tier - 1</v>
      </c>
      <c r="S1402" t="s">
        <v>244</v>
      </c>
      <c r="T1402" s="8" t="str">
        <f t="shared" si="218"/>
        <v>R1024</v>
      </c>
    </row>
    <row r="1403" spans="1:20">
      <c r="A1403" t="s">
        <v>1431</v>
      </c>
      <c r="B1403" t="str">
        <f t="shared" si="219"/>
        <v>Id937</v>
      </c>
      <c r="C1403">
        <v>1984</v>
      </c>
      <c r="D1403" s="8">
        <f t="shared" si="210"/>
        <v>1984</v>
      </c>
      <c r="E1403" t="s">
        <v>12</v>
      </c>
      <c r="F1403" s="8" t="str">
        <f t="shared" si="211"/>
        <v>Nov</v>
      </c>
      <c r="G1403">
        <v>26</v>
      </c>
      <c r="H1403" s="15" t="str">
        <f t="shared" si="212"/>
        <v>26-Nov-1984</v>
      </c>
      <c r="I1403" s="13">
        <v>31012</v>
      </c>
      <c r="J1403" s="18">
        <f t="shared" si="213"/>
        <v>38</v>
      </c>
      <c r="K1403">
        <v>3</v>
      </c>
      <c r="L1403" s="14">
        <v>11730.82</v>
      </c>
      <c r="M1403" t="s">
        <v>9</v>
      </c>
      <c r="N1403">
        <f t="shared" si="214"/>
        <v>4</v>
      </c>
      <c r="O1403" s="8" t="str">
        <f t="shared" si="215"/>
        <v>tier - 3</v>
      </c>
      <c r="P1403" t="s">
        <v>9</v>
      </c>
      <c r="Q1403">
        <f t="shared" si="216"/>
        <v>1</v>
      </c>
      <c r="R1403" s="8" t="str">
        <f t="shared" si="217"/>
        <v>tier - 3</v>
      </c>
      <c r="S1403" t="s">
        <v>532</v>
      </c>
      <c r="T1403" s="8" t="str">
        <f t="shared" si="218"/>
        <v>R1026</v>
      </c>
    </row>
    <row r="1404" spans="1:20">
      <c r="A1404" t="s">
        <v>1432</v>
      </c>
      <c r="B1404" t="str">
        <f t="shared" si="219"/>
        <v>Id936</v>
      </c>
      <c r="C1404">
        <v>1964</v>
      </c>
      <c r="D1404" s="8">
        <f t="shared" si="210"/>
        <v>1964</v>
      </c>
      <c r="E1404" t="s">
        <v>12</v>
      </c>
      <c r="F1404" s="8" t="str">
        <f t="shared" si="211"/>
        <v>Nov</v>
      </c>
      <c r="G1404">
        <v>9</v>
      </c>
      <c r="H1404" s="15" t="str">
        <f t="shared" si="212"/>
        <v>9-Nov-1964</v>
      </c>
      <c r="I1404" s="13">
        <v>23690</v>
      </c>
      <c r="J1404" s="18">
        <f t="shared" si="213"/>
        <v>58</v>
      </c>
      <c r="K1404">
        <v>0</v>
      </c>
      <c r="L1404" s="14">
        <v>11735.88</v>
      </c>
      <c r="M1404" t="s">
        <v>9</v>
      </c>
      <c r="N1404">
        <f t="shared" si="214"/>
        <v>4</v>
      </c>
      <c r="O1404" s="8" t="str">
        <f t="shared" si="215"/>
        <v>tier - 3</v>
      </c>
      <c r="P1404" t="s">
        <v>13</v>
      </c>
      <c r="Q1404">
        <f t="shared" si="216"/>
        <v>2</v>
      </c>
      <c r="R1404" s="8" t="str">
        <f t="shared" si="217"/>
        <v>tier - 1</v>
      </c>
      <c r="S1404" t="s">
        <v>20</v>
      </c>
      <c r="T1404" s="8" t="str">
        <f t="shared" si="218"/>
        <v>R1012</v>
      </c>
    </row>
    <row r="1405" spans="1:20">
      <c r="A1405" t="s">
        <v>1433</v>
      </c>
      <c r="B1405" t="str">
        <f t="shared" si="219"/>
        <v>Id935</v>
      </c>
      <c r="C1405">
        <v>1988</v>
      </c>
      <c r="D1405" s="8">
        <f t="shared" si="210"/>
        <v>1988</v>
      </c>
      <c r="E1405" t="s">
        <v>17</v>
      </c>
      <c r="F1405" s="8" t="str">
        <f t="shared" si="211"/>
        <v>Sep</v>
      </c>
      <c r="G1405">
        <v>5</v>
      </c>
      <c r="H1405" s="15" t="str">
        <f t="shared" si="212"/>
        <v>5-Sep-1988</v>
      </c>
      <c r="I1405" s="13">
        <v>32391</v>
      </c>
      <c r="J1405" s="18">
        <f t="shared" si="213"/>
        <v>34</v>
      </c>
      <c r="K1405">
        <v>2</v>
      </c>
      <c r="L1405" s="14">
        <v>11737.85</v>
      </c>
      <c r="M1405" t="s">
        <v>9</v>
      </c>
      <c r="N1405">
        <f t="shared" si="214"/>
        <v>4</v>
      </c>
      <c r="O1405" s="8" t="str">
        <f t="shared" si="215"/>
        <v>tier - 3</v>
      </c>
      <c r="P1405" t="s">
        <v>13</v>
      </c>
      <c r="Q1405">
        <f t="shared" si="216"/>
        <v>2</v>
      </c>
      <c r="R1405" s="8" t="str">
        <f t="shared" si="217"/>
        <v>tier - 1</v>
      </c>
      <c r="S1405" t="s">
        <v>39</v>
      </c>
      <c r="T1405" s="8" t="str">
        <f t="shared" si="218"/>
        <v>R1011</v>
      </c>
    </row>
    <row r="1406" spans="1:20">
      <c r="A1406" t="s">
        <v>1434</v>
      </c>
      <c r="B1406" t="str">
        <f t="shared" si="219"/>
        <v>Id934</v>
      </c>
      <c r="C1406">
        <v>1969</v>
      </c>
      <c r="D1406" s="8">
        <f t="shared" si="210"/>
        <v>1969</v>
      </c>
      <c r="E1406" t="s">
        <v>12</v>
      </c>
      <c r="F1406" s="8" t="str">
        <f t="shared" si="211"/>
        <v>Nov</v>
      </c>
      <c r="G1406">
        <v>12</v>
      </c>
      <c r="H1406" s="15" t="str">
        <f t="shared" si="212"/>
        <v>12-Nov-1969</v>
      </c>
      <c r="I1406" s="13">
        <v>25519</v>
      </c>
      <c r="J1406" s="18">
        <f t="shared" si="213"/>
        <v>53</v>
      </c>
      <c r="K1406">
        <v>3</v>
      </c>
      <c r="L1406" s="14">
        <v>11741.73</v>
      </c>
      <c r="M1406" t="s">
        <v>9</v>
      </c>
      <c r="N1406">
        <f t="shared" si="214"/>
        <v>4</v>
      </c>
      <c r="O1406" s="8" t="str">
        <f t="shared" si="215"/>
        <v>tier - 3</v>
      </c>
      <c r="P1406" t="s">
        <v>13</v>
      </c>
      <c r="Q1406">
        <f t="shared" si="216"/>
        <v>2</v>
      </c>
      <c r="R1406" s="8" t="str">
        <f t="shared" si="217"/>
        <v>tier - 1</v>
      </c>
      <c r="S1406" t="s">
        <v>39</v>
      </c>
      <c r="T1406" s="8" t="str">
        <f t="shared" si="218"/>
        <v>R1011</v>
      </c>
    </row>
    <row r="1407" spans="1:20">
      <c r="A1407" t="s">
        <v>1435</v>
      </c>
      <c r="B1407" t="str">
        <f t="shared" si="219"/>
        <v>Id933</v>
      </c>
      <c r="C1407">
        <v>1963</v>
      </c>
      <c r="D1407" s="8">
        <f t="shared" si="210"/>
        <v>1963</v>
      </c>
      <c r="E1407" t="s">
        <v>15</v>
      </c>
      <c r="F1407" s="8" t="str">
        <f t="shared" si="211"/>
        <v>Jun</v>
      </c>
      <c r="G1407">
        <v>9</v>
      </c>
      <c r="H1407" s="15" t="str">
        <f t="shared" si="212"/>
        <v>9-Jun-1963</v>
      </c>
      <c r="I1407" s="13">
        <v>23171</v>
      </c>
      <c r="J1407" s="18">
        <f t="shared" si="213"/>
        <v>59</v>
      </c>
      <c r="K1407">
        <v>0</v>
      </c>
      <c r="L1407" s="14">
        <v>11743.3</v>
      </c>
      <c r="M1407" t="s">
        <v>9</v>
      </c>
      <c r="N1407">
        <f t="shared" si="214"/>
        <v>4</v>
      </c>
      <c r="O1407" s="8" t="str">
        <f t="shared" si="215"/>
        <v>tier - 3</v>
      </c>
      <c r="P1407" t="s">
        <v>9</v>
      </c>
      <c r="Q1407">
        <f t="shared" si="216"/>
        <v>1</v>
      </c>
      <c r="R1407" s="8" t="str">
        <f t="shared" si="217"/>
        <v>tier - 3</v>
      </c>
      <c r="S1407" t="s">
        <v>10</v>
      </c>
      <c r="T1407" s="8" t="str">
        <f t="shared" si="218"/>
        <v>R1013</v>
      </c>
    </row>
    <row r="1408" spans="1:20">
      <c r="A1408" t="s">
        <v>1436</v>
      </c>
      <c r="B1408" t="str">
        <f t="shared" si="219"/>
        <v>Id932</v>
      </c>
      <c r="C1408">
        <v>1964</v>
      </c>
      <c r="D1408" s="8">
        <f t="shared" si="210"/>
        <v>1964</v>
      </c>
      <c r="E1408" t="s">
        <v>27</v>
      </c>
      <c r="F1408" s="8" t="str">
        <f t="shared" si="211"/>
        <v>Dec</v>
      </c>
      <c r="G1408">
        <v>2</v>
      </c>
      <c r="H1408" s="15" t="str">
        <f t="shared" si="212"/>
        <v>2-Dec-1964</v>
      </c>
      <c r="I1408" s="13">
        <v>23713</v>
      </c>
      <c r="J1408" s="18">
        <f t="shared" si="213"/>
        <v>58</v>
      </c>
      <c r="K1408">
        <v>0</v>
      </c>
      <c r="L1408" s="14">
        <v>11743.93</v>
      </c>
      <c r="M1408" t="s">
        <v>9</v>
      </c>
      <c r="N1408">
        <f t="shared" si="214"/>
        <v>4</v>
      </c>
      <c r="O1408" s="8" t="str">
        <f t="shared" si="215"/>
        <v>tier - 3</v>
      </c>
      <c r="P1408" t="s">
        <v>13</v>
      </c>
      <c r="Q1408">
        <f t="shared" si="216"/>
        <v>2</v>
      </c>
      <c r="R1408" s="8" t="str">
        <f t="shared" si="217"/>
        <v>tier - 1</v>
      </c>
      <c r="S1408" t="s">
        <v>20</v>
      </c>
      <c r="T1408" s="8" t="str">
        <f t="shared" si="218"/>
        <v>R1012</v>
      </c>
    </row>
    <row r="1409" spans="1:20">
      <c r="A1409" t="s">
        <v>1437</v>
      </c>
      <c r="B1409" t="str">
        <f t="shared" si="219"/>
        <v>Id931</v>
      </c>
      <c r="C1409">
        <v>1979</v>
      </c>
      <c r="D1409" s="8">
        <f t="shared" si="210"/>
        <v>1979</v>
      </c>
      <c r="E1409" t="s">
        <v>12</v>
      </c>
      <c r="F1409" s="8" t="str">
        <f t="shared" si="211"/>
        <v>Nov</v>
      </c>
      <c r="G1409">
        <v>6</v>
      </c>
      <c r="H1409" s="15" t="str">
        <f t="shared" si="212"/>
        <v>6-Nov-1979</v>
      </c>
      <c r="I1409" s="13">
        <v>29165</v>
      </c>
      <c r="J1409" s="18">
        <f t="shared" si="213"/>
        <v>43</v>
      </c>
      <c r="K1409">
        <v>2</v>
      </c>
      <c r="L1409" s="14">
        <v>11752.68</v>
      </c>
      <c r="M1409" t="s">
        <v>9</v>
      </c>
      <c r="N1409">
        <f t="shared" si="214"/>
        <v>4</v>
      </c>
      <c r="O1409" s="8" t="str">
        <f t="shared" si="215"/>
        <v>tier - 3</v>
      </c>
      <c r="P1409" t="s">
        <v>13</v>
      </c>
      <c r="Q1409">
        <f t="shared" si="216"/>
        <v>2</v>
      </c>
      <c r="R1409" s="8" t="str">
        <f t="shared" si="217"/>
        <v>tier - 1</v>
      </c>
      <c r="S1409" t="s">
        <v>532</v>
      </c>
      <c r="T1409" s="8" t="str">
        <f t="shared" si="218"/>
        <v>R1026</v>
      </c>
    </row>
    <row r="1410" spans="1:20">
      <c r="A1410" t="s">
        <v>1438</v>
      </c>
      <c r="B1410" t="str">
        <f t="shared" si="219"/>
        <v>Id930</v>
      </c>
      <c r="C1410">
        <v>1966</v>
      </c>
      <c r="D1410" s="8">
        <f t="shared" ref="D1410:D1473" si="220">IF(C1410="?",ROUND(AVERAGE($C$2:$C$2344),0),C1410)</f>
        <v>1966</v>
      </c>
      <c r="E1410" t="s">
        <v>7</v>
      </c>
      <c r="F1410" s="8" t="str">
        <f t="shared" ref="F1410:F1473" si="221">IF(E1410="?","Sep",E1410)</f>
        <v>Jul</v>
      </c>
      <c r="G1410">
        <v>25</v>
      </c>
      <c r="H1410" s="15" t="str">
        <f t="shared" ref="H1410:H1473" si="222">CONCATENATE(G1410,"-",F1410,"-",D1410)</f>
        <v>25-Jul-1966</v>
      </c>
      <c r="I1410" s="13">
        <v>24313</v>
      </c>
      <c r="J1410" s="18">
        <f t="shared" ref="J1410:J1473" si="223">DATEDIF(I1410,"8-6-2023","Y")</f>
        <v>56</v>
      </c>
      <c r="K1410">
        <v>1</v>
      </c>
      <c r="L1410" s="14">
        <v>11763</v>
      </c>
      <c r="M1410" t="s">
        <v>9</v>
      </c>
      <c r="N1410">
        <f t="shared" ref="N1410:N1473" si="224">MATCH(M1410,$M$2:$M$2344,0)</f>
        <v>4</v>
      </c>
      <c r="O1410" s="8" t="str">
        <f t="shared" ref="O1410:O1473" si="225">IF(M1410="?",INDEX($M$2:$M$2344,MODE($N$2:$N$2344)),M1410)</f>
        <v>tier - 3</v>
      </c>
      <c r="P1410" t="s">
        <v>9</v>
      </c>
      <c r="Q1410">
        <f t="shared" ref="Q1410:Q1473" si="226">MATCH(P1410,$P$2:$P$2344,0)</f>
        <v>1</v>
      </c>
      <c r="R1410" s="8" t="str">
        <f t="shared" ref="R1410:R1473" si="227">IF(P1410="?",INDEX($P$2:$P$2344,MODE($Q$2:$Q$2344)),P1410)</f>
        <v>tier - 3</v>
      </c>
      <c r="S1410" t="s">
        <v>165</v>
      </c>
      <c r="T1410" s="8" t="str">
        <f t="shared" ref="T1410:T1473" si="228">IF(S1410="?","Unknown",S1410)</f>
        <v>R1016</v>
      </c>
    </row>
    <row r="1411" spans="1:20">
      <c r="A1411" t="s">
        <v>1439</v>
      </c>
      <c r="B1411" t="str">
        <f t="shared" ref="B1411:B1474" si="229">IF(A1411="?", "Unknown",A1411)</f>
        <v>Id929</v>
      </c>
      <c r="C1411">
        <v>1982</v>
      </c>
      <c r="D1411" s="8">
        <f t="shared" si="220"/>
        <v>1982</v>
      </c>
      <c r="E1411" t="s">
        <v>12</v>
      </c>
      <c r="F1411" s="8" t="str">
        <f t="shared" si="221"/>
        <v>Nov</v>
      </c>
      <c r="G1411">
        <v>20</v>
      </c>
      <c r="H1411" s="15" t="str">
        <f t="shared" si="222"/>
        <v>20-Nov-1982</v>
      </c>
      <c r="I1411" s="13">
        <v>30275</v>
      </c>
      <c r="J1411" s="18">
        <f t="shared" si="223"/>
        <v>40</v>
      </c>
      <c r="K1411">
        <v>3</v>
      </c>
      <c r="L1411" s="14">
        <v>11773.06</v>
      </c>
      <c r="M1411" t="s">
        <v>9</v>
      </c>
      <c r="N1411">
        <f t="shared" si="224"/>
        <v>4</v>
      </c>
      <c r="O1411" s="8" t="str">
        <f t="shared" si="225"/>
        <v>tier - 3</v>
      </c>
      <c r="P1411" t="s">
        <v>9</v>
      </c>
      <c r="Q1411">
        <f t="shared" si="226"/>
        <v>1</v>
      </c>
      <c r="R1411" s="8" t="str">
        <f t="shared" si="227"/>
        <v>tier - 3</v>
      </c>
      <c r="S1411" t="s">
        <v>532</v>
      </c>
      <c r="T1411" s="8" t="str">
        <f t="shared" si="228"/>
        <v>R1026</v>
      </c>
    </row>
    <row r="1412" spans="1:20">
      <c r="A1412" t="s">
        <v>1440</v>
      </c>
      <c r="B1412" t="str">
        <f t="shared" si="229"/>
        <v>Id928</v>
      </c>
      <c r="C1412">
        <v>1965</v>
      </c>
      <c r="D1412" s="8">
        <f t="shared" si="220"/>
        <v>1965</v>
      </c>
      <c r="E1412" t="s">
        <v>34</v>
      </c>
      <c r="F1412" s="8" t="str">
        <f t="shared" si="221"/>
        <v>Oct</v>
      </c>
      <c r="G1412">
        <v>3</v>
      </c>
      <c r="H1412" s="15" t="str">
        <f t="shared" si="222"/>
        <v>3-Oct-1965</v>
      </c>
      <c r="I1412" s="13">
        <v>24018</v>
      </c>
      <c r="J1412" s="18">
        <f t="shared" si="223"/>
        <v>57</v>
      </c>
      <c r="K1412">
        <v>0</v>
      </c>
      <c r="L1412" s="14">
        <v>11830.61</v>
      </c>
      <c r="M1412" t="s">
        <v>9</v>
      </c>
      <c r="N1412">
        <f t="shared" si="224"/>
        <v>4</v>
      </c>
      <c r="O1412" s="8" t="str">
        <f t="shared" si="225"/>
        <v>tier - 3</v>
      </c>
      <c r="P1412" t="s">
        <v>13</v>
      </c>
      <c r="Q1412">
        <f t="shared" si="226"/>
        <v>2</v>
      </c>
      <c r="R1412" s="8" t="str">
        <f t="shared" si="227"/>
        <v>tier - 1</v>
      </c>
      <c r="S1412" t="s">
        <v>20</v>
      </c>
      <c r="T1412" s="8" t="str">
        <f t="shared" si="228"/>
        <v>R1012</v>
      </c>
    </row>
    <row r="1413" spans="1:20">
      <c r="A1413" t="s">
        <v>1441</v>
      </c>
      <c r="B1413" t="str">
        <f t="shared" si="229"/>
        <v>Id927</v>
      </c>
      <c r="C1413">
        <v>1964</v>
      </c>
      <c r="D1413" s="8">
        <f t="shared" si="220"/>
        <v>1964</v>
      </c>
      <c r="E1413" t="s">
        <v>15</v>
      </c>
      <c r="F1413" s="8" t="str">
        <f t="shared" si="221"/>
        <v>Jun</v>
      </c>
      <c r="G1413">
        <v>27</v>
      </c>
      <c r="H1413" s="15" t="str">
        <f t="shared" si="222"/>
        <v>27-Jun-1964</v>
      </c>
      <c r="I1413" s="13">
        <v>23555</v>
      </c>
      <c r="J1413" s="18">
        <f t="shared" si="223"/>
        <v>58</v>
      </c>
      <c r="K1413">
        <v>0</v>
      </c>
      <c r="L1413" s="14">
        <v>11833.78</v>
      </c>
      <c r="M1413" t="s">
        <v>9</v>
      </c>
      <c r="N1413">
        <f t="shared" si="224"/>
        <v>4</v>
      </c>
      <c r="O1413" s="8" t="str">
        <f t="shared" si="225"/>
        <v>tier - 3</v>
      </c>
      <c r="P1413" t="s">
        <v>9</v>
      </c>
      <c r="Q1413">
        <f t="shared" si="226"/>
        <v>1</v>
      </c>
      <c r="R1413" s="8" t="str">
        <f t="shared" si="227"/>
        <v>tier - 3</v>
      </c>
      <c r="S1413" t="s">
        <v>10</v>
      </c>
      <c r="T1413" s="8" t="str">
        <f t="shared" si="228"/>
        <v>R1013</v>
      </c>
    </row>
    <row r="1414" spans="1:20">
      <c r="A1414" t="s">
        <v>1442</v>
      </c>
      <c r="B1414" t="str">
        <f t="shared" si="229"/>
        <v>Id926</v>
      </c>
      <c r="C1414">
        <v>1964</v>
      </c>
      <c r="D1414" s="8">
        <f t="shared" si="220"/>
        <v>1964</v>
      </c>
      <c r="E1414" t="s">
        <v>17</v>
      </c>
      <c r="F1414" s="8" t="str">
        <f t="shared" si="221"/>
        <v>Sep</v>
      </c>
      <c r="G1414">
        <v>11</v>
      </c>
      <c r="H1414" s="15" t="str">
        <f t="shared" si="222"/>
        <v>11-Sep-1964</v>
      </c>
      <c r="I1414" s="13">
        <v>23631</v>
      </c>
      <c r="J1414" s="18">
        <f t="shared" si="223"/>
        <v>58</v>
      </c>
      <c r="K1414">
        <v>0</v>
      </c>
      <c r="L1414" s="14">
        <v>11837.16</v>
      </c>
      <c r="M1414" t="s">
        <v>9</v>
      </c>
      <c r="N1414">
        <f t="shared" si="224"/>
        <v>4</v>
      </c>
      <c r="O1414" s="8" t="str">
        <f t="shared" si="225"/>
        <v>tier - 3</v>
      </c>
      <c r="P1414" t="s">
        <v>9</v>
      </c>
      <c r="Q1414">
        <f t="shared" si="226"/>
        <v>1</v>
      </c>
      <c r="R1414" s="8" t="str">
        <f t="shared" si="227"/>
        <v>tier - 3</v>
      </c>
      <c r="S1414" t="s">
        <v>39</v>
      </c>
      <c r="T1414" s="8" t="str">
        <f t="shared" si="228"/>
        <v>R1011</v>
      </c>
    </row>
    <row r="1415" spans="1:20">
      <c r="A1415" t="s">
        <v>1443</v>
      </c>
      <c r="B1415" t="str">
        <f t="shared" si="229"/>
        <v>Id925</v>
      </c>
      <c r="C1415">
        <v>1965</v>
      </c>
      <c r="D1415" s="8">
        <f t="shared" si="220"/>
        <v>1965</v>
      </c>
      <c r="E1415" t="s">
        <v>17</v>
      </c>
      <c r="F1415" s="8" t="str">
        <f t="shared" si="221"/>
        <v>Sep</v>
      </c>
      <c r="G1415">
        <v>25</v>
      </c>
      <c r="H1415" s="15" t="str">
        <f t="shared" si="222"/>
        <v>25-Sep-1965</v>
      </c>
      <c r="I1415" s="13">
        <v>24010</v>
      </c>
      <c r="J1415" s="18">
        <f t="shared" si="223"/>
        <v>57</v>
      </c>
      <c r="K1415">
        <v>0</v>
      </c>
      <c r="L1415" s="14">
        <v>11840.78</v>
      </c>
      <c r="M1415" t="s">
        <v>9</v>
      </c>
      <c r="N1415">
        <f t="shared" si="224"/>
        <v>4</v>
      </c>
      <c r="O1415" s="8" t="str">
        <f t="shared" si="225"/>
        <v>tier - 3</v>
      </c>
      <c r="P1415" t="s">
        <v>8</v>
      </c>
      <c r="Q1415">
        <f t="shared" si="226"/>
        <v>9</v>
      </c>
      <c r="R1415" s="8" t="str">
        <f t="shared" si="227"/>
        <v>tier - 2</v>
      </c>
      <c r="S1415" t="s">
        <v>20</v>
      </c>
      <c r="T1415" s="8" t="str">
        <f t="shared" si="228"/>
        <v>R1012</v>
      </c>
    </row>
    <row r="1416" spans="1:20">
      <c r="A1416" t="s">
        <v>1444</v>
      </c>
      <c r="B1416" t="str">
        <f t="shared" si="229"/>
        <v>Id924</v>
      </c>
      <c r="C1416">
        <v>1964</v>
      </c>
      <c r="D1416" s="8">
        <f t="shared" si="220"/>
        <v>1964</v>
      </c>
      <c r="E1416" t="s">
        <v>7</v>
      </c>
      <c r="F1416" s="8" t="str">
        <f t="shared" si="221"/>
        <v>Jul</v>
      </c>
      <c r="G1416">
        <v>11</v>
      </c>
      <c r="H1416" s="15" t="str">
        <f t="shared" si="222"/>
        <v>11-Jul-1964</v>
      </c>
      <c r="I1416" s="13">
        <v>23569</v>
      </c>
      <c r="J1416" s="18">
        <f t="shared" si="223"/>
        <v>58</v>
      </c>
      <c r="K1416">
        <v>0</v>
      </c>
      <c r="L1416" s="14">
        <v>11842.44</v>
      </c>
      <c r="M1416" t="s">
        <v>9</v>
      </c>
      <c r="N1416">
        <f t="shared" si="224"/>
        <v>4</v>
      </c>
      <c r="O1416" s="8" t="str">
        <f t="shared" si="225"/>
        <v>tier - 3</v>
      </c>
      <c r="P1416" t="s">
        <v>8</v>
      </c>
      <c r="Q1416">
        <f t="shared" si="226"/>
        <v>9</v>
      </c>
      <c r="R1416" s="8" t="str">
        <f t="shared" si="227"/>
        <v>tier - 2</v>
      </c>
      <c r="S1416" t="s">
        <v>39</v>
      </c>
      <c r="T1416" s="8" t="str">
        <f t="shared" si="228"/>
        <v>R1011</v>
      </c>
    </row>
    <row r="1417" spans="1:20">
      <c r="A1417" t="s">
        <v>1445</v>
      </c>
      <c r="B1417" t="str">
        <f t="shared" si="229"/>
        <v>Id923</v>
      </c>
      <c r="C1417">
        <v>1965</v>
      </c>
      <c r="D1417" s="8">
        <f t="shared" si="220"/>
        <v>1965</v>
      </c>
      <c r="E1417" t="s">
        <v>12</v>
      </c>
      <c r="F1417" s="8" t="str">
        <f t="shared" si="221"/>
        <v>Nov</v>
      </c>
      <c r="G1417">
        <v>10</v>
      </c>
      <c r="H1417" s="15" t="str">
        <f t="shared" si="222"/>
        <v>10-Nov-1965</v>
      </c>
      <c r="I1417" s="13">
        <v>24056</v>
      </c>
      <c r="J1417" s="18">
        <f t="shared" si="223"/>
        <v>57</v>
      </c>
      <c r="K1417">
        <v>0</v>
      </c>
      <c r="L1417" s="14">
        <v>11842.62</v>
      </c>
      <c r="M1417" t="s">
        <v>9</v>
      </c>
      <c r="N1417">
        <f t="shared" si="224"/>
        <v>4</v>
      </c>
      <c r="O1417" s="8" t="str">
        <f t="shared" si="225"/>
        <v>tier - 3</v>
      </c>
      <c r="P1417" t="s">
        <v>9</v>
      </c>
      <c r="Q1417">
        <f t="shared" si="226"/>
        <v>1</v>
      </c>
      <c r="R1417" s="8" t="str">
        <f t="shared" si="227"/>
        <v>tier - 3</v>
      </c>
      <c r="S1417" t="s">
        <v>20</v>
      </c>
      <c r="T1417" s="8" t="str">
        <f t="shared" si="228"/>
        <v>R1012</v>
      </c>
    </row>
    <row r="1418" spans="1:20">
      <c r="A1418" t="s">
        <v>1446</v>
      </c>
      <c r="B1418" t="str">
        <f t="shared" si="229"/>
        <v>Id922</v>
      </c>
      <c r="C1418">
        <v>1964</v>
      </c>
      <c r="D1418" s="8">
        <f t="shared" si="220"/>
        <v>1964</v>
      </c>
      <c r="E1418" t="s">
        <v>15</v>
      </c>
      <c r="F1418" s="8" t="str">
        <f t="shared" si="221"/>
        <v>Jun</v>
      </c>
      <c r="G1418">
        <v>27</v>
      </c>
      <c r="H1418" s="15" t="str">
        <f t="shared" si="222"/>
        <v>27-Jun-1964</v>
      </c>
      <c r="I1418" s="13">
        <v>23555</v>
      </c>
      <c r="J1418" s="18">
        <f t="shared" si="223"/>
        <v>58</v>
      </c>
      <c r="K1418">
        <v>0</v>
      </c>
      <c r="L1418" s="14">
        <v>11848.14</v>
      </c>
      <c r="M1418" t="s">
        <v>9</v>
      </c>
      <c r="N1418">
        <f t="shared" si="224"/>
        <v>4</v>
      </c>
      <c r="O1418" s="8" t="str">
        <f t="shared" si="225"/>
        <v>tier - 3</v>
      </c>
      <c r="P1418" t="s">
        <v>8</v>
      </c>
      <c r="Q1418">
        <f t="shared" si="226"/>
        <v>9</v>
      </c>
      <c r="R1418" s="8" t="str">
        <f t="shared" si="227"/>
        <v>tier - 2</v>
      </c>
      <c r="S1418" t="s">
        <v>39</v>
      </c>
      <c r="T1418" s="8" t="str">
        <f t="shared" si="228"/>
        <v>R1011</v>
      </c>
    </row>
    <row r="1419" spans="1:20">
      <c r="A1419" t="s">
        <v>1447</v>
      </c>
      <c r="B1419" t="str">
        <f t="shared" si="229"/>
        <v>Id921</v>
      </c>
      <c r="C1419">
        <v>1964</v>
      </c>
      <c r="D1419" s="8">
        <f t="shared" si="220"/>
        <v>1964</v>
      </c>
      <c r="E1419" t="s">
        <v>17</v>
      </c>
      <c r="F1419" s="8" t="str">
        <f t="shared" si="221"/>
        <v>Sep</v>
      </c>
      <c r="G1419">
        <v>29</v>
      </c>
      <c r="H1419" s="15" t="str">
        <f t="shared" si="222"/>
        <v>29-Sep-1964</v>
      </c>
      <c r="I1419" s="13">
        <v>23649</v>
      </c>
      <c r="J1419" s="18">
        <f t="shared" si="223"/>
        <v>58</v>
      </c>
      <c r="K1419">
        <v>0</v>
      </c>
      <c r="L1419" s="14">
        <v>11856.41</v>
      </c>
      <c r="M1419" t="s">
        <v>9</v>
      </c>
      <c r="N1419">
        <f t="shared" si="224"/>
        <v>4</v>
      </c>
      <c r="O1419" s="8" t="str">
        <f t="shared" si="225"/>
        <v>tier - 3</v>
      </c>
      <c r="P1419" t="s">
        <v>8</v>
      </c>
      <c r="Q1419">
        <f t="shared" si="226"/>
        <v>9</v>
      </c>
      <c r="R1419" s="8" t="str">
        <f t="shared" si="227"/>
        <v>tier - 2</v>
      </c>
      <c r="S1419" t="s">
        <v>10</v>
      </c>
      <c r="T1419" s="8" t="str">
        <f t="shared" si="228"/>
        <v>R1013</v>
      </c>
    </row>
    <row r="1420" spans="1:20">
      <c r="A1420" t="s">
        <v>1448</v>
      </c>
      <c r="B1420" t="str">
        <f t="shared" si="229"/>
        <v>Id920</v>
      </c>
      <c r="C1420">
        <v>1974</v>
      </c>
      <c r="D1420" s="8">
        <f t="shared" si="220"/>
        <v>1974</v>
      </c>
      <c r="E1420" t="s">
        <v>7</v>
      </c>
      <c r="F1420" s="8" t="str">
        <f t="shared" si="221"/>
        <v>Jul</v>
      </c>
      <c r="G1420">
        <v>7</v>
      </c>
      <c r="H1420" s="15" t="str">
        <f t="shared" si="222"/>
        <v>7-Jul-1974</v>
      </c>
      <c r="I1420" s="13">
        <v>27217</v>
      </c>
      <c r="J1420" s="18">
        <f t="shared" si="223"/>
        <v>48</v>
      </c>
      <c r="K1420">
        <v>0</v>
      </c>
      <c r="L1420" s="14">
        <v>11858.56</v>
      </c>
      <c r="M1420" t="s">
        <v>9</v>
      </c>
      <c r="N1420">
        <f t="shared" si="224"/>
        <v>4</v>
      </c>
      <c r="O1420" s="8" t="str">
        <f t="shared" si="225"/>
        <v>tier - 3</v>
      </c>
      <c r="P1420" t="s">
        <v>9</v>
      </c>
      <c r="Q1420">
        <f t="shared" si="226"/>
        <v>1</v>
      </c>
      <c r="R1420" s="8" t="str">
        <f t="shared" si="227"/>
        <v>tier - 3</v>
      </c>
      <c r="S1420" t="s">
        <v>39</v>
      </c>
      <c r="T1420" s="8" t="str">
        <f t="shared" si="228"/>
        <v>R1011</v>
      </c>
    </row>
    <row r="1421" spans="1:20">
      <c r="A1421" t="s">
        <v>1449</v>
      </c>
      <c r="B1421" t="str">
        <f t="shared" si="229"/>
        <v>Id919</v>
      </c>
      <c r="C1421">
        <v>1967</v>
      </c>
      <c r="D1421" s="8">
        <f t="shared" si="220"/>
        <v>1967</v>
      </c>
      <c r="E1421" t="s">
        <v>32</v>
      </c>
      <c r="F1421" s="8" t="str">
        <f t="shared" si="221"/>
        <v>Aug</v>
      </c>
      <c r="G1421">
        <v>24</v>
      </c>
      <c r="H1421" s="15" t="str">
        <f t="shared" si="222"/>
        <v>24-Aug-1967</v>
      </c>
      <c r="I1421" s="13">
        <v>24708</v>
      </c>
      <c r="J1421" s="18">
        <f t="shared" si="223"/>
        <v>55</v>
      </c>
      <c r="K1421">
        <v>1</v>
      </c>
      <c r="L1421" s="14">
        <v>11879.1</v>
      </c>
      <c r="M1421" t="s">
        <v>9</v>
      </c>
      <c r="N1421">
        <f t="shared" si="224"/>
        <v>4</v>
      </c>
      <c r="O1421" s="8" t="str">
        <f t="shared" si="225"/>
        <v>tier - 3</v>
      </c>
      <c r="P1421" t="s">
        <v>9</v>
      </c>
      <c r="Q1421">
        <f t="shared" si="226"/>
        <v>1</v>
      </c>
      <c r="R1421" s="8" t="str">
        <f t="shared" si="227"/>
        <v>tier - 3</v>
      </c>
      <c r="S1421" t="s">
        <v>244</v>
      </c>
      <c r="T1421" s="8" t="str">
        <f t="shared" si="228"/>
        <v>R1024</v>
      </c>
    </row>
    <row r="1422" spans="1:20">
      <c r="A1422" t="s">
        <v>1450</v>
      </c>
      <c r="B1422" t="str">
        <f t="shared" si="229"/>
        <v>Id918</v>
      </c>
      <c r="C1422">
        <v>1967</v>
      </c>
      <c r="D1422" s="8">
        <f t="shared" si="220"/>
        <v>1967</v>
      </c>
      <c r="E1422" t="s">
        <v>7</v>
      </c>
      <c r="F1422" s="8" t="str">
        <f t="shared" si="221"/>
        <v>Jul</v>
      </c>
      <c r="G1422">
        <v>14</v>
      </c>
      <c r="H1422" s="15" t="str">
        <f t="shared" si="222"/>
        <v>14-Jul-1967</v>
      </c>
      <c r="I1422" s="13">
        <v>24667</v>
      </c>
      <c r="J1422" s="18">
        <f t="shared" si="223"/>
        <v>55</v>
      </c>
      <c r="K1422">
        <v>2</v>
      </c>
      <c r="L1422" s="14">
        <v>11881.36</v>
      </c>
      <c r="M1422" t="s">
        <v>9</v>
      </c>
      <c r="N1422">
        <f t="shared" si="224"/>
        <v>4</v>
      </c>
      <c r="O1422" s="8" t="str">
        <f t="shared" si="225"/>
        <v>tier - 3</v>
      </c>
      <c r="P1422" t="s">
        <v>8</v>
      </c>
      <c r="Q1422">
        <f t="shared" si="226"/>
        <v>9</v>
      </c>
      <c r="R1422" s="8" t="str">
        <f t="shared" si="227"/>
        <v>tier - 2</v>
      </c>
      <c r="S1422" t="s">
        <v>39</v>
      </c>
      <c r="T1422" s="8" t="str">
        <f t="shared" si="228"/>
        <v>R1011</v>
      </c>
    </row>
    <row r="1423" spans="1:20">
      <c r="A1423" t="s">
        <v>1451</v>
      </c>
      <c r="B1423" t="str">
        <f t="shared" si="229"/>
        <v>Id917</v>
      </c>
      <c r="C1423">
        <v>1967</v>
      </c>
      <c r="D1423" s="8">
        <f t="shared" si="220"/>
        <v>1967</v>
      </c>
      <c r="E1423" t="s">
        <v>34</v>
      </c>
      <c r="F1423" s="8" t="str">
        <f t="shared" si="221"/>
        <v>Oct</v>
      </c>
      <c r="G1423">
        <v>29</v>
      </c>
      <c r="H1423" s="15" t="str">
        <f t="shared" si="222"/>
        <v>29-Oct-1967</v>
      </c>
      <c r="I1423" s="13">
        <v>24774</v>
      </c>
      <c r="J1423" s="18">
        <f t="shared" si="223"/>
        <v>55</v>
      </c>
      <c r="K1423">
        <v>2</v>
      </c>
      <c r="L1423" s="14">
        <v>11881.97</v>
      </c>
      <c r="M1423" t="s">
        <v>9</v>
      </c>
      <c r="N1423">
        <f t="shared" si="224"/>
        <v>4</v>
      </c>
      <c r="O1423" s="8" t="str">
        <f t="shared" si="225"/>
        <v>tier - 3</v>
      </c>
      <c r="P1423" t="s">
        <v>13</v>
      </c>
      <c r="Q1423">
        <f t="shared" si="226"/>
        <v>2</v>
      </c>
      <c r="R1423" s="8" t="str">
        <f t="shared" si="227"/>
        <v>tier - 1</v>
      </c>
      <c r="S1423" t="s">
        <v>10</v>
      </c>
      <c r="T1423" s="8" t="str">
        <f t="shared" si="228"/>
        <v>R1013</v>
      </c>
    </row>
    <row r="1424" spans="1:20">
      <c r="A1424" t="s">
        <v>1452</v>
      </c>
      <c r="B1424" t="str">
        <f t="shared" si="229"/>
        <v>Id916</v>
      </c>
      <c r="C1424">
        <v>2004</v>
      </c>
      <c r="D1424" s="8">
        <f t="shared" si="220"/>
        <v>2004</v>
      </c>
      <c r="E1424" t="s">
        <v>15</v>
      </c>
      <c r="F1424" s="8" t="str">
        <f t="shared" si="221"/>
        <v>Jun</v>
      </c>
      <c r="G1424">
        <v>2</v>
      </c>
      <c r="H1424" s="15" t="str">
        <f t="shared" si="222"/>
        <v>2-Jun-2004</v>
      </c>
      <c r="I1424" s="13">
        <v>38140</v>
      </c>
      <c r="J1424" s="18">
        <f t="shared" si="223"/>
        <v>19</v>
      </c>
      <c r="K1424">
        <v>2</v>
      </c>
      <c r="L1424" s="14">
        <v>11884.05</v>
      </c>
      <c r="M1424" t="s">
        <v>9</v>
      </c>
      <c r="N1424">
        <f t="shared" si="224"/>
        <v>4</v>
      </c>
      <c r="O1424" s="8" t="str">
        <f t="shared" si="225"/>
        <v>tier - 3</v>
      </c>
      <c r="P1424" t="s">
        <v>9</v>
      </c>
      <c r="Q1424">
        <f t="shared" si="226"/>
        <v>1</v>
      </c>
      <c r="R1424" s="8" t="str">
        <f t="shared" si="227"/>
        <v>tier - 3</v>
      </c>
      <c r="S1424" t="s">
        <v>10</v>
      </c>
      <c r="T1424" s="8" t="str">
        <f t="shared" si="228"/>
        <v>R1013</v>
      </c>
    </row>
    <row r="1425" spans="1:20">
      <c r="A1425" t="s">
        <v>1453</v>
      </c>
      <c r="B1425" t="str">
        <f t="shared" si="229"/>
        <v>Id915</v>
      </c>
      <c r="C1425">
        <v>1964</v>
      </c>
      <c r="D1425" s="8">
        <f t="shared" si="220"/>
        <v>1964</v>
      </c>
      <c r="E1425" t="s">
        <v>12</v>
      </c>
      <c r="F1425" s="8" t="str">
        <f t="shared" si="221"/>
        <v>Nov</v>
      </c>
      <c r="G1425">
        <v>19</v>
      </c>
      <c r="H1425" s="15" t="str">
        <f t="shared" si="222"/>
        <v>19-Nov-1964</v>
      </c>
      <c r="I1425" s="13">
        <v>23700</v>
      </c>
      <c r="J1425" s="18">
        <f t="shared" si="223"/>
        <v>58</v>
      </c>
      <c r="K1425">
        <v>0</v>
      </c>
      <c r="L1425" s="14">
        <v>11918.2</v>
      </c>
      <c r="M1425" t="s">
        <v>9</v>
      </c>
      <c r="N1425">
        <f t="shared" si="224"/>
        <v>4</v>
      </c>
      <c r="O1425" s="8" t="str">
        <f t="shared" si="225"/>
        <v>tier - 3</v>
      </c>
      <c r="P1425" t="s">
        <v>13</v>
      </c>
      <c r="Q1425">
        <f t="shared" si="226"/>
        <v>2</v>
      </c>
      <c r="R1425" s="8" t="str">
        <f t="shared" si="227"/>
        <v>tier - 1</v>
      </c>
      <c r="S1425" t="s">
        <v>297</v>
      </c>
      <c r="T1425" s="8" t="str">
        <f t="shared" si="228"/>
        <v>R1021</v>
      </c>
    </row>
    <row r="1426" spans="1:20">
      <c r="A1426" t="s">
        <v>1454</v>
      </c>
      <c r="B1426" t="str">
        <f t="shared" si="229"/>
        <v>Id914</v>
      </c>
      <c r="C1426">
        <v>1964</v>
      </c>
      <c r="D1426" s="8">
        <f t="shared" si="220"/>
        <v>1964</v>
      </c>
      <c r="E1426" t="s">
        <v>27</v>
      </c>
      <c r="F1426" s="8" t="str">
        <f t="shared" si="221"/>
        <v>Dec</v>
      </c>
      <c r="G1426">
        <v>20</v>
      </c>
      <c r="H1426" s="15" t="str">
        <f t="shared" si="222"/>
        <v>20-Dec-1964</v>
      </c>
      <c r="I1426" s="13">
        <v>23731</v>
      </c>
      <c r="J1426" s="18">
        <f t="shared" si="223"/>
        <v>58</v>
      </c>
      <c r="K1426">
        <v>0</v>
      </c>
      <c r="L1426" s="14">
        <v>11931.13</v>
      </c>
      <c r="M1426" t="s">
        <v>9</v>
      </c>
      <c r="N1426">
        <f t="shared" si="224"/>
        <v>4</v>
      </c>
      <c r="O1426" s="8" t="str">
        <f t="shared" si="225"/>
        <v>tier - 3</v>
      </c>
      <c r="P1426" t="s">
        <v>13</v>
      </c>
      <c r="Q1426">
        <f t="shared" si="226"/>
        <v>2</v>
      </c>
      <c r="R1426" s="8" t="str">
        <f t="shared" si="227"/>
        <v>tier - 1</v>
      </c>
      <c r="S1426" t="s">
        <v>163</v>
      </c>
      <c r="T1426" s="8" t="str">
        <f t="shared" si="228"/>
        <v>R1019</v>
      </c>
    </row>
    <row r="1427" spans="1:20">
      <c r="A1427" t="s">
        <v>1455</v>
      </c>
      <c r="B1427" t="str">
        <f t="shared" si="229"/>
        <v>Id913</v>
      </c>
      <c r="C1427">
        <v>1964</v>
      </c>
      <c r="D1427" s="8">
        <f t="shared" si="220"/>
        <v>1964</v>
      </c>
      <c r="E1427" t="s">
        <v>32</v>
      </c>
      <c r="F1427" s="8" t="str">
        <f t="shared" si="221"/>
        <v>Aug</v>
      </c>
      <c r="G1427">
        <v>2</v>
      </c>
      <c r="H1427" s="15" t="str">
        <f t="shared" si="222"/>
        <v>2-Aug-1964</v>
      </c>
      <c r="I1427" s="13">
        <v>23591</v>
      </c>
      <c r="J1427" s="18">
        <f t="shared" si="223"/>
        <v>58</v>
      </c>
      <c r="K1427">
        <v>0</v>
      </c>
      <c r="L1427" s="14">
        <v>11938.26</v>
      </c>
      <c r="M1427" t="s">
        <v>9</v>
      </c>
      <c r="N1427">
        <f t="shared" si="224"/>
        <v>4</v>
      </c>
      <c r="O1427" s="8" t="str">
        <f t="shared" si="225"/>
        <v>tier - 3</v>
      </c>
      <c r="P1427" t="s">
        <v>9</v>
      </c>
      <c r="Q1427">
        <f t="shared" si="226"/>
        <v>1</v>
      </c>
      <c r="R1427" s="8" t="str">
        <f t="shared" si="227"/>
        <v>tier - 3</v>
      </c>
      <c r="S1427" t="s">
        <v>163</v>
      </c>
      <c r="T1427" s="8" t="str">
        <f t="shared" si="228"/>
        <v>R1019</v>
      </c>
    </row>
    <row r="1428" spans="1:20">
      <c r="A1428" t="s">
        <v>1456</v>
      </c>
      <c r="B1428" t="str">
        <f t="shared" si="229"/>
        <v>Id912</v>
      </c>
      <c r="C1428">
        <v>1991</v>
      </c>
      <c r="D1428" s="8">
        <f t="shared" si="220"/>
        <v>1991</v>
      </c>
      <c r="E1428" t="s">
        <v>34</v>
      </c>
      <c r="F1428" s="8" t="str">
        <f t="shared" si="221"/>
        <v>Oct</v>
      </c>
      <c r="G1428">
        <v>19</v>
      </c>
      <c r="H1428" s="15" t="str">
        <f t="shared" si="222"/>
        <v>19-Oct-1991</v>
      </c>
      <c r="I1428" s="13">
        <v>33530</v>
      </c>
      <c r="J1428" s="18">
        <f t="shared" si="223"/>
        <v>31</v>
      </c>
      <c r="K1428">
        <v>3</v>
      </c>
      <c r="L1428" s="14">
        <v>11941.83</v>
      </c>
      <c r="M1428" t="s">
        <v>9</v>
      </c>
      <c r="N1428">
        <f t="shared" si="224"/>
        <v>4</v>
      </c>
      <c r="O1428" s="8" t="str">
        <f t="shared" si="225"/>
        <v>tier - 3</v>
      </c>
      <c r="P1428" t="s">
        <v>13</v>
      </c>
      <c r="Q1428">
        <f t="shared" si="226"/>
        <v>2</v>
      </c>
      <c r="R1428" s="8" t="str">
        <f t="shared" si="227"/>
        <v>tier - 1</v>
      </c>
      <c r="S1428" t="s">
        <v>246</v>
      </c>
      <c r="T1428" s="8" t="str">
        <f t="shared" si="228"/>
        <v>R1023</v>
      </c>
    </row>
    <row r="1429" spans="1:20">
      <c r="A1429" t="s">
        <v>1457</v>
      </c>
      <c r="B1429" t="str">
        <f t="shared" si="229"/>
        <v>Id911</v>
      </c>
      <c r="C1429">
        <v>1964</v>
      </c>
      <c r="D1429" s="8">
        <f t="shared" si="220"/>
        <v>1964</v>
      </c>
      <c r="E1429" t="s">
        <v>27</v>
      </c>
      <c r="F1429" s="8" t="str">
        <f t="shared" si="221"/>
        <v>Dec</v>
      </c>
      <c r="G1429">
        <v>25</v>
      </c>
      <c r="H1429" s="15" t="str">
        <f t="shared" si="222"/>
        <v>25-Dec-1964</v>
      </c>
      <c r="I1429" s="13">
        <v>23736</v>
      </c>
      <c r="J1429" s="18">
        <f t="shared" si="223"/>
        <v>58</v>
      </c>
      <c r="K1429">
        <v>0</v>
      </c>
      <c r="L1429" s="14">
        <v>11944.59</v>
      </c>
      <c r="M1429" t="s">
        <v>9</v>
      </c>
      <c r="N1429">
        <f t="shared" si="224"/>
        <v>4</v>
      </c>
      <c r="O1429" s="8" t="str">
        <f t="shared" si="225"/>
        <v>tier - 3</v>
      </c>
      <c r="P1429" t="s">
        <v>8</v>
      </c>
      <c r="Q1429">
        <f t="shared" si="226"/>
        <v>9</v>
      </c>
      <c r="R1429" s="8" t="str">
        <f t="shared" si="227"/>
        <v>tier - 2</v>
      </c>
      <c r="S1429" t="s">
        <v>165</v>
      </c>
      <c r="T1429" s="8" t="str">
        <f t="shared" si="228"/>
        <v>R1016</v>
      </c>
    </row>
    <row r="1430" spans="1:20">
      <c r="A1430" t="s">
        <v>1458</v>
      </c>
      <c r="B1430" t="str">
        <f t="shared" si="229"/>
        <v>Id910</v>
      </c>
      <c r="C1430">
        <v>1965</v>
      </c>
      <c r="D1430" s="8">
        <f t="shared" si="220"/>
        <v>1965</v>
      </c>
      <c r="E1430" t="s">
        <v>12</v>
      </c>
      <c r="F1430" s="8" t="str">
        <f t="shared" si="221"/>
        <v>Nov</v>
      </c>
      <c r="G1430">
        <v>1</v>
      </c>
      <c r="H1430" s="15" t="str">
        <f t="shared" si="222"/>
        <v>1-Nov-1965</v>
      </c>
      <c r="I1430" s="13">
        <v>24047</v>
      </c>
      <c r="J1430" s="18">
        <f t="shared" si="223"/>
        <v>57</v>
      </c>
      <c r="K1430">
        <v>1</v>
      </c>
      <c r="L1430" s="14">
        <v>11945.13</v>
      </c>
      <c r="M1430" t="s">
        <v>9</v>
      </c>
      <c r="N1430">
        <f t="shared" si="224"/>
        <v>4</v>
      </c>
      <c r="O1430" s="8" t="str">
        <f t="shared" si="225"/>
        <v>tier - 3</v>
      </c>
      <c r="P1430" t="s">
        <v>8</v>
      </c>
      <c r="Q1430">
        <f t="shared" si="226"/>
        <v>9</v>
      </c>
      <c r="R1430" s="8" t="str">
        <f t="shared" si="227"/>
        <v>tier - 2</v>
      </c>
      <c r="S1430" t="s">
        <v>20</v>
      </c>
      <c r="T1430" s="8" t="str">
        <f t="shared" si="228"/>
        <v>R1012</v>
      </c>
    </row>
    <row r="1431" spans="1:20">
      <c r="A1431" t="s">
        <v>1459</v>
      </c>
      <c r="B1431" t="str">
        <f t="shared" si="229"/>
        <v>Id909</v>
      </c>
      <c r="C1431">
        <v>1964</v>
      </c>
      <c r="D1431" s="8">
        <f t="shared" si="220"/>
        <v>1964</v>
      </c>
      <c r="E1431" t="s">
        <v>17</v>
      </c>
      <c r="F1431" s="8" t="str">
        <f t="shared" si="221"/>
        <v>Sep</v>
      </c>
      <c r="G1431">
        <v>29</v>
      </c>
      <c r="H1431" s="15" t="str">
        <f t="shared" si="222"/>
        <v>29-Sep-1964</v>
      </c>
      <c r="I1431" s="13">
        <v>23649</v>
      </c>
      <c r="J1431" s="18">
        <f t="shared" si="223"/>
        <v>58</v>
      </c>
      <c r="K1431">
        <v>1</v>
      </c>
      <c r="L1431" s="14">
        <v>11946.63</v>
      </c>
      <c r="M1431" t="s">
        <v>9</v>
      </c>
      <c r="N1431">
        <f t="shared" si="224"/>
        <v>4</v>
      </c>
      <c r="O1431" s="8" t="str">
        <f t="shared" si="225"/>
        <v>tier - 3</v>
      </c>
      <c r="P1431" t="s">
        <v>8</v>
      </c>
      <c r="Q1431">
        <f t="shared" si="226"/>
        <v>9</v>
      </c>
      <c r="R1431" s="8" t="str">
        <f t="shared" si="227"/>
        <v>tier - 2</v>
      </c>
      <c r="S1431" t="s">
        <v>10</v>
      </c>
      <c r="T1431" s="8" t="str">
        <f t="shared" si="228"/>
        <v>R1013</v>
      </c>
    </row>
    <row r="1432" spans="1:20">
      <c r="A1432" t="s">
        <v>1460</v>
      </c>
      <c r="B1432" t="str">
        <f t="shared" si="229"/>
        <v>Id908</v>
      </c>
      <c r="C1432">
        <v>1967</v>
      </c>
      <c r="D1432" s="8">
        <f t="shared" si="220"/>
        <v>1967</v>
      </c>
      <c r="E1432" t="s">
        <v>27</v>
      </c>
      <c r="F1432" s="8" t="str">
        <f t="shared" si="221"/>
        <v>Dec</v>
      </c>
      <c r="G1432">
        <v>22</v>
      </c>
      <c r="H1432" s="15" t="str">
        <f t="shared" si="222"/>
        <v>22-Dec-1967</v>
      </c>
      <c r="I1432" s="13">
        <v>24828</v>
      </c>
      <c r="J1432" s="18">
        <f t="shared" si="223"/>
        <v>55</v>
      </c>
      <c r="K1432">
        <v>3</v>
      </c>
      <c r="L1432" s="14">
        <v>11987.17</v>
      </c>
      <c r="M1432" t="s">
        <v>9</v>
      </c>
      <c r="N1432">
        <f t="shared" si="224"/>
        <v>4</v>
      </c>
      <c r="O1432" s="8" t="str">
        <f t="shared" si="225"/>
        <v>tier - 3</v>
      </c>
      <c r="P1432" t="s">
        <v>9</v>
      </c>
      <c r="Q1432">
        <f t="shared" si="226"/>
        <v>1</v>
      </c>
      <c r="R1432" s="8" t="str">
        <f t="shared" si="227"/>
        <v>tier - 3</v>
      </c>
      <c r="S1432" t="s">
        <v>10</v>
      </c>
      <c r="T1432" s="8" t="str">
        <f t="shared" si="228"/>
        <v>R1013</v>
      </c>
    </row>
    <row r="1433" spans="1:20">
      <c r="A1433" t="s">
        <v>1461</v>
      </c>
      <c r="B1433" t="str">
        <f t="shared" si="229"/>
        <v>Id907</v>
      </c>
      <c r="C1433">
        <v>1983</v>
      </c>
      <c r="D1433" s="8">
        <f t="shared" si="220"/>
        <v>1983</v>
      </c>
      <c r="E1433" t="s">
        <v>7</v>
      </c>
      <c r="F1433" s="8" t="str">
        <f t="shared" si="221"/>
        <v>Jul</v>
      </c>
      <c r="G1433">
        <v>4</v>
      </c>
      <c r="H1433" s="15" t="str">
        <f t="shared" si="222"/>
        <v>4-Jul-1983</v>
      </c>
      <c r="I1433" s="13">
        <v>30501</v>
      </c>
      <c r="J1433" s="18">
        <f t="shared" si="223"/>
        <v>39</v>
      </c>
      <c r="K1433">
        <v>3</v>
      </c>
      <c r="L1433" s="14">
        <v>11987.68</v>
      </c>
      <c r="M1433" t="s">
        <v>9</v>
      </c>
      <c r="N1433">
        <f t="shared" si="224"/>
        <v>4</v>
      </c>
      <c r="O1433" s="8" t="str">
        <f t="shared" si="225"/>
        <v>tier - 3</v>
      </c>
      <c r="P1433" t="s">
        <v>8</v>
      </c>
      <c r="Q1433">
        <f t="shared" si="226"/>
        <v>9</v>
      </c>
      <c r="R1433" s="8" t="str">
        <f t="shared" si="227"/>
        <v>tier - 2</v>
      </c>
      <c r="S1433" t="s">
        <v>532</v>
      </c>
      <c r="T1433" s="8" t="str">
        <f t="shared" si="228"/>
        <v>R1026</v>
      </c>
    </row>
    <row r="1434" spans="1:20">
      <c r="A1434" t="s">
        <v>1462</v>
      </c>
      <c r="B1434" t="str">
        <f t="shared" si="229"/>
        <v>Id906</v>
      </c>
      <c r="C1434">
        <v>1993</v>
      </c>
      <c r="D1434" s="8">
        <f t="shared" si="220"/>
        <v>1993</v>
      </c>
      <c r="E1434" t="s">
        <v>27</v>
      </c>
      <c r="F1434" s="8" t="str">
        <f t="shared" si="221"/>
        <v>Dec</v>
      </c>
      <c r="G1434">
        <v>12</v>
      </c>
      <c r="H1434" s="15" t="str">
        <f t="shared" si="222"/>
        <v>12-Dec-1993</v>
      </c>
      <c r="I1434" s="13">
        <v>34315</v>
      </c>
      <c r="J1434" s="18">
        <f t="shared" si="223"/>
        <v>29</v>
      </c>
      <c r="K1434">
        <v>0</v>
      </c>
      <c r="L1434" s="14">
        <v>11994.89</v>
      </c>
      <c r="M1434" t="s">
        <v>9</v>
      </c>
      <c r="N1434">
        <f t="shared" si="224"/>
        <v>4</v>
      </c>
      <c r="O1434" s="8" t="str">
        <f t="shared" si="225"/>
        <v>tier - 3</v>
      </c>
      <c r="P1434" t="s">
        <v>8</v>
      </c>
      <c r="Q1434">
        <f t="shared" si="226"/>
        <v>9</v>
      </c>
      <c r="R1434" s="8" t="str">
        <f t="shared" si="227"/>
        <v>tier - 2</v>
      </c>
      <c r="S1434" t="s">
        <v>20</v>
      </c>
      <c r="T1434" s="8" t="str">
        <f t="shared" si="228"/>
        <v>R1012</v>
      </c>
    </row>
    <row r="1435" spans="1:20">
      <c r="A1435" t="s">
        <v>1463</v>
      </c>
      <c r="B1435" t="str">
        <f t="shared" si="229"/>
        <v>Id905</v>
      </c>
      <c r="C1435">
        <v>1982</v>
      </c>
      <c r="D1435" s="8">
        <f t="shared" si="220"/>
        <v>1982</v>
      </c>
      <c r="E1435" t="s">
        <v>34</v>
      </c>
      <c r="F1435" s="8" t="str">
        <f t="shared" si="221"/>
        <v>Oct</v>
      </c>
      <c r="G1435">
        <v>17</v>
      </c>
      <c r="H1435" s="15" t="str">
        <f t="shared" si="222"/>
        <v>17-Oct-1982</v>
      </c>
      <c r="I1435" s="13">
        <v>30241</v>
      </c>
      <c r="J1435" s="18">
        <f t="shared" si="223"/>
        <v>40</v>
      </c>
      <c r="K1435">
        <v>3</v>
      </c>
      <c r="L1435" s="14">
        <v>12001.29</v>
      </c>
      <c r="M1435" t="s">
        <v>9</v>
      </c>
      <c r="N1435">
        <f t="shared" si="224"/>
        <v>4</v>
      </c>
      <c r="O1435" s="8" t="str">
        <f t="shared" si="225"/>
        <v>tier - 3</v>
      </c>
      <c r="P1435" t="s">
        <v>9</v>
      </c>
      <c r="Q1435">
        <f t="shared" si="226"/>
        <v>1</v>
      </c>
      <c r="R1435" s="8" t="str">
        <f t="shared" si="227"/>
        <v>tier - 3</v>
      </c>
      <c r="S1435" t="s">
        <v>297</v>
      </c>
      <c r="T1435" s="8" t="str">
        <f t="shared" si="228"/>
        <v>R1021</v>
      </c>
    </row>
    <row r="1436" spans="1:20">
      <c r="A1436" t="s">
        <v>1464</v>
      </c>
      <c r="B1436" t="str">
        <f t="shared" si="229"/>
        <v>Id904</v>
      </c>
      <c r="C1436">
        <v>1965</v>
      </c>
      <c r="D1436" s="8">
        <f t="shared" si="220"/>
        <v>1965</v>
      </c>
      <c r="E1436" t="s">
        <v>15</v>
      </c>
      <c r="F1436" s="8" t="str">
        <f t="shared" si="221"/>
        <v>Jun</v>
      </c>
      <c r="G1436">
        <v>9</v>
      </c>
      <c r="H1436" s="15" t="str">
        <f t="shared" si="222"/>
        <v>9-Jun-1965</v>
      </c>
      <c r="I1436" s="13">
        <v>23902</v>
      </c>
      <c r="J1436" s="18">
        <f t="shared" si="223"/>
        <v>57</v>
      </c>
      <c r="K1436">
        <v>0</v>
      </c>
      <c r="L1436" s="14">
        <v>12029.29</v>
      </c>
      <c r="M1436" t="s">
        <v>9</v>
      </c>
      <c r="N1436">
        <f t="shared" si="224"/>
        <v>4</v>
      </c>
      <c r="O1436" s="8" t="str">
        <f t="shared" si="225"/>
        <v>tier - 3</v>
      </c>
      <c r="P1436" t="s">
        <v>8</v>
      </c>
      <c r="Q1436">
        <f t="shared" si="226"/>
        <v>9</v>
      </c>
      <c r="R1436" s="8" t="str">
        <f t="shared" si="227"/>
        <v>tier - 2</v>
      </c>
      <c r="S1436" t="s">
        <v>244</v>
      </c>
      <c r="T1436" s="8" t="str">
        <f t="shared" si="228"/>
        <v>R1024</v>
      </c>
    </row>
    <row r="1437" spans="1:20">
      <c r="A1437" t="s">
        <v>1465</v>
      </c>
      <c r="B1437" t="str">
        <f t="shared" si="229"/>
        <v>Id903</v>
      </c>
      <c r="C1437">
        <v>1965</v>
      </c>
      <c r="D1437" s="8">
        <f t="shared" si="220"/>
        <v>1965</v>
      </c>
      <c r="E1437" t="s">
        <v>34</v>
      </c>
      <c r="F1437" s="8" t="str">
        <f t="shared" si="221"/>
        <v>Oct</v>
      </c>
      <c r="G1437">
        <v>29</v>
      </c>
      <c r="H1437" s="15" t="str">
        <f t="shared" si="222"/>
        <v>29-Oct-1965</v>
      </c>
      <c r="I1437" s="13">
        <v>24044</v>
      </c>
      <c r="J1437" s="18">
        <f t="shared" si="223"/>
        <v>57</v>
      </c>
      <c r="K1437">
        <v>1</v>
      </c>
      <c r="L1437" s="14">
        <v>12032.33</v>
      </c>
      <c r="M1437" t="s">
        <v>9</v>
      </c>
      <c r="N1437">
        <f t="shared" si="224"/>
        <v>4</v>
      </c>
      <c r="O1437" s="8" t="str">
        <f t="shared" si="225"/>
        <v>tier - 3</v>
      </c>
      <c r="P1437" t="s">
        <v>13</v>
      </c>
      <c r="Q1437">
        <f t="shared" si="226"/>
        <v>2</v>
      </c>
      <c r="R1437" s="8" t="str">
        <f t="shared" si="227"/>
        <v>tier - 1</v>
      </c>
      <c r="S1437" t="s">
        <v>39</v>
      </c>
      <c r="T1437" s="8" t="str">
        <f t="shared" si="228"/>
        <v>R1011</v>
      </c>
    </row>
    <row r="1438" spans="1:20">
      <c r="A1438" t="s">
        <v>1466</v>
      </c>
      <c r="B1438" t="str">
        <f t="shared" si="229"/>
        <v>Id902</v>
      </c>
      <c r="C1438">
        <v>1979</v>
      </c>
      <c r="D1438" s="8">
        <f t="shared" si="220"/>
        <v>1979</v>
      </c>
      <c r="E1438" t="s">
        <v>34</v>
      </c>
      <c r="F1438" s="8" t="str">
        <f t="shared" si="221"/>
        <v>Oct</v>
      </c>
      <c r="G1438">
        <v>16</v>
      </c>
      <c r="H1438" s="15" t="str">
        <f t="shared" si="222"/>
        <v>16-Oct-1979</v>
      </c>
      <c r="I1438" s="13">
        <v>29144</v>
      </c>
      <c r="J1438" s="18">
        <f t="shared" si="223"/>
        <v>43</v>
      </c>
      <c r="K1438">
        <v>2</v>
      </c>
      <c r="L1438" s="14">
        <v>12035.18</v>
      </c>
      <c r="M1438" t="s">
        <v>9</v>
      </c>
      <c r="N1438">
        <f t="shared" si="224"/>
        <v>4</v>
      </c>
      <c r="O1438" s="8" t="str">
        <f t="shared" si="225"/>
        <v>tier - 3</v>
      </c>
      <c r="P1438" t="s">
        <v>9</v>
      </c>
      <c r="Q1438">
        <f t="shared" si="226"/>
        <v>1</v>
      </c>
      <c r="R1438" s="8" t="str">
        <f t="shared" si="227"/>
        <v>tier - 3</v>
      </c>
      <c r="S1438" t="s">
        <v>297</v>
      </c>
      <c r="T1438" s="8" t="str">
        <f t="shared" si="228"/>
        <v>R1021</v>
      </c>
    </row>
    <row r="1439" spans="1:20">
      <c r="A1439" t="s">
        <v>1467</v>
      </c>
      <c r="B1439" t="str">
        <f t="shared" si="229"/>
        <v>Id901</v>
      </c>
      <c r="C1439">
        <v>1966</v>
      </c>
      <c r="D1439" s="8">
        <f t="shared" si="220"/>
        <v>1966</v>
      </c>
      <c r="E1439" t="s">
        <v>12</v>
      </c>
      <c r="F1439" s="8" t="str">
        <f t="shared" si="221"/>
        <v>Nov</v>
      </c>
      <c r="G1439">
        <v>24</v>
      </c>
      <c r="H1439" s="15" t="str">
        <f t="shared" si="222"/>
        <v>24-Nov-1966</v>
      </c>
      <c r="I1439" s="13">
        <v>24435</v>
      </c>
      <c r="J1439" s="18">
        <f t="shared" si="223"/>
        <v>56</v>
      </c>
      <c r="K1439">
        <v>1</v>
      </c>
      <c r="L1439" s="14">
        <v>12044.34</v>
      </c>
      <c r="M1439" t="s">
        <v>9</v>
      </c>
      <c r="N1439">
        <f t="shared" si="224"/>
        <v>4</v>
      </c>
      <c r="O1439" s="8" t="str">
        <f t="shared" si="225"/>
        <v>tier - 3</v>
      </c>
      <c r="P1439" t="s">
        <v>13</v>
      </c>
      <c r="Q1439">
        <f t="shared" si="226"/>
        <v>2</v>
      </c>
      <c r="R1439" s="8" t="str">
        <f t="shared" si="227"/>
        <v>tier - 1</v>
      </c>
      <c r="S1439" t="s">
        <v>20</v>
      </c>
      <c r="T1439" s="8" t="str">
        <f t="shared" si="228"/>
        <v>R1012</v>
      </c>
    </row>
    <row r="1440" spans="1:20">
      <c r="A1440" t="s">
        <v>1468</v>
      </c>
      <c r="B1440" t="str">
        <f t="shared" si="229"/>
        <v>Id900</v>
      </c>
      <c r="C1440">
        <v>1986</v>
      </c>
      <c r="D1440" s="8">
        <f t="shared" si="220"/>
        <v>1986</v>
      </c>
      <c r="E1440" t="s">
        <v>17</v>
      </c>
      <c r="F1440" s="8" t="str">
        <f t="shared" si="221"/>
        <v>Sep</v>
      </c>
      <c r="G1440">
        <v>7</v>
      </c>
      <c r="H1440" s="15" t="str">
        <f t="shared" si="222"/>
        <v>7-Sep-1986</v>
      </c>
      <c r="I1440" s="13">
        <v>31662</v>
      </c>
      <c r="J1440" s="18">
        <f t="shared" si="223"/>
        <v>36</v>
      </c>
      <c r="K1440">
        <v>3</v>
      </c>
      <c r="L1440" s="14">
        <v>12048.13</v>
      </c>
      <c r="M1440" t="s">
        <v>9</v>
      </c>
      <c r="N1440">
        <f t="shared" si="224"/>
        <v>4</v>
      </c>
      <c r="O1440" s="8" t="str">
        <f t="shared" si="225"/>
        <v>tier - 3</v>
      </c>
      <c r="P1440" t="s">
        <v>8</v>
      </c>
      <c r="Q1440">
        <f t="shared" si="226"/>
        <v>9</v>
      </c>
      <c r="R1440" s="8" t="str">
        <f t="shared" si="227"/>
        <v>tier - 2</v>
      </c>
      <c r="S1440" t="s">
        <v>532</v>
      </c>
      <c r="T1440" s="8" t="str">
        <f t="shared" si="228"/>
        <v>R1026</v>
      </c>
    </row>
    <row r="1441" spans="1:20">
      <c r="A1441" t="s">
        <v>1469</v>
      </c>
      <c r="B1441" t="str">
        <f t="shared" si="229"/>
        <v>Id899</v>
      </c>
      <c r="C1441">
        <v>1984</v>
      </c>
      <c r="D1441" s="8">
        <f t="shared" si="220"/>
        <v>1984</v>
      </c>
      <c r="E1441" t="s">
        <v>17</v>
      </c>
      <c r="F1441" s="8" t="str">
        <f t="shared" si="221"/>
        <v>Sep</v>
      </c>
      <c r="G1441">
        <v>2</v>
      </c>
      <c r="H1441" s="15" t="str">
        <f t="shared" si="222"/>
        <v>2-Sep-1984</v>
      </c>
      <c r="I1441" s="13">
        <v>30927</v>
      </c>
      <c r="J1441" s="18">
        <f t="shared" si="223"/>
        <v>38</v>
      </c>
      <c r="K1441">
        <v>3</v>
      </c>
      <c r="L1441" s="14">
        <v>12091.34</v>
      </c>
      <c r="M1441" t="s">
        <v>9</v>
      </c>
      <c r="N1441">
        <f t="shared" si="224"/>
        <v>4</v>
      </c>
      <c r="O1441" s="8" t="str">
        <f t="shared" si="225"/>
        <v>tier - 3</v>
      </c>
      <c r="P1441" t="s">
        <v>8</v>
      </c>
      <c r="Q1441">
        <f t="shared" si="226"/>
        <v>9</v>
      </c>
      <c r="R1441" s="8" t="str">
        <f t="shared" si="227"/>
        <v>tier - 2</v>
      </c>
      <c r="S1441" t="s">
        <v>629</v>
      </c>
      <c r="T1441" s="8" t="str">
        <f t="shared" si="228"/>
        <v>R1022</v>
      </c>
    </row>
    <row r="1442" spans="1:20">
      <c r="A1442" t="s">
        <v>1470</v>
      </c>
      <c r="B1442" t="str">
        <f t="shared" si="229"/>
        <v>Id898</v>
      </c>
      <c r="C1442">
        <v>1968</v>
      </c>
      <c r="D1442" s="8">
        <f t="shared" si="220"/>
        <v>1968</v>
      </c>
      <c r="E1442" t="s">
        <v>15</v>
      </c>
      <c r="F1442" s="8" t="str">
        <f t="shared" si="221"/>
        <v>Jun</v>
      </c>
      <c r="G1442">
        <v>21</v>
      </c>
      <c r="H1442" s="15" t="str">
        <f t="shared" si="222"/>
        <v>21-Jun-1968</v>
      </c>
      <c r="I1442" s="13">
        <v>25010</v>
      </c>
      <c r="J1442" s="18">
        <f t="shared" si="223"/>
        <v>54</v>
      </c>
      <c r="K1442">
        <v>3</v>
      </c>
      <c r="L1442" s="14">
        <v>12094.48</v>
      </c>
      <c r="M1442" t="s">
        <v>9</v>
      </c>
      <c r="N1442">
        <f t="shared" si="224"/>
        <v>4</v>
      </c>
      <c r="O1442" s="8" t="str">
        <f t="shared" si="225"/>
        <v>tier - 3</v>
      </c>
      <c r="P1442" t="s">
        <v>9</v>
      </c>
      <c r="Q1442">
        <f t="shared" si="226"/>
        <v>1</v>
      </c>
      <c r="R1442" s="8" t="str">
        <f t="shared" si="227"/>
        <v>tier - 3</v>
      </c>
      <c r="S1442" t="s">
        <v>39</v>
      </c>
      <c r="T1442" s="8" t="str">
        <f t="shared" si="228"/>
        <v>R1011</v>
      </c>
    </row>
    <row r="1443" spans="1:20">
      <c r="A1443" t="s">
        <v>1471</v>
      </c>
      <c r="B1443" t="str">
        <f t="shared" si="229"/>
        <v>Id897</v>
      </c>
      <c r="C1443">
        <v>1968</v>
      </c>
      <c r="D1443" s="8">
        <f t="shared" si="220"/>
        <v>1968</v>
      </c>
      <c r="E1443" t="s">
        <v>27</v>
      </c>
      <c r="F1443" s="8" t="str">
        <f t="shared" si="221"/>
        <v>Dec</v>
      </c>
      <c r="G1443">
        <v>9</v>
      </c>
      <c r="H1443" s="15" t="str">
        <f t="shared" si="222"/>
        <v>9-Dec-1968</v>
      </c>
      <c r="I1443" s="13">
        <v>25181</v>
      </c>
      <c r="J1443" s="18">
        <f t="shared" si="223"/>
        <v>54</v>
      </c>
      <c r="K1443">
        <v>2</v>
      </c>
      <c r="L1443" s="14">
        <v>12096.65</v>
      </c>
      <c r="M1443" t="s">
        <v>9</v>
      </c>
      <c r="N1443">
        <f t="shared" si="224"/>
        <v>4</v>
      </c>
      <c r="O1443" s="8" t="str">
        <f t="shared" si="225"/>
        <v>tier - 3</v>
      </c>
      <c r="P1443" t="s">
        <v>13</v>
      </c>
      <c r="Q1443">
        <f t="shared" si="226"/>
        <v>2</v>
      </c>
      <c r="R1443" s="8" t="str">
        <f t="shared" si="227"/>
        <v>tier - 1</v>
      </c>
      <c r="S1443" t="s">
        <v>244</v>
      </c>
      <c r="T1443" s="8" t="str">
        <f t="shared" si="228"/>
        <v>R1024</v>
      </c>
    </row>
    <row r="1444" spans="1:20">
      <c r="A1444" t="s">
        <v>1472</v>
      </c>
      <c r="B1444" t="str">
        <f t="shared" si="229"/>
        <v>Id896</v>
      </c>
      <c r="C1444">
        <v>1968</v>
      </c>
      <c r="D1444" s="8">
        <f t="shared" si="220"/>
        <v>1968</v>
      </c>
      <c r="E1444" t="s">
        <v>34</v>
      </c>
      <c r="F1444" s="8" t="str">
        <f t="shared" si="221"/>
        <v>Oct</v>
      </c>
      <c r="G1444">
        <v>25</v>
      </c>
      <c r="H1444" s="15" t="str">
        <f t="shared" si="222"/>
        <v>25-Oct-1968</v>
      </c>
      <c r="I1444" s="13">
        <v>25136</v>
      </c>
      <c r="J1444" s="18">
        <f t="shared" si="223"/>
        <v>54</v>
      </c>
      <c r="K1444">
        <v>3</v>
      </c>
      <c r="L1444" s="14">
        <v>12105.32</v>
      </c>
      <c r="M1444" t="s">
        <v>9</v>
      </c>
      <c r="N1444">
        <f t="shared" si="224"/>
        <v>4</v>
      </c>
      <c r="O1444" s="8" t="str">
        <f t="shared" si="225"/>
        <v>tier - 3</v>
      </c>
      <c r="P1444" t="s">
        <v>9</v>
      </c>
      <c r="Q1444">
        <f t="shared" si="226"/>
        <v>1</v>
      </c>
      <c r="R1444" s="8" t="str">
        <f t="shared" si="227"/>
        <v>tier - 3</v>
      </c>
      <c r="S1444" t="s">
        <v>39</v>
      </c>
      <c r="T1444" s="8" t="str">
        <f t="shared" si="228"/>
        <v>R1011</v>
      </c>
    </row>
    <row r="1445" spans="1:20">
      <c r="A1445" t="s">
        <v>1473</v>
      </c>
      <c r="B1445" t="str">
        <f t="shared" si="229"/>
        <v>Id895</v>
      </c>
      <c r="C1445">
        <v>1963</v>
      </c>
      <c r="D1445" s="8">
        <f t="shared" si="220"/>
        <v>1963</v>
      </c>
      <c r="E1445" t="s">
        <v>7</v>
      </c>
      <c r="F1445" s="8" t="str">
        <f t="shared" si="221"/>
        <v>Jul</v>
      </c>
      <c r="G1445">
        <v>20</v>
      </c>
      <c r="H1445" s="15" t="str">
        <f t="shared" si="222"/>
        <v>20-Jul-1963</v>
      </c>
      <c r="I1445" s="13">
        <v>23212</v>
      </c>
      <c r="J1445" s="18">
        <f t="shared" si="223"/>
        <v>59</v>
      </c>
      <c r="K1445">
        <v>0</v>
      </c>
      <c r="L1445" s="14">
        <v>12124.99</v>
      </c>
      <c r="M1445" t="s">
        <v>9</v>
      </c>
      <c r="N1445">
        <f t="shared" si="224"/>
        <v>4</v>
      </c>
      <c r="O1445" s="8" t="str">
        <f t="shared" si="225"/>
        <v>tier - 3</v>
      </c>
      <c r="P1445" t="s">
        <v>13</v>
      </c>
      <c r="Q1445">
        <f t="shared" si="226"/>
        <v>2</v>
      </c>
      <c r="R1445" s="8" t="str">
        <f t="shared" si="227"/>
        <v>tier - 1</v>
      </c>
      <c r="S1445" t="s">
        <v>20</v>
      </c>
      <c r="T1445" s="8" t="str">
        <f t="shared" si="228"/>
        <v>R1012</v>
      </c>
    </row>
    <row r="1446" spans="1:20">
      <c r="A1446" t="s">
        <v>1474</v>
      </c>
      <c r="B1446" t="str">
        <f t="shared" si="229"/>
        <v>Id894</v>
      </c>
      <c r="C1446">
        <v>1963</v>
      </c>
      <c r="D1446" s="8">
        <f t="shared" si="220"/>
        <v>1963</v>
      </c>
      <c r="E1446" t="s">
        <v>15</v>
      </c>
      <c r="F1446" s="8" t="str">
        <f t="shared" si="221"/>
        <v>Jun</v>
      </c>
      <c r="G1446">
        <v>4</v>
      </c>
      <c r="H1446" s="15" t="str">
        <f t="shared" si="222"/>
        <v>4-Jun-1963</v>
      </c>
      <c r="I1446" s="13">
        <v>23166</v>
      </c>
      <c r="J1446" s="18">
        <f t="shared" si="223"/>
        <v>60</v>
      </c>
      <c r="K1446">
        <v>0</v>
      </c>
      <c r="L1446" s="14">
        <v>12129.61</v>
      </c>
      <c r="M1446" t="s">
        <v>9</v>
      </c>
      <c r="N1446">
        <f t="shared" si="224"/>
        <v>4</v>
      </c>
      <c r="O1446" s="8" t="str">
        <f t="shared" si="225"/>
        <v>tier - 3</v>
      </c>
      <c r="P1446" t="s">
        <v>13</v>
      </c>
      <c r="Q1446">
        <f t="shared" si="226"/>
        <v>2</v>
      </c>
      <c r="R1446" s="8" t="str">
        <f t="shared" si="227"/>
        <v>tier - 1</v>
      </c>
      <c r="S1446" t="s">
        <v>20</v>
      </c>
      <c r="T1446" s="8" t="str">
        <f t="shared" si="228"/>
        <v>R1012</v>
      </c>
    </row>
    <row r="1447" spans="1:20">
      <c r="A1447" t="s">
        <v>1475</v>
      </c>
      <c r="B1447" t="str">
        <f t="shared" si="229"/>
        <v>Id893</v>
      </c>
      <c r="C1447">
        <v>1991</v>
      </c>
      <c r="D1447" s="8">
        <f t="shared" si="220"/>
        <v>1991</v>
      </c>
      <c r="E1447" t="s">
        <v>12</v>
      </c>
      <c r="F1447" s="8" t="str">
        <f t="shared" si="221"/>
        <v>Nov</v>
      </c>
      <c r="G1447">
        <v>6</v>
      </c>
      <c r="H1447" s="15" t="str">
        <f t="shared" si="222"/>
        <v>6-Nov-1991</v>
      </c>
      <c r="I1447" s="13">
        <v>33548</v>
      </c>
      <c r="J1447" s="18">
        <f t="shared" si="223"/>
        <v>31</v>
      </c>
      <c r="K1447">
        <v>3</v>
      </c>
      <c r="L1447" s="14">
        <v>12130.8</v>
      </c>
      <c r="M1447" t="s">
        <v>9</v>
      </c>
      <c r="N1447">
        <f t="shared" si="224"/>
        <v>4</v>
      </c>
      <c r="O1447" s="8" t="str">
        <f t="shared" si="225"/>
        <v>tier - 3</v>
      </c>
      <c r="P1447" t="s">
        <v>9</v>
      </c>
      <c r="Q1447">
        <f t="shared" si="226"/>
        <v>1</v>
      </c>
      <c r="R1447" s="8" t="str">
        <f t="shared" si="227"/>
        <v>tier - 3</v>
      </c>
      <c r="S1447" t="s">
        <v>532</v>
      </c>
      <c r="T1447" s="8" t="str">
        <f t="shared" si="228"/>
        <v>R1026</v>
      </c>
    </row>
    <row r="1448" spans="1:20">
      <c r="A1448" t="s">
        <v>1476</v>
      </c>
      <c r="B1448" t="str">
        <f t="shared" si="229"/>
        <v>Id892</v>
      </c>
      <c r="C1448">
        <v>1974</v>
      </c>
      <c r="D1448" s="8">
        <f t="shared" si="220"/>
        <v>1974</v>
      </c>
      <c r="E1448" t="s">
        <v>17</v>
      </c>
      <c r="F1448" s="8" t="str">
        <f t="shared" si="221"/>
        <v>Sep</v>
      </c>
      <c r="G1448">
        <v>16</v>
      </c>
      <c r="H1448" s="15" t="str">
        <f t="shared" si="222"/>
        <v>16-Sep-1974</v>
      </c>
      <c r="I1448" s="13">
        <v>27288</v>
      </c>
      <c r="J1448" s="18">
        <f t="shared" si="223"/>
        <v>48</v>
      </c>
      <c r="K1448">
        <v>0</v>
      </c>
      <c r="L1448" s="14">
        <v>12137.6</v>
      </c>
      <c r="M1448" t="s">
        <v>9</v>
      </c>
      <c r="N1448">
        <f t="shared" si="224"/>
        <v>4</v>
      </c>
      <c r="O1448" s="8" t="str">
        <f t="shared" si="225"/>
        <v>tier - 3</v>
      </c>
      <c r="P1448" t="s">
        <v>9</v>
      </c>
      <c r="Q1448">
        <f t="shared" si="226"/>
        <v>1</v>
      </c>
      <c r="R1448" s="8" t="str">
        <f t="shared" si="227"/>
        <v>tier - 3</v>
      </c>
      <c r="S1448" t="s">
        <v>20</v>
      </c>
      <c r="T1448" s="8" t="str">
        <f t="shared" si="228"/>
        <v>R1012</v>
      </c>
    </row>
    <row r="1449" spans="1:20">
      <c r="A1449" t="s">
        <v>1477</v>
      </c>
      <c r="B1449" t="str">
        <f t="shared" si="229"/>
        <v>Id891</v>
      </c>
      <c r="C1449">
        <v>1962</v>
      </c>
      <c r="D1449" s="8">
        <f t="shared" si="220"/>
        <v>1962</v>
      </c>
      <c r="E1449" t="s">
        <v>12</v>
      </c>
      <c r="F1449" s="8" t="str">
        <f t="shared" si="221"/>
        <v>Nov</v>
      </c>
      <c r="G1449">
        <v>4</v>
      </c>
      <c r="H1449" s="15" t="str">
        <f t="shared" si="222"/>
        <v>4-Nov-1962</v>
      </c>
      <c r="I1449" s="13">
        <v>22954</v>
      </c>
      <c r="J1449" s="18">
        <f t="shared" si="223"/>
        <v>60</v>
      </c>
      <c r="K1449">
        <v>0</v>
      </c>
      <c r="L1449" s="14">
        <v>12142.58</v>
      </c>
      <c r="M1449" t="s">
        <v>9</v>
      </c>
      <c r="N1449">
        <f t="shared" si="224"/>
        <v>4</v>
      </c>
      <c r="O1449" s="8" t="str">
        <f t="shared" si="225"/>
        <v>tier - 3</v>
      </c>
      <c r="P1449" t="s">
        <v>8</v>
      </c>
      <c r="Q1449">
        <f t="shared" si="226"/>
        <v>9</v>
      </c>
      <c r="R1449" s="8" t="str">
        <f t="shared" si="227"/>
        <v>tier - 2</v>
      </c>
      <c r="S1449" t="s">
        <v>10</v>
      </c>
      <c r="T1449" s="8" t="str">
        <f t="shared" si="228"/>
        <v>R1013</v>
      </c>
    </row>
    <row r="1450" spans="1:20">
      <c r="A1450" t="s">
        <v>1478</v>
      </c>
      <c r="B1450" t="str">
        <f t="shared" si="229"/>
        <v>Id890</v>
      </c>
      <c r="C1450">
        <v>1962</v>
      </c>
      <c r="D1450" s="8">
        <f t="shared" si="220"/>
        <v>1962</v>
      </c>
      <c r="E1450" t="s">
        <v>17</v>
      </c>
      <c r="F1450" s="8" t="str">
        <f t="shared" si="221"/>
        <v>Sep</v>
      </c>
      <c r="G1450">
        <v>15</v>
      </c>
      <c r="H1450" s="15" t="str">
        <f t="shared" si="222"/>
        <v>15-Sep-1962</v>
      </c>
      <c r="I1450" s="13">
        <v>22904</v>
      </c>
      <c r="J1450" s="18">
        <f t="shared" si="223"/>
        <v>60</v>
      </c>
      <c r="K1450">
        <v>0</v>
      </c>
      <c r="L1450" s="14">
        <v>12146.97</v>
      </c>
      <c r="M1450" t="s">
        <v>9</v>
      </c>
      <c r="N1450">
        <f t="shared" si="224"/>
        <v>4</v>
      </c>
      <c r="O1450" s="8" t="str">
        <f t="shared" si="225"/>
        <v>tier - 3</v>
      </c>
      <c r="P1450" t="s">
        <v>9</v>
      </c>
      <c r="Q1450">
        <f t="shared" si="226"/>
        <v>1</v>
      </c>
      <c r="R1450" s="8" t="str">
        <f t="shared" si="227"/>
        <v>tier - 3</v>
      </c>
      <c r="S1450" t="s">
        <v>39</v>
      </c>
      <c r="T1450" s="8" t="str">
        <f t="shared" si="228"/>
        <v>R1011</v>
      </c>
    </row>
    <row r="1451" spans="1:20">
      <c r="A1451" t="s">
        <v>1479</v>
      </c>
      <c r="B1451" t="str">
        <f t="shared" si="229"/>
        <v>Id889</v>
      </c>
      <c r="C1451">
        <v>1987</v>
      </c>
      <c r="D1451" s="8">
        <f t="shared" si="220"/>
        <v>1987</v>
      </c>
      <c r="E1451" t="s">
        <v>34</v>
      </c>
      <c r="F1451" s="8" t="str">
        <f t="shared" si="221"/>
        <v>Oct</v>
      </c>
      <c r="G1451">
        <v>5</v>
      </c>
      <c r="H1451" s="15" t="str">
        <f t="shared" si="222"/>
        <v>5-Oct-1987</v>
      </c>
      <c r="I1451" s="13">
        <v>32055</v>
      </c>
      <c r="J1451" s="18">
        <f t="shared" si="223"/>
        <v>35</v>
      </c>
      <c r="K1451">
        <v>3</v>
      </c>
      <c r="L1451" s="14">
        <v>12148.2</v>
      </c>
      <c r="M1451" t="s">
        <v>9</v>
      </c>
      <c r="N1451">
        <f t="shared" si="224"/>
        <v>4</v>
      </c>
      <c r="O1451" s="8" t="str">
        <f t="shared" si="225"/>
        <v>tier - 3</v>
      </c>
      <c r="P1451" t="s">
        <v>9</v>
      </c>
      <c r="Q1451">
        <f t="shared" si="226"/>
        <v>1</v>
      </c>
      <c r="R1451" s="8" t="str">
        <f t="shared" si="227"/>
        <v>tier - 3</v>
      </c>
      <c r="S1451" t="s">
        <v>20</v>
      </c>
      <c r="T1451" s="8" t="str">
        <f t="shared" si="228"/>
        <v>R1012</v>
      </c>
    </row>
    <row r="1452" spans="1:20">
      <c r="A1452" t="s">
        <v>1480</v>
      </c>
      <c r="B1452" t="str">
        <f t="shared" si="229"/>
        <v>Id888</v>
      </c>
      <c r="C1452">
        <v>1991</v>
      </c>
      <c r="D1452" s="8">
        <f t="shared" si="220"/>
        <v>1991</v>
      </c>
      <c r="E1452" t="s">
        <v>32</v>
      </c>
      <c r="F1452" s="8" t="str">
        <f t="shared" si="221"/>
        <v>Aug</v>
      </c>
      <c r="G1452">
        <v>29</v>
      </c>
      <c r="H1452" s="15" t="str">
        <f t="shared" si="222"/>
        <v>29-Aug-1991</v>
      </c>
      <c r="I1452" s="13">
        <v>33479</v>
      </c>
      <c r="J1452" s="18">
        <f t="shared" si="223"/>
        <v>31</v>
      </c>
      <c r="K1452">
        <v>3</v>
      </c>
      <c r="L1452" s="14">
        <v>12198.64</v>
      </c>
      <c r="M1452" t="s">
        <v>9</v>
      </c>
      <c r="N1452">
        <f t="shared" si="224"/>
        <v>4</v>
      </c>
      <c r="O1452" s="8" t="str">
        <f t="shared" si="225"/>
        <v>tier - 3</v>
      </c>
      <c r="P1452" t="s">
        <v>9</v>
      </c>
      <c r="Q1452">
        <f t="shared" si="226"/>
        <v>1</v>
      </c>
      <c r="R1452" s="8" t="str">
        <f t="shared" si="227"/>
        <v>tier - 3</v>
      </c>
      <c r="S1452" t="s">
        <v>532</v>
      </c>
      <c r="T1452" s="8" t="str">
        <f t="shared" si="228"/>
        <v>R1026</v>
      </c>
    </row>
    <row r="1453" spans="1:20">
      <c r="A1453" t="s">
        <v>1481</v>
      </c>
      <c r="B1453" t="str">
        <f t="shared" si="229"/>
        <v>Id887</v>
      </c>
      <c r="C1453">
        <v>1977</v>
      </c>
      <c r="D1453" s="8">
        <f t="shared" si="220"/>
        <v>1977</v>
      </c>
      <c r="E1453" t="s">
        <v>32</v>
      </c>
      <c r="F1453" s="8" t="str">
        <f t="shared" si="221"/>
        <v>Aug</v>
      </c>
      <c r="G1453">
        <v>14</v>
      </c>
      <c r="H1453" s="15" t="str">
        <f t="shared" si="222"/>
        <v>14-Aug-1977</v>
      </c>
      <c r="I1453" s="13">
        <v>28351</v>
      </c>
      <c r="J1453" s="18">
        <f t="shared" si="223"/>
        <v>45</v>
      </c>
      <c r="K1453">
        <v>2</v>
      </c>
      <c r="L1453" s="14">
        <v>12218.7</v>
      </c>
      <c r="M1453" t="s">
        <v>9</v>
      </c>
      <c r="N1453">
        <f t="shared" si="224"/>
        <v>4</v>
      </c>
      <c r="O1453" s="8" t="str">
        <f t="shared" si="225"/>
        <v>tier - 3</v>
      </c>
      <c r="P1453" t="s">
        <v>13</v>
      </c>
      <c r="Q1453">
        <f t="shared" si="226"/>
        <v>2</v>
      </c>
      <c r="R1453" s="8" t="str">
        <f t="shared" si="227"/>
        <v>tier - 1</v>
      </c>
      <c r="S1453" t="s">
        <v>20</v>
      </c>
      <c r="T1453" s="8" t="str">
        <f t="shared" si="228"/>
        <v>R1012</v>
      </c>
    </row>
    <row r="1454" spans="1:20">
      <c r="A1454" t="s">
        <v>1482</v>
      </c>
      <c r="B1454" t="str">
        <f t="shared" si="229"/>
        <v>Id886</v>
      </c>
      <c r="C1454">
        <v>1964</v>
      </c>
      <c r="D1454" s="8">
        <f t="shared" si="220"/>
        <v>1964</v>
      </c>
      <c r="E1454" t="s">
        <v>7</v>
      </c>
      <c r="F1454" s="8" t="str">
        <f t="shared" si="221"/>
        <v>Jul</v>
      </c>
      <c r="G1454">
        <v>20</v>
      </c>
      <c r="H1454" s="15" t="str">
        <f t="shared" si="222"/>
        <v>20-Jul-1964</v>
      </c>
      <c r="I1454" s="13">
        <v>23578</v>
      </c>
      <c r="J1454" s="18">
        <f t="shared" si="223"/>
        <v>58</v>
      </c>
      <c r="K1454">
        <v>0</v>
      </c>
      <c r="L1454" s="14">
        <v>12222.9</v>
      </c>
      <c r="M1454" t="s">
        <v>9</v>
      </c>
      <c r="N1454">
        <f t="shared" si="224"/>
        <v>4</v>
      </c>
      <c r="O1454" s="8" t="str">
        <f t="shared" si="225"/>
        <v>tier - 3</v>
      </c>
      <c r="P1454" t="s">
        <v>8</v>
      </c>
      <c r="Q1454">
        <f t="shared" si="226"/>
        <v>9</v>
      </c>
      <c r="R1454" s="8" t="str">
        <f t="shared" si="227"/>
        <v>tier - 2</v>
      </c>
      <c r="S1454" t="s">
        <v>20</v>
      </c>
      <c r="T1454" s="8" t="str">
        <f t="shared" si="228"/>
        <v>R1012</v>
      </c>
    </row>
    <row r="1455" spans="1:20">
      <c r="A1455" t="s">
        <v>1483</v>
      </c>
      <c r="B1455" t="str">
        <f t="shared" si="229"/>
        <v>Id885</v>
      </c>
      <c r="C1455">
        <v>1964</v>
      </c>
      <c r="D1455" s="8">
        <f t="shared" si="220"/>
        <v>1964</v>
      </c>
      <c r="E1455" t="s">
        <v>7</v>
      </c>
      <c r="F1455" s="8" t="str">
        <f t="shared" si="221"/>
        <v>Jul</v>
      </c>
      <c r="G1455">
        <v>2</v>
      </c>
      <c r="H1455" s="15" t="str">
        <f t="shared" si="222"/>
        <v>2-Jul-1964</v>
      </c>
      <c r="I1455" s="13">
        <v>23560</v>
      </c>
      <c r="J1455" s="18">
        <f t="shared" si="223"/>
        <v>58</v>
      </c>
      <c r="K1455">
        <v>0</v>
      </c>
      <c r="L1455" s="14">
        <v>12224.35</v>
      </c>
      <c r="M1455" t="s">
        <v>9</v>
      </c>
      <c r="N1455">
        <f t="shared" si="224"/>
        <v>4</v>
      </c>
      <c r="O1455" s="8" t="str">
        <f t="shared" si="225"/>
        <v>tier - 3</v>
      </c>
      <c r="P1455" t="s">
        <v>13</v>
      </c>
      <c r="Q1455">
        <f t="shared" si="226"/>
        <v>2</v>
      </c>
      <c r="R1455" s="8" t="str">
        <f t="shared" si="227"/>
        <v>tier - 1</v>
      </c>
      <c r="S1455" t="s">
        <v>20</v>
      </c>
      <c r="T1455" s="8" t="str">
        <f t="shared" si="228"/>
        <v>R1012</v>
      </c>
    </row>
    <row r="1456" spans="1:20">
      <c r="A1456" t="s">
        <v>1484</v>
      </c>
      <c r="B1456" t="str">
        <f t="shared" si="229"/>
        <v>Id884</v>
      </c>
      <c r="C1456">
        <v>1964</v>
      </c>
      <c r="D1456" s="8">
        <f t="shared" si="220"/>
        <v>1964</v>
      </c>
      <c r="E1456" t="s">
        <v>15</v>
      </c>
      <c r="F1456" s="8" t="str">
        <f t="shared" si="221"/>
        <v>Jun</v>
      </c>
      <c r="G1456">
        <v>24</v>
      </c>
      <c r="H1456" s="15" t="str">
        <f t="shared" si="222"/>
        <v>24-Jun-1964</v>
      </c>
      <c r="I1456" s="13">
        <v>23552</v>
      </c>
      <c r="J1456" s="18">
        <f t="shared" si="223"/>
        <v>58</v>
      </c>
      <c r="K1456">
        <v>0</v>
      </c>
      <c r="L1456" s="14">
        <v>12231.61</v>
      </c>
      <c r="M1456" t="s">
        <v>9</v>
      </c>
      <c r="N1456">
        <f t="shared" si="224"/>
        <v>4</v>
      </c>
      <c r="O1456" s="8" t="str">
        <f t="shared" si="225"/>
        <v>tier - 3</v>
      </c>
      <c r="P1456" t="s">
        <v>9</v>
      </c>
      <c r="Q1456">
        <f t="shared" si="226"/>
        <v>1</v>
      </c>
      <c r="R1456" s="8" t="str">
        <f t="shared" si="227"/>
        <v>tier - 3</v>
      </c>
      <c r="S1456" t="s">
        <v>20</v>
      </c>
      <c r="T1456" s="8" t="str">
        <f t="shared" si="228"/>
        <v>R1012</v>
      </c>
    </row>
    <row r="1457" spans="1:20">
      <c r="A1457" t="s">
        <v>1485</v>
      </c>
      <c r="B1457" t="str">
        <f t="shared" si="229"/>
        <v>Id883</v>
      </c>
      <c r="C1457">
        <v>1963</v>
      </c>
      <c r="D1457" s="8">
        <f t="shared" si="220"/>
        <v>1963</v>
      </c>
      <c r="E1457" t="s">
        <v>7</v>
      </c>
      <c r="F1457" s="8" t="str">
        <f t="shared" si="221"/>
        <v>Jul</v>
      </c>
      <c r="G1457">
        <v>19</v>
      </c>
      <c r="H1457" s="15" t="str">
        <f t="shared" si="222"/>
        <v>19-Jul-1963</v>
      </c>
      <c r="I1457" s="13">
        <v>23211</v>
      </c>
      <c r="J1457" s="18">
        <f t="shared" si="223"/>
        <v>59</v>
      </c>
      <c r="K1457">
        <v>0</v>
      </c>
      <c r="L1457" s="14">
        <v>12233.83</v>
      </c>
      <c r="M1457" t="s">
        <v>9</v>
      </c>
      <c r="N1457">
        <f t="shared" si="224"/>
        <v>4</v>
      </c>
      <c r="O1457" s="8" t="str">
        <f t="shared" si="225"/>
        <v>tier - 3</v>
      </c>
      <c r="P1457" t="s">
        <v>13</v>
      </c>
      <c r="Q1457">
        <f t="shared" si="226"/>
        <v>2</v>
      </c>
      <c r="R1457" s="8" t="str">
        <f t="shared" si="227"/>
        <v>tier - 1</v>
      </c>
      <c r="S1457" t="s">
        <v>39</v>
      </c>
      <c r="T1457" s="8" t="str">
        <f t="shared" si="228"/>
        <v>R1011</v>
      </c>
    </row>
    <row r="1458" spans="1:20">
      <c r="A1458" t="s">
        <v>1486</v>
      </c>
      <c r="B1458" t="str">
        <f t="shared" si="229"/>
        <v>Id882</v>
      </c>
      <c r="C1458">
        <v>1964</v>
      </c>
      <c r="D1458" s="8">
        <f t="shared" si="220"/>
        <v>1964</v>
      </c>
      <c r="E1458" t="s">
        <v>34</v>
      </c>
      <c r="F1458" s="8" t="str">
        <f t="shared" si="221"/>
        <v>Oct</v>
      </c>
      <c r="G1458">
        <v>15</v>
      </c>
      <c r="H1458" s="15" t="str">
        <f t="shared" si="222"/>
        <v>15-Oct-1964</v>
      </c>
      <c r="I1458" s="13">
        <v>23665</v>
      </c>
      <c r="J1458" s="18">
        <f t="shared" si="223"/>
        <v>58</v>
      </c>
      <c r="K1458">
        <v>0</v>
      </c>
      <c r="L1458" s="14">
        <v>12235.84</v>
      </c>
      <c r="M1458" t="s">
        <v>9</v>
      </c>
      <c r="N1458">
        <f t="shared" si="224"/>
        <v>4</v>
      </c>
      <c r="O1458" s="8" t="str">
        <f t="shared" si="225"/>
        <v>tier - 3</v>
      </c>
      <c r="P1458" t="s">
        <v>9</v>
      </c>
      <c r="Q1458">
        <f t="shared" si="226"/>
        <v>1</v>
      </c>
      <c r="R1458" s="8" t="str">
        <f t="shared" si="227"/>
        <v>tier - 3</v>
      </c>
      <c r="S1458" t="s">
        <v>20</v>
      </c>
      <c r="T1458" s="8" t="str">
        <f t="shared" si="228"/>
        <v>R1012</v>
      </c>
    </row>
    <row r="1459" spans="1:20">
      <c r="A1459" t="s">
        <v>1487</v>
      </c>
      <c r="B1459" t="str">
        <f t="shared" si="229"/>
        <v>Id881</v>
      </c>
      <c r="C1459">
        <v>1966</v>
      </c>
      <c r="D1459" s="8">
        <f t="shared" si="220"/>
        <v>1966</v>
      </c>
      <c r="E1459" t="s">
        <v>7</v>
      </c>
      <c r="F1459" s="8" t="str">
        <f t="shared" si="221"/>
        <v>Jul</v>
      </c>
      <c r="G1459">
        <v>29</v>
      </c>
      <c r="H1459" s="15" t="str">
        <f t="shared" si="222"/>
        <v>29-Jul-1966</v>
      </c>
      <c r="I1459" s="13">
        <v>24317</v>
      </c>
      <c r="J1459" s="18">
        <f t="shared" si="223"/>
        <v>56</v>
      </c>
      <c r="K1459">
        <v>0</v>
      </c>
      <c r="L1459" s="14">
        <v>12237.73</v>
      </c>
      <c r="M1459" t="s">
        <v>9</v>
      </c>
      <c r="N1459">
        <f t="shared" si="224"/>
        <v>4</v>
      </c>
      <c r="O1459" s="8" t="str">
        <f t="shared" si="225"/>
        <v>tier - 3</v>
      </c>
      <c r="P1459" t="s">
        <v>9</v>
      </c>
      <c r="Q1459">
        <f t="shared" si="226"/>
        <v>1</v>
      </c>
      <c r="R1459" s="8" t="str">
        <f t="shared" si="227"/>
        <v>tier - 3</v>
      </c>
      <c r="S1459" t="s">
        <v>20</v>
      </c>
      <c r="T1459" s="8" t="str">
        <f t="shared" si="228"/>
        <v>R1012</v>
      </c>
    </row>
    <row r="1460" spans="1:20">
      <c r="A1460" t="s">
        <v>1488</v>
      </c>
      <c r="B1460" t="str">
        <f t="shared" si="229"/>
        <v>Id880</v>
      </c>
      <c r="C1460">
        <v>1963</v>
      </c>
      <c r="D1460" s="8">
        <f t="shared" si="220"/>
        <v>1963</v>
      </c>
      <c r="E1460" t="s">
        <v>7</v>
      </c>
      <c r="F1460" s="8" t="str">
        <f t="shared" si="221"/>
        <v>Jul</v>
      </c>
      <c r="G1460">
        <v>17</v>
      </c>
      <c r="H1460" s="15" t="str">
        <f t="shared" si="222"/>
        <v>17-Jul-1963</v>
      </c>
      <c r="I1460" s="13">
        <v>23209</v>
      </c>
      <c r="J1460" s="18">
        <f t="shared" si="223"/>
        <v>59</v>
      </c>
      <c r="K1460">
        <v>0</v>
      </c>
      <c r="L1460" s="14">
        <v>12244.53</v>
      </c>
      <c r="M1460" t="s">
        <v>9</v>
      </c>
      <c r="N1460">
        <f t="shared" si="224"/>
        <v>4</v>
      </c>
      <c r="O1460" s="8" t="str">
        <f t="shared" si="225"/>
        <v>tier - 3</v>
      </c>
      <c r="P1460" t="s">
        <v>13</v>
      </c>
      <c r="Q1460">
        <f t="shared" si="226"/>
        <v>2</v>
      </c>
      <c r="R1460" s="8" t="str">
        <f t="shared" si="227"/>
        <v>tier - 1</v>
      </c>
      <c r="S1460" t="s">
        <v>10</v>
      </c>
      <c r="T1460" s="8" t="str">
        <f t="shared" si="228"/>
        <v>R1013</v>
      </c>
    </row>
    <row r="1461" spans="1:20">
      <c r="A1461" t="s">
        <v>1489</v>
      </c>
      <c r="B1461" t="str">
        <f t="shared" si="229"/>
        <v>Id879</v>
      </c>
      <c r="C1461">
        <v>1974</v>
      </c>
      <c r="D1461" s="8">
        <f t="shared" si="220"/>
        <v>1974</v>
      </c>
      <c r="E1461" t="s">
        <v>15</v>
      </c>
      <c r="F1461" s="8" t="str">
        <f t="shared" si="221"/>
        <v>Jun</v>
      </c>
      <c r="G1461">
        <v>23</v>
      </c>
      <c r="H1461" s="15" t="str">
        <f t="shared" si="222"/>
        <v>23-Jun-1974</v>
      </c>
      <c r="I1461" s="13">
        <v>27203</v>
      </c>
      <c r="J1461" s="18">
        <f t="shared" si="223"/>
        <v>48</v>
      </c>
      <c r="K1461">
        <v>0</v>
      </c>
      <c r="L1461" s="14">
        <v>12245.17</v>
      </c>
      <c r="M1461" t="s">
        <v>9</v>
      </c>
      <c r="N1461">
        <f t="shared" si="224"/>
        <v>4</v>
      </c>
      <c r="O1461" s="8" t="str">
        <f t="shared" si="225"/>
        <v>tier - 3</v>
      </c>
      <c r="P1461" t="s">
        <v>13</v>
      </c>
      <c r="Q1461">
        <f t="shared" si="226"/>
        <v>2</v>
      </c>
      <c r="R1461" s="8" t="str">
        <f t="shared" si="227"/>
        <v>tier - 1</v>
      </c>
      <c r="S1461" t="s">
        <v>20</v>
      </c>
      <c r="T1461" s="8" t="str">
        <f t="shared" si="228"/>
        <v>R1012</v>
      </c>
    </row>
    <row r="1462" spans="1:20">
      <c r="A1462" t="s">
        <v>1490</v>
      </c>
      <c r="B1462" t="str">
        <f t="shared" si="229"/>
        <v>Id878</v>
      </c>
      <c r="C1462">
        <v>1989</v>
      </c>
      <c r="D1462" s="8">
        <f t="shared" si="220"/>
        <v>1989</v>
      </c>
      <c r="E1462" t="s">
        <v>12</v>
      </c>
      <c r="F1462" s="8" t="str">
        <f t="shared" si="221"/>
        <v>Nov</v>
      </c>
      <c r="G1462">
        <v>23</v>
      </c>
      <c r="H1462" s="15" t="str">
        <f t="shared" si="222"/>
        <v>23-Nov-1989</v>
      </c>
      <c r="I1462" s="13">
        <v>32835</v>
      </c>
      <c r="J1462" s="18">
        <f t="shared" si="223"/>
        <v>33</v>
      </c>
      <c r="K1462">
        <v>3</v>
      </c>
      <c r="L1462" s="14">
        <v>12254.44</v>
      </c>
      <c r="M1462" t="s">
        <v>9</v>
      </c>
      <c r="N1462">
        <f t="shared" si="224"/>
        <v>4</v>
      </c>
      <c r="O1462" s="8" t="str">
        <f t="shared" si="225"/>
        <v>tier - 3</v>
      </c>
      <c r="P1462" t="s">
        <v>9</v>
      </c>
      <c r="Q1462">
        <f t="shared" si="226"/>
        <v>1</v>
      </c>
      <c r="R1462" s="8" t="str">
        <f t="shared" si="227"/>
        <v>tier - 3</v>
      </c>
      <c r="S1462" t="s">
        <v>532</v>
      </c>
      <c r="T1462" s="8" t="str">
        <f t="shared" si="228"/>
        <v>R1026</v>
      </c>
    </row>
    <row r="1463" spans="1:20">
      <c r="A1463" t="s">
        <v>1491</v>
      </c>
      <c r="B1463" t="str">
        <f t="shared" si="229"/>
        <v>Id877</v>
      </c>
      <c r="C1463">
        <v>1986</v>
      </c>
      <c r="D1463" s="8">
        <f t="shared" si="220"/>
        <v>1986</v>
      </c>
      <c r="E1463" t="s">
        <v>32</v>
      </c>
      <c r="F1463" s="8" t="str">
        <f t="shared" si="221"/>
        <v>Aug</v>
      </c>
      <c r="G1463">
        <v>13</v>
      </c>
      <c r="H1463" s="15" t="str">
        <f t="shared" si="222"/>
        <v>13-Aug-1986</v>
      </c>
      <c r="I1463" s="13">
        <v>31637</v>
      </c>
      <c r="J1463" s="18">
        <f t="shared" si="223"/>
        <v>36</v>
      </c>
      <c r="K1463">
        <v>3</v>
      </c>
      <c r="L1463" s="14">
        <v>12255.04</v>
      </c>
      <c r="M1463" t="s">
        <v>9</v>
      </c>
      <c r="N1463">
        <f t="shared" si="224"/>
        <v>4</v>
      </c>
      <c r="O1463" s="8" t="str">
        <f t="shared" si="225"/>
        <v>tier - 3</v>
      </c>
      <c r="P1463" t="s">
        <v>8</v>
      </c>
      <c r="Q1463">
        <f t="shared" si="226"/>
        <v>9</v>
      </c>
      <c r="R1463" s="8" t="str">
        <f t="shared" si="227"/>
        <v>tier - 2</v>
      </c>
      <c r="S1463" t="s">
        <v>532</v>
      </c>
      <c r="T1463" s="8" t="str">
        <f t="shared" si="228"/>
        <v>R1026</v>
      </c>
    </row>
    <row r="1464" spans="1:20">
      <c r="A1464" t="s">
        <v>1492</v>
      </c>
      <c r="B1464" t="str">
        <f t="shared" si="229"/>
        <v>Id876</v>
      </c>
      <c r="C1464">
        <v>1966</v>
      </c>
      <c r="D1464" s="8">
        <f t="shared" si="220"/>
        <v>1966</v>
      </c>
      <c r="E1464" t="s">
        <v>27</v>
      </c>
      <c r="F1464" s="8" t="str">
        <f t="shared" si="221"/>
        <v>Dec</v>
      </c>
      <c r="G1464">
        <v>6</v>
      </c>
      <c r="H1464" s="15" t="str">
        <f t="shared" si="222"/>
        <v>6-Dec-1966</v>
      </c>
      <c r="I1464" s="13">
        <v>24447</v>
      </c>
      <c r="J1464" s="18">
        <f t="shared" si="223"/>
        <v>56</v>
      </c>
      <c r="K1464">
        <v>2</v>
      </c>
      <c r="L1464" s="14">
        <v>12265.51</v>
      </c>
      <c r="M1464" t="s">
        <v>9</v>
      </c>
      <c r="N1464">
        <f t="shared" si="224"/>
        <v>4</v>
      </c>
      <c r="O1464" s="8" t="str">
        <f t="shared" si="225"/>
        <v>tier - 3</v>
      </c>
      <c r="P1464" t="s">
        <v>9</v>
      </c>
      <c r="Q1464">
        <f t="shared" si="226"/>
        <v>1</v>
      </c>
      <c r="R1464" s="8" t="str">
        <f t="shared" si="227"/>
        <v>tier - 3</v>
      </c>
      <c r="S1464" t="s">
        <v>10</v>
      </c>
      <c r="T1464" s="8" t="str">
        <f t="shared" si="228"/>
        <v>R1013</v>
      </c>
    </row>
    <row r="1465" spans="1:20">
      <c r="A1465" t="s">
        <v>1493</v>
      </c>
      <c r="B1465" t="str">
        <f t="shared" si="229"/>
        <v>Id875</v>
      </c>
      <c r="C1465">
        <v>1967</v>
      </c>
      <c r="D1465" s="8">
        <f t="shared" si="220"/>
        <v>1967</v>
      </c>
      <c r="E1465" t="s">
        <v>27</v>
      </c>
      <c r="F1465" s="8" t="str">
        <f t="shared" si="221"/>
        <v>Dec</v>
      </c>
      <c r="G1465">
        <v>30</v>
      </c>
      <c r="H1465" s="15" t="str">
        <f t="shared" si="222"/>
        <v>30-Dec-1967</v>
      </c>
      <c r="I1465" s="13">
        <v>24836</v>
      </c>
      <c r="J1465" s="18">
        <f t="shared" si="223"/>
        <v>55</v>
      </c>
      <c r="K1465">
        <v>2</v>
      </c>
      <c r="L1465" s="14">
        <v>12268.63</v>
      </c>
      <c r="M1465" t="s">
        <v>9</v>
      </c>
      <c r="N1465">
        <f t="shared" si="224"/>
        <v>4</v>
      </c>
      <c r="O1465" s="8" t="str">
        <f t="shared" si="225"/>
        <v>tier - 3</v>
      </c>
      <c r="P1465" t="s">
        <v>13</v>
      </c>
      <c r="Q1465">
        <f t="shared" si="226"/>
        <v>2</v>
      </c>
      <c r="R1465" s="8" t="str">
        <f t="shared" si="227"/>
        <v>tier - 1</v>
      </c>
      <c r="S1465" t="s">
        <v>20</v>
      </c>
      <c r="T1465" s="8" t="str">
        <f t="shared" si="228"/>
        <v>R1012</v>
      </c>
    </row>
    <row r="1466" spans="1:20">
      <c r="A1466" t="s">
        <v>1494</v>
      </c>
      <c r="B1466" t="str">
        <f t="shared" si="229"/>
        <v>Id874</v>
      </c>
      <c r="C1466">
        <v>1967</v>
      </c>
      <c r="D1466" s="8">
        <f t="shared" si="220"/>
        <v>1967</v>
      </c>
      <c r="E1466" t="s">
        <v>32</v>
      </c>
      <c r="F1466" s="8" t="str">
        <f t="shared" si="221"/>
        <v>Aug</v>
      </c>
      <c r="G1466">
        <v>28</v>
      </c>
      <c r="H1466" s="15" t="str">
        <f t="shared" si="222"/>
        <v>28-Aug-1967</v>
      </c>
      <c r="I1466" s="13">
        <v>24712</v>
      </c>
      <c r="J1466" s="18">
        <f t="shared" si="223"/>
        <v>55</v>
      </c>
      <c r="K1466">
        <v>2</v>
      </c>
      <c r="L1466" s="14">
        <v>12269.69</v>
      </c>
      <c r="M1466" t="s">
        <v>9</v>
      </c>
      <c r="N1466">
        <f t="shared" si="224"/>
        <v>4</v>
      </c>
      <c r="O1466" s="8" t="str">
        <f t="shared" si="225"/>
        <v>tier - 3</v>
      </c>
      <c r="P1466" t="s">
        <v>8</v>
      </c>
      <c r="Q1466">
        <f t="shared" si="226"/>
        <v>9</v>
      </c>
      <c r="R1466" s="8" t="str">
        <f t="shared" si="227"/>
        <v>tier - 2</v>
      </c>
      <c r="S1466" t="s">
        <v>20</v>
      </c>
      <c r="T1466" s="8" t="str">
        <f t="shared" si="228"/>
        <v>R1012</v>
      </c>
    </row>
    <row r="1467" spans="1:20">
      <c r="A1467" t="s">
        <v>1495</v>
      </c>
      <c r="B1467" t="str">
        <f t="shared" si="229"/>
        <v>Id873</v>
      </c>
      <c r="C1467">
        <v>1966</v>
      </c>
      <c r="D1467" s="8">
        <f t="shared" si="220"/>
        <v>1966</v>
      </c>
      <c r="E1467" t="s">
        <v>12</v>
      </c>
      <c r="F1467" s="8" t="str">
        <f t="shared" si="221"/>
        <v>Nov</v>
      </c>
      <c r="G1467">
        <v>16</v>
      </c>
      <c r="H1467" s="15" t="str">
        <f t="shared" si="222"/>
        <v>16-Nov-1966</v>
      </c>
      <c r="I1467" s="13">
        <v>24427</v>
      </c>
      <c r="J1467" s="18">
        <f t="shared" si="223"/>
        <v>56</v>
      </c>
      <c r="K1467">
        <v>0</v>
      </c>
      <c r="L1467" s="14">
        <v>12282.03</v>
      </c>
      <c r="M1467" t="s">
        <v>9</v>
      </c>
      <c r="N1467">
        <f t="shared" si="224"/>
        <v>4</v>
      </c>
      <c r="O1467" s="8" t="str">
        <f t="shared" si="225"/>
        <v>tier - 3</v>
      </c>
      <c r="P1467" t="s">
        <v>13</v>
      </c>
      <c r="Q1467">
        <f t="shared" si="226"/>
        <v>2</v>
      </c>
      <c r="R1467" s="8" t="str">
        <f t="shared" si="227"/>
        <v>tier - 1</v>
      </c>
      <c r="S1467" t="s">
        <v>197</v>
      </c>
      <c r="T1467" s="8" t="str">
        <f t="shared" si="228"/>
        <v>R1025</v>
      </c>
    </row>
    <row r="1468" spans="1:20">
      <c r="A1468" t="s">
        <v>1496</v>
      </c>
      <c r="B1468" t="str">
        <f t="shared" si="229"/>
        <v>Id872</v>
      </c>
      <c r="C1468">
        <v>1990</v>
      </c>
      <c r="D1468" s="8">
        <f t="shared" si="220"/>
        <v>1990</v>
      </c>
      <c r="E1468" t="s">
        <v>34</v>
      </c>
      <c r="F1468" s="8" t="str">
        <f t="shared" si="221"/>
        <v>Oct</v>
      </c>
      <c r="G1468">
        <v>29</v>
      </c>
      <c r="H1468" s="15" t="str">
        <f t="shared" si="222"/>
        <v>29-Oct-1990</v>
      </c>
      <c r="I1468" s="13">
        <v>33175</v>
      </c>
      <c r="J1468" s="18">
        <f t="shared" si="223"/>
        <v>32</v>
      </c>
      <c r="K1468">
        <v>3</v>
      </c>
      <c r="L1468" s="14">
        <v>12282.38</v>
      </c>
      <c r="M1468" t="s">
        <v>9</v>
      </c>
      <c r="N1468">
        <f t="shared" si="224"/>
        <v>4</v>
      </c>
      <c r="O1468" s="8" t="str">
        <f t="shared" si="225"/>
        <v>tier - 3</v>
      </c>
      <c r="P1468" t="s">
        <v>13</v>
      </c>
      <c r="Q1468">
        <f t="shared" si="226"/>
        <v>2</v>
      </c>
      <c r="R1468" s="8" t="str">
        <f t="shared" si="227"/>
        <v>tier - 1</v>
      </c>
      <c r="S1468" t="s">
        <v>39</v>
      </c>
      <c r="T1468" s="8" t="str">
        <f t="shared" si="228"/>
        <v>R1011</v>
      </c>
    </row>
    <row r="1469" spans="1:20">
      <c r="A1469" t="s">
        <v>1497</v>
      </c>
      <c r="B1469" t="str">
        <f t="shared" si="229"/>
        <v>Id871</v>
      </c>
      <c r="C1469">
        <v>1963</v>
      </c>
      <c r="D1469" s="8">
        <f t="shared" si="220"/>
        <v>1963</v>
      </c>
      <c r="E1469" t="s">
        <v>34</v>
      </c>
      <c r="F1469" s="8" t="str">
        <f t="shared" si="221"/>
        <v>Oct</v>
      </c>
      <c r="G1469">
        <v>28</v>
      </c>
      <c r="H1469" s="15" t="str">
        <f t="shared" si="222"/>
        <v>28-Oct-1963</v>
      </c>
      <c r="I1469" s="13">
        <v>23312</v>
      </c>
      <c r="J1469" s="18">
        <f t="shared" si="223"/>
        <v>59</v>
      </c>
      <c r="K1469">
        <v>0</v>
      </c>
      <c r="L1469" s="14">
        <v>12299.59</v>
      </c>
      <c r="M1469" t="s">
        <v>9</v>
      </c>
      <c r="N1469">
        <f t="shared" si="224"/>
        <v>4</v>
      </c>
      <c r="O1469" s="8" t="str">
        <f t="shared" si="225"/>
        <v>tier - 3</v>
      </c>
      <c r="P1469" t="s">
        <v>13</v>
      </c>
      <c r="Q1469">
        <f t="shared" si="226"/>
        <v>2</v>
      </c>
      <c r="R1469" s="8" t="str">
        <f t="shared" si="227"/>
        <v>tier - 1</v>
      </c>
      <c r="S1469" t="s">
        <v>197</v>
      </c>
      <c r="T1469" s="8" t="str">
        <f t="shared" si="228"/>
        <v>R1025</v>
      </c>
    </row>
    <row r="1470" spans="1:20">
      <c r="A1470" t="s">
        <v>1498</v>
      </c>
      <c r="B1470" t="str">
        <f t="shared" si="229"/>
        <v>Id870</v>
      </c>
      <c r="C1470">
        <v>1963</v>
      </c>
      <c r="D1470" s="8">
        <f t="shared" si="220"/>
        <v>1963</v>
      </c>
      <c r="E1470" t="s">
        <v>32</v>
      </c>
      <c r="F1470" s="8" t="str">
        <f t="shared" si="221"/>
        <v>Aug</v>
      </c>
      <c r="G1470">
        <v>29</v>
      </c>
      <c r="H1470" s="15" t="str">
        <f t="shared" si="222"/>
        <v>29-Aug-1963</v>
      </c>
      <c r="I1470" s="13">
        <v>23252</v>
      </c>
      <c r="J1470" s="18">
        <f t="shared" si="223"/>
        <v>59</v>
      </c>
      <c r="K1470">
        <v>0</v>
      </c>
      <c r="L1470" s="14">
        <v>12323.94</v>
      </c>
      <c r="M1470" t="s">
        <v>9</v>
      </c>
      <c r="N1470">
        <f t="shared" si="224"/>
        <v>4</v>
      </c>
      <c r="O1470" s="8" t="str">
        <f t="shared" si="225"/>
        <v>tier - 3</v>
      </c>
      <c r="P1470" t="s">
        <v>9</v>
      </c>
      <c r="Q1470">
        <f t="shared" si="226"/>
        <v>1</v>
      </c>
      <c r="R1470" s="8" t="str">
        <f t="shared" si="227"/>
        <v>tier - 3</v>
      </c>
      <c r="S1470" t="s">
        <v>353</v>
      </c>
      <c r="T1470" s="8" t="str">
        <f t="shared" si="228"/>
        <v>R1017</v>
      </c>
    </row>
    <row r="1471" spans="1:20">
      <c r="A1471" t="s">
        <v>1499</v>
      </c>
      <c r="B1471" t="str">
        <f t="shared" si="229"/>
        <v>Id869</v>
      </c>
      <c r="C1471">
        <v>1963</v>
      </c>
      <c r="D1471" s="8">
        <f t="shared" si="220"/>
        <v>1963</v>
      </c>
      <c r="E1471" t="s">
        <v>32</v>
      </c>
      <c r="F1471" s="8" t="str">
        <f t="shared" si="221"/>
        <v>Aug</v>
      </c>
      <c r="G1471">
        <v>2</v>
      </c>
      <c r="H1471" s="15" t="str">
        <f t="shared" si="222"/>
        <v>2-Aug-1963</v>
      </c>
      <c r="I1471" s="13">
        <v>23225</v>
      </c>
      <c r="J1471" s="18">
        <f t="shared" si="223"/>
        <v>59</v>
      </c>
      <c r="K1471">
        <v>1</v>
      </c>
      <c r="L1471" s="14">
        <v>12333.83</v>
      </c>
      <c r="M1471" t="s">
        <v>9</v>
      </c>
      <c r="N1471">
        <f t="shared" si="224"/>
        <v>4</v>
      </c>
      <c r="O1471" s="8" t="str">
        <f t="shared" si="225"/>
        <v>tier - 3</v>
      </c>
      <c r="P1471" t="s">
        <v>8</v>
      </c>
      <c r="Q1471">
        <f t="shared" si="226"/>
        <v>9</v>
      </c>
      <c r="R1471" s="8" t="str">
        <f t="shared" si="227"/>
        <v>tier - 2</v>
      </c>
      <c r="S1471" t="s">
        <v>39</v>
      </c>
      <c r="T1471" s="8" t="str">
        <f t="shared" si="228"/>
        <v>R1011</v>
      </c>
    </row>
    <row r="1472" spans="1:20">
      <c r="A1472" t="s">
        <v>1500</v>
      </c>
      <c r="B1472" t="str">
        <f t="shared" si="229"/>
        <v>Id868</v>
      </c>
      <c r="C1472">
        <v>1963</v>
      </c>
      <c r="D1472" s="8">
        <f t="shared" si="220"/>
        <v>1963</v>
      </c>
      <c r="E1472" t="s">
        <v>17</v>
      </c>
      <c r="F1472" s="8" t="str">
        <f t="shared" si="221"/>
        <v>Sep</v>
      </c>
      <c r="G1472">
        <v>22</v>
      </c>
      <c r="H1472" s="15" t="str">
        <f t="shared" si="222"/>
        <v>22-Sep-1963</v>
      </c>
      <c r="I1472" s="13">
        <v>23276</v>
      </c>
      <c r="J1472" s="18">
        <f t="shared" si="223"/>
        <v>59</v>
      </c>
      <c r="K1472">
        <v>1</v>
      </c>
      <c r="L1472" s="14">
        <v>12347.17</v>
      </c>
      <c r="M1472" t="s">
        <v>9</v>
      </c>
      <c r="N1472">
        <f t="shared" si="224"/>
        <v>4</v>
      </c>
      <c r="O1472" s="8" t="str">
        <f t="shared" si="225"/>
        <v>tier - 3</v>
      </c>
      <c r="P1472" t="s">
        <v>9</v>
      </c>
      <c r="Q1472">
        <f t="shared" si="226"/>
        <v>1</v>
      </c>
      <c r="R1472" s="8" t="str">
        <f t="shared" si="227"/>
        <v>tier - 3</v>
      </c>
      <c r="S1472" t="s">
        <v>39</v>
      </c>
      <c r="T1472" s="8" t="str">
        <f t="shared" si="228"/>
        <v>R1011</v>
      </c>
    </row>
    <row r="1473" spans="1:20">
      <c r="A1473" t="s">
        <v>1501</v>
      </c>
      <c r="B1473" t="str">
        <f t="shared" si="229"/>
        <v>Id867</v>
      </c>
      <c r="C1473">
        <v>1966</v>
      </c>
      <c r="D1473" s="8">
        <f t="shared" si="220"/>
        <v>1966</v>
      </c>
      <c r="E1473" t="s">
        <v>27</v>
      </c>
      <c r="F1473" s="8" t="str">
        <f t="shared" si="221"/>
        <v>Dec</v>
      </c>
      <c r="G1473">
        <v>29</v>
      </c>
      <c r="H1473" s="15" t="str">
        <f t="shared" si="222"/>
        <v>29-Dec-1966</v>
      </c>
      <c r="I1473" s="13">
        <v>24470</v>
      </c>
      <c r="J1473" s="18">
        <f t="shared" si="223"/>
        <v>56</v>
      </c>
      <c r="K1473">
        <v>3</v>
      </c>
      <c r="L1473" s="14">
        <v>12363.55</v>
      </c>
      <c r="M1473" t="s">
        <v>9</v>
      </c>
      <c r="N1473">
        <f t="shared" si="224"/>
        <v>4</v>
      </c>
      <c r="O1473" s="8" t="str">
        <f t="shared" si="225"/>
        <v>tier - 3</v>
      </c>
      <c r="P1473" t="s">
        <v>9</v>
      </c>
      <c r="Q1473">
        <f t="shared" si="226"/>
        <v>1</v>
      </c>
      <c r="R1473" s="8" t="str">
        <f t="shared" si="227"/>
        <v>tier - 3</v>
      </c>
      <c r="S1473" t="s">
        <v>39</v>
      </c>
      <c r="T1473" s="8" t="str">
        <f t="shared" si="228"/>
        <v>R1011</v>
      </c>
    </row>
    <row r="1474" spans="1:20">
      <c r="A1474" t="s">
        <v>1502</v>
      </c>
      <c r="B1474" t="str">
        <f t="shared" si="229"/>
        <v>Id866</v>
      </c>
      <c r="C1474">
        <v>1962</v>
      </c>
      <c r="D1474" s="8">
        <f t="shared" ref="D1474:D1537" si="230">IF(C1474="?",ROUND(AVERAGE($C$2:$C$2344),0),C1474)</f>
        <v>1962</v>
      </c>
      <c r="E1474" t="s">
        <v>17</v>
      </c>
      <c r="F1474" s="8" t="str">
        <f t="shared" ref="F1474:F1537" si="231">IF(E1474="?","Sep",E1474)</f>
        <v>Sep</v>
      </c>
      <c r="G1474">
        <v>26</v>
      </c>
      <c r="H1474" s="15" t="str">
        <f t="shared" ref="H1474:H1537" si="232">CONCATENATE(G1474,"-",F1474,"-",D1474)</f>
        <v>26-Sep-1962</v>
      </c>
      <c r="I1474" s="13">
        <v>22915</v>
      </c>
      <c r="J1474" s="18">
        <f t="shared" ref="J1474:J1537" si="233">DATEDIF(I1474,"8-6-2023","Y")</f>
        <v>60</v>
      </c>
      <c r="K1474">
        <v>0</v>
      </c>
      <c r="L1474" s="14">
        <v>12369.89</v>
      </c>
      <c r="M1474" t="s">
        <v>9</v>
      </c>
      <c r="N1474">
        <f t="shared" ref="N1474:N1537" si="234">MATCH(M1474,$M$2:$M$2344,0)</f>
        <v>4</v>
      </c>
      <c r="O1474" s="8" t="str">
        <f t="shared" ref="O1474:O1537" si="235">IF(M1474="?",INDEX($M$2:$M$2344,MODE($N$2:$N$2344)),M1474)</f>
        <v>tier - 3</v>
      </c>
      <c r="P1474" t="s">
        <v>8</v>
      </c>
      <c r="Q1474">
        <f t="shared" ref="Q1474:Q1537" si="236">MATCH(P1474,$P$2:$P$2344,0)</f>
        <v>9</v>
      </c>
      <c r="R1474" s="8" t="str">
        <f t="shared" ref="R1474:R1537" si="237">IF(P1474="?",INDEX($P$2:$P$2344,MODE($Q$2:$Q$2344)),P1474)</f>
        <v>tier - 2</v>
      </c>
      <c r="S1474" t="s">
        <v>244</v>
      </c>
      <c r="T1474" s="8" t="str">
        <f t="shared" ref="T1474:T1537" si="238">IF(S1474="?","Unknown",S1474)</f>
        <v>R1024</v>
      </c>
    </row>
    <row r="1475" spans="1:20">
      <c r="A1475" t="s">
        <v>1503</v>
      </c>
      <c r="B1475" t="str">
        <f t="shared" ref="B1475:B1538" si="239">IF(A1475="?", "Unknown",A1475)</f>
        <v>Id865</v>
      </c>
      <c r="C1475">
        <v>1989</v>
      </c>
      <c r="D1475" s="8">
        <f t="shared" si="230"/>
        <v>1989</v>
      </c>
      <c r="E1475" t="s">
        <v>27</v>
      </c>
      <c r="F1475" s="8" t="str">
        <f t="shared" si="231"/>
        <v>Dec</v>
      </c>
      <c r="G1475">
        <v>29</v>
      </c>
      <c r="H1475" s="15" t="str">
        <f t="shared" si="232"/>
        <v>29-Dec-1989</v>
      </c>
      <c r="I1475" s="13">
        <v>32871</v>
      </c>
      <c r="J1475" s="18">
        <f t="shared" si="233"/>
        <v>33</v>
      </c>
      <c r="K1475">
        <v>0</v>
      </c>
      <c r="L1475" s="14">
        <v>12404.88</v>
      </c>
      <c r="M1475" t="s">
        <v>9</v>
      </c>
      <c r="N1475">
        <f t="shared" si="234"/>
        <v>4</v>
      </c>
      <c r="O1475" s="8" t="str">
        <f t="shared" si="235"/>
        <v>tier - 3</v>
      </c>
      <c r="P1475" t="s">
        <v>9</v>
      </c>
      <c r="Q1475">
        <f t="shared" si="236"/>
        <v>1</v>
      </c>
      <c r="R1475" s="8" t="str">
        <f t="shared" si="237"/>
        <v>tier - 3</v>
      </c>
      <c r="S1475" t="s">
        <v>165</v>
      </c>
      <c r="T1475" s="8" t="str">
        <f t="shared" si="238"/>
        <v>R1016</v>
      </c>
    </row>
    <row r="1476" spans="1:20">
      <c r="A1476" t="s">
        <v>1504</v>
      </c>
      <c r="B1476" t="str">
        <f t="shared" si="239"/>
        <v>Id864</v>
      </c>
      <c r="C1476">
        <v>1972</v>
      </c>
      <c r="D1476" s="8">
        <f t="shared" si="230"/>
        <v>1972</v>
      </c>
      <c r="E1476" t="s">
        <v>32</v>
      </c>
      <c r="F1476" s="8" t="str">
        <f t="shared" si="231"/>
        <v>Aug</v>
      </c>
      <c r="G1476">
        <v>21</v>
      </c>
      <c r="H1476" s="15" t="str">
        <f t="shared" si="232"/>
        <v>21-Aug-1972</v>
      </c>
      <c r="I1476" s="13">
        <v>26532</v>
      </c>
      <c r="J1476" s="18">
        <f t="shared" si="233"/>
        <v>50</v>
      </c>
      <c r="K1476">
        <v>0</v>
      </c>
      <c r="L1476" s="14">
        <v>12407.3</v>
      </c>
      <c r="M1476" t="s">
        <v>9</v>
      </c>
      <c r="N1476">
        <f t="shared" si="234"/>
        <v>4</v>
      </c>
      <c r="O1476" s="8" t="str">
        <f t="shared" si="235"/>
        <v>tier - 3</v>
      </c>
      <c r="P1476" t="s">
        <v>8</v>
      </c>
      <c r="Q1476">
        <f t="shared" si="236"/>
        <v>9</v>
      </c>
      <c r="R1476" s="8" t="str">
        <f t="shared" si="237"/>
        <v>tier - 2</v>
      </c>
      <c r="S1476" t="s">
        <v>297</v>
      </c>
      <c r="T1476" s="8" t="str">
        <f t="shared" si="238"/>
        <v>R1021</v>
      </c>
    </row>
    <row r="1477" spans="1:20">
      <c r="A1477" t="s">
        <v>1505</v>
      </c>
      <c r="B1477" t="str">
        <f t="shared" si="239"/>
        <v>Id863</v>
      </c>
      <c r="C1477">
        <v>1979</v>
      </c>
      <c r="D1477" s="8">
        <f t="shared" si="230"/>
        <v>1979</v>
      </c>
      <c r="E1477" t="s">
        <v>7</v>
      </c>
      <c r="F1477" s="8" t="str">
        <f t="shared" si="231"/>
        <v>Jul</v>
      </c>
      <c r="G1477">
        <v>14</v>
      </c>
      <c r="H1477" s="15" t="str">
        <f t="shared" si="232"/>
        <v>14-Jul-1979</v>
      </c>
      <c r="I1477" s="13">
        <v>29050</v>
      </c>
      <c r="J1477" s="18">
        <f t="shared" si="233"/>
        <v>43</v>
      </c>
      <c r="K1477">
        <v>2</v>
      </c>
      <c r="L1477" s="14">
        <v>12408.29</v>
      </c>
      <c r="M1477" t="s">
        <v>9</v>
      </c>
      <c r="N1477">
        <f t="shared" si="234"/>
        <v>4</v>
      </c>
      <c r="O1477" s="8" t="str">
        <f t="shared" si="235"/>
        <v>tier - 3</v>
      </c>
      <c r="P1477" t="s">
        <v>13</v>
      </c>
      <c r="Q1477">
        <f t="shared" si="236"/>
        <v>2</v>
      </c>
      <c r="R1477" s="8" t="str">
        <f t="shared" si="237"/>
        <v>tier - 1</v>
      </c>
      <c r="S1477" t="s">
        <v>629</v>
      </c>
      <c r="T1477" s="8" t="str">
        <f t="shared" si="238"/>
        <v>R1022</v>
      </c>
    </row>
    <row r="1478" spans="1:20">
      <c r="A1478" t="s">
        <v>1506</v>
      </c>
      <c r="B1478" t="str">
        <f t="shared" si="239"/>
        <v>Id862</v>
      </c>
      <c r="C1478">
        <v>1964</v>
      </c>
      <c r="D1478" s="8">
        <f t="shared" si="230"/>
        <v>1964</v>
      </c>
      <c r="E1478" t="s">
        <v>32</v>
      </c>
      <c r="F1478" s="8" t="str">
        <f t="shared" si="231"/>
        <v>Aug</v>
      </c>
      <c r="G1478">
        <v>4</v>
      </c>
      <c r="H1478" s="15" t="str">
        <f t="shared" si="232"/>
        <v>4-Aug-1964</v>
      </c>
      <c r="I1478" s="13">
        <v>23593</v>
      </c>
      <c r="J1478" s="18">
        <f t="shared" si="233"/>
        <v>58</v>
      </c>
      <c r="K1478">
        <v>0</v>
      </c>
      <c r="L1478" s="14">
        <v>12430.95</v>
      </c>
      <c r="M1478" t="s">
        <v>9</v>
      </c>
      <c r="N1478">
        <f t="shared" si="234"/>
        <v>4</v>
      </c>
      <c r="O1478" s="8" t="str">
        <f t="shared" si="235"/>
        <v>tier - 3</v>
      </c>
      <c r="P1478" t="s">
        <v>9</v>
      </c>
      <c r="Q1478">
        <f t="shared" si="236"/>
        <v>1</v>
      </c>
      <c r="R1478" s="8" t="str">
        <f t="shared" si="237"/>
        <v>tier - 3</v>
      </c>
      <c r="S1478" t="s">
        <v>244</v>
      </c>
      <c r="T1478" s="8" t="str">
        <f t="shared" si="238"/>
        <v>R1024</v>
      </c>
    </row>
    <row r="1479" spans="1:20">
      <c r="A1479" t="s">
        <v>1507</v>
      </c>
      <c r="B1479" t="str">
        <f t="shared" si="239"/>
        <v>Id861</v>
      </c>
      <c r="C1479">
        <v>1995</v>
      </c>
      <c r="D1479" s="8">
        <f t="shared" si="230"/>
        <v>1995</v>
      </c>
      <c r="E1479" t="s">
        <v>32</v>
      </c>
      <c r="F1479" s="8" t="str">
        <f t="shared" si="231"/>
        <v>Aug</v>
      </c>
      <c r="G1479">
        <v>9</v>
      </c>
      <c r="H1479" s="15" t="str">
        <f t="shared" si="232"/>
        <v>9-Aug-1995</v>
      </c>
      <c r="I1479" s="13">
        <v>34920</v>
      </c>
      <c r="J1479" s="18">
        <f t="shared" si="233"/>
        <v>27</v>
      </c>
      <c r="K1479">
        <v>0</v>
      </c>
      <c r="L1479" s="14">
        <v>12452.25</v>
      </c>
      <c r="M1479" t="s">
        <v>9</v>
      </c>
      <c r="N1479">
        <f t="shared" si="234"/>
        <v>4</v>
      </c>
      <c r="O1479" s="8" t="str">
        <f t="shared" si="235"/>
        <v>tier - 3</v>
      </c>
      <c r="P1479" t="s">
        <v>9</v>
      </c>
      <c r="Q1479">
        <f t="shared" si="236"/>
        <v>1</v>
      </c>
      <c r="R1479" s="8" t="str">
        <f t="shared" si="237"/>
        <v>tier - 3</v>
      </c>
      <c r="S1479" t="s">
        <v>20</v>
      </c>
      <c r="T1479" s="8" t="str">
        <f t="shared" si="238"/>
        <v>R1012</v>
      </c>
    </row>
    <row r="1480" spans="1:20">
      <c r="A1480" t="s">
        <v>1508</v>
      </c>
      <c r="B1480" t="str">
        <f t="shared" si="239"/>
        <v>Id860</v>
      </c>
      <c r="C1480">
        <v>1968</v>
      </c>
      <c r="D1480" s="8">
        <f t="shared" si="230"/>
        <v>1968</v>
      </c>
      <c r="E1480" t="s">
        <v>12</v>
      </c>
      <c r="F1480" s="8" t="str">
        <f t="shared" si="231"/>
        <v>Nov</v>
      </c>
      <c r="G1480">
        <v>26</v>
      </c>
      <c r="H1480" s="15" t="str">
        <f t="shared" si="232"/>
        <v>26-Nov-1968</v>
      </c>
      <c r="I1480" s="13">
        <v>25168</v>
      </c>
      <c r="J1480" s="18">
        <f t="shared" si="233"/>
        <v>54</v>
      </c>
      <c r="K1480">
        <v>3</v>
      </c>
      <c r="L1480" s="14">
        <v>12475.35</v>
      </c>
      <c r="M1480" t="s">
        <v>9</v>
      </c>
      <c r="N1480">
        <f t="shared" si="234"/>
        <v>4</v>
      </c>
      <c r="O1480" s="8" t="str">
        <f t="shared" si="235"/>
        <v>tier - 3</v>
      </c>
      <c r="P1480" t="s">
        <v>13</v>
      </c>
      <c r="Q1480">
        <f t="shared" si="236"/>
        <v>2</v>
      </c>
      <c r="R1480" s="8" t="str">
        <f t="shared" si="237"/>
        <v>tier - 1</v>
      </c>
      <c r="S1480" t="s">
        <v>20</v>
      </c>
      <c r="T1480" s="8" t="str">
        <f t="shared" si="238"/>
        <v>R1012</v>
      </c>
    </row>
    <row r="1481" spans="1:20">
      <c r="A1481" t="s">
        <v>1509</v>
      </c>
      <c r="B1481" t="str">
        <f t="shared" si="239"/>
        <v>Id859</v>
      </c>
      <c r="C1481">
        <v>1968</v>
      </c>
      <c r="D1481" s="8">
        <f t="shared" si="230"/>
        <v>1968</v>
      </c>
      <c r="E1481" t="s">
        <v>12</v>
      </c>
      <c r="F1481" s="8" t="str">
        <f t="shared" si="231"/>
        <v>Nov</v>
      </c>
      <c r="G1481">
        <v>12</v>
      </c>
      <c r="H1481" s="15" t="str">
        <f t="shared" si="232"/>
        <v>12-Nov-1968</v>
      </c>
      <c r="I1481" s="13">
        <v>25154</v>
      </c>
      <c r="J1481" s="18">
        <f t="shared" si="233"/>
        <v>54</v>
      </c>
      <c r="K1481">
        <v>3</v>
      </c>
      <c r="L1481" s="14">
        <v>12479.71</v>
      </c>
      <c r="M1481" t="s">
        <v>9</v>
      </c>
      <c r="N1481">
        <f t="shared" si="234"/>
        <v>4</v>
      </c>
      <c r="O1481" s="8" t="str">
        <f t="shared" si="235"/>
        <v>tier - 3</v>
      </c>
      <c r="P1481" t="s">
        <v>9</v>
      </c>
      <c r="Q1481">
        <f t="shared" si="236"/>
        <v>1</v>
      </c>
      <c r="R1481" s="8" t="str">
        <f t="shared" si="237"/>
        <v>tier - 3</v>
      </c>
      <c r="S1481" t="s">
        <v>20</v>
      </c>
      <c r="T1481" s="8" t="str">
        <f t="shared" si="238"/>
        <v>R1012</v>
      </c>
    </row>
    <row r="1482" spans="1:20">
      <c r="A1482" t="s">
        <v>1510</v>
      </c>
      <c r="B1482" t="str">
        <f t="shared" si="239"/>
        <v>Id858</v>
      </c>
      <c r="C1482">
        <v>1967</v>
      </c>
      <c r="D1482" s="8">
        <f t="shared" si="230"/>
        <v>1967</v>
      </c>
      <c r="E1482" t="s">
        <v>17</v>
      </c>
      <c r="F1482" s="8" t="str">
        <f t="shared" si="231"/>
        <v>Sep</v>
      </c>
      <c r="G1482">
        <v>1</v>
      </c>
      <c r="H1482" s="15" t="str">
        <f t="shared" si="232"/>
        <v>1-Sep-1967</v>
      </c>
      <c r="I1482" s="13">
        <v>24716</v>
      </c>
      <c r="J1482" s="18">
        <f t="shared" si="233"/>
        <v>55</v>
      </c>
      <c r="K1482">
        <v>3</v>
      </c>
      <c r="L1482" s="14">
        <v>12485.8</v>
      </c>
      <c r="M1482" t="s">
        <v>9</v>
      </c>
      <c r="N1482">
        <f t="shared" si="234"/>
        <v>4</v>
      </c>
      <c r="O1482" s="8" t="str">
        <f t="shared" si="235"/>
        <v>tier - 3</v>
      </c>
      <c r="P1482" t="s">
        <v>9</v>
      </c>
      <c r="Q1482">
        <f t="shared" si="236"/>
        <v>1</v>
      </c>
      <c r="R1482" s="8" t="str">
        <f t="shared" si="237"/>
        <v>tier - 3</v>
      </c>
      <c r="S1482" t="s">
        <v>10</v>
      </c>
      <c r="T1482" s="8" t="str">
        <f t="shared" si="238"/>
        <v>R1013</v>
      </c>
    </row>
    <row r="1483" spans="1:20">
      <c r="A1483" t="s">
        <v>1511</v>
      </c>
      <c r="B1483" t="str">
        <f t="shared" si="239"/>
        <v>Id857</v>
      </c>
      <c r="C1483">
        <v>1968</v>
      </c>
      <c r="D1483" s="8">
        <f t="shared" si="230"/>
        <v>1968</v>
      </c>
      <c r="E1483" t="s">
        <v>27</v>
      </c>
      <c r="F1483" s="8" t="str">
        <f t="shared" si="231"/>
        <v>Dec</v>
      </c>
      <c r="G1483">
        <v>3</v>
      </c>
      <c r="H1483" s="15" t="str">
        <f t="shared" si="232"/>
        <v>3-Dec-1968</v>
      </c>
      <c r="I1483" s="13">
        <v>25175</v>
      </c>
      <c r="J1483" s="18">
        <f t="shared" si="233"/>
        <v>54</v>
      </c>
      <c r="K1483">
        <v>3</v>
      </c>
      <c r="L1483" s="14">
        <v>12495.29</v>
      </c>
      <c r="M1483" t="s">
        <v>9</v>
      </c>
      <c r="N1483">
        <f t="shared" si="234"/>
        <v>4</v>
      </c>
      <c r="O1483" s="8" t="str">
        <f t="shared" si="235"/>
        <v>tier - 3</v>
      </c>
      <c r="P1483" t="s">
        <v>9</v>
      </c>
      <c r="Q1483">
        <f t="shared" si="236"/>
        <v>1</v>
      </c>
      <c r="R1483" s="8" t="str">
        <f t="shared" si="237"/>
        <v>tier - 3</v>
      </c>
      <c r="S1483" t="s">
        <v>20</v>
      </c>
      <c r="T1483" s="8" t="str">
        <f t="shared" si="238"/>
        <v>R1012</v>
      </c>
    </row>
    <row r="1484" spans="1:20">
      <c r="A1484" t="s">
        <v>1512</v>
      </c>
      <c r="B1484" t="str">
        <f t="shared" si="239"/>
        <v>Id856</v>
      </c>
      <c r="C1484">
        <v>1966</v>
      </c>
      <c r="D1484" s="8">
        <f t="shared" si="230"/>
        <v>1966</v>
      </c>
      <c r="E1484" t="s">
        <v>7</v>
      </c>
      <c r="F1484" s="8" t="str">
        <f t="shared" si="231"/>
        <v>Jul</v>
      </c>
      <c r="G1484">
        <v>12</v>
      </c>
      <c r="H1484" s="15" t="str">
        <f t="shared" si="232"/>
        <v>12-Jul-1966</v>
      </c>
      <c r="I1484" s="13">
        <v>24300</v>
      </c>
      <c r="J1484" s="18">
        <f t="shared" si="233"/>
        <v>56</v>
      </c>
      <c r="K1484">
        <v>0</v>
      </c>
      <c r="L1484" s="14">
        <v>12499.88</v>
      </c>
      <c r="M1484" t="s">
        <v>9</v>
      </c>
      <c r="N1484">
        <f t="shared" si="234"/>
        <v>4</v>
      </c>
      <c r="O1484" s="8" t="str">
        <f t="shared" si="235"/>
        <v>tier - 3</v>
      </c>
      <c r="P1484" t="s">
        <v>8</v>
      </c>
      <c r="Q1484">
        <f t="shared" si="236"/>
        <v>9</v>
      </c>
      <c r="R1484" s="8" t="str">
        <f t="shared" si="237"/>
        <v>tier - 2</v>
      </c>
      <c r="S1484" t="s">
        <v>20</v>
      </c>
      <c r="T1484" s="8" t="str">
        <f t="shared" si="238"/>
        <v>R1012</v>
      </c>
    </row>
    <row r="1485" spans="1:20">
      <c r="A1485" t="s">
        <v>1513</v>
      </c>
      <c r="B1485" t="str">
        <f t="shared" si="239"/>
        <v>Id855</v>
      </c>
      <c r="C1485">
        <v>1962</v>
      </c>
      <c r="D1485" s="8">
        <f t="shared" si="230"/>
        <v>1962</v>
      </c>
      <c r="E1485" t="s">
        <v>34</v>
      </c>
      <c r="F1485" s="8" t="str">
        <f t="shared" si="231"/>
        <v>Oct</v>
      </c>
      <c r="G1485">
        <v>16</v>
      </c>
      <c r="H1485" s="15" t="str">
        <f t="shared" si="232"/>
        <v>16-Oct-1962</v>
      </c>
      <c r="I1485" s="13">
        <v>22935</v>
      </c>
      <c r="J1485" s="18">
        <f t="shared" si="233"/>
        <v>60</v>
      </c>
      <c r="K1485">
        <v>0</v>
      </c>
      <c r="L1485" s="14">
        <v>12523.6</v>
      </c>
      <c r="M1485" t="s">
        <v>9</v>
      </c>
      <c r="N1485">
        <f t="shared" si="234"/>
        <v>4</v>
      </c>
      <c r="O1485" s="8" t="str">
        <f t="shared" si="235"/>
        <v>tier - 3</v>
      </c>
      <c r="P1485" t="s">
        <v>9</v>
      </c>
      <c r="Q1485">
        <f t="shared" si="236"/>
        <v>1</v>
      </c>
      <c r="R1485" s="8" t="str">
        <f t="shared" si="237"/>
        <v>tier - 3</v>
      </c>
      <c r="S1485" t="s">
        <v>20</v>
      </c>
      <c r="T1485" s="8" t="str">
        <f t="shared" si="238"/>
        <v>R1012</v>
      </c>
    </row>
    <row r="1486" spans="1:20">
      <c r="A1486" t="s">
        <v>1514</v>
      </c>
      <c r="B1486" t="str">
        <f t="shared" si="239"/>
        <v>Id854</v>
      </c>
      <c r="C1486">
        <v>1961</v>
      </c>
      <c r="D1486" s="8">
        <f t="shared" si="230"/>
        <v>1961</v>
      </c>
      <c r="E1486" t="s">
        <v>12</v>
      </c>
      <c r="F1486" s="8" t="str">
        <f t="shared" si="231"/>
        <v>Nov</v>
      </c>
      <c r="G1486">
        <v>28</v>
      </c>
      <c r="H1486" s="15" t="str">
        <f t="shared" si="232"/>
        <v>28-Nov-1961</v>
      </c>
      <c r="I1486" s="13">
        <v>22613</v>
      </c>
      <c r="J1486" s="18">
        <f t="shared" si="233"/>
        <v>61</v>
      </c>
      <c r="K1486">
        <v>0</v>
      </c>
      <c r="L1486" s="14">
        <v>12557.61</v>
      </c>
      <c r="M1486" t="s">
        <v>9</v>
      </c>
      <c r="N1486">
        <f t="shared" si="234"/>
        <v>4</v>
      </c>
      <c r="O1486" s="8" t="str">
        <f t="shared" si="235"/>
        <v>tier - 3</v>
      </c>
      <c r="P1486" t="s">
        <v>9</v>
      </c>
      <c r="Q1486">
        <f t="shared" si="236"/>
        <v>1</v>
      </c>
      <c r="R1486" s="8" t="str">
        <f t="shared" si="237"/>
        <v>tier - 3</v>
      </c>
      <c r="S1486" t="s">
        <v>10</v>
      </c>
      <c r="T1486" s="8" t="str">
        <f t="shared" si="238"/>
        <v>R1013</v>
      </c>
    </row>
    <row r="1487" spans="1:20">
      <c r="A1487" t="s">
        <v>1515</v>
      </c>
      <c r="B1487" t="str">
        <f t="shared" si="239"/>
        <v>Id853</v>
      </c>
      <c r="C1487">
        <v>1961</v>
      </c>
      <c r="D1487" s="8">
        <f t="shared" si="230"/>
        <v>1961</v>
      </c>
      <c r="E1487" t="s">
        <v>12</v>
      </c>
      <c r="F1487" s="8" t="str">
        <f t="shared" si="231"/>
        <v>Nov</v>
      </c>
      <c r="G1487">
        <v>28</v>
      </c>
      <c r="H1487" s="15" t="str">
        <f t="shared" si="232"/>
        <v>28-Nov-1961</v>
      </c>
      <c r="I1487" s="13">
        <v>22613</v>
      </c>
      <c r="J1487" s="18">
        <f t="shared" si="233"/>
        <v>61</v>
      </c>
      <c r="K1487">
        <v>0</v>
      </c>
      <c r="L1487" s="14">
        <v>12574.05</v>
      </c>
      <c r="M1487" t="s">
        <v>9</v>
      </c>
      <c r="N1487">
        <f t="shared" si="234"/>
        <v>4</v>
      </c>
      <c r="O1487" s="8" t="str">
        <f t="shared" si="235"/>
        <v>tier - 3</v>
      </c>
      <c r="P1487" t="s">
        <v>13</v>
      </c>
      <c r="Q1487">
        <f t="shared" si="236"/>
        <v>2</v>
      </c>
      <c r="R1487" s="8" t="str">
        <f t="shared" si="237"/>
        <v>tier - 1</v>
      </c>
      <c r="S1487" t="s">
        <v>39</v>
      </c>
      <c r="T1487" s="8" t="str">
        <f t="shared" si="238"/>
        <v>R1011</v>
      </c>
    </row>
    <row r="1488" spans="1:20">
      <c r="A1488" t="s">
        <v>1516</v>
      </c>
      <c r="B1488" t="str">
        <f t="shared" si="239"/>
        <v>Id852</v>
      </c>
      <c r="C1488">
        <v>1969</v>
      </c>
      <c r="D1488" s="8">
        <f t="shared" si="230"/>
        <v>1969</v>
      </c>
      <c r="E1488" t="s">
        <v>12</v>
      </c>
      <c r="F1488" s="8" t="str">
        <f t="shared" si="231"/>
        <v>Nov</v>
      </c>
      <c r="G1488">
        <v>26</v>
      </c>
      <c r="H1488" s="15" t="str">
        <f t="shared" si="232"/>
        <v>26-Nov-1969</v>
      </c>
      <c r="I1488" s="13">
        <v>25533</v>
      </c>
      <c r="J1488" s="18">
        <f t="shared" si="233"/>
        <v>53</v>
      </c>
      <c r="K1488">
        <v>0</v>
      </c>
      <c r="L1488" s="14">
        <v>12579.92</v>
      </c>
      <c r="M1488" t="s">
        <v>9</v>
      </c>
      <c r="N1488">
        <f t="shared" si="234"/>
        <v>4</v>
      </c>
      <c r="O1488" s="8" t="str">
        <f t="shared" si="235"/>
        <v>tier - 3</v>
      </c>
      <c r="P1488" t="s">
        <v>13</v>
      </c>
      <c r="Q1488">
        <f t="shared" si="236"/>
        <v>2</v>
      </c>
      <c r="R1488" s="8" t="str">
        <f t="shared" si="237"/>
        <v>tier - 1</v>
      </c>
      <c r="S1488" t="s">
        <v>197</v>
      </c>
      <c r="T1488" s="8" t="str">
        <f t="shared" si="238"/>
        <v>R1025</v>
      </c>
    </row>
    <row r="1489" spans="1:20">
      <c r="A1489" t="s">
        <v>1517</v>
      </c>
      <c r="B1489" t="str">
        <f t="shared" si="239"/>
        <v>Id851</v>
      </c>
      <c r="C1489">
        <v>1970</v>
      </c>
      <c r="D1489" s="8">
        <f t="shared" si="230"/>
        <v>1970</v>
      </c>
      <c r="E1489" t="s">
        <v>15</v>
      </c>
      <c r="F1489" s="8" t="str">
        <f t="shared" si="231"/>
        <v>Jun</v>
      </c>
      <c r="G1489">
        <v>18</v>
      </c>
      <c r="H1489" s="15" t="str">
        <f t="shared" si="232"/>
        <v>18-Jun-1970</v>
      </c>
      <c r="I1489" s="13">
        <v>25737</v>
      </c>
      <c r="J1489" s="18">
        <f t="shared" si="233"/>
        <v>52</v>
      </c>
      <c r="K1489">
        <v>5</v>
      </c>
      <c r="L1489" s="14">
        <v>12592.53</v>
      </c>
      <c r="M1489" t="s">
        <v>9</v>
      </c>
      <c r="N1489">
        <f t="shared" si="234"/>
        <v>4</v>
      </c>
      <c r="O1489" s="8" t="str">
        <f t="shared" si="235"/>
        <v>tier - 3</v>
      </c>
      <c r="P1489" t="s">
        <v>8</v>
      </c>
      <c r="Q1489">
        <f t="shared" si="236"/>
        <v>9</v>
      </c>
      <c r="R1489" s="8" t="str">
        <f t="shared" si="237"/>
        <v>tier - 2</v>
      </c>
      <c r="S1489" t="s">
        <v>10</v>
      </c>
      <c r="T1489" s="8" t="str">
        <f t="shared" si="238"/>
        <v>R1013</v>
      </c>
    </row>
    <row r="1490" spans="1:20">
      <c r="A1490" t="s">
        <v>1518</v>
      </c>
      <c r="B1490" t="str">
        <f t="shared" si="239"/>
        <v>Id850</v>
      </c>
      <c r="C1490">
        <v>1988</v>
      </c>
      <c r="D1490" s="8">
        <f t="shared" si="230"/>
        <v>1988</v>
      </c>
      <c r="E1490" t="s">
        <v>32</v>
      </c>
      <c r="F1490" s="8" t="str">
        <f t="shared" si="231"/>
        <v>Aug</v>
      </c>
      <c r="G1490">
        <v>11</v>
      </c>
      <c r="H1490" s="15" t="str">
        <f t="shared" si="232"/>
        <v>11-Aug-1988</v>
      </c>
      <c r="I1490" s="13">
        <v>32366</v>
      </c>
      <c r="J1490" s="18">
        <f t="shared" si="233"/>
        <v>34</v>
      </c>
      <c r="K1490">
        <v>3</v>
      </c>
      <c r="L1490" s="14">
        <v>12600.46</v>
      </c>
      <c r="M1490" t="s">
        <v>9</v>
      </c>
      <c r="N1490">
        <f t="shared" si="234"/>
        <v>4</v>
      </c>
      <c r="O1490" s="8" t="str">
        <f t="shared" si="235"/>
        <v>tier - 3</v>
      </c>
      <c r="P1490" t="s">
        <v>13</v>
      </c>
      <c r="Q1490">
        <f t="shared" si="236"/>
        <v>2</v>
      </c>
      <c r="R1490" s="8" t="str">
        <f t="shared" si="237"/>
        <v>tier - 1</v>
      </c>
      <c r="S1490" t="s">
        <v>246</v>
      </c>
      <c r="T1490" s="8" t="str">
        <f t="shared" si="238"/>
        <v>R1023</v>
      </c>
    </row>
    <row r="1491" spans="1:20">
      <c r="A1491" t="s">
        <v>1519</v>
      </c>
      <c r="B1491" t="str">
        <f t="shared" si="239"/>
        <v>Id849</v>
      </c>
      <c r="C1491">
        <v>1998</v>
      </c>
      <c r="D1491" s="8">
        <f t="shared" si="230"/>
        <v>1998</v>
      </c>
      <c r="E1491" t="s">
        <v>12</v>
      </c>
      <c r="F1491" s="8" t="str">
        <f t="shared" si="231"/>
        <v>Nov</v>
      </c>
      <c r="G1491">
        <v>18</v>
      </c>
      <c r="H1491" s="15" t="str">
        <f t="shared" si="232"/>
        <v>18-Nov-1998</v>
      </c>
      <c r="I1491" s="13">
        <v>36117</v>
      </c>
      <c r="J1491" s="18">
        <f t="shared" si="233"/>
        <v>24</v>
      </c>
      <c r="K1491">
        <v>1</v>
      </c>
      <c r="L1491" s="14">
        <v>12609.89</v>
      </c>
      <c r="M1491" t="s">
        <v>9</v>
      </c>
      <c r="N1491">
        <f t="shared" si="234"/>
        <v>4</v>
      </c>
      <c r="O1491" s="8" t="str">
        <f t="shared" si="235"/>
        <v>tier - 3</v>
      </c>
      <c r="P1491" t="s">
        <v>9</v>
      </c>
      <c r="Q1491">
        <f t="shared" si="236"/>
        <v>1</v>
      </c>
      <c r="R1491" s="8" t="str">
        <f t="shared" si="237"/>
        <v>tier - 3</v>
      </c>
      <c r="S1491" t="s">
        <v>20</v>
      </c>
      <c r="T1491" s="8" t="str">
        <f t="shared" si="238"/>
        <v>R1012</v>
      </c>
    </row>
    <row r="1492" spans="1:20">
      <c r="A1492" t="s">
        <v>1520</v>
      </c>
      <c r="B1492" t="str">
        <f t="shared" si="239"/>
        <v>Id848</v>
      </c>
      <c r="C1492">
        <v>1963</v>
      </c>
      <c r="D1492" s="8">
        <f t="shared" si="230"/>
        <v>1963</v>
      </c>
      <c r="E1492" t="s">
        <v>32</v>
      </c>
      <c r="F1492" s="8" t="str">
        <f t="shared" si="231"/>
        <v>Aug</v>
      </c>
      <c r="G1492">
        <v>19</v>
      </c>
      <c r="H1492" s="15" t="str">
        <f t="shared" si="232"/>
        <v>19-Aug-1963</v>
      </c>
      <c r="I1492" s="13">
        <v>23242</v>
      </c>
      <c r="J1492" s="18">
        <f t="shared" si="233"/>
        <v>59</v>
      </c>
      <c r="K1492">
        <v>0</v>
      </c>
      <c r="L1492" s="14">
        <v>12622.18</v>
      </c>
      <c r="M1492" t="s">
        <v>9</v>
      </c>
      <c r="N1492">
        <f t="shared" si="234"/>
        <v>4</v>
      </c>
      <c r="O1492" s="8" t="str">
        <f t="shared" si="235"/>
        <v>tier - 3</v>
      </c>
      <c r="P1492" t="s">
        <v>13</v>
      </c>
      <c r="Q1492">
        <f t="shared" si="236"/>
        <v>2</v>
      </c>
      <c r="R1492" s="8" t="str">
        <f t="shared" si="237"/>
        <v>tier - 1</v>
      </c>
      <c r="S1492" t="s">
        <v>20</v>
      </c>
      <c r="T1492" s="8" t="str">
        <f t="shared" si="238"/>
        <v>R1012</v>
      </c>
    </row>
    <row r="1493" spans="1:20">
      <c r="A1493" t="s">
        <v>1521</v>
      </c>
      <c r="B1493" t="str">
        <f t="shared" si="239"/>
        <v>Id847</v>
      </c>
      <c r="C1493">
        <v>1970</v>
      </c>
      <c r="D1493" s="8">
        <f t="shared" si="230"/>
        <v>1970</v>
      </c>
      <c r="E1493" t="s">
        <v>27</v>
      </c>
      <c r="F1493" s="8" t="str">
        <f t="shared" si="231"/>
        <v>Dec</v>
      </c>
      <c r="G1493">
        <v>28</v>
      </c>
      <c r="H1493" s="15" t="str">
        <f t="shared" si="232"/>
        <v>28-Dec-1970</v>
      </c>
      <c r="I1493" s="13">
        <v>25930</v>
      </c>
      <c r="J1493" s="18">
        <f t="shared" si="233"/>
        <v>52</v>
      </c>
      <c r="K1493">
        <v>0</v>
      </c>
      <c r="L1493" s="14">
        <v>12624.74</v>
      </c>
      <c r="M1493" t="s">
        <v>9</v>
      </c>
      <c r="N1493">
        <f t="shared" si="234"/>
        <v>4</v>
      </c>
      <c r="O1493" s="8" t="str">
        <f t="shared" si="235"/>
        <v>tier - 3</v>
      </c>
      <c r="P1493" t="s">
        <v>13</v>
      </c>
      <c r="Q1493">
        <f t="shared" si="236"/>
        <v>2</v>
      </c>
      <c r="R1493" s="8" t="str">
        <f t="shared" si="237"/>
        <v>tier - 1</v>
      </c>
      <c r="S1493" t="s">
        <v>20</v>
      </c>
      <c r="T1493" s="8" t="str">
        <f t="shared" si="238"/>
        <v>R1012</v>
      </c>
    </row>
    <row r="1494" spans="1:20">
      <c r="A1494" t="s">
        <v>1522</v>
      </c>
      <c r="B1494" t="str">
        <f t="shared" si="239"/>
        <v>Id846</v>
      </c>
      <c r="C1494">
        <v>1965</v>
      </c>
      <c r="D1494" s="8">
        <f t="shared" si="230"/>
        <v>1965</v>
      </c>
      <c r="E1494" t="s">
        <v>34</v>
      </c>
      <c r="F1494" s="8" t="str">
        <f t="shared" si="231"/>
        <v>Oct</v>
      </c>
      <c r="G1494">
        <v>4</v>
      </c>
      <c r="H1494" s="15" t="str">
        <f t="shared" si="232"/>
        <v>4-Oct-1965</v>
      </c>
      <c r="I1494" s="13">
        <v>24019</v>
      </c>
      <c r="J1494" s="18">
        <f t="shared" si="233"/>
        <v>57</v>
      </c>
      <c r="K1494">
        <v>2</v>
      </c>
      <c r="L1494" s="14">
        <v>12629.17</v>
      </c>
      <c r="M1494" t="s">
        <v>9</v>
      </c>
      <c r="N1494">
        <f t="shared" si="234"/>
        <v>4</v>
      </c>
      <c r="O1494" s="8" t="str">
        <f t="shared" si="235"/>
        <v>tier - 3</v>
      </c>
      <c r="P1494" t="s">
        <v>13</v>
      </c>
      <c r="Q1494">
        <f t="shared" si="236"/>
        <v>2</v>
      </c>
      <c r="R1494" s="8" t="str">
        <f t="shared" si="237"/>
        <v>tier - 1</v>
      </c>
      <c r="S1494" t="s">
        <v>10</v>
      </c>
      <c r="T1494" s="8" t="str">
        <f t="shared" si="238"/>
        <v>R1013</v>
      </c>
    </row>
    <row r="1495" spans="1:20">
      <c r="A1495" t="s">
        <v>1523</v>
      </c>
      <c r="B1495" t="str">
        <f t="shared" si="239"/>
        <v>Id845</v>
      </c>
      <c r="C1495">
        <v>1962</v>
      </c>
      <c r="D1495" s="8">
        <f t="shared" si="230"/>
        <v>1962</v>
      </c>
      <c r="E1495" t="s">
        <v>12</v>
      </c>
      <c r="F1495" s="8" t="str">
        <f t="shared" si="231"/>
        <v>Nov</v>
      </c>
      <c r="G1495">
        <v>22</v>
      </c>
      <c r="H1495" s="15" t="str">
        <f t="shared" si="232"/>
        <v>22-Nov-1962</v>
      </c>
      <c r="I1495" s="13">
        <v>22972</v>
      </c>
      <c r="J1495" s="18">
        <f t="shared" si="233"/>
        <v>60</v>
      </c>
      <c r="K1495">
        <v>0</v>
      </c>
      <c r="L1495" s="14">
        <v>12629.9</v>
      </c>
      <c r="M1495" t="s">
        <v>9</v>
      </c>
      <c r="N1495">
        <f t="shared" si="234"/>
        <v>4</v>
      </c>
      <c r="O1495" s="8" t="str">
        <f t="shared" si="235"/>
        <v>tier - 3</v>
      </c>
      <c r="P1495" t="s">
        <v>9</v>
      </c>
      <c r="Q1495">
        <f t="shared" si="236"/>
        <v>1</v>
      </c>
      <c r="R1495" s="8" t="str">
        <f t="shared" si="237"/>
        <v>tier - 3</v>
      </c>
      <c r="S1495" t="s">
        <v>10</v>
      </c>
      <c r="T1495" s="8" t="str">
        <f t="shared" si="238"/>
        <v>R1013</v>
      </c>
    </row>
    <row r="1496" spans="1:20">
      <c r="A1496" t="s">
        <v>1524</v>
      </c>
      <c r="B1496" t="str">
        <f t="shared" si="239"/>
        <v>Id844</v>
      </c>
      <c r="C1496">
        <v>1962</v>
      </c>
      <c r="D1496" s="8">
        <f t="shared" si="230"/>
        <v>1962</v>
      </c>
      <c r="E1496" t="s">
        <v>7</v>
      </c>
      <c r="F1496" s="8" t="str">
        <f t="shared" si="231"/>
        <v>Jul</v>
      </c>
      <c r="G1496">
        <v>22</v>
      </c>
      <c r="H1496" s="15" t="str">
        <f t="shared" si="232"/>
        <v>22-Jul-1962</v>
      </c>
      <c r="I1496" s="13">
        <v>22849</v>
      </c>
      <c r="J1496" s="18">
        <f t="shared" si="233"/>
        <v>60</v>
      </c>
      <c r="K1496">
        <v>0</v>
      </c>
      <c r="L1496" s="14">
        <v>12638.2</v>
      </c>
      <c r="M1496" t="s">
        <v>9</v>
      </c>
      <c r="N1496">
        <f t="shared" si="234"/>
        <v>4</v>
      </c>
      <c r="O1496" s="8" t="str">
        <f t="shared" si="235"/>
        <v>tier - 3</v>
      </c>
      <c r="P1496" t="s">
        <v>13</v>
      </c>
      <c r="Q1496">
        <f t="shared" si="236"/>
        <v>2</v>
      </c>
      <c r="R1496" s="8" t="str">
        <f t="shared" si="237"/>
        <v>tier - 1</v>
      </c>
      <c r="S1496" t="s">
        <v>39</v>
      </c>
      <c r="T1496" s="8" t="str">
        <f t="shared" si="238"/>
        <v>R1011</v>
      </c>
    </row>
    <row r="1497" spans="1:20">
      <c r="A1497" t="s">
        <v>1525</v>
      </c>
      <c r="B1497" t="str">
        <f t="shared" si="239"/>
        <v>Id843</v>
      </c>
      <c r="C1497">
        <v>1972</v>
      </c>
      <c r="D1497" s="8">
        <f t="shared" si="230"/>
        <v>1972</v>
      </c>
      <c r="E1497" t="s">
        <v>17</v>
      </c>
      <c r="F1497" s="8" t="str">
        <f t="shared" si="231"/>
        <v>Sep</v>
      </c>
      <c r="G1497">
        <v>5</v>
      </c>
      <c r="H1497" s="15" t="str">
        <f t="shared" si="232"/>
        <v>5-Sep-1972</v>
      </c>
      <c r="I1497" s="13">
        <v>26547</v>
      </c>
      <c r="J1497" s="18">
        <f t="shared" si="233"/>
        <v>50</v>
      </c>
      <c r="K1497">
        <v>0</v>
      </c>
      <c r="L1497" s="14">
        <v>12640.24</v>
      </c>
      <c r="M1497" t="s">
        <v>9</v>
      </c>
      <c r="N1497">
        <f t="shared" si="234"/>
        <v>4</v>
      </c>
      <c r="O1497" s="8" t="str">
        <f t="shared" si="235"/>
        <v>tier - 3</v>
      </c>
      <c r="P1497" t="s">
        <v>13</v>
      </c>
      <c r="Q1497">
        <f t="shared" si="236"/>
        <v>2</v>
      </c>
      <c r="R1497" s="8" t="str">
        <f t="shared" si="237"/>
        <v>tier - 1</v>
      </c>
      <c r="S1497" t="s">
        <v>39</v>
      </c>
      <c r="T1497" s="8" t="str">
        <f t="shared" si="238"/>
        <v>R1011</v>
      </c>
    </row>
    <row r="1498" spans="1:20">
      <c r="A1498" t="s">
        <v>1526</v>
      </c>
      <c r="B1498" t="str">
        <f t="shared" si="239"/>
        <v>Id842</v>
      </c>
      <c r="C1498">
        <v>1966</v>
      </c>
      <c r="D1498" s="8">
        <f t="shared" si="230"/>
        <v>1966</v>
      </c>
      <c r="E1498" t="s">
        <v>27</v>
      </c>
      <c r="F1498" s="8" t="str">
        <f t="shared" si="231"/>
        <v>Dec</v>
      </c>
      <c r="G1498">
        <v>17</v>
      </c>
      <c r="H1498" s="15" t="str">
        <f t="shared" si="232"/>
        <v>17-Dec-1966</v>
      </c>
      <c r="I1498" s="13">
        <v>24458</v>
      </c>
      <c r="J1498" s="18">
        <f t="shared" si="233"/>
        <v>56</v>
      </c>
      <c r="K1498">
        <v>2</v>
      </c>
      <c r="L1498" s="14">
        <v>12643.38</v>
      </c>
      <c r="M1498" t="s">
        <v>9</v>
      </c>
      <c r="N1498">
        <f t="shared" si="234"/>
        <v>4</v>
      </c>
      <c r="O1498" s="8" t="str">
        <f t="shared" si="235"/>
        <v>tier - 3</v>
      </c>
      <c r="P1498" t="s">
        <v>13</v>
      </c>
      <c r="Q1498">
        <f t="shared" si="236"/>
        <v>2</v>
      </c>
      <c r="R1498" s="8" t="str">
        <f t="shared" si="237"/>
        <v>tier - 1</v>
      </c>
      <c r="S1498" t="s">
        <v>20</v>
      </c>
      <c r="T1498" s="8" t="str">
        <f t="shared" si="238"/>
        <v>R1012</v>
      </c>
    </row>
    <row r="1499" spans="1:20">
      <c r="A1499" t="s">
        <v>1527</v>
      </c>
      <c r="B1499" t="str">
        <f t="shared" si="239"/>
        <v>Id841</v>
      </c>
      <c r="C1499">
        <v>1962</v>
      </c>
      <c r="D1499" s="8">
        <f t="shared" si="230"/>
        <v>1962</v>
      </c>
      <c r="E1499" t="s">
        <v>7</v>
      </c>
      <c r="F1499" s="8" t="str">
        <f t="shared" si="231"/>
        <v>Jul</v>
      </c>
      <c r="G1499">
        <v>11</v>
      </c>
      <c r="H1499" s="15" t="str">
        <f t="shared" si="232"/>
        <v>11-Jul-1962</v>
      </c>
      <c r="I1499" s="13">
        <v>22838</v>
      </c>
      <c r="J1499" s="18">
        <f t="shared" si="233"/>
        <v>60</v>
      </c>
      <c r="K1499">
        <v>0</v>
      </c>
      <c r="L1499" s="14">
        <v>12644.59</v>
      </c>
      <c r="M1499" t="s">
        <v>9</v>
      </c>
      <c r="N1499">
        <f t="shared" si="234"/>
        <v>4</v>
      </c>
      <c r="O1499" s="8" t="str">
        <f t="shared" si="235"/>
        <v>tier - 3</v>
      </c>
      <c r="P1499" t="s">
        <v>8</v>
      </c>
      <c r="Q1499">
        <f t="shared" si="236"/>
        <v>9</v>
      </c>
      <c r="R1499" s="8" t="str">
        <f t="shared" si="237"/>
        <v>tier - 2</v>
      </c>
      <c r="S1499" t="s">
        <v>39</v>
      </c>
      <c r="T1499" s="8" t="str">
        <f t="shared" si="238"/>
        <v>R1011</v>
      </c>
    </row>
    <row r="1500" spans="1:20">
      <c r="A1500" t="s">
        <v>1528</v>
      </c>
      <c r="B1500" t="str">
        <f t="shared" si="239"/>
        <v>Id840</v>
      </c>
      <c r="C1500">
        <v>1965</v>
      </c>
      <c r="D1500" s="8">
        <f t="shared" si="230"/>
        <v>1965</v>
      </c>
      <c r="E1500" t="s">
        <v>17</v>
      </c>
      <c r="F1500" s="8" t="str">
        <f t="shared" si="231"/>
        <v>Sep</v>
      </c>
      <c r="G1500">
        <v>14</v>
      </c>
      <c r="H1500" s="15" t="str">
        <f t="shared" si="232"/>
        <v>14-Sep-1965</v>
      </c>
      <c r="I1500" s="13">
        <v>23999</v>
      </c>
      <c r="J1500" s="18">
        <f t="shared" si="233"/>
        <v>57</v>
      </c>
      <c r="K1500">
        <v>2</v>
      </c>
      <c r="L1500" s="14">
        <v>12646.21</v>
      </c>
      <c r="M1500" t="s">
        <v>9</v>
      </c>
      <c r="N1500">
        <f t="shared" si="234"/>
        <v>4</v>
      </c>
      <c r="O1500" s="8" t="str">
        <f t="shared" si="235"/>
        <v>tier - 3</v>
      </c>
      <c r="P1500" t="s">
        <v>8</v>
      </c>
      <c r="Q1500">
        <f t="shared" si="236"/>
        <v>9</v>
      </c>
      <c r="R1500" s="8" t="str">
        <f t="shared" si="237"/>
        <v>tier - 2</v>
      </c>
      <c r="S1500" t="s">
        <v>39</v>
      </c>
      <c r="T1500" s="8" t="str">
        <f t="shared" si="238"/>
        <v>R1011</v>
      </c>
    </row>
    <row r="1501" spans="1:20">
      <c r="A1501" t="s">
        <v>1529</v>
      </c>
      <c r="B1501" t="str">
        <f t="shared" si="239"/>
        <v>Id839</v>
      </c>
      <c r="C1501">
        <v>1962</v>
      </c>
      <c r="D1501" s="8">
        <f t="shared" si="230"/>
        <v>1962</v>
      </c>
      <c r="E1501" t="s">
        <v>32</v>
      </c>
      <c r="F1501" s="8" t="str">
        <f t="shared" si="231"/>
        <v>Aug</v>
      </c>
      <c r="G1501">
        <v>27</v>
      </c>
      <c r="H1501" s="15" t="str">
        <f t="shared" si="232"/>
        <v>27-Aug-1962</v>
      </c>
      <c r="I1501" s="13">
        <v>22885</v>
      </c>
      <c r="J1501" s="18">
        <f t="shared" si="233"/>
        <v>60</v>
      </c>
      <c r="K1501">
        <v>0</v>
      </c>
      <c r="L1501" s="14">
        <v>12648.7</v>
      </c>
      <c r="M1501" t="s">
        <v>9</v>
      </c>
      <c r="N1501">
        <f t="shared" si="234"/>
        <v>4</v>
      </c>
      <c r="O1501" s="8" t="str">
        <f t="shared" si="235"/>
        <v>tier - 3</v>
      </c>
      <c r="P1501" t="s">
        <v>8</v>
      </c>
      <c r="Q1501">
        <f t="shared" si="236"/>
        <v>9</v>
      </c>
      <c r="R1501" s="8" t="str">
        <f t="shared" si="237"/>
        <v>tier - 2</v>
      </c>
      <c r="S1501" t="s">
        <v>10</v>
      </c>
      <c r="T1501" s="8" t="str">
        <f t="shared" si="238"/>
        <v>R1013</v>
      </c>
    </row>
    <row r="1502" spans="1:20">
      <c r="A1502" t="s">
        <v>1530</v>
      </c>
      <c r="B1502" t="str">
        <f t="shared" si="239"/>
        <v>Id838</v>
      </c>
      <c r="C1502">
        <v>1974</v>
      </c>
      <c r="D1502" s="8">
        <f t="shared" si="230"/>
        <v>1974</v>
      </c>
      <c r="E1502" t="s">
        <v>17</v>
      </c>
      <c r="F1502" s="8" t="str">
        <f t="shared" si="231"/>
        <v>Sep</v>
      </c>
      <c r="G1502">
        <v>24</v>
      </c>
      <c r="H1502" s="15" t="str">
        <f t="shared" si="232"/>
        <v>24-Sep-1974</v>
      </c>
      <c r="I1502" s="13">
        <v>27296</v>
      </c>
      <c r="J1502" s="18">
        <f t="shared" si="233"/>
        <v>48</v>
      </c>
      <c r="K1502">
        <v>0</v>
      </c>
      <c r="L1502" s="14">
        <v>12697.48</v>
      </c>
      <c r="M1502" t="s">
        <v>9</v>
      </c>
      <c r="N1502">
        <f t="shared" si="234"/>
        <v>4</v>
      </c>
      <c r="O1502" s="8" t="str">
        <f t="shared" si="235"/>
        <v>tier - 3</v>
      </c>
      <c r="P1502" t="s">
        <v>9</v>
      </c>
      <c r="Q1502">
        <f t="shared" si="236"/>
        <v>1</v>
      </c>
      <c r="R1502" s="8" t="str">
        <f t="shared" si="237"/>
        <v>tier - 3</v>
      </c>
      <c r="S1502" t="s">
        <v>297</v>
      </c>
      <c r="T1502" s="8" t="str">
        <f t="shared" si="238"/>
        <v>R1021</v>
      </c>
    </row>
    <row r="1503" spans="1:20">
      <c r="A1503" t="s">
        <v>1531</v>
      </c>
      <c r="B1503" t="str">
        <f t="shared" si="239"/>
        <v>Id837</v>
      </c>
      <c r="C1503">
        <v>1992</v>
      </c>
      <c r="D1503" s="8">
        <f t="shared" si="230"/>
        <v>1992</v>
      </c>
      <c r="E1503" t="s">
        <v>7</v>
      </c>
      <c r="F1503" s="8" t="str">
        <f t="shared" si="231"/>
        <v>Jul</v>
      </c>
      <c r="G1503">
        <v>7</v>
      </c>
      <c r="H1503" s="15" t="str">
        <f t="shared" si="232"/>
        <v>7-Jul-1992</v>
      </c>
      <c r="I1503" s="13">
        <v>33792</v>
      </c>
      <c r="J1503" s="18">
        <f t="shared" si="233"/>
        <v>30</v>
      </c>
      <c r="K1503">
        <v>0</v>
      </c>
      <c r="L1503" s="14">
        <v>12699.56</v>
      </c>
      <c r="M1503" t="s">
        <v>9</v>
      </c>
      <c r="N1503">
        <f t="shared" si="234"/>
        <v>4</v>
      </c>
      <c r="O1503" s="8" t="str">
        <f t="shared" si="235"/>
        <v>tier - 3</v>
      </c>
      <c r="P1503" t="s">
        <v>8</v>
      </c>
      <c r="Q1503">
        <f t="shared" si="236"/>
        <v>9</v>
      </c>
      <c r="R1503" s="8" t="str">
        <f t="shared" si="237"/>
        <v>tier - 2</v>
      </c>
      <c r="S1503" t="s">
        <v>39</v>
      </c>
      <c r="T1503" s="8" t="str">
        <f t="shared" si="238"/>
        <v>R1011</v>
      </c>
    </row>
    <row r="1504" spans="1:20">
      <c r="A1504" t="s">
        <v>1532</v>
      </c>
      <c r="B1504" t="str">
        <f t="shared" si="239"/>
        <v>Id836</v>
      </c>
      <c r="C1504">
        <v>1964</v>
      </c>
      <c r="D1504" s="8">
        <f t="shared" si="230"/>
        <v>1964</v>
      </c>
      <c r="E1504" t="s">
        <v>12</v>
      </c>
      <c r="F1504" s="8" t="str">
        <f t="shared" si="231"/>
        <v>Nov</v>
      </c>
      <c r="G1504">
        <v>28</v>
      </c>
      <c r="H1504" s="15" t="str">
        <f t="shared" si="232"/>
        <v>28-Nov-1964</v>
      </c>
      <c r="I1504" s="13">
        <v>23709</v>
      </c>
      <c r="J1504" s="18">
        <f t="shared" si="233"/>
        <v>58</v>
      </c>
      <c r="K1504">
        <v>0</v>
      </c>
      <c r="L1504" s="14">
        <v>12700.63</v>
      </c>
      <c r="M1504" t="s">
        <v>9</v>
      </c>
      <c r="N1504">
        <f t="shared" si="234"/>
        <v>4</v>
      </c>
      <c r="O1504" s="8" t="str">
        <f t="shared" si="235"/>
        <v>tier - 3</v>
      </c>
      <c r="P1504" t="s">
        <v>9</v>
      </c>
      <c r="Q1504">
        <f t="shared" si="236"/>
        <v>1</v>
      </c>
      <c r="R1504" s="8" t="str">
        <f t="shared" si="237"/>
        <v>tier - 3</v>
      </c>
      <c r="S1504" t="s">
        <v>39</v>
      </c>
      <c r="T1504" s="8" t="str">
        <f t="shared" si="238"/>
        <v>R1011</v>
      </c>
    </row>
    <row r="1505" spans="1:20">
      <c r="A1505" t="s">
        <v>1533</v>
      </c>
      <c r="B1505" t="str">
        <f t="shared" si="239"/>
        <v>Id835</v>
      </c>
      <c r="C1505">
        <v>1970</v>
      </c>
      <c r="D1505" s="8">
        <f t="shared" si="230"/>
        <v>1970</v>
      </c>
      <c r="E1505" t="s">
        <v>7</v>
      </c>
      <c r="F1505" s="8" t="str">
        <f t="shared" si="231"/>
        <v>Jul</v>
      </c>
      <c r="G1505">
        <v>8</v>
      </c>
      <c r="H1505" s="15" t="str">
        <f t="shared" si="232"/>
        <v>8-Jul-1970</v>
      </c>
      <c r="I1505" s="13">
        <v>25757</v>
      </c>
      <c r="J1505" s="18">
        <f t="shared" si="233"/>
        <v>52</v>
      </c>
      <c r="K1505">
        <v>0</v>
      </c>
      <c r="L1505" s="14">
        <v>12713</v>
      </c>
      <c r="M1505" t="s">
        <v>9</v>
      </c>
      <c r="N1505">
        <f t="shared" si="234"/>
        <v>4</v>
      </c>
      <c r="O1505" s="8" t="str">
        <f t="shared" si="235"/>
        <v>tier - 3</v>
      </c>
      <c r="P1505" t="s">
        <v>13</v>
      </c>
      <c r="Q1505">
        <f t="shared" si="236"/>
        <v>2</v>
      </c>
      <c r="R1505" s="8" t="str">
        <f t="shared" si="237"/>
        <v>tier - 1</v>
      </c>
      <c r="S1505" t="s">
        <v>39</v>
      </c>
      <c r="T1505" s="8" t="str">
        <f t="shared" si="238"/>
        <v>R1011</v>
      </c>
    </row>
    <row r="1506" spans="1:20">
      <c r="A1506" t="s">
        <v>1534</v>
      </c>
      <c r="B1506" t="str">
        <f t="shared" si="239"/>
        <v>Id834</v>
      </c>
      <c r="C1506">
        <v>1988</v>
      </c>
      <c r="D1506" s="8">
        <f t="shared" si="230"/>
        <v>1988</v>
      </c>
      <c r="E1506" t="s">
        <v>7</v>
      </c>
      <c r="F1506" s="8" t="str">
        <f t="shared" si="231"/>
        <v>Jul</v>
      </c>
      <c r="G1506">
        <v>17</v>
      </c>
      <c r="H1506" s="15" t="str">
        <f t="shared" si="232"/>
        <v>17-Jul-1988</v>
      </c>
      <c r="I1506" s="13">
        <v>32341</v>
      </c>
      <c r="J1506" s="18">
        <f t="shared" si="233"/>
        <v>34</v>
      </c>
      <c r="K1506">
        <v>3</v>
      </c>
      <c r="L1506" s="14">
        <v>12718.21</v>
      </c>
      <c r="M1506" t="s">
        <v>9</v>
      </c>
      <c r="N1506">
        <f t="shared" si="234"/>
        <v>4</v>
      </c>
      <c r="O1506" s="8" t="str">
        <f t="shared" si="235"/>
        <v>tier - 3</v>
      </c>
      <c r="P1506" t="s">
        <v>13</v>
      </c>
      <c r="Q1506">
        <f t="shared" si="236"/>
        <v>2</v>
      </c>
      <c r="R1506" s="8" t="str">
        <f t="shared" si="237"/>
        <v>tier - 1</v>
      </c>
      <c r="S1506" t="s">
        <v>532</v>
      </c>
      <c r="T1506" s="8" t="str">
        <f t="shared" si="238"/>
        <v>R1026</v>
      </c>
    </row>
    <row r="1507" spans="1:20">
      <c r="A1507" t="s">
        <v>1535</v>
      </c>
      <c r="B1507" t="str">
        <f t="shared" si="239"/>
        <v>Id833</v>
      </c>
      <c r="C1507">
        <v>1962</v>
      </c>
      <c r="D1507" s="8">
        <f t="shared" si="230"/>
        <v>1962</v>
      </c>
      <c r="E1507" t="s">
        <v>17</v>
      </c>
      <c r="F1507" s="8" t="str">
        <f t="shared" si="231"/>
        <v>Sep</v>
      </c>
      <c r="G1507">
        <v>2</v>
      </c>
      <c r="H1507" s="15" t="str">
        <f t="shared" si="232"/>
        <v>2-Sep-1962</v>
      </c>
      <c r="I1507" s="13">
        <v>22891</v>
      </c>
      <c r="J1507" s="18">
        <f t="shared" si="233"/>
        <v>60</v>
      </c>
      <c r="K1507">
        <v>0</v>
      </c>
      <c r="L1507" s="14">
        <v>12731</v>
      </c>
      <c r="M1507" t="s">
        <v>9</v>
      </c>
      <c r="N1507">
        <f t="shared" si="234"/>
        <v>4</v>
      </c>
      <c r="O1507" s="8" t="str">
        <f t="shared" si="235"/>
        <v>tier - 3</v>
      </c>
      <c r="P1507" t="s">
        <v>9</v>
      </c>
      <c r="Q1507">
        <f t="shared" si="236"/>
        <v>1</v>
      </c>
      <c r="R1507" s="8" t="str">
        <f t="shared" si="237"/>
        <v>tier - 3</v>
      </c>
      <c r="S1507" t="s">
        <v>165</v>
      </c>
      <c r="T1507" s="8" t="str">
        <f t="shared" si="238"/>
        <v>R1016</v>
      </c>
    </row>
    <row r="1508" spans="1:20">
      <c r="A1508" t="s">
        <v>1536</v>
      </c>
      <c r="B1508" t="str">
        <f t="shared" si="239"/>
        <v>Id832</v>
      </c>
      <c r="C1508">
        <v>1962</v>
      </c>
      <c r="D1508" s="8">
        <f t="shared" si="230"/>
        <v>1962</v>
      </c>
      <c r="E1508" t="s">
        <v>34</v>
      </c>
      <c r="F1508" s="8" t="str">
        <f t="shared" si="231"/>
        <v>Oct</v>
      </c>
      <c r="G1508">
        <v>1</v>
      </c>
      <c r="H1508" s="15" t="str">
        <f t="shared" si="232"/>
        <v>1-Oct-1962</v>
      </c>
      <c r="I1508" s="13">
        <v>22920</v>
      </c>
      <c r="J1508" s="18">
        <f t="shared" si="233"/>
        <v>60</v>
      </c>
      <c r="K1508">
        <v>0</v>
      </c>
      <c r="L1508" s="14">
        <v>12741.17</v>
      </c>
      <c r="M1508" t="s">
        <v>9</v>
      </c>
      <c r="N1508">
        <f t="shared" si="234"/>
        <v>4</v>
      </c>
      <c r="O1508" s="8" t="str">
        <f t="shared" si="235"/>
        <v>tier - 3</v>
      </c>
      <c r="P1508" t="s">
        <v>13</v>
      </c>
      <c r="Q1508">
        <f t="shared" si="236"/>
        <v>2</v>
      </c>
      <c r="R1508" s="8" t="str">
        <f t="shared" si="237"/>
        <v>tier - 1</v>
      </c>
      <c r="S1508" t="s">
        <v>353</v>
      </c>
      <c r="T1508" s="8" t="str">
        <f t="shared" si="238"/>
        <v>R1017</v>
      </c>
    </row>
    <row r="1509" spans="1:20">
      <c r="A1509" t="s">
        <v>1537</v>
      </c>
      <c r="B1509" t="str">
        <f t="shared" si="239"/>
        <v>Id831</v>
      </c>
      <c r="C1509">
        <v>1975</v>
      </c>
      <c r="D1509" s="8">
        <f t="shared" si="230"/>
        <v>1975</v>
      </c>
      <c r="E1509" t="s">
        <v>17</v>
      </c>
      <c r="F1509" s="8" t="str">
        <f t="shared" si="231"/>
        <v>Sep</v>
      </c>
      <c r="G1509">
        <v>25</v>
      </c>
      <c r="H1509" s="15" t="str">
        <f t="shared" si="232"/>
        <v>25-Sep-1975</v>
      </c>
      <c r="I1509" s="13">
        <v>27662</v>
      </c>
      <c r="J1509" s="18">
        <f t="shared" si="233"/>
        <v>47</v>
      </c>
      <c r="K1509">
        <v>1</v>
      </c>
      <c r="L1509" s="14">
        <v>12770.27</v>
      </c>
      <c r="M1509" t="s">
        <v>9</v>
      </c>
      <c r="N1509">
        <f t="shared" si="234"/>
        <v>4</v>
      </c>
      <c r="O1509" s="8" t="str">
        <f t="shared" si="235"/>
        <v>tier - 3</v>
      </c>
      <c r="P1509" t="s">
        <v>9</v>
      </c>
      <c r="Q1509">
        <f t="shared" si="236"/>
        <v>1</v>
      </c>
      <c r="R1509" s="8" t="str">
        <f t="shared" si="237"/>
        <v>tier - 3</v>
      </c>
      <c r="S1509" t="s">
        <v>297</v>
      </c>
      <c r="T1509" s="8" t="str">
        <f t="shared" si="238"/>
        <v>R1021</v>
      </c>
    </row>
    <row r="1510" spans="1:20">
      <c r="A1510" t="s">
        <v>1538</v>
      </c>
      <c r="B1510" t="str">
        <f t="shared" si="239"/>
        <v>Id830</v>
      </c>
      <c r="C1510">
        <v>1972</v>
      </c>
      <c r="D1510" s="8">
        <f t="shared" si="230"/>
        <v>1972</v>
      </c>
      <c r="E1510" t="s">
        <v>34</v>
      </c>
      <c r="F1510" s="8" t="str">
        <f t="shared" si="231"/>
        <v>Oct</v>
      </c>
      <c r="G1510">
        <v>7</v>
      </c>
      <c r="H1510" s="15" t="str">
        <f t="shared" si="232"/>
        <v>7-Oct-1972</v>
      </c>
      <c r="I1510" s="13">
        <v>26579</v>
      </c>
      <c r="J1510" s="18">
        <f t="shared" si="233"/>
        <v>50</v>
      </c>
      <c r="K1510">
        <v>0</v>
      </c>
      <c r="L1510" s="14">
        <v>12776.05</v>
      </c>
      <c r="M1510" t="s">
        <v>9</v>
      </c>
      <c r="N1510">
        <f t="shared" si="234"/>
        <v>4</v>
      </c>
      <c r="O1510" s="8" t="str">
        <f t="shared" si="235"/>
        <v>tier - 3</v>
      </c>
      <c r="P1510" t="s">
        <v>9</v>
      </c>
      <c r="Q1510">
        <f t="shared" si="236"/>
        <v>1</v>
      </c>
      <c r="R1510" s="8" t="str">
        <f t="shared" si="237"/>
        <v>tier - 3</v>
      </c>
      <c r="S1510" t="s">
        <v>532</v>
      </c>
      <c r="T1510" s="8" t="str">
        <f t="shared" si="238"/>
        <v>R1026</v>
      </c>
    </row>
    <row r="1511" spans="1:20">
      <c r="A1511" t="s">
        <v>1539</v>
      </c>
      <c r="B1511" t="str">
        <f t="shared" si="239"/>
        <v>Id829</v>
      </c>
      <c r="C1511">
        <v>1963</v>
      </c>
      <c r="D1511" s="8">
        <f t="shared" si="230"/>
        <v>1963</v>
      </c>
      <c r="E1511" t="s">
        <v>27</v>
      </c>
      <c r="F1511" s="8" t="str">
        <f t="shared" si="231"/>
        <v>Dec</v>
      </c>
      <c r="G1511">
        <v>5</v>
      </c>
      <c r="H1511" s="15" t="str">
        <f t="shared" si="232"/>
        <v>5-Dec-1963</v>
      </c>
      <c r="I1511" s="13">
        <v>23350</v>
      </c>
      <c r="J1511" s="18">
        <f t="shared" si="233"/>
        <v>59</v>
      </c>
      <c r="K1511">
        <v>0</v>
      </c>
      <c r="L1511" s="14">
        <v>12788.03</v>
      </c>
      <c r="M1511" t="s">
        <v>9</v>
      </c>
      <c r="N1511">
        <f t="shared" si="234"/>
        <v>4</v>
      </c>
      <c r="O1511" s="8" t="str">
        <f t="shared" si="235"/>
        <v>tier - 3</v>
      </c>
      <c r="P1511" t="s">
        <v>9</v>
      </c>
      <c r="Q1511">
        <f t="shared" si="236"/>
        <v>1</v>
      </c>
      <c r="R1511" s="8" t="str">
        <f t="shared" si="237"/>
        <v>tier - 3</v>
      </c>
      <c r="S1511" t="s">
        <v>197</v>
      </c>
      <c r="T1511" s="8" t="str">
        <f t="shared" si="238"/>
        <v>R1025</v>
      </c>
    </row>
    <row r="1512" spans="1:20">
      <c r="A1512" t="s">
        <v>1540</v>
      </c>
      <c r="B1512" t="str">
        <f t="shared" si="239"/>
        <v>Id828</v>
      </c>
      <c r="C1512">
        <v>1983</v>
      </c>
      <c r="D1512" s="8">
        <f t="shared" si="230"/>
        <v>1983</v>
      </c>
      <c r="E1512" t="s">
        <v>34</v>
      </c>
      <c r="F1512" s="8" t="str">
        <f t="shared" si="231"/>
        <v>Oct</v>
      </c>
      <c r="G1512">
        <v>29</v>
      </c>
      <c r="H1512" s="15" t="str">
        <f t="shared" si="232"/>
        <v>29-Oct-1983</v>
      </c>
      <c r="I1512" s="13">
        <v>30618</v>
      </c>
      <c r="J1512" s="18">
        <f t="shared" si="233"/>
        <v>39</v>
      </c>
      <c r="K1512">
        <v>3</v>
      </c>
      <c r="L1512" s="14">
        <v>12788.18</v>
      </c>
      <c r="M1512" t="s">
        <v>9</v>
      </c>
      <c r="N1512">
        <f t="shared" si="234"/>
        <v>4</v>
      </c>
      <c r="O1512" s="8" t="str">
        <f t="shared" si="235"/>
        <v>tier - 3</v>
      </c>
      <c r="P1512" t="s">
        <v>13</v>
      </c>
      <c r="Q1512">
        <f t="shared" si="236"/>
        <v>2</v>
      </c>
      <c r="R1512" s="8" t="str">
        <f t="shared" si="237"/>
        <v>tier - 1</v>
      </c>
      <c r="S1512" t="s">
        <v>532</v>
      </c>
      <c r="T1512" s="8" t="str">
        <f t="shared" si="238"/>
        <v>R1026</v>
      </c>
    </row>
    <row r="1513" spans="1:20">
      <c r="A1513" t="s">
        <v>1541</v>
      </c>
      <c r="B1513" t="str">
        <f t="shared" si="239"/>
        <v>Id827</v>
      </c>
      <c r="C1513">
        <v>1978</v>
      </c>
      <c r="D1513" s="8">
        <f t="shared" si="230"/>
        <v>1978</v>
      </c>
      <c r="E1513" t="s">
        <v>7</v>
      </c>
      <c r="F1513" s="8" t="str">
        <f t="shared" si="231"/>
        <v>Jul</v>
      </c>
      <c r="G1513">
        <v>24</v>
      </c>
      <c r="H1513" s="15" t="str">
        <f t="shared" si="232"/>
        <v>24-Jul-1978</v>
      </c>
      <c r="I1513" s="13">
        <v>28695</v>
      </c>
      <c r="J1513" s="18">
        <f t="shared" si="233"/>
        <v>44</v>
      </c>
      <c r="K1513">
        <v>0</v>
      </c>
      <c r="L1513" s="14">
        <v>12797.21</v>
      </c>
      <c r="M1513" t="s">
        <v>9</v>
      </c>
      <c r="N1513">
        <f t="shared" si="234"/>
        <v>4</v>
      </c>
      <c r="O1513" s="8" t="str">
        <f t="shared" si="235"/>
        <v>tier - 3</v>
      </c>
      <c r="P1513" t="s">
        <v>13</v>
      </c>
      <c r="Q1513">
        <f t="shared" si="236"/>
        <v>2</v>
      </c>
      <c r="R1513" s="8" t="str">
        <f t="shared" si="237"/>
        <v>tier - 1</v>
      </c>
      <c r="S1513" t="s">
        <v>244</v>
      </c>
      <c r="T1513" s="8" t="str">
        <f t="shared" si="238"/>
        <v>R1024</v>
      </c>
    </row>
    <row r="1514" spans="1:20">
      <c r="A1514" t="s">
        <v>1542</v>
      </c>
      <c r="B1514" t="str">
        <f t="shared" si="239"/>
        <v>Id826</v>
      </c>
      <c r="C1514">
        <v>1963</v>
      </c>
      <c r="D1514" s="8">
        <f t="shared" si="230"/>
        <v>1963</v>
      </c>
      <c r="E1514" t="s">
        <v>7</v>
      </c>
      <c r="F1514" s="8" t="str">
        <f t="shared" si="231"/>
        <v>Jul</v>
      </c>
      <c r="G1514">
        <v>20</v>
      </c>
      <c r="H1514" s="15" t="str">
        <f t="shared" si="232"/>
        <v>20-Jul-1963</v>
      </c>
      <c r="I1514" s="13">
        <v>23212</v>
      </c>
      <c r="J1514" s="18">
        <f t="shared" si="233"/>
        <v>59</v>
      </c>
      <c r="K1514">
        <v>0</v>
      </c>
      <c r="L1514" s="14">
        <v>12815.44</v>
      </c>
      <c r="M1514" t="s">
        <v>9</v>
      </c>
      <c r="N1514">
        <f t="shared" si="234"/>
        <v>4</v>
      </c>
      <c r="O1514" s="8" t="str">
        <f t="shared" si="235"/>
        <v>tier - 3</v>
      </c>
      <c r="P1514" t="s">
        <v>9</v>
      </c>
      <c r="Q1514">
        <f t="shared" si="236"/>
        <v>1</v>
      </c>
      <c r="R1514" s="8" t="str">
        <f t="shared" si="237"/>
        <v>tier - 3</v>
      </c>
      <c r="S1514" t="s">
        <v>244</v>
      </c>
      <c r="T1514" s="8" t="str">
        <f t="shared" si="238"/>
        <v>R1024</v>
      </c>
    </row>
    <row r="1515" spans="1:20">
      <c r="A1515" t="s">
        <v>1543</v>
      </c>
      <c r="B1515" t="str">
        <f t="shared" si="239"/>
        <v>Id825</v>
      </c>
      <c r="C1515">
        <v>1967</v>
      </c>
      <c r="D1515" s="8">
        <f t="shared" si="230"/>
        <v>1967</v>
      </c>
      <c r="E1515" t="s">
        <v>17</v>
      </c>
      <c r="F1515" s="8" t="str">
        <f t="shared" si="231"/>
        <v>Sep</v>
      </c>
      <c r="G1515">
        <v>25</v>
      </c>
      <c r="H1515" s="15" t="str">
        <f t="shared" si="232"/>
        <v>25-Sep-1967</v>
      </c>
      <c r="I1515" s="13">
        <v>24740</v>
      </c>
      <c r="J1515" s="18">
        <f t="shared" si="233"/>
        <v>55</v>
      </c>
      <c r="K1515">
        <v>0</v>
      </c>
      <c r="L1515" s="14">
        <v>12823.25</v>
      </c>
      <c r="M1515" t="s">
        <v>9</v>
      </c>
      <c r="N1515">
        <f t="shared" si="234"/>
        <v>4</v>
      </c>
      <c r="O1515" s="8" t="str">
        <f t="shared" si="235"/>
        <v>tier - 3</v>
      </c>
      <c r="P1515" t="s">
        <v>9</v>
      </c>
      <c r="Q1515">
        <f t="shared" si="236"/>
        <v>1</v>
      </c>
      <c r="R1515" s="8" t="str">
        <f t="shared" si="237"/>
        <v>tier - 3</v>
      </c>
      <c r="S1515" t="s">
        <v>297</v>
      </c>
      <c r="T1515" s="8" t="str">
        <f t="shared" si="238"/>
        <v>R1021</v>
      </c>
    </row>
    <row r="1516" spans="1:20">
      <c r="A1516" t="s">
        <v>1544</v>
      </c>
      <c r="B1516" t="str">
        <f t="shared" si="239"/>
        <v>Id824</v>
      </c>
      <c r="C1516">
        <v>2004</v>
      </c>
      <c r="D1516" s="8">
        <f t="shared" si="230"/>
        <v>2004</v>
      </c>
      <c r="E1516" t="s">
        <v>12</v>
      </c>
      <c r="F1516" s="8" t="str">
        <f t="shared" si="231"/>
        <v>Nov</v>
      </c>
      <c r="G1516">
        <v>9</v>
      </c>
      <c r="H1516" s="15" t="str">
        <f t="shared" si="232"/>
        <v>9-Nov-2004</v>
      </c>
      <c r="I1516" s="13">
        <v>38300</v>
      </c>
      <c r="J1516" s="18">
        <f t="shared" si="233"/>
        <v>18</v>
      </c>
      <c r="K1516">
        <v>2</v>
      </c>
      <c r="L1516" s="14">
        <v>12829.46</v>
      </c>
      <c r="M1516" t="s">
        <v>9</v>
      </c>
      <c r="N1516">
        <f t="shared" si="234"/>
        <v>4</v>
      </c>
      <c r="O1516" s="8" t="str">
        <f t="shared" si="235"/>
        <v>tier - 3</v>
      </c>
      <c r="P1516" t="s">
        <v>9</v>
      </c>
      <c r="Q1516">
        <f t="shared" si="236"/>
        <v>1</v>
      </c>
      <c r="R1516" s="8" t="str">
        <f t="shared" si="237"/>
        <v>tier - 3</v>
      </c>
      <c r="S1516" t="s">
        <v>165</v>
      </c>
      <c r="T1516" s="8" t="str">
        <f t="shared" si="238"/>
        <v>R1016</v>
      </c>
    </row>
    <row r="1517" spans="1:20">
      <c r="A1517" t="s">
        <v>1545</v>
      </c>
      <c r="B1517" t="str">
        <f t="shared" si="239"/>
        <v>Id823</v>
      </c>
      <c r="C1517">
        <v>1993</v>
      </c>
      <c r="D1517" s="8">
        <f t="shared" si="230"/>
        <v>1993</v>
      </c>
      <c r="E1517" t="s">
        <v>17</v>
      </c>
      <c r="F1517" s="8" t="str">
        <f t="shared" si="231"/>
        <v>Sep</v>
      </c>
      <c r="G1517">
        <v>27</v>
      </c>
      <c r="H1517" s="15" t="str">
        <f t="shared" si="232"/>
        <v>27-Sep-1993</v>
      </c>
      <c r="I1517" s="13">
        <v>34239</v>
      </c>
      <c r="J1517" s="18">
        <f t="shared" si="233"/>
        <v>29</v>
      </c>
      <c r="K1517">
        <v>0</v>
      </c>
      <c r="L1517" s="14">
        <v>12847.24</v>
      </c>
      <c r="M1517" t="s">
        <v>9</v>
      </c>
      <c r="N1517">
        <f t="shared" si="234"/>
        <v>4</v>
      </c>
      <c r="O1517" s="8" t="str">
        <f t="shared" si="235"/>
        <v>tier - 3</v>
      </c>
      <c r="P1517" t="s">
        <v>8</v>
      </c>
      <c r="Q1517">
        <f t="shared" si="236"/>
        <v>9</v>
      </c>
      <c r="R1517" s="8" t="str">
        <f t="shared" si="237"/>
        <v>tier - 2</v>
      </c>
      <c r="S1517" t="s">
        <v>20</v>
      </c>
      <c r="T1517" s="8" t="str">
        <f t="shared" si="238"/>
        <v>R1012</v>
      </c>
    </row>
    <row r="1518" spans="1:20">
      <c r="A1518" t="s">
        <v>1546</v>
      </c>
      <c r="B1518" t="str">
        <f t="shared" si="239"/>
        <v>Id822</v>
      </c>
      <c r="C1518">
        <v>1973</v>
      </c>
      <c r="D1518" s="8">
        <f t="shared" si="230"/>
        <v>1973</v>
      </c>
      <c r="E1518" t="s">
        <v>17</v>
      </c>
      <c r="F1518" s="8" t="str">
        <f t="shared" si="231"/>
        <v>Sep</v>
      </c>
      <c r="G1518">
        <v>22</v>
      </c>
      <c r="H1518" s="15" t="str">
        <f t="shared" si="232"/>
        <v>22-Sep-1973</v>
      </c>
      <c r="I1518" s="13">
        <v>26929</v>
      </c>
      <c r="J1518" s="18">
        <f t="shared" si="233"/>
        <v>49</v>
      </c>
      <c r="K1518">
        <v>0</v>
      </c>
      <c r="L1518" s="14">
        <v>12852.37</v>
      </c>
      <c r="M1518" t="s">
        <v>9</v>
      </c>
      <c r="N1518">
        <f t="shared" si="234"/>
        <v>4</v>
      </c>
      <c r="O1518" s="8" t="str">
        <f t="shared" si="235"/>
        <v>tier - 3</v>
      </c>
      <c r="P1518" t="s">
        <v>13</v>
      </c>
      <c r="Q1518">
        <f t="shared" si="236"/>
        <v>2</v>
      </c>
      <c r="R1518" s="8" t="str">
        <f t="shared" si="237"/>
        <v>tier - 1</v>
      </c>
      <c r="S1518" t="s">
        <v>20</v>
      </c>
      <c r="T1518" s="8" t="str">
        <f t="shared" si="238"/>
        <v>R1012</v>
      </c>
    </row>
    <row r="1519" spans="1:20">
      <c r="A1519" t="s">
        <v>1547</v>
      </c>
      <c r="B1519" t="str">
        <f t="shared" si="239"/>
        <v>Id821</v>
      </c>
      <c r="C1519">
        <v>1963</v>
      </c>
      <c r="D1519" s="8">
        <f t="shared" si="230"/>
        <v>1963</v>
      </c>
      <c r="E1519" t="s">
        <v>17</v>
      </c>
      <c r="F1519" s="8" t="str">
        <f t="shared" si="231"/>
        <v>Sep</v>
      </c>
      <c r="G1519">
        <v>27</v>
      </c>
      <c r="H1519" s="15" t="str">
        <f t="shared" si="232"/>
        <v>27-Sep-1963</v>
      </c>
      <c r="I1519" s="13">
        <v>23281</v>
      </c>
      <c r="J1519" s="18">
        <f t="shared" si="233"/>
        <v>59</v>
      </c>
      <c r="K1519">
        <v>0</v>
      </c>
      <c r="L1519" s="14">
        <v>12856.84</v>
      </c>
      <c r="M1519" t="s">
        <v>9</v>
      </c>
      <c r="N1519">
        <f t="shared" si="234"/>
        <v>4</v>
      </c>
      <c r="O1519" s="8" t="str">
        <f t="shared" si="235"/>
        <v>tier - 3</v>
      </c>
      <c r="P1519" t="s">
        <v>9</v>
      </c>
      <c r="Q1519">
        <f t="shared" si="236"/>
        <v>1</v>
      </c>
      <c r="R1519" s="8" t="str">
        <f t="shared" si="237"/>
        <v>tier - 3</v>
      </c>
      <c r="S1519" t="s">
        <v>297</v>
      </c>
      <c r="T1519" s="8" t="str">
        <f t="shared" si="238"/>
        <v>R1021</v>
      </c>
    </row>
    <row r="1520" spans="1:20">
      <c r="A1520" t="s">
        <v>1548</v>
      </c>
      <c r="B1520" t="str">
        <f t="shared" si="239"/>
        <v>Id820</v>
      </c>
      <c r="C1520">
        <v>1984</v>
      </c>
      <c r="D1520" s="8">
        <f t="shared" si="230"/>
        <v>1984</v>
      </c>
      <c r="E1520" t="s">
        <v>32</v>
      </c>
      <c r="F1520" s="8" t="str">
        <f t="shared" si="231"/>
        <v>Aug</v>
      </c>
      <c r="G1520">
        <v>6</v>
      </c>
      <c r="H1520" s="15" t="str">
        <f t="shared" si="232"/>
        <v>6-Aug-1984</v>
      </c>
      <c r="I1520" s="13">
        <v>30900</v>
      </c>
      <c r="J1520" s="18">
        <f t="shared" si="233"/>
        <v>38</v>
      </c>
      <c r="K1520">
        <v>3</v>
      </c>
      <c r="L1520" s="14">
        <v>12870.31</v>
      </c>
      <c r="M1520" t="s">
        <v>9</v>
      </c>
      <c r="N1520">
        <f t="shared" si="234"/>
        <v>4</v>
      </c>
      <c r="O1520" s="8" t="str">
        <f t="shared" si="235"/>
        <v>tier - 3</v>
      </c>
      <c r="P1520" t="s">
        <v>9</v>
      </c>
      <c r="Q1520">
        <f t="shared" si="236"/>
        <v>1</v>
      </c>
      <c r="R1520" s="8" t="str">
        <f t="shared" si="237"/>
        <v>tier - 3</v>
      </c>
      <c r="S1520" t="s">
        <v>20</v>
      </c>
      <c r="T1520" s="8" t="str">
        <f t="shared" si="238"/>
        <v>R1012</v>
      </c>
    </row>
    <row r="1521" spans="1:20">
      <c r="A1521" t="s">
        <v>1549</v>
      </c>
      <c r="B1521" t="str">
        <f t="shared" si="239"/>
        <v>Id819</v>
      </c>
      <c r="C1521">
        <v>2004</v>
      </c>
      <c r="D1521" s="8">
        <f t="shared" si="230"/>
        <v>2004</v>
      </c>
      <c r="E1521" t="s">
        <v>7</v>
      </c>
      <c r="F1521" s="8" t="str">
        <f t="shared" si="231"/>
        <v>Jul</v>
      </c>
      <c r="G1521">
        <v>9</v>
      </c>
      <c r="H1521" s="15" t="str">
        <f t="shared" si="232"/>
        <v>9-Jul-2004</v>
      </c>
      <c r="I1521" s="13">
        <v>38177</v>
      </c>
      <c r="J1521" s="18">
        <f t="shared" si="233"/>
        <v>18</v>
      </c>
      <c r="K1521">
        <v>0</v>
      </c>
      <c r="L1521" s="14">
        <v>12890.06</v>
      </c>
      <c r="M1521" t="s">
        <v>9</v>
      </c>
      <c r="N1521">
        <f t="shared" si="234"/>
        <v>4</v>
      </c>
      <c r="O1521" s="8" t="str">
        <f t="shared" si="235"/>
        <v>tier - 3</v>
      </c>
      <c r="P1521" t="s">
        <v>13</v>
      </c>
      <c r="Q1521">
        <f t="shared" si="236"/>
        <v>2</v>
      </c>
      <c r="R1521" s="8" t="str">
        <f t="shared" si="237"/>
        <v>tier - 1</v>
      </c>
      <c r="S1521" t="s">
        <v>163</v>
      </c>
      <c r="T1521" s="8" t="str">
        <f t="shared" si="238"/>
        <v>R1019</v>
      </c>
    </row>
    <row r="1522" spans="1:20">
      <c r="A1522" t="s">
        <v>1550</v>
      </c>
      <c r="B1522" t="str">
        <f t="shared" si="239"/>
        <v>Id818</v>
      </c>
      <c r="C1522">
        <v>1963</v>
      </c>
      <c r="D1522" s="8">
        <f t="shared" si="230"/>
        <v>1963</v>
      </c>
      <c r="E1522" t="s">
        <v>32</v>
      </c>
      <c r="F1522" s="8" t="str">
        <f t="shared" si="231"/>
        <v>Aug</v>
      </c>
      <c r="G1522">
        <v>16</v>
      </c>
      <c r="H1522" s="15" t="str">
        <f t="shared" si="232"/>
        <v>16-Aug-1963</v>
      </c>
      <c r="I1522" s="13">
        <v>23239</v>
      </c>
      <c r="J1522" s="18">
        <f t="shared" si="233"/>
        <v>59</v>
      </c>
      <c r="K1522">
        <v>1</v>
      </c>
      <c r="L1522" s="14">
        <v>12913.99</v>
      </c>
      <c r="M1522" t="s">
        <v>9</v>
      </c>
      <c r="N1522">
        <f t="shared" si="234"/>
        <v>4</v>
      </c>
      <c r="O1522" s="8" t="str">
        <f t="shared" si="235"/>
        <v>tier - 3</v>
      </c>
      <c r="P1522" t="s">
        <v>8</v>
      </c>
      <c r="Q1522">
        <f t="shared" si="236"/>
        <v>9</v>
      </c>
      <c r="R1522" s="8" t="str">
        <f t="shared" si="237"/>
        <v>tier - 2</v>
      </c>
      <c r="S1522" t="s">
        <v>165</v>
      </c>
      <c r="T1522" s="8" t="str">
        <f t="shared" si="238"/>
        <v>R1016</v>
      </c>
    </row>
    <row r="1523" spans="1:20">
      <c r="A1523" t="s">
        <v>1551</v>
      </c>
      <c r="B1523" t="str">
        <f t="shared" si="239"/>
        <v>Id817</v>
      </c>
      <c r="C1523">
        <v>1963</v>
      </c>
      <c r="D1523" s="8">
        <f t="shared" si="230"/>
        <v>1963</v>
      </c>
      <c r="E1523" t="s">
        <v>17</v>
      </c>
      <c r="F1523" s="8" t="str">
        <f t="shared" si="231"/>
        <v>Sep</v>
      </c>
      <c r="G1523">
        <v>1</v>
      </c>
      <c r="H1523" s="15" t="str">
        <f t="shared" si="232"/>
        <v>1-Sep-1963</v>
      </c>
      <c r="I1523" s="13">
        <v>23255</v>
      </c>
      <c r="J1523" s="18">
        <f t="shared" si="233"/>
        <v>59</v>
      </c>
      <c r="K1523">
        <v>2</v>
      </c>
      <c r="L1523" s="14">
        <v>12925.89</v>
      </c>
      <c r="M1523" t="s">
        <v>9</v>
      </c>
      <c r="N1523">
        <f t="shared" si="234"/>
        <v>4</v>
      </c>
      <c r="O1523" s="8" t="str">
        <f t="shared" si="235"/>
        <v>tier - 3</v>
      </c>
      <c r="P1523" t="s">
        <v>8</v>
      </c>
      <c r="Q1523">
        <f t="shared" si="236"/>
        <v>9</v>
      </c>
      <c r="R1523" s="8" t="str">
        <f t="shared" si="237"/>
        <v>tier - 2</v>
      </c>
      <c r="S1523" t="s">
        <v>10</v>
      </c>
      <c r="T1523" s="8" t="str">
        <f t="shared" si="238"/>
        <v>R1013</v>
      </c>
    </row>
    <row r="1524" spans="1:20">
      <c r="A1524" t="s">
        <v>1552</v>
      </c>
      <c r="B1524" t="str">
        <f t="shared" si="239"/>
        <v>Id816</v>
      </c>
      <c r="C1524">
        <v>1963</v>
      </c>
      <c r="D1524" s="8">
        <f t="shared" si="230"/>
        <v>1963</v>
      </c>
      <c r="E1524" t="s">
        <v>32</v>
      </c>
      <c r="F1524" s="8" t="str">
        <f t="shared" si="231"/>
        <v>Aug</v>
      </c>
      <c r="G1524">
        <v>14</v>
      </c>
      <c r="H1524" s="15" t="str">
        <f t="shared" si="232"/>
        <v>14-Aug-1963</v>
      </c>
      <c r="I1524" s="13">
        <v>23237</v>
      </c>
      <c r="J1524" s="18">
        <f t="shared" si="233"/>
        <v>59</v>
      </c>
      <c r="K1524">
        <v>2</v>
      </c>
      <c r="L1524" s="14">
        <v>12928.79</v>
      </c>
      <c r="M1524" t="s">
        <v>9</v>
      </c>
      <c r="N1524">
        <f t="shared" si="234"/>
        <v>4</v>
      </c>
      <c r="O1524" s="8" t="str">
        <f t="shared" si="235"/>
        <v>tier - 3</v>
      </c>
      <c r="P1524" t="s">
        <v>8</v>
      </c>
      <c r="Q1524">
        <f t="shared" si="236"/>
        <v>9</v>
      </c>
      <c r="R1524" s="8" t="str">
        <f t="shared" si="237"/>
        <v>tier - 2</v>
      </c>
      <c r="S1524" t="s">
        <v>10</v>
      </c>
      <c r="T1524" s="8" t="str">
        <f t="shared" si="238"/>
        <v>R1013</v>
      </c>
    </row>
    <row r="1525" spans="1:20">
      <c r="A1525" t="s">
        <v>1553</v>
      </c>
      <c r="B1525" t="str">
        <f t="shared" si="239"/>
        <v>Id815</v>
      </c>
      <c r="C1525">
        <v>1966</v>
      </c>
      <c r="D1525" s="8">
        <f t="shared" si="230"/>
        <v>1966</v>
      </c>
      <c r="E1525" t="s">
        <v>27</v>
      </c>
      <c r="F1525" s="8" t="str">
        <f t="shared" si="231"/>
        <v>Dec</v>
      </c>
      <c r="G1525">
        <v>22</v>
      </c>
      <c r="H1525" s="15" t="str">
        <f t="shared" si="232"/>
        <v>22-Dec-1966</v>
      </c>
      <c r="I1525" s="13">
        <v>24463</v>
      </c>
      <c r="J1525" s="18">
        <f t="shared" si="233"/>
        <v>56</v>
      </c>
      <c r="K1525">
        <v>4</v>
      </c>
      <c r="L1525" s="14">
        <v>12949.16</v>
      </c>
      <c r="M1525" t="s">
        <v>9</v>
      </c>
      <c r="N1525">
        <f t="shared" si="234"/>
        <v>4</v>
      </c>
      <c r="O1525" s="8" t="str">
        <f t="shared" si="235"/>
        <v>tier - 3</v>
      </c>
      <c r="P1525" t="s">
        <v>9</v>
      </c>
      <c r="Q1525">
        <f t="shared" si="236"/>
        <v>1</v>
      </c>
      <c r="R1525" s="8" t="str">
        <f t="shared" si="237"/>
        <v>tier - 3</v>
      </c>
      <c r="S1525" t="s">
        <v>10</v>
      </c>
      <c r="T1525" s="8" t="str">
        <f t="shared" si="238"/>
        <v>R1013</v>
      </c>
    </row>
    <row r="1526" spans="1:20">
      <c r="A1526" t="s">
        <v>1554</v>
      </c>
      <c r="B1526" t="str">
        <f t="shared" si="239"/>
        <v>Id814</v>
      </c>
      <c r="C1526">
        <v>1961</v>
      </c>
      <c r="D1526" s="8">
        <f t="shared" si="230"/>
        <v>1961</v>
      </c>
      <c r="E1526" t="s">
        <v>32</v>
      </c>
      <c r="F1526" s="8" t="str">
        <f t="shared" si="231"/>
        <v>Aug</v>
      </c>
      <c r="G1526">
        <v>20</v>
      </c>
      <c r="H1526" s="15" t="str">
        <f t="shared" si="232"/>
        <v>20-Aug-1961</v>
      </c>
      <c r="I1526" s="13">
        <v>22513</v>
      </c>
      <c r="J1526" s="18">
        <f t="shared" si="233"/>
        <v>61</v>
      </c>
      <c r="K1526">
        <v>0</v>
      </c>
      <c r="L1526" s="14">
        <v>12950.07</v>
      </c>
      <c r="M1526" t="s">
        <v>9</v>
      </c>
      <c r="N1526">
        <f t="shared" si="234"/>
        <v>4</v>
      </c>
      <c r="O1526" s="8" t="str">
        <f t="shared" si="235"/>
        <v>tier - 3</v>
      </c>
      <c r="P1526" t="s">
        <v>13</v>
      </c>
      <c r="Q1526">
        <f t="shared" si="236"/>
        <v>2</v>
      </c>
      <c r="R1526" s="8" t="str">
        <f t="shared" si="237"/>
        <v>tier - 1</v>
      </c>
      <c r="S1526" t="s">
        <v>20</v>
      </c>
      <c r="T1526" s="8" t="str">
        <f t="shared" si="238"/>
        <v>R1012</v>
      </c>
    </row>
    <row r="1527" spans="1:20">
      <c r="A1527" t="s">
        <v>1555</v>
      </c>
      <c r="B1527" t="str">
        <f t="shared" si="239"/>
        <v>Id813</v>
      </c>
      <c r="C1527">
        <v>1960</v>
      </c>
      <c r="D1527" s="8">
        <f t="shared" si="230"/>
        <v>1960</v>
      </c>
      <c r="E1527" t="s">
        <v>12</v>
      </c>
      <c r="F1527" s="8" t="str">
        <f t="shared" si="231"/>
        <v>Nov</v>
      </c>
      <c r="G1527">
        <v>4</v>
      </c>
      <c r="H1527" s="15" t="str">
        <f t="shared" si="232"/>
        <v>4-Nov-1960</v>
      </c>
      <c r="I1527" s="13">
        <v>22224</v>
      </c>
      <c r="J1527" s="18">
        <f t="shared" si="233"/>
        <v>62</v>
      </c>
      <c r="K1527">
        <v>0</v>
      </c>
      <c r="L1527" s="14">
        <v>12957.12</v>
      </c>
      <c r="M1527" t="s">
        <v>9</v>
      </c>
      <c r="N1527">
        <f t="shared" si="234"/>
        <v>4</v>
      </c>
      <c r="O1527" s="8" t="str">
        <f t="shared" si="235"/>
        <v>tier - 3</v>
      </c>
      <c r="P1527" t="s">
        <v>13</v>
      </c>
      <c r="Q1527">
        <f t="shared" si="236"/>
        <v>2</v>
      </c>
      <c r="R1527" s="8" t="str">
        <f t="shared" si="237"/>
        <v>tier - 1</v>
      </c>
      <c r="S1527" t="s">
        <v>39</v>
      </c>
      <c r="T1527" s="8" t="str">
        <f t="shared" si="238"/>
        <v>R1011</v>
      </c>
    </row>
    <row r="1528" spans="1:20">
      <c r="A1528" t="s">
        <v>1556</v>
      </c>
      <c r="B1528" t="str">
        <f t="shared" si="239"/>
        <v>Id812</v>
      </c>
      <c r="C1528">
        <v>1960</v>
      </c>
      <c r="D1528" s="8">
        <f t="shared" si="230"/>
        <v>1960</v>
      </c>
      <c r="E1528" t="s">
        <v>15</v>
      </c>
      <c r="F1528" s="8" t="str">
        <f t="shared" si="231"/>
        <v>Jun</v>
      </c>
      <c r="G1528">
        <v>22</v>
      </c>
      <c r="H1528" s="15" t="str">
        <f t="shared" si="232"/>
        <v>22-Jun-1960</v>
      </c>
      <c r="I1528" s="13">
        <v>22089</v>
      </c>
      <c r="J1528" s="18">
        <f t="shared" si="233"/>
        <v>62</v>
      </c>
      <c r="K1528">
        <v>0</v>
      </c>
      <c r="L1528" s="14">
        <v>12979.36</v>
      </c>
      <c r="M1528" t="s">
        <v>9</v>
      </c>
      <c r="N1528">
        <f t="shared" si="234"/>
        <v>4</v>
      </c>
      <c r="O1528" s="8" t="str">
        <f t="shared" si="235"/>
        <v>tier - 3</v>
      </c>
      <c r="P1528" t="s">
        <v>13</v>
      </c>
      <c r="Q1528">
        <f t="shared" si="236"/>
        <v>2</v>
      </c>
      <c r="R1528" s="8" t="str">
        <f t="shared" si="237"/>
        <v>tier - 1</v>
      </c>
      <c r="S1528" t="s">
        <v>39</v>
      </c>
      <c r="T1528" s="8" t="str">
        <f t="shared" si="238"/>
        <v>R1011</v>
      </c>
    </row>
    <row r="1529" spans="1:20">
      <c r="A1529" t="s">
        <v>1557</v>
      </c>
      <c r="B1529" t="str">
        <f t="shared" si="239"/>
        <v>Id811</v>
      </c>
      <c r="C1529">
        <v>1960</v>
      </c>
      <c r="D1529" s="8">
        <f t="shared" si="230"/>
        <v>1960</v>
      </c>
      <c r="E1529" t="s">
        <v>17</v>
      </c>
      <c r="F1529" s="8" t="str">
        <f t="shared" si="231"/>
        <v>Sep</v>
      </c>
      <c r="G1529">
        <v>23</v>
      </c>
      <c r="H1529" s="15" t="str">
        <f t="shared" si="232"/>
        <v>23-Sep-1960</v>
      </c>
      <c r="I1529" s="13">
        <v>22182</v>
      </c>
      <c r="J1529" s="18">
        <f t="shared" si="233"/>
        <v>62</v>
      </c>
      <c r="K1529">
        <v>0</v>
      </c>
      <c r="L1529" s="14">
        <v>12981.35</v>
      </c>
      <c r="M1529" t="s">
        <v>9</v>
      </c>
      <c r="N1529">
        <f t="shared" si="234"/>
        <v>4</v>
      </c>
      <c r="O1529" s="8" t="str">
        <f t="shared" si="235"/>
        <v>tier - 3</v>
      </c>
      <c r="P1529" t="s">
        <v>9</v>
      </c>
      <c r="Q1529">
        <f t="shared" si="236"/>
        <v>1</v>
      </c>
      <c r="R1529" s="8" t="str">
        <f t="shared" si="237"/>
        <v>tier - 3</v>
      </c>
      <c r="S1529" t="s">
        <v>10</v>
      </c>
      <c r="T1529" s="8" t="str">
        <f t="shared" si="238"/>
        <v>R1013</v>
      </c>
    </row>
    <row r="1530" spans="1:20">
      <c r="A1530" t="s">
        <v>1558</v>
      </c>
      <c r="B1530" t="str">
        <f t="shared" si="239"/>
        <v>Id810</v>
      </c>
      <c r="C1530">
        <v>1960</v>
      </c>
      <c r="D1530" s="8">
        <f t="shared" si="230"/>
        <v>1960</v>
      </c>
      <c r="E1530" t="s">
        <v>12</v>
      </c>
      <c r="F1530" s="8" t="str">
        <f t="shared" si="231"/>
        <v>Nov</v>
      </c>
      <c r="G1530">
        <v>28</v>
      </c>
      <c r="H1530" s="15" t="str">
        <f t="shared" si="232"/>
        <v>28-Nov-1960</v>
      </c>
      <c r="I1530" s="13">
        <v>22248</v>
      </c>
      <c r="J1530" s="18">
        <f t="shared" si="233"/>
        <v>62</v>
      </c>
      <c r="K1530">
        <v>0</v>
      </c>
      <c r="L1530" s="14">
        <v>12982.87</v>
      </c>
      <c r="M1530" t="s">
        <v>9</v>
      </c>
      <c r="N1530">
        <f t="shared" si="234"/>
        <v>4</v>
      </c>
      <c r="O1530" s="8" t="str">
        <f t="shared" si="235"/>
        <v>tier - 3</v>
      </c>
      <c r="P1530" t="s">
        <v>13</v>
      </c>
      <c r="Q1530">
        <f t="shared" si="236"/>
        <v>2</v>
      </c>
      <c r="R1530" s="8" t="str">
        <f t="shared" si="237"/>
        <v>tier - 1</v>
      </c>
      <c r="S1530" t="s">
        <v>10</v>
      </c>
      <c r="T1530" s="8" t="str">
        <f t="shared" si="238"/>
        <v>R1013</v>
      </c>
    </row>
    <row r="1531" spans="1:20">
      <c r="A1531" t="s">
        <v>1559</v>
      </c>
      <c r="B1531" t="str">
        <f t="shared" si="239"/>
        <v>Id809</v>
      </c>
      <c r="C1531">
        <v>1979</v>
      </c>
      <c r="D1531" s="8">
        <f t="shared" si="230"/>
        <v>1979</v>
      </c>
      <c r="E1531" t="s">
        <v>12</v>
      </c>
      <c r="F1531" s="8" t="str">
        <f t="shared" si="231"/>
        <v>Nov</v>
      </c>
      <c r="G1531">
        <v>27</v>
      </c>
      <c r="H1531" s="15" t="str">
        <f t="shared" si="232"/>
        <v>27-Nov-1979</v>
      </c>
      <c r="I1531" s="13">
        <v>29186</v>
      </c>
      <c r="J1531" s="18">
        <f t="shared" si="233"/>
        <v>43</v>
      </c>
      <c r="K1531">
        <v>2</v>
      </c>
      <c r="L1531" s="14">
        <v>12994.12</v>
      </c>
      <c r="M1531" t="s">
        <v>9</v>
      </c>
      <c r="N1531">
        <f t="shared" si="234"/>
        <v>4</v>
      </c>
      <c r="O1531" s="8" t="str">
        <f t="shared" si="235"/>
        <v>tier - 3</v>
      </c>
      <c r="P1531" t="s">
        <v>8</v>
      </c>
      <c r="Q1531">
        <f t="shared" si="236"/>
        <v>9</v>
      </c>
      <c r="R1531" s="8" t="str">
        <f t="shared" si="237"/>
        <v>tier - 2</v>
      </c>
      <c r="S1531" t="s">
        <v>532</v>
      </c>
      <c r="T1531" s="8" t="str">
        <f t="shared" si="238"/>
        <v>R1026</v>
      </c>
    </row>
    <row r="1532" spans="1:20">
      <c r="A1532" t="s">
        <v>1560</v>
      </c>
      <c r="B1532" t="str">
        <f t="shared" si="239"/>
        <v>Id808</v>
      </c>
      <c r="C1532">
        <v>1981</v>
      </c>
      <c r="D1532" s="8">
        <f t="shared" si="230"/>
        <v>1981</v>
      </c>
      <c r="E1532" t="s">
        <v>34</v>
      </c>
      <c r="F1532" s="8" t="str">
        <f t="shared" si="231"/>
        <v>Oct</v>
      </c>
      <c r="G1532">
        <v>30</v>
      </c>
      <c r="H1532" s="15" t="str">
        <f t="shared" si="232"/>
        <v>30-Oct-1981</v>
      </c>
      <c r="I1532" s="13">
        <v>29889</v>
      </c>
      <c r="J1532" s="18">
        <f t="shared" si="233"/>
        <v>41</v>
      </c>
      <c r="K1532">
        <v>1</v>
      </c>
      <c r="L1532" s="14">
        <v>13002.91</v>
      </c>
      <c r="M1532" t="s">
        <v>9</v>
      </c>
      <c r="N1532">
        <f t="shared" si="234"/>
        <v>4</v>
      </c>
      <c r="O1532" s="8" t="str">
        <f t="shared" si="235"/>
        <v>tier - 3</v>
      </c>
      <c r="P1532" t="s">
        <v>13</v>
      </c>
      <c r="Q1532">
        <f t="shared" si="236"/>
        <v>2</v>
      </c>
      <c r="R1532" s="8" t="str">
        <f t="shared" si="237"/>
        <v>tier - 1</v>
      </c>
      <c r="S1532" t="s">
        <v>20</v>
      </c>
      <c r="T1532" s="8" t="str">
        <f t="shared" si="238"/>
        <v>R1012</v>
      </c>
    </row>
    <row r="1533" spans="1:20">
      <c r="A1533" t="s">
        <v>1561</v>
      </c>
      <c r="B1533" t="str">
        <f t="shared" si="239"/>
        <v>Id807</v>
      </c>
      <c r="C1533">
        <v>1962</v>
      </c>
      <c r="D1533" s="8">
        <f t="shared" si="230"/>
        <v>1962</v>
      </c>
      <c r="E1533" t="s">
        <v>15</v>
      </c>
      <c r="F1533" s="8" t="str">
        <f t="shared" si="231"/>
        <v>Jun</v>
      </c>
      <c r="G1533">
        <v>24</v>
      </c>
      <c r="H1533" s="15" t="str">
        <f t="shared" si="232"/>
        <v>24-Jun-1962</v>
      </c>
      <c r="I1533" s="13">
        <v>22821</v>
      </c>
      <c r="J1533" s="18">
        <f t="shared" si="233"/>
        <v>60</v>
      </c>
      <c r="K1533">
        <v>0</v>
      </c>
      <c r="L1533" s="14">
        <v>13004.95</v>
      </c>
      <c r="M1533" t="s">
        <v>9</v>
      </c>
      <c r="N1533">
        <f t="shared" si="234"/>
        <v>4</v>
      </c>
      <c r="O1533" s="8" t="str">
        <f t="shared" si="235"/>
        <v>tier - 3</v>
      </c>
      <c r="P1533" t="s">
        <v>13</v>
      </c>
      <c r="Q1533">
        <f t="shared" si="236"/>
        <v>2</v>
      </c>
      <c r="R1533" s="8" t="str">
        <f t="shared" si="237"/>
        <v>tier - 1</v>
      </c>
      <c r="S1533" t="s">
        <v>20</v>
      </c>
      <c r="T1533" s="8" t="str">
        <f t="shared" si="238"/>
        <v>R1012</v>
      </c>
    </row>
    <row r="1534" spans="1:20">
      <c r="A1534" t="s">
        <v>1562</v>
      </c>
      <c r="B1534" t="str">
        <f t="shared" si="239"/>
        <v>Id806</v>
      </c>
      <c r="C1534">
        <v>1969</v>
      </c>
      <c r="D1534" s="8">
        <f t="shared" si="230"/>
        <v>1969</v>
      </c>
      <c r="E1534" t="s">
        <v>27</v>
      </c>
      <c r="F1534" s="8" t="str">
        <f t="shared" si="231"/>
        <v>Dec</v>
      </c>
      <c r="G1534">
        <v>13</v>
      </c>
      <c r="H1534" s="15" t="str">
        <f t="shared" si="232"/>
        <v>13-Dec-1969</v>
      </c>
      <c r="I1534" s="13">
        <v>25550</v>
      </c>
      <c r="J1534" s="18">
        <f t="shared" si="233"/>
        <v>53</v>
      </c>
      <c r="K1534">
        <v>0</v>
      </c>
      <c r="L1534" s="14">
        <v>13008.07</v>
      </c>
      <c r="M1534" t="s">
        <v>9</v>
      </c>
      <c r="N1534">
        <f t="shared" si="234"/>
        <v>4</v>
      </c>
      <c r="O1534" s="8" t="str">
        <f t="shared" si="235"/>
        <v>tier - 3</v>
      </c>
      <c r="P1534" t="s">
        <v>9</v>
      </c>
      <c r="Q1534">
        <f t="shared" si="236"/>
        <v>1</v>
      </c>
      <c r="R1534" s="8" t="str">
        <f t="shared" si="237"/>
        <v>tier - 3</v>
      </c>
      <c r="S1534" t="s">
        <v>20</v>
      </c>
      <c r="T1534" s="8" t="str">
        <f t="shared" si="238"/>
        <v>R1012</v>
      </c>
    </row>
    <row r="1535" spans="1:20">
      <c r="A1535" t="s">
        <v>1563</v>
      </c>
      <c r="B1535" t="str">
        <f t="shared" si="239"/>
        <v>Id805</v>
      </c>
      <c r="C1535">
        <v>1972</v>
      </c>
      <c r="D1535" s="8">
        <f t="shared" si="230"/>
        <v>1972</v>
      </c>
      <c r="E1535" t="s">
        <v>17</v>
      </c>
      <c r="F1535" s="8" t="str">
        <f t="shared" si="231"/>
        <v>Sep</v>
      </c>
      <c r="G1535">
        <v>27</v>
      </c>
      <c r="H1535" s="15" t="str">
        <f t="shared" si="232"/>
        <v>27-Sep-1972</v>
      </c>
      <c r="I1535" s="13">
        <v>26569</v>
      </c>
      <c r="J1535" s="18">
        <f t="shared" si="233"/>
        <v>50</v>
      </c>
      <c r="K1535">
        <v>0</v>
      </c>
      <c r="L1535" s="14">
        <v>13010.86</v>
      </c>
      <c r="M1535" t="s">
        <v>9</v>
      </c>
      <c r="N1535">
        <f t="shared" si="234"/>
        <v>4</v>
      </c>
      <c r="O1535" s="8" t="str">
        <f t="shared" si="235"/>
        <v>tier - 3</v>
      </c>
      <c r="P1535" t="s">
        <v>8</v>
      </c>
      <c r="Q1535">
        <f t="shared" si="236"/>
        <v>9</v>
      </c>
      <c r="R1535" s="8" t="str">
        <f t="shared" si="237"/>
        <v>tier - 2</v>
      </c>
      <c r="S1535" t="s">
        <v>20</v>
      </c>
      <c r="T1535" s="8" t="str">
        <f t="shared" si="238"/>
        <v>R1012</v>
      </c>
    </row>
    <row r="1536" spans="1:20">
      <c r="A1536" t="s">
        <v>1564</v>
      </c>
      <c r="B1536" t="str">
        <f t="shared" si="239"/>
        <v>Id804</v>
      </c>
      <c r="C1536">
        <v>1962</v>
      </c>
      <c r="D1536" s="8">
        <f t="shared" si="230"/>
        <v>1962</v>
      </c>
      <c r="E1536" t="s">
        <v>7</v>
      </c>
      <c r="F1536" s="8" t="str">
        <f t="shared" si="231"/>
        <v>Jul</v>
      </c>
      <c r="G1536">
        <v>20</v>
      </c>
      <c r="H1536" s="15" t="str">
        <f t="shared" si="232"/>
        <v>20-Jul-1962</v>
      </c>
      <c r="I1536" s="13">
        <v>22847</v>
      </c>
      <c r="J1536" s="18">
        <f t="shared" si="233"/>
        <v>60</v>
      </c>
      <c r="K1536">
        <v>0</v>
      </c>
      <c r="L1536" s="14">
        <v>13012.21</v>
      </c>
      <c r="M1536" t="s">
        <v>9</v>
      </c>
      <c r="N1536">
        <f t="shared" si="234"/>
        <v>4</v>
      </c>
      <c r="O1536" s="8" t="str">
        <f t="shared" si="235"/>
        <v>tier - 3</v>
      </c>
      <c r="P1536" t="s">
        <v>13</v>
      </c>
      <c r="Q1536">
        <f t="shared" si="236"/>
        <v>2</v>
      </c>
      <c r="R1536" s="8" t="str">
        <f t="shared" si="237"/>
        <v>tier - 1</v>
      </c>
      <c r="S1536" t="s">
        <v>20</v>
      </c>
      <c r="T1536" s="8" t="str">
        <f t="shared" si="238"/>
        <v>R1012</v>
      </c>
    </row>
    <row r="1537" spans="1:20">
      <c r="A1537" t="s">
        <v>1565</v>
      </c>
      <c r="B1537" t="str">
        <f t="shared" si="239"/>
        <v>Id803</v>
      </c>
      <c r="C1537">
        <v>1964</v>
      </c>
      <c r="D1537" s="8">
        <f t="shared" si="230"/>
        <v>1964</v>
      </c>
      <c r="E1537" t="s">
        <v>17</v>
      </c>
      <c r="F1537" s="8" t="str">
        <f t="shared" si="231"/>
        <v>Sep</v>
      </c>
      <c r="G1537">
        <v>23</v>
      </c>
      <c r="H1537" s="15" t="str">
        <f t="shared" si="232"/>
        <v>23-Sep-1964</v>
      </c>
      <c r="I1537" s="13">
        <v>23643</v>
      </c>
      <c r="J1537" s="18">
        <f t="shared" si="233"/>
        <v>58</v>
      </c>
      <c r="K1537">
        <v>1</v>
      </c>
      <c r="L1537" s="14">
        <v>13019.16</v>
      </c>
      <c r="M1537" t="s">
        <v>9</v>
      </c>
      <c r="N1537">
        <f t="shared" si="234"/>
        <v>4</v>
      </c>
      <c r="O1537" s="8" t="str">
        <f t="shared" si="235"/>
        <v>tier - 3</v>
      </c>
      <c r="P1537" t="s">
        <v>13</v>
      </c>
      <c r="Q1537">
        <f t="shared" si="236"/>
        <v>2</v>
      </c>
      <c r="R1537" s="8" t="str">
        <f t="shared" si="237"/>
        <v>tier - 1</v>
      </c>
      <c r="S1537" t="s">
        <v>244</v>
      </c>
      <c r="T1537" s="8" t="str">
        <f t="shared" si="238"/>
        <v>R1024</v>
      </c>
    </row>
    <row r="1538" spans="1:20">
      <c r="A1538" t="s">
        <v>1566</v>
      </c>
      <c r="B1538" t="str">
        <f t="shared" si="239"/>
        <v>Id802</v>
      </c>
      <c r="C1538">
        <v>1965</v>
      </c>
      <c r="D1538" s="8">
        <f t="shared" ref="D1538:D1601" si="240">IF(C1538="?",ROUND(AVERAGE($C$2:$C$2344),0),C1538)</f>
        <v>1965</v>
      </c>
      <c r="E1538" t="s">
        <v>12</v>
      </c>
      <c r="F1538" s="8" t="str">
        <f t="shared" ref="F1538:F1601" si="241">IF(E1538="?","Sep",E1538)</f>
        <v>Nov</v>
      </c>
      <c r="G1538">
        <v>4</v>
      </c>
      <c r="H1538" s="15" t="str">
        <f t="shared" ref="H1538:H1601" si="242">CONCATENATE(G1538,"-",F1538,"-",D1538)</f>
        <v>4-Nov-1965</v>
      </c>
      <c r="I1538" s="13">
        <v>24050</v>
      </c>
      <c r="J1538" s="18">
        <f t="shared" ref="J1538:J1601" si="243">DATEDIF(I1538,"8-6-2023","Y")</f>
        <v>57</v>
      </c>
      <c r="K1538">
        <v>0</v>
      </c>
      <c r="L1538" s="14">
        <v>13023.93</v>
      </c>
      <c r="M1538" t="s">
        <v>9</v>
      </c>
      <c r="N1538">
        <f t="shared" ref="N1538:N1601" si="244">MATCH(M1538,$M$2:$M$2344,0)</f>
        <v>4</v>
      </c>
      <c r="O1538" s="8" t="str">
        <f t="shared" ref="O1538:O1601" si="245">IF(M1538="?",INDEX($M$2:$M$2344,MODE($N$2:$N$2344)),M1538)</f>
        <v>tier - 3</v>
      </c>
      <c r="P1538" t="s">
        <v>8</v>
      </c>
      <c r="Q1538">
        <f t="shared" ref="Q1538:Q1601" si="246">MATCH(P1538,$P$2:$P$2344,0)</f>
        <v>9</v>
      </c>
      <c r="R1538" s="8" t="str">
        <f t="shared" ref="R1538:R1601" si="247">IF(P1538="?",INDEX($P$2:$P$2344,MODE($Q$2:$Q$2344)),P1538)</f>
        <v>tier - 2</v>
      </c>
      <c r="S1538" t="s">
        <v>197</v>
      </c>
      <c r="T1538" s="8" t="str">
        <f t="shared" ref="T1538:T1601" si="248">IF(S1538="?","Unknown",S1538)</f>
        <v>R1025</v>
      </c>
    </row>
    <row r="1539" spans="1:20">
      <c r="A1539" t="s">
        <v>1567</v>
      </c>
      <c r="B1539" t="str">
        <f t="shared" ref="B1539:B1602" si="249">IF(A1539="?", "Unknown",A1539)</f>
        <v>Id801</v>
      </c>
      <c r="C1539">
        <v>1961</v>
      </c>
      <c r="D1539" s="8">
        <f t="shared" si="240"/>
        <v>1961</v>
      </c>
      <c r="E1539" t="s">
        <v>12</v>
      </c>
      <c r="F1539" s="8" t="str">
        <f t="shared" si="241"/>
        <v>Nov</v>
      </c>
      <c r="G1539">
        <v>9</v>
      </c>
      <c r="H1539" s="15" t="str">
        <f t="shared" si="242"/>
        <v>9-Nov-1961</v>
      </c>
      <c r="I1539" s="13">
        <v>22594</v>
      </c>
      <c r="J1539" s="18">
        <f t="shared" si="243"/>
        <v>61</v>
      </c>
      <c r="K1539">
        <v>0</v>
      </c>
      <c r="L1539" s="14">
        <v>13041.92</v>
      </c>
      <c r="M1539" t="s">
        <v>9</v>
      </c>
      <c r="N1539">
        <f t="shared" si="244"/>
        <v>4</v>
      </c>
      <c r="O1539" s="8" t="str">
        <f t="shared" si="245"/>
        <v>tier - 3</v>
      </c>
      <c r="P1539" t="s">
        <v>13</v>
      </c>
      <c r="Q1539">
        <f t="shared" si="246"/>
        <v>2</v>
      </c>
      <c r="R1539" s="8" t="str">
        <f t="shared" si="247"/>
        <v>tier - 1</v>
      </c>
      <c r="S1539" t="s">
        <v>39</v>
      </c>
      <c r="T1539" s="8" t="str">
        <f t="shared" si="248"/>
        <v>R1011</v>
      </c>
    </row>
    <row r="1540" spans="1:20">
      <c r="A1540" t="s">
        <v>1568</v>
      </c>
      <c r="B1540" t="str">
        <f t="shared" si="249"/>
        <v>Id800</v>
      </c>
      <c r="C1540">
        <v>1969</v>
      </c>
      <c r="D1540" s="8">
        <f t="shared" si="240"/>
        <v>1969</v>
      </c>
      <c r="E1540" t="s">
        <v>17</v>
      </c>
      <c r="F1540" s="8" t="str">
        <f t="shared" si="241"/>
        <v>Sep</v>
      </c>
      <c r="G1540">
        <v>23</v>
      </c>
      <c r="H1540" s="15" t="str">
        <f t="shared" si="242"/>
        <v>23-Sep-1969</v>
      </c>
      <c r="I1540" s="13">
        <v>25469</v>
      </c>
      <c r="J1540" s="18">
        <f t="shared" si="243"/>
        <v>53</v>
      </c>
      <c r="K1540">
        <v>0</v>
      </c>
      <c r="L1540" s="14">
        <v>13044.41</v>
      </c>
      <c r="M1540" t="s">
        <v>9</v>
      </c>
      <c r="N1540">
        <f t="shared" si="244"/>
        <v>4</v>
      </c>
      <c r="O1540" s="8" t="str">
        <f t="shared" si="245"/>
        <v>tier - 3</v>
      </c>
      <c r="P1540" t="s">
        <v>13</v>
      </c>
      <c r="Q1540">
        <f t="shared" si="246"/>
        <v>2</v>
      </c>
      <c r="R1540" s="8" t="str">
        <f t="shared" si="247"/>
        <v>tier - 1</v>
      </c>
      <c r="S1540" t="s">
        <v>20</v>
      </c>
      <c r="T1540" s="8" t="str">
        <f t="shared" si="248"/>
        <v>R1012</v>
      </c>
    </row>
    <row r="1541" spans="1:20">
      <c r="A1541" t="s">
        <v>1569</v>
      </c>
      <c r="B1541" t="str">
        <f t="shared" si="249"/>
        <v>Id799</v>
      </c>
      <c r="C1541">
        <v>1967</v>
      </c>
      <c r="D1541" s="8">
        <f t="shared" si="240"/>
        <v>1967</v>
      </c>
      <c r="E1541" t="s">
        <v>32</v>
      </c>
      <c r="F1541" s="8" t="str">
        <f t="shared" si="241"/>
        <v>Aug</v>
      </c>
      <c r="G1541">
        <v>6</v>
      </c>
      <c r="H1541" s="15" t="str">
        <f t="shared" si="242"/>
        <v>6-Aug-1967</v>
      </c>
      <c r="I1541" s="13">
        <v>24690</v>
      </c>
      <c r="J1541" s="18">
        <f t="shared" si="243"/>
        <v>55</v>
      </c>
      <c r="K1541">
        <v>3</v>
      </c>
      <c r="L1541" s="14">
        <v>13047.33</v>
      </c>
      <c r="M1541" t="s">
        <v>9</v>
      </c>
      <c r="N1541">
        <f t="shared" si="244"/>
        <v>4</v>
      </c>
      <c r="O1541" s="8" t="str">
        <f t="shared" si="245"/>
        <v>tier - 3</v>
      </c>
      <c r="P1541" t="s">
        <v>9</v>
      </c>
      <c r="Q1541">
        <f t="shared" si="246"/>
        <v>1</v>
      </c>
      <c r="R1541" s="8" t="str">
        <f t="shared" si="247"/>
        <v>tier - 3</v>
      </c>
      <c r="S1541" t="s">
        <v>244</v>
      </c>
      <c r="T1541" s="8" t="str">
        <f t="shared" si="248"/>
        <v>R1024</v>
      </c>
    </row>
    <row r="1542" spans="1:20">
      <c r="A1542" t="s">
        <v>1570</v>
      </c>
      <c r="B1542" t="str">
        <f t="shared" si="249"/>
        <v>Id798</v>
      </c>
      <c r="C1542">
        <v>1985</v>
      </c>
      <c r="D1542" s="8">
        <f t="shared" si="240"/>
        <v>1985</v>
      </c>
      <c r="E1542" t="s">
        <v>34</v>
      </c>
      <c r="F1542" s="8" t="str">
        <f t="shared" si="241"/>
        <v>Oct</v>
      </c>
      <c r="G1542">
        <v>26</v>
      </c>
      <c r="H1542" s="15" t="str">
        <f t="shared" si="242"/>
        <v>26-Oct-1985</v>
      </c>
      <c r="I1542" s="13">
        <v>31346</v>
      </c>
      <c r="J1542" s="18">
        <f t="shared" si="243"/>
        <v>37</v>
      </c>
      <c r="K1542">
        <v>3</v>
      </c>
      <c r="L1542" s="14">
        <v>13051.22</v>
      </c>
      <c r="M1542" t="s">
        <v>9</v>
      </c>
      <c r="N1542">
        <f t="shared" si="244"/>
        <v>4</v>
      </c>
      <c r="O1542" s="8" t="str">
        <f t="shared" si="245"/>
        <v>tier - 3</v>
      </c>
      <c r="P1542" t="s">
        <v>13</v>
      </c>
      <c r="Q1542">
        <f t="shared" si="246"/>
        <v>2</v>
      </c>
      <c r="R1542" s="8" t="str">
        <f t="shared" si="247"/>
        <v>tier - 1</v>
      </c>
      <c r="S1542" t="s">
        <v>532</v>
      </c>
      <c r="T1542" s="8" t="str">
        <f t="shared" si="248"/>
        <v>R1026</v>
      </c>
    </row>
    <row r="1543" spans="1:20">
      <c r="A1543" t="s">
        <v>1571</v>
      </c>
      <c r="B1543" t="str">
        <f t="shared" si="249"/>
        <v>Id797</v>
      </c>
      <c r="C1543">
        <v>1961</v>
      </c>
      <c r="D1543" s="8">
        <f t="shared" si="240"/>
        <v>1961</v>
      </c>
      <c r="E1543" t="s">
        <v>12</v>
      </c>
      <c r="F1543" s="8" t="str">
        <f t="shared" si="241"/>
        <v>Nov</v>
      </c>
      <c r="G1543">
        <v>6</v>
      </c>
      <c r="H1543" s="15" t="str">
        <f t="shared" si="242"/>
        <v>6-Nov-1961</v>
      </c>
      <c r="I1543" s="13">
        <v>22591</v>
      </c>
      <c r="J1543" s="18">
        <f t="shared" si="243"/>
        <v>61</v>
      </c>
      <c r="K1543">
        <v>0</v>
      </c>
      <c r="L1543" s="14">
        <v>13063.88</v>
      </c>
      <c r="M1543" t="s">
        <v>9</v>
      </c>
      <c r="N1543">
        <f t="shared" si="244"/>
        <v>4</v>
      </c>
      <c r="O1543" s="8" t="str">
        <f t="shared" si="245"/>
        <v>tier - 3</v>
      </c>
      <c r="P1543" t="s">
        <v>8</v>
      </c>
      <c r="Q1543">
        <f t="shared" si="246"/>
        <v>9</v>
      </c>
      <c r="R1543" s="8" t="str">
        <f t="shared" si="247"/>
        <v>tier - 2</v>
      </c>
      <c r="S1543" t="s">
        <v>39</v>
      </c>
      <c r="T1543" s="8" t="str">
        <f t="shared" si="248"/>
        <v>R1011</v>
      </c>
    </row>
    <row r="1544" spans="1:20">
      <c r="A1544" t="s">
        <v>1572</v>
      </c>
      <c r="B1544" t="str">
        <f t="shared" si="249"/>
        <v>Id796</v>
      </c>
      <c r="C1544">
        <v>1978</v>
      </c>
      <c r="D1544" s="8">
        <f t="shared" si="240"/>
        <v>1978</v>
      </c>
      <c r="E1544" t="s">
        <v>7</v>
      </c>
      <c r="F1544" s="8" t="str">
        <f t="shared" si="241"/>
        <v>Jul</v>
      </c>
      <c r="G1544">
        <v>17</v>
      </c>
      <c r="H1544" s="15" t="str">
        <f t="shared" si="242"/>
        <v>17-Jul-1978</v>
      </c>
      <c r="I1544" s="13">
        <v>28688</v>
      </c>
      <c r="J1544" s="18">
        <f t="shared" si="243"/>
        <v>44</v>
      </c>
      <c r="K1544">
        <v>2</v>
      </c>
      <c r="L1544" s="14">
        <v>13101.74</v>
      </c>
      <c r="M1544" t="s">
        <v>9</v>
      </c>
      <c r="N1544">
        <f t="shared" si="244"/>
        <v>4</v>
      </c>
      <c r="O1544" s="8" t="str">
        <f t="shared" si="245"/>
        <v>tier - 3</v>
      </c>
      <c r="P1544" t="s">
        <v>8</v>
      </c>
      <c r="Q1544">
        <f t="shared" si="246"/>
        <v>9</v>
      </c>
      <c r="R1544" s="8" t="str">
        <f t="shared" si="247"/>
        <v>tier - 2</v>
      </c>
      <c r="S1544" t="s">
        <v>532</v>
      </c>
      <c r="T1544" s="8" t="str">
        <f t="shared" si="248"/>
        <v>R1026</v>
      </c>
    </row>
    <row r="1545" spans="1:20">
      <c r="A1545" t="s">
        <v>1573</v>
      </c>
      <c r="B1545" t="str">
        <f t="shared" si="249"/>
        <v>Id795</v>
      </c>
      <c r="C1545">
        <v>1971</v>
      </c>
      <c r="D1545" s="8">
        <f t="shared" si="240"/>
        <v>1971</v>
      </c>
      <c r="E1545" t="s">
        <v>34</v>
      </c>
      <c r="F1545" s="8" t="str">
        <f t="shared" si="241"/>
        <v>Oct</v>
      </c>
      <c r="G1545">
        <v>30</v>
      </c>
      <c r="H1545" s="15" t="str">
        <f t="shared" si="242"/>
        <v>30-Oct-1971</v>
      </c>
      <c r="I1545" s="13">
        <v>26236</v>
      </c>
      <c r="J1545" s="18">
        <f t="shared" si="243"/>
        <v>51</v>
      </c>
      <c r="K1545">
        <v>0</v>
      </c>
      <c r="L1545" s="14">
        <v>13110.79</v>
      </c>
      <c r="M1545" t="s">
        <v>9</v>
      </c>
      <c r="N1545">
        <f t="shared" si="244"/>
        <v>4</v>
      </c>
      <c r="O1545" s="8" t="str">
        <f t="shared" si="245"/>
        <v>tier - 3</v>
      </c>
      <c r="P1545" t="s">
        <v>8</v>
      </c>
      <c r="Q1545">
        <f t="shared" si="246"/>
        <v>9</v>
      </c>
      <c r="R1545" s="8" t="str">
        <f t="shared" si="247"/>
        <v>tier - 2</v>
      </c>
      <c r="S1545" t="s">
        <v>39</v>
      </c>
      <c r="T1545" s="8" t="str">
        <f t="shared" si="248"/>
        <v>R1011</v>
      </c>
    </row>
    <row r="1546" spans="1:20">
      <c r="A1546" t="s">
        <v>1574</v>
      </c>
      <c r="B1546" t="str">
        <f t="shared" si="249"/>
        <v>Id794</v>
      </c>
      <c r="C1546">
        <v>1962</v>
      </c>
      <c r="D1546" s="8">
        <f t="shared" si="240"/>
        <v>1962</v>
      </c>
      <c r="E1546" t="s">
        <v>32</v>
      </c>
      <c r="F1546" s="8" t="str">
        <f t="shared" si="241"/>
        <v>Aug</v>
      </c>
      <c r="G1546">
        <v>2</v>
      </c>
      <c r="H1546" s="15" t="str">
        <f t="shared" si="242"/>
        <v>2-Aug-1962</v>
      </c>
      <c r="I1546" s="13">
        <v>22860</v>
      </c>
      <c r="J1546" s="18">
        <f t="shared" si="243"/>
        <v>60</v>
      </c>
      <c r="K1546">
        <v>1</v>
      </c>
      <c r="L1546" s="14">
        <v>13112.6</v>
      </c>
      <c r="M1546" t="s">
        <v>9</v>
      </c>
      <c r="N1546">
        <f t="shared" si="244"/>
        <v>4</v>
      </c>
      <c r="O1546" s="8" t="str">
        <f t="shared" si="245"/>
        <v>tier - 3</v>
      </c>
      <c r="P1546" t="s">
        <v>9</v>
      </c>
      <c r="Q1546">
        <f t="shared" si="246"/>
        <v>1</v>
      </c>
      <c r="R1546" s="8" t="str">
        <f t="shared" si="247"/>
        <v>tier - 3</v>
      </c>
      <c r="S1546" t="s">
        <v>20</v>
      </c>
      <c r="T1546" s="8" t="str">
        <f t="shared" si="248"/>
        <v>R1012</v>
      </c>
    </row>
    <row r="1547" spans="1:20">
      <c r="A1547" t="s">
        <v>1575</v>
      </c>
      <c r="B1547" t="str">
        <f t="shared" si="249"/>
        <v>Id793</v>
      </c>
      <c r="C1547">
        <v>1992</v>
      </c>
      <c r="D1547" s="8">
        <f t="shared" si="240"/>
        <v>1992</v>
      </c>
      <c r="E1547" t="s">
        <v>32</v>
      </c>
      <c r="F1547" s="8" t="str">
        <f t="shared" si="241"/>
        <v>Aug</v>
      </c>
      <c r="G1547">
        <v>12</v>
      </c>
      <c r="H1547" s="15" t="str">
        <f t="shared" si="242"/>
        <v>12-Aug-1992</v>
      </c>
      <c r="I1547" s="13">
        <v>33828</v>
      </c>
      <c r="J1547" s="18">
        <f t="shared" si="243"/>
        <v>30</v>
      </c>
      <c r="K1547">
        <v>0</v>
      </c>
      <c r="L1547" s="14">
        <v>13113.51</v>
      </c>
      <c r="M1547" t="s">
        <v>9</v>
      </c>
      <c r="N1547">
        <f t="shared" si="244"/>
        <v>4</v>
      </c>
      <c r="O1547" s="8" t="str">
        <f t="shared" si="245"/>
        <v>tier - 3</v>
      </c>
      <c r="P1547" t="s">
        <v>8</v>
      </c>
      <c r="Q1547">
        <f t="shared" si="246"/>
        <v>9</v>
      </c>
      <c r="R1547" s="8" t="str">
        <f t="shared" si="247"/>
        <v>tier - 2</v>
      </c>
      <c r="S1547" t="s">
        <v>532</v>
      </c>
      <c r="T1547" s="8" t="str">
        <f t="shared" si="248"/>
        <v>R1026</v>
      </c>
    </row>
    <row r="1548" spans="1:20">
      <c r="A1548" t="s">
        <v>1576</v>
      </c>
      <c r="B1548" t="str">
        <f t="shared" si="249"/>
        <v>Id792</v>
      </c>
      <c r="C1548">
        <v>1963</v>
      </c>
      <c r="D1548" s="8">
        <f t="shared" si="240"/>
        <v>1963</v>
      </c>
      <c r="E1548" t="s">
        <v>17</v>
      </c>
      <c r="F1548" s="8" t="str">
        <f t="shared" si="241"/>
        <v>Sep</v>
      </c>
      <c r="G1548">
        <v>14</v>
      </c>
      <c r="H1548" s="15" t="str">
        <f t="shared" si="242"/>
        <v>14-Sep-1963</v>
      </c>
      <c r="I1548" s="13">
        <v>23268</v>
      </c>
      <c r="J1548" s="18">
        <f t="shared" si="243"/>
        <v>59</v>
      </c>
      <c r="K1548">
        <v>0</v>
      </c>
      <c r="L1548" s="14">
        <v>13116.84</v>
      </c>
      <c r="M1548" t="s">
        <v>9</v>
      </c>
      <c r="N1548">
        <f t="shared" si="244"/>
        <v>4</v>
      </c>
      <c r="O1548" s="8" t="str">
        <f t="shared" si="245"/>
        <v>tier - 3</v>
      </c>
      <c r="P1548" t="s">
        <v>13</v>
      </c>
      <c r="Q1548">
        <f t="shared" si="246"/>
        <v>2</v>
      </c>
      <c r="R1548" s="8" t="str">
        <f t="shared" si="247"/>
        <v>tier - 1</v>
      </c>
      <c r="S1548" t="s">
        <v>20</v>
      </c>
      <c r="T1548" s="8" t="str">
        <f t="shared" si="248"/>
        <v>R1012</v>
      </c>
    </row>
    <row r="1549" spans="1:20">
      <c r="A1549" t="s">
        <v>1577</v>
      </c>
      <c r="B1549" t="str">
        <f t="shared" si="249"/>
        <v>Id791</v>
      </c>
      <c r="C1549">
        <v>1999</v>
      </c>
      <c r="D1549" s="8">
        <f t="shared" si="240"/>
        <v>1999</v>
      </c>
      <c r="E1549" t="s">
        <v>32</v>
      </c>
      <c r="F1549" s="8" t="str">
        <f t="shared" si="241"/>
        <v>Aug</v>
      </c>
      <c r="G1549">
        <v>16</v>
      </c>
      <c r="H1549" s="15" t="str">
        <f t="shared" si="242"/>
        <v>16-Aug-1999</v>
      </c>
      <c r="I1549" s="13">
        <v>36388</v>
      </c>
      <c r="J1549" s="18">
        <f t="shared" si="243"/>
        <v>23</v>
      </c>
      <c r="K1549">
        <v>0</v>
      </c>
      <c r="L1549" s="14">
        <v>13126.68</v>
      </c>
      <c r="M1549" t="s">
        <v>9</v>
      </c>
      <c r="N1549">
        <f t="shared" si="244"/>
        <v>4</v>
      </c>
      <c r="O1549" s="8" t="str">
        <f t="shared" si="245"/>
        <v>tier - 3</v>
      </c>
      <c r="P1549" t="s">
        <v>9</v>
      </c>
      <c r="Q1549">
        <f t="shared" si="246"/>
        <v>1</v>
      </c>
      <c r="R1549" s="8" t="str">
        <f t="shared" si="247"/>
        <v>tier - 3</v>
      </c>
      <c r="S1549" t="s">
        <v>39</v>
      </c>
      <c r="T1549" s="8" t="str">
        <f t="shared" si="248"/>
        <v>R1011</v>
      </c>
    </row>
    <row r="1550" spans="1:20">
      <c r="A1550" t="s">
        <v>1578</v>
      </c>
      <c r="B1550" t="str">
        <f t="shared" si="249"/>
        <v>Id790</v>
      </c>
      <c r="C1550">
        <v>1961</v>
      </c>
      <c r="D1550" s="8">
        <f t="shared" si="240"/>
        <v>1961</v>
      </c>
      <c r="E1550" t="s">
        <v>17</v>
      </c>
      <c r="F1550" s="8" t="str">
        <f t="shared" si="241"/>
        <v>Sep</v>
      </c>
      <c r="G1550">
        <v>7</v>
      </c>
      <c r="H1550" s="15" t="str">
        <f t="shared" si="242"/>
        <v>7-Sep-1961</v>
      </c>
      <c r="I1550" s="13">
        <v>22531</v>
      </c>
      <c r="J1550" s="18">
        <f t="shared" si="243"/>
        <v>61</v>
      </c>
      <c r="K1550">
        <v>0</v>
      </c>
      <c r="L1550" s="14">
        <v>13129.6</v>
      </c>
      <c r="M1550" t="s">
        <v>9</v>
      </c>
      <c r="N1550">
        <f t="shared" si="244"/>
        <v>4</v>
      </c>
      <c r="O1550" s="8" t="str">
        <f t="shared" si="245"/>
        <v>tier - 3</v>
      </c>
      <c r="P1550" t="s">
        <v>8</v>
      </c>
      <c r="Q1550">
        <f t="shared" si="246"/>
        <v>9</v>
      </c>
      <c r="R1550" s="8" t="str">
        <f t="shared" si="247"/>
        <v>tier - 2</v>
      </c>
      <c r="S1550" t="s">
        <v>353</v>
      </c>
      <c r="T1550" s="8" t="str">
        <f t="shared" si="248"/>
        <v>R1017</v>
      </c>
    </row>
    <row r="1551" spans="1:20">
      <c r="A1551" t="s">
        <v>1579</v>
      </c>
      <c r="B1551" t="str">
        <f t="shared" si="249"/>
        <v>Id789</v>
      </c>
      <c r="C1551">
        <v>1961</v>
      </c>
      <c r="D1551" s="8">
        <f t="shared" si="240"/>
        <v>1961</v>
      </c>
      <c r="E1551" t="s">
        <v>27</v>
      </c>
      <c r="F1551" s="8" t="str">
        <f t="shared" si="241"/>
        <v>Dec</v>
      </c>
      <c r="G1551">
        <v>6</v>
      </c>
      <c r="H1551" s="15" t="str">
        <f t="shared" si="242"/>
        <v>6-Dec-1961</v>
      </c>
      <c r="I1551" s="13">
        <v>22621</v>
      </c>
      <c r="J1551" s="18">
        <f t="shared" si="243"/>
        <v>61</v>
      </c>
      <c r="K1551">
        <v>0</v>
      </c>
      <c r="L1551" s="14">
        <v>13143.34</v>
      </c>
      <c r="M1551" t="s">
        <v>9</v>
      </c>
      <c r="N1551">
        <f t="shared" si="244"/>
        <v>4</v>
      </c>
      <c r="O1551" s="8" t="str">
        <f t="shared" si="245"/>
        <v>tier - 3</v>
      </c>
      <c r="P1551" t="s">
        <v>8</v>
      </c>
      <c r="Q1551">
        <f t="shared" si="246"/>
        <v>9</v>
      </c>
      <c r="R1551" s="8" t="str">
        <f t="shared" si="247"/>
        <v>tier - 2</v>
      </c>
      <c r="S1551" t="s">
        <v>513</v>
      </c>
      <c r="T1551" s="8" t="str">
        <f t="shared" si="248"/>
        <v>R1020</v>
      </c>
    </row>
    <row r="1552" spans="1:20">
      <c r="A1552" t="s">
        <v>1580</v>
      </c>
      <c r="B1552" t="str">
        <f t="shared" si="249"/>
        <v>Id788</v>
      </c>
      <c r="C1552">
        <v>1961</v>
      </c>
      <c r="D1552" s="8">
        <f t="shared" si="240"/>
        <v>1961</v>
      </c>
      <c r="E1552" t="s">
        <v>27</v>
      </c>
      <c r="F1552" s="8" t="str">
        <f t="shared" si="241"/>
        <v>Dec</v>
      </c>
      <c r="G1552">
        <v>6</v>
      </c>
      <c r="H1552" s="15" t="str">
        <f t="shared" si="242"/>
        <v>6-Dec-1961</v>
      </c>
      <c r="I1552" s="13">
        <v>22621</v>
      </c>
      <c r="J1552" s="18">
        <f t="shared" si="243"/>
        <v>61</v>
      </c>
      <c r="K1552">
        <v>0</v>
      </c>
      <c r="L1552" s="14">
        <v>13143.86</v>
      </c>
      <c r="M1552" t="s">
        <v>9</v>
      </c>
      <c r="N1552">
        <f t="shared" si="244"/>
        <v>4</v>
      </c>
      <c r="O1552" s="8" t="str">
        <f t="shared" si="245"/>
        <v>tier - 3</v>
      </c>
      <c r="P1552" t="s">
        <v>8</v>
      </c>
      <c r="Q1552">
        <f t="shared" si="246"/>
        <v>9</v>
      </c>
      <c r="R1552" s="8" t="str">
        <f t="shared" si="247"/>
        <v>tier - 2</v>
      </c>
      <c r="S1552" t="s">
        <v>165</v>
      </c>
      <c r="T1552" s="8" t="str">
        <f t="shared" si="248"/>
        <v>R1016</v>
      </c>
    </row>
    <row r="1553" spans="1:20">
      <c r="A1553" t="s">
        <v>1581</v>
      </c>
      <c r="B1553" t="str">
        <f t="shared" si="249"/>
        <v>Id787</v>
      </c>
      <c r="C1553">
        <v>1962</v>
      </c>
      <c r="D1553" s="8">
        <f t="shared" si="240"/>
        <v>1962</v>
      </c>
      <c r="E1553" t="s">
        <v>32</v>
      </c>
      <c r="F1553" s="8" t="str">
        <f t="shared" si="241"/>
        <v>Aug</v>
      </c>
      <c r="G1553">
        <v>5</v>
      </c>
      <c r="H1553" s="15" t="str">
        <f t="shared" si="242"/>
        <v>5-Aug-1962</v>
      </c>
      <c r="I1553" s="13">
        <v>22863</v>
      </c>
      <c r="J1553" s="18">
        <f t="shared" si="243"/>
        <v>60</v>
      </c>
      <c r="K1553">
        <v>0</v>
      </c>
      <c r="L1553" s="14">
        <v>13204.29</v>
      </c>
      <c r="M1553" t="s">
        <v>9</v>
      </c>
      <c r="N1553">
        <f t="shared" si="244"/>
        <v>4</v>
      </c>
      <c r="O1553" s="8" t="str">
        <f t="shared" si="245"/>
        <v>tier - 3</v>
      </c>
      <c r="P1553" t="s">
        <v>13</v>
      </c>
      <c r="Q1553">
        <f t="shared" si="246"/>
        <v>2</v>
      </c>
      <c r="R1553" s="8" t="str">
        <f t="shared" si="247"/>
        <v>tier - 1</v>
      </c>
      <c r="S1553" t="s">
        <v>244</v>
      </c>
      <c r="T1553" s="8" t="str">
        <f t="shared" si="248"/>
        <v>R1024</v>
      </c>
    </row>
    <row r="1554" spans="1:20">
      <c r="A1554" t="s">
        <v>1582</v>
      </c>
      <c r="B1554" t="str">
        <f t="shared" si="249"/>
        <v>Id786</v>
      </c>
      <c r="C1554">
        <v>1982</v>
      </c>
      <c r="D1554" s="8">
        <f t="shared" si="240"/>
        <v>1982</v>
      </c>
      <c r="E1554" t="s">
        <v>34</v>
      </c>
      <c r="F1554" s="8" t="str">
        <f t="shared" si="241"/>
        <v>Oct</v>
      </c>
      <c r="G1554">
        <v>15</v>
      </c>
      <c r="H1554" s="15" t="str">
        <f t="shared" si="242"/>
        <v>15-Oct-1982</v>
      </c>
      <c r="I1554" s="13">
        <v>30239</v>
      </c>
      <c r="J1554" s="18">
        <f t="shared" si="243"/>
        <v>40</v>
      </c>
      <c r="K1554">
        <v>3</v>
      </c>
      <c r="L1554" s="14">
        <v>13214.43</v>
      </c>
      <c r="M1554" t="s">
        <v>9</v>
      </c>
      <c r="N1554">
        <f t="shared" si="244"/>
        <v>4</v>
      </c>
      <c r="O1554" s="8" t="str">
        <f t="shared" si="245"/>
        <v>tier - 3</v>
      </c>
      <c r="P1554" t="s">
        <v>8</v>
      </c>
      <c r="Q1554">
        <f t="shared" si="246"/>
        <v>9</v>
      </c>
      <c r="R1554" s="8" t="str">
        <f t="shared" si="247"/>
        <v>tier - 2</v>
      </c>
      <c r="S1554" t="s">
        <v>20</v>
      </c>
      <c r="T1554" s="8" t="str">
        <f t="shared" si="248"/>
        <v>R1012</v>
      </c>
    </row>
    <row r="1555" spans="1:20">
      <c r="A1555" t="s">
        <v>1583</v>
      </c>
      <c r="B1555" t="str">
        <f t="shared" si="249"/>
        <v>Id785</v>
      </c>
      <c r="C1555">
        <v>1962</v>
      </c>
      <c r="D1555" s="8">
        <f t="shared" si="240"/>
        <v>1962</v>
      </c>
      <c r="E1555" t="s">
        <v>27</v>
      </c>
      <c r="F1555" s="8" t="str">
        <f t="shared" si="241"/>
        <v>Dec</v>
      </c>
      <c r="G1555">
        <v>7</v>
      </c>
      <c r="H1555" s="15" t="str">
        <f t="shared" si="242"/>
        <v>7-Dec-1962</v>
      </c>
      <c r="I1555" s="13">
        <v>22987</v>
      </c>
      <c r="J1555" s="18">
        <f t="shared" si="243"/>
        <v>60</v>
      </c>
      <c r="K1555">
        <v>0</v>
      </c>
      <c r="L1555" s="14">
        <v>13217.09</v>
      </c>
      <c r="M1555" t="s">
        <v>9</v>
      </c>
      <c r="N1555">
        <f t="shared" si="244"/>
        <v>4</v>
      </c>
      <c r="O1555" s="8" t="str">
        <f t="shared" si="245"/>
        <v>tier - 3</v>
      </c>
      <c r="P1555" t="s">
        <v>13</v>
      </c>
      <c r="Q1555">
        <f t="shared" si="246"/>
        <v>2</v>
      </c>
      <c r="R1555" s="8" t="str">
        <f t="shared" si="247"/>
        <v>tier - 1</v>
      </c>
      <c r="S1555" t="s">
        <v>244</v>
      </c>
      <c r="T1555" s="8" t="str">
        <f t="shared" si="248"/>
        <v>R1024</v>
      </c>
    </row>
    <row r="1556" spans="1:20">
      <c r="A1556" t="s">
        <v>1584</v>
      </c>
      <c r="B1556" t="str">
        <f t="shared" si="249"/>
        <v>Id784</v>
      </c>
      <c r="C1556">
        <v>1965</v>
      </c>
      <c r="D1556" s="8">
        <f t="shared" si="240"/>
        <v>1965</v>
      </c>
      <c r="E1556" t="s">
        <v>12</v>
      </c>
      <c r="F1556" s="8" t="str">
        <f t="shared" si="241"/>
        <v>Nov</v>
      </c>
      <c r="G1556">
        <v>13</v>
      </c>
      <c r="H1556" s="15" t="str">
        <f t="shared" si="242"/>
        <v>13-Nov-1965</v>
      </c>
      <c r="I1556" s="13">
        <v>24059</v>
      </c>
      <c r="J1556" s="18">
        <f t="shared" si="243"/>
        <v>57</v>
      </c>
      <c r="K1556">
        <v>2</v>
      </c>
      <c r="L1556" s="14">
        <v>13224.06</v>
      </c>
      <c r="M1556" t="s">
        <v>9</v>
      </c>
      <c r="N1556">
        <f t="shared" si="244"/>
        <v>4</v>
      </c>
      <c r="O1556" s="8" t="str">
        <f t="shared" si="245"/>
        <v>tier - 3</v>
      </c>
      <c r="P1556" t="s">
        <v>9</v>
      </c>
      <c r="Q1556">
        <f t="shared" si="246"/>
        <v>1</v>
      </c>
      <c r="R1556" s="8" t="str">
        <f t="shared" si="247"/>
        <v>tier - 3</v>
      </c>
      <c r="S1556" t="s">
        <v>244</v>
      </c>
      <c r="T1556" s="8" t="str">
        <f t="shared" si="248"/>
        <v>R1024</v>
      </c>
    </row>
    <row r="1557" spans="1:20">
      <c r="A1557" t="s">
        <v>1585</v>
      </c>
      <c r="B1557" t="str">
        <f t="shared" si="249"/>
        <v>Id783</v>
      </c>
      <c r="C1557">
        <v>1962</v>
      </c>
      <c r="D1557" s="8">
        <f t="shared" si="240"/>
        <v>1962</v>
      </c>
      <c r="E1557" t="s">
        <v>12</v>
      </c>
      <c r="F1557" s="8" t="str">
        <f t="shared" si="241"/>
        <v>Nov</v>
      </c>
      <c r="G1557">
        <v>24</v>
      </c>
      <c r="H1557" s="15" t="str">
        <f t="shared" si="242"/>
        <v>24-Nov-1962</v>
      </c>
      <c r="I1557" s="13">
        <v>22974</v>
      </c>
      <c r="J1557" s="18">
        <f t="shared" si="243"/>
        <v>60</v>
      </c>
      <c r="K1557">
        <v>1</v>
      </c>
      <c r="L1557" s="14">
        <v>13224.69</v>
      </c>
      <c r="M1557" t="s">
        <v>9</v>
      </c>
      <c r="N1557">
        <f t="shared" si="244"/>
        <v>4</v>
      </c>
      <c r="O1557" s="8" t="str">
        <f t="shared" si="245"/>
        <v>tier - 3</v>
      </c>
      <c r="P1557" t="s">
        <v>8</v>
      </c>
      <c r="Q1557">
        <f t="shared" si="246"/>
        <v>9</v>
      </c>
      <c r="R1557" s="8" t="str">
        <f t="shared" si="247"/>
        <v>tier - 2</v>
      </c>
      <c r="S1557" t="s">
        <v>39</v>
      </c>
      <c r="T1557" s="8" t="str">
        <f t="shared" si="248"/>
        <v>R1011</v>
      </c>
    </row>
    <row r="1558" spans="1:20">
      <c r="A1558" t="s">
        <v>1586</v>
      </c>
      <c r="B1558" t="str">
        <f t="shared" si="249"/>
        <v>Id782</v>
      </c>
      <c r="C1558">
        <v>1962</v>
      </c>
      <c r="D1558" s="8">
        <f t="shared" si="240"/>
        <v>1962</v>
      </c>
      <c r="E1558" t="s">
        <v>34</v>
      </c>
      <c r="F1558" s="8" t="str">
        <f t="shared" si="241"/>
        <v>Oct</v>
      </c>
      <c r="G1558">
        <v>11</v>
      </c>
      <c r="H1558" s="15" t="str">
        <f t="shared" si="242"/>
        <v>11-Oct-1962</v>
      </c>
      <c r="I1558" s="13">
        <v>22930</v>
      </c>
      <c r="J1558" s="18">
        <f t="shared" si="243"/>
        <v>60</v>
      </c>
      <c r="K1558">
        <v>0</v>
      </c>
      <c r="L1558" s="14">
        <v>13228.85</v>
      </c>
      <c r="M1558" t="s">
        <v>9</v>
      </c>
      <c r="N1558">
        <f t="shared" si="244"/>
        <v>4</v>
      </c>
      <c r="O1558" s="8" t="str">
        <f t="shared" si="245"/>
        <v>tier - 3</v>
      </c>
      <c r="P1558" t="s">
        <v>9</v>
      </c>
      <c r="Q1558">
        <f t="shared" si="246"/>
        <v>1</v>
      </c>
      <c r="R1558" s="8" t="str">
        <f t="shared" si="247"/>
        <v>tier - 3</v>
      </c>
      <c r="S1558" t="s">
        <v>246</v>
      </c>
      <c r="T1558" s="8" t="str">
        <f t="shared" si="248"/>
        <v>R1023</v>
      </c>
    </row>
    <row r="1559" spans="1:20">
      <c r="A1559" t="s">
        <v>1587</v>
      </c>
      <c r="B1559" t="str">
        <f t="shared" si="249"/>
        <v>Id781</v>
      </c>
      <c r="C1559">
        <v>1994</v>
      </c>
      <c r="D1559" s="8">
        <f t="shared" si="240"/>
        <v>1994</v>
      </c>
      <c r="E1559" t="s">
        <v>7</v>
      </c>
      <c r="F1559" s="8" t="str">
        <f t="shared" si="241"/>
        <v>Jul</v>
      </c>
      <c r="G1559">
        <v>1</v>
      </c>
      <c r="H1559" s="15" t="str">
        <f t="shared" si="242"/>
        <v>1-Jul-1994</v>
      </c>
      <c r="I1559" s="13">
        <v>34516</v>
      </c>
      <c r="J1559" s="18">
        <f t="shared" si="243"/>
        <v>28</v>
      </c>
      <c r="K1559">
        <v>0</v>
      </c>
      <c r="L1559" s="14">
        <v>13292.52</v>
      </c>
      <c r="M1559" t="s">
        <v>9</v>
      </c>
      <c r="N1559">
        <f t="shared" si="244"/>
        <v>4</v>
      </c>
      <c r="O1559" s="8" t="str">
        <f t="shared" si="245"/>
        <v>tier - 3</v>
      </c>
      <c r="P1559" t="s">
        <v>9</v>
      </c>
      <c r="Q1559">
        <f t="shared" si="246"/>
        <v>1</v>
      </c>
      <c r="R1559" s="8" t="str">
        <f t="shared" si="247"/>
        <v>tier - 3</v>
      </c>
      <c r="S1559" t="s">
        <v>20</v>
      </c>
      <c r="T1559" s="8" t="str">
        <f t="shared" si="248"/>
        <v>R1012</v>
      </c>
    </row>
    <row r="1560" spans="1:20">
      <c r="A1560" t="s">
        <v>1588</v>
      </c>
      <c r="B1560" t="str">
        <f t="shared" si="249"/>
        <v>Id780</v>
      </c>
      <c r="C1560">
        <v>1976</v>
      </c>
      <c r="D1560" s="8">
        <f t="shared" si="240"/>
        <v>1976</v>
      </c>
      <c r="E1560" t="s">
        <v>32</v>
      </c>
      <c r="F1560" s="8" t="str">
        <f t="shared" si="241"/>
        <v>Aug</v>
      </c>
      <c r="G1560">
        <v>23</v>
      </c>
      <c r="H1560" s="15" t="str">
        <f t="shared" si="242"/>
        <v>23-Aug-1976</v>
      </c>
      <c r="I1560" s="13">
        <v>27995</v>
      </c>
      <c r="J1560" s="18">
        <f t="shared" si="243"/>
        <v>46</v>
      </c>
      <c r="K1560">
        <v>2</v>
      </c>
      <c r="L1560" s="14">
        <v>13333.71</v>
      </c>
      <c r="M1560" t="s">
        <v>9</v>
      </c>
      <c r="N1560">
        <f t="shared" si="244"/>
        <v>4</v>
      </c>
      <c r="O1560" s="8" t="str">
        <f t="shared" si="245"/>
        <v>tier - 3</v>
      </c>
      <c r="P1560" t="s">
        <v>8</v>
      </c>
      <c r="Q1560">
        <f t="shared" si="246"/>
        <v>9</v>
      </c>
      <c r="R1560" s="8" t="str">
        <f t="shared" si="247"/>
        <v>tier - 2</v>
      </c>
      <c r="S1560" t="s">
        <v>20</v>
      </c>
      <c r="T1560" s="8" t="str">
        <f t="shared" si="248"/>
        <v>R1012</v>
      </c>
    </row>
    <row r="1561" spans="1:20">
      <c r="A1561" t="s">
        <v>1589</v>
      </c>
      <c r="B1561" t="str">
        <f t="shared" si="249"/>
        <v>Id779</v>
      </c>
      <c r="C1561">
        <v>1960</v>
      </c>
      <c r="D1561" s="8">
        <f t="shared" si="240"/>
        <v>1960</v>
      </c>
      <c r="E1561" t="s">
        <v>12</v>
      </c>
      <c r="F1561" s="8" t="str">
        <f t="shared" si="241"/>
        <v>Nov</v>
      </c>
      <c r="G1561">
        <v>11</v>
      </c>
      <c r="H1561" s="15" t="str">
        <f t="shared" si="242"/>
        <v>11-Nov-1960</v>
      </c>
      <c r="I1561" s="13">
        <v>22231</v>
      </c>
      <c r="J1561" s="18">
        <f t="shared" si="243"/>
        <v>62</v>
      </c>
      <c r="K1561">
        <v>0</v>
      </c>
      <c r="L1561" s="14">
        <v>13352.1</v>
      </c>
      <c r="M1561" t="s">
        <v>9</v>
      </c>
      <c r="N1561">
        <f t="shared" si="244"/>
        <v>4</v>
      </c>
      <c r="O1561" s="8" t="str">
        <f t="shared" si="245"/>
        <v>tier - 3</v>
      </c>
      <c r="P1561" t="s">
        <v>13</v>
      </c>
      <c r="Q1561">
        <f t="shared" si="246"/>
        <v>2</v>
      </c>
      <c r="R1561" s="8" t="str">
        <f t="shared" si="247"/>
        <v>tier - 1</v>
      </c>
      <c r="S1561" t="s">
        <v>20</v>
      </c>
      <c r="T1561" s="8" t="str">
        <f t="shared" si="248"/>
        <v>R1012</v>
      </c>
    </row>
    <row r="1562" spans="1:20">
      <c r="A1562" t="s">
        <v>1590</v>
      </c>
      <c r="B1562" t="str">
        <f t="shared" si="249"/>
        <v>Id778</v>
      </c>
      <c r="C1562">
        <v>1990</v>
      </c>
      <c r="D1562" s="8">
        <f t="shared" si="240"/>
        <v>1990</v>
      </c>
      <c r="E1562" t="s">
        <v>34</v>
      </c>
      <c r="F1562" s="8" t="str">
        <f t="shared" si="241"/>
        <v>Oct</v>
      </c>
      <c r="G1562">
        <v>2</v>
      </c>
      <c r="H1562" s="15" t="str">
        <f t="shared" si="242"/>
        <v>2-Oct-1990</v>
      </c>
      <c r="I1562" s="13">
        <v>33148</v>
      </c>
      <c r="J1562" s="18">
        <f t="shared" si="243"/>
        <v>32</v>
      </c>
      <c r="K1562">
        <v>3</v>
      </c>
      <c r="L1562" s="14">
        <v>13360.94</v>
      </c>
      <c r="M1562" t="s">
        <v>9</v>
      </c>
      <c r="N1562">
        <f t="shared" si="244"/>
        <v>4</v>
      </c>
      <c r="O1562" s="8" t="str">
        <f t="shared" si="245"/>
        <v>tier - 3</v>
      </c>
      <c r="P1562" t="s">
        <v>13</v>
      </c>
      <c r="Q1562">
        <f t="shared" si="246"/>
        <v>2</v>
      </c>
      <c r="R1562" s="8" t="str">
        <f t="shared" si="247"/>
        <v>tier - 1</v>
      </c>
      <c r="S1562" t="s">
        <v>20</v>
      </c>
      <c r="T1562" s="8" t="str">
        <f t="shared" si="248"/>
        <v>R1012</v>
      </c>
    </row>
    <row r="1563" spans="1:20">
      <c r="A1563" t="s">
        <v>1591</v>
      </c>
      <c r="B1563" t="str">
        <f t="shared" si="249"/>
        <v>Id777</v>
      </c>
      <c r="C1563">
        <v>1964</v>
      </c>
      <c r="D1563" s="8">
        <f t="shared" si="240"/>
        <v>1964</v>
      </c>
      <c r="E1563" t="s">
        <v>17</v>
      </c>
      <c r="F1563" s="8" t="str">
        <f t="shared" si="241"/>
        <v>Sep</v>
      </c>
      <c r="G1563">
        <v>24</v>
      </c>
      <c r="H1563" s="15" t="str">
        <f t="shared" si="242"/>
        <v>24-Sep-1964</v>
      </c>
      <c r="I1563" s="13">
        <v>23644</v>
      </c>
      <c r="J1563" s="18">
        <f t="shared" si="243"/>
        <v>58</v>
      </c>
      <c r="K1563">
        <v>0</v>
      </c>
      <c r="L1563" s="14">
        <v>13375.76</v>
      </c>
      <c r="M1563" t="s">
        <v>9</v>
      </c>
      <c r="N1563">
        <f t="shared" si="244"/>
        <v>4</v>
      </c>
      <c r="O1563" s="8" t="str">
        <f t="shared" si="245"/>
        <v>tier - 3</v>
      </c>
      <c r="P1563" t="s">
        <v>8</v>
      </c>
      <c r="Q1563">
        <f t="shared" si="246"/>
        <v>9</v>
      </c>
      <c r="R1563" s="8" t="str">
        <f t="shared" si="247"/>
        <v>tier - 2</v>
      </c>
      <c r="S1563" t="s">
        <v>197</v>
      </c>
      <c r="T1563" s="8" t="str">
        <f t="shared" si="248"/>
        <v>R1025</v>
      </c>
    </row>
    <row r="1564" spans="1:20">
      <c r="A1564" t="s">
        <v>1592</v>
      </c>
      <c r="B1564" t="str">
        <f t="shared" si="249"/>
        <v>Id776</v>
      </c>
      <c r="C1564">
        <v>1979</v>
      </c>
      <c r="D1564" s="8">
        <f t="shared" si="240"/>
        <v>1979</v>
      </c>
      <c r="E1564" t="s">
        <v>17</v>
      </c>
      <c r="F1564" s="8" t="str">
        <f t="shared" si="241"/>
        <v>Sep</v>
      </c>
      <c r="G1564">
        <v>30</v>
      </c>
      <c r="H1564" s="15" t="str">
        <f t="shared" si="242"/>
        <v>30-Sep-1979</v>
      </c>
      <c r="I1564" s="13">
        <v>29128</v>
      </c>
      <c r="J1564" s="18">
        <f t="shared" si="243"/>
        <v>43</v>
      </c>
      <c r="K1564">
        <v>2</v>
      </c>
      <c r="L1564" s="14">
        <v>13377.41</v>
      </c>
      <c r="M1564" t="s">
        <v>9</v>
      </c>
      <c r="N1564">
        <f t="shared" si="244"/>
        <v>4</v>
      </c>
      <c r="O1564" s="8" t="str">
        <f t="shared" si="245"/>
        <v>tier - 3</v>
      </c>
      <c r="P1564" t="s">
        <v>9</v>
      </c>
      <c r="Q1564">
        <f t="shared" si="246"/>
        <v>1</v>
      </c>
      <c r="R1564" s="8" t="str">
        <f t="shared" si="247"/>
        <v>tier - 3</v>
      </c>
      <c r="S1564" t="s">
        <v>532</v>
      </c>
      <c r="T1564" s="8" t="str">
        <f t="shared" si="248"/>
        <v>R1026</v>
      </c>
    </row>
    <row r="1565" spans="1:20">
      <c r="A1565" t="s">
        <v>1593</v>
      </c>
      <c r="B1565" t="str">
        <f t="shared" si="249"/>
        <v>Id775</v>
      </c>
      <c r="C1565">
        <v>1984</v>
      </c>
      <c r="D1565" s="8">
        <f t="shared" si="240"/>
        <v>1984</v>
      </c>
      <c r="E1565" t="s">
        <v>15</v>
      </c>
      <c r="F1565" s="8" t="str">
        <f t="shared" si="241"/>
        <v>Jun</v>
      </c>
      <c r="G1565">
        <v>6</v>
      </c>
      <c r="H1565" s="15" t="str">
        <f t="shared" si="242"/>
        <v>6-Jun-1984</v>
      </c>
      <c r="I1565" s="13">
        <v>30839</v>
      </c>
      <c r="J1565" s="18">
        <f t="shared" si="243"/>
        <v>39</v>
      </c>
      <c r="K1565">
        <v>3</v>
      </c>
      <c r="L1565" s="14">
        <v>13383.67</v>
      </c>
      <c r="M1565" t="s">
        <v>9</v>
      </c>
      <c r="N1565">
        <f t="shared" si="244"/>
        <v>4</v>
      </c>
      <c r="O1565" s="8" t="str">
        <f t="shared" si="245"/>
        <v>tier - 3</v>
      </c>
      <c r="P1565" t="s">
        <v>8</v>
      </c>
      <c r="Q1565">
        <f t="shared" si="246"/>
        <v>9</v>
      </c>
      <c r="R1565" s="8" t="str">
        <f t="shared" si="247"/>
        <v>tier - 2</v>
      </c>
      <c r="S1565" t="s">
        <v>246</v>
      </c>
      <c r="T1565" s="8" t="str">
        <f t="shared" si="248"/>
        <v>R1023</v>
      </c>
    </row>
    <row r="1566" spans="1:20">
      <c r="A1566" t="s">
        <v>1594</v>
      </c>
      <c r="B1566" t="str">
        <f t="shared" si="249"/>
        <v>Id774</v>
      </c>
      <c r="C1566">
        <v>1959</v>
      </c>
      <c r="D1566" s="8">
        <f t="shared" si="240"/>
        <v>1959</v>
      </c>
      <c r="E1566" t="s">
        <v>27</v>
      </c>
      <c r="F1566" s="8" t="str">
        <f t="shared" si="241"/>
        <v>Dec</v>
      </c>
      <c r="G1566">
        <v>9</v>
      </c>
      <c r="H1566" s="15" t="str">
        <f t="shared" si="242"/>
        <v>9-Dec-1959</v>
      </c>
      <c r="I1566" s="13">
        <v>21893</v>
      </c>
      <c r="J1566" s="18">
        <f t="shared" si="243"/>
        <v>63</v>
      </c>
      <c r="K1566">
        <v>0</v>
      </c>
      <c r="L1566" s="14">
        <v>13390.56</v>
      </c>
      <c r="M1566" t="s">
        <v>9</v>
      </c>
      <c r="N1566">
        <f t="shared" si="244"/>
        <v>4</v>
      </c>
      <c r="O1566" s="8" t="str">
        <f t="shared" si="245"/>
        <v>tier - 3</v>
      </c>
      <c r="P1566" t="s">
        <v>9</v>
      </c>
      <c r="Q1566">
        <f t="shared" si="246"/>
        <v>1</v>
      </c>
      <c r="R1566" s="8" t="str">
        <f t="shared" si="247"/>
        <v>tier - 3</v>
      </c>
      <c r="S1566" t="s">
        <v>39</v>
      </c>
      <c r="T1566" s="8" t="str">
        <f t="shared" si="248"/>
        <v>R1011</v>
      </c>
    </row>
    <row r="1567" spans="1:20">
      <c r="A1567" t="s">
        <v>1595</v>
      </c>
      <c r="B1567" t="str">
        <f t="shared" si="249"/>
        <v>Id773</v>
      </c>
      <c r="C1567">
        <v>1959</v>
      </c>
      <c r="D1567" s="8">
        <f t="shared" si="240"/>
        <v>1959</v>
      </c>
      <c r="E1567" t="s">
        <v>12</v>
      </c>
      <c r="F1567" s="8" t="str">
        <f t="shared" si="241"/>
        <v>Nov</v>
      </c>
      <c r="G1567">
        <v>25</v>
      </c>
      <c r="H1567" s="15" t="str">
        <f t="shared" si="242"/>
        <v>25-Nov-1959</v>
      </c>
      <c r="I1567" s="13">
        <v>21879</v>
      </c>
      <c r="J1567" s="18">
        <f t="shared" si="243"/>
        <v>63</v>
      </c>
      <c r="K1567">
        <v>0</v>
      </c>
      <c r="L1567" s="14">
        <v>13393.76</v>
      </c>
      <c r="M1567" t="s">
        <v>9</v>
      </c>
      <c r="N1567">
        <f t="shared" si="244"/>
        <v>4</v>
      </c>
      <c r="O1567" s="8" t="str">
        <f t="shared" si="245"/>
        <v>tier - 3</v>
      </c>
      <c r="P1567" t="s">
        <v>13</v>
      </c>
      <c r="Q1567">
        <f t="shared" si="246"/>
        <v>2</v>
      </c>
      <c r="R1567" s="8" t="str">
        <f t="shared" si="247"/>
        <v>tier - 1</v>
      </c>
      <c r="S1567" t="s">
        <v>39</v>
      </c>
      <c r="T1567" s="8" t="str">
        <f t="shared" si="248"/>
        <v>R1011</v>
      </c>
    </row>
    <row r="1568" spans="1:20">
      <c r="A1568" t="s">
        <v>1596</v>
      </c>
      <c r="B1568" t="str">
        <f t="shared" si="249"/>
        <v>Id772</v>
      </c>
      <c r="C1568">
        <v>1959</v>
      </c>
      <c r="D1568" s="8">
        <f t="shared" si="240"/>
        <v>1959</v>
      </c>
      <c r="E1568" t="s">
        <v>27</v>
      </c>
      <c r="F1568" s="8" t="str">
        <f t="shared" si="241"/>
        <v>Dec</v>
      </c>
      <c r="G1568">
        <v>20</v>
      </c>
      <c r="H1568" s="15" t="str">
        <f t="shared" si="242"/>
        <v>20-Dec-1959</v>
      </c>
      <c r="I1568" s="13">
        <v>21904</v>
      </c>
      <c r="J1568" s="18">
        <f t="shared" si="243"/>
        <v>63</v>
      </c>
      <c r="K1568">
        <v>0</v>
      </c>
      <c r="L1568" s="14">
        <v>13405.39</v>
      </c>
      <c r="M1568" t="s">
        <v>9</v>
      </c>
      <c r="N1568">
        <f t="shared" si="244"/>
        <v>4</v>
      </c>
      <c r="O1568" s="8" t="str">
        <f t="shared" si="245"/>
        <v>tier - 3</v>
      </c>
      <c r="P1568" t="s">
        <v>9</v>
      </c>
      <c r="Q1568">
        <f t="shared" si="246"/>
        <v>1</v>
      </c>
      <c r="R1568" s="8" t="str">
        <f t="shared" si="247"/>
        <v>tier - 3</v>
      </c>
      <c r="S1568" t="s">
        <v>10</v>
      </c>
      <c r="T1568" s="8" t="str">
        <f t="shared" si="248"/>
        <v>R1013</v>
      </c>
    </row>
    <row r="1569" spans="1:20">
      <c r="A1569" t="s">
        <v>1597</v>
      </c>
      <c r="B1569" t="str">
        <f t="shared" si="249"/>
        <v>Id771</v>
      </c>
      <c r="C1569">
        <v>1992</v>
      </c>
      <c r="D1569" s="8">
        <f t="shared" si="240"/>
        <v>1992</v>
      </c>
      <c r="E1569" t="s">
        <v>27</v>
      </c>
      <c r="F1569" s="8" t="str">
        <f t="shared" si="241"/>
        <v>Dec</v>
      </c>
      <c r="G1569">
        <v>19</v>
      </c>
      <c r="H1569" s="15" t="str">
        <f t="shared" si="242"/>
        <v>19-Dec-1992</v>
      </c>
      <c r="I1569" s="13">
        <v>33957</v>
      </c>
      <c r="J1569" s="18">
        <f t="shared" si="243"/>
        <v>30</v>
      </c>
      <c r="K1569">
        <v>0</v>
      </c>
      <c r="L1569" s="14">
        <v>13412.97</v>
      </c>
      <c r="M1569" t="s">
        <v>9</v>
      </c>
      <c r="N1569">
        <f t="shared" si="244"/>
        <v>4</v>
      </c>
      <c r="O1569" s="8" t="str">
        <f t="shared" si="245"/>
        <v>tier - 3</v>
      </c>
      <c r="P1569" t="s">
        <v>9</v>
      </c>
      <c r="Q1569">
        <f t="shared" si="246"/>
        <v>1</v>
      </c>
      <c r="R1569" s="8" t="str">
        <f t="shared" si="247"/>
        <v>tier - 3</v>
      </c>
      <c r="S1569" t="s">
        <v>246</v>
      </c>
      <c r="T1569" s="8" t="str">
        <f t="shared" si="248"/>
        <v>R1023</v>
      </c>
    </row>
    <row r="1570" spans="1:20">
      <c r="A1570" t="s">
        <v>1598</v>
      </c>
      <c r="B1570" t="str">
        <f t="shared" si="249"/>
        <v>Id770</v>
      </c>
      <c r="C1570">
        <v>1961</v>
      </c>
      <c r="D1570" s="8">
        <f t="shared" si="240"/>
        <v>1961</v>
      </c>
      <c r="E1570" t="s">
        <v>7</v>
      </c>
      <c r="F1570" s="8" t="str">
        <f t="shared" si="241"/>
        <v>Jul</v>
      </c>
      <c r="G1570">
        <v>22</v>
      </c>
      <c r="H1570" s="15" t="str">
        <f t="shared" si="242"/>
        <v>22-Jul-1961</v>
      </c>
      <c r="I1570" s="13">
        <v>22484</v>
      </c>
      <c r="J1570" s="18">
        <f t="shared" si="243"/>
        <v>61</v>
      </c>
      <c r="K1570">
        <v>0</v>
      </c>
      <c r="L1570" s="14">
        <v>13415.04</v>
      </c>
      <c r="M1570" t="s">
        <v>9</v>
      </c>
      <c r="N1570">
        <f t="shared" si="244"/>
        <v>4</v>
      </c>
      <c r="O1570" s="8" t="str">
        <f t="shared" si="245"/>
        <v>tier - 3</v>
      </c>
      <c r="P1570" t="s">
        <v>8</v>
      </c>
      <c r="Q1570">
        <f t="shared" si="246"/>
        <v>9</v>
      </c>
      <c r="R1570" s="8" t="str">
        <f t="shared" si="247"/>
        <v>tier - 2</v>
      </c>
      <c r="S1570" t="s">
        <v>20</v>
      </c>
      <c r="T1570" s="8" t="str">
        <f t="shared" si="248"/>
        <v>R1012</v>
      </c>
    </row>
    <row r="1571" spans="1:20">
      <c r="A1571" t="s">
        <v>1599</v>
      </c>
      <c r="B1571" t="str">
        <f t="shared" si="249"/>
        <v>Id769</v>
      </c>
      <c r="C1571">
        <v>1994</v>
      </c>
      <c r="D1571" s="8">
        <f t="shared" si="240"/>
        <v>1994</v>
      </c>
      <c r="E1571" t="s">
        <v>15</v>
      </c>
      <c r="F1571" s="8" t="str">
        <f t="shared" si="241"/>
        <v>Jun</v>
      </c>
      <c r="G1571">
        <v>17</v>
      </c>
      <c r="H1571" s="15" t="str">
        <f t="shared" si="242"/>
        <v>17-Jun-1994</v>
      </c>
      <c r="I1571" s="13">
        <v>34502</v>
      </c>
      <c r="J1571" s="18">
        <f t="shared" si="243"/>
        <v>28</v>
      </c>
      <c r="K1571">
        <v>0</v>
      </c>
      <c r="L1571" s="14">
        <v>13417.05</v>
      </c>
      <c r="M1571" t="s">
        <v>9</v>
      </c>
      <c r="N1571">
        <f t="shared" si="244"/>
        <v>4</v>
      </c>
      <c r="O1571" s="8" t="str">
        <f t="shared" si="245"/>
        <v>tier - 3</v>
      </c>
      <c r="P1571" t="s">
        <v>9</v>
      </c>
      <c r="Q1571">
        <f t="shared" si="246"/>
        <v>1</v>
      </c>
      <c r="R1571" s="8" t="str">
        <f t="shared" si="247"/>
        <v>tier - 3</v>
      </c>
      <c r="S1571" t="s">
        <v>20</v>
      </c>
      <c r="T1571" s="8" t="str">
        <f t="shared" si="248"/>
        <v>R1012</v>
      </c>
    </row>
    <row r="1572" spans="1:20">
      <c r="A1572" t="s">
        <v>1600</v>
      </c>
      <c r="B1572" t="str">
        <f t="shared" si="249"/>
        <v>Id768</v>
      </c>
      <c r="C1572">
        <v>1961</v>
      </c>
      <c r="D1572" s="8">
        <f t="shared" si="240"/>
        <v>1961</v>
      </c>
      <c r="E1572" t="s">
        <v>12</v>
      </c>
      <c r="F1572" s="8" t="str">
        <f t="shared" si="241"/>
        <v>Nov</v>
      </c>
      <c r="G1572">
        <v>3</v>
      </c>
      <c r="H1572" s="15" t="str">
        <f t="shared" si="242"/>
        <v>3-Nov-1961</v>
      </c>
      <c r="I1572" s="13">
        <v>22588</v>
      </c>
      <c r="J1572" s="18">
        <f t="shared" si="243"/>
        <v>61</v>
      </c>
      <c r="K1572">
        <v>0</v>
      </c>
      <c r="L1572" s="14">
        <v>13429.04</v>
      </c>
      <c r="M1572" t="s">
        <v>9</v>
      </c>
      <c r="N1572">
        <f t="shared" si="244"/>
        <v>4</v>
      </c>
      <c r="O1572" s="8" t="str">
        <f t="shared" si="245"/>
        <v>tier - 3</v>
      </c>
      <c r="P1572" t="s">
        <v>9</v>
      </c>
      <c r="Q1572">
        <f t="shared" si="246"/>
        <v>1</v>
      </c>
      <c r="R1572" s="8" t="str">
        <f t="shared" si="247"/>
        <v>tier - 3</v>
      </c>
      <c r="S1572" t="s">
        <v>20</v>
      </c>
      <c r="T1572" s="8" t="str">
        <f t="shared" si="248"/>
        <v>R1012</v>
      </c>
    </row>
    <row r="1573" spans="1:20">
      <c r="A1573" t="s">
        <v>1601</v>
      </c>
      <c r="B1573" t="str">
        <f t="shared" si="249"/>
        <v>Id767</v>
      </c>
      <c r="C1573">
        <v>1966</v>
      </c>
      <c r="D1573" s="8">
        <f t="shared" si="240"/>
        <v>1966</v>
      </c>
      <c r="E1573" t="s">
        <v>12</v>
      </c>
      <c r="F1573" s="8" t="str">
        <f t="shared" si="241"/>
        <v>Nov</v>
      </c>
      <c r="G1573">
        <v>14</v>
      </c>
      <c r="H1573" s="15" t="str">
        <f t="shared" si="242"/>
        <v>14-Nov-1966</v>
      </c>
      <c r="I1573" s="13">
        <v>24425</v>
      </c>
      <c r="J1573" s="18">
        <f t="shared" si="243"/>
        <v>56</v>
      </c>
      <c r="K1573">
        <v>3</v>
      </c>
      <c r="L1573" s="14">
        <v>13430.27</v>
      </c>
      <c r="M1573" t="s">
        <v>9</v>
      </c>
      <c r="N1573">
        <f t="shared" si="244"/>
        <v>4</v>
      </c>
      <c r="O1573" s="8" t="str">
        <f t="shared" si="245"/>
        <v>tier - 3</v>
      </c>
      <c r="P1573" t="s">
        <v>9</v>
      </c>
      <c r="Q1573">
        <f t="shared" si="246"/>
        <v>1</v>
      </c>
      <c r="R1573" s="8" t="str">
        <f t="shared" si="247"/>
        <v>tier - 3</v>
      </c>
      <c r="S1573" t="s">
        <v>244</v>
      </c>
      <c r="T1573" s="8" t="str">
        <f t="shared" si="248"/>
        <v>R1024</v>
      </c>
    </row>
    <row r="1574" spans="1:20">
      <c r="A1574" t="s">
        <v>1602</v>
      </c>
      <c r="B1574" t="str">
        <f t="shared" si="249"/>
        <v>Id766</v>
      </c>
      <c r="C1574">
        <v>1975</v>
      </c>
      <c r="D1574" s="8">
        <f t="shared" si="240"/>
        <v>1975</v>
      </c>
      <c r="E1574" t="s">
        <v>15</v>
      </c>
      <c r="F1574" s="8" t="str">
        <f t="shared" si="241"/>
        <v>Jun</v>
      </c>
      <c r="G1574">
        <v>29</v>
      </c>
      <c r="H1574" s="15" t="str">
        <f t="shared" si="242"/>
        <v>29-Jun-1975</v>
      </c>
      <c r="I1574" s="13">
        <v>27574</v>
      </c>
      <c r="J1574" s="18">
        <f t="shared" si="243"/>
        <v>47</v>
      </c>
      <c r="K1574">
        <v>1</v>
      </c>
      <c r="L1574" s="14">
        <v>13440.7</v>
      </c>
      <c r="M1574" t="s">
        <v>9</v>
      </c>
      <c r="N1574">
        <f t="shared" si="244"/>
        <v>4</v>
      </c>
      <c r="O1574" s="8" t="str">
        <f t="shared" si="245"/>
        <v>tier - 3</v>
      </c>
      <c r="P1574" t="s">
        <v>8</v>
      </c>
      <c r="Q1574">
        <f t="shared" si="246"/>
        <v>9</v>
      </c>
      <c r="R1574" s="8" t="str">
        <f t="shared" si="247"/>
        <v>tier - 2</v>
      </c>
      <c r="S1574" t="s">
        <v>20</v>
      </c>
      <c r="T1574" s="8" t="str">
        <f t="shared" si="248"/>
        <v>R1012</v>
      </c>
    </row>
    <row r="1575" spans="1:20">
      <c r="A1575" t="s">
        <v>1603</v>
      </c>
      <c r="B1575" t="str">
        <f t="shared" si="249"/>
        <v>Id765</v>
      </c>
      <c r="C1575">
        <v>1960</v>
      </c>
      <c r="D1575" s="8">
        <f t="shared" si="240"/>
        <v>1960</v>
      </c>
      <c r="E1575" t="s">
        <v>32</v>
      </c>
      <c r="F1575" s="8" t="str">
        <f t="shared" si="241"/>
        <v>Aug</v>
      </c>
      <c r="G1575">
        <v>13</v>
      </c>
      <c r="H1575" s="15" t="str">
        <f t="shared" si="242"/>
        <v>13-Aug-1960</v>
      </c>
      <c r="I1575" s="13">
        <v>22141</v>
      </c>
      <c r="J1575" s="18">
        <f t="shared" si="243"/>
        <v>62</v>
      </c>
      <c r="K1575">
        <v>0</v>
      </c>
      <c r="L1575" s="14">
        <v>13451.12</v>
      </c>
      <c r="M1575" t="s">
        <v>9</v>
      </c>
      <c r="N1575">
        <f t="shared" si="244"/>
        <v>4</v>
      </c>
      <c r="O1575" s="8" t="str">
        <f t="shared" si="245"/>
        <v>tier - 3</v>
      </c>
      <c r="P1575" t="s">
        <v>13</v>
      </c>
      <c r="Q1575">
        <f t="shared" si="246"/>
        <v>2</v>
      </c>
      <c r="R1575" s="8" t="str">
        <f t="shared" si="247"/>
        <v>tier - 1</v>
      </c>
      <c r="S1575" t="s">
        <v>39</v>
      </c>
      <c r="T1575" s="8" t="str">
        <f t="shared" si="248"/>
        <v>R1011</v>
      </c>
    </row>
    <row r="1576" spans="1:20">
      <c r="A1576" t="s">
        <v>1604</v>
      </c>
      <c r="B1576" t="str">
        <f t="shared" si="249"/>
        <v>Id764</v>
      </c>
      <c r="C1576">
        <v>1960</v>
      </c>
      <c r="D1576" s="8">
        <f t="shared" si="240"/>
        <v>1960</v>
      </c>
      <c r="E1576" t="s">
        <v>7</v>
      </c>
      <c r="F1576" s="8" t="str">
        <f t="shared" si="241"/>
        <v>Jul</v>
      </c>
      <c r="G1576">
        <v>11</v>
      </c>
      <c r="H1576" s="15" t="str">
        <f t="shared" si="242"/>
        <v>11-Jul-1960</v>
      </c>
      <c r="I1576" s="13">
        <v>22108</v>
      </c>
      <c r="J1576" s="18">
        <f t="shared" si="243"/>
        <v>62</v>
      </c>
      <c r="K1576">
        <v>0</v>
      </c>
      <c r="L1576" s="14">
        <v>13457.96</v>
      </c>
      <c r="M1576" t="s">
        <v>9</v>
      </c>
      <c r="N1576">
        <f t="shared" si="244"/>
        <v>4</v>
      </c>
      <c r="O1576" s="8" t="str">
        <f t="shared" si="245"/>
        <v>tier - 3</v>
      </c>
      <c r="P1576" t="s">
        <v>13</v>
      </c>
      <c r="Q1576">
        <f t="shared" si="246"/>
        <v>2</v>
      </c>
      <c r="R1576" s="8" t="str">
        <f t="shared" si="247"/>
        <v>tier - 1</v>
      </c>
      <c r="S1576" t="s">
        <v>10</v>
      </c>
      <c r="T1576" s="8" t="str">
        <f t="shared" si="248"/>
        <v>R1013</v>
      </c>
    </row>
    <row r="1577" spans="1:20">
      <c r="A1577" t="s">
        <v>1605</v>
      </c>
      <c r="B1577" t="str">
        <f t="shared" si="249"/>
        <v>Id763</v>
      </c>
      <c r="C1577">
        <v>1960</v>
      </c>
      <c r="D1577" s="8">
        <f t="shared" si="240"/>
        <v>1960</v>
      </c>
      <c r="E1577" t="s">
        <v>27</v>
      </c>
      <c r="F1577" s="8" t="str">
        <f t="shared" si="241"/>
        <v>Dec</v>
      </c>
      <c r="G1577">
        <v>16</v>
      </c>
      <c r="H1577" s="15" t="str">
        <f t="shared" si="242"/>
        <v>16-Dec-1960</v>
      </c>
      <c r="I1577" s="13">
        <v>22266</v>
      </c>
      <c r="J1577" s="18">
        <f t="shared" si="243"/>
        <v>62</v>
      </c>
      <c r="K1577">
        <v>0</v>
      </c>
      <c r="L1577" s="14">
        <v>13462.52</v>
      </c>
      <c r="M1577" t="s">
        <v>9</v>
      </c>
      <c r="N1577">
        <f t="shared" si="244"/>
        <v>4</v>
      </c>
      <c r="O1577" s="8" t="str">
        <f t="shared" si="245"/>
        <v>tier - 3</v>
      </c>
      <c r="P1577" t="s">
        <v>8</v>
      </c>
      <c r="Q1577">
        <f t="shared" si="246"/>
        <v>9</v>
      </c>
      <c r="R1577" s="8" t="str">
        <f t="shared" si="247"/>
        <v>tier - 2</v>
      </c>
      <c r="S1577" t="s">
        <v>39</v>
      </c>
      <c r="T1577" s="8" t="str">
        <f t="shared" si="248"/>
        <v>R1011</v>
      </c>
    </row>
    <row r="1578" spans="1:20">
      <c r="A1578" t="s">
        <v>1606</v>
      </c>
      <c r="B1578" t="str">
        <f t="shared" si="249"/>
        <v>Id762</v>
      </c>
      <c r="C1578">
        <v>1985</v>
      </c>
      <c r="D1578" s="8">
        <f t="shared" si="240"/>
        <v>1985</v>
      </c>
      <c r="E1578" t="s">
        <v>32</v>
      </c>
      <c r="F1578" s="8" t="str">
        <f t="shared" si="241"/>
        <v>Aug</v>
      </c>
      <c r="G1578">
        <v>19</v>
      </c>
      <c r="H1578" s="15" t="str">
        <f t="shared" si="242"/>
        <v>19-Aug-1985</v>
      </c>
      <c r="I1578" s="13">
        <v>31278</v>
      </c>
      <c r="J1578" s="18">
        <f t="shared" si="243"/>
        <v>37</v>
      </c>
      <c r="K1578">
        <v>3</v>
      </c>
      <c r="L1578" s="14">
        <v>13465.8</v>
      </c>
      <c r="M1578" t="s">
        <v>9</v>
      </c>
      <c r="N1578">
        <f t="shared" si="244"/>
        <v>4</v>
      </c>
      <c r="O1578" s="8" t="str">
        <f t="shared" si="245"/>
        <v>tier - 3</v>
      </c>
      <c r="P1578" t="s">
        <v>13</v>
      </c>
      <c r="Q1578">
        <f t="shared" si="246"/>
        <v>2</v>
      </c>
      <c r="R1578" s="8" t="str">
        <f t="shared" si="247"/>
        <v>tier - 1</v>
      </c>
      <c r="S1578" t="s">
        <v>20</v>
      </c>
      <c r="T1578" s="8" t="str">
        <f t="shared" si="248"/>
        <v>R1012</v>
      </c>
    </row>
    <row r="1579" spans="1:20">
      <c r="A1579" t="s">
        <v>1607</v>
      </c>
      <c r="B1579" t="str">
        <f t="shared" si="249"/>
        <v>Id761</v>
      </c>
      <c r="C1579">
        <v>1960</v>
      </c>
      <c r="D1579" s="8">
        <f t="shared" si="240"/>
        <v>1960</v>
      </c>
      <c r="E1579" t="s">
        <v>7</v>
      </c>
      <c r="F1579" s="8" t="str">
        <f t="shared" si="241"/>
        <v>Jul</v>
      </c>
      <c r="G1579">
        <v>28</v>
      </c>
      <c r="H1579" s="15" t="str">
        <f t="shared" si="242"/>
        <v>28-Jul-1960</v>
      </c>
      <c r="I1579" s="13">
        <v>22125</v>
      </c>
      <c r="J1579" s="18">
        <f t="shared" si="243"/>
        <v>62</v>
      </c>
      <c r="K1579">
        <v>0</v>
      </c>
      <c r="L1579" s="14">
        <v>13470.8</v>
      </c>
      <c r="M1579" t="s">
        <v>9</v>
      </c>
      <c r="N1579">
        <f t="shared" si="244"/>
        <v>4</v>
      </c>
      <c r="O1579" s="8" t="str">
        <f t="shared" si="245"/>
        <v>tier - 3</v>
      </c>
      <c r="P1579" t="s">
        <v>8</v>
      </c>
      <c r="Q1579">
        <f t="shared" si="246"/>
        <v>9</v>
      </c>
      <c r="R1579" s="8" t="str">
        <f t="shared" si="247"/>
        <v>tier - 2</v>
      </c>
      <c r="S1579" t="s">
        <v>10</v>
      </c>
      <c r="T1579" s="8" t="str">
        <f t="shared" si="248"/>
        <v>R1013</v>
      </c>
    </row>
    <row r="1580" spans="1:20">
      <c r="A1580" t="s">
        <v>1608</v>
      </c>
      <c r="B1580" t="str">
        <f t="shared" si="249"/>
        <v>Id760</v>
      </c>
      <c r="C1580">
        <v>1960</v>
      </c>
      <c r="D1580" s="8">
        <f t="shared" si="240"/>
        <v>1960</v>
      </c>
      <c r="E1580" t="s">
        <v>7</v>
      </c>
      <c r="F1580" s="8" t="str">
        <f t="shared" si="241"/>
        <v>Jul</v>
      </c>
      <c r="G1580">
        <v>24</v>
      </c>
      <c r="H1580" s="15" t="str">
        <f t="shared" si="242"/>
        <v>24-Jul-1960</v>
      </c>
      <c r="I1580" s="13">
        <v>22121</v>
      </c>
      <c r="J1580" s="18">
        <f t="shared" si="243"/>
        <v>62</v>
      </c>
      <c r="K1580">
        <v>0</v>
      </c>
      <c r="L1580" s="14">
        <v>13470.86</v>
      </c>
      <c r="M1580" t="s">
        <v>9</v>
      </c>
      <c r="N1580">
        <f t="shared" si="244"/>
        <v>4</v>
      </c>
      <c r="O1580" s="8" t="str">
        <f t="shared" si="245"/>
        <v>tier - 3</v>
      </c>
      <c r="P1580" t="s">
        <v>9</v>
      </c>
      <c r="Q1580">
        <f t="shared" si="246"/>
        <v>1</v>
      </c>
      <c r="R1580" s="8" t="str">
        <f t="shared" si="247"/>
        <v>tier - 3</v>
      </c>
      <c r="S1580" t="s">
        <v>39</v>
      </c>
      <c r="T1580" s="8" t="str">
        <f t="shared" si="248"/>
        <v>R1011</v>
      </c>
    </row>
    <row r="1581" spans="1:20">
      <c r="A1581" t="s">
        <v>1609</v>
      </c>
      <c r="B1581" t="str">
        <f t="shared" si="249"/>
        <v>Id759</v>
      </c>
      <c r="C1581">
        <v>1975</v>
      </c>
      <c r="D1581" s="8">
        <f t="shared" si="240"/>
        <v>1975</v>
      </c>
      <c r="E1581" t="s">
        <v>32</v>
      </c>
      <c r="F1581" s="8" t="str">
        <f t="shared" si="241"/>
        <v>Aug</v>
      </c>
      <c r="G1581">
        <v>7</v>
      </c>
      <c r="H1581" s="15" t="str">
        <f t="shared" si="242"/>
        <v>7-Aug-1975</v>
      </c>
      <c r="I1581" s="13">
        <v>27613</v>
      </c>
      <c r="J1581" s="18">
        <f t="shared" si="243"/>
        <v>47</v>
      </c>
      <c r="K1581">
        <v>1</v>
      </c>
      <c r="L1581" s="14">
        <v>13472.19</v>
      </c>
      <c r="M1581" t="s">
        <v>9</v>
      </c>
      <c r="N1581">
        <f t="shared" si="244"/>
        <v>4</v>
      </c>
      <c r="O1581" s="8" t="str">
        <f t="shared" si="245"/>
        <v>tier - 3</v>
      </c>
      <c r="P1581" t="s">
        <v>8</v>
      </c>
      <c r="Q1581">
        <f t="shared" si="246"/>
        <v>9</v>
      </c>
      <c r="R1581" s="8" t="str">
        <f t="shared" si="247"/>
        <v>tier - 2</v>
      </c>
      <c r="S1581" t="s">
        <v>20</v>
      </c>
      <c r="T1581" s="8" t="str">
        <f t="shared" si="248"/>
        <v>R1012</v>
      </c>
    </row>
    <row r="1582" spans="1:20">
      <c r="A1582" t="s">
        <v>1610</v>
      </c>
      <c r="B1582" t="str">
        <f t="shared" si="249"/>
        <v>Id758</v>
      </c>
      <c r="C1582">
        <v>1990</v>
      </c>
      <c r="D1582" s="8">
        <f t="shared" si="240"/>
        <v>1990</v>
      </c>
      <c r="E1582" t="s">
        <v>32</v>
      </c>
      <c r="F1582" s="8" t="str">
        <f t="shared" si="241"/>
        <v>Aug</v>
      </c>
      <c r="G1582">
        <v>30</v>
      </c>
      <c r="H1582" s="15" t="str">
        <f t="shared" si="242"/>
        <v>30-Aug-1990</v>
      </c>
      <c r="I1582" s="13">
        <v>33115</v>
      </c>
      <c r="J1582" s="18">
        <f t="shared" si="243"/>
        <v>32</v>
      </c>
      <c r="K1582">
        <v>3</v>
      </c>
      <c r="L1582" s="14">
        <v>13480.83</v>
      </c>
      <c r="M1582" t="s">
        <v>9</v>
      </c>
      <c r="N1582">
        <f t="shared" si="244"/>
        <v>4</v>
      </c>
      <c r="O1582" s="8" t="str">
        <f t="shared" si="245"/>
        <v>tier - 3</v>
      </c>
      <c r="P1582" t="s">
        <v>8</v>
      </c>
      <c r="Q1582">
        <f t="shared" si="246"/>
        <v>9</v>
      </c>
      <c r="R1582" s="8" t="str">
        <f t="shared" si="247"/>
        <v>tier - 2</v>
      </c>
      <c r="S1582" t="s">
        <v>246</v>
      </c>
      <c r="T1582" s="8" t="str">
        <f t="shared" si="248"/>
        <v>R1023</v>
      </c>
    </row>
    <row r="1583" spans="1:20">
      <c r="A1583" t="s">
        <v>1611</v>
      </c>
      <c r="B1583" t="str">
        <f t="shared" si="249"/>
        <v>Id757</v>
      </c>
      <c r="C1583">
        <v>1963</v>
      </c>
      <c r="D1583" s="8">
        <f t="shared" si="240"/>
        <v>1963</v>
      </c>
      <c r="E1583" t="s">
        <v>34</v>
      </c>
      <c r="F1583" s="8" t="str">
        <f t="shared" si="241"/>
        <v>Oct</v>
      </c>
      <c r="G1583">
        <v>14</v>
      </c>
      <c r="H1583" s="15" t="str">
        <f t="shared" si="242"/>
        <v>14-Oct-1963</v>
      </c>
      <c r="I1583" s="13">
        <v>23298</v>
      </c>
      <c r="J1583" s="18">
        <f t="shared" si="243"/>
        <v>59</v>
      </c>
      <c r="K1583">
        <v>0</v>
      </c>
      <c r="L1583" s="14">
        <v>13511.28</v>
      </c>
      <c r="M1583" t="s">
        <v>9</v>
      </c>
      <c r="N1583">
        <f t="shared" si="244"/>
        <v>4</v>
      </c>
      <c r="O1583" s="8" t="str">
        <f t="shared" si="245"/>
        <v>tier - 3</v>
      </c>
      <c r="P1583" t="s">
        <v>13</v>
      </c>
      <c r="Q1583">
        <f t="shared" si="246"/>
        <v>2</v>
      </c>
      <c r="R1583" s="8" t="str">
        <f t="shared" si="247"/>
        <v>tier - 1</v>
      </c>
      <c r="S1583" t="s">
        <v>20</v>
      </c>
      <c r="T1583" s="8" t="str">
        <f t="shared" si="248"/>
        <v>R1012</v>
      </c>
    </row>
    <row r="1584" spans="1:20">
      <c r="A1584" t="s">
        <v>1612</v>
      </c>
      <c r="B1584" t="str">
        <f t="shared" si="249"/>
        <v>Id756</v>
      </c>
      <c r="C1584">
        <v>1960</v>
      </c>
      <c r="D1584" s="8">
        <f t="shared" si="240"/>
        <v>1960</v>
      </c>
      <c r="E1584" t="s">
        <v>7</v>
      </c>
      <c r="F1584" s="8" t="str">
        <f t="shared" si="241"/>
        <v>Jul</v>
      </c>
      <c r="G1584">
        <v>11</v>
      </c>
      <c r="H1584" s="15" t="str">
        <f t="shared" si="242"/>
        <v>11-Jul-1960</v>
      </c>
      <c r="I1584" s="13">
        <v>22108</v>
      </c>
      <c r="J1584" s="18">
        <f t="shared" si="243"/>
        <v>62</v>
      </c>
      <c r="K1584">
        <v>0</v>
      </c>
      <c r="L1584" s="14">
        <v>13555</v>
      </c>
      <c r="M1584" t="s">
        <v>9</v>
      </c>
      <c r="N1584">
        <f t="shared" si="244"/>
        <v>4</v>
      </c>
      <c r="O1584" s="8" t="str">
        <f t="shared" si="245"/>
        <v>tier - 3</v>
      </c>
      <c r="P1584" t="s">
        <v>9</v>
      </c>
      <c r="Q1584">
        <f t="shared" si="246"/>
        <v>1</v>
      </c>
      <c r="R1584" s="8" t="str">
        <f t="shared" si="247"/>
        <v>tier - 3</v>
      </c>
      <c r="S1584" t="s">
        <v>353</v>
      </c>
      <c r="T1584" s="8" t="str">
        <f t="shared" si="248"/>
        <v>R1017</v>
      </c>
    </row>
    <row r="1585" spans="1:20">
      <c r="A1585" t="s">
        <v>1613</v>
      </c>
      <c r="B1585" t="str">
        <f t="shared" si="249"/>
        <v>Id755</v>
      </c>
      <c r="C1585">
        <v>1968</v>
      </c>
      <c r="D1585" s="8">
        <f t="shared" si="240"/>
        <v>1968</v>
      </c>
      <c r="E1585" t="s">
        <v>7</v>
      </c>
      <c r="F1585" s="8" t="str">
        <f t="shared" si="241"/>
        <v>Jul</v>
      </c>
      <c r="G1585">
        <v>15</v>
      </c>
      <c r="H1585" s="15" t="str">
        <f t="shared" si="242"/>
        <v>15-Jul-1968</v>
      </c>
      <c r="I1585" s="13">
        <v>25034</v>
      </c>
      <c r="J1585" s="18">
        <f t="shared" si="243"/>
        <v>54</v>
      </c>
      <c r="K1585">
        <v>0</v>
      </c>
      <c r="L1585" s="14">
        <v>13566.04</v>
      </c>
      <c r="M1585" t="s">
        <v>9</v>
      </c>
      <c r="N1585">
        <f t="shared" si="244"/>
        <v>4</v>
      </c>
      <c r="O1585" s="8" t="str">
        <f t="shared" si="245"/>
        <v>tier - 3</v>
      </c>
      <c r="P1585" t="s">
        <v>9</v>
      </c>
      <c r="Q1585">
        <f t="shared" si="246"/>
        <v>1</v>
      </c>
      <c r="R1585" s="8" t="str">
        <f t="shared" si="247"/>
        <v>tier - 3</v>
      </c>
      <c r="S1585" t="s">
        <v>532</v>
      </c>
      <c r="T1585" s="8" t="str">
        <f t="shared" si="248"/>
        <v>R1026</v>
      </c>
    </row>
    <row r="1586" spans="1:20">
      <c r="A1586" t="s">
        <v>1614</v>
      </c>
      <c r="B1586" t="str">
        <f t="shared" si="249"/>
        <v>Id754</v>
      </c>
      <c r="C1586">
        <v>1992</v>
      </c>
      <c r="D1586" s="8">
        <f t="shared" si="240"/>
        <v>1992</v>
      </c>
      <c r="E1586" t="s">
        <v>32</v>
      </c>
      <c r="F1586" s="8" t="str">
        <f t="shared" si="241"/>
        <v>Aug</v>
      </c>
      <c r="G1586">
        <v>14</v>
      </c>
      <c r="H1586" s="15" t="str">
        <f t="shared" si="242"/>
        <v>14-Aug-1992</v>
      </c>
      <c r="I1586" s="13">
        <v>33830</v>
      </c>
      <c r="J1586" s="18">
        <f t="shared" si="243"/>
        <v>30</v>
      </c>
      <c r="K1586">
        <v>0</v>
      </c>
      <c r="L1586" s="14">
        <v>13588.17</v>
      </c>
      <c r="M1586" t="s">
        <v>9</v>
      </c>
      <c r="N1586">
        <f t="shared" si="244"/>
        <v>4</v>
      </c>
      <c r="O1586" s="8" t="str">
        <f t="shared" si="245"/>
        <v>tier - 3</v>
      </c>
      <c r="P1586" t="s">
        <v>13</v>
      </c>
      <c r="Q1586">
        <f t="shared" si="246"/>
        <v>2</v>
      </c>
      <c r="R1586" s="8" t="str">
        <f t="shared" si="247"/>
        <v>tier - 1</v>
      </c>
      <c r="S1586" t="s">
        <v>20</v>
      </c>
      <c r="T1586" s="8" t="str">
        <f t="shared" si="248"/>
        <v>R1012</v>
      </c>
    </row>
    <row r="1587" spans="1:20">
      <c r="A1587" t="s">
        <v>1615</v>
      </c>
      <c r="B1587" t="str">
        <f t="shared" si="249"/>
        <v>Id753</v>
      </c>
      <c r="C1587">
        <v>1964</v>
      </c>
      <c r="D1587" s="8">
        <f t="shared" si="240"/>
        <v>1964</v>
      </c>
      <c r="E1587" t="s">
        <v>17</v>
      </c>
      <c r="F1587" s="8" t="str">
        <f t="shared" si="241"/>
        <v>Sep</v>
      </c>
      <c r="G1587">
        <v>10</v>
      </c>
      <c r="H1587" s="15" t="str">
        <f t="shared" si="242"/>
        <v>10-Sep-1964</v>
      </c>
      <c r="I1587" s="13">
        <v>23630</v>
      </c>
      <c r="J1587" s="18">
        <f t="shared" si="243"/>
        <v>58</v>
      </c>
      <c r="K1587">
        <v>2</v>
      </c>
      <c r="L1587" s="14">
        <v>13607.37</v>
      </c>
      <c r="M1587" t="s">
        <v>9</v>
      </c>
      <c r="N1587">
        <f t="shared" si="244"/>
        <v>4</v>
      </c>
      <c r="O1587" s="8" t="str">
        <f t="shared" si="245"/>
        <v>tier - 3</v>
      </c>
      <c r="P1587" t="s">
        <v>13</v>
      </c>
      <c r="Q1587">
        <f t="shared" si="246"/>
        <v>2</v>
      </c>
      <c r="R1587" s="8" t="str">
        <f t="shared" si="247"/>
        <v>tier - 1</v>
      </c>
      <c r="S1587" t="s">
        <v>244</v>
      </c>
      <c r="T1587" s="8" t="str">
        <f t="shared" si="248"/>
        <v>R1024</v>
      </c>
    </row>
    <row r="1588" spans="1:20">
      <c r="A1588" t="s">
        <v>1616</v>
      </c>
      <c r="B1588" t="str">
        <f t="shared" si="249"/>
        <v>Id752</v>
      </c>
      <c r="C1588">
        <v>1961</v>
      </c>
      <c r="D1588" s="8">
        <f t="shared" si="240"/>
        <v>1961</v>
      </c>
      <c r="E1588" t="s">
        <v>12</v>
      </c>
      <c r="F1588" s="8" t="str">
        <f t="shared" si="241"/>
        <v>Nov</v>
      </c>
      <c r="G1588">
        <v>18</v>
      </c>
      <c r="H1588" s="15" t="str">
        <f t="shared" si="242"/>
        <v>18-Nov-1961</v>
      </c>
      <c r="I1588" s="13">
        <v>22603</v>
      </c>
      <c r="J1588" s="18">
        <f t="shared" si="243"/>
        <v>61</v>
      </c>
      <c r="K1588">
        <v>0</v>
      </c>
      <c r="L1588" s="14">
        <v>13616.36</v>
      </c>
      <c r="M1588" t="s">
        <v>9</v>
      </c>
      <c r="N1588">
        <f t="shared" si="244"/>
        <v>4</v>
      </c>
      <c r="O1588" s="8" t="str">
        <f t="shared" si="245"/>
        <v>tier - 3</v>
      </c>
      <c r="P1588" t="s">
        <v>9</v>
      </c>
      <c r="Q1588">
        <f t="shared" si="246"/>
        <v>1</v>
      </c>
      <c r="R1588" s="8" t="str">
        <f t="shared" si="247"/>
        <v>tier - 3</v>
      </c>
      <c r="S1588" t="s">
        <v>244</v>
      </c>
      <c r="T1588" s="8" t="str">
        <f t="shared" si="248"/>
        <v>R1024</v>
      </c>
    </row>
    <row r="1589" spans="1:20">
      <c r="A1589" t="s">
        <v>1617</v>
      </c>
      <c r="B1589" t="str">
        <f t="shared" si="249"/>
        <v>Id751</v>
      </c>
      <c r="C1589">
        <v>1969</v>
      </c>
      <c r="D1589" s="8">
        <f t="shared" si="240"/>
        <v>1969</v>
      </c>
      <c r="E1589" t="s">
        <v>7</v>
      </c>
      <c r="F1589" s="8" t="str">
        <f t="shared" si="241"/>
        <v>Jul</v>
      </c>
      <c r="G1589">
        <v>26</v>
      </c>
      <c r="H1589" s="15" t="str">
        <f t="shared" si="242"/>
        <v>26-Jul-1969</v>
      </c>
      <c r="I1589" s="13">
        <v>25410</v>
      </c>
      <c r="J1589" s="18">
        <f t="shared" si="243"/>
        <v>53</v>
      </c>
      <c r="K1589">
        <v>0</v>
      </c>
      <c r="L1589" s="14">
        <v>13622.01</v>
      </c>
      <c r="M1589" t="s">
        <v>9</v>
      </c>
      <c r="N1589">
        <f t="shared" si="244"/>
        <v>4</v>
      </c>
      <c r="O1589" s="8" t="str">
        <f t="shared" si="245"/>
        <v>tier - 3</v>
      </c>
      <c r="P1589" t="s">
        <v>9</v>
      </c>
      <c r="Q1589">
        <f t="shared" si="246"/>
        <v>1</v>
      </c>
      <c r="R1589" s="8" t="str">
        <f t="shared" si="247"/>
        <v>tier - 3</v>
      </c>
      <c r="S1589" t="s">
        <v>20</v>
      </c>
      <c r="T1589" s="8" t="str">
        <f t="shared" si="248"/>
        <v>R1012</v>
      </c>
    </row>
    <row r="1590" spans="1:20">
      <c r="A1590" t="s">
        <v>1618</v>
      </c>
      <c r="B1590" t="str">
        <f t="shared" si="249"/>
        <v>Id750</v>
      </c>
      <c r="C1590">
        <v>1961</v>
      </c>
      <c r="D1590" s="8">
        <f t="shared" si="240"/>
        <v>1961</v>
      </c>
      <c r="E1590" t="s">
        <v>27</v>
      </c>
      <c r="F1590" s="8" t="str">
        <f t="shared" si="241"/>
        <v>Dec</v>
      </c>
      <c r="G1590">
        <v>24</v>
      </c>
      <c r="H1590" s="15" t="str">
        <f t="shared" si="242"/>
        <v>24-Dec-1961</v>
      </c>
      <c r="I1590" s="13">
        <v>22639</v>
      </c>
      <c r="J1590" s="18">
        <f t="shared" si="243"/>
        <v>61</v>
      </c>
      <c r="K1590">
        <v>0</v>
      </c>
      <c r="L1590" s="14">
        <v>13635.64</v>
      </c>
      <c r="M1590" t="s">
        <v>9</v>
      </c>
      <c r="N1590">
        <f t="shared" si="244"/>
        <v>4</v>
      </c>
      <c r="O1590" s="8" t="str">
        <f t="shared" si="245"/>
        <v>tier - 3</v>
      </c>
      <c r="P1590" t="s">
        <v>9</v>
      </c>
      <c r="Q1590">
        <f t="shared" si="246"/>
        <v>1</v>
      </c>
      <c r="R1590" s="8" t="str">
        <f t="shared" si="247"/>
        <v>tier - 3</v>
      </c>
      <c r="S1590" t="s">
        <v>244</v>
      </c>
      <c r="T1590" s="8" t="str">
        <f t="shared" si="248"/>
        <v>R1024</v>
      </c>
    </row>
    <row r="1591" spans="1:20">
      <c r="A1591" t="s">
        <v>1619</v>
      </c>
      <c r="B1591" t="str">
        <f t="shared" si="249"/>
        <v>Id749</v>
      </c>
      <c r="C1591">
        <v>1984</v>
      </c>
      <c r="D1591" s="8">
        <f t="shared" si="240"/>
        <v>1984</v>
      </c>
      <c r="E1591" t="s">
        <v>7</v>
      </c>
      <c r="F1591" s="8" t="str">
        <f t="shared" si="241"/>
        <v>Jul</v>
      </c>
      <c r="G1591">
        <v>20</v>
      </c>
      <c r="H1591" s="15" t="str">
        <f t="shared" si="242"/>
        <v>20-Jul-1984</v>
      </c>
      <c r="I1591" s="13">
        <v>30883</v>
      </c>
      <c r="J1591" s="18">
        <f t="shared" si="243"/>
        <v>38</v>
      </c>
      <c r="K1591">
        <v>3</v>
      </c>
      <c r="L1591" s="14">
        <v>13638.06</v>
      </c>
      <c r="M1591" t="s">
        <v>9</v>
      </c>
      <c r="N1591">
        <f t="shared" si="244"/>
        <v>4</v>
      </c>
      <c r="O1591" s="8" t="str">
        <f t="shared" si="245"/>
        <v>tier - 3</v>
      </c>
      <c r="P1591" t="s">
        <v>9</v>
      </c>
      <c r="Q1591">
        <f t="shared" si="246"/>
        <v>1</v>
      </c>
      <c r="R1591" s="8" t="str">
        <f t="shared" si="247"/>
        <v>tier - 3</v>
      </c>
      <c r="S1591" t="s">
        <v>246</v>
      </c>
      <c r="T1591" s="8" t="str">
        <f t="shared" si="248"/>
        <v>R1023</v>
      </c>
    </row>
    <row r="1592" spans="1:20">
      <c r="A1592" t="s">
        <v>1620</v>
      </c>
      <c r="B1592" t="str">
        <f t="shared" si="249"/>
        <v>Id748</v>
      </c>
      <c r="C1592">
        <v>1963</v>
      </c>
      <c r="D1592" s="8">
        <f t="shared" si="240"/>
        <v>1963</v>
      </c>
      <c r="E1592" t="s">
        <v>32</v>
      </c>
      <c r="F1592" s="8" t="str">
        <f t="shared" si="241"/>
        <v>Aug</v>
      </c>
      <c r="G1592">
        <v>4</v>
      </c>
      <c r="H1592" s="15" t="str">
        <f t="shared" si="242"/>
        <v>4-Aug-1963</v>
      </c>
      <c r="I1592" s="13">
        <v>23227</v>
      </c>
      <c r="J1592" s="18">
        <f t="shared" si="243"/>
        <v>59</v>
      </c>
      <c r="K1592">
        <v>0</v>
      </c>
      <c r="L1592" s="14">
        <v>13677.68</v>
      </c>
      <c r="M1592" t="s">
        <v>9</v>
      </c>
      <c r="N1592">
        <f t="shared" si="244"/>
        <v>4</v>
      </c>
      <c r="O1592" s="8" t="str">
        <f t="shared" si="245"/>
        <v>tier - 3</v>
      </c>
      <c r="P1592" t="s">
        <v>8</v>
      </c>
      <c r="Q1592">
        <f t="shared" si="246"/>
        <v>9</v>
      </c>
      <c r="R1592" s="8" t="str">
        <f t="shared" si="247"/>
        <v>tier - 2</v>
      </c>
      <c r="S1592" t="s">
        <v>297</v>
      </c>
      <c r="T1592" s="8" t="str">
        <f t="shared" si="248"/>
        <v>R1021</v>
      </c>
    </row>
    <row r="1593" spans="1:20">
      <c r="A1593" t="s">
        <v>1621</v>
      </c>
      <c r="B1593" t="str">
        <f t="shared" si="249"/>
        <v>Id747</v>
      </c>
      <c r="C1593">
        <v>1985</v>
      </c>
      <c r="D1593" s="8">
        <f t="shared" si="240"/>
        <v>1985</v>
      </c>
      <c r="E1593" t="s">
        <v>17</v>
      </c>
      <c r="F1593" s="8" t="str">
        <f t="shared" si="241"/>
        <v>Sep</v>
      </c>
      <c r="G1593">
        <v>14</v>
      </c>
      <c r="H1593" s="15" t="str">
        <f t="shared" si="242"/>
        <v>14-Sep-1985</v>
      </c>
      <c r="I1593" s="13">
        <v>31304</v>
      </c>
      <c r="J1593" s="18">
        <f t="shared" si="243"/>
        <v>37</v>
      </c>
      <c r="K1593">
        <v>3</v>
      </c>
      <c r="L1593" s="14">
        <v>13685.51</v>
      </c>
      <c r="M1593" t="s">
        <v>9</v>
      </c>
      <c r="N1593">
        <f t="shared" si="244"/>
        <v>4</v>
      </c>
      <c r="O1593" s="8" t="str">
        <f t="shared" si="245"/>
        <v>tier - 3</v>
      </c>
      <c r="P1593" t="s">
        <v>13</v>
      </c>
      <c r="Q1593">
        <f t="shared" si="246"/>
        <v>2</v>
      </c>
      <c r="R1593" s="8" t="str">
        <f t="shared" si="247"/>
        <v>tier - 1</v>
      </c>
      <c r="S1593" t="s">
        <v>532</v>
      </c>
      <c r="T1593" s="8" t="str">
        <f t="shared" si="248"/>
        <v>R1026</v>
      </c>
    </row>
    <row r="1594" spans="1:20">
      <c r="A1594" t="s">
        <v>1622</v>
      </c>
      <c r="B1594" t="str">
        <f t="shared" si="249"/>
        <v>Id746</v>
      </c>
      <c r="C1594">
        <v>1986</v>
      </c>
      <c r="D1594" s="8">
        <f t="shared" si="240"/>
        <v>1986</v>
      </c>
      <c r="E1594" t="s">
        <v>12</v>
      </c>
      <c r="F1594" s="8" t="str">
        <f t="shared" si="241"/>
        <v>Nov</v>
      </c>
      <c r="G1594">
        <v>24</v>
      </c>
      <c r="H1594" s="15" t="str">
        <f t="shared" si="242"/>
        <v>24-Nov-1986</v>
      </c>
      <c r="I1594" s="13">
        <v>31740</v>
      </c>
      <c r="J1594" s="18">
        <f t="shared" si="243"/>
        <v>36</v>
      </c>
      <c r="K1594">
        <v>3</v>
      </c>
      <c r="L1594" s="14">
        <v>13714.55</v>
      </c>
      <c r="M1594" t="s">
        <v>9</v>
      </c>
      <c r="N1594">
        <f t="shared" si="244"/>
        <v>4</v>
      </c>
      <c r="O1594" s="8" t="str">
        <f t="shared" si="245"/>
        <v>tier - 3</v>
      </c>
      <c r="P1594" t="s">
        <v>8</v>
      </c>
      <c r="Q1594">
        <f t="shared" si="246"/>
        <v>9</v>
      </c>
      <c r="R1594" s="8" t="str">
        <f t="shared" si="247"/>
        <v>tier - 2</v>
      </c>
      <c r="S1594" t="s">
        <v>246</v>
      </c>
      <c r="T1594" s="8" t="str">
        <f t="shared" si="248"/>
        <v>R1023</v>
      </c>
    </row>
    <row r="1595" spans="1:20">
      <c r="A1595" t="s">
        <v>1623</v>
      </c>
      <c r="B1595" t="str">
        <f t="shared" si="249"/>
        <v>Id745</v>
      </c>
      <c r="C1595">
        <v>1981</v>
      </c>
      <c r="D1595" s="8">
        <f t="shared" si="240"/>
        <v>1981</v>
      </c>
      <c r="E1595" t="s">
        <v>32</v>
      </c>
      <c r="F1595" s="8" t="str">
        <f t="shared" si="241"/>
        <v>Aug</v>
      </c>
      <c r="G1595">
        <v>2</v>
      </c>
      <c r="H1595" s="15" t="str">
        <f t="shared" si="242"/>
        <v>2-Aug-1981</v>
      </c>
      <c r="I1595" s="13">
        <v>29800</v>
      </c>
      <c r="J1595" s="18">
        <f t="shared" si="243"/>
        <v>41</v>
      </c>
      <c r="K1595">
        <v>1</v>
      </c>
      <c r="L1595" s="14">
        <v>13725.47</v>
      </c>
      <c r="M1595" t="s">
        <v>9</v>
      </c>
      <c r="N1595">
        <f t="shared" si="244"/>
        <v>4</v>
      </c>
      <c r="O1595" s="8" t="str">
        <f t="shared" si="245"/>
        <v>tier - 3</v>
      </c>
      <c r="P1595" t="s">
        <v>8</v>
      </c>
      <c r="Q1595">
        <f t="shared" si="246"/>
        <v>9</v>
      </c>
      <c r="R1595" s="8" t="str">
        <f t="shared" si="247"/>
        <v>tier - 2</v>
      </c>
      <c r="S1595" t="s">
        <v>244</v>
      </c>
      <c r="T1595" s="8" t="str">
        <f t="shared" si="248"/>
        <v>R1024</v>
      </c>
    </row>
    <row r="1596" spans="1:20">
      <c r="A1596" t="s">
        <v>1624</v>
      </c>
      <c r="B1596" t="str">
        <f t="shared" si="249"/>
        <v>Id744</v>
      </c>
      <c r="C1596">
        <v>1985</v>
      </c>
      <c r="D1596" s="8">
        <f t="shared" si="240"/>
        <v>1985</v>
      </c>
      <c r="E1596" t="s">
        <v>32</v>
      </c>
      <c r="F1596" s="8" t="str">
        <f t="shared" si="241"/>
        <v>Aug</v>
      </c>
      <c r="G1596">
        <v>29</v>
      </c>
      <c r="H1596" s="15" t="str">
        <f t="shared" si="242"/>
        <v>29-Aug-1985</v>
      </c>
      <c r="I1596" s="13">
        <v>31288</v>
      </c>
      <c r="J1596" s="18">
        <f t="shared" si="243"/>
        <v>37</v>
      </c>
      <c r="K1596">
        <v>3</v>
      </c>
      <c r="L1596" s="14">
        <v>13726.21</v>
      </c>
      <c r="M1596" t="s">
        <v>9</v>
      </c>
      <c r="N1596">
        <f t="shared" si="244"/>
        <v>4</v>
      </c>
      <c r="O1596" s="8" t="str">
        <f t="shared" si="245"/>
        <v>tier - 3</v>
      </c>
      <c r="P1596" t="s">
        <v>9</v>
      </c>
      <c r="Q1596">
        <f t="shared" si="246"/>
        <v>1</v>
      </c>
      <c r="R1596" s="8" t="str">
        <f t="shared" si="247"/>
        <v>tier - 3</v>
      </c>
      <c r="S1596" t="s">
        <v>532</v>
      </c>
      <c r="T1596" s="8" t="str">
        <f t="shared" si="248"/>
        <v>R1026</v>
      </c>
    </row>
    <row r="1597" spans="1:20">
      <c r="A1597" t="s">
        <v>1625</v>
      </c>
      <c r="B1597" t="str">
        <f t="shared" si="249"/>
        <v>Id743</v>
      </c>
      <c r="C1597">
        <v>1969</v>
      </c>
      <c r="D1597" s="8">
        <f t="shared" si="240"/>
        <v>1969</v>
      </c>
      <c r="E1597" t="s">
        <v>34</v>
      </c>
      <c r="F1597" s="8" t="str">
        <f t="shared" si="241"/>
        <v>Oct</v>
      </c>
      <c r="G1597">
        <v>23</v>
      </c>
      <c r="H1597" s="15" t="str">
        <f t="shared" si="242"/>
        <v>23-Oct-1969</v>
      </c>
      <c r="I1597" s="13">
        <v>25499</v>
      </c>
      <c r="J1597" s="18">
        <f t="shared" si="243"/>
        <v>53</v>
      </c>
      <c r="K1597">
        <v>0</v>
      </c>
      <c r="L1597" s="14">
        <v>13746.74</v>
      </c>
      <c r="M1597" t="s">
        <v>9</v>
      </c>
      <c r="N1597">
        <f t="shared" si="244"/>
        <v>4</v>
      </c>
      <c r="O1597" s="8" t="str">
        <f t="shared" si="245"/>
        <v>tier - 3</v>
      </c>
      <c r="P1597" t="s">
        <v>8</v>
      </c>
      <c r="Q1597">
        <f t="shared" si="246"/>
        <v>9</v>
      </c>
      <c r="R1597" s="8" t="str">
        <f t="shared" si="247"/>
        <v>tier - 2</v>
      </c>
      <c r="S1597" t="s">
        <v>532</v>
      </c>
      <c r="T1597" s="8" t="str">
        <f t="shared" si="248"/>
        <v>R1026</v>
      </c>
    </row>
    <row r="1598" spans="1:20">
      <c r="A1598" t="s">
        <v>1626</v>
      </c>
      <c r="B1598" t="str">
        <f t="shared" si="249"/>
        <v>Id742</v>
      </c>
      <c r="C1598">
        <v>2004</v>
      </c>
      <c r="D1598" s="8">
        <f t="shared" si="240"/>
        <v>2004</v>
      </c>
      <c r="E1598" t="s">
        <v>7</v>
      </c>
      <c r="F1598" s="8" t="str">
        <f t="shared" si="241"/>
        <v>Jul</v>
      </c>
      <c r="G1598">
        <v>16</v>
      </c>
      <c r="H1598" s="15" t="str">
        <f t="shared" si="242"/>
        <v>16-Jul-2004</v>
      </c>
      <c r="I1598" s="13">
        <v>38184</v>
      </c>
      <c r="J1598" s="18">
        <f t="shared" si="243"/>
        <v>18</v>
      </c>
      <c r="K1598">
        <v>0</v>
      </c>
      <c r="L1598" s="14">
        <v>13747.87</v>
      </c>
      <c r="M1598" t="s">
        <v>9</v>
      </c>
      <c r="N1598">
        <f t="shared" si="244"/>
        <v>4</v>
      </c>
      <c r="O1598" s="8" t="str">
        <f t="shared" si="245"/>
        <v>tier - 3</v>
      </c>
      <c r="P1598" t="s">
        <v>8</v>
      </c>
      <c r="Q1598">
        <f t="shared" si="246"/>
        <v>9</v>
      </c>
      <c r="R1598" s="8" t="str">
        <f t="shared" si="247"/>
        <v>tier - 2</v>
      </c>
      <c r="S1598" t="s">
        <v>167</v>
      </c>
      <c r="T1598" s="8" t="str">
        <f t="shared" si="248"/>
        <v>R1018</v>
      </c>
    </row>
    <row r="1599" spans="1:20">
      <c r="A1599" t="s">
        <v>1627</v>
      </c>
      <c r="B1599" t="str">
        <f t="shared" si="249"/>
        <v>Id741</v>
      </c>
      <c r="C1599">
        <v>1959</v>
      </c>
      <c r="D1599" s="8">
        <f t="shared" si="240"/>
        <v>1959</v>
      </c>
      <c r="E1599" t="s">
        <v>32</v>
      </c>
      <c r="F1599" s="8" t="str">
        <f t="shared" si="241"/>
        <v>Aug</v>
      </c>
      <c r="G1599">
        <v>6</v>
      </c>
      <c r="H1599" s="15" t="str">
        <f t="shared" si="242"/>
        <v>6-Aug-1959</v>
      </c>
      <c r="I1599" s="13">
        <v>21768</v>
      </c>
      <c r="J1599" s="18">
        <f t="shared" si="243"/>
        <v>63</v>
      </c>
      <c r="K1599">
        <v>0</v>
      </c>
      <c r="L1599" s="14">
        <v>13770.1</v>
      </c>
      <c r="M1599" t="s">
        <v>9</v>
      </c>
      <c r="N1599">
        <f t="shared" si="244"/>
        <v>4</v>
      </c>
      <c r="O1599" s="8" t="str">
        <f t="shared" si="245"/>
        <v>tier - 3</v>
      </c>
      <c r="P1599" t="s">
        <v>13</v>
      </c>
      <c r="Q1599">
        <f t="shared" si="246"/>
        <v>2</v>
      </c>
      <c r="R1599" s="8" t="str">
        <f t="shared" si="247"/>
        <v>tier - 1</v>
      </c>
      <c r="S1599" t="s">
        <v>20</v>
      </c>
      <c r="T1599" s="8" t="str">
        <f t="shared" si="248"/>
        <v>R1012</v>
      </c>
    </row>
    <row r="1600" spans="1:20">
      <c r="A1600" t="s">
        <v>1628</v>
      </c>
      <c r="B1600" t="str">
        <f t="shared" si="249"/>
        <v>Id740</v>
      </c>
      <c r="C1600">
        <v>1966</v>
      </c>
      <c r="D1600" s="8">
        <f t="shared" si="240"/>
        <v>1966</v>
      </c>
      <c r="E1600" t="s">
        <v>12</v>
      </c>
      <c r="F1600" s="8" t="str">
        <f t="shared" si="241"/>
        <v>Nov</v>
      </c>
      <c r="G1600">
        <v>10</v>
      </c>
      <c r="H1600" s="15" t="str">
        <f t="shared" si="242"/>
        <v>10-Nov-1966</v>
      </c>
      <c r="I1600" s="13">
        <v>24421</v>
      </c>
      <c r="J1600" s="18">
        <f t="shared" si="243"/>
        <v>56</v>
      </c>
      <c r="K1600">
        <v>0</v>
      </c>
      <c r="L1600" s="14">
        <v>13801.61</v>
      </c>
      <c r="M1600" t="s">
        <v>9</v>
      </c>
      <c r="N1600">
        <f t="shared" si="244"/>
        <v>4</v>
      </c>
      <c r="O1600" s="8" t="str">
        <f t="shared" si="245"/>
        <v>tier - 3</v>
      </c>
      <c r="P1600" t="s">
        <v>9</v>
      </c>
      <c r="Q1600">
        <f t="shared" si="246"/>
        <v>1</v>
      </c>
      <c r="R1600" s="8" t="str">
        <f t="shared" si="247"/>
        <v>tier - 3</v>
      </c>
      <c r="S1600" t="s">
        <v>532</v>
      </c>
      <c r="T1600" s="8" t="str">
        <f t="shared" si="248"/>
        <v>R1026</v>
      </c>
    </row>
    <row r="1601" spans="1:20">
      <c r="A1601" t="s">
        <v>1629</v>
      </c>
      <c r="B1601" t="str">
        <f t="shared" si="249"/>
        <v>Id739</v>
      </c>
      <c r="C1601">
        <v>1986</v>
      </c>
      <c r="D1601" s="8">
        <f t="shared" si="240"/>
        <v>1986</v>
      </c>
      <c r="E1601" t="s">
        <v>27</v>
      </c>
      <c r="F1601" s="8" t="str">
        <f t="shared" si="241"/>
        <v>Dec</v>
      </c>
      <c r="G1601">
        <v>8</v>
      </c>
      <c r="H1601" s="15" t="str">
        <f t="shared" si="242"/>
        <v>8-Dec-1986</v>
      </c>
      <c r="I1601" s="13">
        <v>31754</v>
      </c>
      <c r="J1601" s="18">
        <f t="shared" si="243"/>
        <v>36</v>
      </c>
      <c r="K1601">
        <v>3</v>
      </c>
      <c r="L1601" s="14">
        <v>13819.49</v>
      </c>
      <c r="M1601" t="s">
        <v>9</v>
      </c>
      <c r="N1601">
        <f t="shared" si="244"/>
        <v>4</v>
      </c>
      <c r="O1601" s="8" t="str">
        <f t="shared" si="245"/>
        <v>tier - 3</v>
      </c>
      <c r="P1601" t="s">
        <v>8</v>
      </c>
      <c r="Q1601">
        <f t="shared" si="246"/>
        <v>9</v>
      </c>
      <c r="R1601" s="8" t="str">
        <f t="shared" si="247"/>
        <v>tier - 2</v>
      </c>
      <c r="S1601" t="s">
        <v>20</v>
      </c>
      <c r="T1601" s="8" t="str">
        <f t="shared" si="248"/>
        <v>R1012</v>
      </c>
    </row>
    <row r="1602" spans="1:20">
      <c r="A1602" t="s">
        <v>1630</v>
      </c>
      <c r="B1602" t="str">
        <f t="shared" si="249"/>
        <v>Id738</v>
      </c>
      <c r="C1602">
        <v>1958</v>
      </c>
      <c r="D1602" s="8">
        <f t="shared" ref="D1602:D1665" si="250">IF(C1602="?",ROUND(AVERAGE($C$2:$C$2344),0),C1602)</f>
        <v>1958</v>
      </c>
      <c r="E1602" t="s">
        <v>12</v>
      </c>
      <c r="F1602" s="8" t="str">
        <f t="shared" ref="F1602:F1665" si="251">IF(E1602="?","Sep",E1602)</f>
        <v>Nov</v>
      </c>
      <c r="G1602">
        <v>25</v>
      </c>
      <c r="H1602" s="15" t="str">
        <f t="shared" ref="H1602:H1665" si="252">CONCATENATE(G1602,"-",F1602,"-",D1602)</f>
        <v>25-Nov-1958</v>
      </c>
      <c r="I1602" s="13">
        <v>21514</v>
      </c>
      <c r="J1602" s="18">
        <f t="shared" ref="J1602:J1665" si="253">DATEDIF(I1602,"8-6-2023","Y")</f>
        <v>64</v>
      </c>
      <c r="K1602">
        <v>0</v>
      </c>
      <c r="L1602" s="14">
        <v>13822.8</v>
      </c>
      <c r="M1602" t="s">
        <v>9</v>
      </c>
      <c r="N1602">
        <f t="shared" ref="N1602:N1665" si="254">MATCH(M1602,$M$2:$M$2344,0)</f>
        <v>4</v>
      </c>
      <c r="O1602" s="8" t="str">
        <f t="shared" ref="O1602:O1665" si="255">IF(M1602="?",INDEX($M$2:$M$2344,MODE($N$2:$N$2344)),M1602)</f>
        <v>tier - 3</v>
      </c>
      <c r="P1602" t="s">
        <v>9</v>
      </c>
      <c r="Q1602">
        <f t="shared" ref="Q1602:Q1665" si="256">MATCH(P1602,$P$2:$P$2344,0)</f>
        <v>1</v>
      </c>
      <c r="R1602" s="8" t="str">
        <f t="shared" ref="R1602:R1665" si="257">IF(P1602="?",INDEX($P$2:$P$2344,MODE($Q$2:$Q$2344)),P1602)</f>
        <v>tier - 3</v>
      </c>
      <c r="S1602" t="s">
        <v>39</v>
      </c>
      <c r="T1602" s="8" t="str">
        <f t="shared" ref="T1602:T1665" si="258">IF(S1602="?","Unknown",S1602)</f>
        <v>R1011</v>
      </c>
    </row>
    <row r="1603" spans="1:20">
      <c r="A1603" t="s">
        <v>1631</v>
      </c>
      <c r="B1603" t="str">
        <f t="shared" ref="B1603:B1666" si="259">IF(A1603="?", "Unknown",A1603)</f>
        <v>Id737</v>
      </c>
      <c r="C1603">
        <v>1958</v>
      </c>
      <c r="D1603" s="8">
        <f t="shared" si="250"/>
        <v>1958</v>
      </c>
      <c r="E1603" t="s">
        <v>27</v>
      </c>
      <c r="F1603" s="8" t="str">
        <f t="shared" si="251"/>
        <v>Dec</v>
      </c>
      <c r="G1603">
        <v>10</v>
      </c>
      <c r="H1603" s="15" t="str">
        <f t="shared" si="252"/>
        <v>10-Dec-1958</v>
      </c>
      <c r="I1603" s="13">
        <v>21529</v>
      </c>
      <c r="J1603" s="18">
        <f t="shared" si="253"/>
        <v>64</v>
      </c>
      <c r="K1603">
        <v>0</v>
      </c>
      <c r="L1603" s="14">
        <v>13831.12</v>
      </c>
      <c r="M1603" t="s">
        <v>9</v>
      </c>
      <c r="N1603">
        <f t="shared" si="254"/>
        <v>4</v>
      </c>
      <c r="O1603" s="8" t="str">
        <f t="shared" si="255"/>
        <v>tier - 3</v>
      </c>
      <c r="P1603" t="s">
        <v>13</v>
      </c>
      <c r="Q1603">
        <f t="shared" si="256"/>
        <v>2</v>
      </c>
      <c r="R1603" s="8" t="str">
        <f t="shared" si="257"/>
        <v>tier - 1</v>
      </c>
      <c r="S1603" t="s">
        <v>10</v>
      </c>
      <c r="T1603" s="8" t="str">
        <f t="shared" si="258"/>
        <v>R1013</v>
      </c>
    </row>
    <row r="1604" spans="1:20">
      <c r="A1604" t="s">
        <v>1632</v>
      </c>
      <c r="B1604" t="str">
        <f t="shared" si="259"/>
        <v>Id736</v>
      </c>
      <c r="C1604">
        <v>2003</v>
      </c>
      <c r="D1604" s="8">
        <f t="shared" si="250"/>
        <v>2003</v>
      </c>
      <c r="E1604" t="s">
        <v>15</v>
      </c>
      <c r="F1604" s="8" t="str">
        <f t="shared" si="251"/>
        <v>Jun</v>
      </c>
      <c r="G1604">
        <v>7</v>
      </c>
      <c r="H1604" s="15" t="str">
        <f t="shared" si="252"/>
        <v>7-Jun-2003</v>
      </c>
      <c r="I1604" s="13">
        <v>37779</v>
      </c>
      <c r="J1604" s="18">
        <f t="shared" si="253"/>
        <v>20</v>
      </c>
      <c r="K1604">
        <v>0</v>
      </c>
      <c r="L1604" s="14">
        <v>13844.51</v>
      </c>
      <c r="M1604" t="s">
        <v>8</v>
      </c>
      <c r="N1604">
        <f t="shared" si="254"/>
        <v>1</v>
      </c>
      <c r="O1604" s="8" t="str">
        <f t="shared" si="255"/>
        <v>tier - 2</v>
      </c>
      <c r="P1604" t="s">
        <v>13</v>
      </c>
      <c r="Q1604">
        <f t="shared" si="256"/>
        <v>2</v>
      </c>
      <c r="R1604" s="8" t="str">
        <f t="shared" si="257"/>
        <v>tier - 1</v>
      </c>
      <c r="S1604" t="s">
        <v>39</v>
      </c>
      <c r="T1604" s="8" t="str">
        <f t="shared" si="258"/>
        <v>R1011</v>
      </c>
    </row>
    <row r="1605" spans="1:20">
      <c r="A1605" t="s">
        <v>1633</v>
      </c>
      <c r="B1605" t="str">
        <f t="shared" si="259"/>
        <v>Id735</v>
      </c>
      <c r="C1605">
        <v>1960</v>
      </c>
      <c r="D1605" s="8">
        <f t="shared" si="250"/>
        <v>1960</v>
      </c>
      <c r="E1605" t="s">
        <v>7</v>
      </c>
      <c r="F1605" s="8" t="str">
        <f t="shared" si="251"/>
        <v>Jul</v>
      </c>
      <c r="G1605">
        <v>21</v>
      </c>
      <c r="H1605" s="15" t="str">
        <f t="shared" si="252"/>
        <v>21-Jul-1960</v>
      </c>
      <c r="I1605" s="13">
        <v>22118</v>
      </c>
      <c r="J1605" s="18">
        <f t="shared" si="253"/>
        <v>62</v>
      </c>
      <c r="K1605">
        <v>0</v>
      </c>
      <c r="L1605" s="14">
        <v>13844.8</v>
      </c>
      <c r="M1605" t="s">
        <v>8</v>
      </c>
      <c r="N1605">
        <f t="shared" si="254"/>
        <v>1</v>
      </c>
      <c r="O1605" s="8" t="str">
        <f t="shared" si="255"/>
        <v>tier - 2</v>
      </c>
      <c r="P1605" t="s">
        <v>8</v>
      </c>
      <c r="Q1605">
        <f t="shared" si="256"/>
        <v>9</v>
      </c>
      <c r="R1605" s="8" t="str">
        <f t="shared" si="257"/>
        <v>tier - 2</v>
      </c>
      <c r="S1605" t="s">
        <v>20</v>
      </c>
      <c r="T1605" s="8" t="str">
        <f t="shared" si="258"/>
        <v>R1012</v>
      </c>
    </row>
    <row r="1606" spans="1:20">
      <c r="A1606" t="s">
        <v>1634</v>
      </c>
      <c r="B1606" t="str">
        <f t="shared" si="259"/>
        <v>Id734</v>
      </c>
      <c r="C1606">
        <v>1978</v>
      </c>
      <c r="D1606" s="8">
        <f t="shared" si="250"/>
        <v>1978</v>
      </c>
      <c r="E1606" t="s">
        <v>27</v>
      </c>
      <c r="F1606" s="8" t="str">
        <f t="shared" si="251"/>
        <v>Dec</v>
      </c>
      <c r="G1606">
        <v>19</v>
      </c>
      <c r="H1606" s="15" t="str">
        <f t="shared" si="252"/>
        <v>19-Dec-1978</v>
      </c>
      <c r="I1606" s="13">
        <v>28843</v>
      </c>
      <c r="J1606" s="18">
        <f t="shared" si="253"/>
        <v>44</v>
      </c>
      <c r="K1606">
        <v>2</v>
      </c>
      <c r="L1606" s="14">
        <v>13874.89</v>
      </c>
      <c r="M1606" t="s">
        <v>8</v>
      </c>
      <c r="N1606">
        <f t="shared" si="254"/>
        <v>1</v>
      </c>
      <c r="O1606" s="8" t="str">
        <f t="shared" si="255"/>
        <v>tier - 2</v>
      </c>
      <c r="P1606" t="s">
        <v>13</v>
      </c>
      <c r="Q1606">
        <f t="shared" si="256"/>
        <v>2</v>
      </c>
      <c r="R1606" s="8" t="str">
        <f t="shared" si="257"/>
        <v>tier - 1</v>
      </c>
      <c r="S1606" t="s">
        <v>20</v>
      </c>
      <c r="T1606" s="8" t="str">
        <f t="shared" si="258"/>
        <v>R1012</v>
      </c>
    </row>
    <row r="1607" spans="1:20">
      <c r="A1607" t="s">
        <v>1635</v>
      </c>
      <c r="B1607" t="str">
        <f t="shared" si="259"/>
        <v>Id733</v>
      </c>
      <c r="C1607">
        <v>1959</v>
      </c>
      <c r="D1607" s="8">
        <f t="shared" si="250"/>
        <v>1959</v>
      </c>
      <c r="E1607" t="s">
        <v>34</v>
      </c>
      <c r="F1607" s="8" t="str">
        <f t="shared" si="251"/>
        <v>Oct</v>
      </c>
      <c r="G1607">
        <v>5</v>
      </c>
      <c r="H1607" s="15" t="str">
        <f t="shared" si="252"/>
        <v>5-Oct-1959</v>
      </c>
      <c r="I1607" s="13">
        <v>21828</v>
      </c>
      <c r="J1607" s="18">
        <f t="shared" si="253"/>
        <v>63</v>
      </c>
      <c r="K1607">
        <v>0</v>
      </c>
      <c r="L1607" s="14">
        <v>13880.95</v>
      </c>
      <c r="M1607" t="s">
        <v>8</v>
      </c>
      <c r="N1607">
        <f t="shared" si="254"/>
        <v>1</v>
      </c>
      <c r="O1607" s="8" t="str">
        <f t="shared" si="255"/>
        <v>tier - 2</v>
      </c>
      <c r="P1607" t="s">
        <v>8</v>
      </c>
      <c r="Q1607">
        <f t="shared" si="256"/>
        <v>9</v>
      </c>
      <c r="R1607" s="8" t="str">
        <f t="shared" si="257"/>
        <v>tier - 2</v>
      </c>
      <c r="S1607" t="s">
        <v>39</v>
      </c>
      <c r="T1607" s="8" t="str">
        <f t="shared" si="258"/>
        <v>R1011</v>
      </c>
    </row>
    <row r="1608" spans="1:20">
      <c r="A1608" t="s">
        <v>1636</v>
      </c>
      <c r="B1608" t="str">
        <f t="shared" si="259"/>
        <v>Id732</v>
      </c>
      <c r="C1608">
        <v>1985</v>
      </c>
      <c r="D1608" s="8">
        <f t="shared" si="250"/>
        <v>1985</v>
      </c>
      <c r="E1608" t="s">
        <v>17</v>
      </c>
      <c r="F1608" s="8" t="str">
        <f t="shared" si="251"/>
        <v>Sep</v>
      </c>
      <c r="G1608">
        <v>25</v>
      </c>
      <c r="H1608" s="15" t="str">
        <f t="shared" si="252"/>
        <v>25-Sep-1985</v>
      </c>
      <c r="I1608" s="13">
        <v>31315</v>
      </c>
      <c r="J1608" s="18">
        <f t="shared" si="253"/>
        <v>37</v>
      </c>
      <c r="K1608">
        <v>3</v>
      </c>
      <c r="L1608" s="14">
        <v>13886.4</v>
      </c>
      <c r="M1608" t="s">
        <v>8</v>
      </c>
      <c r="N1608">
        <f t="shared" si="254"/>
        <v>1</v>
      </c>
      <c r="O1608" s="8" t="str">
        <f t="shared" si="255"/>
        <v>tier - 2</v>
      </c>
      <c r="P1608" t="s">
        <v>8</v>
      </c>
      <c r="Q1608">
        <f t="shared" si="256"/>
        <v>9</v>
      </c>
      <c r="R1608" s="8" t="str">
        <f t="shared" si="257"/>
        <v>tier - 2</v>
      </c>
      <c r="S1608" t="s">
        <v>20</v>
      </c>
      <c r="T1608" s="8" t="str">
        <f t="shared" si="258"/>
        <v>R1012</v>
      </c>
    </row>
    <row r="1609" spans="1:20">
      <c r="A1609" t="s">
        <v>1637</v>
      </c>
      <c r="B1609" t="str">
        <f t="shared" si="259"/>
        <v>Id731</v>
      </c>
      <c r="C1609">
        <v>1959</v>
      </c>
      <c r="D1609" s="8">
        <f t="shared" si="250"/>
        <v>1959</v>
      </c>
      <c r="E1609" t="s">
        <v>27</v>
      </c>
      <c r="F1609" s="8" t="str">
        <f t="shared" si="251"/>
        <v>Dec</v>
      </c>
      <c r="G1609">
        <v>29</v>
      </c>
      <c r="H1609" s="15" t="str">
        <f t="shared" si="252"/>
        <v>29-Dec-1959</v>
      </c>
      <c r="I1609" s="13">
        <v>21913</v>
      </c>
      <c r="J1609" s="18">
        <f t="shared" si="253"/>
        <v>63</v>
      </c>
      <c r="K1609">
        <v>0</v>
      </c>
      <c r="L1609" s="14">
        <v>13887.2</v>
      </c>
      <c r="M1609" t="s">
        <v>8</v>
      </c>
      <c r="N1609">
        <f t="shared" si="254"/>
        <v>1</v>
      </c>
      <c r="O1609" s="8" t="str">
        <f t="shared" si="255"/>
        <v>tier - 2</v>
      </c>
      <c r="P1609" t="s">
        <v>9</v>
      </c>
      <c r="Q1609">
        <f t="shared" si="256"/>
        <v>1</v>
      </c>
      <c r="R1609" s="8" t="str">
        <f t="shared" si="257"/>
        <v>tier - 3</v>
      </c>
      <c r="S1609" t="s">
        <v>10</v>
      </c>
      <c r="T1609" s="8" t="str">
        <f t="shared" si="258"/>
        <v>R1013</v>
      </c>
    </row>
    <row r="1610" spans="1:20">
      <c r="A1610" t="s">
        <v>1638</v>
      </c>
      <c r="B1610" t="str">
        <f t="shared" si="259"/>
        <v>Id730</v>
      </c>
      <c r="C1610">
        <v>1959</v>
      </c>
      <c r="D1610" s="8">
        <f t="shared" si="250"/>
        <v>1959</v>
      </c>
      <c r="E1610" t="s">
        <v>7</v>
      </c>
      <c r="F1610" s="8" t="str">
        <f t="shared" si="251"/>
        <v>Jul</v>
      </c>
      <c r="G1610">
        <v>7</v>
      </c>
      <c r="H1610" s="15" t="str">
        <f t="shared" si="252"/>
        <v>7-Jul-1959</v>
      </c>
      <c r="I1610" s="13">
        <v>21738</v>
      </c>
      <c r="J1610" s="18">
        <f t="shared" si="253"/>
        <v>63</v>
      </c>
      <c r="K1610">
        <v>0</v>
      </c>
      <c r="L1610" s="14">
        <v>13887.97</v>
      </c>
      <c r="M1610" t="s">
        <v>8</v>
      </c>
      <c r="N1610">
        <f t="shared" si="254"/>
        <v>1</v>
      </c>
      <c r="O1610" s="8" t="str">
        <f t="shared" si="255"/>
        <v>tier - 2</v>
      </c>
      <c r="P1610" t="s">
        <v>8</v>
      </c>
      <c r="Q1610">
        <f t="shared" si="256"/>
        <v>9</v>
      </c>
      <c r="R1610" s="8" t="str">
        <f t="shared" si="257"/>
        <v>tier - 2</v>
      </c>
      <c r="S1610" t="s">
        <v>10</v>
      </c>
      <c r="T1610" s="8" t="str">
        <f t="shared" si="258"/>
        <v>R1013</v>
      </c>
    </row>
    <row r="1611" spans="1:20">
      <c r="A1611" t="s">
        <v>1639</v>
      </c>
      <c r="B1611" t="str">
        <f t="shared" si="259"/>
        <v>Id729</v>
      </c>
      <c r="C1611">
        <v>1962</v>
      </c>
      <c r="D1611" s="8">
        <f t="shared" si="250"/>
        <v>1962</v>
      </c>
      <c r="E1611" t="s">
        <v>7</v>
      </c>
      <c r="F1611" s="8" t="str">
        <f t="shared" si="251"/>
        <v>Jul</v>
      </c>
      <c r="G1611">
        <v>27</v>
      </c>
      <c r="H1611" s="15" t="str">
        <f t="shared" si="252"/>
        <v>27-Jul-1962</v>
      </c>
      <c r="I1611" s="13">
        <v>22854</v>
      </c>
      <c r="J1611" s="18">
        <f t="shared" si="253"/>
        <v>60</v>
      </c>
      <c r="K1611">
        <v>3</v>
      </c>
      <c r="L1611" s="14">
        <v>13919.82</v>
      </c>
      <c r="M1611" t="s">
        <v>8</v>
      </c>
      <c r="N1611">
        <f t="shared" si="254"/>
        <v>1</v>
      </c>
      <c r="O1611" s="8" t="str">
        <f t="shared" si="255"/>
        <v>tier - 2</v>
      </c>
      <c r="P1611" t="s">
        <v>8</v>
      </c>
      <c r="Q1611">
        <f t="shared" si="256"/>
        <v>9</v>
      </c>
      <c r="R1611" s="8" t="str">
        <f t="shared" si="257"/>
        <v>tier - 2</v>
      </c>
      <c r="S1611" t="s">
        <v>10</v>
      </c>
      <c r="T1611" s="8" t="str">
        <f t="shared" si="258"/>
        <v>R1013</v>
      </c>
    </row>
    <row r="1612" spans="1:20">
      <c r="A1612" t="s">
        <v>1640</v>
      </c>
      <c r="B1612" t="str">
        <f t="shared" si="259"/>
        <v>Id728</v>
      </c>
      <c r="C1612">
        <v>1960</v>
      </c>
      <c r="D1612" s="8">
        <f t="shared" si="250"/>
        <v>1960</v>
      </c>
      <c r="E1612" t="s">
        <v>15</v>
      </c>
      <c r="F1612" s="8" t="str">
        <f t="shared" si="251"/>
        <v>Jun</v>
      </c>
      <c r="G1612">
        <v>18</v>
      </c>
      <c r="H1612" s="15" t="str">
        <f t="shared" si="252"/>
        <v>18-Jun-1960</v>
      </c>
      <c r="I1612" s="13">
        <v>22085</v>
      </c>
      <c r="J1612" s="18">
        <f t="shared" si="253"/>
        <v>62</v>
      </c>
      <c r="K1612">
        <v>1</v>
      </c>
      <c r="L1612" s="14">
        <v>13937.67</v>
      </c>
      <c r="M1612" t="s">
        <v>8</v>
      </c>
      <c r="N1612">
        <f t="shared" si="254"/>
        <v>1</v>
      </c>
      <c r="O1612" s="8" t="str">
        <f t="shared" si="255"/>
        <v>tier - 2</v>
      </c>
      <c r="P1612" t="s">
        <v>13</v>
      </c>
      <c r="Q1612">
        <f t="shared" si="256"/>
        <v>2</v>
      </c>
      <c r="R1612" s="8" t="str">
        <f t="shared" si="257"/>
        <v>tier - 1</v>
      </c>
      <c r="S1612" t="s">
        <v>20</v>
      </c>
      <c r="T1612" s="8" t="str">
        <f t="shared" si="258"/>
        <v>R1012</v>
      </c>
    </row>
    <row r="1613" spans="1:20">
      <c r="A1613" t="s">
        <v>1641</v>
      </c>
      <c r="B1613" t="str">
        <f t="shared" si="259"/>
        <v>Id727</v>
      </c>
      <c r="C1613">
        <v>1959</v>
      </c>
      <c r="D1613" s="8">
        <f t="shared" si="250"/>
        <v>1959</v>
      </c>
      <c r="E1613" t="s">
        <v>32</v>
      </c>
      <c r="F1613" s="8" t="str">
        <f t="shared" si="251"/>
        <v>Aug</v>
      </c>
      <c r="G1613">
        <v>29</v>
      </c>
      <c r="H1613" s="15" t="str">
        <f t="shared" si="252"/>
        <v>29-Aug-1959</v>
      </c>
      <c r="I1613" s="13">
        <v>21791</v>
      </c>
      <c r="J1613" s="18">
        <f t="shared" si="253"/>
        <v>63</v>
      </c>
      <c r="K1613">
        <v>0</v>
      </c>
      <c r="L1613" s="14">
        <v>13974.46</v>
      </c>
      <c r="M1613" t="s">
        <v>8</v>
      </c>
      <c r="N1613">
        <f t="shared" si="254"/>
        <v>1</v>
      </c>
      <c r="O1613" s="8" t="str">
        <f t="shared" si="255"/>
        <v>tier - 2</v>
      </c>
      <c r="P1613" t="s">
        <v>8</v>
      </c>
      <c r="Q1613">
        <f t="shared" si="256"/>
        <v>9</v>
      </c>
      <c r="R1613" s="8" t="str">
        <f t="shared" si="257"/>
        <v>tier - 2</v>
      </c>
      <c r="S1613" t="s">
        <v>163</v>
      </c>
      <c r="T1613" s="8" t="str">
        <f t="shared" si="258"/>
        <v>R1019</v>
      </c>
    </row>
    <row r="1614" spans="1:20">
      <c r="A1614" t="s">
        <v>1642</v>
      </c>
      <c r="B1614" t="str">
        <f t="shared" si="259"/>
        <v>Id726</v>
      </c>
      <c r="C1614">
        <v>1990</v>
      </c>
      <c r="D1614" s="8">
        <f t="shared" si="250"/>
        <v>1990</v>
      </c>
      <c r="E1614" t="s">
        <v>7</v>
      </c>
      <c r="F1614" s="8" t="str">
        <f t="shared" si="251"/>
        <v>Jul</v>
      </c>
      <c r="G1614">
        <v>13</v>
      </c>
      <c r="H1614" s="15" t="str">
        <f t="shared" si="252"/>
        <v>13-Jul-1990</v>
      </c>
      <c r="I1614" s="13">
        <v>33067</v>
      </c>
      <c r="J1614" s="18">
        <f t="shared" si="253"/>
        <v>32</v>
      </c>
      <c r="K1614">
        <v>3</v>
      </c>
      <c r="L1614" s="14">
        <v>13979.45</v>
      </c>
      <c r="M1614" t="s">
        <v>8</v>
      </c>
      <c r="N1614">
        <f t="shared" si="254"/>
        <v>1</v>
      </c>
      <c r="O1614" s="8" t="str">
        <f t="shared" si="255"/>
        <v>tier - 2</v>
      </c>
      <c r="P1614" t="s">
        <v>13</v>
      </c>
      <c r="Q1614">
        <f t="shared" si="256"/>
        <v>2</v>
      </c>
      <c r="R1614" s="8" t="str">
        <f t="shared" si="257"/>
        <v>tier - 1</v>
      </c>
      <c r="S1614" t="s">
        <v>246</v>
      </c>
      <c r="T1614" s="8" t="str">
        <f t="shared" si="258"/>
        <v>R1023</v>
      </c>
    </row>
    <row r="1615" spans="1:20">
      <c r="A1615" t="s">
        <v>1643</v>
      </c>
      <c r="B1615" t="str">
        <f t="shared" si="259"/>
        <v>Id725</v>
      </c>
      <c r="C1615">
        <v>1959</v>
      </c>
      <c r="D1615" s="8">
        <f t="shared" si="250"/>
        <v>1959</v>
      </c>
      <c r="E1615" t="s">
        <v>17</v>
      </c>
      <c r="F1615" s="8" t="str">
        <f t="shared" si="251"/>
        <v>Sep</v>
      </c>
      <c r="G1615">
        <v>6</v>
      </c>
      <c r="H1615" s="15" t="str">
        <f t="shared" si="252"/>
        <v>6-Sep-1959</v>
      </c>
      <c r="I1615" s="13">
        <v>21799</v>
      </c>
      <c r="J1615" s="18">
        <f t="shared" si="253"/>
        <v>63</v>
      </c>
      <c r="K1615">
        <v>0</v>
      </c>
      <c r="L1615" s="14">
        <v>13981.85</v>
      </c>
      <c r="M1615" t="s">
        <v>8</v>
      </c>
      <c r="N1615">
        <f t="shared" si="254"/>
        <v>1</v>
      </c>
      <c r="O1615" s="8" t="str">
        <f t="shared" si="255"/>
        <v>tier - 2</v>
      </c>
      <c r="P1615" t="s">
        <v>13</v>
      </c>
      <c r="Q1615">
        <f t="shared" si="256"/>
        <v>2</v>
      </c>
      <c r="R1615" s="8" t="str">
        <f t="shared" si="257"/>
        <v>tier - 1</v>
      </c>
      <c r="S1615" t="s">
        <v>165</v>
      </c>
      <c r="T1615" s="8" t="str">
        <f t="shared" si="258"/>
        <v>R1016</v>
      </c>
    </row>
    <row r="1616" spans="1:20">
      <c r="A1616" t="s">
        <v>1644</v>
      </c>
      <c r="B1616" t="str">
        <f t="shared" si="259"/>
        <v>Id724</v>
      </c>
      <c r="C1616">
        <v>1963</v>
      </c>
      <c r="D1616" s="8">
        <f t="shared" si="250"/>
        <v>1963</v>
      </c>
      <c r="E1616" t="s">
        <v>27</v>
      </c>
      <c r="F1616" s="8" t="str">
        <f t="shared" si="251"/>
        <v>Dec</v>
      </c>
      <c r="G1616">
        <v>23</v>
      </c>
      <c r="H1616" s="15" t="str">
        <f t="shared" si="252"/>
        <v>23-Dec-1963</v>
      </c>
      <c r="I1616" s="13">
        <v>23368</v>
      </c>
      <c r="J1616" s="18">
        <f t="shared" si="253"/>
        <v>59</v>
      </c>
      <c r="K1616">
        <v>3</v>
      </c>
      <c r="L1616" s="14">
        <v>14001.13</v>
      </c>
      <c r="M1616" t="s">
        <v>8</v>
      </c>
      <c r="N1616">
        <f t="shared" si="254"/>
        <v>1</v>
      </c>
      <c r="O1616" s="8" t="str">
        <f t="shared" si="255"/>
        <v>tier - 2</v>
      </c>
      <c r="P1616" t="s">
        <v>13</v>
      </c>
      <c r="Q1616">
        <f t="shared" si="256"/>
        <v>2</v>
      </c>
      <c r="R1616" s="8" t="str">
        <f t="shared" si="257"/>
        <v>tier - 1</v>
      </c>
      <c r="S1616" t="s">
        <v>10</v>
      </c>
      <c r="T1616" s="8" t="str">
        <f t="shared" si="258"/>
        <v>R1013</v>
      </c>
    </row>
    <row r="1617" spans="1:20">
      <c r="A1617" t="s">
        <v>1645</v>
      </c>
      <c r="B1617" t="str">
        <f t="shared" si="259"/>
        <v>Id723</v>
      </c>
      <c r="C1617">
        <v>1963</v>
      </c>
      <c r="D1617" s="8">
        <f t="shared" si="250"/>
        <v>1963</v>
      </c>
      <c r="E1617" t="s">
        <v>7</v>
      </c>
      <c r="F1617" s="8" t="str">
        <f t="shared" si="251"/>
        <v>Jul</v>
      </c>
      <c r="G1617">
        <v>6</v>
      </c>
      <c r="H1617" s="15" t="str">
        <f t="shared" si="252"/>
        <v>6-Jul-1963</v>
      </c>
      <c r="I1617" s="13">
        <v>23198</v>
      </c>
      <c r="J1617" s="18">
        <f t="shared" si="253"/>
        <v>59</v>
      </c>
      <c r="K1617">
        <v>3</v>
      </c>
      <c r="L1617" s="14">
        <v>14001.29</v>
      </c>
      <c r="M1617" t="s">
        <v>8</v>
      </c>
      <c r="N1617">
        <f t="shared" si="254"/>
        <v>1</v>
      </c>
      <c r="O1617" s="8" t="str">
        <f t="shared" si="255"/>
        <v>tier - 2</v>
      </c>
      <c r="P1617" t="s">
        <v>8</v>
      </c>
      <c r="Q1617">
        <f t="shared" si="256"/>
        <v>9</v>
      </c>
      <c r="R1617" s="8" t="str">
        <f t="shared" si="257"/>
        <v>tier - 2</v>
      </c>
      <c r="S1617" t="s">
        <v>10</v>
      </c>
      <c r="T1617" s="8" t="str">
        <f t="shared" si="258"/>
        <v>R1013</v>
      </c>
    </row>
    <row r="1618" spans="1:20">
      <c r="A1618" t="s">
        <v>1646</v>
      </c>
      <c r="B1618" t="str">
        <f t="shared" si="259"/>
        <v>Id722</v>
      </c>
      <c r="C1618">
        <v>1963</v>
      </c>
      <c r="D1618" s="8">
        <f t="shared" si="250"/>
        <v>1963</v>
      </c>
      <c r="E1618" t="s">
        <v>7</v>
      </c>
      <c r="F1618" s="8" t="str">
        <f t="shared" si="251"/>
        <v>Jul</v>
      </c>
      <c r="G1618">
        <v>8</v>
      </c>
      <c r="H1618" s="15" t="str">
        <f t="shared" si="252"/>
        <v>8-Jul-1963</v>
      </c>
      <c r="I1618" s="13">
        <v>23200</v>
      </c>
      <c r="J1618" s="18">
        <f t="shared" si="253"/>
        <v>59</v>
      </c>
      <c r="K1618">
        <v>3</v>
      </c>
      <c r="L1618" s="14">
        <v>14007.22</v>
      </c>
      <c r="M1618" t="s">
        <v>8</v>
      </c>
      <c r="N1618">
        <f t="shared" si="254"/>
        <v>1</v>
      </c>
      <c r="O1618" s="8" t="str">
        <f t="shared" si="255"/>
        <v>tier - 2</v>
      </c>
      <c r="P1618" t="s">
        <v>9</v>
      </c>
      <c r="Q1618">
        <f t="shared" si="256"/>
        <v>1</v>
      </c>
      <c r="R1618" s="8" t="str">
        <f t="shared" si="257"/>
        <v>tier - 3</v>
      </c>
      <c r="S1618" t="s">
        <v>39</v>
      </c>
      <c r="T1618" s="8" t="str">
        <f t="shared" si="258"/>
        <v>R1011</v>
      </c>
    </row>
    <row r="1619" spans="1:20">
      <c r="A1619" t="s">
        <v>1647</v>
      </c>
      <c r="B1619" t="str">
        <f t="shared" si="259"/>
        <v>Id721</v>
      </c>
      <c r="C1619">
        <v>1960</v>
      </c>
      <c r="D1619" s="8">
        <f t="shared" si="250"/>
        <v>1960</v>
      </c>
      <c r="E1619" t="s">
        <v>12</v>
      </c>
      <c r="F1619" s="8" t="str">
        <f t="shared" si="251"/>
        <v>Nov</v>
      </c>
      <c r="G1619">
        <v>8</v>
      </c>
      <c r="H1619" s="15" t="str">
        <f t="shared" si="252"/>
        <v>8-Nov-1960</v>
      </c>
      <c r="I1619" s="13">
        <v>22228</v>
      </c>
      <c r="J1619" s="18">
        <f t="shared" si="253"/>
        <v>62</v>
      </c>
      <c r="K1619">
        <v>0</v>
      </c>
      <c r="L1619" s="14">
        <v>14043.48</v>
      </c>
      <c r="M1619" t="s">
        <v>8</v>
      </c>
      <c r="N1619">
        <f t="shared" si="254"/>
        <v>1</v>
      </c>
      <c r="O1619" s="8" t="str">
        <f t="shared" si="255"/>
        <v>tier - 2</v>
      </c>
      <c r="P1619" t="s">
        <v>9</v>
      </c>
      <c r="Q1619">
        <f t="shared" si="256"/>
        <v>1</v>
      </c>
      <c r="R1619" s="8" t="str">
        <f t="shared" si="257"/>
        <v>tier - 3</v>
      </c>
      <c r="S1619" t="s">
        <v>244</v>
      </c>
      <c r="T1619" s="8" t="str">
        <f t="shared" si="258"/>
        <v>R1024</v>
      </c>
    </row>
    <row r="1620" spans="1:20">
      <c r="A1620" t="s">
        <v>1648</v>
      </c>
      <c r="B1620" t="str">
        <f t="shared" si="259"/>
        <v>Id720</v>
      </c>
      <c r="C1620">
        <v>1991</v>
      </c>
      <c r="D1620" s="8">
        <f t="shared" si="250"/>
        <v>1991</v>
      </c>
      <c r="E1620" t="s">
        <v>17</v>
      </c>
      <c r="F1620" s="8" t="str">
        <f t="shared" si="251"/>
        <v>Sep</v>
      </c>
      <c r="G1620">
        <v>12</v>
      </c>
      <c r="H1620" s="15" t="str">
        <f t="shared" si="252"/>
        <v>12-Sep-1991</v>
      </c>
      <c r="I1620" s="13">
        <v>33493</v>
      </c>
      <c r="J1620" s="18">
        <f t="shared" si="253"/>
        <v>31</v>
      </c>
      <c r="K1620">
        <v>3</v>
      </c>
      <c r="L1620" s="14">
        <v>14081.93</v>
      </c>
      <c r="M1620" t="s">
        <v>8</v>
      </c>
      <c r="N1620">
        <f t="shared" si="254"/>
        <v>1</v>
      </c>
      <c r="O1620" s="8" t="str">
        <f t="shared" si="255"/>
        <v>tier - 2</v>
      </c>
      <c r="P1620" t="s">
        <v>9</v>
      </c>
      <c r="Q1620">
        <f t="shared" si="256"/>
        <v>1</v>
      </c>
      <c r="R1620" s="8" t="str">
        <f t="shared" si="257"/>
        <v>tier - 3</v>
      </c>
      <c r="S1620" t="s">
        <v>20</v>
      </c>
      <c r="T1620" s="8" t="str">
        <f t="shared" si="258"/>
        <v>R1012</v>
      </c>
    </row>
    <row r="1621" spans="1:20">
      <c r="A1621" t="s">
        <v>1649</v>
      </c>
      <c r="B1621" t="str">
        <f t="shared" si="259"/>
        <v>Id719</v>
      </c>
      <c r="C1621">
        <v>1976</v>
      </c>
      <c r="D1621" s="8">
        <f t="shared" si="250"/>
        <v>1976</v>
      </c>
      <c r="E1621" t="s">
        <v>17</v>
      </c>
      <c r="F1621" s="8" t="str">
        <f t="shared" si="251"/>
        <v>Sep</v>
      </c>
      <c r="G1621">
        <v>26</v>
      </c>
      <c r="H1621" s="15" t="str">
        <f t="shared" si="252"/>
        <v>26-Sep-1976</v>
      </c>
      <c r="I1621" s="13">
        <v>28029</v>
      </c>
      <c r="J1621" s="18">
        <f t="shared" si="253"/>
        <v>46</v>
      </c>
      <c r="K1621">
        <v>2</v>
      </c>
      <c r="L1621" s="14">
        <v>14098.07</v>
      </c>
      <c r="M1621" t="s">
        <v>8</v>
      </c>
      <c r="N1621">
        <f t="shared" si="254"/>
        <v>1</v>
      </c>
      <c r="O1621" s="8" t="str">
        <f t="shared" si="255"/>
        <v>tier - 2</v>
      </c>
      <c r="P1621" t="s">
        <v>9</v>
      </c>
      <c r="Q1621">
        <f t="shared" si="256"/>
        <v>1</v>
      </c>
      <c r="R1621" s="8" t="str">
        <f t="shared" si="257"/>
        <v>tier - 3</v>
      </c>
      <c r="S1621" t="s">
        <v>246</v>
      </c>
      <c r="T1621" s="8" t="str">
        <f t="shared" si="258"/>
        <v>R1023</v>
      </c>
    </row>
    <row r="1622" spans="1:20">
      <c r="A1622" t="s">
        <v>1650</v>
      </c>
      <c r="B1622" t="str">
        <f t="shared" si="259"/>
        <v>Id718</v>
      </c>
      <c r="C1622">
        <v>1961</v>
      </c>
      <c r="D1622" s="8">
        <f t="shared" si="250"/>
        <v>1961</v>
      </c>
      <c r="E1622" t="s">
        <v>15</v>
      </c>
      <c r="F1622" s="8" t="str">
        <f t="shared" si="251"/>
        <v>Jun</v>
      </c>
      <c r="G1622">
        <v>14</v>
      </c>
      <c r="H1622" s="15" t="str">
        <f t="shared" si="252"/>
        <v>14-Jun-1961</v>
      </c>
      <c r="I1622" s="13">
        <v>22446</v>
      </c>
      <c r="J1622" s="18">
        <f t="shared" si="253"/>
        <v>61</v>
      </c>
      <c r="K1622">
        <v>2</v>
      </c>
      <c r="L1622" s="14">
        <v>14119.62</v>
      </c>
      <c r="M1622" t="s">
        <v>8</v>
      </c>
      <c r="N1622">
        <f t="shared" si="254"/>
        <v>1</v>
      </c>
      <c r="O1622" s="8" t="str">
        <f t="shared" si="255"/>
        <v>tier - 2</v>
      </c>
      <c r="P1622" t="s">
        <v>13</v>
      </c>
      <c r="Q1622">
        <f t="shared" si="256"/>
        <v>2</v>
      </c>
      <c r="R1622" s="8" t="str">
        <f t="shared" si="257"/>
        <v>tier - 1</v>
      </c>
      <c r="S1622" t="s">
        <v>20</v>
      </c>
      <c r="T1622" s="8" t="str">
        <f t="shared" si="258"/>
        <v>R1012</v>
      </c>
    </row>
    <row r="1623" spans="1:20">
      <c r="A1623" t="s">
        <v>1651</v>
      </c>
      <c r="B1623" t="str">
        <f t="shared" si="259"/>
        <v>Id717</v>
      </c>
      <c r="C1623">
        <v>2004</v>
      </c>
      <c r="D1623" s="8">
        <f t="shared" si="250"/>
        <v>2004</v>
      </c>
      <c r="E1623" t="s">
        <v>7</v>
      </c>
      <c r="F1623" s="8" t="str">
        <f t="shared" si="251"/>
        <v>Jul</v>
      </c>
      <c r="G1623">
        <v>6</v>
      </c>
      <c r="H1623" s="15" t="str">
        <f t="shared" si="252"/>
        <v>6-Jul-2004</v>
      </c>
      <c r="I1623" s="13">
        <v>38174</v>
      </c>
      <c r="J1623" s="18">
        <f t="shared" si="253"/>
        <v>18</v>
      </c>
      <c r="K1623">
        <v>0</v>
      </c>
      <c r="L1623" s="14">
        <v>14133.04</v>
      </c>
      <c r="M1623" t="s">
        <v>8</v>
      </c>
      <c r="N1623">
        <f t="shared" si="254"/>
        <v>1</v>
      </c>
      <c r="O1623" s="8" t="str">
        <f t="shared" si="255"/>
        <v>tier - 2</v>
      </c>
      <c r="P1623" t="s">
        <v>9</v>
      </c>
      <c r="Q1623">
        <f t="shared" si="256"/>
        <v>1</v>
      </c>
      <c r="R1623" s="8" t="str">
        <f t="shared" si="257"/>
        <v>tier - 3</v>
      </c>
      <c r="S1623" t="s">
        <v>10</v>
      </c>
      <c r="T1623" s="8" t="str">
        <f t="shared" si="258"/>
        <v>R1013</v>
      </c>
    </row>
    <row r="1624" spans="1:20">
      <c r="A1624" t="s">
        <v>1652</v>
      </c>
      <c r="B1624" t="str">
        <f t="shared" si="259"/>
        <v>Id716</v>
      </c>
      <c r="C1624">
        <v>1984</v>
      </c>
      <c r="D1624" s="8">
        <f t="shared" si="250"/>
        <v>1984</v>
      </c>
      <c r="E1624" t="s">
        <v>7</v>
      </c>
      <c r="F1624" s="8" t="str">
        <f t="shared" si="251"/>
        <v>Jul</v>
      </c>
      <c r="G1624">
        <v>7</v>
      </c>
      <c r="H1624" s="15" t="str">
        <f t="shared" si="252"/>
        <v>7-Jul-1984</v>
      </c>
      <c r="I1624" s="13">
        <v>30870</v>
      </c>
      <c r="J1624" s="18">
        <f t="shared" si="253"/>
        <v>38</v>
      </c>
      <c r="K1624">
        <v>3</v>
      </c>
      <c r="L1624" s="14">
        <v>14152.46</v>
      </c>
      <c r="M1624" t="s">
        <v>8</v>
      </c>
      <c r="N1624">
        <f t="shared" si="254"/>
        <v>1</v>
      </c>
      <c r="O1624" s="8" t="str">
        <f t="shared" si="255"/>
        <v>tier - 2</v>
      </c>
      <c r="P1624" t="s">
        <v>13</v>
      </c>
      <c r="Q1624">
        <f t="shared" si="256"/>
        <v>2</v>
      </c>
      <c r="R1624" s="8" t="str">
        <f t="shared" si="257"/>
        <v>tier - 1</v>
      </c>
      <c r="S1624" t="s">
        <v>20</v>
      </c>
      <c r="T1624" s="8" t="str">
        <f t="shared" si="258"/>
        <v>R1012</v>
      </c>
    </row>
    <row r="1625" spans="1:20">
      <c r="A1625" t="s">
        <v>1653</v>
      </c>
      <c r="B1625" t="str">
        <f t="shared" si="259"/>
        <v>Id715</v>
      </c>
      <c r="C1625">
        <v>1968</v>
      </c>
      <c r="D1625" s="8">
        <f t="shared" si="250"/>
        <v>1968</v>
      </c>
      <c r="E1625" t="s">
        <v>27</v>
      </c>
      <c r="F1625" s="8" t="str">
        <f t="shared" si="251"/>
        <v>Dec</v>
      </c>
      <c r="G1625">
        <v>25</v>
      </c>
      <c r="H1625" s="15" t="str">
        <f t="shared" si="252"/>
        <v>25-Dec-1968</v>
      </c>
      <c r="I1625" s="13">
        <v>25197</v>
      </c>
      <c r="J1625" s="18">
        <f t="shared" si="253"/>
        <v>54</v>
      </c>
      <c r="K1625">
        <v>0</v>
      </c>
      <c r="L1625" s="14">
        <v>14193.55</v>
      </c>
      <c r="M1625" t="s">
        <v>8</v>
      </c>
      <c r="N1625">
        <f t="shared" si="254"/>
        <v>1</v>
      </c>
      <c r="O1625" s="8" t="str">
        <f t="shared" si="255"/>
        <v>tier - 2</v>
      </c>
      <c r="P1625" t="s">
        <v>13</v>
      </c>
      <c r="Q1625">
        <f t="shared" si="256"/>
        <v>2</v>
      </c>
      <c r="R1625" s="8" t="str">
        <f t="shared" si="257"/>
        <v>tier - 1</v>
      </c>
      <c r="S1625" t="s">
        <v>532</v>
      </c>
      <c r="T1625" s="8" t="str">
        <f t="shared" si="258"/>
        <v>R1026</v>
      </c>
    </row>
    <row r="1626" spans="1:20">
      <c r="A1626" t="s">
        <v>1654</v>
      </c>
      <c r="B1626" t="str">
        <f t="shared" si="259"/>
        <v>Id714</v>
      </c>
      <c r="C1626">
        <v>1983</v>
      </c>
      <c r="D1626" s="8">
        <f t="shared" si="250"/>
        <v>1983</v>
      </c>
      <c r="E1626" t="s">
        <v>12</v>
      </c>
      <c r="F1626" s="8" t="str">
        <f t="shared" si="251"/>
        <v>Nov</v>
      </c>
      <c r="G1626">
        <v>17</v>
      </c>
      <c r="H1626" s="15" t="str">
        <f t="shared" si="252"/>
        <v>17-Nov-1983</v>
      </c>
      <c r="I1626" s="13">
        <v>30637</v>
      </c>
      <c r="J1626" s="18">
        <f t="shared" si="253"/>
        <v>39</v>
      </c>
      <c r="K1626">
        <v>3</v>
      </c>
      <c r="L1626" s="14">
        <v>14209.4</v>
      </c>
      <c r="M1626" t="s">
        <v>8</v>
      </c>
      <c r="N1626">
        <f t="shared" si="254"/>
        <v>1</v>
      </c>
      <c r="O1626" s="8" t="str">
        <f t="shared" si="255"/>
        <v>tier - 2</v>
      </c>
      <c r="P1626" t="s">
        <v>13</v>
      </c>
      <c r="Q1626">
        <f t="shared" si="256"/>
        <v>2</v>
      </c>
      <c r="R1626" s="8" t="str">
        <f t="shared" si="257"/>
        <v>tier - 1</v>
      </c>
      <c r="S1626" t="s">
        <v>532</v>
      </c>
      <c r="T1626" s="8" t="str">
        <f t="shared" si="258"/>
        <v>R1026</v>
      </c>
    </row>
    <row r="1627" spans="1:20">
      <c r="A1627" t="s">
        <v>1655</v>
      </c>
      <c r="B1627" t="str">
        <f t="shared" si="259"/>
        <v>Id713</v>
      </c>
      <c r="C1627">
        <v>1958</v>
      </c>
      <c r="D1627" s="8">
        <f t="shared" si="250"/>
        <v>1958</v>
      </c>
      <c r="E1627" t="s">
        <v>17</v>
      </c>
      <c r="F1627" s="8" t="str">
        <f t="shared" si="251"/>
        <v>Sep</v>
      </c>
      <c r="G1627">
        <v>21</v>
      </c>
      <c r="H1627" s="15" t="str">
        <f t="shared" si="252"/>
        <v>21-Sep-1958</v>
      </c>
      <c r="I1627" s="13">
        <v>21449</v>
      </c>
      <c r="J1627" s="18">
        <f t="shared" si="253"/>
        <v>64</v>
      </c>
      <c r="K1627">
        <v>0</v>
      </c>
      <c r="L1627" s="14">
        <v>14210.54</v>
      </c>
      <c r="M1627" t="s">
        <v>8</v>
      </c>
      <c r="N1627">
        <f t="shared" si="254"/>
        <v>1</v>
      </c>
      <c r="O1627" s="8" t="str">
        <f t="shared" si="255"/>
        <v>tier - 2</v>
      </c>
      <c r="P1627" t="s">
        <v>8</v>
      </c>
      <c r="Q1627">
        <f t="shared" si="256"/>
        <v>9</v>
      </c>
      <c r="R1627" s="8" t="str">
        <f t="shared" si="257"/>
        <v>tier - 2</v>
      </c>
      <c r="S1627" t="s">
        <v>20</v>
      </c>
      <c r="T1627" s="8" t="str">
        <f t="shared" si="258"/>
        <v>R1012</v>
      </c>
    </row>
    <row r="1628" spans="1:20">
      <c r="A1628" t="s">
        <v>1656</v>
      </c>
      <c r="B1628" t="str">
        <f t="shared" si="259"/>
        <v>Id712</v>
      </c>
      <c r="C1628">
        <v>1961</v>
      </c>
      <c r="D1628" s="8">
        <f t="shared" si="250"/>
        <v>1961</v>
      </c>
      <c r="E1628" t="s">
        <v>17</v>
      </c>
      <c r="F1628" s="8" t="str">
        <f t="shared" si="251"/>
        <v>Sep</v>
      </c>
      <c r="G1628">
        <v>25</v>
      </c>
      <c r="H1628" s="15" t="str">
        <f t="shared" si="252"/>
        <v>25-Sep-1961</v>
      </c>
      <c r="I1628" s="13">
        <v>22549</v>
      </c>
      <c r="J1628" s="18">
        <f t="shared" si="253"/>
        <v>61</v>
      </c>
      <c r="K1628">
        <v>2</v>
      </c>
      <c r="L1628" s="14">
        <v>14235.07</v>
      </c>
      <c r="M1628" t="s">
        <v>8</v>
      </c>
      <c r="N1628">
        <f t="shared" si="254"/>
        <v>1</v>
      </c>
      <c r="O1628" s="8" t="str">
        <f t="shared" si="255"/>
        <v>tier - 2</v>
      </c>
      <c r="P1628" t="s">
        <v>13</v>
      </c>
      <c r="Q1628">
        <f t="shared" si="256"/>
        <v>2</v>
      </c>
      <c r="R1628" s="8" t="str">
        <f t="shared" si="257"/>
        <v>tier - 1</v>
      </c>
      <c r="S1628" t="s">
        <v>39</v>
      </c>
      <c r="T1628" s="8" t="str">
        <f t="shared" si="258"/>
        <v>R1011</v>
      </c>
    </row>
    <row r="1629" spans="1:20">
      <c r="A1629" t="s">
        <v>1657</v>
      </c>
      <c r="B1629" t="str">
        <f t="shared" si="259"/>
        <v>Id711</v>
      </c>
      <c r="C1629">
        <v>1959</v>
      </c>
      <c r="D1629" s="8">
        <f t="shared" si="250"/>
        <v>1959</v>
      </c>
      <c r="E1629" t="s">
        <v>34</v>
      </c>
      <c r="F1629" s="8" t="str">
        <f t="shared" si="251"/>
        <v>Oct</v>
      </c>
      <c r="G1629">
        <v>10</v>
      </c>
      <c r="H1629" s="15" t="str">
        <f t="shared" si="252"/>
        <v>10-Oct-1959</v>
      </c>
      <c r="I1629" s="13">
        <v>21833</v>
      </c>
      <c r="J1629" s="18">
        <f t="shared" si="253"/>
        <v>63</v>
      </c>
      <c r="K1629">
        <v>0</v>
      </c>
      <c r="L1629" s="14">
        <v>14254.61</v>
      </c>
      <c r="M1629" t="s">
        <v>8</v>
      </c>
      <c r="N1629">
        <f t="shared" si="254"/>
        <v>1</v>
      </c>
      <c r="O1629" s="8" t="str">
        <f t="shared" si="255"/>
        <v>tier - 2</v>
      </c>
      <c r="P1629" t="s">
        <v>13</v>
      </c>
      <c r="Q1629">
        <f t="shared" si="256"/>
        <v>2</v>
      </c>
      <c r="R1629" s="8" t="str">
        <f t="shared" si="257"/>
        <v>tier - 1</v>
      </c>
      <c r="S1629" t="s">
        <v>20</v>
      </c>
      <c r="T1629" s="8" t="str">
        <f t="shared" si="258"/>
        <v>R1012</v>
      </c>
    </row>
    <row r="1630" spans="1:20">
      <c r="A1630" t="s">
        <v>1658</v>
      </c>
      <c r="B1630" t="str">
        <f t="shared" si="259"/>
        <v>Id710</v>
      </c>
      <c r="C1630">
        <v>1959</v>
      </c>
      <c r="D1630" s="8">
        <f t="shared" si="250"/>
        <v>1959</v>
      </c>
      <c r="E1630" t="s">
        <v>12</v>
      </c>
      <c r="F1630" s="8" t="str">
        <f t="shared" si="251"/>
        <v>Nov</v>
      </c>
      <c r="G1630">
        <v>8</v>
      </c>
      <c r="H1630" s="15" t="str">
        <f t="shared" si="252"/>
        <v>8-Nov-1959</v>
      </c>
      <c r="I1630" s="13">
        <v>21862</v>
      </c>
      <c r="J1630" s="18">
        <f t="shared" si="253"/>
        <v>63</v>
      </c>
      <c r="K1630">
        <v>0</v>
      </c>
      <c r="L1630" s="14">
        <v>14256.19</v>
      </c>
      <c r="M1630" t="s">
        <v>8</v>
      </c>
      <c r="N1630">
        <f t="shared" si="254"/>
        <v>1</v>
      </c>
      <c r="O1630" s="8" t="str">
        <f t="shared" si="255"/>
        <v>tier - 2</v>
      </c>
      <c r="P1630" t="s">
        <v>9</v>
      </c>
      <c r="Q1630">
        <f t="shared" si="256"/>
        <v>1</v>
      </c>
      <c r="R1630" s="8" t="str">
        <f t="shared" si="257"/>
        <v>tier - 3</v>
      </c>
      <c r="S1630" t="s">
        <v>20</v>
      </c>
      <c r="T1630" s="8" t="str">
        <f t="shared" si="258"/>
        <v>R1012</v>
      </c>
    </row>
    <row r="1631" spans="1:20">
      <c r="A1631" t="s">
        <v>1659</v>
      </c>
      <c r="B1631" t="str">
        <f t="shared" si="259"/>
        <v>Id709</v>
      </c>
      <c r="C1631">
        <v>1974</v>
      </c>
      <c r="D1631" s="8">
        <f t="shared" si="250"/>
        <v>1974</v>
      </c>
      <c r="E1631" t="s">
        <v>27</v>
      </c>
      <c r="F1631" s="8" t="str">
        <f t="shared" si="251"/>
        <v>Dec</v>
      </c>
      <c r="G1631">
        <v>26</v>
      </c>
      <c r="H1631" s="15" t="str">
        <f t="shared" si="252"/>
        <v>26-Dec-1974</v>
      </c>
      <c r="I1631" s="13">
        <v>27389</v>
      </c>
      <c r="J1631" s="18">
        <f t="shared" si="253"/>
        <v>48</v>
      </c>
      <c r="K1631">
        <v>0</v>
      </c>
      <c r="L1631" s="14">
        <v>14256.79</v>
      </c>
      <c r="M1631" t="s">
        <v>8</v>
      </c>
      <c r="N1631">
        <f t="shared" si="254"/>
        <v>1</v>
      </c>
      <c r="O1631" s="8" t="str">
        <f t="shared" si="255"/>
        <v>tier - 2</v>
      </c>
      <c r="P1631" t="s">
        <v>8</v>
      </c>
      <c r="Q1631">
        <f t="shared" si="256"/>
        <v>9</v>
      </c>
      <c r="R1631" s="8" t="str">
        <f t="shared" si="257"/>
        <v>tier - 2</v>
      </c>
      <c r="S1631" t="s">
        <v>532</v>
      </c>
      <c r="T1631" s="8" t="str">
        <f t="shared" si="258"/>
        <v>R1026</v>
      </c>
    </row>
    <row r="1632" spans="1:20">
      <c r="A1632" t="s">
        <v>1660</v>
      </c>
      <c r="B1632" t="str">
        <f t="shared" si="259"/>
        <v>Id708</v>
      </c>
      <c r="C1632">
        <v>1972</v>
      </c>
      <c r="D1632" s="8">
        <f t="shared" si="250"/>
        <v>1972</v>
      </c>
      <c r="E1632" t="s">
        <v>7</v>
      </c>
      <c r="F1632" s="8" t="str">
        <f t="shared" si="251"/>
        <v>Jul</v>
      </c>
      <c r="G1632">
        <v>13</v>
      </c>
      <c r="H1632" s="15" t="str">
        <f t="shared" si="252"/>
        <v>13-Jul-1972</v>
      </c>
      <c r="I1632" s="13">
        <v>26493</v>
      </c>
      <c r="J1632" s="18">
        <f t="shared" si="253"/>
        <v>50</v>
      </c>
      <c r="K1632">
        <v>0</v>
      </c>
      <c r="L1632" s="14">
        <v>14258.33</v>
      </c>
      <c r="M1632" t="s">
        <v>8</v>
      </c>
      <c r="N1632">
        <f t="shared" si="254"/>
        <v>1</v>
      </c>
      <c r="O1632" s="8" t="str">
        <f t="shared" si="255"/>
        <v>tier - 2</v>
      </c>
      <c r="P1632" t="s">
        <v>8</v>
      </c>
      <c r="Q1632">
        <f t="shared" si="256"/>
        <v>9</v>
      </c>
      <c r="R1632" s="8" t="str">
        <f t="shared" si="257"/>
        <v>tier - 2</v>
      </c>
      <c r="S1632" t="s">
        <v>532</v>
      </c>
      <c r="T1632" s="8" t="str">
        <f t="shared" si="258"/>
        <v>R1026</v>
      </c>
    </row>
    <row r="1633" spans="1:20">
      <c r="A1633" t="s">
        <v>1661</v>
      </c>
      <c r="B1633" t="str">
        <f t="shared" si="259"/>
        <v>Id707</v>
      </c>
      <c r="C1633">
        <v>2004</v>
      </c>
      <c r="D1633" s="8">
        <f t="shared" si="250"/>
        <v>2004</v>
      </c>
      <c r="E1633" t="s">
        <v>17</v>
      </c>
      <c r="F1633" s="8" t="str">
        <f t="shared" si="251"/>
        <v>Sep</v>
      </c>
      <c r="G1633">
        <v>6</v>
      </c>
      <c r="H1633" s="15" t="str">
        <f t="shared" si="252"/>
        <v>6-Sep-2004</v>
      </c>
      <c r="I1633" s="13">
        <v>38236</v>
      </c>
      <c r="J1633" s="18">
        <f t="shared" si="253"/>
        <v>18</v>
      </c>
      <c r="K1633">
        <v>0</v>
      </c>
      <c r="L1633" s="14">
        <v>14283.46</v>
      </c>
      <c r="M1633" t="s">
        <v>8</v>
      </c>
      <c r="N1633">
        <f t="shared" si="254"/>
        <v>1</v>
      </c>
      <c r="O1633" s="8" t="str">
        <f t="shared" si="255"/>
        <v>tier - 2</v>
      </c>
      <c r="P1633" t="s">
        <v>8</v>
      </c>
      <c r="Q1633">
        <f t="shared" si="256"/>
        <v>9</v>
      </c>
      <c r="R1633" s="8" t="str">
        <f t="shared" si="257"/>
        <v>tier - 2</v>
      </c>
      <c r="S1633" t="s">
        <v>244</v>
      </c>
      <c r="T1633" s="8" t="str">
        <f t="shared" si="258"/>
        <v>R1024</v>
      </c>
    </row>
    <row r="1634" spans="1:20">
      <c r="A1634" t="s">
        <v>1662</v>
      </c>
      <c r="B1634" t="str">
        <f t="shared" si="259"/>
        <v>Id706</v>
      </c>
      <c r="C1634">
        <v>1968</v>
      </c>
      <c r="D1634" s="8">
        <f t="shared" si="250"/>
        <v>1968</v>
      </c>
      <c r="E1634" t="s">
        <v>27</v>
      </c>
      <c r="F1634" s="8" t="str">
        <f t="shared" si="251"/>
        <v>Dec</v>
      </c>
      <c r="G1634">
        <v>15</v>
      </c>
      <c r="H1634" s="15" t="str">
        <f t="shared" si="252"/>
        <v>15-Dec-1968</v>
      </c>
      <c r="I1634" s="13">
        <v>25187</v>
      </c>
      <c r="J1634" s="18">
        <f t="shared" si="253"/>
        <v>54</v>
      </c>
      <c r="K1634">
        <v>0</v>
      </c>
      <c r="L1634" s="14">
        <v>14285.9</v>
      </c>
      <c r="M1634" t="s">
        <v>8</v>
      </c>
      <c r="N1634">
        <f t="shared" si="254"/>
        <v>1</v>
      </c>
      <c r="O1634" s="8" t="str">
        <f t="shared" si="255"/>
        <v>tier - 2</v>
      </c>
      <c r="P1634" t="s">
        <v>9</v>
      </c>
      <c r="Q1634">
        <f t="shared" si="256"/>
        <v>1</v>
      </c>
      <c r="R1634" s="8" t="str">
        <f t="shared" si="257"/>
        <v>tier - 3</v>
      </c>
      <c r="S1634" t="s">
        <v>20</v>
      </c>
      <c r="T1634" s="8" t="str">
        <f t="shared" si="258"/>
        <v>R1012</v>
      </c>
    </row>
    <row r="1635" spans="1:20">
      <c r="A1635" t="s">
        <v>1663</v>
      </c>
      <c r="B1635" t="str">
        <f t="shared" si="259"/>
        <v>Id705</v>
      </c>
      <c r="C1635">
        <v>1958</v>
      </c>
      <c r="D1635" s="8">
        <f t="shared" si="250"/>
        <v>1958</v>
      </c>
      <c r="E1635" t="s">
        <v>34</v>
      </c>
      <c r="F1635" s="8" t="str">
        <f t="shared" si="251"/>
        <v>Oct</v>
      </c>
      <c r="G1635">
        <v>15</v>
      </c>
      <c r="H1635" s="15" t="str">
        <f t="shared" si="252"/>
        <v>15-Oct-1958</v>
      </c>
      <c r="I1635" s="13">
        <v>21473</v>
      </c>
      <c r="J1635" s="18">
        <f t="shared" si="253"/>
        <v>64</v>
      </c>
      <c r="K1635">
        <v>0</v>
      </c>
      <c r="L1635" s="14">
        <v>14313.85</v>
      </c>
      <c r="M1635" t="s">
        <v>8</v>
      </c>
      <c r="N1635">
        <f t="shared" si="254"/>
        <v>1</v>
      </c>
      <c r="O1635" s="8" t="str">
        <f t="shared" si="255"/>
        <v>tier - 2</v>
      </c>
      <c r="P1635" t="s">
        <v>9</v>
      </c>
      <c r="Q1635">
        <f t="shared" si="256"/>
        <v>1</v>
      </c>
      <c r="R1635" s="8" t="str">
        <f t="shared" si="257"/>
        <v>tier - 3</v>
      </c>
      <c r="S1635" t="s">
        <v>10</v>
      </c>
      <c r="T1635" s="8" t="str">
        <f t="shared" si="258"/>
        <v>R1013</v>
      </c>
    </row>
    <row r="1636" spans="1:20">
      <c r="A1636" t="s">
        <v>1664</v>
      </c>
      <c r="B1636" t="str">
        <f t="shared" si="259"/>
        <v>Id704</v>
      </c>
      <c r="C1636">
        <v>1958</v>
      </c>
      <c r="D1636" s="8">
        <f t="shared" si="250"/>
        <v>1958</v>
      </c>
      <c r="E1636" t="s">
        <v>7</v>
      </c>
      <c r="F1636" s="8" t="str">
        <f t="shared" si="251"/>
        <v>Jul</v>
      </c>
      <c r="G1636">
        <v>10</v>
      </c>
      <c r="H1636" s="15" t="str">
        <f t="shared" si="252"/>
        <v>10-Jul-1958</v>
      </c>
      <c r="I1636" s="13">
        <v>21376</v>
      </c>
      <c r="J1636" s="18">
        <f t="shared" si="253"/>
        <v>64</v>
      </c>
      <c r="K1636">
        <v>0</v>
      </c>
      <c r="L1636" s="14">
        <v>14319.03</v>
      </c>
      <c r="M1636" t="s">
        <v>8</v>
      </c>
      <c r="N1636">
        <f t="shared" si="254"/>
        <v>1</v>
      </c>
      <c r="O1636" s="8" t="str">
        <f t="shared" si="255"/>
        <v>tier - 2</v>
      </c>
      <c r="P1636" t="s">
        <v>8</v>
      </c>
      <c r="Q1636">
        <f t="shared" si="256"/>
        <v>9</v>
      </c>
      <c r="R1636" s="8" t="str">
        <f t="shared" si="257"/>
        <v>tier - 2</v>
      </c>
      <c r="S1636" t="s">
        <v>39</v>
      </c>
      <c r="T1636" s="8" t="str">
        <f t="shared" si="258"/>
        <v>R1011</v>
      </c>
    </row>
    <row r="1637" spans="1:20">
      <c r="A1637" t="s">
        <v>1665</v>
      </c>
      <c r="B1637" t="str">
        <f t="shared" si="259"/>
        <v>Id703</v>
      </c>
      <c r="C1637">
        <v>1969</v>
      </c>
      <c r="D1637" s="8">
        <f t="shared" si="250"/>
        <v>1969</v>
      </c>
      <c r="E1637" t="s">
        <v>17</v>
      </c>
      <c r="F1637" s="8" t="str">
        <f t="shared" si="251"/>
        <v>Sep</v>
      </c>
      <c r="G1637">
        <v>26</v>
      </c>
      <c r="H1637" s="15" t="str">
        <f t="shared" si="252"/>
        <v>26-Sep-1969</v>
      </c>
      <c r="I1637" s="13">
        <v>25472</v>
      </c>
      <c r="J1637" s="18">
        <f t="shared" si="253"/>
        <v>53</v>
      </c>
      <c r="K1637">
        <v>0</v>
      </c>
      <c r="L1637" s="14">
        <v>14337.91</v>
      </c>
      <c r="M1637" t="s">
        <v>8</v>
      </c>
      <c r="N1637">
        <f t="shared" si="254"/>
        <v>1</v>
      </c>
      <c r="O1637" s="8" t="str">
        <f t="shared" si="255"/>
        <v>tier - 2</v>
      </c>
      <c r="P1637" t="s">
        <v>9</v>
      </c>
      <c r="Q1637">
        <f t="shared" si="256"/>
        <v>1</v>
      </c>
      <c r="R1637" s="8" t="str">
        <f t="shared" si="257"/>
        <v>tier - 3</v>
      </c>
      <c r="S1637" t="s">
        <v>629</v>
      </c>
      <c r="T1637" s="8" t="str">
        <f t="shared" si="258"/>
        <v>R1022</v>
      </c>
    </row>
    <row r="1638" spans="1:20">
      <c r="A1638" t="s">
        <v>1666</v>
      </c>
      <c r="B1638" t="str">
        <f t="shared" si="259"/>
        <v>Id702</v>
      </c>
      <c r="C1638">
        <v>1959</v>
      </c>
      <c r="D1638" s="8">
        <f t="shared" si="250"/>
        <v>1959</v>
      </c>
      <c r="E1638" t="s">
        <v>27</v>
      </c>
      <c r="F1638" s="8" t="str">
        <f t="shared" si="251"/>
        <v>Dec</v>
      </c>
      <c r="G1638">
        <v>24</v>
      </c>
      <c r="H1638" s="15" t="str">
        <f t="shared" si="252"/>
        <v>24-Dec-1959</v>
      </c>
      <c r="I1638" s="13">
        <v>21908</v>
      </c>
      <c r="J1638" s="18">
        <f t="shared" si="253"/>
        <v>63</v>
      </c>
      <c r="K1638">
        <v>1</v>
      </c>
      <c r="L1638" s="14">
        <v>14349.85</v>
      </c>
      <c r="M1638" t="s">
        <v>8</v>
      </c>
      <c r="N1638">
        <f t="shared" si="254"/>
        <v>1</v>
      </c>
      <c r="O1638" s="8" t="str">
        <f t="shared" si="255"/>
        <v>tier - 2</v>
      </c>
      <c r="P1638" t="s">
        <v>8</v>
      </c>
      <c r="Q1638">
        <f t="shared" si="256"/>
        <v>9</v>
      </c>
      <c r="R1638" s="8" t="str">
        <f t="shared" si="257"/>
        <v>tier - 2</v>
      </c>
      <c r="S1638" t="s">
        <v>20</v>
      </c>
      <c r="T1638" s="8" t="str">
        <f t="shared" si="258"/>
        <v>R1012</v>
      </c>
    </row>
    <row r="1639" spans="1:20">
      <c r="A1639" t="s">
        <v>1667</v>
      </c>
      <c r="B1639" t="str">
        <f t="shared" si="259"/>
        <v>Id701</v>
      </c>
      <c r="C1639">
        <v>1967</v>
      </c>
      <c r="D1639" s="8">
        <f t="shared" si="250"/>
        <v>1967</v>
      </c>
      <c r="E1639" t="s">
        <v>34</v>
      </c>
      <c r="F1639" s="8" t="str">
        <f t="shared" si="251"/>
        <v>Oct</v>
      </c>
      <c r="G1639">
        <v>10</v>
      </c>
      <c r="H1639" s="15" t="str">
        <f t="shared" si="252"/>
        <v>10-Oct-1967</v>
      </c>
      <c r="I1639" s="13">
        <v>24755</v>
      </c>
      <c r="J1639" s="18">
        <f t="shared" si="253"/>
        <v>55</v>
      </c>
      <c r="K1639">
        <v>0</v>
      </c>
      <c r="L1639" s="14">
        <v>14355.43</v>
      </c>
      <c r="M1639" t="s">
        <v>8</v>
      </c>
      <c r="N1639">
        <f t="shared" si="254"/>
        <v>1</v>
      </c>
      <c r="O1639" s="8" t="str">
        <f t="shared" si="255"/>
        <v>tier - 2</v>
      </c>
      <c r="P1639" t="s">
        <v>13</v>
      </c>
      <c r="Q1639">
        <f t="shared" si="256"/>
        <v>2</v>
      </c>
      <c r="R1639" s="8" t="str">
        <f t="shared" si="257"/>
        <v>tier - 1</v>
      </c>
      <c r="S1639" t="s">
        <v>532</v>
      </c>
      <c r="T1639" s="8" t="str">
        <f t="shared" si="258"/>
        <v>R1026</v>
      </c>
    </row>
    <row r="1640" spans="1:20">
      <c r="A1640" t="s">
        <v>1668</v>
      </c>
      <c r="B1640" t="str">
        <f t="shared" si="259"/>
        <v>Id700</v>
      </c>
      <c r="C1640">
        <v>1988</v>
      </c>
      <c r="D1640" s="8">
        <f t="shared" si="250"/>
        <v>1988</v>
      </c>
      <c r="E1640" t="s">
        <v>12</v>
      </c>
      <c r="F1640" s="8" t="str">
        <f t="shared" si="251"/>
        <v>Nov</v>
      </c>
      <c r="G1640">
        <v>16</v>
      </c>
      <c r="H1640" s="15" t="str">
        <f t="shared" si="252"/>
        <v>16-Nov-1988</v>
      </c>
      <c r="I1640" s="13">
        <v>32463</v>
      </c>
      <c r="J1640" s="18">
        <f t="shared" si="253"/>
        <v>34</v>
      </c>
      <c r="K1640">
        <v>1</v>
      </c>
      <c r="L1640" s="14">
        <v>14358.36</v>
      </c>
      <c r="M1640" t="s">
        <v>8</v>
      </c>
      <c r="N1640">
        <f t="shared" si="254"/>
        <v>1</v>
      </c>
      <c r="O1640" s="8" t="str">
        <f t="shared" si="255"/>
        <v>tier - 2</v>
      </c>
      <c r="P1640" t="s">
        <v>8</v>
      </c>
      <c r="Q1640">
        <f t="shared" si="256"/>
        <v>9</v>
      </c>
      <c r="R1640" s="8" t="str">
        <f t="shared" si="257"/>
        <v>tier - 2</v>
      </c>
      <c r="S1640" t="s">
        <v>39</v>
      </c>
      <c r="T1640" s="8" t="str">
        <f t="shared" si="258"/>
        <v>R1011</v>
      </c>
    </row>
    <row r="1641" spans="1:20">
      <c r="A1641" t="s">
        <v>1669</v>
      </c>
      <c r="B1641" t="str">
        <f t="shared" si="259"/>
        <v>Id699</v>
      </c>
      <c r="C1641">
        <v>1963</v>
      </c>
      <c r="D1641" s="8">
        <f t="shared" si="250"/>
        <v>1963</v>
      </c>
      <c r="E1641" t="s">
        <v>7</v>
      </c>
      <c r="F1641" s="8" t="str">
        <f t="shared" si="251"/>
        <v>Jul</v>
      </c>
      <c r="G1641">
        <v>16</v>
      </c>
      <c r="H1641" s="15" t="str">
        <f t="shared" si="252"/>
        <v>16-Jul-1963</v>
      </c>
      <c r="I1641" s="13">
        <v>23208</v>
      </c>
      <c r="J1641" s="18">
        <f t="shared" si="253"/>
        <v>59</v>
      </c>
      <c r="K1641">
        <v>3</v>
      </c>
      <c r="L1641" s="14">
        <v>14382.71</v>
      </c>
      <c r="M1641" t="s">
        <v>8</v>
      </c>
      <c r="N1641">
        <f t="shared" si="254"/>
        <v>1</v>
      </c>
      <c r="O1641" s="8" t="str">
        <f t="shared" si="255"/>
        <v>tier - 2</v>
      </c>
      <c r="P1641" t="s">
        <v>8</v>
      </c>
      <c r="Q1641">
        <f t="shared" si="256"/>
        <v>9</v>
      </c>
      <c r="R1641" s="8" t="str">
        <f t="shared" si="257"/>
        <v>tier - 2</v>
      </c>
      <c r="S1641" t="s">
        <v>20</v>
      </c>
      <c r="T1641" s="8" t="str">
        <f t="shared" si="258"/>
        <v>R1012</v>
      </c>
    </row>
    <row r="1642" spans="1:20">
      <c r="A1642" t="s">
        <v>1670</v>
      </c>
      <c r="B1642" t="str">
        <f t="shared" si="259"/>
        <v>Id698</v>
      </c>
      <c r="C1642">
        <v>1965</v>
      </c>
      <c r="D1642" s="8">
        <f t="shared" si="250"/>
        <v>1965</v>
      </c>
      <c r="E1642" t="s">
        <v>15</v>
      </c>
      <c r="F1642" s="8" t="str">
        <f t="shared" si="251"/>
        <v>Jun</v>
      </c>
      <c r="G1642">
        <v>22</v>
      </c>
      <c r="H1642" s="15" t="str">
        <f t="shared" si="252"/>
        <v>22-Jun-1965</v>
      </c>
      <c r="I1642" s="13">
        <v>23915</v>
      </c>
      <c r="J1642" s="18">
        <f t="shared" si="253"/>
        <v>57</v>
      </c>
      <c r="K1642">
        <v>4</v>
      </c>
      <c r="L1642" s="14">
        <v>14394.4</v>
      </c>
      <c r="M1642" t="s">
        <v>8</v>
      </c>
      <c r="N1642">
        <f t="shared" si="254"/>
        <v>1</v>
      </c>
      <c r="O1642" s="8" t="str">
        <f t="shared" si="255"/>
        <v>tier - 2</v>
      </c>
      <c r="P1642" t="s">
        <v>9</v>
      </c>
      <c r="Q1642">
        <f t="shared" si="256"/>
        <v>1</v>
      </c>
      <c r="R1642" s="8" t="str">
        <f t="shared" si="257"/>
        <v>tier - 3</v>
      </c>
      <c r="S1642" t="s">
        <v>244</v>
      </c>
      <c r="T1642" s="8" t="str">
        <f t="shared" si="258"/>
        <v>R1024</v>
      </c>
    </row>
    <row r="1643" spans="1:20">
      <c r="A1643" t="s">
        <v>1671</v>
      </c>
      <c r="B1643" t="str">
        <f t="shared" si="259"/>
        <v>Id697</v>
      </c>
      <c r="C1643">
        <v>1958</v>
      </c>
      <c r="D1643" s="8">
        <f t="shared" si="250"/>
        <v>1958</v>
      </c>
      <c r="E1643" t="s">
        <v>17</v>
      </c>
      <c r="F1643" s="8" t="str">
        <f t="shared" si="251"/>
        <v>Sep</v>
      </c>
      <c r="G1643">
        <v>14</v>
      </c>
      <c r="H1643" s="15" t="str">
        <f t="shared" si="252"/>
        <v>14-Sep-1958</v>
      </c>
      <c r="I1643" s="13">
        <v>21442</v>
      </c>
      <c r="J1643" s="18">
        <f t="shared" si="253"/>
        <v>64</v>
      </c>
      <c r="K1643">
        <v>0</v>
      </c>
      <c r="L1643" s="14">
        <v>14394.56</v>
      </c>
      <c r="M1643" t="s">
        <v>8</v>
      </c>
      <c r="N1643">
        <f t="shared" si="254"/>
        <v>1</v>
      </c>
      <c r="O1643" s="8" t="str">
        <f t="shared" si="255"/>
        <v>tier - 2</v>
      </c>
      <c r="P1643" t="s">
        <v>13</v>
      </c>
      <c r="Q1643">
        <f t="shared" si="256"/>
        <v>2</v>
      </c>
      <c r="R1643" s="8" t="str">
        <f t="shared" si="257"/>
        <v>tier - 1</v>
      </c>
      <c r="S1643" t="s">
        <v>167</v>
      </c>
      <c r="T1643" s="8" t="str">
        <f t="shared" si="258"/>
        <v>R1018</v>
      </c>
    </row>
    <row r="1644" spans="1:20">
      <c r="A1644" t="s">
        <v>1672</v>
      </c>
      <c r="B1644" t="str">
        <f t="shared" si="259"/>
        <v>Id696</v>
      </c>
      <c r="C1644">
        <v>1958</v>
      </c>
      <c r="D1644" s="8">
        <f t="shared" si="250"/>
        <v>1958</v>
      </c>
      <c r="E1644" t="s">
        <v>7</v>
      </c>
      <c r="F1644" s="8" t="str">
        <f t="shared" si="251"/>
        <v>Jul</v>
      </c>
      <c r="G1644">
        <v>29</v>
      </c>
      <c r="H1644" s="15" t="str">
        <f t="shared" si="252"/>
        <v>29-Jul-1958</v>
      </c>
      <c r="I1644" s="13">
        <v>21395</v>
      </c>
      <c r="J1644" s="18">
        <f t="shared" si="253"/>
        <v>64</v>
      </c>
      <c r="K1644">
        <v>0</v>
      </c>
      <c r="L1644" s="14">
        <v>14410.93</v>
      </c>
      <c r="M1644" t="s">
        <v>8</v>
      </c>
      <c r="N1644">
        <f t="shared" si="254"/>
        <v>1</v>
      </c>
      <c r="O1644" s="8" t="str">
        <f t="shared" si="255"/>
        <v>tier - 2</v>
      </c>
      <c r="P1644" t="s">
        <v>8</v>
      </c>
      <c r="Q1644">
        <f t="shared" si="256"/>
        <v>9</v>
      </c>
      <c r="R1644" s="8" t="str">
        <f t="shared" si="257"/>
        <v>tier - 2</v>
      </c>
      <c r="S1644" t="s">
        <v>165</v>
      </c>
      <c r="T1644" s="8" t="str">
        <f t="shared" si="258"/>
        <v>R1016</v>
      </c>
    </row>
    <row r="1645" spans="1:20">
      <c r="A1645" t="s">
        <v>1673</v>
      </c>
      <c r="B1645" t="str">
        <f t="shared" si="259"/>
        <v>Id695</v>
      </c>
      <c r="C1645">
        <v>1958</v>
      </c>
      <c r="D1645" s="8">
        <f t="shared" si="250"/>
        <v>1958</v>
      </c>
      <c r="E1645" t="s">
        <v>17</v>
      </c>
      <c r="F1645" s="8" t="str">
        <f t="shared" si="251"/>
        <v>Sep</v>
      </c>
      <c r="G1645">
        <v>20</v>
      </c>
      <c r="H1645" s="15" t="str">
        <f t="shared" si="252"/>
        <v>20-Sep-1958</v>
      </c>
      <c r="I1645" s="13">
        <v>21448</v>
      </c>
      <c r="J1645" s="18">
        <f t="shared" si="253"/>
        <v>64</v>
      </c>
      <c r="K1645">
        <v>1</v>
      </c>
      <c r="L1645" s="14">
        <v>14418.28</v>
      </c>
      <c r="M1645" t="s">
        <v>8</v>
      </c>
      <c r="N1645">
        <f t="shared" si="254"/>
        <v>1</v>
      </c>
      <c r="O1645" s="8" t="str">
        <f t="shared" si="255"/>
        <v>tier - 2</v>
      </c>
      <c r="P1645" t="s">
        <v>9</v>
      </c>
      <c r="Q1645">
        <f t="shared" si="256"/>
        <v>1</v>
      </c>
      <c r="R1645" s="8" t="str">
        <f t="shared" si="257"/>
        <v>tier - 3</v>
      </c>
      <c r="S1645" t="s">
        <v>10</v>
      </c>
      <c r="T1645" s="8" t="str">
        <f t="shared" si="258"/>
        <v>R1013</v>
      </c>
    </row>
    <row r="1646" spans="1:20">
      <c r="A1646" t="s">
        <v>1674</v>
      </c>
      <c r="B1646" t="str">
        <f t="shared" si="259"/>
        <v>Id694</v>
      </c>
      <c r="C1646">
        <v>1999</v>
      </c>
      <c r="D1646" s="8">
        <f t="shared" si="250"/>
        <v>1999</v>
      </c>
      <c r="E1646" t="s">
        <v>32</v>
      </c>
      <c r="F1646" s="8" t="str">
        <f t="shared" si="251"/>
        <v>Aug</v>
      </c>
      <c r="G1646">
        <v>10</v>
      </c>
      <c r="H1646" s="15" t="str">
        <f t="shared" si="252"/>
        <v>10-Aug-1999</v>
      </c>
      <c r="I1646" s="13">
        <v>36382</v>
      </c>
      <c r="J1646" s="18">
        <f t="shared" si="253"/>
        <v>23</v>
      </c>
      <c r="K1646">
        <v>2</v>
      </c>
      <c r="L1646" s="14">
        <v>14426.07</v>
      </c>
      <c r="M1646" t="s">
        <v>8</v>
      </c>
      <c r="N1646">
        <f t="shared" si="254"/>
        <v>1</v>
      </c>
      <c r="O1646" s="8" t="str">
        <f t="shared" si="255"/>
        <v>tier - 2</v>
      </c>
      <c r="P1646" t="s">
        <v>13</v>
      </c>
      <c r="Q1646">
        <f t="shared" si="256"/>
        <v>2</v>
      </c>
      <c r="R1646" s="8" t="str">
        <f t="shared" si="257"/>
        <v>tier - 1</v>
      </c>
      <c r="S1646" t="s">
        <v>20</v>
      </c>
      <c r="T1646" s="8" t="str">
        <f t="shared" si="258"/>
        <v>R1012</v>
      </c>
    </row>
    <row r="1647" spans="1:20">
      <c r="A1647" t="s">
        <v>1675</v>
      </c>
      <c r="B1647" t="str">
        <f t="shared" si="259"/>
        <v>Id693</v>
      </c>
      <c r="C1647">
        <v>1967</v>
      </c>
      <c r="D1647" s="8">
        <f t="shared" si="250"/>
        <v>1967</v>
      </c>
      <c r="E1647" t="s">
        <v>32</v>
      </c>
      <c r="F1647" s="8" t="str">
        <f t="shared" si="251"/>
        <v>Aug</v>
      </c>
      <c r="G1647">
        <v>15</v>
      </c>
      <c r="H1647" s="15" t="str">
        <f t="shared" si="252"/>
        <v>15-Aug-1967</v>
      </c>
      <c r="I1647" s="13">
        <v>24699</v>
      </c>
      <c r="J1647" s="18">
        <f t="shared" si="253"/>
        <v>55</v>
      </c>
      <c r="K1647">
        <v>0</v>
      </c>
      <c r="L1647" s="14">
        <v>14426.66</v>
      </c>
      <c r="M1647" t="s">
        <v>8</v>
      </c>
      <c r="N1647">
        <f t="shared" si="254"/>
        <v>1</v>
      </c>
      <c r="O1647" s="8" t="str">
        <f t="shared" si="255"/>
        <v>tier - 2</v>
      </c>
      <c r="P1647" t="s">
        <v>8</v>
      </c>
      <c r="Q1647">
        <f t="shared" si="256"/>
        <v>9</v>
      </c>
      <c r="R1647" s="8" t="str">
        <f t="shared" si="257"/>
        <v>tier - 2</v>
      </c>
      <c r="S1647" t="s">
        <v>532</v>
      </c>
      <c r="T1647" s="8" t="str">
        <f t="shared" si="258"/>
        <v>R1026</v>
      </c>
    </row>
    <row r="1648" spans="1:20">
      <c r="A1648" t="s">
        <v>1676</v>
      </c>
      <c r="B1648" t="str">
        <f t="shared" si="259"/>
        <v>Id692</v>
      </c>
      <c r="C1648">
        <v>1967</v>
      </c>
      <c r="D1648" s="8">
        <f t="shared" si="250"/>
        <v>1967</v>
      </c>
      <c r="E1648" t="s">
        <v>12</v>
      </c>
      <c r="F1648" s="8" t="str">
        <f t="shared" si="251"/>
        <v>Nov</v>
      </c>
      <c r="G1648">
        <v>4</v>
      </c>
      <c r="H1648" s="15" t="str">
        <f t="shared" si="252"/>
        <v>4-Nov-1967</v>
      </c>
      <c r="I1648" s="13">
        <v>24780</v>
      </c>
      <c r="J1648" s="18">
        <f t="shared" si="253"/>
        <v>55</v>
      </c>
      <c r="K1648">
        <v>0</v>
      </c>
      <c r="L1648" s="14">
        <v>14427.63</v>
      </c>
      <c r="M1648" t="s">
        <v>8</v>
      </c>
      <c r="N1648">
        <f t="shared" si="254"/>
        <v>1</v>
      </c>
      <c r="O1648" s="8" t="str">
        <f t="shared" si="255"/>
        <v>tier - 2</v>
      </c>
      <c r="P1648" t="s">
        <v>8</v>
      </c>
      <c r="Q1648">
        <f t="shared" si="256"/>
        <v>9</v>
      </c>
      <c r="R1648" s="8" t="str">
        <f t="shared" si="257"/>
        <v>tier - 2</v>
      </c>
      <c r="S1648" t="s">
        <v>297</v>
      </c>
      <c r="T1648" s="8" t="str">
        <f t="shared" si="258"/>
        <v>R1021</v>
      </c>
    </row>
    <row r="1649" spans="1:20">
      <c r="A1649" t="s">
        <v>1677</v>
      </c>
      <c r="B1649" t="str">
        <f t="shared" si="259"/>
        <v>Id691</v>
      </c>
      <c r="C1649">
        <v>1959</v>
      </c>
      <c r="D1649" s="8">
        <f t="shared" si="250"/>
        <v>1959</v>
      </c>
      <c r="E1649" t="s">
        <v>15</v>
      </c>
      <c r="F1649" s="8" t="str">
        <f t="shared" si="251"/>
        <v>Jun</v>
      </c>
      <c r="G1649">
        <v>29</v>
      </c>
      <c r="H1649" s="15" t="str">
        <f t="shared" si="252"/>
        <v>29-Jun-1959</v>
      </c>
      <c r="I1649" s="13">
        <v>21730</v>
      </c>
      <c r="J1649" s="18">
        <f t="shared" si="253"/>
        <v>63</v>
      </c>
      <c r="K1649">
        <v>0</v>
      </c>
      <c r="L1649" s="14">
        <v>14449.85</v>
      </c>
      <c r="M1649" t="s">
        <v>8</v>
      </c>
      <c r="N1649">
        <f t="shared" si="254"/>
        <v>1</v>
      </c>
      <c r="O1649" s="8" t="str">
        <f t="shared" si="255"/>
        <v>tier - 2</v>
      </c>
      <c r="P1649" t="s">
        <v>13</v>
      </c>
      <c r="Q1649">
        <f t="shared" si="256"/>
        <v>2</v>
      </c>
      <c r="R1649" s="8" t="str">
        <f t="shared" si="257"/>
        <v>tier - 1</v>
      </c>
      <c r="S1649" t="s">
        <v>244</v>
      </c>
      <c r="T1649" s="8" t="str">
        <f t="shared" si="258"/>
        <v>R1024</v>
      </c>
    </row>
    <row r="1650" spans="1:20">
      <c r="A1650" t="s">
        <v>1678</v>
      </c>
      <c r="B1650" t="str">
        <f t="shared" si="259"/>
        <v>Id690</v>
      </c>
      <c r="C1650">
        <v>1959</v>
      </c>
      <c r="D1650" s="8">
        <f t="shared" si="250"/>
        <v>1959</v>
      </c>
      <c r="E1650" t="s">
        <v>32</v>
      </c>
      <c r="F1650" s="8" t="str">
        <f t="shared" si="251"/>
        <v>Aug</v>
      </c>
      <c r="G1650">
        <v>3</v>
      </c>
      <c r="H1650" s="15" t="str">
        <f t="shared" si="252"/>
        <v>3-Aug-1959</v>
      </c>
      <c r="I1650" s="13">
        <v>21765</v>
      </c>
      <c r="J1650" s="18">
        <f t="shared" si="253"/>
        <v>63</v>
      </c>
      <c r="K1650">
        <v>0</v>
      </c>
      <c r="L1650" s="14">
        <v>14451.84</v>
      </c>
      <c r="M1650" t="s">
        <v>8</v>
      </c>
      <c r="N1650">
        <f t="shared" si="254"/>
        <v>1</v>
      </c>
      <c r="O1650" s="8" t="str">
        <f t="shared" si="255"/>
        <v>tier - 2</v>
      </c>
      <c r="P1650" t="s">
        <v>9</v>
      </c>
      <c r="Q1650">
        <f t="shared" si="256"/>
        <v>1</v>
      </c>
      <c r="R1650" s="8" t="str">
        <f t="shared" si="257"/>
        <v>tier - 3</v>
      </c>
      <c r="S1650" t="s">
        <v>246</v>
      </c>
      <c r="T1650" s="8" t="str">
        <f t="shared" si="258"/>
        <v>R1023</v>
      </c>
    </row>
    <row r="1651" spans="1:20">
      <c r="A1651" t="s">
        <v>1679</v>
      </c>
      <c r="B1651" t="str">
        <f t="shared" si="259"/>
        <v>Id689</v>
      </c>
      <c r="C1651">
        <v>1996</v>
      </c>
      <c r="D1651" s="8">
        <f t="shared" si="250"/>
        <v>1996</v>
      </c>
      <c r="E1651" t="s">
        <v>12</v>
      </c>
      <c r="F1651" s="8" t="str">
        <f t="shared" si="251"/>
        <v>Nov</v>
      </c>
      <c r="G1651">
        <v>10</v>
      </c>
      <c r="H1651" s="15" t="str">
        <f t="shared" si="252"/>
        <v>10-Nov-1996</v>
      </c>
      <c r="I1651" s="13">
        <v>35379</v>
      </c>
      <c r="J1651" s="18">
        <f t="shared" si="253"/>
        <v>26</v>
      </c>
      <c r="K1651">
        <v>2</v>
      </c>
      <c r="L1651" s="14">
        <v>14455.64</v>
      </c>
      <c r="M1651" t="s">
        <v>8</v>
      </c>
      <c r="N1651">
        <f t="shared" si="254"/>
        <v>1</v>
      </c>
      <c r="O1651" s="8" t="str">
        <f t="shared" si="255"/>
        <v>tier - 2</v>
      </c>
      <c r="P1651" t="s">
        <v>9</v>
      </c>
      <c r="Q1651">
        <f t="shared" si="256"/>
        <v>1</v>
      </c>
      <c r="R1651" s="8" t="str">
        <f t="shared" si="257"/>
        <v>tier - 3</v>
      </c>
      <c r="S1651" t="s">
        <v>244</v>
      </c>
      <c r="T1651" s="8" t="str">
        <f t="shared" si="258"/>
        <v>R1024</v>
      </c>
    </row>
    <row r="1652" spans="1:20">
      <c r="A1652" t="s">
        <v>1680</v>
      </c>
      <c r="B1652" t="str">
        <f t="shared" si="259"/>
        <v>Id688</v>
      </c>
      <c r="C1652">
        <v>1976</v>
      </c>
      <c r="D1652" s="8">
        <f t="shared" si="250"/>
        <v>1976</v>
      </c>
      <c r="E1652" t="s">
        <v>12</v>
      </c>
      <c r="F1652" s="8" t="str">
        <f t="shared" si="251"/>
        <v>Nov</v>
      </c>
      <c r="G1652">
        <v>27</v>
      </c>
      <c r="H1652" s="15" t="str">
        <f t="shared" si="252"/>
        <v>27-Nov-1976</v>
      </c>
      <c r="I1652" s="13">
        <v>28091</v>
      </c>
      <c r="J1652" s="18">
        <f t="shared" si="253"/>
        <v>46</v>
      </c>
      <c r="K1652">
        <v>2</v>
      </c>
      <c r="L1652" s="14">
        <v>14470.01</v>
      </c>
      <c r="M1652" t="s">
        <v>8</v>
      </c>
      <c r="N1652">
        <f t="shared" si="254"/>
        <v>1</v>
      </c>
      <c r="O1652" s="8" t="str">
        <f t="shared" si="255"/>
        <v>tier - 2</v>
      </c>
      <c r="P1652" t="s">
        <v>9</v>
      </c>
      <c r="Q1652">
        <f t="shared" si="256"/>
        <v>1</v>
      </c>
      <c r="R1652" s="8" t="str">
        <f t="shared" si="257"/>
        <v>tier - 3</v>
      </c>
      <c r="S1652" t="s">
        <v>20</v>
      </c>
      <c r="T1652" s="8" t="str">
        <f t="shared" si="258"/>
        <v>R1012</v>
      </c>
    </row>
    <row r="1653" spans="1:20">
      <c r="A1653" t="s">
        <v>1681</v>
      </c>
      <c r="B1653" t="str">
        <f t="shared" si="259"/>
        <v>Id687</v>
      </c>
      <c r="C1653">
        <v>1959</v>
      </c>
      <c r="D1653" s="8">
        <f t="shared" si="250"/>
        <v>1959</v>
      </c>
      <c r="E1653" t="s">
        <v>12</v>
      </c>
      <c r="F1653" s="8" t="str">
        <f t="shared" si="251"/>
        <v>Nov</v>
      </c>
      <c r="G1653">
        <v>20</v>
      </c>
      <c r="H1653" s="15" t="str">
        <f t="shared" si="252"/>
        <v>20-Nov-1959</v>
      </c>
      <c r="I1653" s="13">
        <v>21874</v>
      </c>
      <c r="J1653" s="18">
        <f t="shared" si="253"/>
        <v>63</v>
      </c>
      <c r="K1653">
        <v>1</v>
      </c>
      <c r="L1653" s="14">
        <v>14474.68</v>
      </c>
      <c r="M1653" t="s">
        <v>8</v>
      </c>
      <c r="N1653">
        <f t="shared" si="254"/>
        <v>1</v>
      </c>
      <c r="O1653" s="8" t="str">
        <f t="shared" si="255"/>
        <v>tier - 2</v>
      </c>
      <c r="P1653" t="s">
        <v>8</v>
      </c>
      <c r="Q1653">
        <f t="shared" si="256"/>
        <v>9</v>
      </c>
      <c r="R1653" s="8" t="str">
        <f t="shared" si="257"/>
        <v>tier - 2</v>
      </c>
      <c r="S1653" t="s">
        <v>10</v>
      </c>
      <c r="T1653" s="8" t="str">
        <f t="shared" si="258"/>
        <v>R1013</v>
      </c>
    </row>
    <row r="1654" spans="1:20">
      <c r="A1654" t="s">
        <v>1682</v>
      </c>
      <c r="B1654" t="str">
        <f t="shared" si="259"/>
        <v>Id686</v>
      </c>
      <c r="C1654">
        <v>1979</v>
      </c>
      <c r="D1654" s="8">
        <f t="shared" si="250"/>
        <v>1979</v>
      </c>
      <c r="E1654" t="s">
        <v>34</v>
      </c>
      <c r="F1654" s="8" t="str">
        <f t="shared" si="251"/>
        <v>Oct</v>
      </c>
      <c r="G1654">
        <v>20</v>
      </c>
      <c r="H1654" s="15" t="str">
        <f t="shared" si="252"/>
        <v>20-Oct-1979</v>
      </c>
      <c r="I1654" s="13">
        <v>29148</v>
      </c>
      <c r="J1654" s="18">
        <f t="shared" si="253"/>
        <v>43</v>
      </c>
      <c r="K1654">
        <v>5</v>
      </c>
      <c r="L1654" s="14">
        <v>14478.33</v>
      </c>
      <c r="M1654" t="s">
        <v>8</v>
      </c>
      <c r="N1654">
        <f t="shared" si="254"/>
        <v>1</v>
      </c>
      <c r="O1654" s="8" t="str">
        <f t="shared" si="255"/>
        <v>tier - 2</v>
      </c>
      <c r="P1654" t="s">
        <v>8</v>
      </c>
      <c r="Q1654">
        <f t="shared" si="256"/>
        <v>9</v>
      </c>
      <c r="R1654" s="8" t="str">
        <f t="shared" si="257"/>
        <v>tier - 2</v>
      </c>
      <c r="S1654" t="s">
        <v>10</v>
      </c>
      <c r="T1654" s="8" t="str">
        <f t="shared" si="258"/>
        <v>R1013</v>
      </c>
    </row>
    <row r="1655" spans="1:20">
      <c r="A1655" t="s">
        <v>1683</v>
      </c>
      <c r="B1655" t="str">
        <f t="shared" si="259"/>
        <v>Id685</v>
      </c>
      <c r="C1655">
        <v>1989</v>
      </c>
      <c r="D1655" s="8">
        <f t="shared" si="250"/>
        <v>1989</v>
      </c>
      <c r="E1655" t="s">
        <v>7</v>
      </c>
      <c r="F1655" s="8" t="str">
        <f t="shared" si="251"/>
        <v>Jul</v>
      </c>
      <c r="G1655">
        <v>22</v>
      </c>
      <c r="H1655" s="15" t="str">
        <f t="shared" si="252"/>
        <v>22-Jul-1989</v>
      </c>
      <c r="I1655" s="13">
        <v>32711</v>
      </c>
      <c r="J1655" s="18">
        <f t="shared" si="253"/>
        <v>33</v>
      </c>
      <c r="K1655">
        <v>3</v>
      </c>
      <c r="L1655" s="14">
        <v>14507.46</v>
      </c>
      <c r="M1655" t="s">
        <v>8</v>
      </c>
      <c r="N1655">
        <f t="shared" si="254"/>
        <v>1</v>
      </c>
      <c r="O1655" s="8" t="str">
        <f t="shared" si="255"/>
        <v>tier - 2</v>
      </c>
      <c r="P1655" t="s">
        <v>9</v>
      </c>
      <c r="Q1655">
        <f t="shared" si="256"/>
        <v>1</v>
      </c>
      <c r="R1655" s="8" t="str">
        <f t="shared" si="257"/>
        <v>tier - 3</v>
      </c>
      <c r="S1655" t="s">
        <v>20</v>
      </c>
      <c r="T1655" s="8" t="str">
        <f t="shared" si="258"/>
        <v>R1012</v>
      </c>
    </row>
    <row r="1656" spans="1:20">
      <c r="A1656" t="s">
        <v>1684</v>
      </c>
      <c r="B1656" t="str">
        <f t="shared" si="259"/>
        <v>Id684</v>
      </c>
      <c r="C1656">
        <v>1989</v>
      </c>
      <c r="D1656" s="8">
        <f t="shared" si="250"/>
        <v>1989</v>
      </c>
      <c r="E1656" t="s">
        <v>7</v>
      </c>
      <c r="F1656" s="8" t="str">
        <f t="shared" si="251"/>
        <v>Jul</v>
      </c>
      <c r="G1656">
        <v>14</v>
      </c>
      <c r="H1656" s="15" t="str">
        <f t="shared" si="252"/>
        <v>14-Jul-1989</v>
      </c>
      <c r="I1656" s="13">
        <v>32703</v>
      </c>
      <c r="J1656" s="18">
        <f t="shared" si="253"/>
        <v>33</v>
      </c>
      <c r="K1656">
        <v>3</v>
      </c>
      <c r="L1656" s="14">
        <v>14547.26</v>
      </c>
      <c r="M1656" t="s">
        <v>8</v>
      </c>
      <c r="N1656">
        <f t="shared" si="254"/>
        <v>1</v>
      </c>
      <c r="O1656" s="8" t="str">
        <f t="shared" si="255"/>
        <v>tier - 2</v>
      </c>
      <c r="P1656" t="s">
        <v>9</v>
      </c>
      <c r="Q1656">
        <f t="shared" si="256"/>
        <v>1</v>
      </c>
      <c r="R1656" s="8" t="str">
        <f t="shared" si="257"/>
        <v>tier - 3</v>
      </c>
      <c r="S1656" t="s">
        <v>39</v>
      </c>
      <c r="T1656" s="8" t="str">
        <f t="shared" si="258"/>
        <v>R1011</v>
      </c>
    </row>
    <row r="1657" spans="1:20">
      <c r="A1657" t="s">
        <v>1685</v>
      </c>
      <c r="B1657" t="str">
        <f t="shared" si="259"/>
        <v>Id683</v>
      </c>
      <c r="C1657">
        <v>1998</v>
      </c>
      <c r="D1657" s="8">
        <f t="shared" si="250"/>
        <v>1998</v>
      </c>
      <c r="E1657" t="s">
        <v>17</v>
      </c>
      <c r="F1657" s="8" t="str">
        <f t="shared" si="251"/>
        <v>Sep</v>
      </c>
      <c r="G1657">
        <v>12</v>
      </c>
      <c r="H1657" s="15" t="str">
        <f t="shared" si="252"/>
        <v>12-Sep-1998</v>
      </c>
      <c r="I1657" s="13">
        <v>36050</v>
      </c>
      <c r="J1657" s="18">
        <f t="shared" si="253"/>
        <v>24</v>
      </c>
      <c r="K1657">
        <v>0</v>
      </c>
      <c r="L1657" s="14">
        <v>14571.89</v>
      </c>
      <c r="M1657" t="s">
        <v>8</v>
      </c>
      <c r="N1657">
        <f t="shared" si="254"/>
        <v>1</v>
      </c>
      <c r="O1657" s="8" t="str">
        <f t="shared" si="255"/>
        <v>tier - 2</v>
      </c>
      <c r="P1657" t="s">
        <v>13</v>
      </c>
      <c r="Q1657">
        <f t="shared" si="256"/>
        <v>2</v>
      </c>
      <c r="R1657" s="8" t="str">
        <f t="shared" si="257"/>
        <v>tier - 1</v>
      </c>
      <c r="S1657" t="s">
        <v>244</v>
      </c>
      <c r="T1657" s="8" t="str">
        <f t="shared" si="258"/>
        <v>R1024</v>
      </c>
    </row>
    <row r="1658" spans="1:20">
      <c r="A1658" t="s">
        <v>1686</v>
      </c>
      <c r="B1658" t="str">
        <f t="shared" si="259"/>
        <v>Id682</v>
      </c>
      <c r="C1658">
        <v>1962</v>
      </c>
      <c r="D1658" s="8">
        <f t="shared" si="250"/>
        <v>1962</v>
      </c>
      <c r="E1658" t="s">
        <v>27</v>
      </c>
      <c r="F1658" s="8" t="str">
        <f t="shared" si="251"/>
        <v>Dec</v>
      </c>
      <c r="G1658">
        <v>3</v>
      </c>
      <c r="H1658" s="15" t="str">
        <f t="shared" si="252"/>
        <v>3-Dec-1962</v>
      </c>
      <c r="I1658" s="13">
        <v>22983</v>
      </c>
      <c r="J1658" s="18">
        <f t="shared" si="253"/>
        <v>60</v>
      </c>
      <c r="K1658">
        <v>0</v>
      </c>
      <c r="L1658" s="14">
        <v>14574.64</v>
      </c>
      <c r="M1658" t="s">
        <v>8</v>
      </c>
      <c r="N1658">
        <f t="shared" si="254"/>
        <v>1</v>
      </c>
      <c r="O1658" s="8" t="str">
        <f t="shared" si="255"/>
        <v>tier - 2</v>
      </c>
      <c r="P1658" t="s">
        <v>13</v>
      </c>
      <c r="Q1658">
        <f t="shared" si="256"/>
        <v>2</v>
      </c>
      <c r="R1658" s="8" t="str">
        <f t="shared" si="257"/>
        <v>tier - 1</v>
      </c>
      <c r="S1658" t="s">
        <v>197</v>
      </c>
      <c r="T1658" s="8" t="str">
        <f t="shared" si="258"/>
        <v>R1025</v>
      </c>
    </row>
    <row r="1659" spans="1:20">
      <c r="A1659" t="s">
        <v>1687</v>
      </c>
      <c r="B1659" t="str">
        <f t="shared" si="259"/>
        <v>Id681</v>
      </c>
      <c r="C1659">
        <v>1963</v>
      </c>
      <c r="D1659" s="8">
        <f t="shared" si="250"/>
        <v>1963</v>
      </c>
      <c r="E1659" t="s">
        <v>34</v>
      </c>
      <c r="F1659" s="8" t="str">
        <f t="shared" si="251"/>
        <v>Oct</v>
      </c>
      <c r="G1659">
        <v>14</v>
      </c>
      <c r="H1659" s="15" t="str">
        <f t="shared" si="252"/>
        <v>14-Oct-1963</v>
      </c>
      <c r="I1659" s="13">
        <v>23298</v>
      </c>
      <c r="J1659" s="18">
        <f t="shared" si="253"/>
        <v>59</v>
      </c>
      <c r="K1659">
        <v>3</v>
      </c>
      <c r="L1659" s="14">
        <v>14590.63</v>
      </c>
      <c r="M1659" t="s">
        <v>8</v>
      </c>
      <c r="N1659">
        <f t="shared" si="254"/>
        <v>1</v>
      </c>
      <c r="O1659" s="8" t="str">
        <f t="shared" si="255"/>
        <v>tier - 2</v>
      </c>
      <c r="P1659" t="s">
        <v>13</v>
      </c>
      <c r="Q1659">
        <f t="shared" si="256"/>
        <v>2</v>
      </c>
      <c r="R1659" s="8" t="str">
        <f t="shared" si="257"/>
        <v>tier - 1</v>
      </c>
      <c r="S1659" t="s">
        <v>244</v>
      </c>
      <c r="T1659" s="8" t="str">
        <f t="shared" si="258"/>
        <v>R1024</v>
      </c>
    </row>
    <row r="1660" spans="1:20">
      <c r="A1660" t="s">
        <v>1688</v>
      </c>
      <c r="B1660" t="str">
        <f t="shared" si="259"/>
        <v>Id680</v>
      </c>
      <c r="C1660">
        <v>1967</v>
      </c>
      <c r="D1660" s="8">
        <f t="shared" si="250"/>
        <v>1967</v>
      </c>
      <c r="E1660" t="s">
        <v>7</v>
      </c>
      <c r="F1660" s="8" t="str">
        <f t="shared" si="251"/>
        <v>Jul</v>
      </c>
      <c r="G1660">
        <v>18</v>
      </c>
      <c r="H1660" s="15" t="str">
        <f t="shared" si="252"/>
        <v>18-Jul-1967</v>
      </c>
      <c r="I1660" s="13">
        <v>24671</v>
      </c>
      <c r="J1660" s="18">
        <f t="shared" si="253"/>
        <v>55</v>
      </c>
      <c r="K1660">
        <v>0</v>
      </c>
      <c r="L1660" s="14">
        <v>14600.62</v>
      </c>
      <c r="M1660" t="s">
        <v>8</v>
      </c>
      <c r="N1660">
        <f t="shared" si="254"/>
        <v>1</v>
      </c>
      <c r="O1660" s="8" t="str">
        <f t="shared" si="255"/>
        <v>tier - 2</v>
      </c>
      <c r="P1660" t="s">
        <v>9</v>
      </c>
      <c r="Q1660">
        <f t="shared" si="256"/>
        <v>1</v>
      </c>
      <c r="R1660" s="8" t="str">
        <f t="shared" si="257"/>
        <v>tier - 3</v>
      </c>
      <c r="S1660" t="s">
        <v>629</v>
      </c>
      <c r="T1660" s="8" t="str">
        <f t="shared" si="258"/>
        <v>R1022</v>
      </c>
    </row>
    <row r="1661" spans="1:20">
      <c r="A1661" t="s">
        <v>1689</v>
      </c>
      <c r="B1661" t="str">
        <f t="shared" si="259"/>
        <v>Id679</v>
      </c>
      <c r="C1661">
        <v>1965</v>
      </c>
      <c r="D1661" s="8">
        <f t="shared" si="250"/>
        <v>1965</v>
      </c>
      <c r="E1661" t="s">
        <v>12</v>
      </c>
      <c r="F1661" s="8" t="str">
        <f t="shared" si="251"/>
        <v>Nov</v>
      </c>
      <c r="G1661">
        <v>8</v>
      </c>
      <c r="H1661" s="15" t="str">
        <f t="shared" si="252"/>
        <v>8-Nov-1965</v>
      </c>
      <c r="I1661" s="13">
        <v>24054</v>
      </c>
      <c r="J1661" s="18">
        <f t="shared" si="253"/>
        <v>57</v>
      </c>
      <c r="K1661">
        <v>0</v>
      </c>
      <c r="L1661" s="14">
        <v>14612.33</v>
      </c>
      <c r="M1661" t="s">
        <v>8</v>
      </c>
      <c r="N1661">
        <f t="shared" si="254"/>
        <v>1</v>
      </c>
      <c r="O1661" s="8" t="str">
        <f t="shared" si="255"/>
        <v>tier - 2</v>
      </c>
      <c r="P1661" t="s">
        <v>9</v>
      </c>
      <c r="Q1661">
        <f t="shared" si="256"/>
        <v>1</v>
      </c>
      <c r="R1661" s="8" t="str">
        <f t="shared" si="257"/>
        <v>tier - 3</v>
      </c>
      <c r="S1661" t="s">
        <v>297</v>
      </c>
      <c r="T1661" s="8" t="str">
        <f t="shared" si="258"/>
        <v>R1021</v>
      </c>
    </row>
    <row r="1662" spans="1:20">
      <c r="A1662" t="s">
        <v>1690</v>
      </c>
      <c r="B1662" t="str">
        <f t="shared" si="259"/>
        <v>Id678</v>
      </c>
      <c r="C1662">
        <v>1991</v>
      </c>
      <c r="D1662" s="8">
        <f t="shared" si="250"/>
        <v>1991</v>
      </c>
      <c r="E1662" t="s">
        <v>32</v>
      </c>
      <c r="F1662" s="8" t="str">
        <f t="shared" si="251"/>
        <v>Aug</v>
      </c>
      <c r="G1662">
        <v>21</v>
      </c>
      <c r="H1662" s="15" t="str">
        <f t="shared" si="252"/>
        <v>21-Aug-1991</v>
      </c>
      <c r="I1662" s="13">
        <v>33471</v>
      </c>
      <c r="J1662" s="18">
        <f t="shared" si="253"/>
        <v>31</v>
      </c>
      <c r="K1662">
        <v>3</v>
      </c>
      <c r="L1662" s="14">
        <v>14630.52</v>
      </c>
      <c r="M1662" t="s">
        <v>8</v>
      </c>
      <c r="N1662">
        <f t="shared" si="254"/>
        <v>1</v>
      </c>
      <c r="O1662" s="8" t="str">
        <f t="shared" si="255"/>
        <v>tier - 2</v>
      </c>
      <c r="P1662" t="s">
        <v>9</v>
      </c>
      <c r="Q1662">
        <f t="shared" si="256"/>
        <v>1</v>
      </c>
      <c r="R1662" s="8" t="str">
        <f t="shared" si="257"/>
        <v>tier - 3</v>
      </c>
      <c r="S1662" t="s">
        <v>39</v>
      </c>
      <c r="T1662" s="8" t="str">
        <f t="shared" si="258"/>
        <v>R1011</v>
      </c>
    </row>
    <row r="1663" spans="1:20">
      <c r="A1663" t="s">
        <v>1691</v>
      </c>
      <c r="B1663" t="str">
        <f t="shared" si="259"/>
        <v>Id677</v>
      </c>
      <c r="C1663">
        <v>1967</v>
      </c>
      <c r="D1663" s="8">
        <f t="shared" si="250"/>
        <v>1967</v>
      </c>
      <c r="E1663" t="s">
        <v>17</v>
      </c>
      <c r="F1663" s="8" t="str">
        <f t="shared" si="251"/>
        <v>Sep</v>
      </c>
      <c r="G1663">
        <v>1</v>
      </c>
      <c r="H1663" s="15" t="str">
        <f t="shared" si="252"/>
        <v>1-Sep-1967</v>
      </c>
      <c r="I1663" s="13">
        <v>24716</v>
      </c>
      <c r="J1663" s="18">
        <f t="shared" si="253"/>
        <v>55</v>
      </c>
      <c r="K1663">
        <v>0</v>
      </c>
      <c r="L1663" s="14">
        <v>14640.35</v>
      </c>
      <c r="M1663" t="s">
        <v>8</v>
      </c>
      <c r="N1663">
        <f t="shared" si="254"/>
        <v>1</v>
      </c>
      <c r="O1663" s="8" t="str">
        <f t="shared" si="255"/>
        <v>tier - 2</v>
      </c>
      <c r="P1663" t="s">
        <v>9</v>
      </c>
      <c r="Q1663">
        <f t="shared" si="256"/>
        <v>1</v>
      </c>
      <c r="R1663" s="8" t="str">
        <f t="shared" si="257"/>
        <v>tier - 3</v>
      </c>
      <c r="S1663" t="s">
        <v>532</v>
      </c>
      <c r="T1663" s="8" t="str">
        <f t="shared" si="258"/>
        <v>R1026</v>
      </c>
    </row>
    <row r="1664" spans="1:20">
      <c r="A1664" t="s">
        <v>1692</v>
      </c>
      <c r="B1664" t="str">
        <f t="shared" si="259"/>
        <v>Id676</v>
      </c>
      <c r="C1664">
        <v>1981</v>
      </c>
      <c r="D1664" s="8">
        <f t="shared" si="250"/>
        <v>1981</v>
      </c>
      <c r="E1664" t="s">
        <v>12</v>
      </c>
      <c r="F1664" s="8" t="str">
        <f t="shared" si="251"/>
        <v>Nov</v>
      </c>
      <c r="G1664">
        <v>13</v>
      </c>
      <c r="H1664" s="15" t="str">
        <f t="shared" si="252"/>
        <v>13-Nov-1981</v>
      </c>
      <c r="I1664" s="13">
        <v>29903</v>
      </c>
      <c r="J1664" s="18">
        <f t="shared" si="253"/>
        <v>41</v>
      </c>
      <c r="K1664">
        <v>1</v>
      </c>
      <c r="L1664" s="14">
        <v>14657.2</v>
      </c>
      <c r="M1664" t="s">
        <v>8</v>
      </c>
      <c r="N1664">
        <f t="shared" si="254"/>
        <v>1</v>
      </c>
      <c r="O1664" s="8" t="str">
        <f t="shared" si="255"/>
        <v>tier - 2</v>
      </c>
      <c r="P1664" t="s">
        <v>13</v>
      </c>
      <c r="Q1664">
        <f t="shared" si="256"/>
        <v>2</v>
      </c>
      <c r="R1664" s="8" t="str">
        <f t="shared" si="257"/>
        <v>tier - 1</v>
      </c>
      <c r="S1664" t="s">
        <v>20</v>
      </c>
      <c r="T1664" s="8" t="str">
        <f t="shared" si="258"/>
        <v>R1012</v>
      </c>
    </row>
    <row r="1665" spans="1:20">
      <c r="A1665" t="s">
        <v>1693</v>
      </c>
      <c r="B1665" t="str">
        <f t="shared" si="259"/>
        <v>Id675</v>
      </c>
      <c r="C1665">
        <v>1969</v>
      </c>
      <c r="D1665" s="8">
        <f t="shared" si="250"/>
        <v>1969</v>
      </c>
      <c r="E1665" t="s">
        <v>34</v>
      </c>
      <c r="F1665" s="8" t="str">
        <f t="shared" si="251"/>
        <v>Oct</v>
      </c>
      <c r="G1665">
        <v>20</v>
      </c>
      <c r="H1665" s="15" t="str">
        <f t="shared" si="252"/>
        <v>20-Oct-1969</v>
      </c>
      <c r="I1665" s="13">
        <v>25496</v>
      </c>
      <c r="J1665" s="18">
        <f t="shared" si="253"/>
        <v>53</v>
      </c>
      <c r="K1665">
        <v>0</v>
      </c>
      <c r="L1665" s="14">
        <v>14665.75</v>
      </c>
      <c r="M1665" t="s">
        <v>8</v>
      </c>
      <c r="N1665">
        <f t="shared" si="254"/>
        <v>1</v>
      </c>
      <c r="O1665" s="8" t="str">
        <f t="shared" si="255"/>
        <v>tier - 2</v>
      </c>
      <c r="P1665" t="s">
        <v>13</v>
      </c>
      <c r="Q1665">
        <f t="shared" si="256"/>
        <v>2</v>
      </c>
      <c r="R1665" s="8" t="str">
        <f t="shared" si="257"/>
        <v>tier - 1</v>
      </c>
      <c r="S1665" t="s">
        <v>20</v>
      </c>
      <c r="T1665" s="8" t="str">
        <f t="shared" si="258"/>
        <v>R1012</v>
      </c>
    </row>
    <row r="1666" spans="1:20">
      <c r="A1666" t="s">
        <v>1694</v>
      </c>
      <c r="B1666" t="str">
        <f t="shared" si="259"/>
        <v>Id674</v>
      </c>
      <c r="C1666">
        <v>1958</v>
      </c>
      <c r="D1666" s="8">
        <f t="shared" ref="D1666:D1729" si="260">IF(C1666="?",ROUND(AVERAGE($C$2:$C$2344),0),C1666)</f>
        <v>1958</v>
      </c>
      <c r="E1666" t="s">
        <v>7</v>
      </c>
      <c r="F1666" s="8" t="str">
        <f t="shared" ref="F1666:F1729" si="261">IF(E1666="?","Sep",E1666)</f>
        <v>Jul</v>
      </c>
      <c r="G1666">
        <v>23</v>
      </c>
      <c r="H1666" s="15" t="str">
        <f t="shared" ref="H1666:H1729" si="262">CONCATENATE(G1666,"-",F1666,"-",D1666)</f>
        <v>23-Jul-1958</v>
      </c>
      <c r="I1666" s="13">
        <v>21389</v>
      </c>
      <c r="J1666" s="18">
        <f t="shared" ref="J1666:J1729" si="263">DATEDIF(I1666,"8-6-2023","Y")</f>
        <v>64</v>
      </c>
      <c r="K1666">
        <v>0</v>
      </c>
      <c r="L1666" s="14">
        <v>14692.67</v>
      </c>
      <c r="M1666" t="s">
        <v>8</v>
      </c>
      <c r="N1666">
        <f t="shared" ref="N1666:N1729" si="264">MATCH(M1666,$M$2:$M$2344,0)</f>
        <v>1</v>
      </c>
      <c r="O1666" s="8" t="str">
        <f t="shared" ref="O1666:O1729" si="265">IF(M1666="?",INDEX($M$2:$M$2344,MODE($N$2:$N$2344)),M1666)</f>
        <v>tier - 2</v>
      </c>
      <c r="P1666" t="s">
        <v>13</v>
      </c>
      <c r="Q1666">
        <f t="shared" ref="Q1666:Q1729" si="266">MATCH(P1666,$P$2:$P$2344,0)</f>
        <v>2</v>
      </c>
      <c r="R1666" s="8" t="str">
        <f t="shared" ref="R1666:R1729" si="267">IF(P1666="?",INDEX($P$2:$P$2344,MODE($Q$2:$Q$2344)),P1666)</f>
        <v>tier - 1</v>
      </c>
      <c r="S1666" t="s">
        <v>20</v>
      </c>
      <c r="T1666" s="8" t="str">
        <f t="shared" ref="T1666:T1729" si="268">IF(S1666="?","Unknown",S1666)</f>
        <v>R1012</v>
      </c>
    </row>
    <row r="1667" spans="1:20">
      <c r="A1667" t="s">
        <v>1695</v>
      </c>
      <c r="B1667" t="str">
        <f t="shared" ref="B1667:B1730" si="269">IF(A1667="?", "Unknown",A1667)</f>
        <v>Id673</v>
      </c>
      <c r="C1667">
        <v>1982</v>
      </c>
      <c r="D1667" s="8">
        <f t="shared" si="260"/>
        <v>1982</v>
      </c>
      <c r="E1667" t="s">
        <v>17</v>
      </c>
      <c r="F1667" s="8" t="str">
        <f t="shared" si="261"/>
        <v>Sep</v>
      </c>
      <c r="G1667">
        <v>4</v>
      </c>
      <c r="H1667" s="15" t="str">
        <f t="shared" si="262"/>
        <v>4-Sep-1982</v>
      </c>
      <c r="I1667" s="13">
        <v>30198</v>
      </c>
      <c r="J1667" s="18">
        <f t="shared" si="263"/>
        <v>40</v>
      </c>
      <c r="K1667">
        <v>3</v>
      </c>
      <c r="L1667" s="14">
        <v>14696.77</v>
      </c>
      <c r="M1667" t="s">
        <v>8</v>
      </c>
      <c r="N1667">
        <f t="shared" si="264"/>
        <v>1</v>
      </c>
      <c r="O1667" s="8" t="str">
        <f t="shared" si="265"/>
        <v>tier - 2</v>
      </c>
      <c r="P1667" t="s">
        <v>8</v>
      </c>
      <c r="Q1667">
        <f t="shared" si="266"/>
        <v>9</v>
      </c>
      <c r="R1667" s="8" t="str">
        <f t="shared" si="267"/>
        <v>tier - 2</v>
      </c>
      <c r="S1667" t="s">
        <v>39</v>
      </c>
      <c r="T1667" s="8" t="str">
        <f t="shared" si="268"/>
        <v>R1011</v>
      </c>
    </row>
    <row r="1668" spans="1:20">
      <c r="A1668" t="s">
        <v>1696</v>
      </c>
      <c r="B1668" t="str">
        <f t="shared" si="269"/>
        <v>Id672</v>
      </c>
      <c r="C1668">
        <v>2002</v>
      </c>
      <c r="D1668" s="8">
        <f t="shared" si="260"/>
        <v>2002</v>
      </c>
      <c r="E1668" t="s">
        <v>17</v>
      </c>
      <c r="F1668" s="8" t="str">
        <f t="shared" si="261"/>
        <v>Sep</v>
      </c>
      <c r="G1668">
        <v>24</v>
      </c>
      <c r="H1668" s="15" t="str">
        <f t="shared" si="262"/>
        <v>24-Sep-2002</v>
      </c>
      <c r="I1668" s="13">
        <v>37523</v>
      </c>
      <c r="J1668" s="18">
        <f t="shared" si="263"/>
        <v>20</v>
      </c>
      <c r="K1668">
        <v>0</v>
      </c>
      <c r="L1668" s="14">
        <v>14711.74</v>
      </c>
      <c r="M1668" t="s">
        <v>8</v>
      </c>
      <c r="N1668">
        <f t="shared" si="264"/>
        <v>1</v>
      </c>
      <c r="O1668" s="8" t="str">
        <f t="shared" si="265"/>
        <v>tier - 2</v>
      </c>
      <c r="P1668" t="s">
        <v>8</v>
      </c>
      <c r="Q1668">
        <f t="shared" si="266"/>
        <v>9</v>
      </c>
      <c r="R1668" s="8" t="str">
        <f t="shared" si="267"/>
        <v>tier - 2</v>
      </c>
      <c r="S1668" t="s">
        <v>20</v>
      </c>
      <c r="T1668" s="8" t="str">
        <f t="shared" si="268"/>
        <v>R1012</v>
      </c>
    </row>
    <row r="1669" spans="1:20">
      <c r="A1669" t="s">
        <v>1697</v>
      </c>
      <c r="B1669" t="str">
        <f t="shared" si="269"/>
        <v>Id671</v>
      </c>
      <c r="C1669">
        <v>1962</v>
      </c>
      <c r="D1669" s="8">
        <f t="shared" si="260"/>
        <v>1962</v>
      </c>
      <c r="E1669" t="s">
        <v>7</v>
      </c>
      <c r="F1669" s="8" t="str">
        <f t="shared" si="261"/>
        <v>Jul</v>
      </c>
      <c r="G1669">
        <v>29</v>
      </c>
      <c r="H1669" s="15" t="str">
        <f t="shared" si="262"/>
        <v>29-Jul-1962</v>
      </c>
      <c r="I1669" s="13">
        <v>22856</v>
      </c>
      <c r="J1669" s="18">
        <f t="shared" si="263"/>
        <v>60</v>
      </c>
      <c r="K1669">
        <v>0</v>
      </c>
      <c r="L1669" s="14">
        <v>14738.43</v>
      </c>
      <c r="M1669" t="s">
        <v>8</v>
      </c>
      <c r="N1669">
        <f t="shared" si="264"/>
        <v>1</v>
      </c>
      <c r="O1669" s="8" t="str">
        <f t="shared" si="265"/>
        <v>tier - 2</v>
      </c>
      <c r="P1669" t="s">
        <v>9</v>
      </c>
      <c r="Q1669">
        <f t="shared" si="266"/>
        <v>1</v>
      </c>
      <c r="R1669" s="8" t="str">
        <f t="shared" si="267"/>
        <v>tier - 3</v>
      </c>
      <c r="S1669" t="s">
        <v>297</v>
      </c>
      <c r="T1669" s="8" t="str">
        <f t="shared" si="268"/>
        <v>R1021</v>
      </c>
    </row>
    <row r="1670" spans="1:20">
      <c r="A1670" t="s">
        <v>1698</v>
      </c>
      <c r="B1670" t="str">
        <f t="shared" si="269"/>
        <v>Id670</v>
      </c>
      <c r="C1670">
        <v>1965</v>
      </c>
      <c r="D1670" s="8">
        <f t="shared" si="260"/>
        <v>1965</v>
      </c>
      <c r="E1670" t="s">
        <v>7</v>
      </c>
      <c r="F1670" s="8" t="str">
        <f t="shared" si="261"/>
        <v>Jul</v>
      </c>
      <c r="G1670">
        <v>27</v>
      </c>
      <c r="H1670" s="15" t="str">
        <f t="shared" si="262"/>
        <v>27-Jul-1965</v>
      </c>
      <c r="I1670" s="13">
        <v>23950</v>
      </c>
      <c r="J1670" s="18">
        <f t="shared" si="263"/>
        <v>57</v>
      </c>
      <c r="K1670">
        <v>0</v>
      </c>
      <c r="L1670" s="14">
        <v>14750.42</v>
      </c>
      <c r="M1670" t="s">
        <v>8</v>
      </c>
      <c r="N1670">
        <f t="shared" si="264"/>
        <v>1</v>
      </c>
      <c r="O1670" s="8" t="str">
        <f t="shared" si="265"/>
        <v>tier - 2</v>
      </c>
      <c r="P1670" t="s">
        <v>8</v>
      </c>
      <c r="Q1670">
        <f t="shared" si="266"/>
        <v>9</v>
      </c>
      <c r="R1670" s="8" t="str">
        <f t="shared" si="267"/>
        <v>tier - 2</v>
      </c>
      <c r="S1670" t="s">
        <v>532</v>
      </c>
      <c r="T1670" s="8" t="str">
        <f t="shared" si="268"/>
        <v>R1026</v>
      </c>
    </row>
    <row r="1671" spans="1:20">
      <c r="A1671" t="s">
        <v>1699</v>
      </c>
      <c r="B1671" t="str">
        <f t="shared" si="269"/>
        <v>Id669</v>
      </c>
      <c r="C1671">
        <v>1975</v>
      </c>
      <c r="D1671" s="8">
        <f t="shared" si="260"/>
        <v>1975</v>
      </c>
      <c r="E1671" t="s">
        <v>27</v>
      </c>
      <c r="F1671" s="8" t="str">
        <f t="shared" si="261"/>
        <v>Dec</v>
      </c>
      <c r="G1671">
        <v>10</v>
      </c>
      <c r="H1671" s="15" t="str">
        <f t="shared" si="262"/>
        <v>10-Dec-1975</v>
      </c>
      <c r="I1671" s="13">
        <v>27738</v>
      </c>
      <c r="J1671" s="18">
        <f t="shared" si="263"/>
        <v>47</v>
      </c>
      <c r="K1671">
        <v>1</v>
      </c>
      <c r="L1671" s="14">
        <v>14819</v>
      </c>
      <c r="M1671" t="s">
        <v>8</v>
      </c>
      <c r="N1671">
        <f t="shared" si="264"/>
        <v>1</v>
      </c>
      <c r="O1671" s="8" t="str">
        <f t="shared" si="265"/>
        <v>tier - 2</v>
      </c>
      <c r="P1671" t="s">
        <v>9</v>
      </c>
      <c r="Q1671">
        <f t="shared" si="266"/>
        <v>1</v>
      </c>
      <c r="R1671" s="8" t="str">
        <f t="shared" si="267"/>
        <v>tier - 3</v>
      </c>
      <c r="S1671" t="s">
        <v>246</v>
      </c>
      <c r="T1671" s="8" t="str">
        <f t="shared" si="268"/>
        <v>R1023</v>
      </c>
    </row>
    <row r="1672" spans="1:20">
      <c r="A1672" t="s">
        <v>1700</v>
      </c>
      <c r="B1672" t="str">
        <f t="shared" si="269"/>
        <v>Id668</v>
      </c>
      <c r="C1672">
        <v>1979</v>
      </c>
      <c r="D1672" s="8">
        <f t="shared" si="260"/>
        <v>1979</v>
      </c>
      <c r="E1672" t="s">
        <v>34</v>
      </c>
      <c r="F1672" s="8" t="str">
        <f t="shared" si="261"/>
        <v>Oct</v>
      </c>
      <c r="G1672">
        <v>18</v>
      </c>
      <c r="H1672" s="15" t="str">
        <f t="shared" si="262"/>
        <v>18-Oct-1979</v>
      </c>
      <c r="I1672" s="13">
        <v>29146</v>
      </c>
      <c r="J1672" s="18">
        <f t="shared" si="263"/>
        <v>43</v>
      </c>
      <c r="K1672">
        <v>2</v>
      </c>
      <c r="L1672" s="14">
        <v>14839.34</v>
      </c>
      <c r="M1672" t="s">
        <v>8</v>
      </c>
      <c r="N1672">
        <f t="shared" si="264"/>
        <v>1</v>
      </c>
      <c r="O1672" s="8" t="str">
        <f t="shared" si="265"/>
        <v>tier - 2</v>
      </c>
      <c r="P1672" t="s">
        <v>9</v>
      </c>
      <c r="Q1672">
        <f t="shared" si="266"/>
        <v>1</v>
      </c>
      <c r="R1672" s="8" t="str">
        <f t="shared" si="267"/>
        <v>tier - 3</v>
      </c>
      <c r="S1672" t="s">
        <v>532</v>
      </c>
      <c r="T1672" s="8" t="str">
        <f t="shared" si="268"/>
        <v>R1026</v>
      </c>
    </row>
    <row r="1673" spans="1:20">
      <c r="A1673" t="s">
        <v>1701</v>
      </c>
      <c r="B1673" t="str">
        <f t="shared" si="269"/>
        <v>Id667</v>
      </c>
      <c r="C1673">
        <v>1981</v>
      </c>
      <c r="D1673" s="8">
        <f t="shared" si="260"/>
        <v>1981</v>
      </c>
      <c r="E1673" t="s">
        <v>15</v>
      </c>
      <c r="F1673" s="8" t="str">
        <f t="shared" si="261"/>
        <v>Jun</v>
      </c>
      <c r="G1673">
        <v>5</v>
      </c>
      <c r="H1673" s="15" t="str">
        <f t="shared" si="262"/>
        <v>5-Jun-1981</v>
      </c>
      <c r="I1673" s="13">
        <v>29742</v>
      </c>
      <c r="J1673" s="18">
        <f t="shared" si="263"/>
        <v>42</v>
      </c>
      <c r="K1673">
        <v>1</v>
      </c>
      <c r="L1673" s="14">
        <v>14843.96</v>
      </c>
      <c r="M1673" t="s">
        <v>8</v>
      </c>
      <c r="N1673">
        <f t="shared" si="264"/>
        <v>1</v>
      </c>
      <c r="O1673" s="8" t="str">
        <f t="shared" si="265"/>
        <v>tier - 2</v>
      </c>
      <c r="P1673" t="s">
        <v>9</v>
      </c>
      <c r="Q1673">
        <f t="shared" si="266"/>
        <v>1</v>
      </c>
      <c r="R1673" s="8" t="str">
        <f t="shared" si="267"/>
        <v>tier - 3</v>
      </c>
      <c r="S1673" t="s">
        <v>532</v>
      </c>
      <c r="T1673" s="8" t="str">
        <f t="shared" si="268"/>
        <v>R1026</v>
      </c>
    </row>
    <row r="1674" spans="1:20">
      <c r="A1674" t="s">
        <v>1702</v>
      </c>
      <c r="B1674" t="str">
        <f t="shared" si="269"/>
        <v>Id666</v>
      </c>
      <c r="C1674">
        <v>1970</v>
      </c>
      <c r="D1674" s="8">
        <f t="shared" si="260"/>
        <v>1970</v>
      </c>
      <c r="E1674" t="s">
        <v>12</v>
      </c>
      <c r="F1674" s="8" t="str">
        <f t="shared" si="261"/>
        <v>Nov</v>
      </c>
      <c r="G1674">
        <v>11</v>
      </c>
      <c r="H1674" s="15" t="str">
        <f t="shared" si="262"/>
        <v>11-Nov-1970</v>
      </c>
      <c r="I1674" s="13">
        <v>25883</v>
      </c>
      <c r="J1674" s="18">
        <f t="shared" si="263"/>
        <v>52</v>
      </c>
      <c r="K1674">
        <v>0</v>
      </c>
      <c r="L1674" s="14">
        <v>14847.63</v>
      </c>
      <c r="M1674" t="s">
        <v>8</v>
      </c>
      <c r="N1674">
        <f t="shared" si="264"/>
        <v>1</v>
      </c>
      <c r="O1674" s="8" t="str">
        <f t="shared" si="265"/>
        <v>tier - 2</v>
      </c>
      <c r="P1674" t="s">
        <v>8</v>
      </c>
      <c r="Q1674">
        <f t="shared" si="266"/>
        <v>9</v>
      </c>
      <c r="R1674" s="8" t="str">
        <f t="shared" si="267"/>
        <v>tier - 2</v>
      </c>
      <c r="S1674" t="s">
        <v>246</v>
      </c>
      <c r="T1674" s="8" t="str">
        <f t="shared" si="268"/>
        <v>R1023</v>
      </c>
    </row>
    <row r="1675" spans="1:20">
      <c r="A1675" t="s">
        <v>1703</v>
      </c>
      <c r="B1675" t="str">
        <f t="shared" si="269"/>
        <v>Id665</v>
      </c>
      <c r="C1675">
        <v>1958</v>
      </c>
      <c r="D1675" s="8">
        <f t="shared" si="260"/>
        <v>1958</v>
      </c>
      <c r="E1675" t="s">
        <v>34</v>
      </c>
      <c r="F1675" s="8" t="str">
        <f t="shared" si="261"/>
        <v>Oct</v>
      </c>
      <c r="G1675">
        <v>17</v>
      </c>
      <c r="H1675" s="15" t="str">
        <f t="shared" si="262"/>
        <v>17-Oct-1958</v>
      </c>
      <c r="I1675" s="13">
        <v>21475</v>
      </c>
      <c r="J1675" s="18">
        <f t="shared" si="263"/>
        <v>64</v>
      </c>
      <c r="K1675">
        <v>0</v>
      </c>
      <c r="L1675" s="14">
        <v>14901.52</v>
      </c>
      <c r="M1675" t="s">
        <v>8</v>
      </c>
      <c r="N1675">
        <f t="shared" si="264"/>
        <v>1</v>
      </c>
      <c r="O1675" s="8" t="str">
        <f t="shared" si="265"/>
        <v>tier - 2</v>
      </c>
      <c r="P1675" t="s">
        <v>8</v>
      </c>
      <c r="Q1675">
        <f t="shared" si="266"/>
        <v>9</v>
      </c>
      <c r="R1675" s="8" t="str">
        <f t="shared" si="267"/>
        <v>tier - 2</v>
      </c>
      <c r="S1675" t="s">
        <v>244</v>
      </c>
      <c r="T1675" s="8" t="str">
        <f t="shared" si="268"/>
        <v>R1024</v>
      </c>
    </row>
    <row r="1676" spans="1:20">
      <c r="A1676" t="s">
        <v>1704</v>
      </c>
      <c r="B1676" t="str">
        <f t="shared" si="269"/>
        <v>Id664</v>
      </c>
      <c r="C1676">
        <v>1981</v>
      </c>
      <c r="D1676" s="8">
        <f t="shared" si="260"/>
        <v>1981</v>
      </c>
      <c r="E1676" t="s">
        <v>7</v>
      </c>
      <c r="F1676" s="8" t="str">
        <f t="shared" si="261"/>
        <v>Jul</v>
      </c>
      <c r="G1676">
        <v>4</v>
      </c>
      <c r="H1676" s="15" t="str">
        <f t="shared" si="262"/>
        <v>4-Jul-1981</v>
      </c>
      <c r="I1676" s="13">
        <v>29771</v>
      </c>
      <c r="J1676" s="18">
        <f t="shared" si="263"/>
        <v>41</v>
      </c>
      <c r="K1676">
        <v>1</v>
      </c>
      <c r="L1676" s="14">
        <v>14908.27</v>
      </c>
      <c r="M1676" t="s">
        <v>8</v>
      </c>
      <c r="N1676">
        <f t="shared" si="264"/>
        <v>1</v>
      </c>
      <c r="O1676" s="8" t="str">
        <f t="shared" si="265"/>
        <v>tier - 2</v>
      </c>
      <c r="P1676" t="s">
        <v>13</v>
      </c>
      <c r="Q1676">
        <f t="shared" si="266"/>
        <v>2</v>
      </c>
      <c r="R1676" s="8" t="str">
        <f t="shared" si="267"/>
        <v>tier - 1</v>
      </c>
      <c r="S1676" t="s">
        <v>39</v>
      </c>
      <c r="T1676" s="8" t="str">
        <f t="shared" si="268"/>
        <v>R1011</v>
      </c>
    </row>
    <row r="1677" spans="1:20">
      <c r="A1677" t="s">
        <v>1705</v>
      </c>
      <c r="B1677" t="str">
        <f t="shared" si="269"/>
        <v>Id663</v>
      </c>
      <c r="C1677">
        <v>1968</v>
      </c>
      <c r="D1677" s="8">
        <f t="shared" si="260"/>
        <v>1968</v>
      </c>
      <c r="E1677" t="s">
        <v>12</v>
      </c>
      <c r="F1677" s="8" t="str">
        <f t="shared" si="261"/>
        <v>Nov</v>
      </c>
      <c r="G1677">
        <v>8</v>
      </c>
      <c r="H1677" s="15" t="str">
        <f t="shared" si="262"/>
        <v>8-Nov-1968</v>
      </c>
      <c r="I1677" s="13">
        <v>25150</v>
      </c>
      <c r="J1677" s="18">
        <f t="shared" si="263"/>
        <v>54</v>
      </c>
      <c r="K1677">
        <v>0</v>
      </c>
      <c r="L1677" s="14">
        <v>14926.97</v>
      </c>
      <c r="M1677" t="s">
        <v>8</v>
      </c>
      <c r="N1677">
        <f t="shared" si="264"/>
        <v>1</v>
      </c>
      <c r="O1677" s="8" t="str">
        <f t="shared" si="265"/>
        <v>tier - 2</v>
      </c>
      <c r="P1677" t="s">
        <v>8</v>
      </c>
      <c r="Q1677">
        <f t="shared" si="266"/>
        <v>9</v>
      </c>
      <c r="R1677" s="8" t="str">
        <f t="shared" si="267"/>
        <v>tier - 2</v>
      </c>
      <c r="S1677" t="s">
        <v>20</v>
      </c>
      <c r="T1677" s="8" t="str">
        <f t="shared" si="268"/>
        <v>R1012</v>
      </c>
    </row>
    <row r="1678" spans="1:20">
      <c r="A1678" t="s">
        <v>1706</v>
      </c>
      <c r="B1678" t="str">
        <f t="shared" si="269"/>
        <v>Id662</v>
      </c>
      <c r="C1678">
        <v>1962</v>
      </c>
      <c r="D1678" s="8">
        <f t="shared" si="260"/>
        <v>1962</v>
      </c>
      <c r="E1678" t="s">
        <v>12</v>
      </c>
      <c r="F1678" s="8" t="str">
        <f t="shared" si="261"/>
        <v>Nov</v>
      </c>
      <c r="G1678">
        <v>29</v>
      </c>
      <c r="H1678" s="15" t="str">
        <f t="shared" si="262"/>
        <v>29-Nov-1962</v>
      </c>
      <c r="I1678" s="13">
        <v>22979</v>
      </c>
      <c r="J1678" s="18">
        <f t="shared" si="263"/>
        <v>60</v>
      </c>
      <c r="K1678">
        <v>0</v>
      </c>
      <c r="L1678" s="14">
        <v>14945.34</v>
      </c>
      <c r="M1678" t="s">
        <v>8</v>
      </c>
      <c r="N1678">
        <f t="shared" si="264"/>
        <v>1</v>
      </c>
      <c r="O1678" s="8" t="str">
        <f t="shared" si="265"/>
        <v>tier - 2</v>
      </c>
      <c r="P1678" t="s">
        <v>13</v>
      </c>
      <c r="Q1678">
        <f t="shared" si="266"/>
        <v>2</v>
      </c>
      <c r="R1678" s="8" t="str">
        <f t="shared" si="267"/>
        <v>tier - 1</v>
      </c>
      <c r="S1678" t="s">
        <v>297</v>
      </c>
      <c r="T1678" s="8" t="str">
        <f t="shared" si="268"/>
        <v>R1021</v>
      </c>
    </row>
    <row r="1679" spans="1:20">
      <c r="A1679" t="s">
        <v>1707</v>
      </c>
      <c r="B1679" t="str">
        <f t="shared" si="269"/>
        <v>Id661</v>
      </c>
      <c r="C1679">
        <v>1958</v>
      </c>
      <c r="D1679" s="8">
        <f t="shared" si="260"/>
        <v>1958</v>
      </c>
      <c r="E1679" t="s">
        <v>7</v>
      </c>
      <c r="F1679" s="8" t="str">
        <f t="shared" si="261"/>
        <v>Jul</v>
      </c>
      <c r="G1679">
        <v>29</v>
      </c>
      <c r="H1679" s="15" t="str">
        <f t="shared" si="262"/>
        <v>29-Jul-1958</v>
      </c>
      <c r="I1679" s="13">
        <v>21395</v>
      </c>
      <c r="J1679" s="18">
        <f t="shared" si="263"/>
        <v>64</v>
      </c>
      <c r="K1679">
        <v>2</v>
      </c>
      <c r="L1679" s="14">
        <v>14988.43</v>
      </c>
      <c r="M1679" t="s">
        <v>8</v>
      </c>
      <c r="N1679">
        <f t="shared" si="264"/>
        <v>1</v>
      </c>
      <c r="O1679" s="8" t="str">
        <f t="shared" si="265"/>
        <v>tier - 2</v>
      </c>
      <c r="P1679" t="s">
        <v>9</v>
      </c>
      <c r="Q1679">
        <f t="shared" si="266"/>
        <v>1</v>
      </c>
      <c r="R1679" s="8" t="str">
        <f t="shared" si="267"/>
        <v>tier - 3</v>
      </c>
      <c r="S1679" t="s">
        <v>39</v>
      </c>
      <c r="T1679" s="8" t="str">
        <f t="shared" si="268"/>
        <v>R1011</v>
      </c>
    </row>
    <row r="1680" spans="1:20">
      <c r="A1680" t="s">
        <v>1708</v>
      </c>
      <c r="B1680" t="str">
        <f t="shared" si="269"/>
        <v>Id660</v>
      </c>
      <c r="C1680">
        <v>1995</v>
      </c>
      <c r="D1680" s="8">
        <f t="shared" si="260"/>
        <v>1995</v>
      </c>
      <c r="E1680" t="s">
        <v>32</v>
      </c>
      <c r="F1680" s="8" t="str">
        <f t="shared" si="261"/>
        <v>Aug</v>
      </c>
      <c r="G1680">
        <v>2</v>
      </c>
      <c r="H1680" s="15" t="str">
        <f t="shared" si="262"/>
        <v>2-Aug-1995</v>
      </c>
      <c r="I1680" s="13">
        <v>34913</v>
      </c>
      <c r="J1680" s="18">
        <f t="shared" si="263"/>
        <v>27</v>
      </c>
      <c r="K1680">
        <v>2</v>
      </c>
      <c r="L1680" s="14">
        <v>15006.58</v>
      </c>
      <c r="M1680" t="s">
        <v>8</v>
      </c>
      <c r="N1680">
        <f t="shared" si="264"/>
        <v>1</v>
      </c>
      <c r="O1680" s="8" t="str">
        <f t="shared" si="265"/>
        <v>tier - 2</v>
      </c>
      <c r="P1680" t="s">
        <v>8</v>
      </c>
      <c r="Q1680">
        <f t="shared" si="266"/>
        <v>9</v>
      </c>
      <c r="R1680" s="8" t="str">
        <f t="shared" si="267"/>
        <v>tier - 2</v>
      </c>
      <c r="S1680" t="s">
        <v>244</v>
      </c>
      <c r="T1680" s="8" t="str">
        <f t="shared" si="268"/>
        <v>R1024</v>
      </c>
    </row>
    <row r="1681" spans="1:20">
      <c r="A1681" t="s">
        <v>1709</v>
      </c>
      <c r="B1681" t="str">
        <f t="shared" si="269"/>
        <v>Id659</v>
      </c>
      <c r="C1681">
        <v>1960</v>
      </c>
      <c r="D1681" s="8">
        <f t="shared" si="260"/>
        <v>1960</v>
      </c>
      <c r="E1681" t="s">
        <v>32</v>
      </c>
      <c r="F1681" s="8" t="str">
        <f t="shared" si="261"/>
        <v>Aug</v>
      </c>
      <c r="G1681">
        <v>8</v>
      </c>
      <c r="H1681" s="15" t="str">
        <f t="shared" si="262"/>
        <v>8-Aug-1960</v>
      </c>
      <c r="I1681" s="13">
        <v>22136</v>
      </c>
      <c r="J1681" s="18">
        <f t="shared" si="263"/>
        <v>62</v>
      </c>
      <c r="K1681">
        <v>2</v>
      </c>
      <c r="L1681" s="14">
        <v>15019.76</v>
      </c>
      <c r="M1681" t="s">
        <v>8</v>
      </c>
      <c r="N1681">
        <f t="shared" si="264"/>
        <v>1</v>
      </c>
      <c r="O1681" s="8" t="str">
        <f t="shared" si="265"/>
        <v>tier - 2</v>
      </c>
      <c r="P1681" t="s">
        <v>8</v>
      </c>
      <c r="Q1681">
        <f t="shared" si="266"/>
        <v>9</v>
      </c>
      <c r="R1681" s="8" t="str">
        <f t="shared" si="267"/>
        <v>tier - 2</v>
      </c>
      <c r="S1681" t="s">
        <v>20</v>
      </c>
      <c r="T1681" s="8" t="str">
        <f t="shared" si="268"/>
        <v>R1012</v>
      </c>
    </row>
    <row r="1682" spans="1:20">
      <c r="A1682" t="s">
        <v>1710</v>
      </c>
      <c r="B1682" t="str">
        <f t="shared" si="269"/>
        <v>Id658</v>
      </c>
      <c r="C1682">
        <v>1979</v>
      </c>
      <c r="D1682" s="8">
        <f t="shared" si="260"/>
        <v>1979</v>
      </c>
      <c r="E1682" t="s">
        <v>12</v>
      </c>
      <c r="F1682" s="8" t="str">
        <f t="shared" si="261"/>
        <v>Nov</v>
      </c>
      <c r="G1682">
        <v>25</v>
      </c>
      <c r="H1682" s="15" t="str">
        <f t="shared" si="262"/>
        <v>25-Nov-1979</v>
      </c>
      <c r="I1682" s="13">
        <v>29184</v>
      </c>
      <c r="J1682" s="18">
        <f t="shared" si="263"/>
        <v>43</v>
      </c>
      <c r="K1682">
        <v>2</v>
      </c>
      <c r="L1682" s="14">
        <v>15025.76</v>
      </c>
      <c r="M1682" t="s">
        <v>8</v>
      </c>
      <c r="N1682">
        <f t="shared" si="264"/>
        <v>1</v>
      </c>
      <c r="O1682" s="8" t="str">
        <f t="shared" si="265"/>
        <v>tier - 2</v>
      </c>
      <c r="P1682" t="s">
        <v>13</v>
      </c>
      <c r="Q1682">
        <f t="shared" si="266"/>
        <v>2</v>
      </c>
      <c r="R1682" s="8" t="str">
        <f t="shared" si="267"/>
        <v>tier - 1</v>
      </c>
      <c r="S1682" t="s">
        <v>39</v>
      </c>
      <c r="T1682" s="8" t="str">
        <f t="shared" si="268"/>
        <v>R1011</v>
      </c>
    </row>
    <row r="1683" spans="1:20">
      <c r="A1683" t="s">
        <v>1711</v>
      </c>
      <c r="B1683" t="str">
        <f t="shared" si="269"/>
        <v>Id657</v>
      </c>
      <c r="C1683">
        <v>1970</v>
      </c>
      <c r="D1683" s="8">
        <f t="shared" si="260"/>
        <v>1970</v>
      </c>
      <c r="E1683" t="s">
        <v>17</v>
      </c>
      <c r="F1683" s="8" t="str">
        <f t="shared" si="261"/>
        <v>Sep</v>
      </c>
      <c r="G1683">
        <v>11</v>
      </c>
      <c r="H1683" s="15" t="str">
        <f t="shared" si="262"/>
        <v>11-Sep-1970</v>
      </c>
      <c r="I1683" s="13">
        <v>25822</v>
      </c>
      <c r="J1683" s="18">
        <f t="shared" si="263"/>
        <v>52</v>
      </c>
      <c r="K1683">
        <v>0</v>
      </c>
      <c r="L1683" s="14">
        <v>15026.3</v>
      </c>
      <c r="M1683" t="s">
        <v>8</v>
      </c>
      <c r="N1683">
        <f t="shared" si="264"/>
        <v>1</v>
      </c>
      <c r="O1683" s="8" t="str">
        <f t="shared" si="265"/>
        <v>tier - 2</v>
      </c>
      <c r="P1683" t="s">
        <v>9</v>
      </c>
      <c r="Q1683">
        <f t="shared" si="266"/>
        <v>1</v>
      </c>
      <c r="R1683" s="8" t="str">
        <f t="shared" si="267"/>
        <v>tier - 3</v>
      </c>
      <c r="S1683" t="s">
        <v>39</v>
      </c>
      <c r="T1683" s="8" t="str">
        <f t="shared" si="268"/>
        <v>R1011</v>
      </c>
    </row>
    <row r="1684" spans="1:20">
      <c r="A1684" t="s">
        <v>1712</v>
      </c>
      <c r="B1684" t="str">
        <f t="shared" si="269"/>
        <v>Id656</v>
      </c>
      <c r="C1684">
        <v>1971</v>
      </c>
      <c r="D1684" s="8">
        <f t="shared" si="260"/>
        <v>1971</v>
      </c>
      <c r="E1684" t="s">
        <v>32</v>
      </c>
      <c r="F1684" s="8" t="str">
        <f t="shared" si="261"/>
        <v>Aug</v>
      </c>
      <c r="G1684">
        <v>15</v>
      </c>
      <c r="H1684" s="15" t="str">
        <f t="shared" si="262"/>
        <v>15-Aug-1971</v>
      </c>
      <c r="I1684" s="13">
        <v>26160</v>
      </c>
      <c r="J1684" s="18">
        <f t="shared" si="263"/>
        <v>51</v>
      </c>
      <c r="K1684">
        <v>0</v>
      </c>
      <c r="L1684" s="14">
        <v>15038.51</v>
      </c>
      <c r="M1684" t="s">
        <v>8</v>
      </c>
      <c r="N1684">
        <f t="shared" si="264"/>
        <v>1</v>
      </c>
      <c r="O1684" s="8" t="str">
        <f t="shared" si="265"/>
        <v>tier - 2</v>
      </c>
      <c r="P1684" t="s">
        <v>9</v>
      </c>
      <c r="Q1684">
        <f t="shared" si="266"/>
        <v>1</v>
      </c>
      <c r="R1684" s="8" t="str">
        <f t="shared" si="267"/>
        <v>tier - 3</v>
      </c>
      <c r="S1684" t="s">
        <v>246</v>
      </c>
      <c r="T1684" s="8" t="str">
        <f t="shared" si="268"/>
        <v>R1023</v>
      </c>
    </row>
    <row r="1685" spans="1:20">
      <c r="A1685" t="s">
        <v>1713</v>
      </c>
      <c r="B1685" t="str">
        <f t="shared" si="269"/>
        <v>Id655</v>
      </c>
      <c r="C1685">
        <v>1968</v>
      </c>
      <c r="D1685" s="8">
        <f t="shared" si="260"/>
        <v>1968</v>
      </c>
      <c r="E1685" t="s">
        <v>15</v>
      </c>
      <c r="F1685" s="8" t="str">
        <f t="shared" si="261"/>
        <v>Jun</v>
      </c>
      <c r="G1685">
        <v>12</v>
      </c>
      <c r="H1685" s="15" t="str">
        <f t="shared" si="262"/>
        <v>12-Jun-1968</v>
      </c>
      <c r="I1685" s="13">
        <v>25001</v>
      </c>
      <c r="J1685" s="18">
        <f t="shared" si="263"/>
        <v>54</v>
      </c>
      <c r="K1685">
        <v>0</v>
      </c>
      <c r="L1685" s="14">
        <v>15052.68</v>
      </c>
      <c r="M1685" t="s">
        <v>8</v>
      </c>
      <c r="N1685">
        <f t="shared" si="264"/>
        <v>1</v>
      </c>
      <c r="O1685" s="8" t="str">
        <f t="shared" si="265"/>
        <v>tier - 2</v>
      </c>
      <c r="P1685" t="s">
        <v>8</v>
      </c>
      <c r="Q1685">
        <f t="shared" si="266"/>
        <v>9</v>
      </c>
      <c r="R1685" s="8" t="str">
        <f t="shared" si="267"/>
        <v>tier - 2</v>
      </c>
      <c r="S1685" t="s">
        <v>629</v>
      </c>
      <c r="T1685" s="8" t="str">
        <f t="shared" si="268"/>
        <v>R1022</v>
      </c>
    </row>
    <row r="1686" spans="1:20">
      <c r="A1686" t="s">
        <v>1714</v>
      </c>
      <c r="B1686" t="str">
        <f t="shared" si="269"/>
        <v>Id654</v>
      </c>
      <c r="C1686">
        <v>1975</v>
      </c>
      <c r="D1686" s="8">
        <f t="shared" si="260"/>
        <v>1975</v>
      </c>
      <c r="E1686" t="s">
        <v>34</v>
      </c>
      <c r="F1686" s="8" t="str">
        <f t="shared" si="261"/>
        <v>Oct</v>
      </c>
      <c r="G1686">
        <v>26</v>
      </c>
      <c r="H1686" s="15" t="str">
        <f t="shared" si="262"/>
        <v>26-Oct-1975</v>
      </c>
      <c r="I1686" s="13">
        <v>27693</v>
      </c>
      <c r="J1686" s="18">
        <f t="shared" si="263"/>
        <v>47</v>
      </c>
      <c r="K1686">
        <v>1</v>
      </c>
      <c r="L1686" s="14">
        <v>15090.35</v>
      </c>
      <c r="M1686" t="s">
        <v>8</v>
      </c>
      <c r="N1686">
        <f t="shared" si="264"/>
        <v>1</v>
      </c>
      <c r="O1686" s="8" t="str">
        <f t="shared" si="265"/>
        <v>tier - 2</v>
      </c>
      <c r="P1686" t="s">
        <v>13</v>
      </c>
      <c r="Q1686">
        <f t="shared" si="266"/>
        <v>2</v>
      </c>
      <c r="R1686" s="8" t="str">
        <f t="shared" si="267"/>
        <v>tier - 1</v>
      </c>
      <c r="S1686" t="s">
        <v>246</v>
      </c>
      <c r="T1686" s="8" t="str">
        <f t="shared" si="268"/>
        <v>R1023</v>
      </c>
    </row>
    <row r="1687" spans="1:20">
      <c r="A1687" t="s">
        <v>1715</v>
      </c>
      <c r="B1687" t="str">
        <f t="shared" si="269"/>
        <v>Id653</v>
      </c>
      <c r="C1687">
        <v>1972</v>
      </c>
      <c r="D1687" s="8">
        <f t="shared" si="260"/>
        <v>1972</v>
      </c>
      <c r="E1687" t="s">
        <v>12</v>
      </c>
      <c r="F1687" s="8" t="str">
        <f t="shared" si="261"/>
        <v>Nov</v>
      </c>
      <c r="G1687">
        <v>7</v>
      </c>
      <c r="H1687" s="15" t="str">
        <f t="shared" si="262"/>
        <v>7-Nov-1972</v>
      </c>
      <c r="I1687" s="13">
        <v>26610</v>
      </c>
      <c r="J1687" s="18">
        <f t="shared" si="263"/>
        <v>50</v>
      </c>
      <c r="K1687">
        <v>0</v>
      </c>
      <c r="L1687" s="14">
        <v>15103.69</v>
      </c>
      <c r="M1687" t="s">
        <v>8</v>
      </c>
      <c r="N1687">
        <f t="shared" si="264"/>
        <v>1</v>
      </c>
      <c r="O1687" s="8" t="str">
        <f t="shared" si="265"/>
        <v>tier - 2</v>
      </c>
      <c r="P1687" t="s">
        <v>13</v>
      </c>
      <c r="Q1687">
        <f t="shared" si="266"/>
        <v>2</v>
      </c>
      <c r="R1687" s="8" t="str">
        <f t="shared" si="267"/>
        <v>tier - 1</v>
      </c>
      <c r="S1687" t="s">
        <v>20</v>
      </c>
      <c r="T1687" s="8" t="str">
        <f t="shared" si="268"/>
        <v>R1012</v>
      </c>
    </row>
    <row r="1688" spans="1:20">
      <c r="A1688" t="s">
        <v>1716</v>
      </c>
      <c r="B1688" t="str">
        <f t="shared" si="269"/>
        <v>Id652</v>
      </c>
      <c r="C1688">
        <v>1978</v>
      </c>
      <c r="D1688" s="8">
        <f t="shared" si="260"/>
        <v>1978</v>
      </c>
      <c r="E1688" t="s">
        <v>17</v>
      </c>
      <c r="F1688" s="8" t="str">
        <f t="shared" si="261"/>
        <v>Sep</v>
      </c>
      <c r="G1688">
        <v>5</v>
      </c>
      <c r="H1688" s="15" t="str">
        <f t="shared" si="262"/>
        <v>5-Sep-1978</v>
      </c>
      <c r="I1688" s="13">
        <v>28738</v>
      </c>
      <c r="J1688" s="18">
        <f t="shared" si="263"/>
        <v>44</v>
      </c>
      <c r="K1688">
        <v>2</v>
      </c>
      <c r="L1688" s="14">
        <v>15123.19</v>
      </c>
      <c r="M1688" t="s">
        <v>8</v>
      </c>
      <c r="N1688">
        <f t="shared" si="264"/>
        <v>1</v>
      </c>
      <c r="O1688" s="8" t="str">
        <f t="shared" si="265"/>
        <v>tier - 2</v>
      </c>
      <c r="P1688" t="s">
        <v>13</v>
      </c>
      <c r="Q1688">
        <f t="shared" si="266"/>
        <v>2</v>
      </c>
      <c r="R1688" s="8" t="str">
        <f t="shared" si="267"/>
        <v>tier - 1</v>
      </c>
      <c r="S1688" t="s">
        <v>39</v>
      </c>
      <c r="T1688" s="8" t="str">
        <f t="shared" si="268"/>
        <v>R1011</v>
      </c>
    </row>
    <row r="1689" spans="1:20">
      <c r="A1689" t="s">
        <v>1717</v>
      </c>
      <c r="B1689" t="str">
        <f t="shared" si="269"/>
        <v>Id651</v>
      </c>
      <c r="C1689">
        <v>1971</v>
      </c>
      <c r="D1689" s="8">
        <f t="shared" si="260"/>
        <v>1971</v>
      </c>
      <c r="E1689" t="s">
        <v>12</v>
      </c>
      <c r="F1689" s="8" t="str">
        <f t="shared" si="261"/>
        <v>Nov</v>
      </c>
      <c r="G1689">
        <v>25</v>
      </c>
      <c r="H1689" s="15" t="str">
        <f t="shared" si="262"/>
        <v>25-Nov-1971</v>
      </c>
      <c r="I1689" s="13">
        <v>26262</v>
      </c>
      <c r="J1689" s="18">
        <f t="shared" si="263"/>
        <v>51</v>
      </c>
      <c r="K1689">
        <v>0</v>
      </c>
      <c r="L1689" s="14">
        <v>15150.44</v>
      </c>
      <c r="M1689" t="s">
        <v>8</v>
      </c>
      <c r="N1689">
        <f t="shared" si="264"/>
        <v>1</v>
      </c>
      <c r="O1689" s="8" t="str">
        <f t="shared" si="265"/>
        <v>tier - 2</v>
      </c>
      <c r="P1689" t="s">
        <v>13</v>
      </c>
      <c r="Q1689">
        <f t="shared" si="266"/>
        <v>2</v>
      </c>
      <c r="R1689" s="8" t="str">
        <f t="shared" si="267"/>
        <v>tier - 1</v>
      </c>
      <c r="S1689" t="s">
        <v>246</v>
      </c>
      <c r="T1689" s="8" t="str">
        <f t="shared" si="268"/>
        <v>R1023</v>
      </c>
    </row>
    <row r="1690" spans="1:20">
      <c r="A1690" t="s">
        <v>1718</v>
      </c>
      <c r="B1690" t="str">
        <f t="shared" si="269"/>
        <v>Id650</v>
      </c>
      <c r="C1690">
        <v>1962</v>
      </c>
      <c r="D1690" s="8">
        <f t="shared" si="260"/>
        <v>1962</v>
      </c>
      <c r="E1690" t="s">
        <v>34</v>
      </c>
      <c r="F1690" s="8" t="str">
        <f t="shared" si="261"/>
        <v>Oct</v>
      </c>
      <c r="G1690">
        <v>25</v>
      </c>
      <c r="H1690" s="15" t="str">
        <f t="shared" si="262"/>
        <v>25-Oct-1962</v>
      </c>
      <c r="I1690" s="13">
        <v>22944</v>
      </c>
      <c r="J1690" s="18">
        <f t="shared" si="263"/>
        <v>60</v>
      </c>
      <c r="K1690">
        <v>0</v>
      </c>
      <c r="L1690" s="14">
        <v>15161.25</v>
      </c>
      <c r="M1690" t="s">
        <v>8</v>
      </c>
      <c r="N1690">
        <f t="shared" si="264"/>
        <v>1</v>
      </c>
      <c r="O1690" s="8" t="str">
        <f t="shared" si="265"/>
        <v>tier - 2</v>
      </c>
      <c r="P1690" t="s">
        <v>8</v>
      </c>
      <c r="Q1690">
        <f t="shared" si="266"/>
        <v>9</v>
      </c>
      <c r="R1690" s="8" t="str">
        <f t="shared" si="267"/>
        <v>tier - 2</v>
      </c>
      <c r="S1690" t="s">
        <v>20</v>
      </c>
      <c r="T1690" s="8" t="str">
        <f t="shared" si="268"/>
        <v>R1012</v>
      </c>
    </row>
    <row r="1691" spans="1:20">
      <c r="A1691" t="s">
        <v>1719</v>
      </c>
      <c r="B1691" t="str">
        <f t="shared" si="269"/>
        <v>Id649</v>
      </c>
      <c r="C1691">
        <v>1959</v>
      </c>
      <c r="D1691" s="8">
        <f t="shared" si="260"/>
        <v>1959</v>
      </c>
      <c r="E1691" t="s">
        <v>15</v>
      </c>
      <c r="F1691" s="8" t="str">
        <f t="shared" si="261"/>
        <v>Jun</v>
      </c>
      <c r="G1691">
        <v>4</v>
      </c>
      <c r="H1691" s="15" t="str">
        <f t="shared" si="262"/>
        <v>4-Jun-1959</v>
      </c>
      <c r="I1691" s="13">
        <v>21705</v>
      </c>
      <c r="J1691" s="18">
        <f t="shared" si="263"/>
        <v>64</v>
      </c>
      <c r="K1691">
        <v>3</v>
      </c>
      <c r="L1691" s="14">
        <v>15161.53</v>
      </c>
      <c r="M1691" t="s">
        <v>8</v>
      </c>
      <c r="N1691">
        <f t="shared" si="264"/>
        <v>1</v>
      </c>
      <c r="O1691" s="8" t="str">
        <f t="shared" si="265"/>
        <v>tier - 2</v>
      </c>
      <c r="P1691" t="s">
        <v>13</v>
      </c>
      <c r="Q1691">
        <f t="shared" si="266"/>
        <v>2</v>
      </c>
      <c r="R1691" s="8" t="str">
        <f t="shared" si="267"/>
        <v>tier - 1</v>
      </c>
      <c r="S1691" t="s">
        <v>10</v>
      </c>
      <c r="T1691" s="8" t="str">
        <f t="shared" si="268"/>
        <v>R1013</v>
      </c>
    </row>
    <row r="1692" spans="1:20">
      <c r="A1692" t="s">
        <v>1720</v>
      </c>
      <c r="B1692" t="str">
        <f t="shared" si="269"/>
        <v>Id648</v>
      </c>
      <c r="C1692">
        <v>1959</v>
      </c>
      <c r="D1692" s="8">
        <f t="shared" si="260"/>
        <v>1959</v>
      </c>
      <c r="E1692" t="s">
        <v>27</v>
      </c>
      <c r="F1692" s="8" t="str">
        <f t="shared" si="261"/>
        <v>Dec</v>
      </c>
      <c r="G1692">
        <v>3</v>
      </c>
      <c r="H1692" s="15" t="str">
        <f t="shared" si="262"/>
        <v>3-Dec-1959</v>
      </c>
      <c r="I1692" s="13">
        <v>21887</v>
      </c>
      <c r="J1692" s="18">
        <f t="shared" si="263"/>
        <v>63</v>
      </c>
      <c r="K1692">
        <v>3</v>
      </c>
      <c r="L1692" s="14">
        <v>15170.07</v>
      </c>
      <c r="M1692" t="s">
        <v>8</v>
      </c>
      <c r="N1692">
        <f t="shared" si="264"/>
        <v>1</v>
      </c>
      <c r="O1692" s="8" t="str">
        <f t="shared" si="265"/>
        <v>tier - 2</v>
      </c>
      <c r="P1692" t="s">
        <v>9</v>
      </c>
      <c r="Q1692">
        <f t="shared" si="266"/>
        <v>1</v>
      </c>
      <c r="R1692" s="8" t="str">
        <f t="shared" si="267"/>
        <v>tier - 3</v>
      </c>
      <c r="S1692" t="s">
        <v>39</v>
      </c>
      <c r="T1692" s="8" t="str">
        <f t="shared" si="268"/>
        <v>R1011</v>
      </c>
    </row>
    <row r="1693" spans="1:20">
      <c r="A1693" t="s">
        <v>1721</v>
      </c>
      <c r="B1693" t="str">
        <f t="shared" si="269"/>
        <v>Id647</v>
      </c>
      <c r="C1693">
        <v>1962</v>
      </c>
      <c r="D1693" s="8">
        <f t="shared" si="260"/>
        <v>1962</v>
      </c>
      <c r="E1693" t="s">
        <v>15</v>
      </c>
      <c r="F1693" s="8" t="str">
        <f t="shared" si="261"/>
        <v>Jun</v>
      </c>
      <c r="G1693">
        <v>17</v>
      </c>
      <c r="H1693" s="15" t="str">
        <f t="shared" si="262"/>
        <v>17-Jun-1962</v>
      </c>
      <c r="I1693" s="13">
        <v>22814</v>
      </c>
      <c r="J1693" s="18">
        <f t="shared" si="263"/>
        <v>60</v>
      </c>
      <c r="K1693">
        <v>0</v>
      </c>
      <c r="L1693" s="14">
        <v>15174.81</v>
      </c>
      <c r="M1693" t="s">
        <v>8</v>
      </c>
      <c r="N1693">
        <f t="shared" si="264"/>
        <v>1</v>
      </c>
      <c r="O1693" s="8" t="str">
        <f t="shared" si="265"/>
        <v>tier - 2</v>
      </c>
      <c r="P1693" t="s">
        <v>13</v>
      </c>
      <c r="Q1693">
        <f t="shared" si="266"/>
        <v>2</v>
      </c>
      <c r="R1693" s="8" t="str">
        <f t="shared" si="267"/>
        <v>tier - 1</v>
      </c>
      <c r="S1693" t="s">
        <v>20</v>
      </c>
      <c r="T1693" s="8" t="str">
        <f t="shared" si="268"/>
        <v>R1012</v>
      </c>
    </row>
    <row r="1694" spans="1:20">
      <c r="A1694" t="s">
        <v>1722</v>
      </c>
      <c r="B1694" t="str">
        <f t="shared" si="269"/>
        <v>Id646</v>
      </c>
      <c r="C1694">
        <v>1978</v>
      </c>
      <c r="D1694" s="8">
        <f t="shared" si="260"/>
        <v>1978</v>
      </c>
      <c r="E1694" t="s">
        <v>12</v>
      </c>
      <c r="F1694" s="8" t="str">
        <f t="shared" si="261"/>
        <v>Nov</v>
      </c>
      <c r="G1694">
        <v>23</v>
      </c>
      <c r="H1694" s="15" t="str">
        <f t="shared" si="262"/>
        <v>23-Nov-1978</v>
      </c>
      <c r="I1694" s="13">
        <v>28817</v>
      </c>
      <c r="J1694" s="18">
        <f t="shared" si="263"/>
        <v>44</v>
      </c>
      <c r="K1694">
        <v>2</v>
      </c>
      <c r="L1694" s="14">
        <v>15207.92</v>
      </c>
      <c r="M1694" t="s">
        <v>8</v>
      </c>
      <c r="N1694">
        <f t="shared" si="264"/>
        <v>1</v>
      </c>
      <c r="O1694" s="8" t="str">
        <f t="shared" si="265"/>
        <v>tier - 2</v>
      </c>
      <c r="P1694" t="s">
        <v>13</v>
      </c>
      <c r="Q1694">
        <f t="shared" si="266"/>
        <v>2</v>
      </c>
      <c r="R1694" s="8" t="str">
        <f t="shared" si="267"/>
        <v>tier - 1</v>
      </c>
      <c r="S1694" t="s">
        <v>20</v>
      </c>
      <c r="T1694" s="8" t="str">
        <f t="shared" si="268"/>
        <v>R1012</v>
      </c>
    </row>
    <row r="1695" spans="1:20">
      <c r="A1695" t="s">
        <v>1723</v>
      </c>
      <c r="B1695" t="str">
        <f t="shared" si="269"/>
        <v>Id645</v>
      </c>
      <c r="C1695">
        <v>1960</v>
      </c>
      <c r="D1695" s="8">
        <f t="shared" si="260"/>
        <v>1960</v>
      </c>
      <c r="E1695" t="s">
        <v>7</v>
      </c>
      <c r="F1695" s="8" t="str">
        <f t="shared" si="261"/>
        <v>Jul</v>
      </c>
      <c r="G1695">
        <v>25</v>
      </c>
      <c r="H1695" s="15" t="str">
        <f t="shared" si="262"/>
        <v>25-Jul-1960</v>
      </c>
      <c r="I1695" s="13">
        <v>22122</v>
      </c>
      <c r="J1695" s="18">
        <f t="shared" si="263"/>
        <v>62</v>
      </c>
      <c r="K1695">
        <v>2</v>
      </c>
      <c r="L1695" s="14">
        <v>15230.32</v>
      </c>
      <c r="M1695" t="s">
        <v>8</v>
      </c>
      <c r="N1695">
        <f t="shared" si="264"/>
        <v>1</v>
      </c>
      <c r="O1695" s="8" t="str">
        <f t="shared" si="265"/>
        <v>tier - 2</v>
      </c>
      <c r="P1695" t="s">
        <v>8</v>
      </c>
      <c r="Q1695">
        <f t="shared" si="266"/>
        <v>9</v>
      </c>
      <c r="R1695" s="8" t="str">
        <f t="shared" si="267"/>
        <v>tier - 2</v>
      </c>
      <c r="S1695" t="s">
        <v>244</v>
      </c>
      <c r="T1695" s="8" t="str">
        <f t="shared" si="268"/>
        <v>R1024</v>
      </c>
    </row>
    <row r="1696" spans="1:20">
      <c r="A1696" t="s">
        <v>1724</v>
      </c>
      <c r="B1696" t="str">
        <f t="shared" si="269"/>
        <v>Id644</v>
      </c>
      <c r="C1696">
        <v>1969</v>
      </c>
      <c r="D1696" s="8">
        <f t="shared" si="260"/>
        <v>1969</v>
      </c>
      <c r="E1696" t="s">
        <v>17</v>
      </c>
      <c r="F1696" s="8" t="str">
        <f t="shared" si="261"/>
        <v>Sep</v>
      </c>
      <c r="G1696">
        <v>16</v>
      </c>
      <c r="H1696" s="15" t="str">
        <f t="shared" si="262"/>
        <v>16-Sep-1969</v>
      </c>
      <c r="I1696" s="13">
        <v>25462</v>
      </c>
      <c r="J1696" s="18">
        <f t="shared" si="263"/>
        <v>53</v>
      </c>
      <c r="K1696">
        <v>0</v>
      </c>
      <c r="L1696" s="14">
        <v>15260.52</v>
      </c>
      <c r="M1696" t="s">
        <v>8</v>
      </c>
      <c r="N1696">
        <f t="shared" si="264"/>
        <v>1</v>
      </c>
      <c r="O1696" s="8" t="str">
        <f t="shared" si="265"/>
        <v>tier - 2</v>
      </c>
      <c r="P1696" t="s">
        <v>8</v>
      </c>
      <c r="Q1696">
        <f t="shared" si="266"/>
        <v>9</v>
      </c>
      <c r="R1696" s="8" t="str">
        <f t="shared" si="267"/>
        <v>tier - 2</v>
      </c>
      <c r="S1696" t="s">
        <v>246</v>
      </c>
      <c r="T1696" s="8" t="str">
        <f t="shared" si="268"/>
        <v>R1023</v>
      </c>
    </row>
    <row r="1697" spans="1:20">
      <c r="A1697" t="s">
        <v>1725</v>
      </c>
      <c r="B1697" t="str">
        <f t="shared" si="269"/>
        <v>Id643</v>
      </c>
      <c r="C1697">
        <v>1963</v>
      </c>
      <c r="D1697" s="8">
        <f t="shared" si="260"/>
        <v>1963</v>
      </c>
      <c r="E1697" t="s">
        <v>27</v>
      </c>
      <c r="F1697" s="8" t="str">
        <f t="shared" si="261"/>
        <v>Dec</v>
      </c>
      <c r="G1697">
        <v>13</v>
      </c>
      <c r="H1697" s="15" t="str">
        <f t="shared" si="262"/>
        <v>13-Dec-1963</v>
      </c>
      <c r="I1697" s="13">
        <v>23358</v>
      </c>
      <c r="J1697" s="18">
        <f t="shared" si="263"/>
        <v>59</v>
      </c>
      <c r="K1697">
        <v>0</v>
      </c>
      <c r="L1697" s="14">
        <v>15322.77</v>
      </c>
      <c r="M1697" t="s">
        <v>8</v>
      </c>
      <c r="N1697">
        <f t="shared" si="264"/>
        <v>1</v>
      </c>
      <c r="O1697" s="8" t="str">
        <f t="shared" si="265"/>
        <v>tier - 2</v>
      </c>
      <c r="P1697" t="s">
        <v>9</v>
      </c>
      <c r="Q1697">
        <f t="shared" si="266"/>
        <v>1</v>
      </c>
      <c r="R1697" s="8" t="str">
        <f t="shared" si="267"/>
        <v>tier - 3</v>
      </c>
      <c r="S1697" t="s">
        <v>297</v>
      </c>
      <c r="T1697" s="8" t="str">
        <f t="shared" si="268"/>
        <v>R1021</v>
      </c>
    </row>
    <row r="1698" spans="1:20">
      <c r="A1698" t="s">
        <v>1726</v>
      </c>
      <c r="B1698" t="str">
        <f t="shared" si="269"/>
        <v>Id642</v>
      </c>
      <c r="C1698">
        <v>2001</v>
      </c>
      <c r="D1698" s="8">
        <f t="shared" si="260"/>
        <v>2001</v>
      </c>
      <c r="E1698" t="s">
        <v>7</v>
      </c>
      <c r="F1698" s="8" t="str">
        <f t="shared" si="261"/>
        <v>Jul</v>
      </c>
      <c r="G1698">
        <v>14</v>
      </c>
      <c r="H1698" s="15" t="str">
        <f t="shared" si="262"/>
        <v>14-Jul-2001</v>
      </c>
      <c r="I1698" s="13">
        <v>37086</v>
      </c>
      <c r="J1698" s="18">
        <f t="shared" si="263"/>
        <v>21</v>
      </c>
      <c r="K1698">
        <v>1</v>
      </c>
      <c r="L1698" s="14">
        <v>15359.1</v>
      </c>
      <c r="M1698" t="s">
        <v>8</v>
      </c>
      <c r="N1698">
        <f t="shared" si="264"/>
        <v>1</v>
      </c>
      <c r="O1698" s="8" t="str">
        <f t="shared" si="265"/>
        <v>tier - 2</v>
      </c>
      <c r="P1698" t="s">
        <v>9</v>
      </c>
      <c r="Q1698">
        <f t="shared" si="266"/>
        <v>1</v>
      </c>
      <c r="R1698" s="8" t="str">
        <f t="shared" si="267"/>
        <v>tier - 3</v>
      </c>
      <c r="S1698" t="s">
        <v>244</v>
      </c>
      <c r="T1698" s="8" t="str">
        <f t="shared" si="268"/>
        <v>R1024</v>
      </c>
    </row>
    <row r="1699" spans="1:20">
      <c r="A1699" t="s">
        <v>1727</v>
      </c>
      <c r="B1699" t="str">
        <f t="shared" si="269"/>
        <v>Id641</v>
      </c>
      <c r="C1699">
        <v>1988</v>
      </c>
      <c r="D1699" s="8">
        <f t="shared" si="260"/>
        <v>1988</v>
      </c>
      <c r="E1699" t="s">
        <v>27</v>
      </c>
      <c r="F1699" s="8" t="str">
        <f t="shared" si="261"/>
        <v>Dec</v>
      </c>
      <c r="G1699">
        <v>17</v>
      </c>
      <c r="H1699" s="15" t="str">
        <f t="shared" si="262"/>
        <v>17-Dec-1988</v>
      </c>
      <c r="I1699" s="13">
        <v>32494</v>
      </c>
      <c r="J1699" s="18">
        <f t="shared" si="263"/>
        <v>34</v>
      </c>
      <c r="K1699">
        <v>3</v>
      </c>
      <c r="L1699" s="14">
        <v>15361.5</v>
      </c>
      <c r="M1699" t="s">
        <v>8</v>
      </c>
      <c r="N1699">
        <f t="shared" si="264"/>
        <v>1</v>
      </c>
      <c r="O1699" s="8" t="str">
        <f t="shared" si="265"/>
        <v>tier - 2</v>
      </c>
      <c r="P1699" t="s">
        <v>9</v>
      </c>
      <c r="Q1699">
        <f t="shared" si="266"/>
        <v>1</v>
      </c>
      <c r="R1699" s="8" t="str">
        <f t="shared" si="267"/>
        <v>tier - 3</v>
      </c>
      <c r="S1699" t="s">
        <v>246</v>
      </c>
      <c r="T1699" s="8" t="str">
        <f t="shared" si="268"/>
        <v>R1023</v>
      </c>
    </row>
    <row r="1700" spans="1:20">
      <c r="A1700" t="s">
        <v>1728</v>
      </c>
      <c r="B1700" t="str">
        <f t="shared" si="269"/>
        <v>Id640</v>
      </c>
      <c r="C1700">
        <v>1968</v>
      </c>
      <c r="D1700" s="8">
        <f t="shared" si="260"/>
        <v>1968</v>
      </c>
      <c r="E1700" t="s">
        <v>7</v>
      </c>
      <c r="F1700" s="8" t="str">
        <f t="shared" si="261"/>
        <v>Jul</v>
      </c>
      <c r="G1700">
        <v>18</v>
      </c>
      <c r="H1700" s="15" t="str">
        <f t="shared" si="262"/>
        <v>18-Jul-1968</v>
      </c>
      <c r="I1700" s="13">
        <v>25037</v>
      </c>
      <c r="J1700" s="18">
        <f t="shared" si="263"/>
        <v>54</v>
      </c>
      <c r="K1700">
        <v>0</v>
      </c>
      <c r="L1700" s="14">
        <v>15363.77</v>
      </c>
      <c r="M1700" t="s">
        <v>8</v>
      </c>
      <c r="N1700">
        <f t="shared" si="264"/>
        <v>1</v>
      </c>
      <c r="O1700" s="8" t="str">
        <f t="shared" si="265"/>
        <v>tier - 2</v>
      </c>
      <c r="P1700" t="s">
        <v>13</v>
      </c>
      <c r="Q1700">
        <f t="shared" si="266"/>
        <v>2</v>
      </c>
      <c r="R1700" s="8" t="str">
        <f t="shared" si="267"/>
        <v>tier - 1</v>
      </c>
      <c r="S1700" t="s">
        <v>532</v>
      </c>
      <c r="T1700" s="8" t="str">
        <f t="shared" si="268"/>
        <v>R1026</v>
      </c>
    </row>
    <row r="1701" spans="1:20">
      <c r="A1701" t="s">
        <v>1729</v>
      </c>
      <c r="B1701" t="str">
        <f t="shared" si="269"/>
        <v>Id639</v>
      </c>
      <c r="C1701">
        <v>1962</v>
      </c>
      <c r="D1701" s="8">
        <f t="shared" si="260"/>
        <v>1962</v>
      </c>
      <c r="E1701" t="s">
        <v>17</v>
      </c>
      <c r="F1701" s="8" t="str">
        <f t="shared" si="261"/>
        <v>Sep</v>
      </c>
      <c r="G1701">
        <v>6</v>
      </c>
      <c r="H1701" s="15" t="str">
        <f t="shared" si="262"/>
        <v>6-Sep-1962</v>
      </c>
      <c r="I1701" s="13">
        <v>22895</v>
      </c>
      <c r="J1701" s="18">
        <f t="shared" si="263"/>
        <v>60</v>
      </c>
      <c r="K1701">
        <v>0</v>
      </c>
      <c r="L1701" s="14">
        <v>15368.22</v>
      </c>
      <c r="M1701" t="s">
        <v>8</v>
      </c>
      <c r="N1701">
        <f t="shared" si="264"/>
        <v>1</v>
      </c>
      <c r="O1701" s="8" t="str">
        <f t="shared" si="265"/>
        <v>tier - 2</v>
      </c>
      <c r="P1701" t="s">
        <v>8</v>
      </c>
      <c r="Q1701">
        <f t="shared" si="266"/>
        <v>9</v>
      </c>
      <c r="R1701" s="8" t="str">
        <f t="shared" si="267"/>
        <v>tier - 2</v>
      </c>
      <c r="S1701" t="s">
        <v>39</v>
      </c>
      <c r="T1701" s="8" t="str">
        <f t="shared" si="268"/>
        <v>R1011</v>
      </c>
    </row>
    <row r="1702" spans="1:20">
      <c r="A1702" t="s">
        <v>1730</v>
      </c>
      <c r="B1702" t="str">
        <f t="shared" si="269"/>
        <v>Id638</v>
      </c>
      <c r="C1702">
        <v>1964</v>
      </c>
      <c r="D1702" s="8">
        <f t="shared" si="260"/>
        <v>1964</v>
      </c>
      <c r="E1702" t="s">
        <v>17</v>
      </c>
      <c r="F1702" s="8" t="str">
        <f t="shared" si="261"/>
        <v>Sep</v>
      </c>
      <c r="G1702">
        <v>4</v>
      </c>
      <c r="H1702" s="15" t="str">
        <f t="shared" si="262"/>
        <v>4-Sep-1964</v>
      </c>
      <c r="I1702" s="13">
        <v>23624</v>
      </c>
      <c r="J1702" s="18">
        <f t="shared" si="263"/>
        <v>58</v>
      </c>
      <c r="K1702">
        <v>0</v>
      </c>
      <c r="L1702" s="14">
        <v>15377.77</v>
      </c>
      <c r="M1702" t="s">
        <v>8</v>
      </c>
      <c r="N1702">
        <f t="shared" si="264"/>
        <v>1</v>
      </c>
      <c r="O1702" s="8" t="str">
        <f t="shared" si="265"/>
        <v>tier - 2</v>
      </c>
      <c r="P1702" t="s">
        <v>8</v>
      </c>
      <c r="Q1702">
        <f t="shared" si="266"/>
        <v>9</v>
      </c>
      <c r="R1702" s="8" t="str">
        <f t="shared" si="267"/>
        <v>tier - 2</v>
      </c>
      <c r="S1702" t="s">
        <v>20</v>
      </c>
      <c r="T1702" s="8" t="str">
        <f t="shared" si="268"/>
        <v>R1012</v>
      </c>
    </row>
    <row r="1703" spans="1:20">
      <c r="A1703" t="s">
        <v>1731</v>
      </c>
      <c r="B1703" t="str">
        <f t="shared" si="269"/>
        <v>Id637</v>
      </c>
      <c r="C1703">
        <v>1990</v>
      </c>
      <c r="D1703" s="8">
        <f t="shared" si="260"/>
        <v>1990</v>
      </c>
      <c r="E1703" t="s">
        <v>34</v>
      </c>
      <c r="F1703" s="8" t="str">
        <f t="shared" si="261"/>
        <v>Oct</v>
      </c>
      <c r="G1703">
        <v>25</v>
      </c>
      <c r="H1703" s="15" t="str">
        <f t="shared" si="262"/>
        <v>25-Oct-1990</v>
      </c>
      <c r="I1703" s="13">
        <v>33171</v>
      </c>
      <c r="J1703" s="18">
        <f t="shared" si="263"/>
        <v>32</v>
      </c>
      <c r="K1703">
        <v>3</v>
      </c>
      <c r="L1703" s="14">
        <v>15440.2</v>
      </c>
      <c r="M1703" t="s">
        <v>8</v>
      </c>
      <c r="N1703">
        <f t="shared" si="264"/>
        <v>1</v>
      </c>
      <c r="O1703" s="8" t="str">
        <f t="shared" si="265"/>
        <v>tier - 2</v>
      </c>
      <c r="P1703" t="s">
        <v>13</v>
      </c>
      <c r="Q1703">
        <f t="shared" si="266"/>
        <v>2</v>
      </c>
      <c r="R1703" s="8" t="str">
        <f t="shared" si="267"/>
        <v>tier - 1</v>
      </c>
      <c r="S1703" t="s">
        <v>20</v>
      </c>
      <c r="T1703" s="8" t="str">
        <f t="shared" si="268"/>
        <v>R1012</v>
      </c>
    </row>
    <row r="1704" spans="1:20">
      <c r="A1704" t="s">
        <v>1732</v>
      </c>
      <c r="B1704" t="str">
        <f t="shared" si="269"/>
        <v>Id636</v>
      </c>
      <c r="C1704">
        <v>1976</v>
      </c>
      <c r="D1704" s="8">
        <f t="shared" si="260"/>
        <v>1976</v>
      </c>
      <c r="E1704" t="s">
        <v>7</v>
      </c>
      <c r="F1704" s="8" t="str">
        <f t="shared" si="261"/>
        <v>Jul</v>
      </c>
      <c r="G1704">
        <v>20</v>
      </c>
      <c r="H1704" s="15" t="str">
        <f t="shared" si="262"/>
        <v>20-Jul-1976</v>
      </c>
      <c r="I1704" s="13">
        <v>27961</v>
      </c>
      <c r="J1704" s="18">
        <f t="shared" si="263"/>
        <v>46</v>
      </c>
      <c r="K1704">
        <v>2</v>
      </c>
      <c r="L1704" s="14">
        <v>15450.48</v>
      </c>
      <c r="M1704" t="s">
        <v>8</v>
      </c>
      <c r="N1704">
        <f t="shared" si="264"/>
        <v>1</v>
      </c>
      <c r="O1704" s="8" t="str">
        <f t="shared" si="265"/>
        <v>tier - 2</v>
      </c>
      <c r="P1704" t="s">
        <v>13</v>
      </c>
      <c r="Q1704">
        <f t="shared" si="266"/>
        <v>2</v>
      </c>
      <c r="R1704" s="8" t="str">
        <f t="shared" si="267"/>
        <v>tier - 1</v>
      </c>
      <c r="S1704" t="s">
        <v>532</v>
      </c>
      <c r="T1704" s="8" t="str">
        <f t="shared" si="268"/>
        <v>R1026</v>
      </c>
    </row>
    <row r="1705" spans="1:20">
      <c r="A1705" t="s">
        <v>1733</v>
      </c>
      <c r="B1705" t="str">
        <f t="shared" si="269"/>
        <v>Id635</v>
      </c>
      <c r="C1705">
        <v>2004</v>
      </c>
      <c r="D1705" s="8">
        <f t="shared" si="260"/>
        <v>2004</v>
      </c>
      <c r="E1705" t="s">
        <v>7</v>
      </c>
      <c r="F1705" s="8" t="str">
        <f t="shared" si="261"/>
        <v>Jul</v>
      </c>
      <c r="G1705">
        <v>17</v>
      </c>
      <c r="H1705" s="15" t="str">
        <f t="shared" si="262"/>
        <v>17-Jul-2004</v>
      </c>
      <c r="I1705" s="13">
        <v>38185</v>
      </c>
      <c r="J1705" s="18">
        <f t="shared" si="263"/>
        <v>18</v>
      </c>
      <c r="K1705">
        <v>0</v>
      </c>
      <c r="L1705" s="14">
        <v>15518.18</v>
      </c>
      <c r="M1705" t="s">
        <v>8</v>
      </c>
      <c r="N1705">
        <f t="shared" si="264"/>
        <v>1</v>
      </c>
      <c r="O1705" s="8" t="str">
        <f t="shared" si="265"/>
        <v>tier - 2</v>
      </c>
      <c r="P1705" t="s">
        <v>9</v>
      </c>
      <c r="Q1705">
        <f t="shared" si="266"/>
        <v>1</v>
      </c>
      <c r="R1705" s="8" t="str">
        <f t="shared" si="267"/>
        <v>tier - 3</v>
      </c>
      <c r="S1705" t="s">
        <v>161</v>
      </c>
      <c r="T1705" s="8" t="str">
        <f t="shared" si="268"/>
        <v>R1015</v>
      </c>
    </row>
    <row r="1706" spans="1:20">
      <c r="A1706" t="s">
        <v>1734</v>
      </c>
      <c r="B1706" t="str">
        <f t="shared" si="269"/>
        <v>Id634</v>
      </c>
      <c r="C1706">
        <v>1974</v>
      </c>
      <c r="D1706" s="8">
        <f t="shared" si="260"/>
        <v>1974</v>
      </c>
      <c r="E1706" t="s">
        <v>15</v>
      </c>
      <c r="F1706" s="8" t="str">
        <f t="shared" si="261"/>
        <v>Jun</v>
      </c>
      <c r="G1706">
        <v>28</v>
      </c>
      <c r="H1706" s="15" t="str">
        <f t="shared" si="262"/>
        <v>28-Jun-1974</v>
      </c>
      <c r="I1706" s="13">
        <v>27208</v>
      </c>
      <c r="J1706" s="18">
        <f t="shared" si="263"/>
        <v>48</v>
      </c>
      <c r="K1706">
        <v>0</v>
      </c>
      <c r="L1706" s="14">
        <v>15532.16</v>
      </c>
      <c r="M1706" t="s">
        <v>8</v>
      </c>
      <c r="N1706">
        <f t="shared" si="264"/>
        <v>1</v>
      </c>
      <c r="O1706" s="8" t="str">
        <f t="shared" si="265"/>
        <v>tier - 2</v>
      </c>
      <c r="P1706" t="s">
        <v>8</v>
      </c>
      <c r="Q1706">
        <f t="shared" si="266"/>
        <v>9</v>
      </c>
      <c r="R1706" s="8" t="str">
        <f t="shared" si="267"/>
        <v>tier - 2</v>
      </c>
      <c r="S1706" t="s">
        <v>532</v>
      </c>
      <c r="T1706" s="8" t="str">
        <f t="shared" si="268"/>
        <v>R1026</v>
      </c>
    </row>
    <row r="1707" spans="1:20">
      <c r="A1707" t="s">
        <v>1735</v>
      </c>
      <c r="B1707" t="str">
        <f t="shared" si="269"/>
        <v>Id633</v>
      </c>
      <c r="C1707">
        <v>1959</v>
      </c>
      <c r="D1707" s="8">
        <f t="shared" si="260"/>
        <v>1959</v>
      </c>
      <c r="E1707" t="s">
        <v>34</v>
      </c>
      <c r="F1707" s="8" t="str">
        <f t="shared" si="261"/>
        <v>Oct</v>
      </c>
      <c r="G1707">
        <v>2</v>
      </c>
      <c r="H1707" s="15" t="str">
        <f t="shared" si="262"/>
        <v>2-Oct-1959</v>
      </c>
      <c r="I1707" s="13">
        <v>21825</v>
      </c>
      <c r="J1707" s="18">
        <f t="shared" si="263"/>
        <v>63</v>
      </c>
      <c r="K1707">
        <v>3</v>
      </c>
      <c r="L1707" s="14">
        <v>15555.19</v>
      </c>
      <c r="M1707" t="s">
        <v>8</v>
      </c>
      <c r="N1707">
        <f t="shared" si="264"/>
        <v>1</v>
      </c>
      <c r="O1707" s="8" t="str">
        <f t="shared" si="265"/>
        <v>tier - 2</v>
      </c>
      <c r="P1707" t="s">
        <v>9</v>
      </c>
      <c r="Q1707">
        <f t="shared" si="266"/>
        <v>1</v>
      </c>
      <c r="R1707" s="8" t="str">
        <f t="shared" si="267"/>
        <v>tier - 3</v>
      </c>
      <c r="S1707" t="s">
        <v>20</v>
      </c>
      <c r="T1707" s="8" t="str">
        <f t="shared" si="268"/>
        <v>R1012</v>
      </c>
    </row>
    <row r="1708" spans="1:20">
      <c r="A1708" t="s">
        <v>1736</v>
      </c>
      <c r="B1708" t="str">
        <f t="shared" si="269"/>
        <v>Id632</v>
      </c>
      <c r="C1708">
        <v>1974</v>
      </c>
      <c r="D1708" s="8">
        <f t="shared" si="260"/>
        <v>1974</v>
      </c>
      <c r="E1708" t="s">
        <v>7</v>
      </c>
      <c r="F1708" s="8" t="str">
        <f t="shared" si="261"/>
        <v>Jul</v>
      </c>
      <c r="G1708">
        <v>30</v>
      </c>
      <c r="H1708" s="15" t="str">
        <f t="shared" si="262"/>
        <v>30-Jul-1974</v>
      </c>
      <c r="I1708" s="13">
        <v>27240</v>
      </c>
      <c r="J1708" s="18">
        <f t="shared" si="263"/>
        <v>48</v>
      </c>
      <c r="K1708">
        <v>0</v>
      </c>
      <c r="L1708" s="14">
        <v>15556.67</v>
      </c>
      <c r="M1708" t="s">
        <v>8</v>
      </c>
      <c r="N1708">
        <f t="shared" si="264"/>
        <v>1</v>
      </c>
      <c r="O1708" s="8" t="str">
        <f t="shared" si="265"/>
        <v>tier - 2</v>
      </c>
      <c r="P1708" t="s">
        <v>8</v>
      </c>
      <c r="Q1708">
        <f t="shared" si="266"/>
        <v>9</v>
      </c>
      <c r="R1708" s="8" t="str">
        <f t="shared" si="267"/>
        <v>tier - 2</v>
      </c>
      <c r="S1708" t="s">
        <v>20</v>
      </c>
      <c r="T1708" s="8" t="str">
        <f t="shared" si="268"/>
        <v>R1012</v>
      </c>
    </row>
    <row r="1709" spans="1:20">
      <c r="A1709" t="s">
        <v>1737</v>
      </c>
      <c r="B1709" t="str">
        <f t="shared" si="269"/>
        <v>Id631</v>
      </c>
      <c r="C1709">
        <v>1965</v>
      </c>
      <c r="D1709" s="8">
        <f t="shared" si="260"/>
        <v>1965</v>
      </c>
      <c r="E1709" t="s">
        <v>34</v>
      </c>
      <c r="F1709" s="8" t="str">
        <f t="shared" si="261"/>
        <v>Oct</v>
      </c>
      <c r="G1709">
        <v>28</v>
      </c>
      <c r="H1709" s="15" t="str">
        <f t="shared" si="262"/>
        <v>28-Oct-1965</v>
      </c>
      <c r="I1709" s="13">
        <v>24043</v>
      </c>
      <c r="J1709" s="18">
        <f t="shared" si="263"/>
        <v>57</v>
      </c>
      <c r="K1709">
        <v>0</v>
      </c>
      <c r="L1709" s="14">
        <v>15608.58</v>
      </c>
      <c r="M1709" t="s">
        <v>8</v>
      </c>
      <c r="N1709">
        <f t="shared" si="264"/>
        <v>1</v>
      </c>
      <c r="O1709" s="8" t="str">
        <f t="shared" si="265"/>
        <v>tier - 2</v>
      </c>
      <c r="P1709" t="s">
        <v>8</v>
      </c>
      <c r="Q1709">
        <f t="shared" si="266"/>
        <v>9</v>
      </c>
      <c r="R1709" s="8" t="str">
        <f t="shared" si="267"/>
        <v>tier - 2</v>
      </c>
      <c r="S1709" t="s">
        <v>532</v>
      </c>
      <c r="T1709" s="8" t="str">
        <f t="shared" si="268"/>
        <v>R1026</v>
      </c>
    </row>
    <row r="1710" spans="1:20">
      <c r="A1710" t="s">
        <v>1738</v>
      </c>
      <c r="B1710" t="str">
        <f t="shared" si="269"/>
        <v>Id630</v>
      </c>
      <c r="C1710">
        <v>1960</v>
      </c>
      <c r="D1710" s="8">
        <f t="shared" si="260"/>
        <v>1960</v>
      </c>
      <c r="E1710" t="s">
        <v>15</v>
      </c>
      <c r="F1710" s="8" t="str">
        <f t="shared" si="261"/>
        <v>Jun</v>
      </c>
      <c r="G1710">
        <v>6</v>
      </c>
      <c r="H1710" s="15" t="str">
        <f t="shared" si="262"/>
        <v>6-Jun-1960</v>
      </c>
      <c r="I1710" s="13">
        <v>22073</v>
      </c>
      <c r="J1710" s="18">
        <f t="shared" si="263"/>
        <v>63</v>
      </c>
      <c r="K1710">
        <v>3</v>
      </c>
      <c r="L1710" s="14">
        <v>15612.19</v>
      </c>
      <c r="M1710" t="s">
        <v>8</v>
      </c>
      <c r="N1710">
        <f t="shared" si="264"/>
        <v>1</v>
      </c>
      <c r="O1710" s="8" t="str">
        <f t="shared" si="265"/>
        <v>tier - 2</v>
      </c>
      <c r="P1710" t="s">
        <v>8</v>
      </c>
      <c r="Q1710">
        <f t="shared" si="266"/>
        <v>9</v>
      </c>
      <c r="R1710" s="8" t="str">
        <f t="shared" si="267"/>
        <v>tier - 2</v>
      </c>
      <c r="S1710" t="s">
        <v>20</v>
      </c>
      <c r="T1710" s="8" t="str">
        <f t="shared" si="268"/>
        <v>R1012</v>
      </c>
    </row>
    <row r="1711" spans="1:20">
      <c r="A1711" t="s">
        <v>1739</v>
      </c>
      <c r="B1711" t="str">
        <f t="shared" si="269"/>
        <v>Id629</v>
      </c>
      <c r="C1711">
        <v>1988</v>
      </c>
      <c r="D1711" s="8">
        <f t="shared" si="260"/>
        <v>1988</v>
      </c>
      <c r="E1711" t="s">
        <v>27</v>
      </c>
      <c r="F1711" s="8" t="str">
        <f t="shared" si="261"/>
        <v>Dec</v>
      </c>
      <c r="G1711">
        <v>22</v>
      </c>
      <c r="H1711" s="15" t="str">
        <f t="shared" si="262"/>
        <v>22-Dec-1988</v>
      </c>
      <c r="I1711" s="13">
        <v>32499</v>
      </c>
      <c r="J1711" s="18">
        <f t="shared" si="263"/>
        <v>34</v>
      </c>
      <c r="K1711">
        <v>3</v>
      </c>
      <c r="L1711" s="14">
        <v>15646.28</v>
      </c>
      <c r="M1711" t="s">
        <v>8</v>
      </c>
      <c r="N1711">
        <f t="shared" si="264"/>
        <v>1</v>
      </c>
      <c r="O1711" s="8" t="str">
        <f t="shared" si="265"/>
        <v>tier - 2</v>
      </c>
      <c r="P1711" t="s">
        <v>8</v>
      </c>
      <c r="Q1711">
        <f t="shared" si="266"/>
        <v>9</v>
      </c>
      <c r="R1711" s="8" t="str">
        <f t="shared" si="267"/>
        <v>tier - 2</v>
      </c>
      <c r="S1711" t="s">
        <v>39</v>
      </c>
      <c r="T1711" s="8" t="str">
        <f t="shared" si="268"/>
        <v>R1011</v>
      </c>
    </row>
    <row r="1712" spans="1:20">
      <c r="A1712" t="s">
        <v>1740</v>
      </c>
      <c r="B1712" t="str">
        <f t="shared" si="269"/>
        <v>Id628</v>
      </c>
      <c r="C1712">
        <v>1973</v>
      </c>
      <c r="D1712" s="8">
        <f t="shared" si="260"/>
        <v>1973</v>
      </c>
      <c r="E1712" t="s">
        <v>15</v>
      </c>
      <c r="F1712" s="8" t="str">
        <f t="shared" si="261"/>
        <v>Jun</v>
      </c>
      <c r="G1712">
        <v>26</v>
      </c>
      <c r="H1712" s="15" t="str">
        <f t="shared" si="262"/>
        <v>26-Jun-1973</v>
      </c>
      <c r="I1712" s="13">
        <v>26841</v>
      </c>
      <c r="J1712" s="18">
        <f t="shared" si="263"/>
        <v>49</v>
      </c>
      <c r="K1712">
        <v>0</v>
      </c>
      <c r="L1712" s="14">
        <v>15670.3</v>
      </c>
      <c r="M1712" t="s">
        <v>8</v>
      </c>
      <c r="N1712">
        <f t="shared" si="264"/>
        <v>1</v>
      </c>
      <c r="O1712" s="8" t="str">
        <f t="shared" si="265"/>
        <v>tier - 2</v>
      </c>
      <c r="P1712" t="s">
        <v>8</v>
      </c>
      <c r="Q1712">
        <f t="shared" si="266"/>
        <v>9</v>
      </c>
      <c r="R1712" s="8" t="str">
        <f t="shared" si="267"/>
        <v>tier - 2</v>
      </c>
      <c r="S1712" t="s">
        <v>532</v>
      </c>
      <c r="T1712" s="8" t="str">
        <f t="shared" si="268"/>
        <v>R1026</v>
      </c>
    </row>
    <row r="1713" spans="1:20">
      <c r="A1713" t="s">
        <v>1741</v>
      </c>
      <c r="B1713" t="str">
        <f t="shared" si="269"/>
        <v>Id627</v>
      </c>
      <c r="C1713">
        <v>1976</v>
      </c>
      <c r="D1713" s="8">
        <f t="shared" si="260"/>
        <v>1976</v>
      </c>
      <c r="E1713" t="s">
        <v>17</v>
      </c>
      <c r="F1713" s="8" t="str">
        <f t="shared" si="261"/>
        <v>Sep</v>
      </c>
      <c r="G1713">
        <v>20</v>
      </c>
      <c r="H1713" s="15" t="str">
        <f t="shared" si="262"/>
        <v>20-Sep-1976</v>
      </c>
      <c r="I1713" s="13">
        <v>28023</v>
      </c>
      <c r="J1713" s="18">
        <f t="shared" si="263"/>
        <v>46</v>
      </c>
      <c r="K1713">
        <v>2</v>
      </c>
      <c r="L1713" s="14">
        <v>15698.86</v>
      </c>
      <c r="M1713" t="s">
        <v>8</v>
      </c>
      <c r="N1713">
        <f t="shared" si="264"/>
        <v>1</v>
      </c>
      <c r="O1713" s="8" t="str">
        <f t="shared" si="265"/>
        <v>tier - 2</v>
      </c>
      <c r="P1713" t="s">
        <v>8</v>
      </c>
      <c r="Q1713">
        <f t="shared" si="266"/>
        <v>9</v>
      </c>
      <c r="R1713" s="8" t="str">
        <f t="shared" si="267"/>
        <v>tier - 2</v>
      </c>
      <c r="S1713" t="s">
        <v>20</v>
      </c>
      <c r="T1713" s="8" t="str">
        <f t="shared" si="268"/>
        <v>R1012</v>
      </c>
    </row>
    <row r="1714" spans="1:20">
      <c r="A1714" t="s">
        <v>1742</v>
      </c>
      <c r="B1714" t="str">
        <f t="shared" si="269"/>
        <v>Id626</v>
      </c>
      <c r="C1714">
        <v>1974</v>
      </c>
      <c r="D1714" s="8">
        <f t="shared" si="260"/>
        <v>1974</v>
      </c>
      <c r="E1714" t="s">
        <v>32</v>
      </c>
      <c r="F1714" s="8" t="str">
        <f t="shared" si="261"/>
        <v>Aug</v>
      </c>
      <c r="G1714">
        <v>29</v>
      </c>
      <c r="H1714" s="15" t="str">
        <f t="shared" si="262"/>
        <v>29-Aug-1974</v>
      </c>
      <c r="I1714" s="13">
        <v>27270</v>
      </c>
      <c r="J1714" s="18">
        <f t="shared" si="263"/>
        <v>48</v>
      </c>
      <c r="K1714">
        <v>0</v>
      </c>
      <c r="L1714" s="14">
        <v>15746.62</v>
      </c>
      <c r="M1714" t="s">
        <v>8</v>
      </c>
      <c r="N1714">
        <f t="shared" si="264"/>
        <v>1</v>
      </c>
      <c r="O1714" s="8" t="str">
        <f t="shared" si="265"/>
        <v>tier - 2</v>
      </c>
      <c r="P1714" t="s">
        <v>13</v>
      </c>
      <c r="Q1714">
        <f t="shared" si="266"/>
        <v>2</v>
      </c>
      <c r="R1714" s="8" t="str">
        <f t="shared" si="267"/>
        <v>tier - 1</v>
      </c>
      <c r="S1714" t="s">
        <v>20</v>
      </c>
      <c r="T1714" s="8" t="str">
        <f t="shared" si="268"/>
        <v>R1012</v>
      </c>
    </row>
    <row r="1715" spans="1:20">
      <c r="A1715" t="s">
        <v>1743</v>
      </c>
      <c r="B1715" t="str">
        <f t="shared" si="269"/>
        <v>Id625</v>
      </c>
      <c r="C1715">
        <v>1997</v>
      </c>
      <c r="D1715" s="8">
        <f t="shared" si="260"/>
        <v>1997</v>
      </c>
      <c r="E1715" t="s">
        <v>34</v>
      </c>
      <c r="F1715" s="8" t="str">
        <f t="shared" si="261"/>
        <v>Oct</v>
      </c>
      <c r="G1715">
        <v>9</v>
      </c>
      <c r="H1715" s="15" t="str">
        <f t="shared" si="262"/>
        <v>9-Oct-1997</v>
      </c>
      <c r="I1715" s="13">
        <v>35712</v>
      </c>
      <c r="J1715" s="18">
        <f t="shared" si="263"/>
        <v>25</v>
      </c>
      <c r="K1715">
        <v>0</v>
      </c>
      <c r="L1715" s="14">
        <v>15817.99</v>
      </c>
      <c r="M1715" t="s">
        <v>8</v>
      </c>
      <c r="N1715">
        <f t="shared" si="264"/>
        <v>1</v>
      </c>
      <c r="O1715" s="8" t="str">
        <f t="shared" si="265"/>
        <v>tier - 2</v>
      </c>
      <c r="P1715" t="s">
        <v>8</v>
      </c>
      <c r="Q1715">
        <f t="shared" si="266"/>
        <v>9</v>
      </c>
      <c r="R1715" s="8" t="str">
        <f t="shared" si="267"/>
        <v>tier - 2</v>
      </c>
      <c r="S1715" t="s">
        <v>20</v>
      </c>
      <c r="T1715" s="8" t="str">
        <f t="shared" si="268"/>
        <v>R1012</v>
      </c>
    </row>
    <row r="1716" spans="1:20">
      <c r="A1716" t="s">
        <v>1744</v>
      </c>
      <c r="B1716" t="str">
        <f t="shared" si="269"/>
        <v>Id624</v>
      </c>
      <c r="C1716">
        <v>1984</v>
      </c>
      <c r="D1716" s="8">
        <f t="shared" si="260"/>
        <v>1984</v>
      </c>
      <c r="E1716" t="s">
        <v>15</v>
      </c>
      <c r="F1716" s="8" t="str">
        <f t="shared" si="261"/>
        <v>Jun</v>
      </c>
      <c r="G1716">
        <v>26</v>
      </c>
      <c r="H1716" s="15" t="str">
        <f t="shared" si="262"/>
        <v>26-Jun-1984</v>
      </c>
      <c r="I1716" s="13">
        <v>30859</v>
      </c>
      <c r="J1716" s="18">
        <f t="shared" si="263"/>
        <v>38</v>
      </c>
      <c r="K1716">
        <v>0</v>
      </c>
      <c r="L1716" s="14">
        <v>15820.7</v>
      </c>
      <c r="M1716" t="s">
        <v>8</v>
      </c>
      <c r="N1716">
        <f t="shared" si="264"/>
        <v>1</v>
      </c>
      <c r="O1716" s="8" t="str">
        <f t="shared" si="265"/>
        <v>tier - 2</v>
      </c>
      <c r="P1716" t="s">
        <v>9</v>
      </c>
      <c r="Q1716">
        <f t="shared" si="266"/>
        <v>1</v>
      </c>
      <c r="R1716" s="8" t="str">
        <f t="shared" si="267"/>
        <v>tier - 3</v>
      </c>
      <c r="S1716" t="s">
        <v>39</v>
      </c>
      <c r="T1716" s="8" t="str">
        <f t="shared" si="268"/>
        <v>R1011</v>
      </c>
    </row>
    <row r="1717" spans="1:20">
      <c r="A1717" t="s">
        <v>1745</v>
      </c>
      <c r="B1717" t="str">
        <f t="shared" si="269"/>
        <v>Id623</v>
      </c>
      <c r="C1717">
        <v>1982</v>
      </c>
      <c r="D1717" s="8">
        <f t="shared" si="260"/>
        <v>1982</v>
      </c>
      <c r="E1717" t="s">
        <v>12</v>
      </c>
      <c r="F1717" s="8" t="str">
        <f t="shared" si="261"/>
        <v>Nov</v>
      </c>
      <c r="G1717">
        <v>11</v>
      </c>
      <c r="H1717" s="15" t="str">
        <f t="shared" si="262"/>
        <v>11-Nov-1982</v>
      </c>
      <c r="I1717" s="13">
        <v>30266</v>
      </c>
      <c r="J1717" s="18">
        <f t="shared" si="263"/>
        <v>40</v>
      </c>
      <c r="K1717">
        <v>4</v>
      </c>
      <c r="L1717" s="14">
        <v>15828.82</v>
      </c>
      <c r="M1717" t="s">
        <v>8</v>
      </c>
      <c r="N1717">
        <f t="shared" si="264"/>
        <v>1</v>
      </c>
      <c r="O1717" s="8" t="str">
        <f t="shared" si="265"/>
        <v>tier - 2</v>
      </c>
      <c r="P1717" t="s">
        <v>9</v>
      </c>
      <c r="Q1717">
        <f t="shared" si="266"/>
        <v>1</v>
      </c>
      <c r="R1717" s="8" t="str">
        <f t="shared" si="267"/>
        <v>tier - 3</v>
      </c>
      <c r="S1717" t="s">
        <v>39</v>
      </c>
      <c r="T1717" s="8" t="str">
        <f t="shared" si="268"/>
        <v>R1011</v>
      </c>
    </row>
    <row r="1718" spans="1:20">
      <c r="A1718" t="s">
        <v>1746</v>
      </c>
      <c r="B1718" t="str">
        <f t="shared" si="269"/>
        <v>Id622</v>
      </c>
      <c r="C1718">
        <v>1962</v>
      </c>
      <c r="D1718" s="8">
        <f t="shared" si="260"/>
        <v>1962</v>
      </c>
      <c r="E1718" t="s">
        <v>27</v>
      </c>
      <c r="F1718" s="8" t="str">
        <f t="shared" si="261"/>
        <v>Dec</v>
      </c>
      <c r="G1718">
        <v>25</v>
      </c>
      <c r="H1718" s="15" t="str">
        <f t="shared" si="262"/>
        <v>25-Dec-1962</v>
      </c>
      <c r="I1718" s="13">
        <v>23005</v>
      </c>
      <c r="J1718" s="18">
        <f t="shared" si="263"/>
        <v>60</v>
      </c>
      <c r="K1718">
        <v>0</v>
      </c>
      <c r="L1718" s="14">
        <v>15840.81</v>
      </c>
      <c r="M1718" t="s">
        <v>8</v>
      </c>
      <c r="N1718">
        <f t="shared" si="264"/>
        <v>1</v>
      </c>
      <c r="O1718" s="8" t="str">
        <f t="shared" si="265"/>
        <v>tier - 2</v>
      </c>
      <c r="P1718" t="s">
        <v>13</v>
      </c>
      <c r="Q1718">
        <f t="shared" si="266"/>
        <v>2</v>
      </c>
      <c r="R1718" s="8" t="str">
        <f t="shared" si="267"/>
        <v>tier - 1</v>
      </c>
      <c r="S1718" t="s">
        <v>629</v>
      </c>
      <c r="T1718" s="8" t="str">
        <f t="shared" si="268"/>
        <v>R1022</v>
      </c>
    </row>
    <row r="1719" spans="1:20">
      <c r="A1719" t="s">
        <v>1747</v>
      </c>
      <c r="B1719" t="str">
        <f t="shared" si="269"/>
        <v>Id621</v>
      </c>
      <c r="C1719">
        <v>1980</v>
      </c>
      <c r="D1719" s="8">
        <f t="shared" si="260"/>
        <v>1980</v>
      </c>
      <c r="E1719" t="s">
        <v>34</v>
      </c>
      <c r="F1719" s="8" t="str">
        <f t="shared" si="261"/>
        <v>Oct</v>
      </c>
      <c r="G1719">
        <v>12</v>
      </c>
      <c r="H1719" s="15" t="str">
        <f t="shared" si="262"/>
        <v>12-Oct-1980</v>
      </c>
      <c r="I1719" s="13">
        <v>29506</v>
      </c>
      <c r="J1719" s="18">
        <f t="shared" si="263"/>
        <v>42</v>
      </c>
      <c r="K1719">
        <v>2</v>
      </c>
      <c r="L1719" s="14">
        <v>15922.29</v>
      </c>
      <c r="M1719" t="s">
        <v>8</v>
      </c>
      <c r="N1719">
        <f t="shared" si="264"/>
        <v>1</v>
      </c>
      <c r="O1719" s="8" t="str">
        <f t="shared" si="265"/>
        <v>tier - 2</v>
      </c>
      <c r="P1719" t="s">
        <v>9</v>
      </c>
      <c r="Q1719">
        <f t="shared" si="266"/>
        <v>1</v>
      </c>
      <c r="R1719" s="8" t="str">
        <f t="shared" si="267"/>
        <v>tier - 3</v>
      </c>
      <c r="S1719" t="s">
        <v>532</v>
      </c>
      <c r="T1719" s="8" t="str">
        <f t="shared" si="268"/>
        <v>R1026</v>
      </c>
    </row>
    <row r="1720" spans="1:20">
      <c r="A1720" t="s">
        <v>1748</v>
      </c>
      <c r="B1720" t="str">
        <f t="shared" si="269"/>
        <v>Id620</v>
      </c>
      <c r="C1720">
        <v>1982</v>
      </c>
      <c r="D1720" s="8">
        <f t="shared" si="260"/>
        <v>1982</v>
      </c>
      <c r="E1720" t="s">
        <v>7</v>
      </c>
      <c r="F1720" s="8" t="str">
        <f t="shared" si="261"/>
        <v>Jul</v>
      </c>
      <c r="G1720">
        <v>24</v>
      </c>
      <c r="H1720" s="15" t="str">
        <f t="shared" si="262"/>
        <v>24-Jul-1982</v>
      </c>
      <c r="I1720" s="13">
        <v>30156</v>
      </c>
      <c r="J1720" s="18">
        <f t="shared" si="263"/>
        <v>40</v>
      </c>
      <c r="K1720">
        <v>3</v>
      </c>
      <c r="L1720" s="14">
        <v>15965.29</v>
      </c>
      <c r="M1720" t="s">
        <v>8</v>
      </c>
      <c r="N1720">
        <f t="shared" si="264"/>
        <v>1</v>
      </c>
      <c r="O1720" s="8" t="str">
        <f t="shared" si="265"/>
        <v>tier - 2</v>
      </c>
      <c r="P1720" t="s">
        <v>13</v>
      </c>
      <c r="Q1720">
        <f t="shared" si="266"/>
        <v>2</v>
      </c>
      <c r="R1720" s="8" t="str">
        <f t="shared" si="267"/>
        <v>tier - 1</v>
      </c>
      <c r="S1720" t="s">
        <v>20</v>
      </c>
      <c r="T1720" s="8" t="str">
        <f t="shared" si="268"/>
        <v>R1012</v>
      </c>
    </row>
    <row r="1721" spans="1:20">
      <c r="A1721" t="s">
        <v>1749</v>
      </c>
      <c r="B1721" t="str">
        <f t="shared" si="269"/>
        <v>Id619</v>
      </c>
      <c r="C1721">
        <v>1980</v>
      </c>
      <c r="D1721" s="8">
        <f t="shared" si="260"/>
        <v>1980</v>
      </c>
      <c r="E1721" t="s">
        <v>17</v>
      </c>
      <c r="F1721" s="8" t="str">
        <f t="shared" si="261"/>
        <v>Sep</v>
      </c>
      <c r="G1721">
        <v>19</v>
      </c>
      <c r="H1721" s="15" t="str">
        <f t="shared" si="262"/>
        <v>19-Sep-1980</v>
      </c>
      <c r="I1721" s="13">
        <v>29483</v>
      </c>
      <c r="J1721" s="18">
        <f t="shared" si="263"/>
        <v>42</v>
      </c>
      <c r="K1721">
        <v>2</v>
      </c>
      <c r="L1721" s="14">
        <v>15966.19</v>
      </c>
      <c r="M1721" t="s">
        <v>8</v>
      </c>
      <c r="N1721">
        <f t="shared" si="264"/>
        <v>1</v>
      </c>
      <c r="O1721" s="8" t="str">
        <f t="shared" si="265"/>
        <v>tier - 2</v>
      </c>
      <c r="P1721" t="s">
        <v>8</v>
      </c>
      <c r="Q1721">
        <f t="shared" si="266"/>
        <v>9</v>
      </c>
      <c r="R1721" s="8" t="str">
        <f t="shared" si="267"/>
        <v>tier - 2</v>
      </c>
      <c r="S1721" t="s">
        <v>20</v>
      </c>
      <c r="T1721" s="8" t="str">
        <f t="shared" si="268"/>
        <v>R1012</v>
      </c>
    </row>
    <row r="1722" spans="1:20">
      <c r="A1722" t="s">
        <v>1750</v>
      </c>
      <c r="B1722" t="str">
        <f t="shared" si="269"/>
        <v>Id618</v>
      </c>
      <c r="C1722">
        <v>1988</v>
      </c>
      <c r="D1722" s="8">
        <f t="shared" si="260"/>
        <v>1988</v>
      </c>
      <c r="E1722" t="s">
        <v>27</v>
      </c>
      <c r="F1722" s="8" t="str">
        <f t="shared" si="261"/>
        <v>Dec</v>
      </c>
      <c r="G1722">
        <v>5</v>
      </c>
      <c r="H1722" s="15" t="str">
        <f t="shared" si="262"/>
        <v>5-Dec-1988</v>
      </c>
      <c r="I1722" s="13">
        <v>32482</v>
      </c>
      <c r="J1722" s="18">
        <f t="shared" si="263"/>
        <v>34</v>
      </c>
      <c r="K1722">
        <v>3</v>
      </c>
      <c r="L1722" s="14">
        <v>16059.06</v>
      </c>
      <c r="M1722" t="s">
        <v>8</v>
      </c>
      <c r="N1722">
        <f t="shared" si="264"/>
        <v>1</v>
      </c>
      <c r="O1722" s="8" t="str">
        <f t="shared" si="265"/>
        <v>tier - 2</v>
      </c>
      <c r="P1722" t="s">
        <v>9</v>
      </c>
      <c r="Q1722">
        <f t="shared" si="266"/>
        <v>1</v>
      </c>
      <c r="R1722" s="8" t="str">
        <f t="shared" si="267"/>
        <v>tier - 3</v>
      </c>
      <c r="S1722" t="s">
        <v>20</v>
      </c>
      <c r="T1722" s="8" t="str">
        <f t="shared" si="268"/>
        <v>R1012</v>
      </c>
    </row>
    <row r="1723" spans="1:20">
      <c r="A1723" t="s">
        <v>1751</v>
      </c>
      <c r="B1723" t="str">
        <f t="shared" si="269"/>
        <v>Id617</v>
      </c>
      <c r="C1723">
        <v>1978</v>
      </c>
      <c r="D1723" s="8">
        <f t="shared" si="260"/>
        <v>1978</v>
      </c>
      <c r="E1723" t="s">
        <v>17</v>
      </c>
      <c r="F1723" s="8" t="str">
        <f t="shared" si="261"/>
        <v>Sep</v>
      </c>
      <c r="G1723">
        <v>16</v>
      </c>
      <c r="H1723" s="15" t="str">
        <f t="shared" si="262"/>
        <v>16-Sep-1978</v>
      </c>
      <c r="I1723" s="13">
        <v>28749</v>
      </c>
      <c r="J1723" s="18">
        <f t="shared" si="263"/>
        <v>44</v>
      </c>
      <c r="K1723">
        <v>2</v>
      </c>
      <c r="L1723" s="14">
        <v>16062.89</v>
      </c>
      <c r="M1723" t="s">
        <v>8</v>
      </c>
      <c r="N1723">
        <f t="shared" si="264"/>
        <v>1</v>
      </c>
      <c r="O1723" s="8" t="str">
        <f t="shared" si="265"/>
        <v>tier - 2</v>
      </c>
      <c r="P1723" t="s">
        <v>8</v>
      </c>
      <c r="Q1723">
        <f t="shared" si="266"/>
        <v>9</v>
      </c>
      <c r="R1723" s="8" t="str">
        <f t="shared" si="267"/>
        <v>tier - 2</v>
      </c>
      <c r="S1723" t="s">
        <v>532</v>
      </c>
      <c r="T1723" s="8" t="str">
        <f t="shared" si="268"/>
        <v>R1026</v>
      </c>
    </row>
    <row r="1724" spans="1:20">
      <c r="A1724" t="s">
        <v>1752</v>
      </c>
      <c r="B1724" t="str">
        <f t="shared" si="269"/>
        <v>Id616</v>
      </c>
      <c r="C1724">
        <v>1958</v>
      </c>
      <c r="D1724" s="8">
        <f t="shared" si="260"/>
        <v>1958</v>
      </c>
      <c r="E1724" t="s">
        <v>34</v>
      </c>
      <c r="F1724" s="8" t="str">
        <f t="shared" si="261"/>
        <v>Oct</v>
      </c>
      <c r="G1724">
        <v>22</v>
      </c>
      <c r="H1724" s="15" t="str">
        <f t="shared" si="262"/>
        <v>22-Oct-1958</v>
      </c>
      <c r="I1724" s="13">
        <v>21480</v>
      </c>
      <c r="J1724" s="18">
        <f t="shared" si="263"/>
        <v>64</v>
      </c>
      <c r="K1724">
        <v>2</v>
      </c>
      <c r="L1724" s="14">
        <v>16069.08</v>
      </c>
      <c r="M1724" t="s">
        <v>8</v>
      </c>
      <c r="N1724">
        <f t="shared" si="264"/>
        <v>1</v>
      </c>
      <c r="O1724" s="8" t="str">
        <f t="shared" si="265"/>
        <v>tier - 2</v>
      </c>
      <c r="P1724" t="s">
        <v>8</v>
      </c>
      <c r="Q1724">
        <f t="shared" si="266"/>
        <v>9</v>
      </c>
      <c r="R1724" s="8" t="str">
        <f t="shared" si="267"/>
        <v>tier - 2</v>
      </c>
      <c r="S1724" t="s">
        <v>244</v>
      </c>
      <c r="T1724" s="8" t="str">
        <f t="shared" si="268"/>
        <v>R1024</v>
      </c>
    </row>
    <row r="1725" spans="1:20">
      <c r="A1725" t="s">
        <v>1753</v>
      </c>
      <c r="B1725" t="str">
        <f t="shared" si="269"/>
        <v>Id615</v>
      </c>
      <c r="C1725">
        <v>1958</v>
      </c>
      <c r="D1725" s="8">
        <f t="shared" si="260"/>
        <v>1958</v>
      </c>
      <c r="E1725" t="s">
        <v>15</v>
      </c>
      <c r="F1725" s="8" t="str">
        <f t="shared" si="261"/>
        <v>Jun</v>
      </c>
      <c r="G1725">
        <v>21</v>
      </c>
      <c r="H1725" s="15" t="str">
        <f t="shared" si="262"/>
        <v>21-Jun-1958</v>
      </c>
      <c r="I1725" s="13">
        <v>21357</v>
      </c>
      <c r="J1725" s="18">
        <f t="shared" si="263"/>
        <v>64</v>
      </c>
      <c r="K1725">
        <v>3</v>
      </c>
      <c r="L1725" s="14">
        <v>16085.13</v>
      </c>
      <c r="M1725" t="s">
        <v>8</v>
      </c>
      <c r="N1725">
        <f t="shared" si="264"/>
        <v>1</v>
      </c>
      <c r="O1725" s="8" t="str">
        <f t="shared" si="265"/>
        <v>tier - 2</v>
      </c>
      <c r="P1725" t="s">
        <v>8</v>
      </c>
      <c r="Q1725">
        <f t="shared" si="266"/>
        <v>9</v>
      </c>
      <c r="R1725" s="8" t="str">
        <f t="shared" si="267"/>
        <v>tier - 2</v>
      </c>
      <c r="S1725" t="s">
        <v>10</v>
      </c>
      <c r="T1725" s="8" t="str">
        <f t="shared" si="268"/>
        <v>R1013</v>
      </c>
    </row>
    <row r="1726" spans="1:20">
      <c r="A1726" t="s">
        <v>1754</v>
      </c>
      <c r="B1726" t="str">
        <f t="shared" si="269"/>
        <v>Id614</v>
      </c>
      <c r="C1726">
        <v>1985</v>
      </c>
      <c r="D1726" s="8">
        <f t="shared" si="260"/>
        <v>1985</v>
      </c>
      <c r="E1726" t="s">
        <v>32</v>
      </c>
      <c r="F1726" s="8" t="str">
        <f t="shared" si="261"/>
        <v>Aug</v>
      </c>
      <c r="G1726">
        <v>27</v>
      </c>
      <c r="H1726" s="15" t="str">
        <f t="shared" si="262"/>
        <v>27-Aug-1985</v>
      </c>
      <c r="I1726" s="13">
        <v>31286</v>
      </c>
      <c r="J1726" s="18">
        <f t="shared" si="263"/>
        <v>37</v>
      </c>
      <c r="K1726">
        <v>3</v>
      </c>
      <c r="L1726" s="14">
        <v>16097.94</v>
      </c>
      <c r="M1726" t="s">
        <v>8</v>
      </c>
      <c r="N1726">
        <f t="shared" si="264"/>
        <v>1</v>
      </c>
      <c r="O1726" s="8" t="str">
        <f t="shared" si="265"/>
        <v>tier - 2</v>
      </c>
      <c r="P1726" t="s">
        <v>9</v>
      </c>
      <c r="Q1726">
        <f t="shared" si="266"/>
        <v>1</v>
      </c>
      <c r="R1726" s="8" t="str">
        <f t="shared" si="267"/>
        <v>tier - 3</v>
      </c>
      <c r="S1726" t="s">
        <v>20</v>
      </c>
      <c r="T1726" s="8" t="str">
        <f t="shared" si="268"/>
        <v>R1012</v>
      </c>
    </row>
    <row r="1727" spans="1:20">
      <c r="A1727" t="s">
        <v>1755</v>
      </c>
      <c r="B1727" t="str">
        <f t="shared" si="269"/>
        <v>Id613</v>
      </c>
      <c r="C1727">
        <v>1993</v>
      </c>
      <c r="D1727" s="8">
        <f t="shared" si="260"/>
        <v>1993</v>
      </c>
      <c r="E1727" t="s">
        <v>32</v>
      </c>
      <c r="F1727" s="8" t="str">
        <f t="shared" si="261"/>
        <v>Aug</v>
      </c>
      <c r="G1727">
        <v>8</v>
      </c>
      <c r="H1727" s="15" t="str">
        <f t="shared" si="262"/>
        <v>8-Aug-1993</v>
      </c>
      <c r="I1727" s="13">
        <v>34189</v>
      </c>
      <c r="J1727" s="18">
        <f t="shared" si="263"/>
        <v>29</v>
      </c>
      <c r="K1727">
        <v>0</v>
      </c>
      <c r="L1727" s="14">
        <v>16115.3</v>
      </c>
      <c r="M1727" t="s">
        <v>8</v>
      </c>
      <c r="N1727">
        <f t="shared" si="264"/>
        <v>1</v>
      </c>
      <c r="O1727" s="8" t="str">
        <f t="shared" si="265"/>
        <v>tier - 2</v>
      </c>
      <c r="P1727" t="s">
        <v>13</v>
      </c>
      <c r="Q1727">
        <f t="shared" si="266"/>
        <v>2</v>
      </c>
      <c r="R1727" s="8" t="str">
        <f t="shared" si="267"/>
        <v>tier - 1</v>
      </c>
      <c r="S1727" t="s">
        <v>244</v>
      </c>
      <c r="T1727" s="8" t="str">
        <f t="shared" si="268"/>
        <v>R1024</v>
      </c>
    </row>
    <row r="1728" spans="1:20">
      <c r="A1728" t="s">
        <v>1756</v>
      </c>
      <c r="B1728" t="str">
        <f t="shared" si="269"/>
        <v>Id612</v>
      </c>
      <c r="C1728">
        <v>1987</v>
      </c>
      <c r="D1728" s="8">
        <f t="shared" si="260"/>
        <v>1987</v>
      </c>
      <c r="E1728" t="s">
        <v>34</v>
      </c>
      <c r="F1728" s="8" t="str">
        <f t="shared" si="261"/>
        <v>Oct</v>
      </c>
      <c r="G1728">
        <v>6</v>
      </c>
      <c r="H1728" s="15" t="str">
        <f t="shared" si="262"/>
        <v>6-Oct-1987</v>
      </c>
      <c r="I1728" s="13">
        <v>32056</v>
      </c>
      <c r="J1728" s="18">
        <f t="shared" si="263"/>
        <v>35</v>
      </c>
      <c r="K1728">
        <v>3</v>
      </c>
      <c r="L1728" s="14">
        <v>16122.65</v>
      </c>
      <c r="M1728" t="s">
        <v>8</v>
      </c>
      <c r="N1728">
        <f t="shared" si="264"/>
        <v>1</v>
      </c>
      <c r="O1728" s="8" t="str">
        <f t="shared" si="265"/>
        <v>tier - 2</v>
      </c>
      <c r="P1728" t="s">
        <v>13</v>
      </c>
      <c r="Q1728">
        <f t="shared" si="266"/>
        <v>2</v>
      </c>
      <c r="R1728" s="8" t="str">
        <f t="shared" si="267"/>
        <v>tier - 1</v>
      </c>
      <c r="S1728" t="s">
        <v>39</v>
      </c>
      <c r="T1728" s="8" t="str">
        <f t="shared" si="268"/>
        <v>R1011</v>
      </c>
    </row>
    <row r="1729" spans="1:20">
      <c r="A1729" t="s">
        <v>1757</v>
      </c>
      <c r="B1729" t="str">
        <f t="shared" si="269"/>
        <v>Id611</v>
      </c>
      <c r="C1729">
        <v>1993</v>
      </c>
      <c r="D1729" s="8">
        <f t="shared" si="260"/>
        <v>1993</v>
      </c>
      <c r="E1729" t="s">
        <v>27</v>
      </c>
      <c r="F1729" s="8" t="str">
        <f t="shared" si="261"/>
        <v>Dec</v>
      </c>
      <c r="G1729">
        <v>12</v>
      </c>
      <c r="H1729" s="15" t="str">
        <f t="shared" si="262"/>
        <v>12-Dec-1993</v>
      </c>
      <c r="I1729" s="13">
        <v>34315</v>
      </c>
      <c r="J1729" s="18">
        <f t="shared" si="263"/>
        <v>29</v>
      </c>
      <c r="K1729">
        <v>0</v>
      </c>
      <c r="L1729" s="14">
        <v>16138.76</v>
      </c>
      <c r="M1729" t="s">
        <v>8</v>
      </c>
      <c r="N1729">
        <f t="shared" si="264"/>
        <v>1</v>
      </c>
      <c r="O1729" s="8" t="str">
        <f t="shared" si="265"/>
        <v>tier - 2</v>
      </c>
      <c r="P1729" t="s">
        <v>9</v>
      </c>
      <c r="Q1729">
        <f t="shared" si="266"/>
        <v>1</v>
      </c>
      <c r="R1729" s="8" t="str">
        <f t="shared" si="267"/>
        <v>tier - 3</v>
      </c>
      <c r="S1729" t="s">
        <v>353</v>
      </c>
      <c r="T1729" s="8" t="str">
        <f t="shared" si="268"/>
        <v>R1017</v>
      </c>
    </row>
    <row r="1730" spans="1:20">
      <c r="A1730" t="s">
        <v>1758</v>
      </c>
      <c r="B1730" t="str">
        <f t="shared" si="269"/>
        <v>Id610</v>
      </c>
      <c r="C1730">
        <v>1982</v>
      </c>
      <c r="D1730" s="8">
        <f t="shared" ref="D1730:D1793" si="270">IF(C1730="?",ROUND(AVERAGE($C$2:$C$2344),0),C1730)</f>
        <v>1982</v>
      </c>
      <c r="E1730" t="s">
        <v>7</v>
      </c>
      <c r="F1730" s="8" t="str">
        <f t="shared" ref="F1730:F1793" si="271">IF(E1730="?","Sep",E1730)</f>
        <v>Jul</v>
      </c>
      <c r="G1730">
        <v>6</v>
      </c>
      <c r="H1730" s="15" t="str">
        <f t="shared" ref="H1730:H1793" si="272">CONCATENATE(G1730,"-",F1730,"-",D1730)</f>
        <v>6-Jul-1982</v>
      </c>
      <c r="I1730" s="13">
        <v>30138</v>
      </c>
      <c r="J1730" s="18">
        <f t="shared" ref="J1730:J1793" si="273">DATEDIF(I1730,"8-6-2023","Y")</f>
        <v>40</v>
      </c>
      <c r="K1730">
        <v>3</v>
      </c>
      <c r="L1730" s="14">
        <v>16152.04</v>
      </c>
      <c r="M1730" t="s">
        <v>8</v>
      </c>
      <c r="N1730">
        <f t="shared" ref="N1730:N1793" si="274">MATCH(M1730,$M$2:$M$2344,0)</f>
        <v>1</v>
      </c>
      <c r="O1730" s="8" t="str">
        <f t="shared" ref="O1730:O1793" si="275">IF(M1730="?",INDEX($M$2:$M$2344,MODE($N$2:$N$2344)),M1730)</f>
        <v>tier - 2</v>
      </c>
      <c r="P1730" t="s">
        <v>13</v>
      </c>
      <c r="Q1730">
        <f t="shared" ref="Q1730:Q1793" si="276">MATCH(P1730,$P$2:$P$2344,0)</f>
        <v>2</v>
      </c>
      <c r="R1730" s="8" t="str">
        <f t="shared" ref="R1730:R1793" si="277">IF(P1730="?",INDEX($P$2:$P$2344,MODE($Q$2:$Q$2344)),P1730)</f>
        <v>tier - 1</v>
      </c>
      <c r="S1730" t="s">
        <v>532</v>
      </c>
      <c r="T1730" s="8" t="str">
        <f t="shared" ref="T1730:T1793" si="278">IF(S1730="?","Unknown",S1730)</f>
        <v>R1026</v>
      </c>
    </row>
    <row r="1731" spans="1:20">
      <c r="A1731" t="s">
        <v>1759</v>
      </c>
      <c r="B1731" t="str">
        <f t="shared" ref="B1731:B1794" si="279">IF(A1731="?", "Unknown",A1731)</f>
        <v>Id609</v>
      </c>
      <c r="C1731">
        <v>1974</v>
      </c>
      <c r="D1731" s="8">
        <f t="shared" si="270"/>
        <v>1974</v>
      </c>
      <c r="E1731" t="s">
        <v>17</v>
      </c>
      <c r="F1731" s="8" t="str">
        <f t="shared" si="271"/>
        <v>Sep</v>
      </c>
      <c r="G1731">
        <v>11</v>
      </c>
      <c r="H1731" s="15" t="str">
        <f t="shared" si="272"/>
        <v>11-Sep-1974</v>
      </c>
      <c r="I1731" s="13">
        <v>27283</v>
      </c>
      <c r="J1731" s="18">
        <f t="shared" si="273"/>
        <v>48</v>
      </c>
      <c r="K1731">
        <v>0</v>
      </c>
      <c r="L1731" s="14">
        <v>16190.97</v>
      </c>
      <c r="M1731" t="s">
        <v>8</v>
      </c>
      <c r="N1731">
        <f t="shared" si="274"/>
        <v>1</v>
      </c>
      <c r="O1731" s="8" t="str">
        <f t="shared" si="275"/>
        <v>tier - 2</v>
      </c>
      <c r="P1731" t="s">
        <v>9</v>
      </c>
      <c r="Q1731">
        <f t="shared" si="276"/>
        <v>1</v>
      </c>
      <c r="R1731" s="8" t="str">
        <f t="shared" si="277"/>
        <v>tier - 3</v>
      </c>
      <c r="S1731" t="s">
        <v>20</v>
      </c>
      <c r="T1731" s="8" t="str">
        <f t="shared" si="278"/>
        <v>R1012</v>
      </c>
    </row>
    <row r="1732" spans="1:20">
      <c r="A1732" t="s">
        <v>1760</v>
      </c>
      <c r="B1732" t="str">
        <f t="shared" si="279"/>
        <v>Id608</v>
      </c>
      <c r="C1732">
        <v>1988</v>
      </c>
      <c r="D1732" s="8">
        <f t="shared" si="270"/>
        <v>1988</v>
      </c>
      <c r="E1732" t="s">
        <v>32</v>
      </c>
      <c r="F1732" s="8" t="str">
        <f t="shared" si="271"/>
        <v>Aug</v>
      </c>
      <c r="G1732">
        <v>6</v>
      </c>
      <c r="H1732" s="15" t="str">
        <f t="shared" si="272"/>
        <v>6-Aug-1988</v>
      </c>
      <c r="I1732" s="13">
        <v>32361</v>
      </c>
      <c r="J1732" s="18">
        <f t="shared" si="273"/>
        <v>34</v>
      </c>
      <c r="K1732">
        <v>3</v>
      </c>
      <c r="L1732" s="14">
        <v>16199.1</v>
      </c>
      <c r="M1732" t="s">
        <v>8</v>
      </c>
      <c r="N1732">
        <f t="shared" si="274"/>
        <v>1</v>
      </c>
      <c r="O1732" s="8" t="str">
        <f t="shared" si="275"/>
        <v>tier - 2</v>
      </c>
      <c r="P1732" t="s">
        <v>8</v>
      </c>
      <c r="Q1732">
        <f t="shared" si="276"/>
        <v>9</v>
      </c>
      <c r="R1732" s="8" t="str">
        <f t="shared" si="277"/>
        <v>tier - 2</v>
      </c>
      <c r="S1732" t="s">
        <v>20</v>
      </c>
      <c r="T1732" s="8" t="str">
        <f t="shared" si="278"/>
        <v>R1012</v>
      </c>
    </row>
    <row r="1733" spans="1:20">
      <c r="A1733" t="s">
        <v>1761</v>
      </c>
      <c r="B1733" t="str">
        <f t="shared" si="279"/>
        <v>Id607</v>
      </c>
      <c r="C1733">
        <v>1988</v>
      </c>
      <c r="D1733" s="8">
        <f t="shared" si="270"/>
        <v>1988</v>
      </c>
      <c r="E1733" t="s">
        <v>32</v>
      </c>
      <c r="F1733" s="8" t="str">
        <f t="shared" si="271"/>
        <v>Aug</v>
      </c>
      <c r="G1733">
        <v>21</v>
      </c>
      <c r="H1733" s="15" t="str">
        <f t="shared" si="272"/>
        <v>21-Aug-1988</v>
      </c>
      <c r="I1733" s="13">
        <v>32376</v>
      </c>
      <c r="J1733" s="18">
        <f t="shared" si="273"/>
        <v>34</v>
      </c>
      <c r="K1733">
        <v>3</v>
      </c>
      <c r="L1733" s="14">
        <v>16205.88</v>
      </c>
      <c r="M1733" t="s">
        <v>8</v>
      </c>
      <c r="N1733">
        <f t="shared" si="274"/>
        <v>1</v>
      </c>
      <c r="O1733" s="8" t="str">
        <f t="shared" si="275"/>
        <v>tier - 2</v>
      </c>
      <c r="P1733" t="s">
        <v>13</v>
      </c>
      <c r="Q1733">
        <f t="shared" si="276"/>
        <v>2</v>
      </c>
      <c r="R1733" s="8" t="str">
        <f t="shared" si="277"/>
        <v>tier - 1</v>
      </c>
      <c r="S1733" t="s">
        <v>20</v>
      </c>
      <c r="T1733" s="8" t="str">
        <f t="shared" si="278"/>
        <v>R1012</v>
      </c>
    </row>
    <row r="1734" spans="1:20">
      <c r="A1734" t="s">
        <v>1762</v>
      </c>
      <c r="B1734" t="str">
        <f t="shared" si="279"/>
        <v>Id606</v>
      </c>
      <c r="C1734">
        <v>2002</v>
      </c>
      <c r="D1734" s="8">
        <f t="shared" si="270"/>
        <v>2002</v>
      </c>
      <c r="E1734" t="s">
        <v>17</v>
      </c>
      <c r="F1734" s="8" t="str">
        <f t="shared" si="271"/>
        <v>Sep</v>
      </c>
      <c r="G1734">
        <v>8</v>
      </c>
      <c r="H1734" s="15" t="str">
        <f t="shared" si="272"/>
        <v>8-Sep-2002</v>
      </c>
      <c r="I1734" s="13">
        <v>37507</v>
      </c>
      <c r="J1734" s="18">
        <f t="shared" si="273"/>
        <v>20</v>
      </c>
      <c r="K1734">
        <v>0</v>
      </c>
      <c r="L1734" s="14">
        <v>16232.85</v>
      </c>
      <c r="M1734" t="s">
        <v>8</v>
      </c>
      <c r="N1734">
        <f t="shared" si="274"/>
        <v>1</v>
      </c>
      <c r="O1734" s="8" t="str">
        <f t="shared" si="275"/>
        <v>tier - 2</v>
      </c>
      <c r="P1734" t="s">
        <v>13</v>
      </c>
      <c r="Q1734">
        <f t="shared" si="276"/>
        <v>2</v>
      </c>
      <c r="R1734" s="8" t="str">
        <f t="shared" si="277"/>
        <v>tier - 1</v>
      </c>
      <c r="S1734" t="s">
        <v>39</v>
      </c>
      <c r="T1734" s="8" t="str">
        <f t="shared" si="278"/>
        <v>R1011</v>
      </c>
    </row>
    <row r="1735" spans="1:20">
      <c r="A1735" t="s">
        <v>1763</v>
      </c>
      <c r="B1735" t="str">
        <f t="shared" si="279"/>
        <v>Id605</v>
      </c>
      <c r="C1735">
        <v>1972</v>
      </c>
      <c r="D1735" s="8">
        <f t="shared" si="270"/>
        <v>1972</v>
      </c>
      <c r="E1735" t="s">
        <v>7</v>
      </c>
      <c r="F1735" s="8" t="str">
        <f t="shared" si="271"/>
        <v>Jul</v>
      </c>
      <c r="G1735">
        <v>30</v>
      </c>
      <c r="H1735" s="15" t="str">
        <f t="shared" si="272"/>
        <v>30-Jul-1972</v>
      </c>
      <c r="I1735" s="13">
        <v>26510</v>
      </c>
      <c r="J1735" s="18">
        <f t="shared" si="273"/>
        <v>50</v>
      </c>
      <c r="K1735">
        <v>0</v>
      </c>
      <c r="L1735" s="14">
        <v>16267.32</v>
      </c>
      <c r="M1735" t="s">
        <v>8</v>
      </c>
      <c r="N1735">
        <f t="shared" si="274"/>
        <v>1</v>
      </c>
      <c r="O1735" s="8" t="str">
        <f t="shared" si="275"/>
        <v>tier - 2</v>
      </c>
      <c r="P1735" t="s">
        <v>8</v>
      </c>
      <c r="Q1735">
        <f t="shared" si="276"/>
        <v>9</v>
      </c>
      <c r="R1735" s="8" t="str">
        <f t="shared" si="277"/>
        <v>tier - 2</v>
      </c>
      <c r="S1735" t="s">
        <v>246</v>
      </c>
      <c r="T1735" s="8" t="str">
        <f t="shared" si="278"/>
        <v>R1023</v>
      </c>
    </row>
    <row r="1736" spans="1:20">
      <c r="A1736" t="s">
        <v>1764</v>
      </c>
      <c r="B1736" t="str">
        <f t="shared" si="279"/>
        <v>Id604</v>
      </c>
      <c r="C1736">
        <v>2003</v>
      </c>
      <c r="D1736" s="8">
        <f t="shared" si="270"/>
        <v>2003</v>
      </c>
      <c r="E1736" t="s">
        <v>32</v>
      </c>
      <c r="F1736" s="8" t="str">
        <f t="shared" si="271"/>
        <v>Aug</v>
      </c>
      <c r="G1736">
        <v>24</v>
      </c>
      <c r="H1736" s="15" t="str">
        <f t="shared" si="272"/>
        <v>24-Aug-2003</v>
      </c>
      <c r="I1736" s="13">
        <v>37857</v>
      </c>
      <c r="J1736" s="18">
        <f t="shared" si="273"/>
        <v>19</v>
      </c>
      <c r="K1736">
        <v>0</v>
      </c>
      <c r="L1736" s="14">
        <v>16297.85</v>
      </c>
      <c r="M1736" t="s">
        <v>8</v>
      </c>
      <c r="N1736">
        <f t="shared" si="274"/>
        <v>1</v>
      </c>
      <c r="O1736" s="8" t="str">
        <f t="shared" si="275"/>
        <v>tier - 2</v>
      </c>
      <c r="P1736" t="s">
        <v>9</v>
      </c>
      <c r="Q1736">
        <f t="shared" si="276"/>
        <v>1</v>
      </c>
      <c r="R1736" s="8" t="str">
        <f t="shared" si="277"/>
        <v>tier - 3</v>
      </c>
      <c r="S1736" t="s">
        <v>39</v>
      </c>
      <c r="T1736" s="8" t="str">
        <f t="shared" si="278"/>
        <v>R1011</v>
      </c>
    </row>
    <row r="1737" spans="1:20">
      <c r="A1737" t="s">
        <v>1765</v>
      </c>
      <c r="B1737" t="str">
        <f t="shared" si="279"/>
        <v>Id603</v>
      </c>
      <c r="C1737">
        <v>1969</v>
      </c>
      <c r="D1737" s="8">
        <f t="shared" si="270"/>
        <v>1969</v>
      </c>
      <c r="E1737" t="s">
        <v>32</v>
      </c>
      <c r="F1737" s="8" t="str">
        <f t="shared" si="271"/>
        <v>Aug</v>
      </c>
      <c r="G1737">
        <v>8</v>
      </c>
      <c r="H1737" s="15" t="str">
        <f t="shared" si="272"/>
        <v>8-Aug-1969</v>
      </c>
      <c r="I1737" s="13">
        <v>25423</v>
      </c>
      <c r="J1737" s="18">
        <f t="shared" si="273"/>
        <v>53</v>
      </c>
      <c r="K1737">
        <v>0</v>
      </c>
      <c r="L1737" s="14">
        <v>16311.05</v>
      </c>
      <c r="M1737" t="s">
        <v>8</v>
      </c>
      <c r="N1737">
        <f t="shared" si="274"/>
        <v>1</v>
      </c>
      <c r="O1737" s="8" t="str">
        <f t="shared" si="275"/>
        <v>tier - 2</v>
      </c>
      <c r="P1737" t="s">
        <v>9</v>
      </c>
      <c r="Q1737">
        <f t="shared" si="276"/>
        <v>1</v>
      </c>
      <c r="R1737" s="8" t="str">
        <f t="shared" si="277"/>
        <v>tier - 3</v>
      </c>
      <c r="S1737" t="s">
        <v>532</v>
      </c>
      <c r="T1737" s="8" t="str">
        <f t="shared" si="278"/>
        <v>R1026</v>
      </c>
    </row>
    <row r="1738" spans="1:20">
      <c r="A1738" t="s">
        <v>1766</v>
      </c>
      <c r="B1738" t="str">
        <f t="shared" si="279"/>
        <v>Id602</v>
      </c>
      <c r="C1738">
        <v>1965</v>
      </c>
      <c r="D1738" s="8">
        <f t="shared" si="270"/>
        <v>1965</v>
      </c>
      <c r="E1738" t="s">
        <v>27</v>
      </c>
      <c r="F1738" s="8" t="str">
        <f t="shared" si="271"/>
        <v>Dec</v>
      </c>
      <c r="G1738">
        <v>5</v>
      </c>
      <c r="H1738" s="15" t="str">
        <f t="shared" si="272"/>
        <v>5-Dec-1965</v>
      </c>
      <c r="I1738" s="13">
        <v>24081</v>
      </c>
      <c r="J1738" s="18">
        <f t="shared" si="273"/>
        <v>57</v>
      </c>
      <c r="K1738">
        <v>0</v>
      </c>
      <c r="L1738" s="14">
        <v>16351.42</v>
      </c>
      <c r="M1738" t="s">
        <v>8</v>
      </c>
      <c r="N1738">
        <f t="shared" si="274"/>
        <v>1</v>
      </c>
      <c r="O1738" s="8" t="str">
        <f t="shared" si="275"/>
        <v>tier - 2</v>
      </c>
      <c r="P1738" t="s">
        <v>9</v>
      </c>
      <c r="Q1738">
        <f t="shared" si="276"/>
        <v>1</v>
      </c>
      <c r="R1738" s="8" t="str">
        <f t="shared" si="277"/>
        <v>tier - 3</v>
      </c>
      <c r="S1738" t="s">
        <v>532</v>
      </c>
      <c r="T1738" s="8" t="str">
        <f t="shared" si="278"/>
        <v>R1026</v>
      </c>
    </row>
    <row r="1739" spans="1:20">
      <c r="A1739" t="s">
        <v>1767</v>
      </c>
      <c r="B1739" t="str">
        <f t="shared" si="279"/>
        <v>Id601</v>
      </c>
      <c r="C1739">
        <v>1995</v>
      </c>
      <c r="D1739" s="8">
        <f t="shared" si="270"/>
        <v>1995</v>
      </c>
      <c r="E1739" t="s">
        <v>17</v>
      </c>
      <c r="F1739" s="8" t="str">
        <f t="shared" si="271"/>
        <v>Sep</v>
      </c>
      <c r="G1739">
        <v>28</v>
      </c>
      <c r="H1739" s="15" t="str">
        <f t="shared" si="272"/>
        <v>28-Sep-1995</v>
      </c>
      <c r="I1739" s="13">
        <v>34970</v>
      </c>
      <c r="J1739" s="18">
        <f t="shared" si="273"/>
        <v>27</v>
      </c>
      <c r="K1739">
        <v>3</v>
      </c>
      <c r="L1739" s="14">
        <v>16420.490000000002</v>
      </c>
      <c r="M1739" t="s">
        <v>8</v>
      </c>
      <c r="N1739">
        <f t="shared" si="274"/>
        <v>1</v>
      </c>
      <c r="O1739" s="8" t="str">
        <f t="shared" si="275"/>
        <v>tier - 2</v>
      </c>
      <c r="P1739" t="s">
        <v>9</v>
      </c>
      <c r="Q1739">
        <f t="shared" si="276"/>
        <v>1</v>
      </c>
      <c r="R1739" s="8" t="str">
        <f t="shared" si="277"/>
        <v>tier - 3</v>
      </c>
      <c r="S1739" t="s">
        <v>20</v>
      </c>
      <c r="T1739" s="8" t="str">
        <f t="shared" si="278"/>
        <v>R1012</v>
      </c>
    </row>
    <row r="1740" spans="1:20">
      <c r="A1740" t="s">
        <v>1768</v>
      </c>
      <c r="B1740" t="str">
        <f t="shared" si="279"/>
        <v>Id600</v>
      </c>
      <c r="C1740">
        <v>2003</v>
      </c>
      <c r="D1740" s="8">
        <f t="shared" si="270"/>
        <v>2003</v>
      </c>
      <c r="E1740" t="s">
        <v>27</v>
      </c>
      <c r="F1740" s="8" t="str">
        <f t="shared" si="271"/>
        <v>Dec</v>
      </c>
      <c r="G1740">
        <v>20</v>
      </c>
      <c r="H1740" s="15" t="str">
        <f t="shared" si="272"/>
        <v>20-Dec-2003</v>
      </c>
      <c r="I1740" s="13">
        <v>37975</v>
      </c>
      <c r="J1740" s="18">
        <f t="shared" si="273"/>
        <v>19</v>
      </c>
      <c r="K1740">
        <v>1</v>
      </c>
      <c r="L1740" s="14">
        <v>16450.89</v>
      </c>
      <c r="M1740" t="s">
        <v>8</v>
      </c>
      <c r="N1740">
        <f t="shared" si="274"/>
        <v>1</v>
      </c>
      <c r="O1740" s="8" t="str">
        <f t="shared" si="275"/>
        <v>tier - 2</v>
      </c>
      <c r="P1740" t="s">
        <v>13</v>
      </c>
      <c r="Q1740">
        <f t="shared" si="276"/>
        <v>2</v>
      </c>
      <c r="R1740" s="8" t="str">
        <f t="shared" si="277"/>
        <v>tier - 1</v>
      </c>
      <c r="S1740" t="s">
        <v>20</v>
      </c>
      <c r="T1740" s="8" t="str">
        <f t="shared" si="278"/>
        <v>R1012</v>
      </c>
    </row>
    <row r="1741" spans="1:20">
      <c r="A1741" t="s">
        <v>1769</v>
      </c>
      <c r="B1741" t="str">
        <f t="shared" si="279"/>
        <v>Id599</v>
      </c>
      <c r="C1741">
        <v>1958</v>
      </c>
      <c r="D1741" s="8">
        <f t="shared" si="270"/>
        <v>1958</v>
      </c>
      <c r="E1741" t="s">
        <v>34</v>
      </c>
      <c r="F1741" s="8" t="str">
        <f t="shared" si="271"/>
        <v>Oct</v>
      </c>
      <c r="G1741">
        <v>10</v>
      </c>
      <c r="H1741" s="15" t="str">
        <f t="shared" si="272"/>
        <v>10-Oct-1958</v>
      </c>
      <c r="I1741" s="13">
        <v>21468</v>
      </c>
      <c r="J1741" s="18">
        <f t="shared" si="273"/>
        <v>64</v>
      </c>
      <c r="K1741">
        <v>3</v>
      </c>
      <c r="L1741" s="14">
        <v>16455.71</v>
      </c>
      <c r="M1741" t="s">
        <v>8</v>
      </c>
      <c r="N1741">
        <f t="shared" si="274"/>
        <v>1</v>
      </c>
      <c r="O1741" s="8" t="str">
        <f t="shared" si="275"/>
        <v>tier - 2</v>
      </c>
      <c r="P1741" t="s">
        <v>8</v>
      </c>
      <c r="Q1741">
        <f t="shared" si="276"/>
        <v>9</v>
      </c>
      <c r="R1741" s="8" t="str">
        <f t="shared" si="277"/>
        <v>tier - 2</v>
      </c>
      <c r="S1741" t="s">
        <v>20</v>
      </c>
      <c r="T1741" s="8" t="str">
        <f t="shared" si="278"/>
        <v>R1012</v>
      </c>
    </row>
    <row r="1742" spans="1:20">
      <c r="A1742" t="s">
        <v>1770</v>
      </c>
      <c r="B1742" t="str">
        <f t="shared" si="279"/>
        <v>Id598</v>
      </c>
      <c r="C1742">
        <v>1995</v>
      </c>
      <c r="D1742" s="8">
        <f t="shared" si="270"/>
        <v>1995</v>
      </c>
      <c r="E1742" t="s">
        <v>27</v>
      </c>
      <c r="F1742" s="8" t="str">
        <f t="shared" si="271"/>
        <v>Dec</v>
      </c>
      <c r="G1742">
        <v>23</v>
      </c>
      <c r="H1742" s="15" t="str">
        <f t="shared" si="272"/>
        <v>23-Dec-1995</v>
      </c>
      <c r="I1742" s="13">
        <v>35056</v>
      </c>
      <c r="J1742" s="18">
        <f t="shared" si="273"/>
        <v>27</v>
      </c>
      <c r="K1742">
        <v>0</v>
      </c>
      <c r="L1742" s="14">
        <v>16577.78</v>
      </c>
      <c r="M1742" t="s">
        <v>8</v>
      </c>
      <c r="N1742">
        <f t="shared" si="274"/>
        <v>1</v>
      </c>
      <c r="O1742" s="8" t="str">
        <f t="shared" si="275"/>
        <v>tier - 2</v>
      </c>
      <c r="P1742" t="s">
        <v>13</v>
      </c>
      <c r="Q1742">
        <f t="shared" si="276"/>
        <v>2</v>
      </c>
      <c r="R1742" s="8" t="str">
        <f t="shared" si="277"/>
        <v>tier - 1</v>
      </c>
      <c r="S1742" t="s">
        <v>10</v>
      </c>
      <c r="T1742" s="8" t="str">
        <f t="shared" si="278"/>
        <v>R1013</v>
      </c>
    </row>
    <row r="1743" spans="1:20">
      <c r="A1743" t="s">
        <v>1771</v>
      </c>
      <c r="B1743" t="str">
        <f t="shared" si="279"/>
        <v>Id597</v>
      </c>
      <c r="C1743">
        <v>2001</v>
      </c>
      <c r="D1743" s="8">
        <f t="shared" si="270"/>
        <v>2001</v>
      </c>
      <c r="E1743" t="s">
        <v>15</v>
      </c>
      <c r="F1743" s="8" t="str">
        <f t="shared" si="271"/>
        <v>Jun</v>
      </c>
      <c r="G1743">
        <v>25</v>
      </c>
      <c r="H1743" s="15" t="str">
        <f t="shared" si="272"/>
        <v>25-Jun-2001</v>
      </c>
      <c r="I1743" s="13">
        <v>37067</v>
      </c>
      <c r="J1743" s="18">
        <f t="shared" si="273"/>
        <v>21</v>
      </c>
      <c r="K1743">
        <v>0</v>
      </c>
      <c r="L1743" s="14">
        <v>16586.5</v>
      </c>
      <c r="M1743" t="s">
        <v>8</v>
      </c>
      <c r="N1743">
        <f t="shared" si="274"/>
        <v>1</v>
      </c>
      <c r="O1743" s="8" t="str">
        <f t="shared" si="275"/>
        <v>tier - 2</v>
      </c>
      <c r="P1743" t="s">
        <v>13</v>
      </c>
      <c r="Q1743">
        <f t="shared" si="276"/>
        <v>2</v>
      </c>
      <c r="R1743" s="8" t="str">
        <f t="shared" si="277"/>
        <v>tier - 1</v>
      </c>
      <c r="S1743" t="s">
        <v>10</v>
      </c>
      <c r="T1743" s="8" t="str">
        <f t="shared" si="278"/>
        <v>R1013</v>
      </c>
    </row>
    <row r="1744" spans="1:20">
      <c r="A1744" t="s">
        <v>1772</v>
      </c>
      <c r="B1744" t="str">
        <f t="shared" si="279"/>
        <v>Id596</v>
      </c>
      <c r="C1744">
        <v>1963</v>
      </c>
      <c r="D1744" s="8">
        <f t="shared" si="270"/>
        <v>1963</v>
      </c>
      <c r="E1744" t="s">
        <v>15</v>
      </c>
      <c r="F1744" s="8" t="str">
        <f t="shared" si="271"/>
        <v>Jun</v>
      </c>
      <c r="G1744">
        <v>25</v>
      </c>
      <c r="H1744" s="15" t="str">
        <f t="shared" si="272"/>
        <v>25-Jun-1963</v>
      </c>
      <c r="I1744" s="13">
        <v>23187</v>
      </c>
      <c r="J1744" s="18">
        <f t="shared" si="273"/>
        <v>59</v>
      </c>
      <c r="K1744">
        <v>0</v>
      </c>
      <c r="L1744" s="14">
        <v>16587.96</v>
      </c>
      <c r="M1744" t="s">
        <v>8</v>
      </c>
      <c r="N1744">
        <f t="shared" si="274"/>
        <v>1</v>
      </c>
      <c r="O1744" s="8" t="str">
        <f t="shared" si="275"/>
        <v>tier - 2</v>
      </c>
      <c r="P1744" t="s">
        <v>8</v>
      </c>
      <c r="Q1744">
        <f t="shared" si="276"/>
        <v>9</v>
      </c>
      <c r="R1744" s="8" t="str">
        <f t="shared" si="277"/>
        <v>tier - 2</v>
      </c>
      <c r="S1744" t="s">
        <v>246</v>
      </c>
      <c r="T1744" s="8" t="str">
        <f t="shared" si="278"/>
        <v>R1023</v>
      </c>
    </row>
    <row r="1745" spans="1:20">
      <c r="A1745" t="s">
        <v>1773</v>
      </c>
      <c r="B1745" t="str">
        <f t="shared" si="279"/>
        <v>Id595</v>
      </c>
      <c r="C1745">
        <v>1970</v>
      </c>
      <c r="D1745" s="8">
        <f t="shared" si="270"/>
        <v>1970</v>
      </c>
      <c r="E1745" t="s">
        <v>7</v>
      </c>
      <c r="F1745" s="8" t="str">
        <f t="shared" si="271"/>
        <v>Jul</v>
      </c>
      <c r="G1745">
        <v>10</v>
      </c>
      <c r="H1745" s="15" t="str">
        <f t="shared" si="272"/>
        <v>10-Jul-1970</v>
      </c>
      <c r="I1745" s="13">
        <v>25759</v>
      </c>
      <c r="J1745" s="18">
        <f t="shared" si="273"/>
        <v>52</v>
      </c>
      <c r="K1745">
        <v>0</v>
      </c>
      <c r="L1745" s="14">
        <v>16600.16</v>
      </c>
      <c r="M1745" t="s">
        <v>8</v>
      </c>
      <c r="N1745">
        <f t="shared" si="274"/>
        <v>1</v>
      </c>
      <c r="O1745" s="8" t="str">
        <f t="shared" si="275"/>
        <v>tier - 2</v>
      </c>
      <c r="P1745" t="s">
        <v>8</v>
      </c>
      <c r="Q1745">
        <f t="shared" si="276"/>
        <v>9</v>
      </c>
      <c r="R1745" s="8" t="str">
        <f t="shared" si="277"/>
        <v>tier - 2</v>
      </c>
      <c r="S1745" t="s">
        <v>39</v>
      </c>
      <c r="T1745" s="8" t="str">
        <f t="shared" si="278"/>
        <v>R1011</v>
      </c>
    </row>
    <row r="1746" spans="1:20">
      <c r="A1746" t="s">
        <v>1774</v>
      </c>
      <c r="B1746" t="str">
        <f t="shared" si="279"/>
        <v>Id594</v>
      </c>
      <c r="C1746">
        <v>1975</v>
      </c>
      <c r="D1746" s="8">
        <f t="shared" si="270"/>
        <v>1975</v>
      </c>
      <c r="E1746" t="s">
        <v>7</v>
      </c>
      <c r="F1746" s="8" t="str">
        <f t="shared" si="271"/>
        <v>Jul</v>
      </c>
      <c r="G1746">
        <v>24</v>
      </c>
      <c r="H1746" s="15" t="str">
        <f t="shared" si="272"/>
        <v>24-Jul-1975</v>
      </c>
      <c r="I1746" s="13">
        <v>27599</v>
      </c>
      <c r="J1746" s="18">
        <f t="shared" si="273"/>
        <v>47</v>
      </c>
      <c r="K1746">
        <v>1</v>
      </c>
      <c r="L1746" s="14">
        <v>16602.18</v>
      </c>
      <c r="M1746" t="s">
        <v>8</v>
      </c>
      <c r="N1746">
        <f t="shared" si="274"/>
        <v>1</v>
      </c>
      <c r="O1746" s="8" t="str">
        <f t="shared" si="275"/>
        <v>tier - 2</v>
      </c>
      <c r="P1746" t="s">
        <v>13</v>
      </c>
      <c r="Q1746">
        <f t="shared" si="276"/>
        <v>2</v>
      </c>
      <c r="R1746" s="8" t="str">
        <f t="shared" si="277"/>
        <v>tier - 1</v>
      </c>
      <c r="S1746" t="s">
        <v>532</v>
      </c>
      <c r="T1746" s="8" t="str">
        <f t="shared" si="278"/>
        <v>R1026</v>
      </c>
    </row>
    <row r="1747" spans="1:20">
      <c r="A1747" t="s">
        <v>1775</v>
      </c>
      <c r="B1747" t="str">
        <f t="shared" si="279"/>
        <v>Id593</v>
      </c>
      <c r="C1747">
        <v>1977</v>
      </c>
      <c r="D1747" s="8">
        <f t="shared" si="270"/>
        <v>1977</v>
      </c>
      <c r="E1747" t="s">
        <v>17</v>
      </c>
      <c r="F1747" s="8" t="str">
        <f t="shared" si="271"/>
        <v>Sep</v>
      </c>
      <c r="G1747">
        <v>25</v>
      </c>
      <c r="H1747" s="15" t="str">
        <f t="shared" si="272"/>
        <v>25-Sep-1977</v>
      </c>
      <c r="I1747" s="13">
        <v>28393</v>
      </c>
      <c r="J1747" s="18">
        <f t="shared" si="273"/>
        <v>45</v>
      </c>
      <c r="K1747">
        <v>2</v>
      </c>
      <c r="L1747" s="14">
        <v>16631.61</v>
      </c>
      <c r="M1747" t="s">
        <v>8</v>
      </c>
      <c r="N1747">
        <f t="shared" si="274"/>
        <v>1</v>
      </c>
      <c r="O1747" s="8" t="str">
        <f t="shared" si="275"/>
        <v>tier - 2</v>
      </c>
      <c r="P1747" t="s">
        <v>13</v>
      </c>
      <c r="Q1747">
        <f t="shared" si="276"/>
        <v>2</v>
      </c>
      <c r="R1747" s="8" t="str">
        <f t="shared" si="277"/>
        <v>tier - 1</v>
      </c>
      <c r="S1747" t="s">
        <v>20</v>
      </c>
      <c r="T1747" s="8" t="str">
        <f t="shared" si="278"/>
        <v>R1012</v>
      </c>
    </row>
    <row r="1748" spans="1:20">
      <c r="A1748" t="s">
        <v>1776</v>
      </c>
      <c r="B1748" t="str">
        <f t="shared" si="279"/>
        <v>Id592</v>
      </c>
      <c r="C1748">
        <v>1993</v>
      </c>
      <c r="D1748" s="8">
        <f t="shared" si="270"/>
        <v>1993</v>
      </c>
      <c r="E1748" t="s">
        <v>12</v>
      </c>
      <c r="F1748" s="8" t="str">
        <f t="shared" si="271"/>
        <v>Nov</v>
      </c>
      <c r="G1748">
        <v>5</v>
      </c>
      <c r="H1748" s="15" t="str">
        <f t="shared" si="272"/>
        <v>5-Nov-1993</v>
      </c>
      <c r="I1748" s="13">
        <v>34278</v>
      </c>
      <c r="J1748" s="18">
        <f t="shared" si="273"/>
        <v>29</v>
      </c>
      <c r="K1748">
        <v>1</v>
      </c>
      <c r="L1748" s="14">
        <v>16657.72</v>
      </c>
      <c r="M1748" t="s">
        <v>8</v>
      </c>
      <c r="N1748">
        <f t="shared" si="274"/>
        <v>1</v>
      </c>
      <c r="O1748" s="8" t="str">
        <f t="shared" si="275"/>
        <v>tier - 2</v>
      </c>
      <c r="P1748" t="s">
        <v>13</v>
      </c>
      <c r="Q1748">
        <f t="shared" si="276"/>
        <v>2</v>
      </c>
      <c r="R1748" s="8" t="str">
        <f t="shared" si="277"/>
        <v>tier - 1</v>
      </c>
      <c r="S1748" t="s">
        <v>244</v>
      </c>
      <c r="T1748" s="8" t="str">
        <f t="shared" si="278"/>
        <v>R1024</v>
      </c>
    </row>
    <row r="1749" spans="1:20">
      <c r="A1749" t="s">
        <v>1777</v>
      </c>
      <c r="B1749" t="str">
        <f t="shared" si="279"/>
        <v>Id591</v>
      </c>
      <c r="C1749">
        <v>1974</v>
      </c>
      <c r="D1749" s="8">
        <f t="shared" si="270"/>
        <v>1974</v>
      </c>
      <c r="E1749" t="s">
        <v>32</v>
      </c>
      <c r="F1749" s="8" t="str">
        <f t="shared" si="271"/>
        <v>Aug</v>
      </c>
      <c r="G1749">
        <v>28</v>
      </c>
      <c r="H1749" s="15" t="str">
        <f t="shared" si="272"/>
        <v>28-Aug-1974</v>
      </c>
      <c r="I1749" s="13">
        <v>27269</v>
      </c>
      <c r="J1749" s="18">
        <f t="shared" si="273"/>
        <v>48</v>
      </c>
      <c r="K1749">
        <v>0</v>
      </c>
      <c r="L1749" s="14">
        <v>16770.990000000002</v>
      </c>
      <c r="M1749" t="s">
        <v>8</v>
      </c>
      <c r="N1749">
        <f t="shared" si="274"/>
        <v>1</v>
      </c>
      <c r="O1749" s="8" t="str">
        <f t="shared" si="275"/>
        <v>tier - 2</v>
      </c>
      <c r="P1749" t="s">
        <v>13</v>
      </c>
      <c r="Q1749">
        <f t="shared" si="276"/>
        <v>2</v>
      </c>
      <c r="R1749" s="8" t="str">
        <f t="shared" si="277"/>
        <v>tier - 1</v>
      </c>
      <c r="S1749" t="s">
        <v>20</v>
      </c>
      <c r="T1749" s="8" t="str">
        <f t="shared" si="278"/>
        <v>R1012</v>
      </c>
    </row>
    <row r="1750" spans="1:20">
      <c r="A1750" t="s">
        <v>1778</v>
      </c>
      <c r="B1750" t="str">
        <f t="shared" si="279"/>
        <v>Id590</v>
      </c>
      <c r="C1750">
        <v>1989</v>
      </c>
      <c r="D1750" s="8">
        <f t="shared" si="270"/>
        <v>1989</v>
      </c>
      <c r="E1750" t="s">
        <v>17</v>
      </c>
      <c r="F1750" s="8" t="str">
        <f t="shared" si="271"/>
        <v>Sep</v>
      </c>
      <c r="G1750">
        <v>23</v>
      </c>
      <c r="H1750" s="15" t="str">
        <f t="shared" si="272"/>
        <v>23-Sep-1989</v>
      </c>
      <c r="I1750" s="13">
        <v>32774</v>
      </c>
      <c r="J1750" s="18">
        <f t="shared" si="273"/>
        <v>33</v>
      </c>
      <c r="K1750">
        <v>2</v>
      </c>
      <c r="L1750" s="14">
        <v>16776.3</v>
      </c>
      <c r="M1750" t="s">
        <v>8</v>
      </c>
      <c r="N1750">
        <f t="shared" si="274"/>
        <v>1</v>
      </c>
      <c r="O1750" s="8" t="str">
        <f t="shared" si="275"/>
        <v>tier - 2</v>
      </c>
      <c r="P1750" t="s">
        <v>8</v>
      </c>
      <c r="Q1750">
        <f t="shared" si="276"/>
        <v>9</v>
      </c>
      <c r="R1750" s="8" t="str">
        <f t="shared" si="277"/>
        <v>tier - 2</v>
      </c>
      <c r="S1750" t="s">
        <v>244</v>
      </c>
      <c r="T1750" s="8" t="str">
        <f t="shared" si="278"/>
        <v>R1024</v>
      </c>
    </row>
    <row r="1751" spans="1:20">
      <c r="A1751" t="s">
        <v>1779</v>
      </c>
      <c r="B1751" t="str">
        <f t="shared" si="279"/>
        <v>Id589</v>
      </c>
      <c r="C1751">
        <v>1962</v>
      </c>
      <c r="D1751" s="8">
        <f t="shared" si="270"/>
        <v>1962</v>
      </c>
      <c r="E1751" t="s">
        <v>7</v>
      </c>
      <c r="F1751" s="8" t="str">
        <f t="shared" si="271"/>
        <v>Jul</v>
      </c>
      <c r="G1751">
        <v>29</v>
      </c>
      <c r="H1751" s="15" t="str">
        <f t="shared" si="272"/>
        <v>29-Jul-1962</v>
      </c>
      <c r="I1751" s="13">
        <v>22856</v>
      </c>
      <c r="J1751" s="18">
        <f t="shared" si="273"/>
        <v>60</v>
      </c>
      <c r="K1751">
        <v>0</v>
      </c>
      <c r="L1751" s="14">
        <v>16779.400000000001</v>
      </c>
      <c r="M1751" t="s">
        <v>8</v>
      </c>
      <c r="N1751">
        <f t="shared" si="274"/>
        <v>1</v>
      </c>
      <c r="O1751" s="8" t="str">
        <f t="shared" si="275"/>
        <v>tier - 2</v>
      </c>
      <c r="P1751" t="s">
        <v>8</v>
      </c>
      <c r="Q1751">
        <f t="shared" si="276"/>
        <v>9</v>
      </c>
      <c r="R1751" s="8" t="str">
        <f t="shared" si="277"/>
        <v>tier - 2</v>
      </c>
      <c r="S1751" t="s">
        <v>532</v>
      </c>
      <c r="T1751" s="8" t="str">
        <f t="shared" si="278"/>
        <v>R1026</v>
      </c>
    </row>
    <row r="1752" spans="1:20">
      <c r="A1752" t="s">
        <v>1780</v>
      </c>
      <c r="B1752" t="str">
        <f t="shared" si="279"/>
        <v>Id588</v>
      </c>
      <c r="C1752">
        <v>1995</v>
      </c>
      <c r="D1752" s="8">
        <f t="shared" si="270"/>
        <v>1995</v>
      </c>
      <c r="E1752" t="s">
        <v>34</v>
      </c>
      <c r="F1752" s="8" t="str">
        <f t="shared" si="271"/>
        <v>Oct</v>
      </c>
      <c r="G1752">
        <v>19</v>
      </c>
      <c r="H1752" s="15" t="str">
        <f t="shared" si="272"/>
        <v>19-Oct-1995</v>
      </c>
      <c r="I1752" s="13">
        <v>34991</v>
      </c>
      <c r="J1752" s="18">
        <f t="shared" si="273"/>
        <v>27</v>
      </c>
      <c r="K1752">
        <v>1</v>
      </c>
      <c r="L1752" s="14">
        <v>16796.41</v>
      </c>
      <c r="M1752" t="s">
        <v>8</v>
      </c>
      <c r="N1752">
        <f t="shared" si="274"/>
        <v>1</v>
      </c>
      <c r="O1752" s="8" t="str">
        <f t="shared" si="275"/>
        <v>tier - 2</v>
      </c>
      <c r="P1752" t="s">
        <v>9</v>
      </c>
      <c r="Q1752">
        <f t="shared" si="276"/>
        <v>1</v>
      </c>
      <c r="R1752" s="8" t="str">
        <f t="shared" si="277"/>
        <v>tier - 3</v>
      </c>
      <c r="S1752" t="s">
        <v>244</v>
      </c>
      <c r="T1752" s="8" t="str">
        <f t="shared" si="278"/>
        <v>R1024</v>
      </c>
    </row>
    <row r="1753" spans="1:20">
      <c r="A1753" t="s">
        <v>1781</v>
      </c>
      <c r="B1753" t="str">
        <f t="shared" si="279"/>
        <v>Id587</v>
      </c>
      <c r="C1753">
        <v>1974</v>
      </c>
      <c r="D1753" s="8">
        <f t="shared" si="270"/>
        <v>1974</v>
      </c>
      <c r="E1753" t="s">
        <v>32</v>
      </c>
      <c r="F1753" s="8" t="str">
        <f t="shared" si="271"/>
        <v>Aug</v>
      </c>
      <c r="G1753">
        <v>8</v>
      </c>
      <c r="H1753" s="15" t="str">
        <f t="shared" si="272"/>
        <v>8-Aug-1974</v>
      </c>
      <c r="I1753" s="13">
        <v>27249</v>
      </c>
      <c r="J1753" s="18">
        <f t="shared" si="273"/>
        <v>48</v>
      </c>
      <c r="K1753">
        <v>0</v>
      </c>
      <c r="L1753" s="14">
        <v>16841.32</v>
      </c>
      <c r="M1753" t="s">
        <v>8</v>
      </c>
      <c r="N1753">
        <f t="shared" si="274"/>
        <v>1</v>
      </c>
      <c r="O1753" s="8" t="str">
        <f t="shared" si="275"/>
        <v>tier - 2</v>
      </c>
      <c r="P1753" t="s">
        <v>9</v>
      </c>
      <c r="Q1753">
        <f t="shared" si="276"/>
        <v>1</v>
      </c>
      <c r="R1753" s="8" t="str">
        <f t="shared" si="277"/>
        <v>tier - 3</v>
      </c>
      <c r="S1753" t="s">
        <v>39</v>
      </c>
      <c r="T1753" s="8" t="str">
        <f t="shared" si="278"/>
        <v>R1011</v>
      </c>
    </row>
    <row r="1754" spans="1:20">
      <c r="A1754" t="s">
        <v>1782</v>
      </c>
      <c r="B1754" t="str">
        <f t="shared" si="279"/>
        <v>Id586</v>
      </c>
      <c r="C1754">
        <v>2003</v>
      </c>
      <c r="D1754" s="8">
        <f t="shared" si="270"/>
        <v>2003</v>
      </c>
      <c r="E1754" t="s">
        <v>17</v>
      </c>
      <c r="F1754" s="8" t="str">
        <f t="shared" si="271"/>
        <v>Sep</v>
      </c>
      <c r="G1754">
        <v>10</v>
      </c>
      <c r="H1754" s="15" t="str">
        <f t="shared" si="272"/>
        <v>10-Sep-2003</v>
      </c>
      <c r="I1754" s="13">
        <v>37874</v>
      </c>
      <c r="J1754" s="18">
        <f t="shared" si="273"/>
        <v>19</v>
      </c>
      <c r="K1754">
        <v>0</v>
      </c>
      <c r="L1754" s="14">
        <v>16884.919999999998</v>
      </c>
      <c r="M1754" t="s">
        <v>8</v>
      </c>
      <c r="N1754">
        <f t="shared" si="274"/>
        <v>1</v>
      </c>
      <c r="O1754" s="8" t="str">
        <f t="shared" si="275"/>
        <v>tier - 2</v>
      </c>
      <c r="P1754" t="s">
        <v>8</v>
      </c>
      <c r="Q1754">
        <f t="shared" si="276"/>
        <v>9</v>
      </c>
      <c r="R1754" s="8" t="str">
        <f t="shared" si="277"/>
        <v>tier - 2</v>
      </c>
      <c r="S1754" t="s">
        <v>39</v>
      </c>
      <c r="T1754" s="8" t="str">
        <f t="shared" si="278"/>
        <v>R1011</v>
      </c>
    </row>
    <row r="1755" spans="1:20">
      <c r="A1755" t="s">
        <v>1783</v>
      </c>
      <c r="B1755" t="str">
        <f t="shared" si="279"/>
        <v>Id585</v>
      </c>
      <c r="C1755">
        <v>1968</v>
      </c>
      <c r="D1755" s="8">
        <f t="shared" si="270"/>
        <v>1968</v>
      </c>
      <c r="E1755" t="s">
        <v>34</v>
      </c>
      <c r="F1755" s="8" t="str">
        <f t="shared" si="271"/>
        <v>Oct</v>
      </c>
      <c r="G1755">
        <v>21</v>
      </c>
      <c r="H1755" s="15" t="str">
        <f t="shared" si="272"/>
        <v>21-Oct-1968</v>
      </c>
      <c r="I1755" s="13">
        <v>25132</v>
      </c>
      <c r="J1755" s="18">
        <f t="shared" si="273"/>
        <v>54</v>
      </c>
      <c r="K1755">
        <v>0</v>
      </c>
      <c r="L1755" s="14">
        <v>16903.5</v>
      </c>
      <c r="M1755" t="s">
        <v>8</v>
      </c>
      <c r="N1755">
        <f t="shared" si="274"/>
        <v>1</v>
      </c>
      <c r="O1755" s="8" t="str">
        <f t="shared" si="275"/>
        <v>tier - 2</v>
      </c>
      <c r="P1755" t="s">
        <v>9</v>
      </c>
      <c r="Q1755">
        <f t="shared" si="276"/>
        <v>1</v>
      </c>
      <c r="R1755" s="8" t="str">
        <f t="shared" si="277"/>
        <v>tier - 3</v>
      </c>
      <c r="S1755" t="s">
        <v>20</v>
      </c>
      <c r="T1755" s="8" t="str">
        <f t="shared" si="278"/>
        <v>R1012</v>
      </c>
    </row>
    <row r="1756" spans="1:20">
      <c r="A1756" t="s">
        <v>1784</v>
      </c>
      <c r="B1756" t="str">
        <f t="shared" si="279"/>
        <v>Id584</v>
      </c>
      <c r="C1756">
        <v>1977</v>
      </c>
      <c r="D1756" s="8">
        <f t="shared" si="270"/>
        <v>1977</v>
      </c>
      <c r="E1756" t="s">
        <v>32</v>
      </c>
      <c r="F1756" s="8" t="str">
        <f t="shared" si="271"/>
        <v>Aug</v>
      </c>
      <c r="G1756">
        <v>25</v>
      </c>
      <c r="H1756" s="15" t="str">
        <f t="shared" si="272"/>
        <v>25-Aug-1977</v>
      </c>
      <c r="I1756" s="13">
        <v>28362</v>
      </c>
      <c r="J1756" s="18">
        <f t="shared" si="273"/>
        <v>45</v>
      </c>
      <c r="K1756">
        <v>2</v>
      </c>
      <c r="L1756" s="14">
        <v>16921.09</v>
      </c>
      <c r="M1756" t="s">
        <v>8</v>
      </c>
      <c r="N1756">
        <f t="shared" si="274"/>
        <v>1</v>
      </c>
      <c r="O1756" s="8" t="str">
        <f t="shared" si="275"/>
        <v>tier - 2</v>
      </c>
      <c r="P1756" t="s">
        <v>9</v>
      </c>
      <c r="Q1756">
        <f t="shared" si="276"/>
        <v>1</v>
      </c>
      <c r="R1756" s="8" t="str">
        <f t="shared" si="277"/>
        <v>tier - 3</v>
      </c>
      <c r="S1756" t="s">
        <v>246</v>
      </c>
      <c r="T1756" s="8" t="str">
        <f t="shared" si="278"/>
        <v>R1023</v>
      </c>
    </row>
    <row r="1757" spans="1:20">
      <c r="A1757" t="s">
        <v>1785</v>
      </c>
      <c r="B1757" t="str">
        <f t="shared" si="279"/>
        <v>Id583</v>
      </c>
      <c r="C1757">
        <v>1980</v>
      </c>
      <c r="D1757" s="8">
        <f t="shared" si="270"/>
        <v>1980</v>
      </c>
      <c r="E1757" t="s">
        <v>7</v>
      </c>
      <c r="F1757" s="8" t="str">
        <f t="shared" si="271"/>
        <v>Jul</v>
      </c>
      <c r="G1757">
        <v>16</v>
      </c>
      <c r="H1757" s="15" t="str">
        <f t="shared" si="272"/>
        <v>16-Jul-1980</v>
      </c>
      <c r="I1757" s="13">
        <v>29418</v>
      </c>
      <c r="J1757" s="18">
        <f t="shared" si="273"/>
        <v>42</v>
      </c>
      <c r="K1757">
        <v>2</v>
      </c>
      <c r="L1757" s="14">
        <v>16990.55</v>
      </c>
      <c r="M1757" t="s">
        <v>8</v>
      </c>
      <c r="N1757">
        <f t="shared" si="274"/>
        <v>1</v>
      </c>
      <c r="O1757" s="8" t="str">
        <f t="shared" si="275"/>
        <v>tier - 2</v>
      </c>
      <c r="P1757" t="s">
        <v>9</v>
      </c>
      <c r="Q1757">
        <f t="shared" si="276"/>
        <v>1</v>
      </c>
      <c r="R1757" s="8" t="str">
        <f t="shared" si="277"/>
        <v>tier - 3</v>
      </c>
      <c r="S1757" t="s">
        <v>20</v>
      </c>
      <c r="T1757" s="8" t="str">
        <f t="shared" si="278"/>
        <v>R1012</v>
      </c>
    </row>
    <row r="1758" spans="1:20">
      <c r="A1758" t="s">
        <v>1786</v>
      </c>
      <c r="B1758" t="str">
        <f t="shared" si="279"/>
        <v>Id582</v>
      </c>
      <c r="C1758">
        <v>1971</v>
      </c>
      <c r="D1758" s="8">
        <f t="shared" si="270"/>
        <v>1971</v>
      </c>
      <c r="E1758" t="s">
        <v>32</v>
      </c>
      <c r="F1758" s="8" t="str">
        <f t="shared" si="271"/>
        <v>Aug</v>
      </c>
      <c r="G1758">
        <v>22</v>
      </c>
      <c r="H1758" s="15" t="str">
        <f t="shared" si="272"/>
        <v>22-Aug-1971</v>
      </c>
      <c r="I1758" s="13">
        <v>26167</v>
      </c>
      <c r="J1758" s="18">
        <f t="shared" si="273"/>
        <v>51</v>
      </c>
      <c r="K1758">
        <v>0</v>
      </c>
      <c r="L1758" s="14">
        <v>17016.009999999998</v>
      </c>
      <c r="M1758" t="s">
        <v>8</v>
      </c>
      <c r="N1758">
        <f t="shared" si="274"/>
        <v>1</v>
      </c>
      <c r="O1758" s="8" t="str">
        <f t="shared" si="275"/>
        <v>tier - 2</v>
      </c>
      <c r="P1758" t="s">
        <v>8</v>
      </c>
      <c r="Q1758">
        <f t="shared" si="276"/>
        <v>9</v>
      </c>
      <c r="R1758" s="8" t="str">
        <f t="shared" si="277"/>
        <v>tier - 2</v>
      </c>
      <c r="S1758" t="s">
        <v>246</v>
      </c>
      <c r="T1758" s="8" t="str">
        <f t="shared" si="278"/>
        <v>R1023</v>
      </c>
    </row>
    <row r="1759" spans="1:20">
      <c r="A1759" t="s">
        <v>1787</v>
      </c>
      <c r="B1759" t="str">
        <f t="shared" si="279"/>
        <v>Id581</v>
      </c>
      <c r="C1759">
        <v>1996</v>
      </c>
      <c r="D1759" s="8">
        <f t="shared" si="270"/>
        <v>1996</v>
      </c>
      <c r="E1759" t="s">
        <v>15</v>
      </c>
      <c r="F1759" s="8" t="str">
        <f t="shared" si="271"/>
        <v>Jun</v>
      </c>
      <c r="G1759">
        <v>10</v>
      </c>
      <c r="H1759" s="15" t="str">
        <f t="shared" si="272"/>
        <v>10-Jun-1996</v>
      </c>
      <c r="I1759" s="13">
        <v>35226</v>
      </c>
      <c r="J1759" s="18">
        <f t="shared" si="273"/>
        <v>26</v>
      </c>
      <c r="K1759">
        <v>0</v>
      </c>
      <c r="L1759" s="14">
        <v>17043.34</v>
      </c>
      <c r="M1759" t="s">
        <v>8</v>
      </c>
      <c r="N1759">
        <f t="shared" si="274"/>
        <v>1</v>
      </c>
      <c r="O1759" s="8" t="str">
        <f t="shared" si="275"/>
        <v>tier - 2</v>
      </c>
      <c r="P1759" t="s">
        <v>9</v>
      </c>
      <c r="Q1759">
        <f t="shared" si="276"/>
        <v>1</v>
      </c>
      <c r="R1759" s="8" t="str">
        <f t="shared" si="277"/>
        <v>tier - 3</v>
      </c>
      <c r="S1759" t="s">
        <v>10</v>
      </c>
      <c r="T1759" s="8" t="str">
        <f t="shared" si="278"/>
        <v>R1013</v>
      </c>
    </row>
    <row r="1760" spans="1:20">
      <c r="A1760" t="s">
        <v>1788</v>
      </c>
      <c r="B1760" t="str">
        <f t="shared" si="279"/>
        <v>Id580</v>
      </c>
      <c r="C1760">
        <v>2003</v>
      </c>
      <c r="D1760" s="8">
        <f t="shared" si="270"/>
        <v>2003</v>
      </c>
      <c r="E1760" t="s">
        <v>27</v>
      </c>
      <c r="F1760" s="8" t="str">
        <f t="shared" si="271"/>
        <v>Dec</v>
      </c>
      <c r="G1760">
        <v>26</v>
      </c>
      <c r="H1760" s="15" t="str">
        <f t="shared" si="272"/>
        <v>26-Dec-2003</v>
      </c>
      <c r="I1760" s="13">
        <v>37981</v>
      </c>
      <c r="J1760" s="18">
        <f t="shared" si="273"/>
        <v>19</v>
      </c>
      <c r="K1760">
        <v>0</v>
      </c>
      <c r="L1760" s="14">
        <v>17081.080000000002</v>
      </c>
      <c r="M1760" t="s">
        <v>8</v>
      </c>
      <c r="N1760">
        <f t="shared" si="274"/>
        <v>1</v>
      </c>
      <c r="O1760" s="8" t="str">
        <f t="shared" si="275"/>
        <v>tier - 2</v>
      </c>
      <c r="P1760" t="s">
        <v>8</v>
      </c>
      <c r="Q1760">
        <f t="shared" si="276"/>
        <v>9</v>
      </c>
      <c r="R1760" s="8" t="str">
        <f t="shared" si="277"/>
        <v>tier - 2</v>
      </c>
      <c r="S1760" t="s">
        <v>39</v>
      </c>
      <c r="T1760" s="8" t="str">
        <f t="shared" si="278"/>
        <v>R1011</v>
      </c>
    </row>
    <row r="1761" spans="1:20">
      <c r="A1761" t="s">
        <v>1789</v>
      </c>
      <c r="B1761" t="str">
        <f t="shared" si="279"/>
        <v>Id579</v>
      </c>
      <c r="C1761">
        <v>2002</v>
      </c>
      <c r="D1761" s="8">
        <f t="shared" si="270"/>
        <v>2002</v>
      </c>
      <c r="E1761" t="s">
        <v>15</v>
      </c>
      <c r="F1761" s="8" t="str">
        <f t="shared" si="271"/>
        <v>Jun</v>
      </c>
      <c r="G1761">
        <v>28</v>
      </c>
      <c r="H1761" s="15" t="str">
        <f t="shared" si="272"/>
        <v>28-Jun-2002</v>
      </c>
      <c r="I1761" s="13">
        <v>37435</v>
      </c>
      <c r="J1761" s="18">
        <f t="shared" si="273"/>
        <v>20</v>
      </c>
      <c r="K1761">
        <v>1</v>
      </c>
      <c r="L1761" s="14">
        <v>17085.27</v>
      </c>
      <c r="M1761" t="s">
        <v>8</v>
      </c>
      <c r="N1761">
        <f t="shared" si="274"/>
        <v>1</v>
      </c>
      <c r="O1761" s="8" t="str">
        <f t="shared" si="275"/>
        <v>tier - 2</v>
      </c>
      <c r="P1761" t="s">
        <v>9</v>
      </c>
      <c r="Q1761">
        <f t="shared" si="276"/>
        <v>1</v>
      </c>
      <c r="R1761" s="8" t="str">
        <f t="shared" si="277"/>
        <v>tier - 3</v>
      </c>
      <c r="S1761" t="s">
        <v>10</v>
      </c>
      <c r="T1761" s="8" t="str">
        <f t="shared" si="278"/>
        <v>R1013</v>
      </c>
    </row>
    <row r="1762" spans="1:20">
      <c r="A1762" t="s">
        <v>1790</v>
      </c>
      <c r="B1762" t="str">
        <f t="shared" si="279"/>
        <v>Id578</v>
      </c>
      <c r="C1762">
        <v>1998</v>
      </c>
      <c r="D1762" s="8">
        <f t="shared" si="270"/>
        <v>1998</v>
      </c>
      <c r="E1762" t="s">
        <v>15</v>
      </c>
      <c r="F1762" s="8" t="str">
        <f t="shared" si="271"/>
        <v>Jun</v>
      </c>
      <c r="G1762">
        <v>3</v>
      </c>
      <c r="H1762" s="15" t="str">
        <f t="shared" si="272"/>
        <v>3-Jun-1998</v>
      </c>
      <c r="I1762" s="13">
        <v>35949</v>
      </c>
      <c r="J1762" s="18">
        <f t="shared" si="273"/>
        <v>25</v>
      </c>
      <c r="K1762">
        <v>4</v>
      </c>
      <c r="L1762" s="14">
        <v>17128.43</v>
      </c>
      <c r="M1762" t="s">
        <v>8</v>
      </c>
      <c r="N1762">
        <f t="shared" si="274"/>
        <v>1</v>
      </c>
      <c r="O1762" s="8" t="str">
        <f t="shared" si="275"/>
        <v>tier - 2</v>
      </c>
      <c r="P1762" t="s">
        <v>9</v>
      </c>
      <c r="Q1762">
        <f t="shared" si="276"/>
        <v>1</v>
      </c>
      <c r="R1762" s="8" t="str">
        <f t="shared" si="277"/>
        <v>tier - 3</v>
      </c>
      <c r="S1762" t="s">
        <v>165</v>
      </c>
      <c r="T1762" s="8" t="str">
        <f t="shared" si="278"/>
        <v>R1016</v>
      </c>
    </row>
    <row r="1763" spans="1:20">
      <c r="A1763" t="s">
        <v>1791</v>
      </c>
      <c r="B1763" t="str">
        <f t="shared" si="279"/>
        <v>Id577</v>
      </c>
      <c r="C1763">
        <v>1965</v>
      </c>
      <c r="D1763" s="8">
        <f t="shared" si="270"/>
        <v>1965</v>
      </c>
      <c r="E1763" t="s">
        <v>17</v>
      </c>
      <c r="F1763" s="8" t="str">
        <f t="shared" si="271"/>
        <v>Sep</v>
      </c>
      <c r="G1763">
        <v>16</v>
      </c>
      <c r="H1763" s="15" t="str">
        <f t="shared" si="272"/>
        <v>16-Sep-1965</v>
      </c>
      <c r="I1763" s="13">
        <v>24001</v>
      </c>
      <c r="J1763" s="18">
        <f t="shared" si="273"/>
        <v>57</v>
      </c>
      <c r="K1763">
        <v>0</v>
      </c>
      <c r="L1763" s="14">
        <v>17172.27</v>
      </c>
      <c r="M1763" t="s">
        <v>8</v>
      </c>
      <c r="N1763">
        <f t="shared" si="274"/>
        <v>1</v>
      </c>
      <c r="O1763" s="8" t="str">
        <f t="shared" si="275"/>
        <v>tier - 2</v>
      </c>
      <c r="P1763" t="s">
        <v>8</v>
      </c>
      <c r="Q1763">
        <f t="shared" si="276"/>
        <v>9</v>
      </c>
      <c r="R1763" s="8" t="str">
        <f t="shared" si="277"/>
        <v>tier - 2</v>
      </c>
      <c r="S1763" t="s">
        <v>532</v>
      </c>
      <c r="T1763" s="8" t="str">
        <f t="shared" si="278"/>
        <v>R1026</v>
      </c>
    </row>
    <row r="1764" spans="1:20">
      <c r="A1764" t="s">
        <v>1792</v>
      </c>
      <c r="B1764" t="str">
        <f t="shared" si="279"/>
        <v>Id576</v>
      </c>
      <c r="C1764">
        <v>1964</v>
      </c>
      <c r="D1764" s="8">
        <f t="shared" si="270"/>
        <v>1964</v>
      </c>
      <c r="E1764" t="s">
        <v>15</v>
      </c>
      <c r="F1764" s="8" t="str">
        <f t="shared" si="271"/>
        <v>Jun</v>
      </c>
      <c r="G1764">
        <v>7</v>
      </c>
      <c r="H1764" s="15" t="str">
        <f t="shared" si="272"/>
        <v>7-Jun-1964</v>
      </c>
      <c r="I1764" s="13">
        <v>23535</v>
      </c>
      <c r="J1764" s="18">
        <f t="shared" si="273"/>
        <v>59</v>
      </c>
      <c r="K1764">
        <v>0</v>
      </c>
      <c r="L1764" s="14">
        <v>17174.52</v>
      </c>
      <c r="M1764" t="s">
        <v>8</v>
      </c>
      <c r="N1764">
        <f t="shared" si="274"/>
        <v>1</v>
      </c>
      <c r="O1764" s="8" t="str">
        <f t="shared" si="275"/>
        <v>tier - 2</v>
      </c>
      <c r="P1764" t="s">
        <v>8</v>
      </c>
      <c r="Q1764">
        <f t="shared" si="276"/>
        <v>9</v>
      </c>
      <c r="R1764" s="8" t="str">
        <f t="shared" si="277"/>
        <v>tier - 2</v>
      </c>
      <c r="S1764" t="s">
        <v>20</v>
      </c>
      <c r="T1764" s="8" t="str">
        <f t="shared" si="278"/>
        <v>R1012</v>
      </c>
    </row>
    <row r="1765" spans="1:20">
      <c r="A1765" t="s">
        <v>1793</v>
      </c>
      <c r="B1765" t="str">
        <f t="shared" si="279"/>
        <v>Id575</v>
      </c>
      <c r="C1765">
        <v>2004</v>
      </c>
      <c r="D1765" s="8">
        <f t="shared" si="270"/>
        <v>2004</v>
      </c>
      <c r="E1765" t="s">
        <v>32</v>
      </c>
      <c r="F1765" s="8" t="str">
        <f t="shared" si="271"/>
        <v>Aug</v>
      </c>
      <c r="G1765">
        <v>18</v>
      </c>
      <c r="H1765" s="15" t="str">
        <f t="shared" si="272"/>
        <v>18-Aug-2004</v>
      </c>
      <c r="I1765" s="13">
        <v>38217</v>
      </c>
      <c r="J1765" s="18">
        <f t="shared" si="273"/>
        <v>18</v>
      </c>
      <c r="K1765">
        <v>1</v>
      </c>
      <c r="L1765" s="14">
        <v>17178.68</v>
      </c>
      <c r="M1765" t="s">
        <v>8</v>
      </c>
      <c r="N1765">
        <f t="shared" si="274"/>
        <v>1</v>
      </c>
      <c r="O1765" s="8" t="str">
        <f t="shared" si="275"/>
        <v>tier - 2</v>
      </c>
      <c r="P1765" t="s">
        <v>8</v>
      </c>
      <c r="Q1765">
        <f t="shared" si="276"/>
        <v>9</v>
      </c>
      <c r="R1765" s="8" t="str">
        <f t="shared" si="277"/>
        <v>tier - 2</v>
      </c>
      <c r="S1765" t="s">
        <v>163</v>
      </c>
      <c r="T1765" s="8" t="str">
        <f t="shared" si="278"/>
        <v>R1019</v>
      </c>
    </row>
    <row r="1766" spans="1:20">
      <c r="A1766" t="s">
        <v>1794</v>
      </c>
      <c r="B1766" t="str">
        <f t="shared" si="279"/>
        <v>Id574</v>
      </c>
      <c r="C1766">
        <v>1982</v>
      </c>
      <c r="D1766" s="8">
        <f t="shared" si="270"/>
        <v>1982</v>
      </c>
      <c r="E1766" t="s">
        <v>34</v>
      </c>
      <c r="F1766" s="8" t="str">
        <f t="shared" si="271"/>
        <v>Oct</v>
      </c>
      <c r="G1766">
        <v>22</v>
      </c>
      <c r="H1766" s="15" t="str">
        <f t="shared" si="272"/>
        <v>22-Oct-1982</v>
      </c>
      <c r="I1766" s="13">
        <v>30246</v>
      </c>
      <c r="J1766" s="18">
        <f t="shared" si="273"/>
        <v>40</v>
      </c>
      <c r="K1766">
        <v>1</v>
      </c>
      <c r="L1766" s="14">
        <v>17179.52</v>
      </c>
      <c r="M1766" t="s">
        <v>8</v>
      </c>
      <c r="N1766">
        <f t="shared" si="274"/>
        <v>1</v>
      </c>
      <c r="O1766" s="8" t="str">
        <f t="shared" si="275"/>
        <v>tier - 2</v>
      </c>
      <c r="P1766" t="s">
        <v>13</v>
      </c>
      <c r="Q1766">
        <f t="shared" si="276"/>
        <v>2</v>
      </c>
      <c r="R1766" s="8" t="str">
        <f t="shared" si="277"/>
        <v>tier - 1</v>
      </c>
      <c r="S1766" t="s">
        <v>10</v>
      </c>
      <c r="T1766" s="8" t="str">
        <f t="shared" si="278"/>
        <v>R1013</v>
      </c>
    </row>
    <row r="1767" spans="1:20">
      <c r="A1767" t="s">
        <v>1795</v>
      </c>
      <c r="B1767" t="str">
        <f t="shared" si="279"/>
        <v>Id573</v>
      </c>
      <c r="C1767">
        <v>1975</v>
      </c>
      <c r="D1767" s="8">
        <f t="shared" si="270"/>
        <v>1975</v>
      </c>
      <c r="E1767" t="s">
        <v>32</v>
      </c>
      <c r="F1767" s="8" t="str">
        <f t="shared" si="271"/>
        <v>Aug</v>
      </c>
      <c r="G1767">
        <v>25</v>
      </c>
      <c r="H1767" s="15" t="str">
        <f t="shared" si="272"/>
        <v>25-Aug-1975</v>
      </c>
      <c r="I1767" s="13">
        <v>27631</v>
      </c>
      <c r="J1767" s="18">
        <f t="shared" si="273"/>
        <v>47</v>
      </c>
      <c r="K1767">
        <v>1</v>
      </c>
      <c r="L1767" s="14">
        <v>17253.43</v>
      </c>
      <c r="M1767" t="s">
        <v>8</v>
      </c>
      <c r="N1767">
        <f t="shared" si="274"/>
        <v>1</v>
      </c>
      <c r="O1767" s="8" t="str">
        <f t="shared" si="275"/>
        <v>tier - 2</v>
      </c>
      <c r="P1767" t="s">
        <v>9</v>
      </c>
      <c r="Q1767">
        <f t="shared" si="276"/>
        <v>1</v>
      </c>
      <c r="R1767" s="8" t="str">
        <f t="shared" si="277"/>
        <v>tier - 3</v>
      </c>
      <c r="S1767" t="s">
        <v>532</v>
      </c>
      <c r="T1767" s="8" t="str">
        <f t="shared" si="278"/>
        <v>R1026</v>
      </c>
    </row>
    <row r="1768" spans="1:20">
      <c r="A1768" t="s">
        <v>1796</v>
      </c>
      <c r="B1768" t="str">
        <f t="shared" si="279"/>
        <v>Id572</v>
      </c>
      <c r="C1768">
        <v>1963</v>
      </c>
      <c r="D1768" s="8">
        <f t="shared" si="270"/>
        <v>1963</v>
      </c>
      <c r="E1768" t="s">
        <v>7</v>
      </c>
      <c r="F1768" s="8" t="str">
        <f t="shared" si="271"/>
        <v>Jul</v>
      </c>
      <c r="G1768">
        <v>12</v>
      </c>
      <c r="H1768" s="15" t="str">
        <f t="shared" si="272"/>
        <v>12-Jul-1963</v>
      </c>
      <c r="I1768" s="13">
        <v>23204</v>
      </c>
      <c r="J1768" s="18">
        <f t="shared" si="273"/>
        <v>59</v>
      </c>
      <c r="K1768">
        <v>0</v>
      </c>
      <c r="L1768" s="14">
        <v>17337.580000000002</v>
      </c>
      <c r="M1768" t="s">
        <v>8</v>
      </c>
      <c r="N1768">
        <f t="shared" si="274"/>
        <v>1</v>
      </c>
      <c r="O1768" s="8" t="str">
        <f t="shared" si="275"/>
        <v>tier - 2</v>
      </c>
      <c r="P1768" t="s">
        <v>9</v>
      </c>
      <c r="Q1768">
        <f t="shared" si="276"/>
        <v>1</v>
      </c>
      <c r="R1768" s="8" t="str">
        <f t="shared" si="277"/>
        <v>tier - 3</v>
      </c>
      <c r="S1768" t="s">
        <v>246</v>
      </c>
      <c r="T1768" s="8" t="str">
        <f t="shared" si="278"/>
        <v>R1023</v>
      </c>
    </row>
    <row r="1769" spans="1:20">
      <c r="A1769" t="s">
        <v>1797</v>
      </c>
      <c r="B1769" t="str">
        <f t="shared" si="279"/>
        <v>Id571</v>
      </c>
      <c r="C1769">
        <v>2003</v>
      </c>
      <c r="D1769" s="8">
        <f t="shared" si="270"/>
        <v>2003</v>
      </c>
      <c r="E1769" t="s">
        <v>12</v>
      </c>
      <c r="F1769" s="8" t="str">
        <f t="shared" si="271"/>
        <v>Nov</v>
      </c>
      <c r="G1769">
        <v>1</v>
      </c>
      <c r="H1769" s="15" t="str">
        <f t="shared" si="272"/>
        <v>1-Nov-2003</v>
      </c>
      <c r="I1769" s="13">
        <v>37926</v>
      </c>
      <c r="J1769" s="18">
        <f t="shared" si="273"/>
        <v>19</v>
      </c>
      <c r="K1769">
        <v>0</v>
      </c>
      <c r="L1769" s="14">
        <v>17352.68</v>
      </c>
      <c r="M1769" t="s">
        <v>8</v>
      </c>
      <c r="N1769">
        <f t="shared" si="274"/>
        <v>1</v>
      </c>
      <c r="O1769" s="8" t="str">
        <f t="shared" si="275"/>
        <v>tier - 2</v>
      </c>
      <c r="P1769" t="s">
        <v>9</v>
      </c>
      <c r="Q1769">
        <f t="shared" si="276"/>
        <v>1</v>
      </c>
      <c r="R1769" s="8" t="str">
        <f t="shared" si="277"/>
        <v>tier - 3</v>
      </c>
      <c r="S1769" t="s">
        <v>20</v>
      </c>
      <c r="T1769" s="8" t="str">
        <f t="shared" si="278"/>
        <v>R1012</v>
      </c>
    </row>
    <row r="1770" spans="1:20">
      <c r="A1770" t="s">
        <v>1798</v>
      </c>
      <c r="B1770" t="str">
        <f t="shared" si="279"/>
        <v>Id570</v>
      </c>
      <c r="C1770">
        <v>1992</v>
      </c>
      <c r="D1770" s="8">
        <f t="shared" si="270"/>
        <v>1992</v>
      </c>
      <c r="E1770" t="s">
        <v>34</v>
      </c>
      <c r="F1770" s="8" t="str">
        <f t="shared" si="271"/>
        <v>Oct</v>
      </c>
      <c r="G1770">
        <v>18</v>
      </c>
      <c r="H1770" s="15" t="str">
        <f t="shared" si="272"/>
        <v>18-Oct-1992</v>
      </c>
      <c r="I1770" s="13">
        <v>33895</v>
      </c>
      <c r="J1770" s="18">
        <f t="shared" si="273"/>
        <v>30</v>
      </c>
      <c r="K1770">
        <v>2</v>
      </c>
      <c r="L1770" s="14">
        <v>17361.77</v>
      </c>
      <c r="M1770" t="s">
        <v>8</v>
      </c>
      <c r="N1770">
        <f t="shared" si="274"/>
        <v>1</v>
      </c>
      <c r="O1770" s="8" t="str">
        <f t="shared" si="275"/>
        <v>tier - 2</v>
      </c>
      <c r="P1770" t="s">
        <v>13</v>
      </c>
      <c r="Q1770">
        <f t="shared" si="276"/>
        <v>2</v>
      </c>
      <c r="R1770" s="8" t="str">
        <f t="shared" si="277"/>
        <v>tier - 1</v>
      </c>
      <c r="S1770" t="s">
        <v>20</v>
      </c>
      <c r="T1770" s="8" t="str">
        <f t="shared" si="278"/>
        <v>R1012</v>
      </c>
    </row>
    <row r="1771" spans="1:20">
      <c r="A1771" t="s">
        <v>1799</v>
      </c>
      <c r="B1771" t="str">
        <f t="shared" si="279"/>
        <v>Id569</v>
      </c>
      <c r="C1771">
        <v>2003</v>
      </c>
      <c r="D1771" s="8">
        <f t="shared" si="270"/>
        <v>2003</v>
      </c>
      <c r="E1771" t="s">
        <v>12</v>
      </c>
      <c r="F1771" s="8" t="str">
        <f t="shared" si="271"/>
        <v>Nov</v>
      </c>
      <c r="G1771">
        <v>2</v>
      </c>
      <c r="H1771" s="15" t="str">
        <f t="shared" si="272"/>
        <v>2-Nov-2003</v>
      </c>
      <c r="I1771" s="13">
        <v>37927</v>
      </c>
      <c r="J1771" s="18">
        <f t="shared" si="273"/>
        <v>19</v>
      </c>
      <c r="K1771">
        <v>0</v>
      </c>
      <c r="L1771" s="14">
        <v>17468.98</v>
      </c>
      <c r="M1771" t="s">
        <v>8</v>
      </c>
      <c r="N1771">
        <f t="shared" si="274"/>
        <v>1</v>
      </c>
      <c r="O1771" s="8" t="str">
        <f t="shared" si="275"/>
        <v>tier - 2</v>
      </c>
      <c r="P1771" t="s">
        <v>13</v>
      </c>
      <c r="Q1771">
        <f t="shared" si="276"/>
        <v>2</v>
      </c>
      <c r="R1771" s="8" t="str">
        <f t="shared" si="277"/>
        <v>tier - 1</v>
      </c>
      <c r="S1771" t="s">
        <v>20</v>
      </c>
      <c r="T1771" s="8" t="str">
        <f t="shared" si="278"/>
        <v>R1012</v>
      </c>
    </row>
    <row r="1772" spans="1:20">
      <c r="A1772" t="s">
        <v>1800</v>
      </c>
      <c r="B1772" t="str">
        <f t="shared" si="279"/>
        <v>Id568</v>
      </c>
      <c r="C1772">
        <v>1971</v>
      </c>
      <c r="D1772" s="8">
        <f t="shared" si="270"/>
        <v>1971</v>
      </c>
      <c r="E1772" t="s">
        <v>15</v>
      </c>
      <c r="F1772" s="8" t="str">
        <f t="shared" si="271"/>
        <v>Jun</v>
      </c>
      <c r="G1772">
        <v>8</v>
      </c>
      <c r="H1772" s="15" t="str">
        <f t="shared" si="272"/>
        <v>8-Jun-1971</v>
      </c>
      <c r="I1772" s="13">
        <v>26092</v>
      </c>
      <c r="J1772" s="18">
        <f t="shared" si="273"/>
        <v>52</v>
      </c>
      <c r="K1772">
        <v>0</v>
      </c>
      <c r="L1772" s="14">
        <v>17479.53</v>
      </c>
      <c r="M1772" t="s">
        <v>13</v>
      </c>
      <c r="N1772">
        <f t="shared" si="274"/>
        <v>240</v>
      </c>
      <c r="O1772" s="8" t="str">
        <f t="shared" si="275"/>
        <v>tier - 1</v>
      </c>
      <c r="P1772" t="s">
        <v>13</v>
      </c>
      <c r="Q1772">
        <f t="shared" si="276"/>
        <v>2</v>
      </c>
      <c r="R1772" s="8" t="str">
        <f t="shared" si="277"/>
        <v>tier - 1</v>
      </c>
      <c r="S1772" t="s">
        <v>20</v>
      </c>
      <c r="T1772" s="8" t="str">
        <f t="shared" si="278"/>
        <v>R1012</v>
      </c>
    </row>
    <row r="1773" spans="1:20">
      <c r="A1773" t="s">
        <v>1801</v>
      </c>
      <c r="B1773" t="str">
        <f t="shared" si="279"/>
        <v>Id567</v>
      </c>
      <c r="C1773">
        <v>1990</v>
      </c>
      <c r="D1773" s="8">
        <f t="shared" si="270"/>
        <v>1990</v>
      </c>
      <c r="E1773" t="s">
        <v>27</v>
      </c>
      <c r="F1773" s="8" t="str">
        <f t="shared" si="271"/>
        <v>Dec</v>
      </c>
      <c r="G1773">
        <v>29</v>
      </c>
      <c r="H1773" s="15" t="str">
        <f t="shared" si="272"/>
        <v>29-Dec-1990</v>
      </c>
      <c r="I1773" s="13">
        <v>33236</v>
      </c>
      <c r="J1773" s="18">
        <f t="shared" si="273"/>
        <v>32</v>
      </c>
      <c r="K1773">
        <v>0</v>
      </c>
      <c r="L1773" s="14">
        <v>17496.310000000001</v>
      </c>
      <c r="M1773" t="s">
        <v>13</v>
      </c>
      <c r="N1773">
        <f t="shared" si="274"/>
        <v>240</v>
      </c>
      <c r="O1773" s="8" t="str">
        <f t="shared" si="275"/>
        <v>tier - 1</v>
      </c>
      <c r="P1773" t="s">
        <v>8</v>
      </c>
      <c r="Q1773">
        <f t="shared" si="276"/>
        <v>9</v>
      </c>
      <c r="R1773" s="8" t="str">
        <f t="shared" si="277"/>
        <v>tier - 2</v>
      </c>
      <c r="S1773" t="s">
        <v>39</v>
      </c>
      <c r="T1773" s="8" t="str">
        <f t="shared" si="278"/>
        <v>R1011</v>
      </c>
    </row>
    <row r="1774" spans="1:20">
      <c r="A1774" t="s">
        <v>1802</v>
      </c>
      <c r="B1774" t="str">
        <f t="shared" si="279"/>
        <v>Id566</v>
      </c>
      <c r="C1774">
        <v>1965</v>
      </c>
      <c r="D1774" s="8">
        <f t="shared" si="270"/>
        <v>1965</v>
      </c>
      <c r="E1774" t="s">
        <v>15</v>
      </c>
      <c r="F1774" s="8" t="str">
        <f t="shared" si="271"/>
        <v>Jun</v>
      </c>
      <c r="G1774">
        <v>16</v>
      </c>
      <c r="H1774" s="15" t="str">
        <f t="shared" si="272"/>
        <v>16-Jun-1965</v>
      </c>
      <c r="I1774" s="13">
        <v>23909</v>
      </c>
      <c r="J1774" s="18">
        <f t="shared" si="273"/>
        <v>57</v>
      </c>
      <c r="K1774">
        <v>0</v>
      </c>
      <c r="L1774" s="14">
        <v>17505.650000000001</v>
      </c>
      <c r="M1774" t="s">
        <v>13</v>
      </c>
      <c r="N1774">
        <f t="shared" si="274"/>
        <v>240</v>
      </c>
      <c r="O1774" s="8" t="str">
        <f t="shared" si="275"/>
        <v>tier - 1</v>
      </c>
      <c r="P1774" t="s">
        <v>8</v>
      </c>
      <c r="Q1774">
        <f t="shared" si="276"/>
        <v>9</v>
      </c>
      <c r="R1774" s="8" t="str">
        <f t="shared" si="277"/>
        <v>tier - 2</v>
      </c>
      <c r="S1774" t="s">
        <v>246</v>
      </c>
      <c r="T1774" s="8" t="str">
        <f t="shared" si="278"/>
        <v>R1023</v>
      </c>
    </row>
    <row r="1775" spans="1:20">
      <c r="A1775" t="s">
        <v>1803</v>
      </c>
      <c r="B1775" t="str">
        <f t="shared" si="279"/>
        <v>Id565</v>
      </c>
      <c r="C1775">
        <v>1968</v>
      </c>
      <c r="D1775" s="8">
        <f t="shared" si="270"/>
        <v>1968</v>
      </c>
      <c r="E1775" t="s">
        <v>7</v>
      </c>
      <c r="F1775" s="8" t="str">
        <f t="shared" si="271"/>
        <v>Jul</v>
      </c>
      <c r="G1775">
        <v>12</v>
      </c>
      <c r="H1775" s="15" t="str">
        <f t="shared" si="272"/>
        <v>12-Jul-1968</v>
      </c>
      <c r="I1775" s="13">
        <v>25031</v>
      </c>
      <c r="J1775" s="18">
        <f t="shared" si="273"/>
        <v>54</v>
      </c>
      <c r="K1775">
        <v>0</v>
      </c>
      <c r="L1775" s="14">
        <v>17507.47</v>
      </c>
      <c r="M1775" t="s">
        <v>13</v>
      </c>
      <c r="N1775">
        <f t="shared" si="274"/>
        <v>240</v>
      </c>
      <c r="O1775" s="8" t="str">
        <f t="shared" si="275"/>
        <v>tier - 1</v>
      </c>
      <c r="P1775" t="s">
        <v>13</v>
      </c>
      <c r="Q1775">
        <f t="shared" si="276"/>
        <v>2</v>
      </c>
      <c r="R1775" s="8" t="str">
        <f t="shared" si="277"/>
        <v>tier - 1</v>
      </c>
      <c r="S1775" t="s">
        <v>532</v>
      </c>
      <c r="T1775" s="8" t="str">
        <f t="shared" si="278"/>
        <v>R1026</v>
      </c>
    </row>
    <row r="1776" spans="1:20">
      <c r="A1776" t="s">
        <v>1804</v>
      </c>
      <c r="B1776" t="str">
        <f t="shared" si="279"/>
        <v>Id564</v>
      </c>
      <c r="C1776">
        <v>1963</v>
      </c>
      <c r="D1776" s="8">
        <f t="shared" si="270"/>
        <v>1963</v>
      </c>
      <c r="E1776" t="s">
        <v>12</v>
      </c>
      <c r="F1776" s="8" t="str">
        <f t="shared" si="271"/>
        <v>Nov</v>
      </c>
      <c r="G1776">
        <v>16</v>
      </c>
      <c r="H1776" s="15" t="str">
        <f t="shared" si="272"/>
        <v>16-Nov-1963</v>
      </c>
      <c r="I1776" s="13">
        <v>23331</v>
      </c>
      <c r="J1776" s="18">
        <f t="shared" si="273"/>
        <v>59</v>
      </c>
      <c r="K1776">
        <v>0</v>
      </c>
      <c r="L1776" s="14">
        <v>17556.88</v>
      </c>
      <c r="M1776" t="s">
        <v>13</v>
      </c>
      <c r="N1776">
        <f t="shared" si="274"/>
        <v>240</v>
      </c>
      <c r="O1776" s="8" t="str">
        <f t="shared" si="275"/>
        <v>tier - 1</v>
      </c>
      <c r="P1776" t="s">
        <v>8</v>
      </c>
      <c r="Q1776">
        <f t="shared" si="276"/>
        <v>9</v>
      </c>
      <c r="R1776" s="8" t="str">
        <f t="shared" si="277"/>
        <v>tier - 2</v>
      </c>
      <c r="S1776" t="s">
        <v>20</v>
      </c>
      <c r="T1776" s="8" t="str">
        <f t="shared" si="278"/>
        <v>R1012</v>
      </c>
    </row>
    <row r="1777" spans="1:20">
      <c r="A1777" t="s">
        <v>1805</v>
      </c>
      <c r="B1777" t="str">
        <f t="shared" si="279"/>
        <v>Id563</v>
      </c>
      <c r="C1777">
        <v>2002</v>
      </c>
      <c r="D1777" s="8">
        <f t="shared" si="270"/>
        <v>2002</v>
      </c>
      <c r="E1777" t="s">
        <v>32</v>
      </c>
      <c r="F1777" s="8" t="str">
        <f t="shared" si="271"/>
        <v>Aug</v>
      </c>
      <c r="G1777">
        <v>25</v>
      </c>
      <c r="H1777" s="15" t="str">
        <f t="shared" si="272"/>
        <v>25-Aug-2002</v>
      </c>
      <c r="I1777" s="13">
        <v>37493</v>
      </c>
      <c r="J1777" s="18">
        <f t="shared" si="273"/>
        <v>20</v>
      </c>
      <c r="K1777">
        <v>1</v>
      </c>
      <c r="L1777" s="14">
        <v>17560.38</v>
      </c>
      <c r="M1777" t="s">
        <v>13</v>
      </c>
      <c r="N1777">
        <f t="shared" si="274"/>
        <v>240</v>
      </c>
      <c r="O1777" s="8" t="str">
        <f t="shared" si="275"/>
        <v>tier - 1</v>
      </c>
      <c r="P1777" t="s">
        <v>13</v>
      </c>
      <c r="Q1777">
        <f t="shared" si="276"/>
        <v>2</v>
      </c>
      <c r="R1777" s="8" t="str">
        <f t="shared" si="277"/>
        <v>tier - 1</v>
      </c>
      <c r="S1777" t="s">
        <v>20</v>
      </c>
      <c r="T1777" s="8" t="str">
        <f t="shared" si="278"/>
        <v>R1012</v>
      </c>
    </row>
    <row r="1778" spans="1:20">
      <c r="A1778" t="s">
        <v>1806</v>
      </c>
      <c r="B1778" t="str">
        <f t="shared" si="279"/>
        <v>Id562</v>
      </c>
      <c r="C1778">
        <v>1970</v>
      </c>
      <c r="D1778" s="8">
        <f t="shared" si="270"/>
        <v>1970</v>
      </c>
      <c r="E1778" t="s">
        <v>7</v>
      </c>
      <c r="F1778" s="8" t="str">
        <f t="shared" si="271"/>
        <v>Jul</v>
      </c>
      <c r="G1778">
        <v>26</v>
      </c>
      <c r="H1778" s="15" t="str">
        <f t="shared" si="272"/>
        <v>26-Jul-1970</v>
      </c>
      <c r="I1778" s="13">
        <v>25775</v>
      </c>
      <c r="J1778" s="18">
        <f t="shared" si="273"/>
        <v>52</v>
      </c>
      <c r="K1778">
        <v>0</v>
      </c>
      <c r="L1778" s="14">
        <v>17584.72</v>
      </c>
      <c r="M1778" t="s">
        <v>13</v>
      </c>
      <c r="N1778">
        <f t="shared" si="274"/>
        <v>240</v>
      </c>
      <c r="O1778" s="8" t="str">
        <f t="shared" si="275"/>
        <v>tier - 1</v>
      </c>
      <c r="P1778" t="s">
        <v>9</v>
      </c>
      <c r="Q1778">
        <f t="shared" si="276"/>
        <v>1</v>
      </c>
      <c r="R1778" s="8" t="str">
        <f t="shared" si="277"/>
        <v>tier - 3</v>
      </c>
      <c r="S1778" t="s">
        <v>20</v>
      </c>
      <c r="T1778" s="8" t="str">
        <f t="shared" si="278"/>
        <v>R1012</v>
      </c>
    </row>
    <row r="1779" spans="1:20">
      <c r="A1779" t="s">
        <v>1807</v>
      </c>
      <c r="B1779" t="str">
        <f t="shared" si="279"/>
        <v>Id561</v>
      </c>
      <c r="C1779">
        <v>1990</v>
      </c>
      <c r="D1779" s="8">
        <f t="shared" si="270"/>
        <v>1990</v>
      </c>
      <c r="E1779" t="s">
        <v>34</v>
      </c>
      <c r="F1779" s="8" t="str">
        <f t="shared" si="271"/>
        <v>Oct</v>
      </c>
      <c r="G1779">
        <v>25</v>
      </c>
      <c r="H1779" s="15" t="str">
        <f t="shared" si="272"/>
        <v>25-Oct-1990</v>
      </c>
      <c r="I1779" s="13">
        <v>33171</v>
      </c>
      <c r="J1779" s="18">
        <f t="shared" si="273"/>
        <v>32</v>
      </c>
      <c r="K1779">
        <v>1</v>
      </c>
      <c r="L1779" s="14">
        <v>17626.240000000002</v>
      </c>
      <c r="M1779" t="s">
        <v>13</v>
      </c>
      <c r="N1779">
        <f t="shared" si="274"/>
        <v>240</v>
      </c>
      <c r="O1779" s="8" t="str">
        <f t="shared" si="275"/>
        <v>tier - 1</v>
      </c>
      <c r="P1779" t="s">
        <v>9</v>
      </c>
      <c r="Q1779">
        <f t="shared" si="276"/>
        <v>1</v>
      </c>
      <c r="R1779" s="8" t="str">
        <f t="shared" si="277"/>
        <v>tier - 3</v>
      </c>
      <c r="S1779" t="s">
        <v>10</v>
      </c>
      <c r="T1779" s="8" t="str">
        <f t="shared" si="278"/>
        <v>R1013</v>
      </c>
    </row>
    <row r="1780" spans="1:20">
      <c r="A1780" t="s">
        <v>1808</v>
      </c>
      <c r="B1780" t="str">
        <f t="shared" si="279"/>
        <v>Id560</v>
      </c>
      <c r="C1780">
        <v>1994</v>
      </c>
      <c r="D1780" s="8">
        <f t="shared" si="270"/>
        <v>1994</v>
      </c>
      <c r="E1780" t="s">
        <v>7</v>
      </c>
      <c r="F1780" s="8" t="str">
        <f t="shared" si="271"/>
        <v>Jul</v>
      </c>
      <c r="G1780">
        <v>1</v>
      </c>
      <c r="H1780" s="15" t="str">
        <f t="shared" si="272"/>
        <v>1-Jul-1994</v>
      </c>
      <c r="I1780" s="13">
        <v>34516</v>
      </c>
      <c r="J1780" s="18">
        <f t="shared" si="273"/>
        <v>28</v>
      </c>
      <c r="K1780">
        <v>3</v>
      </c>
      <c r="L1780" s="14">
        <v>17663.14</v>
      </c>
      <c r="M1780" t="s">
        <v>13</v>
      </c>
      <c r="N1780">
        <f t="shared" si="274"/>
        <v>240</v>
      </c>
      <c r="O1780" s="8" t="str">
        <f t="shared" si="275"/>
        <v>tier - 1</v>
      </c>
      <c r="P1780" t="s">
        <v>9</v>
      </c>
      <c r="Q1780">
        <f t="shared" si="276"/>
        <v>1</v>
      </c>
      <c r="R1780" s="8" t="str">
        <f t="shared" si="277"/>
        <v>tier - 3</v>
      </c>
      <c r="S1780" t="s">
        <v>10</v>
      </c>
      <c r="T1780" s="8" t="str">
        <f t="shared" si="278"/>
        <v>R1013</v>
      </c>
    </row>
    <row r="1781" spans="1:20">
      <c r="A1781" t="s">
        <v>1809</v>
      </c>
      <c r="B1781" t="str">
        <f t="shared" si="279"/>
        <v>Id559</v>
      </c>
      <c r="C1781">
        <v>2003</v>
      </c>
      <c r="D1781" s="8">
        <f t="shared" si="270"/>
        <v>2003</v>
      </c>
      <c r="E1781" t="s">
        <v>7</v>
      </c>
      <c r="F1781" s="8" t="str">
        <f t="shared" si="271"/>
        <v>Jul</v>
      </c>
      <c r="G1781">
        <v>14</v>
      </c>
      <c r="H1781" s="15" t="str">
        <f t="shared" si="272"/>
        <v>14-Jul-2003</v>
      </c>
      <c r="I1781" s="13">
        <v>37816</v>
      </c>
      <c r="J1781" s="18">
        <f t="shared" si="273"/>
        <v>19</v>
      </c>
      <c r="K1781">
        <v>0</v>
      </c>
      <c r="L1781" s="14">
        <v>17748.509999999998</v>
      </c>
      <c r="M1781" t="s">
        <v>13</v>
      </c>
      <c r="N1781">
        <f t="shared" si="274"/>
        <v>240</v>
      </c>
      <c r="O1781" s="8" t="str">
        <f t="shared" si="275"/>
        <v>tier - 1</v>
      </c>
      <c r="P1781" t="s">
        <v>13</v>
      </c>
      <c r="Q1781">
        <f t="shared" si="276"/>
        <v>2</v>
      </c>
      <c r="R1781" s="8" t="str">
        <f t="shared" si="277"/>
        <v>tier - 1</v>
      </c>
      <c r="S1781" t="s">
        <v>20</v>
      </c>
      <c r="T1781" s="8" t="str">
        <f t="shared" si="278"/>
        <v>R1012</v>
      </c>
    </row>
    <row r="1782" spans="1:20">
      <c r="A1782" t="s">
        <v>1810</v>
      </c>
      <c r="B1782" t="str">
        <f t="shared" si="279"/>
        <v>Id558</v>
      </c>
      <c r="C1782">
        <v>1966</v>
      </c>
      <c r="D1782" s="8">
        <f t="shared" si="270"/>
        <v>1966</v>
      </c>
      <c r="E1782" t="s">
        <v>15</v>
      </c>
      <c r="F1782" s="8" t="str">
        <f t="shared" si="271"/>
        <v>Jun</v>
      </c>
      <c r="G1782">
        <v>21</v>
      </c>
      <c r="H1782" s="15" t="str">
        <f t="shared" si="272"/>
        <v>21-Jun-1966</v>
      </c>
      <c r="I1782" s="13">
        <v>24279</v>
      </c>
      <c r="J1782" s="18">
        <f t="shared" si="273"/>
        <v>56</v>
      </c>
      <c r="K1782">
        <v>0</v>
      </c>
      <c r="L1782" s="14">
        <v>17777.73</v>
      </c>
      <c r="M1782" t="s">
        <v>13</v>
      </c>
      <c r="N1782">
        <f t="shared" si="274"/>
        <v>240</v>
      </c>
      <c r="O1782" s="8" t="str">
        <f t="shared" si="275"/>
        <v>tier - 1</v>
      </c>
      <c r="P1782" t="s">
        <v>9</v>
      </c>
      <c r="Q1782">
        <f t="shared" si="276"/>
        <v>1</v>
      </c>
      <c r="R1782" s="8" t="str">
        <f t="shared" si="277"/>
        <v>tier - 3</v>
      </c>
      <c r="S1782" t="s">
        <v>20</v>
      </c>
      <c r="T1782" s="8" t="str">
        <f t="shared" si="278"/>
        <v>R1012</v>
      </c>
    </row>
    <row r="1783" spans="1:20">
      <c r="A1783" t="s">
        <v>1811</v>
      </c>
      <c r="B1783" t="str">
        <f t="shared" si="279"/>
        <v>Id557</v>
      </c>
      <c r="C1783">
        <v>1979</v>
      </c>
      <c r="D1783" s="8">
        <f t="shared" si="270"/>
        <v>1979</v>
      </c>
      <c r="E1783" t="s">
        <v>34</v>
      </c>
      <c r="F1783" s="8" t="str">
        <f t="shared" si="271"/>
        <v>Oct</v>
      </c>
      <c r="G1783">
        <v>10</v>
      </c>
      <c r="H1783" s="15" t="str">
        <f t="shared" si="272"/>
        <v>10-Oct-1979</v>
      </c>
      <c r="I1783" s="13">
        <v>29138</v>
      </c>
      <c r="J1783" s="18">
        <f t="shared" si="273"/>
        <v>43</v>
      </c>
      <c r="K1783">
        <v>2</v>
      </c>
      <c r="L1783" s="14">
        <v>17779.939999999999</v>
      </c>
      <c r="M1783" t="s">
        <v>13</v>
      </c>
      <c r="N1783">
        <f t="shared" si="274"/>
        <v>240</v>
      </c>
      <c r="O1783" s="8" t="str">
        <f t="shared" si="275"/>
        <v>tier - 1</v>
      </c>
      <c r="P1783" t="s">
        <v>8</v>
      </c>
      <c r="Q1783">
        <f t="shared" si="276"/>
        <v>9</v>
      </c>
      <c r="R1783" s="8" t="str">
        <f t="shared" si="277"/>
        <v>tier - 2</v>
      </c>
      <c r="S1783" t="s">
        <v>20</v>
      </c>
      <c r="T1783" s="8" t="str">
        <f t="shared" si="278"/>
        <v>R1012</v>
      </c>
    </row>
    <row r="1784" spans="1:20">
      <c r="A1784" t="s">
        <v>1812</v>
      </c>
      <c r="B1784" t="str">
        <f t="shared" si="279"/>
        <v>Id556</v>
      </c>
      <c r="C1784">
        <v>1963</v>
      </c>
      <c r="D1784" s="8">
        <f t="shared" si="270"/>
        <v>1963</v>
      </c>
      <c r="E1784" t="s">
        <v>27</v>
      </c>
      <c r="F1784" s="8" t="str">
        <f t="shared" si="271"/>
        <v>Dec</v>
      </c>
      <c r="G1784">
        <v>8</v>
      </c>
      <c r="H1784" s="15" t="str">
        <f t="shared" si="272"/>
        <v>8-Dec-1963</v>
      </c>
      <c r="I1784" s="13">
        <v>23353</v>
      </c>
      <c r="J1784" s="18">
        <f t="shared" si="273"/>
        <v>59</v>
      </c>
      <c r="K1784">
        <v>0</v>
      </c>
      <c r="L1784" s="14">
        <v>17832.599999999999</v>
      </c>
      <c r="M1784" t="s">
        <v>13</v>
      </c>
      <c r="N1784">
        <f t="shared" si="274"/>
        <v>240</v>
      </c>
      <c r="O1784" s="8" t="str">
        <f t="shared" si="275"/>
        <v>tier - 1</v>
      </c>
      <c r="P1784" t="s">
        <v>8</v>
      </c>
      <c r="Q1784">
        <f t="shared" si="276"/>
        <v>9</v>
      </c>
      <c r="R1784" s="8" t="str">
        <f t="shared" si="277"/>
        <v>tier - 2</v>
      </c>
      <c r="S1784" t="s">
        <v>20</v>
      </c>
      <c r="T1784" s="8" t="str">
        <f t="shared" si="278"/>
        <v>R1012</v>
      </c>
    </row>
    <row r="1785" spans="1:20">
      <c r="A1785" t="s">
        <v>1813</v>
      </c>
      <c r="B1785" t="str">
        <f t="shared" si="279"/>
        <v>Id555</v>
      </c>
      <c r="C1785">
        <v>1976</v>
      </c>
      <c r="D1785" s="8">
        <f t="shared" si="270"/>
        <v>1976</v>
      </c>
      <c r="E1785" t="s">
        <v>27</v>
      </c>
      <c r="F1785" s="8" t="str">
        <f t="shared" si="271"/>
        <v>Dec</v>
      </c>
      <c r="G1785">
        <v>12</v>
      </c>
      <c r="H1785" s="15" t="str">
        <f t="shared" si="272"/>
        <v>12-Dec-1976</v>
      </c>
      <c r="I1785" s="13">
        <v>28106</v>
      </c>
      <c r="J1785" s="18">
        <f t="shared" si="273"/>
        <v>46</v>
      </c>
      <c r="K1785">
        <v>2</v>
      </c>
      <c r="L1785" s="14">
        <v>17862.919999999998</v>
      </c>
      <c r="M1785" t="s">
        <v>13</v>
      </c>
      <c r="N1785">
        <f t="shared" si="274"/>
        <v>240</v>
      </c>
      <c r="O1785" s="8" t="str">
        <f t="shared" si="275"/>
        <v>tier - 1</v>
      </c>
      <c r="P1785" t="s">
        <v>8</v>
      </c>
      <c r="Q1785">
        <f t="shared" si="276"/>
        <v>9</v>
      </c>
      <c r="R1785" s="8" t="str">
        <f t="shared" si="277"/>
        <v>tier - 2</v>
      </c>
      <c r="S1785" t="s">
        <v>20</v>
      </c>
      <c r="T1785" s="8" t="str">
        <f t="shared" si="278"/>
        <v>R1012</v>
      </c>
    </row>
    <row r="1786" spans="1:20">
      <c r="A1786" t="s">
        <v>1814</v>
      </c>
      <c r="B1786" t="str">
        <f t="shared" si="279"/>
        <v>Id554</v>
      </c>
      <c r="C1786">
        <v>1997</v>
      </c>
      <c r="D1786" s="8">
        <f t="shared" si="270"/>
        <v>1997</v>
      </c>
      <c r="E1786" t="s">
        <v>32</v>
      </c>
      <c r="F1786" s="8" t="str">
        <f t="shared" si="271"/>
        <v>Aug</v>
      </c>
      <c r="G1786">
        <v>26</v>
      </c>
      <c r="H1786" s="15" t="str">
        <f t="shared" si="272"/>
        <v>26-Aug-1997</v>
      </c>
      <c r="I1786" s="13">
        <v>35668</v>
      </c>
      <c r="J1786" s="18">
        <f t="shared" si="273"/>
        <v>25</v>
      </c>
      <c r="K1786">
        <v>0</v>
      </c>
      <c r="L1786" s="14">
        <v>17878.900000000001</v>
      </c>
      <c r="M1786" t="s">
        <v>13</v>
      </c>
      <c r="N1786">
        <f t="shared" si="274"/>
        <v>240</v>
      </c>
      <c r="O1786" s="8" t="str">
        <f t="shared" si="275"/>
        <v>tier - 1</v>
      </c>
      <c r="P1786" t="s">
        <v>8</v>
      </c>
      <c r="Q1786">
        <f t="shared" si="276"/>
        <v>9</v>
      </c>
      <c r="R1786" s="8" t="str">
        <f t="shared" si="277"/>
        <v>tier - 2</v>
      </c>
      <c r="S1786" t="s">
        <v>244</v>
      </c>
      <c r="T1786" s="8" t="str">
        <f t="shared" si="278"/>
        <v>R1024</v>
      </c>
    </row>
    <row r="1787" spans="1:20">
      <c r="A1787" t="s">
        <v>1815</v>
      </c>
      <c r="B1787" t="str">
        <f t="shared" si="279"/>
        <v>Id553</v>
      </c>
      <c r="C1787">
        <v>1979</v>
      </c>
      <c r="D1787" s="8">
        <f t="shared" si="270"/>
        <v>1979</v>
      </c>
      <c r="E1787" t="s">
        <v>12</v>
      </c>
      <c r="F1787" s="8" t="str">
        <f t="shared" si="271"/>
        <v>Nov</v>
      </c>
      <c r="G1787">
        <v>12</v>
      </c>
      <c r="H1787" s="15" t="str">
        <f t="shared" si="272"/>
        <v>12-Nov-1979</v>
      </c>
      <c r="I1787" s="13">
        <v>29171</v>
      </c>
      <c r="J1787" s="18">
        <f t="shared" si="273"/>
        <v>43</v>
      </c>
      <c r="K1787">
        <v>2</v>
      </c>
      <c r="L1787" s="14">
        <v>17882.669999999998</v>
      </c>
      <c r="M1787" t="s">
        <v>13</v>
      </c>
      <c r="N1787">
        <f t="shared" si="274"/>
        <v>240</v>
      </c>
      <c r="O1787" s="8" t="str">
        <f t="shared" si="275"/>
        <v>tier - 1</v>
      </c>
      <c r="P1787" t="s">
        <v>9</v>
      </c>
      <c r="Q1787">
        <f t="shared" si="276"/>
        <v>1</v>
      </c>
      <c r="R1787" s="8" t="str">
        <f t="shared" si="277"/>
        <v>tier - 3</v>
      </c>
      <c r="S1787" t="s">
        <v>20</v>
      </c>
      <c r="T1787" s="8" t="str">
        <f t="shared" si="278"/>
        <v>R1012</v>
      </c>
    </row>
    <row r="1788" spans="1:20">
      <c r="A1788" t="s">
        <v>1816</v>
      </c>
      <c r="B1788" t="str">
        <f t="shared" si="279"/>
        <v>Id552</v>
      </c>
      <c r="C1788">
        <v>1989</v>
      </c>
      <c r="D1788" s="8">
        <f t="shared" si="270"/>
        <v>1989</v>
      </c>
      <c r="E1788" t="s">
        <v>27</v>
      </c>
      <c r="F1788" s="8" t="str">
        <f t="shared" si="271"/>
        <v>Dec</v>
      </c>
      <c r="G1788">
        <v>4</v>
      </c>
      <c r="H1788" s="15" t="str">
        <f t="shared" si="272"/>
        <v>4-Dec-1989</v>
      </c>
      <c r="I1788" s="13">
        <v>32846</v>
      </c>
      <c r="J1788" s="18">
        <f t="shared" si="273"/>
        <v>33</v>
      </c>
      <c r="K1788">
        <v>0</v>
      </c>
      <c r="L1788" s="14">
        <v>17904.53</v>
      </c>
      <c r="M1788" t="s">
        <v>13</v>
      </c>
      <c r="N1788">
        <f t="shared" si="274"/>
        <v>240</v>
      </c>
      <c r="O1788" s="8" t="str">
        <f t="shared" si="275"/>
        <v>tier - 1</v>
      </c>
      <c r="P1788" t="s">
        <v>8</v>
      </c>
      <c r="Q1788">
        <f t="shared" si="276"/>
        <v>9</v>
      </c>
      <c r="R1788" s="8" t="str">
        <f t="shared" si="277"/>
        <v>tier - 2</v>
      </c>
      <c r="S1788" t="s">
        <v>353</v>
      </c>
      <c r="T1788" s="8" t="str">
        <f t="shared" si="278"/>
        <v>R1017</v>
      </c>
    </row>
    <row r="1789" spans="1:20">
      <c r="A1789" t="s">
        <v>1817</v>
      </c>
      <c r="B1789" t="str">
        <f t="shared" si="279"/>
        <v>Id551</v>
      </c>
      <c r="C1789">
        <v>1977</v>
      </c>
      <c r="D1789" s="8">
        <f t="shared" si="270"/>
        <v>1977</v>
      </c>
      <c r="E1789" t="s">
        <v>34</v>
      </c>
      <c r="F1789" s="8" t="str">
        <f t="shared" si="271"/>
        <v>Oct</v>
      </c>
      <c r="G1789">
        <v>17</v>
      </c>
      <c r="H1789" s="15" t="str">
        <f t="shared" si="272"/>
        <v>17-Oct-1977</v>
      </c>
      <c r="I1789" s="13">
        <v>28415</v>
      </c>
      <c r="J1789" s="18">
        <f t="shared" si="273"/>
        <v>45</v>
      </c>
      <c r="K1789">
        <v>0</v>
      </c>
      <c r="L1789" s="14">
        <v>17929.3</v>
      </c>
      <c r="M1789" t="s">
        <v>13</v>
      </c>
      <c r="N1789">
        <f t="shared" si="274"/>
        <v>240</v>
      </c>
      <c r="O1789" s="8" t="str">
        <f t="shared" si="275"/>
        <v>tier - 1</v>
      </c>
      <c r="P1789" t="s">
        <v>8</v>
      </c>
      <c r="Q1789">
        <f t="shared" si="276"/>
        <v>9</v>
      </c>
      <c r="R1789" s="8" t="str">
        <f t="shared" si="277"/>
        <v>tier - 2</v>
      </c>
      <c r="S1789" t="s">
        <v>10</v>
      </c>
      <c r="T1789" s="8" t="str">
        <f t="shared" si="278"/>
        <v>R1013</v>
      </c>
    </row>
    <row r="1790" spans="1:20">
      <c r="A1790" t="s">
        <v>1818</v>
      </c>
      <c r="B1790" t="str">
        <f t="shared" si="279"/>
        <v>Id550</v>
      </c>
      <c r="C1790">
        <v>2001</v>
      </c>
      <c r="D1790" s="8">
        <f t="shared" si="270"/>
        <v>2001</v>
      </c>
      <c r="E1790" t="s">
        <v>17</v>
      </c>
      <c r="F1790" s="8" t="str">
        <f t="shared" si="271"/>
        <v>Sep</v>
      </c>
      <c r="G1790">
        <v>28</v>
      </c>
      <c r="H1790" s="15" t="str">
        <f t="shared" si="272"/>
        <v>28-Sep-2001</v>
      </c>
      <c r="I1790" s="13">
        <v>37162</v>
      </c>
      <c r="J1790" s="18">
        <f t="shared" si="273"/>
        <v>21</v>
      </c>
      <c r="K1790">
        <v>4</v>
      </c>
      <c r="L1790" s="14">
        <v>17942.11</v>
      </c>
      <c r="M1790" t="s">
        <v>13</v>
      </c>
      <c r="N1790">
        <f t="shared" si="274"/>
        <v>240</v>
      </c>
      <c r="O1790" s="8" t="str">
        <f t="shared" si="275"/>
        <v>tier - 1</v>
      </c>
      <c r="P1790" t="s">
        <v>8</v>
      </c>
      <c r="Q1790">
        <f t="shared" si="276"/>
        <v>9</v>
      </c>
      <c r="R1790" s="8" t="str">
        <f t="shared" si="277"/>
        <v>tier - 2</v>
      </c>
      <c r="S1790" t="s">
        <v>39</v>
      </c>
      <c r="T1790" s="8" t="str">
        <f t="shared" si="278"/>
        <v>R1011</v>
      </c>
    </row>
    <row r="1791" spans="1:20">
      <c r="A1791" t="s">
        <v>1819</v>
      </c>
      <c r="B1791" t="str">
        <f t="shared" si="279"/>
        <v>Id549</v>
      </c>
      <c r="C1791">
        <v>1975</v>
      </c>
      <c r="D1791" s="8">
        <f t="shared" si="270"/>
        <v>1975</v>
      </c>
      <c r="E1791" t="s">
        <v>15</v>
      </c>
      <c r="F1791" s="8" t="str">
        <f t="shared" si="271"/>
        <v>Jun</v>
      </c>
      <c r="G1791">
        <v>27</v>
      </c>
      <c r="H1791" s="15" t="str">
        <f t="shared" si="272"/>
        <v>27-Jun-1975</v>
      </c>
      <c r="I1791" s="13">
        <v>27572</v>
      </c>
      <c r="J1791" s="18">
        <f t="shared" si="273"/>
        <v>47</v>
      </c>
      <c r="K1791">
        <v>1</v>
      </c>
      <c r="L1791" s="14">
        <v>18031.16</v>
      </c>
      <c r="M1791" t="s">
        <v>13</v>
      </c>
      <c r="N1791">
        <f t="shared" si="274"/>
        <v>240</v>
      </c>
      <c r="O1791" s="8" t="str">
        <f t="shared" si="275"/>
        <v>tier - 1</v>
      </c>
      <c r="P1791" t="s">
        <v>9</v>
      </c>
      <c r="Q1791">
        <f t="shared" si="276"/>
        <v>1</v>
      </c>
      <c r="R1791" s="8" t="str">
        <f t="shared" si="277"/>
        <v>tier - 3</v>
      </c>
      <c r="S1791" t="s">
        <v>246</v>
      </c>
      <c r="T1791" s="8" t="str">
        <f t="shared" si="278"/>
        <v>R1023</v>
      </c>
    </row>
    <row r="1792" spans="1:20">
      <c r="A1792" t="s">
        <v>1820</v>
      </c>
      <c r="B1792" t="str">
        <f t="shared" si="279"/>
        <v>Id548</v>
      </c>
      <c r="C1792">
        <v>1965</v>
      </c>
      <c r="D1792" s="8">
        <f t="shared" si="270"/>
        <v>1965</v>
      </c>
      <c r="E1792" t="s">
        <v>34</v>
      </c>
      <c r="F1792" s="8" t="str">
        <f t="shared" si="271"/>
        <v>Oct</v>
      </c>
      <c r="G1792">
        <v>17</v>
      </c>
      <c r="H1792" s="15" t="str">
        <f t="shared" si="272"/>
        <v>17-Oct-1965</v>
      </c>
      <c r="I1792" s="13">
        <v>24032</v>
      </c>
      <c r="J1792" s="18">
        <f t="shared" si="273"/>
        <v>57</v>
      </c>
      <c r="K1792">
        <v>0</v>
      </c>
      <c r="L1792" s="14">
        <v>18031.189999999999</v>
      </c>
      <c r="M1792" t="s">
        <v>13</v>
      </c>
      <c r="N1792">
        <f t="shared" si="274"/>
        <v>240</v>
      </c>
      <c r="O1792" s="8" t="str">
        <f t="shared" si="275"/>
        <v>tier - 1</v>
      </c>
      <c r="P1792" t="s">
        <v>8</v>
      </c>
      <c r="Q1792">
        <f t="shared" si="276"/>
        <v>9</v>
      </c>
      <c r="R1792" s="8" t="str">
        <f t="shared" si="277"/>
        <v>tier - 2</v>
      </c>
      <c r="S1792" t="s">
        <v>20</v>
      </c>
      <c r="T1792" s="8" t="str">
        <f t="shared" si="278"/>
        <v>R1012</v>
      </c>
    </row>
    <row r="1793" spans="1:20">
      <c r="A1793" t="s">
        <v>1821</v>
      </c>
      <c r="B1793" t="str">
        <f t="shared" si="279"/>
        <v>Id547</v>
      </c>
      <c r="C1793">
        <v>1999</v>
      </c>
      <c r="D1793" s="8">
        <f t="shared" si="270"/>
        <v>1999</v>
      </c>
      <c r="E1793" t="s">
        <v>34</v>
      </c>
      <c r="F1793" s="8" t="str">
        <f t="shared" si="271"/>
        <v>Oct</v>
      </c>
      <c r="G1793">
        <v>24</v>
      </c>
      <c r="H1793" s="15" t="str">
        <f t="shared" si="272"/>
        <v>24-Oct-1999</v>
      </c>
      <c r="I1793" s="13">
        <v>36457</v>
      </c>
      <c r="J1793" s="18">
        <f t="shared" si="273"/>
        <v>23</v>
      </c>
      <c r="K1793">
        <v>0</v>
      </c>
      <c r="L1793" s="14">
        <v>18033.97</v>
      </c>
      <c r="M1793" t="s">
        <v>13</v>
      </c>
      <c r="N1793">
        <f t="shared" si="274"/>
        <v>240</v>
      </c>
      <c r="O1793" s="8" t="str">
        <f t="shared" si="275"/>
        <v>tier - 1</v>
      </c>
      <c r="P1793" t="s">
        <v>13</v>
      </c>
      <c r="Q1793">
        <f t="shared" si="276"/>
        <v>2</v>
      </c>
      <c r="R1793" s="8" t="str">
        <f t="shared" si="277"/>
        <v>tier - 1</v>
      </c>
      <c r="S1793" t="s">
        <v>20</v>
      </c>
      <c r="T1793" s="8" t="str">
        <f t="shared" si="278"/>
        <v>R1012</v>
      </c>
    </row>
    <row r="1794" spans="1:20">
      <c r="A1794" t="s">
        <v>1822</v>
      </c>
      <c r="B1794" t="str">
        <f t="shared" si="279"/>
        <v>Id546</v>
      </c>
      <c r="C1794">
        <v>1993</v>
      </c>
      <c r="D1794" s="8">
        <f t="shared" ref="D1794:D1857" si="280">IF(C1794="?",ROUND(AVERAGE($C$2:$C$2344),0),C1794)</f>
        <v>1993</v>
      </c>
      <c r="E1794" t="s">
        <v>7</v>
      </c>
      <c r="F1794" s="8" t="str">
        <f t="shared" ref="F1794:F1857" si="281">IF(E1794="?","Sep",E1794)</f>
        <v>Jul</v>
      </c>
      <c r="G1794">
        <v>12</v>
      </c>
      <c r="H1794" s="15" t="str">
        <f t="shared" ref="H1794:H1857" si="282">CONCATENATE(G1794,"-",F1794,"-",D1794)</f>
        <v>12-Jul-1993</v>
      </c>
      <c r="I1794" s="13">
        <v>34162</v>
      </c>
      <c r="J1794" s="18">
        <f t="shared" ref="J1794:J1857" si="283">DATEDIF(I1794,"8-6-2023","Y")</f>
        <v>29</v>
      </c>
      <c r="K1794">
        <v>2</v>
      </c>
      <c r="L1794" s="14">
        <v>18157.88</v>
      </c>
      <c r="M1794" t="s">
        <v>13</v>
      </c>
      <c r="N1794">
        <f t="shared" ref="N1794:N1857" si="284">MATCH(M1794,$M$2:$M$2344,0)</f>
        <v>240</v>
      </c>
      <c r="O1794" s="8" t="str">
        <f t="shared" ref="O1794:O1857" si="285">IF(M1794="?",INDEX($M$2:$M$2344,MODE($N$2:$N$2344)),M1794)</f>
        <v>tier - 1</v>
      </c>
      <c r="P1794" t="s">
        <v>13</v>
      </c>
      <c r="Q1794">
        <f t="shared" ref="Q1794:Q1857" si="286">MATCH(P1794,$P$2:$P$2344,0)</f>
        <v>2</v>
      </c>
      <c r="R1794" s="8" t="str">
        <f t="shared" ref="R1794:R1857" si="287">IF(P1794="?",INDEX($P$2:$P$2344,MODE($Q$2:$Q$2344)),P1794)</f>
        <v>tier - 1</v>
      </c>
      <c r="S1794" t="s">
        <v>20</v>
      </c>
      <c r="T1794" s="8" t="str">
        <f t="shared" ref="T1794:T1857" si="288">IF(S1794="?","Unknown",S1794)</f>
        <v>R1012</v>
      </c>
    </row>
    <row r="1795" spans="1:20">
      <c r="A1795" t="s">
        <v>1823</v>
      </c>
      <c r="B1795" t="str">
        <f t="shared" ref="B1795:B1858" si="289">IF(A1795="?", "Unknown",A1795)</f>
        <v>Id545</v>
      </c>
      <c r="C1795">
        <v>1963</v>
      </c>
      <c r="D1795" s="8">
        <f t="shared" si="280"/>
        <v>1963</v>
      </c>
      <c r="E1795" t="s">
        <v>7</v>
      </c>
      <c r="F1795" s="8" t="str">
        <f t="shared" si="281"/>
        <v>Jul</v>
      </c>
      <c r="G1795">
        <v>4</v>
      </c>
      <c r="H1795" s="15" t="str">
        <f t="shared" si="282"/>
        <v>4-Jul-1963</v>
      </c>
      <c r="I1795" s="13">
        <v>23196</v>
      </c>
      <c r="J1795" s="18">
        <f t="shared" si="283"/>
        <v>59</v>
      </c>
      <c r="K1795">
        <v>0</v>
      </c>
      <c r="L1795" s="14">
        <v>18208.34</v>
      </c>
      <c r="M1795" t="s">
        <v>13</v>
      </c>
      <c r="N1795">
        <f t="shared" si="284"/>
        <v>240</v>
      </c>
      <c r="O1795" s="8" t="str">
        <f t="shared" si="285"/>
        <v>tier - 1</v>
      </c>
      <c r="P1795" t="s">
        <v>8</v>
      </c>
      <c r="Q1795">
        <f t="shared" si="286"/>
        <v>9</v>
      </c>
      <c r="R1795" s="8" t="str">
        <f t="shared" si="287"/>
        <v>tier - 2</v>
      </c>
      <c r="S1795" t="s">
        <v>532</v>
      </c>
      <c r="T1795" s="8" t="str">
        <f t="shared" si="288"/>
        <v>R1026</v>
      </c>
    </row>
    <row r="1796" spans="1:20">
      <c r="A1796" t="s">
        <v>1824</v>
      </c>
      <c r="B1796" t="str">
        <f t="shared" si="289"/>
        <v>Id544</v>
      </c>
      <c r="C1796">
        <v>1997</v>
      </c>
      <c r="D1796" s="8">
        <f t="shared" si="280"/>
        <v>1997</v>
      </c>
      <c r="E1796" t="s">
        <v>15</v>
      </c>
      <c r="F1796" s="8" t="str">
        <f t="shared" si="281"/>
        <v>Jun</v>
      </c>
      <c r="G1796">
        <v>15</v>
      </c>
      <c r="H1796" s="15" t="str">
        <f t="shared" si="282"/>
        <v>15-Jun-1997</v>
      </c>
      <c r="I1796" s="13">
        <v>35596</v>
      </c>
      <c r="J1796" s="18">
        <f t="shared" si="283"/>
        <v>25</v>
      </c>
      <c r="K1796">
        <v>1</v>
      </c>
      <c r="L1796" s="14">
        <v>18218.16</v>
      </c>
      <c r="M1796" t="s">
        <v>13</v>
      </c>
      <c r="N1796">
        <f t="shared" si="284"/>
        <v>240</v>
      </c>
      <c r="O1796" s="8" t="str">
        <f t="shared" si="285"/>
        <v>tier - 1</v>
      </c>
      <c r="P1796" t="s">
        <v>13</v>
      </c>
      <c r="Q1796">
        <f t="shared" si="286"/>
        <v>2</v>
      </c>
      <c r="R1796" s="8" t="str">
        <f t="shared" si="287"/>
        <v>tier - 1</v>
      </c>
      <c r="S1796" t="s">
        <v>10</v>
      </c>
      <c r="T1796" s="8" t="str">
        <f t="shared" si="288"/>
        <v>R1013</v>
      </c>
    </row>
    <row r="1797" spans="1:20">
      <c r="A1797" t="s">
        <v>1825</v>
      </c>
      <c r="B1797" t="str">
        <f t="shared" si="289"/>
        <v>Id543</v>
      </c>
      <c r="C1797">
        <v>2004</v>
      </c>
      <c r="D1797" s="8">
        <f t="shared" si="280"/>
        <v>2004</v>
      </c>
      <c r="E1797" t="s">
        <v>17</v>
      </c>
      <c r="F1797" s="8" t="str">
        <f t="shared" si="281"/>
        <v>Sep</v>
      </c>
      <c r="G1797">
        <v>10</v>
      </c>
      <c r="H1797" s="15" t="str">
        <f t="shared" si="282"/>
        <v>10-Sep-2004</v>
      </c>
      <c r="I1797" s="13">
        <v>38240</v>
      </c>
      <c r="J1797" s="18">
        <f t="shared" si="283"/>
        <v>18</v>
      </c>
      <c r="K1797">
        <v>3</v>
      </c>
      <c r="L1797" s="14">
        <v>18223.45</v>
      </c>
      <c r="M1797" t="s">
        <v>13</v>
      </c>
      <c r="N1797">
        <f t="shared" si="284"/>
        <v>240</v>
      </c>
      <c r="O1797" s="8" t="str">
        <f t="shared" si="285"/>
        <v>tier - 1</v>
      </c>
      <c r="P1797" t="s">
        <v>9</v>
      </c>
      <c r="Q1797">
        <f t="shared" si="286"/>
        <v>1</v>
      </c>
      <c r="R1797" s="8" t="str">
        <f t="shared" si="287"/>
        <v>tier - 3</v>
      </c>
      <c r="S1797" t="s">
        <v>10</v>
      </c>
      <c r="T1797" s="8" t="str">
        <f t="shared" si="288"/>
        <v>R1013</v>
      </c>
    </row>
    <row r="1798" spans="1:20">
      <c r="A1798" t="s">
        <v>1826</v>
      </c>
      <c r="B1798" t="str">
        <f t="shared" si="289"/>
        <v>Id542</v>
      </c>
      <c r="C1798">
        <v>1995</v>
      </c>
      <c r="D1798" s="8">
        <f t="shared" si="280"/>
        <v>1995</v>
      </c>
      <c r="E1798" t="s">
        <v>32</v>
      </c>
      <c r="F1798" s="8" t="str">
        <f t="shared" si="281"/>
        <v>Aug</v>
      </c>
      <c r="G1798">
        <v>3</v>
      </c>
      <c r="H1798" s="15" t="str">
        <f t="shared" si="282"/>
        <v>3-Aug-1995</v>
      </c>
      <c r="I1798" s="13">
        <v>34914</v>
      </c>
      <c r="J1798" s="18">
        <f t="shared" si="283"/>
        <v>27</v>
      </c>
      <c r="K1798">
        <v>0</v>
      </c>
      <c r="L1798" s="14">
        <v>18246.5</v>
      </c>
      <c r="M1798" t="s">
        <v>13</v>
      </c>
      <c r="N1798">
        <f t="shared" si="284"/>
        <v>240</v>
      </c>
      <c r="O1798" s="8" t="str">
        <f t="shared" si="285"/>
        <v>tier - 1</v>
      </c>
      <c r="P1798" t="s">
        <v>13</v>
      </c>
      <c r="Q1798">
        <f t="shared" si="286"/>
        <v>2</v>
      </c>
      <c r="R1798" s="8" t="str">
        <f t="shared" si="287"/>
        <v>tier - 1</v>
      </c>
      <c r="S1798" t="s">
        <v>10</v>
      </c>
      <c r="T1798" s="8" t="str">
        <f t="shared" si="288"/>
        <v>R1013</v>
      </c>
    </row>
    <row r="1799" spans="1:20">
      <c r="A1799" t="s">
        <v>1827</v>
      </c>
      <c r="B1799" t="str">
        <f t="shared" si="289"/>
        <v>Id541</v>
      </c>
      <c r="C1799">
        <v>1992</v>
      </c>
      <c r="D1799" s="8">
        <f t="shared" si="280"/>
        <v>1992</v>
      </c>
      <c r="E1799" t="s">
        <v>27</v>
      </c>
      <c r="F1799" s="8" t="str">
        <f t="shared" si="281"/>
        <v>Dec</v>
      </c>
      <c r="G1799">
        <v>25</v>
      </c>
      <c r="H1799" s="15" t="str">
        <f t="shared" si="282"/>
        <v>25-Dec-1992</v>
      </c>
      <c r="I1799" s="13">
        <v>33963</v>
      </c>
      <c r="J1799" s="18">
        <f t="shared" si="283"/>
        <v>30</v>
      </c>
      <c r="K1799">
        <v>3</v>
      </c>
      <c r="L1799" s="14">
        <v>18259.22</v>
      </c>
      <c r="M1799" t="s">
        <v>13</v>
      </c>
      <c r="N1799">
        <f t="shared" si="284"/>
        <v>240</v>
      </c>
      <c r="O1799" s="8" t="str">
        <f t="shared" si="285"/>
        <v>tier - 1</v>
      </c>
      <c r="P1799" t="s">
        <v>9</v>
      </c>
      <c r="Q1799">
        <f t="shared" si="286"/>
        <v>1</v>
      </c>
      <c r="R1799" s="8" t="str">
        <f t="shared" si="287"/>
        <v>tier - 3</v>
      </c>
      <c r="S1799" t="s">
        <v>39</v>
      </c>
      <c r="T1799" s="8" t="str">
        <f t="shared" si="288"/>
        <v>R1011</v>
      </c>
    </row>
    <row r="1800" spans="1:20">
      <c r="A1800" t="s">
        <v>1828</v>
      </c>
      <c r="B1800" t="str">
        <f t="shared" si="289"/>
        <v>Id540</v>
      </c>
      <c r="C1800">
        <v>1995</v>
      </c>
      <c r="D1800" s="8">
        <f t="shared" si="280"/>
        <v>1995</v>
      </c>
      <c r="E1800" t="s">
        <v>7</v>
      </c>
      <c r="F1800" s="8" t="str">
        <f t="shared" si="281"/>
        <v>Jul</v>
      </c>
      <c r="G1800">
        <v>4</v>
      </c>
      <c r="H1800" s="15" t="str">
        <f t="shared" si="282"/>
        <v>4-Jul-1995</v>
      </c>
      <c r="I1800" s="13">
        <v>34884</v>
      </c>
      <c r="J1800" s="18">
        <f t="shared" si="283"/>
        <v>27</v>
      </c>
      <c r="K1800">
        <v>0</v>
      </c>
      <c r="L1800" s="14">
        <v>18310.740000000002</v>
      </c>
      <c r="M1800" t="s">
        <v>13</v>
      </c>
      <c r="N1800">
        <f t="shared" si="284"/>
        <v>240</v>
      </c>
      <c r="O1800" s="8" t="str">
        <f t="shared" si="285"/>
        <v>tier - 1</v>
      </c>
      <c r="P1800" t="s">
        <v>9</v>
      </c>
      <c r="Q1800">
        <f t="shared" si="286"/>
        <v>1</v>
      </c>
      <c r="R1800" s="8" t="str">
        <f t="shared" si="287"/>
        <v>tier - 3</v>
      </c>
      <c r="S1800" t="s">
        <v>20</v>
      </c>
      <c r="T1800" s="8" t="str">
        <f t="shared" si="288"/>
        <v>R1012</v>
      </c>
    </row>
    <row r="1801" spans="1:20">
      <c r="A1801" t="s">
        <v>1829</v>
      </c>
      <c r="B1801" t="str">
        <f t="shared" si="289"/>
        <v>Id539</v>
      </c>
      <c r="C1801">
        <v>1999</v>
      </c>
      <c r="D1801" s="8">
        <f t="shared" si="280"/>
        <v>1999</v>
      </c>
      <c r="E1801" t="s">
        <v>27</v>
      </c>
      <c r="F1801" s="8" t="str">
        <f t="shared" si="281"/>
        <v>Dec</v>
      </c>
      <c r="G1801">
        <v>15</v>
      </c>
      <c r="H1801" s="15" t="str">
        <f t="shared" si="282"/>
        <v>15-Dec-1999</v>
      </c>
      <c r="I1801" s="13">
        <v>36509</v>
      </c>
      <c r="J1801" s="18">
        <f t="shared" si="283"/>
        <v>23</v>
      </c>
      <c r="K1801">
        <v>1</v>
      </c>
      <c r="L1801" s="14">
        <v>18328.240000000002</v>
      </c>
      <c r="M1801" t="s">
        <v>13</v>
      </c>
      <c r="N1801">
        <f t="shared" si="284"/>
        <v>240</v>
      </c>
      <c r="O1801" s="8" t="str">
        <f t="shared" si="285"/>
        <v>tier - 1</v>
      </c>
      <c r="P1801" t="s">
        <v>8</v>
      </c>
      <c r="Q1801">
        <f t="shared" si="286"/>
        <v>9</v>
      </c>
      <c r="R1801" s="8" t="str">
        <f t="shared" si="287"/>
        <v>tier - 2</v>
      </c>
      <c r="S1801" t="s">
        <v>10</v>
      </c>
      <c r="T1801" s="8" t="str">
        <f t="shared" si="288"/>
        <v>R1013</v>
      </c>
    </row>
    <row r="1802" spans="1:20">
      <c r="A1802" t="s">
        <v>1830</v>
      </c>
      <c r="B1802" t="str">
        <f t="shared" si="289"/>
        <v>Id538</v>
      </c>
      <c r="C1802">
        <v>1964</v>
      </c>
      <c r="D1802" s="8">
        <f t="shared" si="280"/>
        <v>1964</v>
      </c>
      <c r="E1802" t="s">
        <v>17</v>
      </c>
      <c r="F1802" s="8" t="str">
        <f t="shared" si="281"/>
        <v>Sep</v>
      </c>
      <c r="G1802">
        <v>26</v>
      </c>
      <c r="H1802" s="15" t="str">
        <f t="shared" si="282"/>
        <v>26-Sep-1964</v>
      </c>
      <c r="I1802" s="13">
        <v>23646</v>
      </c>
      <c r="J1802" s="18">
        <f t="shared" si="283"/>
        <v>58</v>
      </c>
      <c r="K1802">
        <v>0</v>
      </c>
      <c r="L1802" s="14">
        <v>18443.11</v>
      </c>
      <c r="M1802" t="s">
        <v>13</v>
      </c>
      <c r="N1802">
        <f t="shared" si="284"/>
        <v>240</v>
      </c>
      <c r="O1802" s="8" t="str">
        <f t="shared" si="285"/>
        <v>tier - 1</v>
      </c>
      <c r="P1802" t="s">
        <v>8</v>
      </c>
      <c r="Q1802">
        <f t="shared" si="286"/>
        <v>9</v>
      </c>
      <c r="R1802" s="8" t="str">
        <f t="shared" si="287"/>
        <v>tier - 2</v>
      </c>
      <c r="S1802" t="s">
        <v>20</v>
      </c>
      <c r="T1802" s="8" t="str">
        <f t="shared" si="288"/>
        <v>R1012</v>
      </c>
    </row>
    <row r="1803" spans="1:20">
      <c r="A1803" t="s">
        <v>1831</v>
      </c>
      <c r="B1803" t="str">
        <f t="shared" si="289"/>
        <v>Id537</v>
      </c>
      <c r="C1803">
        <v>1986</v>
      </c>
      <c r="D1803" s="8">
        <f t="shared" si="280"/>
        <v>1986</v>
      </c>
      <c r="E1803" t="s">
        <v>32</v>
      </c>
      <c r="F1803" s="8" t="str">
        <f t="shared" si="281"/>
        <v>Aug</v>
      </c>
      <c r="G1803">
        <v>12</v>
      </c>
      <c r="H1803" s="15" t="str">
        <f t="shared" si="282"/>
        <v>12-Aug-1986</v>
      </c>
      <c r="I1803" s="13">
        <v>31636</v>
      </c>
      <c r="J1803" s="18">
        <f t="shared" si="283"/>
        <v>36</v>
      </c>
      <c r="K1803">
        <v>2</v>
      </c>
      <c r="L1803" s="14">
        <v>18608.259999999998</v>
      </c>
      <c r="M1803" t="s">
        <v>13</v>
      </c>
      <c r="N1803">
        <f t="shared" si="284"/>
        <v>240</v>
      </c>
      <c r="O1803" s="8" t="str">
        <f t="shared" si="285"/>
        <v>tier - 1</v>
      </c>
      <c r="P1803" t="s">
        <v>9</v>
      </c>
      <c r="Q1803">
        <f t="shared" si="286"/>
        <v>1</v>
      </c>
      <c r="R1803" s="8" t="str">
        <f t="shared" si="287"/>
        <v>tier - 3</v>
      </c>
      <c r="S1803" t="s">
        <v>39</v>
      </c>
      <c r="T1803" s="8" t="str">
        <f t="shared" si="288"/>
        <v>R1011</v>
      </c>
    </row>
    <row r="1804" spans="1:20">
      <c r="A1804" t="s">
        <v>1832</v>
      </c>
      <c r="B1804" t="str">
        <f t="shared" si="289"/>
        <v>Id536</v>
      </c>
      <c r="C1804">
        <v>1998</v>
      </c>
      <c r="D1804" s="8">
        <f t="shared" si="280"/>
        <v>1998</v>
      </c>
      <c r="E1804" t="s">
        <v>17</v>
      </c>
      <c r="F1804" s="8" t="str">
        <f t="shared" si="281"/>
        <v>Sep</v>
      </c>
      <c r="G1804">
        <v>23</v>
      </c>
      <c r="H1804" s="15" t="str">
        <f t="shared" si="282"/>
        <v>23-Sep-1998</v>
      </c>
      <c r="I1804" s="13">
        <v>36061</v>
      </c>
      <c r="J1804" s="18">
        <f t="shared" si="283"/>
        <v>24</v>
      </c>
      <c r="K1804">
        <v>0</v>
      </c>
      <c r="L1804" s="14">
        <v>18648.419999999998</v>
      </c>
      <c r="M1804" t="s">
        <v>13</v>
      </c>
      <c r="N1804">
        <f t="shared" si="284"/>
        <v>240</v>
      </c>
      <c r="O1804" s="8" t="str">
        <f t="shared" si="285"/>
        <v>tier - 1</v>
      </c>
      <c r="P1804" t="s">
        <v>13</v>
      </c>
      <c r="Q1804">
        <f t="shared" si="286"/>
        <v>2</v>
      </c>
      <c r="R1804" s="8" t="str">
        <f t="shared" si="287"/>
        <v>tier - 1</v>
      </c>
      <c r="S1804" t="s">
        <v>163</v>
      </c>
      <c r="T1804" s="8" t="str">
        <f t="shared" si="288"/>
        <v>R1019</v>
      </c>
    </row>
    <row r="1805" spans="1:20">
      <c r="A1805" t="s">
        <v>1833</v>
      </c>
      <c r="B1805" t="str">
        <f t="shared" si="289"/>
        <v>Id535</v>
      </c>
      <c r="C1805">
        <v>1970</v>
      </c>
      <c r="D1805" s="8">
        <f t="shared" si="280"/>
        <v>1970</v>
      </c>
      <c r="E1805" t="s">
        <v>34</v>
      </c>
      <c r="F1805" s="8" t="str">
        <f t="shared" si="281"/>
        <v>Oct</v>
      </c>
      <c r="G1805">
        <v>17</v>
      </c>
      <c r="H1805" s="15" t="str">
        <f t="shared" si="282"/>
        <v>17-Oct-1970</v>
      </c>
      <c r="I1805" s="13">
        <v>25858</v>
      </c>
      <c r="J1805" s="18">
        <f t="shared" si="283"/>
        <v>52</v>
      </c>
      <c r="K1805">
        <v>0</v>
      </c>
      <c r="L1805" s="14">
        <v>18682.740000000002</v>
      </c>
      <c r="M1805" t="s">
        <v>13</v>
      </c>
      <c r="N1805">
        <f t="shared" si="284"/>
        <v>240</v>
      </c>
      <c r="O1805" s="8" t="str">
        <f t="shared" si="285"/>
        <v>tier - 1</v>
      </c>
      <c r="P1805" t="s">
        <v>9</v>
      </c>
      <c r="Q1805">
        <f t="shared" si="286"/>
        <v>1</v>
      </c>
      <c r="R1805" s="8" t="str">
        <f t="shared" si="287"/>
        <v>tier - 3</v>
      </c>
      <c r="S1805" t="s">
        <v>20</v>
      </c>
      <c r="T1805" s="8" t="str">
        <f t="shared" si="288"/>
        <v>R1012</v>
      </c>
    </row>
    <row r="1806" spans="1:20">
      <c r="A1806" t="s">
        <v>1834</v>
      </c>
      <c r="B1806" t="str">
        <f t="shared" si="289"/>
        <v>Id534</v>
      </c>
      <c r="C1806">
        <v>1967</v>
      </c>
      <c r="D1806" s="8">
        <f t="shared" si="280"/>
        <v>1967</v>
      </c>
      <c r="E1806" t="s">
        <v>32</v>
      </c>
      <c r="F1806" s="8" t="str">
        <f t="shared" si="281"/>
        <v>Aug</v>
      </c>
      <c r="G1806">
        <v>30</v>
      </c>
      <c r="H1806" s="15" t="str">
        <f t="shared" si="282"/>
        <v>30-Aug-1967</v>
      </c>
      <c r="I1806" s="13">
        <v>24714</v>
      </c>
      <c r="J1806" s="18">
        <f t="shared" si="283"/>
        <v>55</v>
      </c>
      <c r="K1806">
        <v>0</v>
      </c>
      <c r="L1806" s="14">
        <v>18694.689999999999</v>
      </c>
      <c r="M1806" t="s">
        <v>13</v>
      </c>
      <c r="N1806">
        <f t="shared" si="284"/>
        <v>240</v>
      </c>
      <c r="O1806" s="8" t="str">
        <f t="shared" si="285"/>
        <v>tier - 1</v>
      </c>
      <c r="P1806" t="s">
        <v>13</v>
      </c>
      <c r="Q1806">
        <f t="shared" si="286"/>
        <v>2</v>
      </c>
      <c r="R1806" s="8" t="str">
        <f t="shared" si="287"/>
        <v>tier - 1</v>
      </c>
      <c r="S1806" t="s">
        <v>246</v>
      </c>
      <c r="T1806" s="8" t="str">
        <f t="shared" si="288"/>
        <v>R1023</v>
      </c>
    </row>
    <row r="1807" spans="1:20">
      <c r="A1807" t="s">
        <v>1835</v>
      </c>
      <c r="B1807" t="str">
        <f t="shared" si="289"/>
        <v>Id533</v>
      </c>
      <c r="C1807">
        <v>1992</v>
      </c>
      <c r="D1807" s="8">
        <f t="shared" si="280"/>
        <v>1992</v>
      </c>
      <c r="E1807" t="s">
        <v>27</v>
      </c>
      <c r="F1807" s="8" t="str">
        <f t="shared" si="281"/>
        <v>Dec</v>
      </c>
      <c r="G1807">
        <v>27</v>
      </c>
      <c r="H1807" s="15" t="str">
        <f t="shared" si="282"/>
        <v>27-Dec-1992</v>
      </c>
      <c r="I1807" s="13">
        <v>33965</v>
      </c>
      <c r="J1807" s="18">
        <f t="shared" si="283"/>
        <v>30</v>
      </c>
      <c r="K1807">
        <v>3</v>
      </c>
      <c r="L1807" s="14">
        <v>18765.88</v>
      </c>
      <c r="M1807" t="s">
        <v>13</v>
      </c>
      <c r="N1807">
        <f t="shared" si="284"/>
        <v>240</v>
      </c>
      <c r="O1807" s="8" t="str">
        <f t="shared" si="285"/>
        <v>tier - 1</v>
      </c>
      <c r="P1807" t="s">
        <v>8</v>
      </c>
      <c r="Q1807">
        <f t="shared" si="286"/>
        <v>9</v>
      </c>
      <c r="R1807" s="8" t="str">
        <f t="shared" si="287"/>
        <v>tier - 2</v>
      </c>
      <c r="S1807" t="s">
        <v>20</v>
      </c>
      <c r="T1807" s="8" t="str">
        <f t="shared" si="288"/>
        <v>R1012</v>
      </c>
    </row>
    <row r="1808" spans="1:20">
      <c r="A1808" t="s">
        <v>1836</v>
      </c>
      <c r="B1808" t="str">
        <f t="shared" si="289"/>
        <v>Id532</v>
      </c>
      <c r="C1808">
        <v>1979</v>
      </c>
      <c r="D1808" s="8">
        <f t="shared" si="280"/>
        <v>1979</v>
      </c>
      <c r="E1808" t="s">
        <v>12</v>
      </c>
      <c r="F1808" s="8" t="str">
        <f t="shared" si="281"/>
        <v>Nov</v>
      </c>
      <c r="G1808">
        <v>19</v>
      </c>
      <c r="H1808" s="15" t="str">
        <f t="shared" si="282"/>
        <v>19-Nov-1979</v>
      </c>
      <c r="I1808" s="13">
        <v>29178</v>
      </c>
      <c r="J1808" s="18">
        <f t="shared" si="283"/>
        <v>43</v>
      </c>
      <c r="K1808">
        <v>2</v>
      </c>
      <c r="L1808" s="14">
        <v>18767.740000000002</v>
      </c>
      <c r="M1808" t="s">
        <v>13</v>
      </c>
      <c r="N1808">
        <f t="shared" si="284"/>
        <v>240</v>
      </c>
      <c r="O1808" s="8" t="str">
        <f t="shared" si="285"/>
        <v>tier - 1</v>
      </c>
      <c r="P1808" t="s">
        <v>13</v>
      </c>
      <c r="Q1808">
        <f t="shared" si="286"/>
        <v>2</v>
      </c>
      <c r="R1808" s="8" t="str">
        <f t="shared" si="287"/>
        <v>tier - 1</v>
      </c>
      <c r="S1808" t="s">
        <v>10</v>
      </c>
      <c r="T1808" s="8" t="str">
        <f t="shared" si="288"/>
        <v>R1013</v>
      </c>
    </row>
    <row r="1809" spans="1:20">
      <c r="A1809" t="s">
        <v>1837</v>
      </c>
      <c r="B1809" t="str">
        <f t="shared" si="289"/>
        <v>Id531</v>
      </c>
      <c r="C1809">
        <v>1995</v>
      </c>
      <c r="D1809" s="8">
        <f t="shared" si="280"/>
        <v>1995</v>
      </c>
      <c r="E1809" t="s">
        <v>12</v>
      </c>
      <c r="F1809" s="8" t="str">
        <f t="shared" si="281"/>
        <v>Nov</v>
      </c>
      <c r="G1809">
        <v>28</v>
      </c>
      <c r="H1809" s="15" t="str">
        <f t="shared" si="282"/>
        <v>28-Nov-1995</v>
      </c>
      <c r="I1809" s="13">
        <v>35031</v>
      </c>
      <c r="J1809" s="18">
        <f t="shared" si="283"/>
        <v>27</v>
      </c>
      <c r="K1809">
        <v>3</v>
      </c>
      <c r="L1809" s="14">
        <v>18804.75</v>
      </c>
      <c r="M1809" t="s">
        <v>13</v>
      </c>
      <c r="N1809">
        <f t="shared" si="284"/>
        <v>240</v>
      </c>
      <c r="O1809" s="8" t="str">
        <f t="shared" si="285"/>
        <v>tier - 1</v>
      </c>
      <c r="P1809" t="s">
        <v>13</v>
      </c>
      <c r="Q1809">
        <f t="shared" si="286"/>
        <v>2</v>
      </c>
      <c r="R1809" s="8" t="str">
        <f t="shared" si="287"/>
        <v>tier - 1</v>
      </c>
      <c r="S1809" t="s">
        <v>20</v>
      </c>
      <c r="T1809" s="8" t="str">
        <f t="shared" si="288"/>
        <v>R1012</v>
      </c>
    </row>
    <row r="1810" spans="1:20">
      <c r="A1810" t="s">
        <v>1838</v>
      </c>
      <c r="B1810" t="str">
        <f t="shared" si="289"/>
        <v>Id530</v>
      </c>
      <c r="C1810">
        <v>1979</v>
      </c>
      <c r="D1810" s="8">
        <f t="shared" si="280"/>
        <v>1979</v>
      </c>
      <c r="E1810" t="s">
        <v>34</v>
      </c>
      <c r="F1810" s="8" t="str">
        <f t="shared" si="281"/>
        <v>Oct</v>
      </c>
      <c r="G1810">
        <v>15</v>
      </c>
      <c r="H1810" s="15" t="str">
        <f t="shared" si="282"/>
        <v>15-Oct-1979</v>
      </c>
      <c r="I1810" s="13">
        <v>29143</v>
      </c>
      <c r="J1810" s="18">
        <f t="shared" si="283"/>
        <v>43</v>
      </c>
      <c r="K1810">
        <v>2</v>
      </c>
      <c r="L1810" s="14">
        <v>18806.150000000001</v>
      </c>
      <c r="M1810" t="s">
        <v>13</v>
      </c>
      <c r="N1810">
        <f t="shared" si="284"/>
        <v>240</v>
      </c>
      <c r="O1810" s="8" t="str">
        <f t="shared" si="285"/>
        <v>tier - 1</v>
      </c>
      <c r="P1810" t="s">
        <v>8</v>
      </c>
      <c r="Q1810">
        <f t="shared" si="286"/>
        <v>9</v>
      </c>
      <c r="R1810" s="8" t="str">
        <f t="shared" si="287"/>
        <v>tier - 2</v>
      </c>
      <c r="S1810" t="s">
        <v>10</v>
      </c>
      <c r="T1810" s="8" t="str">
        <f t="shared" si="288"/>
        <v>R1013</v>
      </c>
    </row>
    <row r="1811" spans="1:20">
      <c r="A1811" t="s">
        <v>1839</v>
      </c>
      <c r="B1811" t="str">
        <f t="shared" si="289"/>
        <v>Id529</v>
      </c>
      <c r="C1811">
        <v>1962</v>
      </c>
      <c r="D1811" s="8">
        <f t="shared" si="280"/>
        <v>1962</v>
      </c>
      <c r="E1811" t="s">
        <v>27</v>
      </c>
      <c r="F1811" s="8" t="str">
        <f t="shared" si="281"/>
        <v>Dec</v>
      </c>
      <c r="G1811">
        <v>18</v>
      </c>
      <c r="H1811" s="15" t="str">
        <f t="shared" si="282"/>
        <v>18-Dec-1962</v>
      </c>
      <c r="I1811" s="13">
        <v>22998</v>
      </c>
      <c r="J1811" s="18">
        <f t="shared" si="283"/>
        <v>60</v>
      </c>
      <c r="K1811">
        <v>0</v>
      </c>
      <c r="L1811" s="14">
        <v>18815.53</v>
      </c>
      <c r="M1811" t="s">
        <v>13</v>
      </c>
      <c r="N1811">
        <f t="shared" si="284"/>
        <v>240</v>
      </c>
      <c r="O1811" s="8" t="str">
        <f t="shared" si="285"/>
        <v>tier - 1</v>
      </c>
      <c r="P1811" t="s">
        <v>13</v>
      </c>
      <c r="Q1811">
        <f t="shared" si="286"/>
        <v>2</v>
      </c>
      <c r="R1811" s="8" t="str">
        <f t="shared" si="287"/>
        <v>tier - 1</v>
      </c>
      <c r="S1811" t="s">
        <v>246</v>
      </c>
      <c r="T1811" s="8" t="str">
        <f t="shared" si="288"/>
        <v>R1023</v>
      </c>
    </row>
    <row r="1812" spans="1:20">
      <c r="A1812" t="s">
        <v>1840</v>
      </c>
      <c r="B1812" t="str">
        <f t="shared" si="289"/>
        <v>Id528</v>
      </c>
      <c r="C1812">
        <v>2003</v>
      </c>
      <c r="D1812" s="8">
        <f t="shared" si="280"/>
        <v>2003</v>
      </c>
      <c r="E1812" t="s">
        <v>7</v>
      </c>
      <c r="F1812" s="8" t="str">
        <f t="shared" si="281"/>
        <v>Jul</v>
      </c>
      <c r="G1812">
        <v>24</v>
      </c>
      <c r="H1812" s="15" t="str">
        <f t="shared" si="282"/>
        <v>24-Jul-2003</v>
      </c>
      <c r="I1812" s="13">
        <v>37826</v>
      </c>
      <c r="J1812" s="18">
        <f t="shared" si="283"/>
        <v>19</v>
      </c>
      <c r="K1812">
        <v>3</v>
      </c>
      <c r="L1812" s="14">
        <v>18838.7</v>
      </c>
      <c r="M1812" t="s">
        <v>13</v>
      </c>
      <c r="N1812">
        <f t="shared" si="284"/>
        <v>240</v>
      </c>
      <c r="O1812" s="8" t="str">
        <f t="shared" si="285"/>
        <v>tier - 1</v>
      </c>
      <c r="P1812" t="s">
        <v>9</v>
      </c>
      <c r="Q1812">
        <f t="shared" si="286"/>
        <v>1</v>
      </c>
      <c r="R1812" s="8" t="str">
        <f t="shared" si="287"/>
        <v>tier - 3</v>
      </c>
      <c r="S1812" t="s">
        <v>20</v>
      </c>
      <c r="T1812" s="8" t="str">
        <f t="shared" si="288"/>
        <v>R1012</v>
      </c>
    </row>
    <row r="1813" spans="1:20">
      <c r="A1813" t="s">
        <v>1841</v>
      </c>
      <c r="B1813" t="str">
        <f t="shared" si="289"/>
        <v>Id527</v>
      </c>
      <c r="C1813">
        <v>1963</v>
      </c>
      <c r="D1813" s="8">
        <f t="shared" si="280"/>
        <v>1963</v>
      </c>
      <c r="E1813" t="s">
        <v>27</v>
      </c>
      <c r="F1813" s="8" t="str">
        <f t="shared" si="281"/>
        <v>Dec</v>
      </c>
      <c r="G1813">
        <v>6</v>
      </c>
      <c r="H1813" s="15" t="str">
        <f t="shared" si="282"/>
        <v>6-Dec-1963</v>
      </c>
      <c r="I1813" s="13">
        <v>23351</v>
      </c>
      <c r="J1813" s="18">
        <f t="shared" si="283"/>
        <v>59</v>
      </c>
      <c r="K1813">
        <v>0</v>
      </c>
      <c r="L1813" s="14">
        <v>18883.330000000002</v>
      </c>
      <c r="M1813" t="s">
        <v>13</v>
      </c>
      <c r="N1813">
        <f t="shared" si="284"/>
        <v>240</v>
      </c>
      <c r="O1813" s="8" t="str">
        <f t="shared" si="285"/>
        <v>tier - 1</v>
      </c>
      <c r="P1813" t="s">
        <v>13</v>
      </c>
      <c r="Q1813">
        <f t="shared" si="286"/>
        <v>2</v>
      </c>
      <c r="R1813" s="8" t="str">
        <f t="shared" si="287"/>
        <v>tier - 1</v>
      </c>
      <c r="S1813" t="s">
        <v>532</v>
      </c>
      <c r="T1813" s="8" t="str">
        <f t="shared" si="288"/>
        <v>R1026</v>
      </c>
    </row>
    <row r="1814" spans="1:20">
      <c r="A1814" t="s">
        <v>1842</v>
      </c>
      <c r="B1814" t="str">
        <f t="shared" si="289"/>
        <v>Id526</v>
      </c>
      <c r="C1814">
        <v>1995</v>
      </c>
      <c r="D1814" s="8">
        <f t="shared" si="280"/>
        <v>1995</v>
      </c>
      <c r="E1814" t="s">
        <v>17</v>
      </c>
      <c r="F1814" s="8" t="str">
        <f t="shared" si="281"/>
        <v>Sep</v>
      </c>
      <c r="G1814">
        <v>27</v>
      </c>
      <c r="H1814" s="15" t="str">
        <f t="shared" si="282"/>
        <v>27-Sep-1995</v>
      </c>
      <c r="I1814" s="13">
        <v>34969</v>
      </c>
      <c r="J1814" s="18">
        <f t="shared" si="283"/>
        <v>27</v>
      </c>
      <c r="K1814">
        <v>1</v>
      </c>
      <c r="L1814" s="14">
        <v>18903.490000000002</v>
      </c>
      <c r="M1814" t="s">
        <v>13</v>
      </c>
      <c r="N1814">
        <f t="shared" si="284"/>
        <v>240</v>
      </c>
      <c r="O1814" s="8" t="str">
        <f t="shared" si="285"/>
        <v>tier - 1</v>
      </c>
      <c r="P1814" t="s">
        <v>8</v>
      </c>
      <c r="Q1814">
        <f t="shared" si="286"/>
        <v>9</v>
      </c>
      <c r="R1814" s="8" t="str">
        <f t="shared" si="287"/>
        <v>tier - 2</v>
      </c>
      <c r="S1814" t="s">
        <v>244</v>
      </c>
      <c r="T1814" s="8" t="str">
        <f t="shared" si="288"/>
        <v>R1024</v>
      </c>
    </row>
    <row r="1815" spans="1:20">
      <c r="A1815" t="s">
        <v>1843</v>
      </c>
      <c r="B1815" t="str">
        <f t="shared" si="289"/>
        <v>Id525</v>
      </c>
      <c r="C1815">
        <v>1969</v>
      </c>
      <c r="D1815" s="8">
        <f t="shared" si="280"/>
        <v>1969</v>
      </c>
      <c r="E1815" t="s">
        <v>32</v>
      </c>
      <c r="F1815" s="8" t="str">
        <f t="shared" si="281"/>
        <v>Aug</v>
      </c>
      <c r="G1815">
        <v>3</v>
      </c>
      <c r="H1815" s="15" t="str">
        <f t="shared" si="282"/>
        <v>3-Aug-1969</v>
      </c>
      <c r="I1815" s="13">
        <v>25418</v>
      </c>
      <c r="J1815" s="18">
        <f t="shared" si="283"/>
        <v>53</v>
      </c>
      <c r="K1815">
        <v>0</v>
      </c>
      <c r="L1815" s="14">
        <v>18932.810000000001</v>
      </c>
      <c r="M1815" t="s">
        <v>13</v>
      </c>
      <c r="N1815">
        <f t="shared" si="284"/>
        <v>240</v>
      </c>
      <c r="O1815" s="8" t="str">
        <f t="shared" si="285"/>
        <v>tier - 1</v>
      </c>
      <c r="P1815" t="s">
        <v>9</v>
      </c>
      <c r="Q1815">
        <f t="shared" si="286"/>
        <v>1</v>
      </c>
      <c r="R1815" s="8" t="str">
        <f t="shared" si="287"/>
        <v>tier - 3</v>
      </c>
      <c r="S1815" t="s">
        <v>20</v>
      </c>
      <c r="T1815" s="8" t="str">
        <f t="shared" si="288"/>
        <v>R1012</v>
      </c>
    </row>
    <row r="1816" spans="1:20">
      <c r="A1816" t="s">
        <v>1844</v>
      </c>
      <c r="B1816" t="str">
        <f t="shared" si="289"/>
        <v>Id524</v>
      </c>
      <c r="C1816">
        <v>1963</v>
      </c>
      <c r="D1816" s="8">
        <f t="shared" si="280"/>
        <v>1963</v>
      </c>
      <c r="E1816" t="s">
        <v>34</v>
      </c>
      <c r="F1816" s="8" t="str">
        <f t="shared" si="281"/>
        <v>Oct</v>
      </c>
      <c r="G1816">
        <v>20</v>
      </c>
      <c r="H1816" s="15" t="str">
        <f t="shared" si="282"/>
        <v>20-Oct-1963</v>
      </c>
      <c r="I1816" s="13">
        <v>23304</v>
      </c>
      <c r="J1816" s="18">
        <f t="shared" si="283"/>
        <v>59</v>
      </c>
      <c r="K1816">
        <v>0</v>
      </c>
      <c r="L1816" s="14">
        <v>18954.560000000001</v>
      </c>
      <c r="M1816" t="s">
        <v>13</v>
      </c>
      <c r="N1816">
        <f t="shared" si="284"/>
        <v>240</v>
      </c>
      <c r="O1816" s="8" t="str">
        <f t="shared" si="285"/>
        <v>tier - 1</v>
      </c>
      <c r="P1816" t="s">
        <v>13</v>
      </c>
      <c r="Q1816">
        <f t="shared" si="286"/>
        <v>2</v>
      </c>
      <c r="R1816" s="8" t="str">
        <f t="shared" si="287"/>
        <v>tier - 1</v>
      </c>
      <c r="S1816" t="s">
        <v>532</v>
      </c>
      <c r="T1816" s="8" t="str">
        <f t="shared" si="288"/>
        <v>R1026</v>
      </c>
    </row>
    <row r="1817" spans="1:20">
      <c r="A1817" t="s">
        <v>1845</v>
      </c>
      <c r="B1817" t="str">
        <f t="shared" si="289"/>
        <v>Id523</v>
      </c>
      <c r="C1817">
        <v>1998</v>
      </c>
      <c r="D1817" s="8">
        <f t="shared" si="280"/>
        <v>1998</v>
      </c>
      <c r="E1817" t="s">
        <v>32</v>
      </c>
      <c r="F1817" s="8" t="str">
        <f t="shared" si="281"/>
        <v>Aug</v>
      </c>
      <c r="G1817">
        <v>6</v>
      </c>
      <c r="H1817" s="15" t="str">
        <f t="shared" si="282"/>
        <v>6-Aug-1998</v>
      </c>
      <c r="I1817" s="13">
        <v>36013</v>
      </c>
      <c r="J1817" s="18">
        <f t="shared" si="283"/>
        <v>24</v>
      </c>
      <c r="K1817">
        <v>0</v>
      </c>
      <c r="L1817" s="14">
        <v>18955.22</v>
      </c>
      <c r="M1817" t="s">
        <v>13</v>
      </c>
      <c r="N1817">
        <f t="shared" si="284"/>
        <v>240</v>
      </c>
      <c r="O1817" s="8" t="str">
        <f t="shared" si="285"/>
        <v>tier - 1</v>
      </c>
      <c r="P1817" t="s">
        <v>9</v>
      </c>
      <c r="Q1817">
        <f t="shared" si="286"/>
        <v>1</v>
      </c>
      <c r="R1817" s="8" t="str">
        <f t="shared" si="287"/>
        <v>tier - 3</v>
      </c>
      <c r="S1817" t="s">
        <v>39</v>
      </c>
      <c r="T1817" s="8" t="str">
        <f t="shared" si="288"/>
        <v>R1011</v>
      </c>
    </row>
    <row r="1818" spans="1:20">
      <c r="A1818" t="s">
        <v>1846</v>
      </c>
      <c r="B1818" t="str">
        <f t="shared" si="289"/>
        <v>Id522</v>
      </c>
      <c r="C1818">
        <v>1992</v>
      </c>
      <c r="D1818" s="8">
        <f t="shared" si="280"/>
        <v>1992</v>
      </c>
      <c r="E1818" t="s">
        <v>12</v>
      </c>
      <c r="F1818" s="8" t="str">
        <f t="shared" si="281"/>
        <v>Nov</v>
      </c>
      <c r="G1818">
        <v>30</v>
      </c>
      <c r="H1818" s="15" t="str">
        <f t="shared" si="282"/>
        <v>30-Nov-1992</v>
      </c>
      <c r="I1818" s="13">
        <v>33938</v>
      </c>
      <c r="J1818" s="18">
        <f t="shared" si="283"/>
        <v>30</v>
      </c>
      <c r="K1818">
        <v>1</v>
      </c>
      <c r="L1818" s="14">
        <v>18963.169999999998</v>
      </c>
      <c r="M1818" t="s">
        <v>13</v>
      </c>
      <c r="N1818">
        <f t="shared" si="284"/>
        <v>240</v>
      </c>
      <c r="O1818" s="8" t="str">
        <f t="shared" si="285"/>
        <v>tier - 1</v>
      </c>
      <c r="P1818" t="s">
        <v>13</v>
      </c>
      <c r="Q1818">
        <f t="shared" si="286"/>
        <v>2</v>
      </c>
      <c r="R1818" s="8" t="str">
        <f t="shared" si="287"/>
        <v>tier - 1</v>
      </c>
      <c r="S1818" t="s">
        <v>10</v>
      </c>
      <c r="T1818" s="8" t="str">
        <f t="shared" si="288"/>
        <v>R1013</v>
      </c>
    </row>
    <row r="1819" spans="1:20">
      <c r="A1819" t="s">
        <v>1847</v>
      </c>
      <c r="B1819" t="str">
        <f t="shared" si="289"/>
        <v>Id521</v>
      </c>
      <c r="C1819">
        <v>1988</v>
      </c>
      <c r="D1819" s="8">
        <f t="shared" si="280"/>
        <v>1988</v>
      </c>
      <c r="E1819" t="s">
        <v>34</v>
      </c>
      <c r="F1819" s="8" t="str">
        <f t="shared" si="281"/>
        <v>Oct</v>
      </c>
      <c r="G1819">
        <v>24</v>
      </c>
      <c r="H1819" s="15" t="str">
        <f t="shared" si="282"/>
        <v>24-Oct-1988</v>
      </c>
      <c r="I1819" s="13">
        <v>32440</v>
      </c>
      <c r="J1819" s="18">
        <f t="shared" si="283"/>
        <v>34</v>
      </c>
      <c r="K1819">
        <v>2</v>
      </c>
      <c r="L1819" s="14">
        <v>18972.5</v>
      </c>
      <c r="M1819" t="s">
        <v>13</v>
      </c>
      <c r="N1819">
        <f t="shared" si="284"/>
        <v>240</v>
      </c>
      <c r="O1819" s="8" t="str">
        <f t="shared" si="285"/>
        <v>tier - 1</v>
      </c>
      <c r="P1819" t="s">
        <v>9</v>
      </c>
      <c r="Q1819">
        <f t="shared" si="286"/>
        <v>1</v>
      </c>
      <c r="R1819" s="8" t="str">
        <f t="shared" si="287"/>
        <v>tier - 3</v>
      </c>
      <c r="S1819" t="s">
        <v>10</v>
      </c>
      <c r="T1819" s="8" t="str">
        <f t="shared" si="288"/>
        <v>R1013</v>
      </c>
    </row>
    <row r="1820" spans="1:20">
      <c r="A1820" t="s">
        <v>1848</v>
      </c>
      <c r="B1820" t="str">
        <f t="shared" si="289"/>
        <v>Id520</v>
      </c>
      <c r="C1820">
        <v>1983</v>
      </c>
      <c r="D1820" s="8">
        <f t="shared" si="280"/>
        <v>1983</v>
      </c>
      <c r="E1820" t="s">
        <v>27</v>
      </c>
      <c r="F1820" s="8" t="str">
        <f t="shared" si="281"/>
        <v>Dec</v>
      </c>
      <c r="G1820">
        <v>19</v>
      </c>
      <c r="H1820" s="15" t="str">
        <f t="shared" si="282"/>
        <v>19-Dec-1983</v>
      </c>
      <c r="I1820" s="13">
        <v>30669</v>
      </c>
      <c r="J1820" s="18">
        <f t="shared" si="283"/>
        <v>39</v>
      </c>
      <c r="K1820">
        <v>5</v>
      </c>
      <c r="L1820" s="14">
        <v>19023.259999999998</v>
      </c>
      <c r="M1820" t="s">
        <v>13</v>
      </c>
      <c r="N1820">
        <f t="shared" si="284"/>
        <v>240</v>
      </c>
      <c r="O1820" s="8" t="str">
        <f t="shared" si="285"/>
        <v>tier - 1</v>
      </c>
      <c r="P1820" t="s">
        <v>9</v>
      </c>
      <c r="Q1820">
        <f t="shared" si="286"/>
        <v>1</v>
      </c>
      <c r="R1820" s="8" t="str">
        <f t="shared" si="287"/>
        <v>tier - 3</v>
      </c>
      <c r="S1820" t="s">
        <v>39</v>
      </c>
      <c r="T1820" s="8" t="str">
        <f t="shared" si="288"/>
        <v>R1011</v>
      </c>
    </row>
    <row r="1821" spans="1:20">
      <c r="A1821" t="s">
        <v>1849</v>
      </c>
      <c r="B1821" t="str">
        <f t="shared" si="289"/>
        <v>Id519</v>
      </c>
      <c r="C1821">
        <v>1989</v>
      </c>
      <c r="D1821" s="8">
        <f t="shared" si="280"/>
        <v>1989</v>
      </c>
      <c r="E1821" t="s">
        <v>15</v>
      </c>
      <c r="F1821" s="8" t="str">
        <f t="shared" si="281"/>
        <v>Jun</v>
      </c>
      <c r="G1821">
        <v>5</v>
      </c>
      <c r="H1821" s="15" t="str">
        <f t="shared" si="282"/>
        <v>5-Jun-1989</v>
      </c>
      <c r="I1821" s="13">
        <v>32664</v>
      </c>
      <c r="J1821" s="18">
        <f t="shared" si="283"/>
        <v>34</v>
      </c>
      <c r="K1821">
        <v>1</v>
      </c>
      <c r="L1821" s="14">
        <v>19040.88</v>
      </c>
      <c r="M1821" t="s">
        <v>13</v>
      </c>
      <c r="N1821">
        <f t="shared" si="284"/>
        <v>240</v>
      </c>
      <c r="O1821" s="8" t="str">
        <f t="shared" si="285"/>
        <v>tier - 1</v>
      </c>
      <c r="P1821" t="s">
        <v>9</v>
      </c>
      <c r="Q1821">
        <f t="shared" si="286"/>
        <v>1</v>
      </c>
      <c r="R1821" s="8" t="str">
        <f t="shared" si="287"/>
        <v>tier - 3</v>
      </c>
      <c r="S1821" t="s">
        <v>39</v>
      </c>
      <c r="T1821" s="8" t="str">
        <f t="shared" si="288"/>
        <v>R1011</v>
      </c>
    </row>
    <row r="1822" spans="1:20">
      <c r="A1822" t="s">
        <v>1850</v>
      </c>
      <c r="B1822" t="str">
        <f t="shared" si="289"/>
        <v>Id518</v>
      </c>
      <c r="C1822">
        <v>1993</v>
      </c>
      <c r="D1822" s="8">
        <f t="shared" si="280"/>
        <v>1993</v>
      </c>
      <c r="E1822" t="s">
        <v>17</v>
      </c>
      <c r="F1822" s="8" t="str">
        <f t="shared" si="281"/>
        <v>Sep</v>
      </c>
      <c r="G1822">
        <v>28</v>
      </c>
      <c r="H1822" s="15" t="str">
        <f t="shared" si="282"/>
        <v>28-Sep-1993</v>
      </c>
      <c r="I1822" s="13">
        <v>34240</v>
      </c>
      <c r="J1822" s="18">
        <f t="shared" si="283"/>
        <v>29</v>
      </c>
      <c r="K1822">
        <v>1</v>
      </c>
      <c r="L1822" s="14">
        <v>19107.78</v>
      </c>
      <c r="M1822" t="s">
        <v>13</v>
      </c>
      <c r="N1822">
        <f t="shared" si="284"/>
        <v>240</v>
      </c>
      <c r="O1822" s="8" t="str">
        <f t="shared" si="285"/>
        <v>tier - 1</v>
      </c>
      <c r="P1822" t="s">
        <v>8</v>
      </c>
      <c r="Q1822">
        <f t="shared" si="286"/>
        <v>9</v>
      </c>
      <c r="R1822" s="8" t="str">
        <f t="shared" si="287"/>
        <v>tier - 2</v>
      </c>
      <c r="S1822" t="s">
        <v>10</v>
      </c>
      <c r="T1822" s="8" t="str">
        <f t="shared" si="288"/>
        <v>R1013</v>
      </c>
    </row>
    <row r="1823" spans="1:20">
      <c r="A1823" t="s">
        <v>1851</v>
      </c>
      <c r="B1823" t="str">
        <f t="shared" si="289"/>
        <v>Id517</v>
      </c>
      <c r="C1823">
        <v>1979</v>
      </c>
      <c r="D1823" s="8">
        <f t="shared" si="280"/>
        <v>1979</v>
      </c>
      <c r="E1823" t="s">
        <v>7</v>
      </c>
      <c r="F1823" s="8" t="str">
        <f t="shared" si="281"/>
        <v>Jul</v>
      </c>
      <c r="G1823">
        <v>2</v>
      </c>
      <c r="H1823" s="15" t="str">
        <f t="shared" si="282"/>
        <v>2-Jul-1979</v>
      </c>
      <c r="I1823" s="13">
        <v>29038</v>
      </c>
      <c r="J1823" s="18">
        <f t="shared" si="283"/>
        <v>43</v>
      </c>
      <c r="K1823">
        <v>2</v>
      </c>
      <c r="L1823" s="14">
        <v>19144.580000000002</v>
      </c>
      <c r="M1823" t="s">
        <v>13</v>
      </c>
      <c r="N1823">
        <f t="shared" si="284"/>
        <v>240</v>
      </c>
      <c r="O1823" s="8" t="str">
        <f t="shared" si="285"/>
        <v>tier - 1</v>
      </c>
      <c r="P1823" t="s">
        <v>13</v>
      </c>
      <c r="Q1823">
        <f t="shared" si="286"/>
        <v>2</v>
      </c>
      <c r="R1823" s="8" t="str">
        <f t="shared" si="287"/>
        <v>tier - 1</v>
      </c>
      <c r="S1823" t="s">
        <v>244</v>
      </c>
      <c r="T1823" s="8" t="str">
        <f t="shared" si="288"/>
        <v>R1024</v>
      </c>
    </row>
    <row r="1824" spans="1:20">
      <c r="A1824" t="s">
        <v>1852</v>
      </c>
      <c r="B1824" t="str">
        <f t="shared" si="289"/>
        <v>Id516</v>
      </c>
      <c r="C1824">
        <v>1991</v>
      </c>
      <c r="D1824" s="8">
        <f t="shared" si="280"/>
        <v>1991</v>
      </c>
      <c r="E1824" t="s">
        <v>17</v>
      </c>
      <c r="F1824" s="8" t="str">
        <f t="shared" si="281"/>
        <v>Sep</v>
      </c>
      <c r="G1824">
        <v>16</v>
      </c>
      <c r="H1824" s="15" t="str">
        <f t="shared" si="282"/>
        <v>16-Sep-1991</v>
      </c>
      <c r="I1824" s="13">
        <v>33497</v>
      </c>
      <c r="J1824" s="18">
        <f t="shared" si="283"/>
        <v>31</v>
      </c>
      <c r="K1824">
        <v>3</v>
      </c>
      <c r="L1824" s="14">
        <v>19199.939999999999</v>
      </c>
      <c r="M1824" t="s">
        <v>13</v>
      </c>
      <c r="N1824">
        <f t="shared" si="284"/>
        <v>240</v>
      </c>
      <c r="O1824" s="8" t="str">
        <f t="shared" si="285"/>
        <v>tier - 1</v>
      </c>
      <c r="P1824" t="s">
        <v>9</v>
      </c>
      <c r="Q1824">
        <f t="shared" si="286"/>
        <v>1</v>
      </c>
      <c r="R1824" s="8" t="str">
        <f t="shared" si="287"/>
        <v>tier - 3</v>
      </c>
      <c r="S1824" t="s">
        <v>39</v>
      </c>
      <c r="T1824" s="8" t="str">
        <f t="shared" si="288"/>
        <v>R1011</v>
      </c>
    </row>
    <row r="1825" spans="1:20">
      <c r="A1825" t="s">
        <v>1853</v>
      </c>
      <c r="B1825" t="str">
        <f t="shared" si="289"/>
        <v>Id515</v>
      </c>
      <c r="C1825">
        <v>1985</v>
      </c>
      <c r="D1825" s="8">
        <f t="shared" si="280"/>
        <v>1985</v>
      </c>
      <c r="E1825" t="s">
        <v>27</v>
      </c>
      <c r="F1825" s="8" t="str">
        <f t="shared" si="281"/>
        <v>Dec</v>
      </c>
      <c r="G1825">
        <v>28</v>
      </c>
      <c r="H1825" s="15" t="str">
        <f t="shared" si="282"/>
        <v>28-Dec-1985</v>
      </c>
      <c r="I1825" s="13">
        <v>31409</v>
      </c>
      <c r="J1825" s="18">
        <f t="shared" si="283"/>
        <v>37</v>
      </c>
      <c r="K1825">
        <v>0</v>
      </c>
      <c r="L1825" s="14">
        <v>19214.71</v>
      </c>
      <c r="M1825" t="s">
        <v>13</v>
      </c>
      <c r="N1825">
        <f t="shared" si="284"/>
        <v>240</v>
      </c>
      <c r="O1825" s="8" t="str">
        <f t="shared" si="285"/>
        <v>tier - 1</v>
      </c>
      <c r="P1825" t="s">
        <v>9</v>
      </c>
      <c r="Q1825">
        <f t="shared" si="286"/>
        <v>1</v>
      </c>
      <c r="R1825" s="8" t="str">
        <f t="shared" si="287"/>
        <v>tier - 3</v>
      </c>
      <c r="S1825" t="s">
        <v>10</v>
      </c>
      <c r="T1825" s="8" t="str">
        <f t="shared" si="288"/>
        <v>R1013</v>
      </c>
    </row>
    <row r="1826" spans="1:20">
      <c r="A1826" t="s">
        <v>1854</v>
      </c>
      <c r="B1826" t="str">
        <f t="shared" si="289"/>
        <v>Id514</v>
      </c>
      <c r="C1826">
        <v>1967</v>
      </c>
      <c r="D1826" s="8">
        <f t="shared" si="280"/>
        <v>1967</v>
      </c>
      <c r="E1826" t="s">
        <v>7</v>
      </c>
      <c r="F1826" s="8" t="str">
        <f t="shared" si="281"/>
        <v>Jul</v>
      </c>
      <c r="G1826">
        <v>29</v>
      </c>
      <c r="H1826" s="15" t="str">
        <f t="shared" si="282"/>
        <v>29-Jul-1967</v>
      </c>
      <c r="I1826" s="13">
        <v>24682</v>
      </c>
      <c r="J1826" s="18">
        <f t="shared" si="283"/>
        <v>55</v>
      </c>
      <c r="K1826">
        <v>0</v>
      </c>
      <c r="L1826" s="14">
        <v>19259.96</v>
      </c>
      <c r="M1826" t="s">
        <v>13</v>
      </c>
      <c r="N1826">
        <f t="shared" si="284"/>
        <v>240</v>
      </c>
      <c r="O1826" s="8" t="str">
        <f t="shared" si="285"/>
        <v>tier - 1</v>
      </c>
      <c r="P1826" t="s">
        <v>13</v>
      </c>
      <c r="Q1826">
        <f t="shared" si="286"/>
        <v>2</v>
      </c>
      <c r="R1826" s="8" t="str">
        <f t="shared" si="287"/>
        <v>tier - 1</v>
      </c>
      <c r="S1826" t="s">
        <v>20</v>
      </c>
      <c r="T1826" s="8" t="str">
        <f t="shared" si="288"/>
        <v>R1012</v>
      </c>
    </row>
    <row r="1827" spans="1:20">
      <c r="A1827" t="s">
        <v>1855</v>
      </c>
      <c r="B1827" t="str">
        <f t="shared" si="289"/>
        <v>Id513</v>
      </c>
      <c r="C1827">
        <v>1966</v>
      </c>
      <c r="D1827" s="8">
        <f t="shared" si="280"/>
        <v>1966</v>
      </c>
      <c r="E1827" t="s">
        <v>12</v>
      </c>
      <c r="F1827" s="8" t="str">
        <f t="shared" si="281"/>
        <v>Nov</v>
      </c>
      <c r="G1827">
        <v>15</v>
      </c>
      <c r="H1827" s="15" t="str">
        <f t="shared" si="282"/>
        <v>15-Nov-1966</v>
      </c>
      <c r="I1827" s="13">
        <v>24426</v>
      </c>
      <c r="J1827" s="18">
        <f t="shared" si="283"/>
        <v>56</v>
      </c>
      <c r="K1827">
        <v>0</v>
      </c>
      <c r="L1827" s="14">
        <v>19321.060000000001</v>
      </c>
      <c r="M1827" t="s">
        <v>13</v>
      </c>
      <c r="N1827">
        <f t="shared" si="284"/>
        <v>240</v>
      </c>
      <c r="O1827" s="8" t="str">
        <f t="shared" si="285"/>
        <v>tier - 1</v>
      </c>
      <c r="P1827" t="s">
        <v>13</v>
      </c>
      <c r="Q1827">
        <f t="shared" si="286"/>
        <v>2</v>
      </c>
      <c r="R1827" s="8" t="str">
        <f t="shared" si="287"/>
        <v>tier - 1</v>
      </c>
      <c r="S1827" t="s">
        <v>20</v>
      </c>
      <c r="T1827" s="8" t="str">
        <f t="shared" si="288"/>
        <v>R1012</v>
      </c>
    </row>
    <row r="1828" spans="1:20">
      <c r="A1828" t="s">
        <v>1856</v>
      </c>
      <c r="B1828" t="str">
        <f t="shared" si="289"/>
        <v>Id512</v>
      </c>
      <c r="C1828">
        <v>1991</v>
      </c>
      <c r="D1828" s="8">
        <f t="shared" si="280"/>
        <v>1991</v>
      </c>
      <c r="E1828" t="s">
        <v>32</v>
      </c>
      <c r="F1828" s="8" t="str">
        <f t="shared" si="281"/>
        <v>Aug</v>
      </c>
      <c r="G1828">
        <v>24</v>
      </c>
      <c r="H1828" s="15" t="str">
        <f t="shared" si="282"/>
        <v>24-Aug-1991</v>
      </c>
      <c r="I1828" s="13">
        <v>33474</v>
      </c>
      <c r="J1828" s="18">
        <f t="shared" si="283"/>
        <v>31</v>
      </c>
      <c r="K1828">
        <v>0</v>
      </c>
      <c r="L1828" s="14">
        <v>19350.37</v>
      </c>
      <c r="M1828" t="s">
        <v>13</v>
      </c>
      <c r="N1828">
        <f t="shared" si="284"/>
        <v>240</v>
      </c>
      <c r="O1828" s="8" t="str">
        <f t="shared" si="285"/>
        <v>tier - 1</v>
      </c>
      <c r="P1828" t="s">
        <v>9</v>
      </c>
      <c r="Q1828">
        <f t="shared" si="286"/>
        <v>1</v>
      </c>
      <c r="R1828" s="8" t="str">
        <f t="shared" si="287"/>
        <v>tier - 3</v>
      </c>
      <c r="S1828" t="s">
        <v>10</v>
      </c>
      <c r="T1828" s="8" t="str">
        <f t="shared" si="288"/>
        <v>R1013</v>
      </c>
    </row>
    <row r="1829" spans="1:20">
      <c r="A1829" t="s">
        <v>1857</v>
      </c>
      <c r="B1829" t="str">
        <f t="shared" si="289"/>
        <v>Id511</v>
      </c>
      <c r="C1829">
        <v>1987</v>
      </c>
      <c r="D1829" s="8">
        <f t="shared" si="280"/>
        <v>1987</v>
      </c>
      <c r="E1829" t="s">
        <v>15</v>
      </c>
      <c r="F1829" s="8" t="str">
        <f t="shared" si="281"/>
        <v>Jun</v>
      </c>
      <c r="G1829">
        <v>30</v>
      </c>
      <c r="H1829" s="15" t="str">
        <f t="shared" si="282"/>
        <v>30-Jun-1987</v>
      </c>
      <c r="I1829" s="13">
        <v>31958</v>
      </c>
      <c r="J1829" s="18">
        <f t="shared" si="283"/>
        <v>35</v>
      </c>
      <c r="K1829">
        <v>3</v>
      </c>
      <c r="L1829" s="14">
        <v>19362</v>
      </c>
      <c r="M1829" t="s">
        <v>13</v>
      </c>
      <c r="N1829">
        <f t="shared" si="284"/>
        <v>240</v>
      </c>
      <c r="O1829" s="8" t="str">
        <f t="shared" si="285"/>
        <v>tier - 1</v>
      </c>
      <c r="P1829" t="s">
        <v>9</v>
      </c>
      <c r="Q1829">
        <f t="shared" si="286"/>
        <v>1</v>
      </c>
      <c r="R1829" s="8" t="str">
        <f t="shared" si="287"/>
        <v>tier - 3</v>
      </c>
      <c r="S1829" t="s">
        <v>10</v>
      </c>
      <c r="T1829" s="8" t="str">
        <f t="shared" si="288"/>
        <v>R1013</v>
      </c>
    </row>
    <row r="1830" spans="1:20">
      <c r="A1830" t="s">
        <v>1858</v>
      </c>
      <c r="B1830" t="str">
        <f t="shared" si="289"/>
        <v>Id510</v>
      </c>
      <c r="C1830">
        <v>1993</v>
      </c>
      <c r="D1830" s="8">
        <f t="shared" si="280"/>
        <v>1993</v>
      </c>
      <c r="E1830" t="s">
        <v>17</v>
      </c>
      <c r="F1830" s="8" t="str">
        <f t="shared" si="281"/>
        <v>Sep</v>
      </c>
      <c r="G1830">
        <v>6</v>
      </c>
      <c r="H1830" s="15" t="str">
        <f t="shared" si="282"/>
        <v>6-Sep-1993</v>
      </c>
      <c r="I1830" s="13">
        <v>34218</v>
      </c>
      <c r="J1830" s="18">
        <f t="shared" si="283"/>
        <v>29</v>
      </c>
      <c r="K1830">
        <v>2</v>
      </c>
      <c r="L1830" s="14">
        <v>19442.349999999999</v>
      </c>
      <c r="M1830" t="s">
        <v>13</v>
      </c>
      <c r="N1830">
        <f t="shared" si="284"/>
        <v>240</v>
      </c>
      <c r="O1830" s="8" t="str">
        <f t="shared" si="285"/>
        <v>tier - 1</v>
      </c>
      <c r="P1830" t="s">
        <v>9</v>
      </c>
      <c r="Q1830">
        <f t="shared" si="286"/>
        <v>1</v>
      </c>
      <c r="R1830" s="8" t="str">
        <f t="shared" si="287"/>
        <v>tier - 3</v>
      </c>
      <c r="S1830" t="s">
        <v>20</v>
      </c>
      <c r="T1830" s="8" t="str">
        <f t="shared" si="288"/>
        <v>R1012</v>
      </c>
    </row>
    <row r="1831" spans="1:20">
      <c r="A1831" t="s">
        <v>1859</v>
      </c>
      <c r="B1831" t="str">
        <f t="shared" si="289"/>
        <v>Id509</v>
      </c>
      <c r="C1831">
        <v>1982</v>
      </c>
      <c r="D1831" s="8">
        <f t="shared" si="280"/>
        <v>1982</v>
      </c>
      <c r="E1831" t="s">
        <v>27</v>
      </c>
      <c r="F1831" s="8" t="str">
        <f t="shared" si="281"/>
        <v>Dec</v>
      </c>
      <c r="G1831">
        <v>15</v>
      </c>
      <c r="H1831" s="15" t="str">
        <f t="shared" si="282"/>
        <v>15-Dec-1982</v>
      </c>
      <c r="I1831" s="13">
        <v>30300</v>
      </c>
      <c r="J1831" s="18">
        <f t="shared" si="283"/>
        <v>40</v>
      </c>
      <c r="K1831">
        <v>2</v>
      </c>
      <c r="L1831" s="14">
        <v>19444.27</v>
      </c>
      <c r="M1831" t="s">
        <v>13</v>
      </c>
      <c r="N1831">
        <f t="shared" si="284"/>
        <v>240</v>
      </c>
      <c r="O1831" s="8" t="str">
        <f t="shared" si="285"/>
        <v>tier - 1</v>
      </c>
      <c r="P1831" t="s">
        <v>13</v>
      </c>
      <c r="Q1831">
        <f t="shared" si="286"/>
        <v>2</v>
      </c>
      <c r="R1831" s="8" t="str">
        <f t="shared" si="287"/>
        <v>tier - 1</v>
      </c>
      <c r="S1831" t="s">
        <v>10</v>
      </c>
      <c r="T1831" s="8" t="str">
        <f t="shared" si="288"/>
        <v>R1013</v>
      </c>
    </row>
    <row r="1832" spans="1:20">
      <c r="A1832" t="s">
        <v>1860</v>
      </c>
      <c r="B1832" t="str">
        <f t="shared" si="289"/>
        <v>Id508</v>
      </c>
      <c r="C1832">
        <v>1987</v>
      </c>
      <c r="D1832" s="8">
        <f t="shared" si="280"/>
        <v>1987</v>
      </c>
      <c r="E1832" t="s">
        <v>12</v>
      </c>
      <c r="F1832" s="8" t="str">
        <f t="shared" si="281"/>
        <v>Nov</v>
      </c>
      <c r="G1832">
        <v>30</v>
      </c>
      <c r="H1832" s="15" t="str">
        <f t="shared" si="282"/>
        <v>30-Nov-1987</v>
      </c>
      <c r="I1832" s="13">
        <v>32111</v>
      </c>
      <c r="J1832" s="18">
        <f t="shared" si="283"/>
        <v>35</v>
      </c>
      <c r="K1832">
        <v>4</v>
      </c>
      <c r="L1832" s="14">
        <v>19496.72</v>
      </c>
      <c r="M1832" t="s">
        <v>13</v>
      </c>
      <c r="N1832">
        <f t="shared" si="284"/>
        <v>240</v>
      </c>
      <c r="O1832" s="8" t="str">
        <f t="shared" si="285"/>
        <v>tier - 1</v>
      </c>
      <c r="P1832" t="s">
        <v>9</v>
      </c>
      <c r="Q1832">
        <f t="shared" si="286"/>
        <v>1</v>
      </c>
      <c r="R1832" s="8" t="str">
        <f t="shared" si="287"/>
        <v>tier - 3</v>
      </c>
      <c r="S1832" t="s">
        <v>163</v>
      </c>
      <c r="T1832" s="8" t="str">
        <f t="shared" si="288"/>
        <v>R1019</v>
      </c>
    </row>
    <row r="1833" spans="1:20">
      <c r="A1833" t="s">
        <v>1861</v>
      </c>
      <c r="B1833" t="str">
        <f t="shared" si="289"/>
        <v>Id507</v>
      </c>
      <c r="C1833">
        <v>1980</v>
      </c>
      <c r="D1833" s="8">
        <f t="shared" si="280"/>
        <v>1980</v>
      </c>
      <c r="E1833" t="s">
        <v>12</v>
      </c>
      <c r="F1833" s="8" t="str">
        <f t="shared" si="281"/>
        <v>Nov</v>
      </c>
      <c r="G1833">
        <v>8</v>
      </c>
      <c r="H1833" s="15" t="str">
        <f t="shared" si="282"/>
        <v>8-Nov-1980</v>
      </c>
      <c r="I1833" s="13">
        <v>29533</v>
      </c>
      <c r="J1833" s="18">
        <f t="shared" si="283"/>
        <v>42</v>
      </c>
      <c r="K1833">
        <v>0</v>
      </c>
      <c r="L1833" s="14">
        <v>19515.54</v>
      </c>
      <c r="M1833" t="s">
        <v>13</v>
      </c>
      <c r="N1833">
        <f t="shared" si="284"/>
        <v>240</v>
      </c>
      <c r="O1833" s="8" t="str">
        <f t="shared" si="285"/>
        <v>tier - 1</v>
      </c>
      <c r="P1833" t="s">
        <v>13</v>
      </c>
      <c r="Q1833">
        <f t="shared" si="286"/>
        <v>2</v>
      </c>
      <c r="R1833" s="8" t="str">
        <f t="shared" si="287"/>
        <v>tier - 1</v>
      </c>
      <c r="S1833" t="s">
        <v>10</v>
      </c>
      <c r="T1833" s="8" t="str">
        <f t="shared" si="288"/>
        <v>R1013</v>
      </c>
    </row>
    <row r="1834" spans="1:20">
      <c r="A1834" t="s">
        <v>1862</v>
      </c>
      <c r="B1834" t="str">
        <f t="shared" si="289"/>
        <v>Id506</v>
      </c>
      <c r="C1834">
        <v>1992</v>
      </c>
      <c r="D1834" s="8">
        <f t="shared" si="280"/>
        <v>1992</v>
      </c>
      <c r="E1834" t="s">
        <v>32</v>
      </c>
      <c r="F1834" s="8" t="str">
        <f t="shared" si="281"/>
        <v>Aug</v>
      </c>
      <c r="G1834">
        <v>19</v>
      </c>
      <c r="H1834" s="15" t="str">
        <f t="shared" si="282"/>
        <v>19-Aug-1992</v>
      </c>
      <c r="I1834" s="13">
        <v>33835</v>
      </c>
      <c r="J1834" s="18">
        <f t="shared" si="283"/>
        <v>30</v>
      </c>
      <c r="K1834">
        <v>1</v>
      </c>
      <c r="L1834" s="14">
        <v>19521.97</v>
      </c>
      <c r="M1834" t="s">
        <v>13</v>
      </c>
      <c r="N1834">
        <f t="shared" si="284"/>
        <v>240</v>
      </c>
      <c r="O1834" s="8" t="str">
        <f t="shared" si="285"/>
        <v>tier - 1</v>
      </c>
      <c r="P1834" t="s">
        <v>8</v>
      </c>
      <c r="Q1834">
        <f t="shared" si="286"/>
        <v>9</v>
      </c>
      <c r="R1834" s="8" t="str">
        <f t="shared" si="287"/>
        <v>tier - 2</v>
      </c>
      <c r="S1834" t="s">
        <v>10</v>
      </c>
      <c r="T1834" s="8" t="str">
        <f t="shared" si="288"/>
        <v>R1013</v>
      </c>
    </row>
    <row r="1835" spans="1:20">
      <c r="A1835" t="s">
        <v>1863</v>
      </c>
      <c r="B1835" t="str">
        <f t="shared" si="289"/>
        <v>Id505</v>
      </c>
      <c r="C1835">
        <v>1985</v>
      </c>
      <c r="D1835" s="8">
        <f t="shared" si="280"/>
        <v>1985</v>
      </c>
      <c r="E1835" t="s">
        <v>17</v>
      </c>
      <c r="F1835" s="8" t="str">
        <f t="shared" si="281"/>
        <v>Sep</v>
      </c>
      <c r="G1835">
        <v>17</v>
      </c>
      <c r="H1835" s="15" t="str">
        <f t="shared" si="282"/>
        <v>17-Sep-1985</v>
      </c>
      <c r="I1835" s="13">
        <v>31307</v>
      </c>
      <c r="J1835" s="18">
        <f t="shared" si="283"/>
        <v>37</v>
      </c>
      <c r="K1835">
        <v>0</v>
      </c>
      <c r="L1835" s="14">
        <v>19539.240000000002</v>
      </c>
      <c r="M1835" t="s">
        <v>13</v>
      </c>
      <c r="N1835">
        <f t="shared" si="284"/>
        <v>240</v>
      </c>
      <c r="O1835" s="8" t="str">
        <f t="shared" si="285"/>
        <v>tier - 1</v>
      </c>
      <c r="P1835" t="s">
        <v>13</v>
      </c>
      <c r="Q1835">
        <f t="shared" si="286"/>
        <v>2</v>
      </c>
      <c r="R1835" s="8" t="str">
        <f t="shared" si="287"/>
        <v>tier - 1</v>
      </c>
      <c r="S1835" t="s">
        <v>10</v>
      </c>
      <c r="T1835" s="8" t="str">
        <f t="shared" si="288"/>
        <v>R1013</v>
      </c>
    </row>
    <row r="1836" spans="1:20">
      <c r="A1836" t="s">
        <v>1864</v>
      </c>
      <c r="B1836" t="str">
        <f t="shared" si="289"/>
        <v>Id504</v>
      </c>
      <c r="C1836">
        <v>1963</v>
      </c>
      <c r="D1836" s="8">
        <f t="shared" si="280"/>
        <v>1963</v>
      </c>
      <c r="E1836" t="s">
        <v>7</v>
      </c>
      <c r="F1836" s="8" t="str">
        <f t="shared" si="281"/>
        <v>Jul</v>
      </c>
      <c r="G1836">
        <v>14</v>
      </c>
      <c r="H1836" s="15" t="str">
        <f t="shared" si="282"/>
        <v>14-Jul-1963</v>
      </c>
      <c r="I1836" s="13">
        <v>23206</v>
      </c>
      <c r="J1836" s="18">
        <f t="shared" si="283"/>
        <v>59</v>
      </c>
      <c r="K1836">
        <v>0</v>
      </c>
      <c r="L1836" s="14">
        <v>19551.34</v>
      </c>
      <c r="M1836" t="s">
        <v>13</v>
      </c>
      <c r="N1836">
        <f t="shared" si="284"/>
        <v>240</v>
      </c>
      <c r="O1836" s="8" t="str">
        <f t="shared" si="285"/>
        <v>tier - 1</v>
      </c>
      <c r="P1836" t="s">
        <v>9</v>
      </c>
      <c r="Q1836">
        <f t="shared" si="286"/>
        <v>1</v>
      </c>
      <c r="R1836" s="8" t="str">
        <f t="shared" si="287"/>
        <v>tier - 3</v>
      </c>
      <c r="S1836" t="s">
        <v>20</v>
      </c>
      <c r="T1836" s="8" t="str">
        <f t="shared" si="288"/>
        <v>R1012</v>
      </c>
    </row>
    <row r="1837" spans="1:20">
      <c r="A1837" t="s">
        <v>1865</v>
      </c>
      <c r="B1837" t="str">
        <f t="shared" si="289"/>
        <v>Id503</v>
      </c>
      <c r="C1837">
        <v>1978</v>
      </c>
      <c r="D1837" s="8">
        <f t="shared" si="280"/>
        <v>1978</v>
      </c>
      <c r="E1837" t="s">
        <v>17</v>
      </c>
      <c r="F1837" s="8" t="str">
        <f t="shared" si="281"/>
        <v>Sep</v>
      </c>
      <c r="G1837">
        <v>24</v>
      </c>
      <c r="H1837" s="15" t="str">
        <f t="shared" si="282"/>
        <v>24-Sep-1978</v>
      </c>
      <c r="I1837" s="13">
        <v>28757</v>
      </c>
      <c r="J1837" s="18">
        <f t="shared" si="283"/>
        <v>44</v>
      </c>
      <c r="K1837">
        <v>1</v>
      </c>
      <c r="L1837" s="14">
        <v>19594.810000000001</v>
      </c>
      <c r="M1837" t="s">
        <v>13</v>
      </c>
      <c r="N1837">
        <f t="shared" si="284"/>
        <v>240</v>
      </c>
      <c r="O1837" s="8" t="str">
        <f t="shared" si="285"/>
        <v>tier - 1</v>
      </c>
      <c r="P1837" t="s">
        <v>13</v>
      </c>
      <c r="Q1837">
        <f t="shared" si="286"/>
        <v>2</v>
      </c>
      <c r="R1837" s="8" t="str">
        <f t="shared" si="287"/>
        <v>tier - 1</v>
      </c>
      <c r="S1837" t="s">
        <v>244</v>
      </c>
      <c r="T1837" s="8" t="str">
        <f t="shared" si="288"/>
        <v>R1024</v>
      </c>
    </row>
    <row r="1838" spans="1:20">
      <c r="A1838" t="s">
        <v>1866</v>
      </c>
      <c r="B1838" t="str">
        <f t="shared" si="289"/>
        <v>Id502</v>
      </c>
      <c r="C1838">
        <v>1994</v>
      </c>
      <c r="D1838" s="8">
        <f t="shared" si="280"/>
        <v>1994</v>
      </c>
      <c r="E1838" t="s">
        <v>32</v>
      </c>
      <c r="F1838" s="8" t="str">
        <f t="shared" si="281"/>
        <v>Aug</v>
      </c>
      <c r="G1838">
        <v>27</v>
      </c>
      <c r="H1838" s="15" t="str">
        <f t="shared" si="282"/>
        <v>27-Aug-1994</v>
      </c>
      <c r="I1838" s="13">
        <v>34573</v>
      </c>
      <c r="J1838" s="18">
        <f t="shared" si="283"/>
        <v>28</v>
      </c>
      <c r="K1838">
        <v>0</v>
      </c>
      <c r="L1838" s="14">
        <v>19673.34</v>
      </c>
      <c r="M1838" t="s">
        <v>13</v>
      </c>
      <c r="N1838">
        <f t="shared" si="284"/>
        <v>240</v>
      </c>
      <c r="O1838" s="8" t="str">
        <f t="shared" si="285"/>
        <v>tier - 1</v>
      </c>
      <c r="P1838" t="s">
        <v>8</v>
      </c>
      <c r="Q1838">
        <f t="shared" si="286"/>
        <v>9</v>
      </c>
      <c r="R1838" s="8" t="str">
        <f t="shared" si="287"/>
        <v>tier - 2</v>
      </c>
      <c r="S1838" t="s">
        <v>20</v>
      </c>
      <c r="T1838" s="8" t="str">
        <f t="shared" si="288"/>
        <v>R1012</v>
      </c>
    </row>
    <row r="1839" spans="1:20">
      <c r="A1839" t="s">
        <v>1867</v>
      </c>
      <c r="B1839" t="str">
        <f t="shared" si="289"/>
        <v>Id501</v>
      </c>
      <c r="C1839">
        <v>1990</v>
      </c>
      <c r="D1839" s="8">
        <f t="shared" si="280"/>
        <v>1990</v>
      </c>
      <c r="E1839" t="s">
        <v>32</v>
      </c>
      <c r="F1839" s="8" t="str">
        <f t="shared" si="281"/>
        <v>Aug</v>
      </c>
      <c r="G1839">
        <v>8</v>
      </c>
      <c r="H1839" s="15" t="str">
        <f t="shared" si="282"/>
        <v>8-Aug-1990</v>
      </c>
      <c r="I1839" s="13">
        <v>33093</v>
      </c>
      <c r="J1839" s="18">
        <f t="shared" si="283"/>
        <v>32</v>
      </c>
      <c r="K1839">
        <v>1</v>
      </c>
      <c r="L1839" s="14">
        <v>19719.689999999999</v>
      </c>
      <c r="M1839" t="s">
        <v>13</v>
      </c>
      <c r="N1839">
        <f t="shared" si="284"/>
        <v>240</v>
      </c>
      <c r="O1839" s="8" t="str">
        <f t="shared" si="285"/>
        <v>tier - 1</v>
      </c>
      <c r="P1839" t="s">
        <v>8</v>
      </c>
      <c r="Q1839">
        <f t="shared" si="286"/>
        <v>9</v>
      </c>
      <c r="R1839" s="8" t="str">
        <f t="shared" si="287"/>
        <v>tier - 2</v>
      </c>
      <c r="S1839" t="s">
        <v>10</v>
      </c>
      <c r="T1839" s="8" t="str">
        <f t="shared" si="288"/>
        <v>R1013</v>
      </c>
    </row>
    <row r="1840" spans="1:20">
      <c r="A1840" t="s">
        <v>1868</v>
      </c>
      <c r="B1840" t="str">
        <f t="shared" si="289"/>
        <v>Id500</v>
      </c>
      <c r="C1840">
        <v>1972</v>
      </c>
      <c r="D1840" s="8">
        <f t="shared" si="280"/>
        <v>1972</v>
      </c>
      <c r="E1840" t="s">
        <v>15</v>
      </c>
      <c r="F1840" s="8" t="str">
        <f t="shared" si="281"/>
        <v>Jun</v>
      </c>
      <c r="G1840">
        <v>14</v>
      </c>
      <c r="H1840" s="15" t="str">
        <f t="shared" si="282"/>
        <v>14-Jun-1972</v>
      </c>
      <c r="I1840" s="13">
        <v>26464</v>
      </c>
      <c r="J1840" s="18">
        <f t="shared" si="283"/>
        <v>50</v>
      </c>
      <c r="K1840">
        <v>3</v>
      </c>
      <c r="L1840" s="14">
        <v>19749.38</v>
      </c>
      <c r="M1840" t="s">
        <v>13</v>
      </c>
      <c r="N1840">
        <f t="shared" si="284"/>
        <v>240</v>
      </c>
      <c r="O1840" s="8" t="str">
        <f t="shared" si="285"/>
        <v>tier - 1</v>
      </c>
      <c r="P1840" t="s">
        <v>9</v>
      </c>
      <c r="Q1840">
        <f t="shared" si="286"/>
        <v>1</v>
      </c>
      <c r="R1840" s="8" t="str">
        <f t="shared" si="287"/>
        <v>tier - 3</v>
      </c>
      <c r="S1840" t="s">
        <v>10</v>
      </c>
      <c r="T1840" s="8" t="str">
        <f t="shared" si="288"/>
        <v>R1013</v>
      </c>
    </row>
    <row r="1841" spans="1:20">
      <c r="A1841" t="s">
        <v>1869</v>
      </c>
      <c r="B1841" t="str">
        <f t="shared" si="289"/>
        <v>Id499</v>
      </c>
      <c r="C1841">
        <v>1979</v>
      </c>
      <c r="D1841" s="8">
        <f t="shared" si="280"/>
        <v>1979</v>
      </c>
      <c r="E1841" t="s">
        <v>34</v>
      </c>
      <c r="F1841" s="8" t="str">
        <f t="shared" si="281"/>
        <v>Oct</v>
      </c>
      <c r="G1841">
        <v>30</v>
      </c>
      <c r="H1841" s="15" t="str">
        <f t="shared" si="282"/>
        <v>30-Oct-1979</v>
      </c>
      <c r="I1841" s="13">
        <v>29158</v>
      </c>
      <c r="J1841" s="18">
        <f t="shared" si="283"/>
        <v>43</v>
      </c>
      <c r="K1841">
        <v>2</v>
      </c>
      <c r="L1841" s="14">
        <v>19798.05</v>
      </c>
      <c r="M1841" t="s">
        <v>13</v>
      </c>
      <c r="N1841">
        <f t="shared" si="284"/>
        <v>240</v>
      </c>
      <c r="O1841" s="8" t="str">
        <f t="shared" si="285"/>
        <v>tier - 1</v>
      </c>
      <c r="P1841" t="s">
        <v>13</v>
      </c>
      <c r="Q1841">
        <f t="shared" si="286"/>
        <v>2</v>
      </c>
      <c r="R1841" s="8" t="str">
        <f t="shared" si="287"/>
        <v>tier - 1</v>
      </c>
      <c r="S1841" t="s">
        <v>244</v>
      </c>
      <c r="T1841" s="8" t="str">
        <f t="shared" si="288"/>
        <v>R1024</v>
      </c>
    </row>
    <row r="1842" spans="1:20">
      <c r="A1842" t="s">
        <v>1870</v>
      </c>
      <c r="B1842" t="str">
        <f t="shared" si="289"/>
        <v>Id498</v>
      </c>
      <c r="C1842">
        <v>1997</v>
      </c>
      <c r="D1842" s="8">
        <f t="shared" si="280"/>
        <v>1997</v>
      </c>
      <c r="E1842" t="s">
        <v>34</v>
      </c>
      <c r="F1842" s="8" t="str">
        <f t="shared" si="281"/>
        <v>Oct</v>
      </c>
      <c r="G1842">
        <v>18</v>
      </c>
      <c r="H1842" s="15" t="str">
        <f t="shared" si="282"/>
        <v>18-Oct-1997</v>
      </c>
      <c r="I1842" s="13">
        <v>35721</v>
      </c>
      <c r="J1842" s="18">
        <f t="shared" si="283"/>
        <v>25</v>
      </c>
      <c r="K1842">
        <v>3</v>
      </c>
      <c r="L1842" s="14">
        <v>19933.46</v>
      </c>
      <c r="M1842" t="s">
        <v>13</v>
      </c>
      <c r="N1842">
        <f t="shared" si="284"/>
        <v>240</v>
      </c>
      <c r="O1842" s="8" t="str">
        <f t="shared" si="285"/>
        <v>tier - 1</v>
      </c>
      <c r="P1842" t="s">
        <v>9</v>
      </c>
      <c r="Q1842">
        <f t="shared" si="286"/>
        <v>1</v>
      </c>
      <c r="R1842" s="8" t="str">
        <f t="shared" si="287"/>
        <v>tier - 3</v>
      </c>
      <c r="S1842" t="s">
        <v>39</v>
      </c>
      <c r="T1842" s="8" t="str">
        <f t="shared" si="288"/>
        <v>R1011</v>
      </c>
    </row>
    <row r="1843" spans="1:20">
      <c r="A1843" t="s">
        <v>1871</v>
      </c>
      <c r="B1843" t="str">
        <f t="shared" si="289"/>
        <v>Id497</v>
      </c>
      <c r="C1843">
        <v>1980</v>
      </c>
      <c r="D1843" s="8">
        <f t="shared" si="280"/>
        <v>1980</v>
      </c>
      <c r="E1843" t="s">
        <v>34</v>
      </c>
      <c r="F1843" s="8" t="str">
        <f t="shared" si="281"/>
        <v>Oct</v>
      </c>
      <c r="G1843">
        <v>9</v>
      </c>
      <c r="H1843" s="15" t="str">
        <f t="shared" si="282"/>
        <v>9-Oct-1980</v>
      </c>
      <c r="I1843" s="13">
        <v>29503</v>
      </c>
      <c r="J1843" s="18">
        <f t="shared" si="283"/>
        <v>42</v>
      </c>
      <c r="K1843">
        <v>0</v>
      </c>
      <c r="L1843" s="14">
        <v>19964.75</v>
      </c>
      <c r="M1843" t="s">
        <v>13</v>
      </c>
      <c r="N1843">
        <f t="shared" si="284"/>
        <v>240</v>
      </c>
      <c r="O1843" s="8" t="str">
        <f t="shared" si="285"/>
        <v>tier - 1</v>
      </c>
      <c r="P1843" t="s">
        <v>8</v>
      </c>
      <c r="Q1843">
        <f t="shared" si="286"/>
        <v>9</v>
      </c>
      <c r="R1843" s="8" t="str">
        <f t="shared" si="287"/>
        <v>tier - 2</v>
      </c>
      <c r="S1843" t="s">
        <v>244</v>
      </c>
      <c r="T1843" s="8" t="str">
        <f t="shared" si="288"/>
        <v>R1024</v>
      </c>
    </row>
    <row r="1844" spans="1:20">
      <c r="A1844" t="s">
        <v>1872</v>
      </c>
      <c r="B1844" t="str">
        <f t="shared" si="289"/>
        <v>Id496</v>
      </c>
      <c r="C1844">
        <v>1966</v>
      </c>
      <c r="D1844" s="8">
        <f t="shared" si="280"/>
        <v>1966</v>
      </c>
      <c r="E1844" t="s">
        <v>32</v>
      </c>
      <c r="F1844" s="8" t="str">
        <f t="shared" si="281"/>
        <v>Aug</v>
      </c>
      <c r="G1844">
        <v>10</v>
      </c>
      <c r="H1844" s="15" t="str">
        <f t="shared" si="282"/>
        <v>10-Aug-1966</v>
      </c>
      <c r="I1844" s="13">
        <v>24329</v>
      </c>
      <c r="J1844" s="18">
        <f t="shared" si="283"/>
        <v>56</v>
      </c>
      <c r="K1844">
        <v>0</v>
      </c>
      <c r="L1844" s="14">
        <v>19995.29</v>
      </c>
      <c r="M1844" t="s">
        <v>13</v>
      </c>
      <c r="N1844">
        <f t="shared" si="284"/>
        <v>240</v>
      </c>
      <c r="O1844" s="8" t="str">
        <f t="shared" si="285"/>
        <v>tier - 1</v>
      </c>
      <c r="P1844" t="s">
        <v>9</v>
      </c>
      <c r="Q1844">
        <f t="shared" si="286"/>
        <v>1</v>
      </c>
      <c r="R1844" s="8" t="str">
        <f t="shared" si="287"/>
        <v>tier - 3</v>
      </c>
      <c r="S1844" t="s">
        <v>532</v>
      </c>
      <c r="T1844" s="8" t="str">
        <f t="shared" si="288"/>
        <v>R1026</v>
      </c>
    </row>
    <row r="1845" spans="1:20">
      <c r="A1845" t="s">
        <v>1873</v>
      </c>
      <c r="B1845" t="str">
        <f t="shared" si="289"/>
        <v>Id495</v>
      </c>
      <c r="C1845">
        <v>1988</v>
      </c>
      <c r="D1845" s="8">
        <f t="shared" si="280"/>
        <v>1988</v>
      </c>
      <c r="E1845" t="s">
        <v>7</v>
      </c>
      <c r="F1845" s="8" t="str">
        <f t="shared" si="281"/>
        <v>Jul</v>
      </c>
      <c r="G1845">
        <v>25</v>
      </c>
      <c r="H1845" s="15" t="str">
        <f t="shared" si="282"/>
        <v>25-Jul-1988</v>
      </c>
      <c r="I1845" s="13">
        <v>32349</v>
      </c>
      <c r="J1845" s="18">
        <f t="shared" si="283"/>
        <v>34</v>
      </c>
      <c r="K1845">
        <v>1</v>
      </c>
      <c r="L1845" s="14">
        <v>20009.63</v>
      </c>
      <c r="M1845" t="s">
        <v>8</v>
      </c>
      <c r="N1845">
        <f t="shared" si="284"/>
        <v>1</v>
      </c>
      <c r="O1845" s="8" t="str">
        <f t="shared" si="285"/>
        <v>tier - 2</v>
      </c>
      <c r="P1845" t="s">
        <v>13</v>
      </c>
      <c r="Q1845">
        <f t="shared" si="286"/>
        <v>2</v>
      </c>
      <c r="R1845" s="8" t="str">
        <f t="shared" si="287"/>
        <v>tier - 1</v>
      </c>
      <c r="S1845" t="s">
        <v>20</v>
      </c>
      <c r="T1845" s="8" t="str">
        <f t="shared" si="288"/>
        <v>R1012</v>
      </c>
    </row>
    <row r="1846" spans="1:20">
      <c r="A1846" t="s">
        <v>1874</v>
      </c>
      <c r="B1846" t="str">
        <f t="shared" si="289"/>
        <v>Id494</v>
      </c>
      <c r="C1846">
        <v>1983</v>
      </c>
      <c r="D1846" s="8">
        <f t="shared" si="280"/>
        <v>1983</v>
      </c>
      <c r="E1846" t="s">
        <v>34</v>
      </c>
      <c r="F1846" s="8" t="str">
        <f t="shared" si="281"/>
        <v>Oct</v>
      </c>
      <c r="G1846">
        <v>6</v>
      </c>
      <c r="H1846" s="15" t="str">
        <f t="shared" si="282"/>
        <v>6-Oct-1983</v>
      </c>
      <c r="I1846" s="13">
        <v>30595</v>
      </c>
      <c r="J1846" s="18">
        <f t="shared" si="283"/>
        <v>39</v>
      </c>
      <c r="K1846">
        <v>0</v>
      </c>
      <c r="L1846" s="14">
        <v>20149.32</v>
      </c>
      <c r="M1846" t="s">
        <v>8</v>
      </c>
      <c r="N1846">
        <f t="shared" si="284"/>
        <v>1</v>
      </c>
      <c r="O1846" s="8" t="str">
        <f t="shared" si="285"/>
        <v>tier - 2</v>
      </c>
      <c r="P1846" t="s">
        <v>13</v>
      </c>
      <c r="Q1846">
        <f t="shared" si="286"/>
        <v>2</v>
      </c>
      <c r="R1846" s="8" t="str">
        <f t="shared" si="287"/>
        <v>tier - 1</v>
      </c>
      <c r="S1846" t="s">
        <v>165</v>
      </c>
      <c r="T1846" s="8" t="str">
        <f t="shared" si="288"/>
        <v>R1016</v>
      </c>
    </row>
    <row r="1847" spans="1:20">
      <c r="A1847" t="s">
        <v>1875</v>
      </c>
      <c r="B1847" t="str">
        <f t="shared" si="289"/>
        <v>Id493</v>
      </c>
      <c r="C1847">
        <v>2002</v>
      </c>
      <c r="D1847" s="8">
        <f t="shared" si="280"/>
        <v>2002</v>
      </c>
      <c r="E1847" t="s">
        <v>7</v>
      </c>
      <c r="F1847" s="8" t="str">
        <f t="shared" si="281"/>
        <v>Jul</v>
      </c>
      <c r="G1847">
        <v>9</v>
      </c>
      <c r="H1847" s="15" t="str">
        <f t="shared" si="282"/>
        <v>9-Jul-2002</v>
      </c>
      <c r="I1847" s="13">
        <v>37446</v>
      </c>
      <c r="J1847" s="18">
        <f t="shared" si="283"/>
        <v>20</v>
      </c>
      <c r="K1847">
        <v>0</v>
      </c>
      <c r="L1847" s="14">
        <v>20167.34</v>
      </c>
      <c r="M1847" t="s">
        <v>9</v>
      </c>
      <c r="N1847">
        <f t="shared" si="284"/>
        <v>4</v>
      </c>
      <c r="O1847" s="8" t="str">
        <f t="shared" si="285"/>
        <v>tier - 3</v>
      </c>
      <c r="P1847" t="s">
        <v>9</v>
      </c>
      <c r="Q1847">
        <f t="shared" si="286"/>
        <v>1</v>
      </c>
      <c r="R1847" s="8" t="str">
        <f t="shared" si="287"/>
        <v>tier - 3</v>
      </c>
      <c r="S1847" t="s">
        <v>39</v>
      </c>
      <c r="T1847" s="8" t="str">
        <f t="shared" si="288"/>
        <v>R1011</v>
      </c>
    </row>
    <row r="1848" spans="1:20">
      <c r="A1848" t="s">
        <v>1876</v>
      </c>
      <c r="B1848" t="str">
        <f t="shared" si="289"/>
        <v>Id492</v>
      </c>
      <c r="C1848">
        <v>1994</v>
      </c>
      <c r="D1848" s="8">
        <f t="shared" si="280"/>
        <v>1994</v>
      </c>
      <c r="E1848" t="s">
        <v>15</v>
      </c>
      <c r="F1848" s="8" t="str">
        <f t="shared" si="281"/>
        <v>Jun</v>
      </c>
      <c r="G1848">
        <v>8</v>
      </c>
      <c r="H1848" s="15" t="str">
        <f t="shared" si="282"/>
        <v>8-Jun-1994</v>
      </c>
      <c r="I1848" s="13">
        <v>34493</v>
      </c>
      <c r="J1848" s="18">
        <f t="shared" si="283"/>
        <v>29</v>
      </c>
      <c r="K1848">
        <v>2</v>
      </c>
      <c r="L1848" s="14">
        <v>20177.669999999998</v>
      </c>
      <c r="M1848" t="s">
        <v>8</v>
      </c>
      <c r="N1848">
        <f t="shared" si="284"/>
        <v>1</v>
      </c>
      <c r="O1848" s="8" t="str">
        <f t="shared" si="285"/>
        <v>tier - 2</v>
      </c>
      <c r="P1848" t="s">
        <v>13</v>
      </c>
      <c r="Q1848">
        <f t="shared" si="286"/>
        <v>2</v>
      </c>
      <c r="R1848" s="8" t="str">
        <f t="shared" si="287"/>
        <v>tier - 1</v>
      </c>
      <c r="S1848" t="s">
        <v>39</v>
      </c>
      <c r="T1848" s="8" t="str">
        <f t="shared" si="288"/>
        <v>R1011</v>
      </c>
    </row>
    <row r="1849" spans="1:20">
      <c r="A1849" t="s">
        <v>1877</v>
      </c>
      <c r="B1849" t="str">
        <f t="shared" si="289"/>
        <v>Id491</v>
      </c>
      <c r="C1849">
        <v>1987</v>
      </c>
      <c r="D1849" s="8">
        <f t="shared" si="280"/>
        <v>1987</v>
      </c>
      <c r="E1849" t="s">
        <v>34</v>
      </c>
      <c r="F1849" s="8" t="str">
        <f t="shared" si="281"/>
        <v>Oct</v>
      </c>
      <c r="G1849">
        <v>17</v>
      </c>
      <c r="H1849" s="15" t="str">
        <f t="shared" si="282"/>
        <v>17-Oct-1987</v>
      </c>
      <c r="I1849" s="13">
        <v>32067</v>
      </c>
      <c r="J1849" s="18">
        <f t="shared" si="283"/>
        <v>35</v>
      </c>
      <c r="K1849">
        <v>0</v>
      </c>
      <c r="L1849" s="14">
        <v>20234.849999999999</v>
      </c>
      <c r="M1849" t="s">
        <v>8</v>
      </c>
      <c r="N1849">
        <f t="shared" si="284"/>
        <v>1</v>
      </c>
      <c r="O1849" s="8" t="str">
        <f t="shared" si="285"/>
        <v>tier - 2</v>
      </c>
      <c r="P1849" t="s">
        <v>9</v>
      </c>
      <c r="Q1849">
        <f t="shared" si="286"/>
        <v>1</v>
      </c>
      <c r="R1849" s="8" t="str">
        <f t="shared" si="287"/>
        <v>tier - 3</v>
      </c>
      <c r="S1849" t="s">
        <v>20</v>
      </c>
      <c r="T1849" s="8" t="str">
        <f t="shared" si="288"/>
        <v>R1012</v>
      </c>
    </row>
    <row r="1850" spans="1:20">
      <c r="A1850" t="s">
        <v>1878</v>
      </c>
      <c r="B1850" t="str">
        <f t="shared" si="289"/>
        <v>Id490</v>
      </c>
      <c r="C1850">
        <v>1966</v>
      </c>
      <c r="D1850" s="8">
        <f t="shared" si="280"/>
        <v>1966</v>
      </c>
      <c r="E1850" t="s">
        <v>32</v>
      </c>
      <c r="F1850" s="8" t="str">
        <f t="shared" si="281"/>
        <v>Aug</v>
      </c>
      <c r="G1850">
        <v>22</v>
      </c>
      <c r="H1850" s="15" t="str">
        <f t="shared" si="282"/>
        <v>22-Aug-1966</v>
      </c>
      <c r="I1850" s="13">
        <v>24341</v>
      </c>
      <c r="J1850" s="18">
        <f t="shared" si="283"/>
        <v>56</v>
      </c>
      <c r="K1850">
        <v>0</v>
      </c>
      <c r="L1850" s="14">
        <v>20253.84</v>
      </c>
      <c r="M1850" t="s">
        <v>8</v>
      </c>
      <c r="N1850">
        <f t="shared" si="284"/>
        <v>1</v>
      </c>
      <c r="O1850" s="8" t="str">
        <f t="shared" si="285"/>
        <v>tier - 2</v>
      </c>
      <c r="P1850" t="s">
        <v>9</v>
      </c>
      <c r="Q1850">
        <f t="shared" si="286"/>
        <v>1</v>
      </c>
      <c r="R1850" s="8" t="str">
        <f t="shared" si="287"/>
        <v>tier - 3</v>
      </c>
      <c r="S1850" t="s">
        <v>20</v>
      </c>
      <c r="T1850" s="8" t="str">
        <f t="shared" si="288"/>
        <v>R1012</v>
      </c>
    </row>
    <row r="1851" spans="1:20">
      <c r="A1851" t="s">
        <v>1879</v>
      </c>
      <c r="B1851" t="str">
        <f t="shared" si="289"/>
        <v>Id489</v>
      </c>
      <c r="C1851">
        <v>1993</v>
      </c>
      <c r="D1851" s="8">
        <f t="shared" si="280"/>
        <v>1993</v>
      </c>
      <c r="E1851" t="s">
        <v>17</v>
      </c>
      <c r="F1851" s="8" t="str">
        <f t="shared" si="281"/>
        <v>Sep</v>
      </c>
      <c r="G1851">
        <v>7</v>
      </c>
      <c r="H1851" s="15" t="str">
        <f t="shared" si="282"/>
        <v>7-Sep-1993</v>
      </c>
      <c r="I1851" s="13">
        <v>34219</v>
      </c>
      <c r="J1851" s="18">
        <f t="shared" si="283"/>
        <v>29</v>
      </c>
      <c r="K1851">
        <v>1</v>
      </c>
      <c r="L1851" s="14">
        <v>20277.810000000001</v>
      </c>
      <c r="M1851" t="s">
        <v>9</v>
      </c>
      <c r="N1851">
        <f t="shared" si="284"/>
        <v>4</v>
      </c>
      <c r="O1851" s="8" t="str">
        <f t="shared" si="285"/>
        <v>tier - 3</v>
      </c>
      <c r="P1851" t="s">
        <v>9</v>
      </c>
      <c r="Q1851">
        <f t="shared" si="286"/>
        <v>1</v>
      </c>
      <c r="R1851" s="8" t="str">
        <f t="shared" si="287"/>
        <v>tier - 3</v>
      </c>
      <c r="S1851" t="s">
        <v>165</v>
      </c>
      <c r="T1851" s="8" t="str">
        <f t="shared" si="288"/>
        <v>R1016</v>
      </c>
    </row>
    <row r="1852" spans="1:20">
      <c r="A1852" t="s">
        <v>1880</v>
      </c>
      <c r="B1852" t="str">
        <f t="shared" si="289"/>
        <v>Id488</v>
      </c>
      <c r="C1852">
        <v>1985</v>
      </c>
      <c r="D1852" s="8">
        <f t="shared" si="280"/>
        <v>1985</v>
      </c>
      <c r="E1852" t="s">
        <v>17</v>
      </c>
      <c r="F1852" s="8" t="str">
        <f t="shared" si="281"/>
        <v>Sep</v>
      </c>
      <c r="G1852">
        <v>17</v>
      </c>
      <c r="H1852" s="15" t="str">
        <f t="shared" si="282"/>
        <v>17-Sep-1985</v>
      </c>
      <c r="I1852" s="13">
        <v>31307</v>
      </c>
      <c r="J1852" s="18">
        <f t="shared" si="283"/>
        <v>37</v>
      </c>
      <c r="K1852">
        <v>1</v>
      </c>
      <c r="L1852" s="14">
        <v>20296.86</v>
      </c>
      <c r="M1852" t="s">
        <v>9</v>
      </c>
      <c r="N1852">
        <f t="shared" si="284"/>
        <v>4</v>
      </c>
      <c r="O1852" s="8" t="str">
        <f t="shared" si="285"/>
        <v>tier - 3</v>
      </c>
      <c r="P1852" t="s">
        <v>13</v>
      </c>
      <c r="Q1852">
        <f t="shared" si="286"/>
        <v>2</v>
      </c>
      <c r="R1852" s="8" t="str">
        <f t="shared" si="287"/>
        <v>tier - 1</v>
      </c>
      <c r="S1852" t="s">
        <v>244</v>
      </c>
      <c r="T1852" s="8" t="str">
        <f t="shared" si="288"/>
        <v>R1024</v>
      </c>
    </row>
    <row r="1853" spans="1:20">
      <c r="A1853" t="s">
        <v>1881</v>
      </c>
      <c r="B1853" t="str">
        <f t="shared" si="289"/>
        <v>Id487</v>
      </c>
      <c r="C1853">
        <v>1962</v>
      </c>
      <c r="D1853" s="8">
        <f t="shared" si="280"/>
        <v>1962</v>
      </c>
      <c r="E1853" t="s">
        <v>7</v>
      </c>
      <c r="F1853" s="8" t="str">
        <f t="shared" si="281"/>
        <v>Jul</v>
      </c>
      <c r="G1853">
        <v>2</v>
      </c>
      <c r="H1853" s="15" t="str">
        <f t="shared" si="282"/>
        <v>2-Jul-1962</v>
      </c>
      <c r="I1853" s="13">
        <v>22829</v>
      </c>
      <c r="J1853" s="18">
        <f t="shared" si="283"/>
        <v>60</v>
      </c>
      <c r="K1853">
        <v>0</v>
      </c>
      <c r="L1853" s="14">
        <v>20354.5</v>
      </c>
      <c r="M1853" t="s">
        <v>9</v>
      </c>
      <c r="N1853">
        <f t="shared" si="284"/>
        <v>4</v>
      </c>
      <c r="O1853" s="8" t="str">
        <f t="shared" si="285"/>
        <v>tier - 3</v>
      </c>
      <c r="P1853" t="s">
        <v>8</v>
      </c>
      <c r="Q1853">
        <f t="shared" si="286"/>
        <v>9</v>
      </c>
      <c r="R1853" s="8" t="str">
        <f t="shared" si="287"/>
        <v>tier - 2</v>
      </c>
      <c r="S1853" t="s">
        <v>532</v>
      </c>
      <c r="T1853" s="8" t="str">
        <f t="shared" si="288"/>
        <v>R1026</v>
      </c>
    </row>
    <row r="1854" spans="1:20">
      <c r="A1854" t="s">
        <v>1882</v>
      </c>
      <c r="B1854" t="str">
        <f t="shared" si="289"/>
        <v>Id486</v>
      </c>
      <c r="C1854">
        <v>1985</v>
      </c>
      <c r="D1854" s="8">
        <f t="shared" si="280"/>
        <v>1985</v>
      </c>
      <c r="E1854" t="s">
        <v>7</v>
      </c>
      <c r="F1854" s="8" t="str">
        <f t="shared" si="281"/>
        <v>Jul</v>
      </c>
      <c r="G1854">
        <v>12</v>
      </c>
      <c r="H1854" s="15" t="str">
        <f t="shared" si="282"/>
        <v>12-Jul-1985</v>
      </c>
      <c r="I1854" s="13">
        <v>31240</v>
      </c>
      <c r="J1854" s="18">
        <f t="shared" si="283"/>
        <v>37</v>
      </c>
      <c r="K1854">
        <v>0</v>
      </c>
      <c r="L1854" s="14">
        <v>20420.599999999999</v>
      </c>
      <c r="M1854" t="s">
        <v>9</v>
      </c>
      <c r="N1854">
        <f t="shared" si="284"/>
        <v>4</v>
      </c>
      <c r="O1854" s="8" t="str">
        <f t="shared" si="285"/>
        <v>tier - 3</v>
      </c>
      <c r="P1854" t="s">
        <v>8</v>
      </c>
      <c r="Q1854">
        <f t="shared" si="286"/>
        <v>9</v>
      </c>
      <c r="R1854" s="8" t="str">
        <f t="shared" si="287"/>
        <v>tier - 2</v>
      </c>
      <c r="S1854" t="s">
        <v>39</v>
      </c>
      <c r="T1854" s="8" t="str">
        <f t="shared" si="288"/>
        <v>R1011</v>
      </c>
    </row>
    <row r="1855" spans="1:20">
      <c r="A1855" t="s">
        <v>1883</v>
      </c>
      <c r="B1855" t="str">
        <f t="shared" si="289"/>
        <v>Id485</v>
      </c>
      <c r="C1855">
        <v>1962</v>
      </c>
      <c r="D1855" s="8">
        <f t="shared" si="280"/>
        <v>1962</v>
      </c>
      <c r="E1855" t="s">
        <v>34</v>
      </c>
      <c r="F1855" s="8" t="str">
        <f t="shared" si="281"/>
        <v>Oct</v>
      </c>
      <c r="G1855">
        <v>18</v>
      </c>
      <c r="H1855" s="15" t="str">
        <f t="shared" si="282"/>
        <v>18-Oct-1962</v>
      </c>
      <c r="I1855" s="13">
        <v>22937</v>
      </c>
      <c r="J1855" s="18">
        <f t="shared" si="283"/>
        <v>60</v>
      </c>
      <c r="K1855">
        <v>0</v>
      </c>
      <c r="L1855" s="14">
        <v>20446.849999999999</v>
      </c>
      <c r="M1855" t="s">
        <v>8</v>
      </c>
      <c r="N1855">
        <f t="shared" si="284"/>
        <v>1</v>
      </c>
      <c r="O1855" s="8" t="str">
        <f t="shared" si="285"/>
        <v>tier - 2</v>
      </c>
      <c r="P1855" t="s">
        <v>13</v>
      </c>
      <c r="Q1855">
        <f t="shared" si="286"/>
        <v>2</v>
      </c>
      <c r="R1855" s="8" t="str">
        <f t="shared" si="287"/>
        <v>tier - 1</v>
      </c>
      <c r="S1855" t="s">
        <v>20</v>
      </c>
      <c r="T1855" s="8" t="str">
        <f t="shared" si="288"/>
        <v>R1012</v>
      </c>
    </row>
    <row r="1856" spans="1:20">
      <c r="A1856" t="s">
        <v>1884</v>
      </c>
      <c r="B1856" t="str">
        <f t="shared" si="289"/>
        <v>Id484</v>
      </c>
      <c r="C1856">
        <v>1969</v>
      </c>
      <c r="D1856" s="8">
        <f t="shared" si="280"/>
        <v>1969</v>
      </c>
      <c r="E1856" t="s">
        <v>34</v>
      </c>
      <c r="F1856" s="8" t="str">
        <f t="shared" si="281"/>
        <v>Oct</v>
      </c>
      <c r="G1856">
        <v>13</v>
      </c>
      <c r="H1856" s="15" t="str">
        <f t="shared" si="282"/>
        <v>13-Oct-1969</v>
      </c>
      <c r="I1856" s="13">
        <v>25489</v>
      </c>
      <c r="J1856" s="18">
        <f t="shared" si="283"/>
        <v>53</v>
      </c>
      <c r="K1856">
        <v>3</v>
      </c>
      <c r="L1856" s="14">
        <v>20463</v>
      </c>
      <c r="M1856" t="s">
        <v>8</v>
      </c>
      <c r="N1856">
        <f t="shared" si="284"/>
        <v>1</v>
      </c>
      <c r="O1856" s="8" t="str">
        <f t="shared" si="285"/>
        <v>tier - 2</v>
      </c>
      <c r="P1856" t="s">
        <v>8</v>
      </c>
      <c r="Q1856">
        <f t="shared" si="286"/>
        <v>9</v>
      </c>
      <c r="R1856" s="8" t="str">
        <f t="shared" si="287"/>
        <v>tier - 2</v>
      </c>
      <c r="S1856" t="s">
        <v>10</v>
      </c>
      <c r="T1856" s="8" t="str">
        <f t="shared" si="288"/>
        <v>R1013</v>
      </c>
    </row>
    <row r="1857" spans="1:20">
      <c r="A1857" t="s">
        <v>1885</v>
      </c>
      <c r="B1857" t="str">
        <f t="shared" si="289"/>
        <v>Id483</v>
      </c>
      <c r="C1857">
        <v>1966</v>
      </c>
      <c r="D1857" s="8">
        <f t="shared" si="280"/>
        <v>1966</v>
      </c>
      <c r="E1857" t="s">
        <v>7</v>
      </c>
      <c r="F1857" s="8" t="str">
        <f t="shared" si="281"/>
        <v>Jul</v>
      </c>
      <c r="G1857">
        <v>9</v>
      </c>
      <c r="H1857" s="15" t="str">
        <f t="shared" si="282"/>
        <v>9-Jul-1966</v>
      </c>
      <c r="I1857" s="13">
        <v>24297</v>
      </c>
      <c r="J1857" s="18">
        <f t="shared" si="283"/>
        <v>56</v>
      </c>
      <c r="K1857">
        <v>0</v>
      </c>
      <c r="L1857" s="14">
        <v>20568.32</v>
      </c>
      <c r="M1857" t="s">
        <v>9</v>
      </c>
      <c r="N1857">
        <f t="shared" si="284"/>
        <v>4</v>
      </c>
      <c r="O1857" s="8" t="str">
        <f t="shared" si="285"/>
        <v>tier - 3</v>
      </c>
      <c r="P1857" t="s">
        <v>8</v>
      </c>
      <c r="Q1857">
        <f t="shared" si="286"/>
        <v>9</v>
      </c>
      <c r="R1857" s="8" t="str">
        <f t="shared" si="287"/>
        <v>tier - 2</v>
      </c>
      <c r="S1857" t="s">
        <v>20</v>
      </c>
      <c r="T1857" s="8" t="str">
        <f t="shared" si="288"/>
        <v>R1012</v>
      </c>
    </row>
    <row r="1858" spans="1:20">
      <c r="A1858" t="s">
        <v>1886</v>
      </c>
      <c r="B1858" t="str">
        <f t="shared" si="289"/>
        <v>Id482</v>
      </c>
      <c r="C1858">
        <v>1967</v>
      </c>
      <c r="D1858" s="8">
        <f t="shared" ref="D1858:D1921" si="290">IF(C1858="?",ROUND(AVERAGE($C$2:$C$2344),0),C1858)</f>
        <v>1967</v>
      </c>
      <c r="E1858" t="s">
        <v>27</v>
      </c>
      <c r="F1858" s="8" t="str">
        <f t="shared" ref="F1858:F1921" si="291">IF(E1858="?","Sep",E1858)</f>
        <v>Dec</v>
      </c>
      <c r="G1858">
        <v>17</v>
      </c>
      <c r="H1858" s="15" t="str">
        <f t="shared" ref="H1858:H1921" si="292">CONCATENATE(G1858,"-",F1858,"-",D1858)</f>
        <v>17-Dec-1967</v>
      </c>
      <c r="I1858" s="13">
        <v>24823</v>
      </c>
      <c r="J1858" s="18">
        <f t="shared" ref="J1858:J1921" si="293">DATEDIF(I1858,"8-6-2023","Y")</f>
        <v>55</v>
      </c>
      <c r="K1858">
        <v>0</v>
      </c>
      <c r="L1858" s="14">
        <v>20630.28</v>
      </c>
      <c r="M1858" t="s">
        <v>8</v>
      </c>
      <c r="N1858">
        <f t="shared" ref="N1858:N1921" si="294">MATCH(M1858,$M$2:$M$2344,0)</f>
        <v>1</v>
      </c>
      <c r="O1858" s="8" t="str">
        <f t="shared" ref="O1858:O1921" si="295">IF(M1858="?",INDEX($M$2:$M$2344,MODE($N$2:$N$2344)),M1858)</f>
        <v>tier - 2</v>
      </c>
      <c r="P1858" t="s">
        <v>9</v>
      </c>
      <c r="Q1858">
        <f t="shared" ref="Q1858:Q1921" si="296">MATCH(P1858,$P$2:$P$2344,0)</f>
        <v>1</v>
      </c>
      <c r="R1858" s="8" t="str">
        <f t="shared" ref="R1858:R1921" si="297">IF(P1858="?",INDEX($P$2:$P$2344,MODE($Q$2:$Q$2344)),P1858)</f>
        <v>tier - 3</v>
      </c>
      <c r="S1858" t="s">
        <v>39</v>
      </c>
      <c r="T1858" s="8" t="str">
        <f t="shared" ref="T1858:T1921" si="298">IF(S1858="?","Unknown",S1858)</f>
        <v>R1011</v>
      </c>
    </row>
    <row r="1859" spans="1:20">
      <c r="A1859" t="s">
        <v>1887</v>
      </c>
      <c r="B1859" t="str">
        <f t="shared" ref="B1859:B1922" si="299">IF(A1859="?", "Unknown",A1859)</f>
        <v>Id481</v>
      </c>
      <c r="C1859">
        <v>1965</v>
      </c>
      <c r="D1859" s="8">
        <f t="shared" si="290"/>
        <v>1965</v>
      </c>
      <c r="E1859" t="s">
        <v>32</v>
      </c>
      <c r="F1859" s="8" t="str">
        <f t="shared" si="291"/>
        <v>Aug</v>
      </c>
      <c r="G1859">
        <v>1</v>
      </c>
      <c r="H1859" s="15" t="str">
        <f t="shared" si="292"/>
        <v>1-Aug-1965</v>
      </c>
      <c r="I1859" s="13">
        <v>23955</v>
      </c>
      <c r="J1859" s="18">
        <f t="shared" si="293"/>
        <v>57</v>
      </c>
      <c r="K1859">
        <v>0</v>
      </c>
      <c r="L1859" s="14">
        <v>20709.02</v>
      </c>
      <c r="M1859" t="s">
        <v>9</v>
      </c>
      <c r="N1859">
        <f t="shared" si="294"/>
        <v>4</v>
      </c>
      <c r="O1859" s="8" t="str">
        <f t="shared" si="295"/>
        <v>tier - 3</v>
      </c>
      <c r="P1859" t="s">
        <v>8</v>
      </c>
      <c r="Q1859">
        <f t="shared" si="296"/>
        <v>9</v>
      </c>
      <c r="R1859" s="8" t="str">
        <f t="shared" si="297"/>
        <v>tier - 2</v>
      </c>
      <c r="S1859" t="s">
        <v>163</v>
      </c>
      <c r="T1859" s="8" t="str">
        <f t="shared" si="298"/>
        <v>R1019</v>
      </c>
    </row>
    <row r="1860" spans="1:20">
      <c r="A1860" t="s">
        <v>1888</v>
      </c>
      <c r="B1860" t="str">
        <f t="shared" si="299"/>
        <v>Id480</v>
      </c>
      <c r="C1860">
        <v>1992</v>
      </c>
      <c r="D1860" s="8">
        <f t="shared" si="290"/>
        <v>1992</v>
      </c>
      <c r="E1860" t="s">
        <v>17</v>
      </c>
      <c r="F1860" s="8" t="str">
        <f t="shared" si="291"/>
        <v>Sep</v>
      </c>
      <c r="G1860">
        <v>14</v>
      </c>
      <c r="H1860" s="15" t="str">
        <f t="shared" si="292"/>
        <v>14-Sep-1992</v>
      </c>
      <c r="I1860" s="13">
        <v>33861</v>
      </c>
      <c r="J1860" s="18">
        <f t="shared" si="293"/>
        <v>30</v>
      </c>
      <c r="K1860">
        <v>3</v>
      </c>
      <c r="L1860" s="14">
        <v>20745.990000000002</v>
      </c>
      <c r="M1860" t="s">
        <v>9</v>
      </c>
      <c r="N1860">
        <f t="shared" si="294"/>
        <v>4</v>
      </c>
      <c r="O1860" s="8" t="str">
        <f t="shared" si="295"/>
        <v>tier - 3</v>
      </c>
      <c r="P1860" t="s">
        <v>13</v>
      </c>
      <c r="Q1860">
        <f t="shared" si="296"/>
        <v>2</v>
      </c>
      <c r="R1860" s="8" t="str">
        <f t="shared" si="297"/>
        <v>tier - 1</v>
      </c>
      <c r="S1860" t="s">
        <v>20</v>
      </c>
      <c r="T1860" s="8" t="str">
        <f t="shared" si="298"/>
        <v>R1012</v>
      </c>
    </row>
    <row r="1861" spans="1:20">
      <c r="A1861" t="s">
        <v>1889</v>
      </c>
      <c r="B1861" t="str">
        <f t="shared" si="299"/>
        <v>Id479</v>
      </c>
      <c r="C1861">
        <v>1986</v>
      </c>
      <c r="D1861" s="8">
        <f t="shared" si="290"/>
        <v>1986</v>
      </c>
      <c r="E1861" t="s">
        <v>32</v>
      </c>
      <c r="F1861" s="8" t="str">
        <f t="shared" si="291"/>
        <v>Aug</v>
      </c>
      <c r="G1861">
        <v>4</v>
      </c>
      <c r="H1861" s="15" t="str">
        <f t="shared" si="292"/>
        <v>4-Aug-1986</v>
      </c>
      <c r="I1861" s="13">
        <v>31628</v>
      </c>
      <c r="J1861" s="18">
        <f t="shared" si="293"/>
        <v>36</v>
      </c>
      <c r="K1861">
        <v>1</v>
      </c>
      <c r="L1861" s="14">
        <v>20773.63</v>
      </c>
      <c r="M1861" t="s">
        <v>8</v>
      </c>
      <c r="N1861">
        <f t="shared" si="294"/>
        <v>1</v>
      </c>
      <c r="O1861" s="8" t="str">
        <f t="shared" si="295"/>
        <v>tier - 2</v>
      </c>
      <c r="P1861" t="s">
        <v>9</v>
      </c>
      <c r="Q1861">
        <f t="shared" si="296"/>
        <v>1</v>
      </c>
      <c r="R1861" s="8" t="str">
        <f t="shared" si="297"/>
        <v>tier - 3</v>
      </c>
      <c r="S1861" t="s">
        <v>353</v>
      </c>
      <c r="T1861" s="8" t="str">
        <f t="shared" si="298"/>
        <v>R1017</v>
      </c>
    </row>
    <row r="1862" spans="1:20">
      <c r="A1862" t="s">
        <v>1890</v>
      </c>
      <c r="B1862" t="str">
        <f t="shared" si="299"/>
        <v>Id478</v>
      </c>
      <c r="C1862">
        <v>1967</v>
      </c>
      <c r="D1862" s="8">
        <f t="shared" si="290"/>
        <v>1967</v>
      </c>
      <c r="E1862" t="s">
        <v>17</v>
      </c>
      <c r="F1862" s="8" t="str">
        <f t="shared" si="291"/>
        <v>Sep</v>
      </c>
      <c r="G1862">
        <v>8</v>
      </c>
      <c r="H1862" s="15" t="str">
        <f t="shared" si="292"/>
        <v>8-Sep-1967</v>
      </c>
      <c r="I1862" s="13">
        <v>24723</v>
      </c>
      <c r="J1862" s="18">
        <f t="shared" si="293"/>
        <v>55</v>
      </c>
      <c r="K1862">
        <v>0</v>
      </c>
      <c r="L1862" s="14">
        <v>20781.490000000002</v>
      </c>
      <c r="M1862" t="s">
        <v>8</v>
      </c>
      <c r="N1862">
        <f t="shared" si="294"/>
        <v>1</v>
      </c>
      <c r="O1862" s="8" t="str">
        <f t="shared" si="295"/>
        <v>tier - 2</v>
      </c>
      <c r="P1862" t="s">
        <v>9</v>
      </c>
      <c r="Q1862">
        <f t="shared" si="296"/>
        <v>1</v>
      </c>
      <c r="R1862" s="8" t="str">
        <f t="shared" si="297"/>
        <v>tier - 3</v>
      </c>
      <c r="S1862" t="s">
        <v>10</v>
      </c>
      <c r="T1862" s="8" t="str">
        <f t="shared" si="298"/>
        <v>R1013</v>
      </c>
    </row>
    <row r="1863" spans="1:20">
      <c r="A1863" t="s">
        <v>1891</v>
      </c>
      <c r="B1863" t="str">
        <f t="shared" si="299"/>
        <v>Id477</v>
      </c>
      <c r="C1863">
        <v>1975</v>
      </c>
      <c r="D1863" s="8">
        <f t="shared" si="290"/>
        <v>1975</v>
      </c>
      <c r="E1863" t="s">
        <v>27</v>
      </c>
      <c r="F1863" s="8" t="str">
        <f t="shared" si="291"/>
        <v>Dec</v>
      </c>
      <c r="G1863">
        <v>8</v>
      </c>
      <c r="H1863" s="15" t="str">
        <f t="shared" si="292"/>
        <v>8-Dec-1975</v>
      </c>
      <c r="I1863" s="13">
        <v>27736</v>
      </c>
      <c r="J1863" s="18">
        <f t="shared" si="293"/>
        <v>47</v>
      </c>
      <c r="K1863">
        <v>0</v>
      </c>
      <c r="L1863" s="14">
        <v>20878.78</v>
      </c>
      <c r="M1863" t="s">
        <v>8</v>
      </c>
      <c r="N1863">
        <f t="shared" si="294"/>
        <v>1</v>
      </c>
      <c r="O1863" s="8" t="str">
        <f t="shared" si="295"/>
        <v>tier - 2</v>
      </c>
      <c r="P1863" t="s">
        <v>13</v>
      </c>
      <c r="Q1863">
        <f t="shared" si="296"/>
        <v>2</v>
      </c>
      <c r="R1863" s="8" t="str">
        <f t="shared" si="297"/>
        <v>tier - 1</v>
      </c>
      <c r="S1863" t="s">
        <v>244</v>
      </c>
      <c r="T1863" s="8" t="str">
        <f t="shared" si="298"/>
        <v>R1024</v>
      </c>
    </row>
    <row r="1864" spans="1:20">
      <c r="A1864" t="s">
        <v>1892</v>
      </c>
      <c r="B1864" t="str">
        <f t="shared" si="299"/>
        <v>Id476</v>
      </c>
      <c r="C1864">
        <v>1964</v>
      </c>
      <c r="D1864" s="8">
        <f t="shared" si="290"/>
        <v>1964</v>
      </c>
      <c r="E1864" t="s">
        <v>12</v>
      </c>
      <c r="F1864" s="8" t="str">
        <f t="shared" si="291"/>
        <v>Nov</v>
      </c>
      <c r="G1864">
        <v>19</v>
      </c>
      <c r="H1864" s="15" t="str">
        <f t="shared" si="292"/>
        <v>19-Nov-1964</v>
      </c>
      <c r="I1864" s="13">
        <v>23700</v>
      </c>
      <c r="J1864" s="18">
        <f t="shared" si="293"/>
        <v>58</v>
      </c>
      <c r="K1864">
        <v>0</v>
      </c>
      <c r="L1864" s="14">
        <v>20893.060000000001</v>
      </c>
      <c r="M1864" t="s">
        <v>8</v>
      </c>
      <c r="N1864">
        <f t="shared" si="294"/>
        <v>1</v>
      </c>
      <c r="O1864" s="8" t="str">
        <f t="shared" si="295"/>
        <v>tier - 2</v>
      </c>
      <c r="P1864" t="s">
        <v>9</v>
      </c>
      <c r="Q1864">
        <f t="shared" si="296"/>
        <v>1</v>
      </c>
      <c r="R1864" s="8" t="str">
        <f t="shared" si="297"/>
        <v>tier - 3</v>
      </c>
      <c r="S1864" t="s">
        <v>20</v>
      </c>
      <c r="T1864" s="8" t="str">
        <f t="shared" si="298"/>
        <v>R1012</v>
      </c>
    </row>
    <row r="1865" spans="1:20">
      <c r="A1865" t="s">
        <v>1893</v>
      </c>
      <c r="B1865" t="str">
        <f t="shared" si="299"/>
        <v>id2444</v>
      </c>
      <c r="C1865">
        <v>1987</v>
      </c>
      <c r="D1865" s="8">
        <f t="shared" si="290"/>
        <v>1987</v>
      </c>
      <c r="E1865" t="s">
        <v>12</v>
      </c>
      <c r="F1865" s="8" t="str">
        <f t="shared" si="291"/>
        <v>Nov</v>
      </c>
      <c r="G1865">
        <v>27</v>
      </c>
      <c r="H1865" s="15" t="str">
        <f t="shared" si="292"/>
        <v>27-Nov-1987</v>
      </c>
      <c r="I1865" s="13">
        <v>32108</v>
      </c>
      <c r="J1865" s="18">
        <f t="shared" si="293"/>
        <v>35</v>
      </c>
      <c r="K1865">
        <v>2</v>
      </c>
      <c r="L1865" s="14">
        <v>20984.09</v>
      </c>
      <c r="M1865" t="s">
        <v>8</v>
      </c>
      <c r="N1865">
        <f t="shared" si="294"/>
        <v>1</v>
      </c>
      <c r="O1865" s="8" t="str">
        <f t="shared" si="295"/>
        <v>tier - 2</v>
      </c>
      <c r="P1865" t="s">
        <v>8</v>
      </c>
      <c r="Q1865">
        <f t="shared" si="296"/>
        <v>9</v>
      </c>
      <c r="R1865" s="8" t="str">
        <f t="shared" si="297"/>
        <v>tier - 2</v>
      </c>
      <c r="S1865" t="s">
        <v>161</v>
      </c>
      <c r="T1865" s="8" t="str">
        <f t="shared" si="298"/>
        <v>R1015</v>
      </c>
    </row>
    <row r="1866" spans="1:20">
      <c r="A1866" t="s">
        <v>1894</v>
      </c>
      <c r="B1866" t="str">
        <f t="shared" si="299"/>
        <v>Id475</v>
      </c>
      <c r="C1866">
        <v>1983</v>
      </c>
      <c r="D1866" s="8">
        <f t="shared" si="290"/>
        <v>1983</v>
      </c>
      <c r="E1866" t="s">
        <v>7</v>
      </c>
      <c r="F1866" s="8" t="str">
        <f t="shared" si="291"/>
        <v>Jul</v>
      </c>
      <c r="G1866">
        <v>2</v>
      </c>
      <c r="H1866" s="15" t="str">
        <f t="shared" si="292"/>
        <v>2-Jul-1983</v>
      </c>
      <c r="I1866" s="13">
        <v>30499</v>
      </c>
      <c r="J1866" s="18">
        <f t="shared" si="293"/>
        <v>39</v>
      </c>
      <c r="K1866">
        <v>1</v>
      </c>
      <c r="L1866" s="14">
        <v>21082.16</v>
      </c>
      <c r="M1866" t="s">
        <v>9</v>
      </c>
      <c r="N1866">
        <f t="shared" si="294"/>
        <v>4</v>
      </c>
      <c r="O1866" s="8" t="str">
        <f t="shared" si="295"/>
        <v>tier - 3</v>
      </c>
      <c r="P1866" t="s">
        <v>8</v>
      </c>
      <c r="Q1866">
        <f t="shared" si="296"/>
        <v>9</v>
      </c>
      <c r="R1866" s="8" t="str">
        <f t="shared" si="297"/>
        <v>tier - 2</v>
      </c>
      <c r="S1866" t="s">
        <v>39</v>
      </c>
      <c r="T1866" s="8" t="str">
        <f t="shared" si="298"/>
        <v>R1011</v>
      </c>
    </row>
    <row r="1867" spans="1:20">
      <c r="A1867" t="s">
        <v>1895</v>
      </c>
      <c r="B1867" t="str">
        <f t="shared" si="299"/>
        <v>Id474</v>
      </c>
      <c r="C1867">
        <v>1977</v>
      </c>
      <c r="D1867" s="8">
        <f t="shared" si="290"/>
        <v>1977</v>
      </c>
      <c r="E1867" t="s">
        <v>12</v>
      </c>
      <c r="F1867" s="8" t="str">
        <f t="shared" si="291"/>
        <v>Nov</v>
      </c>
      <c r="G1867">
        <v>23</v>
      </c>
      <c r="H1867" s="15" t="str">
        <f t="shared" si="292"/>
        <v>23-Nov-1977</v>
      </c>
      <c r="I1867" s="13">
        <v>28452</v>
      </c>
      <c r="J1867" s="18">
        <f t="shared" si="293"/>
        <v>45</v>
      </c>
      <c r="K1867">
        <v>2</v>
      </c>
      <c r="L1867" s="14">
        <v>21098.55</v>
      </c>
      <c r="M1867" t="s">
        <v>9</v>
      </c>
      <c r="N1867">
        <f t="shared" si="294"/>
        <v>4</v>
      </c>
      <c r="O1867" s="8" t="str">
        <f t="shared" si="295"/>
        <v>tier - 3</v>
      </c>
      <c r="P1867" t="s">
        <v>9</v>
      </c>
      <c r="Q1867">
        <f t="shared" si="296"/>
        <v>1</v>
      </c>
      <c r="R1867" s="8" t="str">
        <f t="shared" si="297"/>
        <v>tier - 3</v>
      </c>
      <c r="S1867" t="s">
        <v>20</v>
      </c>
      <c r="T1867" s="8" t="str">
        <f t="shared" si="298"/>
        <v>R1012</v>
      </c>
    </row>
    <row r="1868" spans="1:20">
      <c r="A1868" t="s">
        <v>1896</v>
      </c>
      <c r="B1868" t="str">
        <f t="shared" si="299"/>
        <v>Id473</v>
      </c>
      <c r="C1868">
        <v>1969</v>
      </c>
      <c r="D1868" s="8">
        <f t="shared" si="290"/>
        <v>1969</v>
      </c>
      <c r="E1868" t="s">
        <v>32</v>
      </c>
      <c r="F1868" s="8" t="str">
        <f t="shared" si="291"/>
        <v>Aug</v>
      </c>
      <c r="G1868">
        <v>26</v>
      </c>
      <c r="H1868" s="15" t="str">
        <f t="shared" si="292"/>
        <v>26-Aug-1969</v>
      </c>
      <c r="I1868" s="13">
        <v>25441</v>
      </c>
      <c r="J1868" s="18">
        <f t="shared" si="293"/>
        <v>53</v>
      </c>
      <c r="K1868">
        <v>0</v>
      </c>
      <c r="L1868" s="14">
        <v>21195.82</v>
      </c>
      <c r="M1868" t="s">
        <v>9</v>
      </c>
      <c r="N1868">
        <f t="shared" si="294"/>
        <v>4</v>
      </c>
      <c r="O1868" s="8" t="str">
        <f t="shared" si="295"/>
        <v>tier - 3</v>
      </c>
      <c r="P1868" t="s">
        <v>13</v>
      </c>
      <c r="Q1868">
        <f t="shared" si="296"/>
        <v>2</v>
      </c>
      <c r="R1868" s="8" t="str">
        <f t="shared" si="297"/>
        <v>tier - 1</v>
      </c>
      <c r="S1868" t="s">
        <v>10</v>
      </c>
      <c r="T1868" s="8" t="str">
        <f t="shared" si="298"/>
        <v>R1013</v>
      </c>
    </row>
    <row r="1869" spans="1:20">
      <c r="A1869" t="s">
        <v>1897</v>
      </c>
      <c r="B1869" t="str">
        <f t="shared" si="299"/>
        <v>Id472</v>
      </c>
      <c r="C1869">
        <v>1974</v>
      </c>
      <c r="D1869" s="8">
        <f t="shared" si="290"/>
        <v>1974</v>
      </c>
      <c r="E1869" t="s">
        <v>34</v>
      </c>
      <c r="F1869" s="8" t="str">
        <f t="shared" si="291"/>
        <v>Oct</v>
      </c>
      <c r="G1869">
        <v>14</v>
      </c>
      <c r="H1869" s="15" t="str">
        <f t="shared" si="292"/>
        <v>14-Oct-1974</v>
      </c>
      <c r="I1869" s="13">
        <v>27316</v>
      </c>
      <c r="J1869" s="18">
        <f t="shared" si="293"/>
        <v>48</v>
      </c>
      <c r="K1869">
        <v>0</v>
      </c>
      <c r="L1869" s="14">
        <v>21223.68</v>
      </c>
      <c r="M1869" t="s">
        <v>9</v>
      </c>
      <c r="N1869">
        <f t="shared" si="294"/>
        <v>4</v>
      </c>
      <c r="O1869" s="8" t="str">
        <f t="shared" si="295"/>
        <v>tier - 3</v>
      </c>
      <c r="P1869" t="s">
        <v>8</v>
      </c>
      <c r="Q1869">
        <f t="shared" si="296"/>
        <v>9</v>
      </c>
      <c r="R1869" s="8" t="str">
        <f t="shared" si="297"/>
        <v>tier - 2</v>
      </c>
      <c r="S1869" t="s">
        <v>10</v>
      </c>
      <c r="T1869" s="8" t="str">
        <f t="shared" si="298"/>
        <v>R1013</v>
      </c>
    </row>
    <row r="1870" spans="1:20">
      <c r="A1870" t="s">
        <v>1898</v>
      </c>
      <c r="B1870" t="str">
        <f t="shared" si="299"/>
        <v>Id471</v>
      </c>
      <c r="C1870">
        <v>1974</v>
      </c>
      <c r="D1870" s="8">
        <f t="shared" si="290"/>
        <v>1974</v>
      </c>
      <c r="E1870" t="s">
        <v>17</v>
      </c>
      <c r="F1870" s="8" t="str">
        <f t="shared" si="291"/>
        <v>Sep</v>
      </c>
      <c r="G1870">
        <v>3</v>
      </c>
      <c r="H1870" s="15" t="str">
        <f t="shared" si="292"/>
        <v>3-Sep-1974</v>
      </c>
      <c r="I1870" s="13">
        <v>27275</v>
      </c>
      <c r="J1870" s="18">
        <f t="shared" si="293"/>
        <v>48</v>
      </c>
      <c r="K1870">
        <v>0</v>
      </c>
      <c r="L1870" s="14">
        <v>21232.18</v>
      </c>
      <c r="M1870" t="s">
        <v>9</v>
      </c>
      <c r="N1870">
        <f t="shared" si="294"/>
        <v>4</v>
      </c>
      <c r="O1870" s="8" t="str">
        <f t="shared" si="295"/>
        <v>tier - 3</v>
      </c>
      <c r="P1870" t="s">
        <v>8</v>
      </c>
      <c r="Q1870">
        <f t="shared" si="296"/>
        <v>9</v>
      </c>
      <c r="R1870" s="8" t="str">
        <f t="shared" si="297"/>
        <v>tier - 2</v>
      </c>
      <c r="S1870" t="s">
        <v>39</v>
      </c>
      <c r="T1870" s="8" t="str">
        <f t="shared" si="298"/>
        <v>R1011</v>
      </c>
    </row>
    <row r="1871" spans="1:20">
      <c r="A1871" t="s">
        <v>1899</v>
      </c>
      <c r="B1871" t="str">
        <f t="shared" si="299"/>
        <v>Id470</v>
      </c>
      <c r="C1871">
        <v>1980</v>
      </c>
      <c r="D1871" s="8">
        <f t="shared" si="290"/>
        <v>1980</v>
      </c>
      <c r="E1871" t="s">
        <v>27</v>
      </c>
      <c r="F1871" s="8" t="str">
        <f t="shared" si="291"/>
        <v>Dec</v>
      </c>
      <c r="G1871">
        <v>10</v>
      </c>
      <c r="H1871" s="15" t="str">
        <f t="shared" si="292"/>
        <v>10-Dec-1980</v>
      </c>
      <c r="I1871" s="13">
        <v>29565</v>
      </c>
      <c r="J1871" s="18">
        <f t="shared" si="293"/>
        <v>42</v>
      </c>
      <c r="K1871">
        <v>2</v>
      </c>
      <c r="L1871" s="14">
        <v>21259.38</v>
      </c>
      <c r="M1871" t="s">
        <v>9</v>
      </c>
      <c r="N1871">
        <f t="shared" si="294"/>
        <v>4</v>
      </c>
      <c r="O1871" s="8" t="str">
        <f t="shared" si="295"/>
        <v>tier - 3</v>
      </c>
      <c r="P1871" t="s">
        <v>9</v>
      </c>
      <c r="Q1871">
        <f t="shared" si="296"/>
        <v>1</v>
      </c>
      <c r="R1871" s="8" t="str">
        <f t="shared" si="297"/>
        <v>tier - 3</v>
      </c>
      <c r="S1871" t="s">
        <v>163</v>
      </c>
      <c r="T1871" s="8" t="str">
        <f t="shared" si="298"/>
        <v>R1019</v>
      </c>
    </row>
    <row r="1872" spans="1:20">
      <c r="A1872" t="s">
        <v>1900</v>
      </c>
      <c r="B1872" t="str">
        <f t="shared" si="299"/>
        <v>Id469</v>
      </c>
      <c r="C1872">
        <v>2004</v>
      </c>
      <c r="D1872" s="8">
        <f t="shared" si="290"/>
        <v>2004</v>
      </c>
      <c r="E1872" t="s">
        <v>32</v>
      </c>
      <c r="F1872" s="8" t="str">
        <f t="shared" si="291"/>
        <v>Aug</v>
      </c>
      <c r="G1872">
        <v>4</v>
      </c>
      <c r="H1872" s="15" t="str">
        <f t="shared" si="292"/>
        <v>4-Aug-2004</v>
      </c>
      <c r="I1872" s="13">
        <v>38203</v>
      </c>
      <c r="J1872" s="18">
        <f t="shared" si="293"/>
        <v>18</v>
      </c>
      <c r="K1872">
        <v>0</v>
      </c>
      <c r="L1872" s="14">
        <v>21344.85</v>
      </c>
      <c r="M1872" t="s">
        <v>9</v>
      </c>
      <c r="N1872">
        <f t="shared" si="294"/>
        <v>4</v>
      </c>
      <c r="O1872" s="8" t="str">
        <f t="shared" si="295"/>
        <v>tier - 3</v>
      </c>
      <c r="P1872" t="s">
        <v>13</v>
      </c>
      <c r="Q1872">
        <f t="shared" si="296"/>
        <v>2</v>
      </c>
      <c r="R1872" s="8" t="str">
        <f t="shared" si="297"/>
        <v>tier - 1</v>
      </c>
      <c r="S1872" t="s">
        <v>244</v>
      </c>
      <c r="T1872" s="8" t="str">
        <f t="shared" si="298"/>
        <v>R1024</v>
      </c>
    </row>
    <row r="1873" spans="1:20">
      <c r="A1873" t="s">
        <v>1901</v>
      </c>
      <c r="B1873" t="str">
        <f t="shared" si="299"/>
        <v>Id468</v>
      </c>
      <c r="C1873">
        <v>1980</v>
      </c>
      <c r="D1873" s="8">
        <f t="shared" si="290"/>
        <v>1980</v>
      </c>
      <c r="E1873" t="s">
        <v>17</v>
      </c>
      <c r="F1873" s="8" t="str">
        <f t="shared" si="291"/>
        <v>Sep</v>
      </c>
      <c r="G1873">
        <v>4</v>
      </c>
      <c r="H1873" s="15" t="str">
        <f t="shared" si="292"/>
        <v>4-Sep-1980</v>
      </c>
      <c r="I1873" s="13">
        <v>29468</v>
      </c>
      <c r="J1873" s="18">
        <f t="shared" si="293"/>
        <v>42</v>
      </c>
      <c r="K1873">
        <v>0</v>
      </c>
      <c r="L1873" s="14">
        <v>21348.71</v>
      </c>
      <c r="M1873" t="s">
        <v>8</v>
      </c>
      <c r="N1873">
        <f t="shared" si="294"/>
        <v>1</v>
      </c>
      <c r="O1873" s="8" t="str">
        <f t="shared" si="295"/>
        <v>tier - 2</v>
      </c>
      <c r="P1873" t="s">
        <v>13</v>
      </c>
      <c r="Q1873">
        <f t="shared" si="296"/>
        <v>2</v>
      </c>
      <c r="R1873" s="8" t="str">
        <f t="shared" si="297"/>
        <v>tier - 1</v>
      </c>
      <c r="S1873" t="s">
        <v>20</v>
      </c>
      <c r="T1873" s="8" t="str">
        <f t="shared" si="298"/>
        <v>R1012</v>
      </c>
    </row>
    <row r="1874" spans="1:20">
      <c r="A1874" t="s">
        <v>1902</v>
      </c>
      <c r="B1874" t="str">
        <f t="shared" si="299"/>
        <v>Id467</v>
      </c>
      <c r="C1874">
        <v>1990</v>
      </c>
      <c r="D1874" s="8">
        <f t="shared" si="290"/>
        <v>1990</v>
      </c>
      <c r="E1874" t="s">
        <v>12</v>
      </c>
      <c r="F1874" s="8" t="str">
        <f t="shared" si="291"/>
        <v>Nov</v>
      </c>
      <c r="G1874">
        <v>21</v>
      </c>
      <c r="H1874" s="15" t="str">
        <f t="shared" si="292"/>
        <v>21-Nov-1990</v>
      </c>
      <c r="I1874" s="13">
        <v>33198</v>
      </c>
      <c r="J1874" s="18">
        <f t="shared" si="293"/>
        <v>32</v>
      </c>
      <c r="K1874">
        <v>4</v>
      </c>
      <c r="L1874" s="14">
        <v>21472.48</v>
      </c>
      <c r="M1874" t="s">
        <v>8</v>
      </c>
      <c r="N1874">
        <f t="shared" si="294"/>
        <v>1</v>
      </c>
      <c r="O1874" s="8" t="str">
        <f t="shared" si="295"/>
        <v>tier - 2</v>
      </c>
      <c r="P1874" t="s">
        <v>8</v>
      </c>
      <c r="Q1874">
        <f t="shared" si="296"/>
        <v>9</v>
      </c>
      <c r="R1874" s="8" t="str">
        <f t="shared" si="297"/>
        <v>tier - 2</v>
      </c>
      <c r="S1874" t="s">
        <v>20</v>
      </c>
      <c r="T1874" s="8" t="str">
        <f t="shared" si="298"/>
        <v>R1012</v>
      </c>
    </row>
    <row r="1875" spans="1:20">
      <c r="A1875" t="s">
        <v>1903</v>
      </c>
      <c r="B1875" t="str">
        <f t="shared" si="299"/>
        <v>Id466</v>
      </c>
      <c r="C1875">
        <v>1999</v>
      </c>
      <c r="D1875" s="8">
        <f t="shared" si="290"/>
        <v>1999</v>
      </c>
      <c r="E1875" t="s">
        <v>15</v>
      </c>
      <c r="F1875" s="8" t="str">
        <f t="shared" si="291"/>
        <v>Jun</v>
      </c>
      <c r="G1875">
        <v>12</v>
      </c>
      <c r="H1875" s="15" t="str">
        <f t="shared" si="292"/>
        <v>12-Jun-1999</v>
      </c>
      <c r="I1875" s="13">
        <v>36323</v>
      </c>
      <c r="J1875" s="18">
        <f t="shared" si="293"/>
        <v>23</v>
      </c>
      <c r="K1875">
        <v>0</v>
      </c>
      <c r="L1875" s="14">
        <v>21595.38</v>
      </c>
      <c r="M1875" t="s">
        <v>8</v>
      </c>
      <c r="N1875">
        <f t="shared" si="294"/>
        <v>1</v>
      </c>
      <c r="O1875" s="8" t="str">
        <f t="shared" si="295"/>
        <v>tier - 2</v>
      </c>
      <c r="P1875" t="s">
        <v>9</v>
      </c>
      <c r="Q1875">
        <f t="shared" si="296"/>
        <v>1</v>
      </c>
      <c r="R1875" s="8" t="str">
        <f t="shared" si="297"/>
        <v>tier - 3</v>
      </c>
      <c r="S1875" t="s">
        <v>20</v>
      </c>
      <c r="T1875" s="8" t="str">
        <f t="shared" si="298"/>
        <v>R1012</v>
      </c>
    </row>
    <row r="1876" spans="1:20">
      <c r="A1876" t="s">
        <v>1904</v>
      </c>
      <c r="B1876" t="str">
        <f t="shared" si="299"/>
        <v>Id465</v>
      </c>
      <c r="C1876">
        <v>1983</v>
      </c>
      <c r="D1876" s="8">
        <f t="shared" si="290"/>
        <v>1983</v>
      </c>
      <c r="E1876" t="s">
        <v>27</v>
      </c>
      <c r="F1876" s="8" t="str">
        <f t="shared" si="291"/>
        <v>Dec</v>
      </c>
      <c r="G1876">
        <v>25</v>
      </c>
      <c r="H1876" s="15" t="str">
        <f t="shared" si="292"/>
        <v>25-Dec-1983</v>
      </c>
      <c r="I1876" s="13">
        <v>30675</v>
      </c>
      <c r="J1876" s="18">
        <f t="shared" si="293"/>
        <v>39</v>
      </c>
      <c r="K1876">
        <v>3</v>
      </c>
      <c r="L1876" s="14">
        <v>21659.93</v>
      </c>
      <c r="M1876" t="s">
        <v>9</v>
      </c>
      <c r="N1876">
        <f t="shared" si="294"/>
        <v>4</v>
      </c>
      <c r="O1876" s="8" t="str">
        <f t="shared" si="295"/>
        <v>tier - 3</v>
      </c>
      <c r="P1876" t="s">
        <v>9</v>
      </c>
      <c r="Q1876">
        <f t="shared" si="296"/>
        <v>1</v>
      </c>
      <c r="R1876" s="8" t="str">
        <f t="shared" si="297"/>
        <v>tier - 3</v>
      </c>
      <c r="S1876" t="s">
        <v>244</v>
      </c>
      <c r="T1876" s="8" t="str">
        <f t="shared" si="298"/>
        <v>R1024</v>
      </c>
    </row>
    <row r="1877" spans="1:20">
      <c r="A1877" t="s">
        <v>1905</v>
      </c>
      <c r="B1877" t="str">
        <f t="shared" si="299"/>
        <v>Id464</v>
      </c>
      <c r="C1877">
        <v>1962</v>
      </c>
      <c r="D1877" s="8">
        <f t="shared" si="290"/>
        <v>1962</v>
      </c>
      <c r="E1877" t="s">
        <v>12</v>
      </c>
      <c r="F1877" s="8" t="str">
        <f t="shared" si="291"/>
        <v>Nov</v>
      </c>
      <c r="G1877">
        <v>16</v>
      </c>
      <c r="H1877" s="15" t="str">
        <f t="shared" si="292"/>
        <v>16-Nov-1962</v>
      </c>
      <c r="I1877" s="13">
        <v>22966</v>
      </c>
      <c r="J1877" s="18">
        <f t="shared" si="293"/>
        <v>60</v>
      </c>
      <c r="K1877">
        <v>0</v>
      </c>
      <c r="L1877" s="14">
        <v>21661.16</v>
      </c>
      <c r="M1877" t="s">
        <v>8</v>
      </c>
      <c r="N1877">
        <f t="shared" si="294"/>
        <v>1</v>
      </c>
      <c r="O1877" s="8" t="str">
        <f t="shared" si="295"/>
        <v>tier - 2</v>
      </c>
      <c r="P1877" t="s">
        <v>8</v>
      </c>
      <c r="Q1877">
        <f t="shared" si="296"/>
        <v>9</v>
      </c>
      <c r="R1877" s="8" t="str">
        <f t="shared" si="297"/>
        <v>tier - 2</v>
      </c>
      <c r="S1877" t="s">
        <v>20</v>
      </c>
      <c r="T1877" s="8" t="str">
        <f t="shared" si="298"/>
        <v>R1012</v>
      </c>
    </row>
    <row r="1878" spans="1:20">
      <c r="A1878" t="s">
        <v>1906</v>
      </c>
      <c r="B1878" t="str">
        <f t="shared" si="299"/>
        <v>Id463</v>
      </c>
      <c r="C1878">
        <v>1976</v>
      </c>
      <c r="D1878" s="8">
        <f t="shared" si="290"/>
        <v>1976</v>
      </c>
      <c r="E1878" t="s">
        <v>7</v>
      </c>
      <c r="F1878" s="8" t="str">
        <f t="shared" si="291"/>
        <v>Jul</v>
      </c>
      <c r="G1878">
        <v>18</v>
      </c>
      <c r="H1878" s="15" t="str">
        <f t="shared" si="292"/>
        <v>18-Jul-1976</v>
      </c>
      <c r="I1878" s="13">
        <v>27959</v>
      </c>
      <c r="J1878" s="18">
        <f t="shared" si="293"/>
        <v>46</v>
      </c>
      <c r="K1878">
        <v>1</v>
      </c>
      <c r="L1878" s="14">
        <v>21677.279999999999</v>
      </c>
      <c r="M1878" t="s">
        <v>9</v>
      </c>
      <c r="N1878">
        <f t="shared" si="294"/>
        <v>4</v>
      </c>
      <c r="O1878" s="8" t="str">
        <f t="shared" si="295"/>
        <v>tier - 3</v>
      </c>
      <c r="P1878" t="s">
        <v>13</v>
      </c>
      <c r="Q1878">
        <f t="shared" si="296"/>
        <v>2</v>
      </c>
      <c r="R1878" s="8" t="str">
        <f t="shared" si="297"/>
        <v>tier - 1</v>
      </c>
      <c r="S1878" t="s">
        <v>20</v>
      </c>
      <c r="T1878" s="8" t="str">
        <f t="shared" si="298"/>
        <v>R1012</v>
      </c>
    </row>
    <row r="1879" spans="1:20">
      <c r="A1879" t="s">
        <v>1907</v>
      </c>
      <c r="B1879" t="str">
        <f t="shared" si="299"/>
        <v>Id462</v>
      </c>
      <c r="C1879">
        <v>1979</v>
      </c>
      <c r="D1879" s="8">
        <f t="shared" si="290"/>
        <v>1979</v>
      </c>
      <c r="E1879" t="s">
        <v>17</v>
      </c>
      <c r="F1879" s="8" t="str">
        <f t="shared" si="291"/>
        <v>Sep</v>
      </c>
      <c r="G1879">
        <v>20</v>
      </c>
      <c r="H1879" s="15" t="str">
        <f t="shared" si="292"/>
        <v>20-Sep-1979</v>
      </c>
      <c r="I1879" s="13">
        <v>29118</v>
      </c>
      <c r="J1879" s="18">
        <f t="shared" si="293"/>
        <v>43</v>
      </c>
      <c r="K1879">
        <v>1</v>
      </c>
      <c r="L1879" s="14">
        <v>21771.34</v>
      </c>
      <c r="M1879" t="s">
        <v>9</v>
      </c>
      <c r="N1879">
        <f t="shared" si="294"/>
        <v>4</v>
      </c>
      <c r="O1879" s="8" t="str">
        <f t="shared" si="295"/>
        <v>tier - 3</v>
      </c>
      <c r="P1879" t="s">
        <v>13</v>
      </c>
      <c r="Q1879">
        <f t="shared" si="296"/>
        <v>2</v>
      </c>
      <c r="R1879" s="8" t="str">
        <f t="shared" si="297"/>
        <v>tier - 1</v>
      </c>
      <c r="S1879" t="s">
        <v>244</v>
      </c>
      <c r="T1879" s="8" t="str">
        <f t="shared" si="298"/>
        <v>R1024</v>
      </c>
    </row>
    <row r="1880" spans="1:20">
      <c r="A1880" t="s">
        <v>1908</v>
      </c>
      <c r="B1880" t="str">
        <f t="shared" si="299"/>
        <v>Id461</v>
      </c>
      <c r="C1880">
        <v>1979</v>
      </c>
      <c r="D1880" s="8">
        <f t="shared" si="290"/>
        <v>1979</v>
      </c>
      <c r="E1880" t="s">
        <v>17</v>
      </c>
      <c r="F1880" s="8" t="str">
        <f t="shared" si="291"/>
        <v>Sep</v>
      </c>
      <c r="G1880">
        <v>28</v>
      </c>
      <c r="H1880" s="15" t="str">
        <f t="shared" si="292"/>
        <v>28-Sep-1979</v>
      </c>
      <c r="I1880" s="13">
        <v>29126</v>
      </c>
      <c r="J1880" s="18">
        <f t="shared" si="293"/>
        <v>43</v>
      </c>
      <c r="K1880">
        <v>0</v>
      </c>
      <c r="L1880" s="14">
        <v>21774.32</v>
      </c>
      <c r="M1880" t="s">
        <v>9</v>
      </c>
      <c r="N1880">
        <f t="shared" si="294"/>
        <v>4</v>
      </c>
      <c r="O1880" s="8" t="str">
        <f t="shared" si="295"/>
        <v>tier - 3</v>
      </c>
      <c r="P1880" t="s">
        <v>8</v>
      </c>
      <c r="Q1880">
        <f t="shared" si="296"/>
        <v>9</v>
      </c>
      <c r="R1880" s="8" t="str">
        <f t="shared" si="297"/>
        <v>tier - 2</v>
      </c>
      <c r="S1880" t="s">
        <v>20</v>
      </c>
      <c r="T1880" s="8" t="str">
        <f t="shared" si="298"/>
        <v>R1012</v>
      </c>
    </row>
    <row r="1881" spans="1:20">
      <c r="A1881" t="s">
        <v>1909</v>
      </c>
      <c r="B1881" t="str">
        <f t="shared" si="299"/>
        <v>Id460</v>
      </c>
      <c r="C1881">
        <v>1963</v>
      </c>
      <c r="D1881" s="8">
        <f t="shared" si="290"/>
        <v>1963</v>
      </c>
      <c r="E1881" t="s">
        <v>32</v>
      </c>
      <c r="F1881" s="8" t="str">
        <f t="shared" si="291"/>
        <v>Aug</v>
      </c>
      <c r="G1881">
        <v>27</v>
      </c>
      <c r="H1881" s="15" t="str">
        <f t="shared" si="292"/>
        <v>27-Aug-1963</v>
      </c>
      <c r="I1881" s="13">
        <v>23250</v>
      </c>
      <c r="J1881" s="18">
        <f t="shared" si="293"/>
        <v>59</v>
      </c>
      <c r="K1881">
        <v>0</v>
      </c>
      <c r="L1881" s="14">
        <v>21797</v>
      </c>
      <c r="M1881" t="s">
        <v>9</v>
      </c>
      <c r="N1881">
        <f t="shared" si="294"/>
        <v>4</v>
      </c>
      <c r="O1881" s="8" t="str">
        <f t="shared" si="295"/>
        <v>tier - 3</v>
      </c>
      <c r="P1881" t="s">
        <v>13</v>
      </c>
      <c r="Q1881">
        <f t="shared" si="296"/>
        <v>2</v>
      </c>
      <c r="R1881" s="8" t="str">
        <f t="shared" si="297"/>
        <v>tier - 1</v>
      </c>
      <c r="S1881" t="s">
        <v>39</v>
      </c>
      <c r="T1881" s="8" t="str">
        <f t="shared" si="298"/>
        <v>R1011</v>
      </c>
    </row>
    <row r="1882" spans="1:20">
      <c r="A1882" t="s">
        <v>1910</v>
      </c>
      <c r="B1882" t="str">
        <f t="shared" si="299"/>
        <v>Id459</v>
      </c>
      <c r="C1882">
        <v>1979</v>
      </c>
      <c r="D1882" s="8">
        <f t="shared" si="290"/>
        <v>1979</v>
      </c>
      <c r="E1882" t="s">
        <v>32</v>
      </c>
      <c r="F1882" s="8" t="str">
        <f t="shared" si="291"/>
        <v>Aug</v>
      </c>
      <c r="G1882">
        <v>17</v>
      </c>
      <c r="H1882" s="15" t="str">
        <f t="shared" si="292"/>
        <v>17-Aug-1979</v>
      </c>
      <c r="I1882" s="13">
        <v>29084</v>
      </c>
      <c r="J1882" s="18">
        <f t="shared" si="293"/>
        <v>43</v>
      </c>
      <c r="K1882">
        <v>2</v>
      </c>
      <c r="L1882" s="14">
        <v>21880.82</v>
      </c>
      <c r="M1882" t="s">
        <v>9</v>
      </c>
      <c r="N1882">
        <f t="shared" si="294"/>
        <v>4</v>
      </c>
      <c r="O1882" s="8" t="str">
        <f t="shared" si="295"/>
        <v>tier - 3</v>
      </c>
      <c r="P1882" t="s">
        <v>13</v>
      </c>
      <c r="Q1882">
        <f t="shared" si="296"/>
        <v>2</v>
      </c>
      <c r="R1882" s="8" t="str">
        <f t="shared" si="297"/>
        <v>tier - 1</v>
      </c>
      <c r="S1882" t="s">
        <v>20</v>
      </c>
      <c r="T1882" s="8" t="str">
        <f t="shared" si="298"/>
        <v>R1012</v>
      </c>
    </row>
    <row r="1883" spans="1:20">
      <c r="A1883" t="s">
        <v>1911</v>
      </c>
      <c r="B1883" t="str">
        <f t="shared" si="299"/>
        <v>Id458</v>
      </c>
      <c r="C1883">
        <v>2003</v>
      </c>
      <c r="D1883" s="8">
        <f t="shared" si="290"/>
        <v>2003</v>
      </c>
      <c r="E1883" t="s">
        <v>17</v>
      </c>
      <c r="F1883" s="8" t="str">
        <f t="shared" si="291"/>
        <v>Sep</v>
      </c>
      <c r="G1883">
        <v>28</v>
      </c>
      <c r="H1883" s="15" t="str">
        <f t="shared" si="292"/>
        <v>28-Sep-2003</v>
      </c>
      <c r="I1883" s="13">
        <v>37892</v>
      </c>
      <c r="J1883" s="18">
        <f t="shared" si="293"/>
        <v>19</v>
      </c>
      <c r="K1883">
        <v>0</v>
      </c>
      <c r="L1883" s="14">
        <v>21882.400000000001</v>
      </c>
      <c r="M1883" t="s">
        <v>8</v>
      </c>
      <c r="N1883">
        <f t="shared" si="294"/>
        <v>1</v>
      </c>
      <c r="O1883" s="8" t="str">
        <f t="shared" si="295"/>
        <v>tier - 2</v>
      </c>
      <c r="P1883" t="s">
        <v>13</v>
      </c>
      <c r="Q1883">
        <f t="shared" si="296"/>
        <v>2</v>
      </c>
      <c r="R1883" s="8" t="str">
        <f t="shared" si="297"/>
        <v>tier - 1</v>
      </c>
      <c r="S1883" t="s">
        <v>39</v>
      </c>
      <c r="T1883" s="8" t="str">
        <f t="shared" si="298"/>
        <v>R1011</v>
      </c>
    </row>
    <row r="1884" spans="1:20">
      <c r="A1884" t="s">
        <v>1912</v>
      </c>
      <c r="B1884" t="str">
        <f t="shared" si="299"/>
        <v>Id457</v>
      </c>
      <c r="C1884">
        <v>1975</v>
      </c>
      <c r="D1884" s="8">
        <f t="shared" si="290"/>
        <v>1975</v>
      </c>
      <c r="E1884" t="s">
        <v>27</v>
      </c>
      <c r="F1884" s="8" t="str">
        <f t="shared" si="291"/>
        <v>Dec</v>
      </c>
      <c r="G1884">
        <v>19</v>
      </c>
      <c r="H1884" s="15" t="str">
        <f t="shared" si="292"/>
        <v>19-Dec-1975</v>
      </c>
      <c r="I1884" s="13">
        <v>27747</v>
      </c>
      <c r="J1884" s="18">
        <f t="shared" si="293"/>
        <v>47</v>
      </c>
      <c r="K1884">
        <v>1</v>
      </c>
      <c r="L1884" s="14">
        <v>21978.68</v>
      </c>
      <c r="M1884" t="s">
        <v>9</v>
      </c>
      <c r="N1884">
        <f t="shared" si="294"/>
        <v>4</v>
      </c>
      <c r="O1884" s="8" t="str">
        <f t="shared" si="295"/>
        <v>tier - 3</v>
      </c>
      <c r="P1884" t="s">
        <v>9</v>
      </c>
      <c r="Q1884">
        <f t="shared" si="296"/>
        <v>1</v>
      </c>
      <c r="R1884" s="8" t="str">
        <f t="shared" si="297"/>
        <v>tier - 3</v>
      </c>
      <c r="S1884" t="s">
        <v>10</v>
      </c>
      <c r="T1884" s="8" t="str">
        <f t="shared" si="298"/>
        <v>R1013</v>
      </c>
    </row>
    <row r="1885" spans="1:20">
      <c r="A1885" t="s">
        <v>1913</v>
      </c>
      <c r="B1885" t="str">
        <f t="shared" si="299"/>
        <v>Id456</v>
      </c>
      <c r="C1885">
        <v>1989</v>
      </c>
      <c r="D1885" s="8">
        <f t="shared" si="290"/>
        <v>1989</v>
      </c>
      <c r="E1885" t="s">
        <v>34</v>
      </c>
      <c r="F1885" s="8" t="str">
        <f t="shared" si="291"/>
        <v>Oct</v>
      </c>
      <c r="G1885">
        <v>14</v>
      </c>
      <c r="H1885" s="15" t="str">
        <f t="shared" si="292"/>
        <v>14-Oct-1989</v>
      </c>
      <c r="I1885" s="13">
        <v>32795</v>
      </c>
      <c r="J1885" s="18">
        <f t="shared" si="293"/>
        <v>33</v>
      </c>
      <c r="K1885">
        <v>0</v>
      </c>
      <c r="L1885" s="14">
        <v>21984.47</v>
      </c>
      <c r="M1885" t="s">
        <v>9</v>
      </c>
      <c r="N1885">
        <f t="shared" si="294"/>
        <v>4</v>
      </c>
      <c r="O1885" s="8" t="str">
        <f t="shared" si="295"/>
        <v>tier - 3</v>
      </c>
      <c r="P1885" t="s">
        <v>13</v>
      </c>
      <c r="Q1885">
        <f t="shared" si="296"/>
        <v>2</v>
      </c>
      <c r="R1885" s="8" t="str">
        <f t="shared" si="297"/>
        <v>tier - 1</v>
      </c>
      <c r="S1885" t="s">
        <v>20</v>
      </c>
      <c r="T1885" s="8" t="str">
        <f t="shared" si="298"/>
        <v>R1012</v>
      </c>
    </row>
    <row r="1886" spans="1:20">
      <c r="A1886" t="s">
        <v>1914</v>
      </c>
      <c r="B1886" t="str">
        <f t="shared" si="299"/>
        <v>Id455</v>
      </c>
      <c r="C1886">
        <v>2001</v>
      </c>
      <c r="D1886" s="8">
        <f t="shared" si="290"/>
        <v>2001</v>
      </c>
      <c r="E1886" t="s">
        <v>32</v>
      </c>
      <c r="F1886" s="8" t="str">
        <f t="shared" si="291"/>
        <v>Aug</v>
      </c>
      <c r="G1886">
        <v>28</v>
      </c>
      <c r="H1886" s="15" t="str">
        <f t="shared" si="292"/>
        <v>28-Aug-2001</v>
      </c>
      <c r="I1886" s="13">
        <v>37131</v>
      </c>
      <c r="J1886" s="18">
        <f t="shared" si="293"/>
        <v>21</v>
      </c>
      <c r="K1886">
        <v>0</v>
      </c>
      <c r="L1886" s="14">
        <v>22097.62</v>
      </c>
      <c r="M1886" t="s">
        <v>9</v>
      </c>
      <c r="N1886">
        <f t="shared" si="294"/>
        <v>4</v>
      </c>
      <c r="O1886" s="8" t="str">
        <f t="shared" si="295"/>
        <v>tier - 3</v>
      </c>
      <c r="P1886" t="s">
        <v>13</v>
      </c>
      <c r="Q1886">
        <f t="shared" si="296"/>
        <v>2</v>
      </c>
      <c r="R1886" s="8" t="str">
        <f t="shared" si="297"/>
        <v>tier - 1</v>
      </c>
      <c r="S1886" t="s">
        <v>39</v>
      </c>
      <c r="T1886" s="8" t="str">
        <f t="shared" si="298"/>
        <v>R1011</v>
      </c>
    </row>
    <row r="1887" spans="1:20">
      <c r="A1887" t="s">
        <v>1915</v>
      </c>
      <c r="B1887" t="str">
        <f t="shared" si="299"/>
        <v>Id454</v>
      </c>
      <c r="C1887">
        <v>1980</v>
      </c>
      <c r="D1887" s="8">
        <f t="shared" si="290"/>
        <v>1980</v>
      </c>
      <c r="E1887" t="s">
        <v>17</v>
      </c>
      <c r="F1887" s="8" t="str">
        <f t="shared" si="291"/>
        <v>Sep</v>
      </c>
      <c r="G1887">
        <v>12</v>
      </c>
      <c r="H1887" s="15" t="str">
        <f t="shared" si="292"/>
        <v>12-Sep-1980</v>
      </c>
      <c r="I1887" s="13">
        <v>29476</v>
      </c>
      <c r="J1887" s="18">
        <f t="shared" si="293"/>
        <v>42</v>
      </c>
      <c r="K1887">
        <v>0</v>
      </c>
      <c r="L1887" s="14">
        <v>22144.03</v>
      </c>
      <c r="M1887" t="s">
        <v>8</v>
      </c>
      <c r="N1887">
        <f t="shared" si="294"/>
        <v>1</v>
      </c>
      <c r="O1887" s="8" t="str">
        <f t="shared" si="295"/>
        <v>tier - 2</v>
      </c>
      <c r="P1887" t="s">
        <v>8</v>
      </c>
      <c r="Q1887">
        <f t="shared" si="296"/>
        <v>9</v>
      </c>
      <c r="R1887" s="8" t="str">
        <f t="shared" si="297"/>
        <v>tier - 2</v>
      </c>
      <c r="S1887" t="s">
        <v>39</v>
      </c>
      <c r="T1887" s="8" t="str">
        <f t="shared" si="298"/>
        <v>R1011</v>
      </c>
    </row>
    <row r="1888" spans="1:20">
      <c r="A1888" t="s">
        <v>1916</v>
      </c>
      <c r="B1888" t="str">
        <f t="shared" si="299"/>
        <v>Id453</v>
      </c>
      <c r="C1888">
        <v>1965</v>
      </c>
      <c r="D1888" s="8">
        <f t="shared" si="290"/>
        <v>1965</v>
      </c>
      <c r="E1888" t="s">
        <v>32</v>
      </c>
      <c r="F1888" s="8" t="str">
        <f t="shared" si="291"/>
        <v>Aug</v>
      </c>
      <c r="G1888">
        <v>24</v>
      </c>
      <c r="H1888" s="15" t="str">
        <f t="shared" si="292"/>
        <v>24-Aug-1965</v>
      </c>
      <c r="I1888" s="13">
        <v>23978</v>
      </c>
      <c r="J1888" s="18">
        <f t="shared" si="293"/>
        <v>57</v>
      </c>
      <c r="K1888">
        <v>1</v>
      </c>
      <c r="L1888" s="14">
        <v>22192.44</v>
      </c>
      <c r="M1888" t="s">
        <v>9</v>
      </c>
      <c r="N1888">
        <f t="shared" si="294"/>
        <v>4</v>
      </c>
      <c r="O1888" s="8" t="str">
        <f t="shared" si="295"/>
        <v>tier - 3</v>
      </c>
      <c r="P1888" t="s">
        <v>13</v>
      </c>
      <c r="Q1888">
        <f t="shared" si="296"/>
        <v>2</v>
      </c>
      <c r="R1888" s="8" t="str">
        <f t="shared" si="297"/>
        <v>tier - 1</v>
      </c>
      <c r="S1888" t="s">
        <v>10</v>
      </c>
      <c r="T1888" s="8" t="str">
        <f t="shared" si="298"/>
        <v>R1013</v>
      </c>
    </row>
    <row r="1889" spans="1:20">
      <c r="A1889" t="s">
        <v>1917</v>
      </c>
      <c r="B1889" t="str">
        <f t="shared" si="299"/>
        <v>Id452</v>
      </c>
      <c r="C1889">
        <v>1971</v>
      </c>
      <c r="D1889" s="8">
        <f t="shared" si="290"/>
        <v>1971</v>
      </c>
      <c r="E1889" t="s">
        <v>15</v>
      </c>
      <c r="F1889" s="8" t="str">
        <f t="shared" si="291"/>
        <v>Jun</v>
      </c>
      <c r="G1889">
        <v>16</v>
      </c>
      <c r="H1889" s="15" t="str">
        <f t="shared" si="292"/>
        <v>16-Jun-1971</v>
      </c>
      <c r="I1889" s="13">
        <v>26100</v>
      </c>
      <c r="J1889" s="18">
        <f t="shared" si="293"/>
        <v>51</v>
      </c>
      <c r="K1889">
        <v>1</v>
      </c>
      <c r="L1889" s="14">
        <v>22218.11</v>
      </c>
      <c r="M1889" t="s">
        <v>8</v>
      </c>
      <c r="N1889">
        <f t="shared" si="294"/>
        <v>1</v>
      </c>
      <c r="O1889" s="8" t="str">
        <f t="shared" si="295"/>
        <v>tier - 2</v>
      </c>
      <c r="P1889" t="s">
        <v>9</v>
      </c>
      <c r="Q1889">
        <f t="shared" si="296"/>
        <v>1</v>
      </c>
      <c r="R1889" s="8" t="str">
        <f t="shared" si="297"/>
        <v>tier - 3</v>
      </c>
      <c r="S1889" t="s">
        <v>10</v>
      </c>
      <c r="T1889" s="8" t="str">
        <f t="shared" si="298"/>
        <v>R1013</v>
      </c>
    </row>
    <row r="1890" spans="1:20">
      <c r="A1890" t="s">
        <v>1918</v>
      </c>
      <c r="B1890" t="str">
        <f t="shared" si="299"/>
        <v>Id451</v>
      </c>
      <c r="C1890">
        <v>1982</v>
      </c>
      <c r="D1890" s="8">
        <f t="shared" si="290"/>
        <v>1982</v>
      </c>
      <c r="E1890" t="s">
        <v>27</v>
      </c>
      <c r="F1890" s="8" t="str">
        <f t="shared" si="291"/>
        <v>Dec</v>
      </c>
      <c r="G1890">
        <v>27</v>
      </c>
      <c r="H1890" s="15" t="str">
        <f t="shared" si="292"/>
        <v>27-Dec-1982</v>
      </c>
      <c r="I1890" s="13">
        <v>30312</v>
      </c>
      <c r="J1890" s="18">
        <f t="shared" si="293"/>
        <v>40</v>
      </c>
      <c r="K1890">
        <v>1</v>
      </c>
      <c r="L1890" s="14">
        <v>22331.57</v>
      </c>
      <c r="M1890" t="s">
        <v>8</v>
      </c>
      <c r="N1890">
        <f t="shared" si="294"/>
        <v>1</v>
      </c>
      <c r="O1890" s="8" t="str">
        <f t="shared" si="295"/>
        <v>tier - 2</v>
      </c>
      <c r="P1890" t="s">
        <v>9</v>
      </c>
      <c r="Q1890">
        <f t="shared" si="296"/>
        <v>1</v>
      </c>
      <c r="R1890" s="8" t="str">
        <f t="shared" si="297"/>
        <v>tier - 3</v>
      </c>
      <c r="S1890" t="s">
        <v>244</v>
      </c>
      <c r="T1890" s="8" t="str">
        <f t="shared" si="298"/>
        <v>R1024</v>
      </c>
    </row>
    <row r="1891" spans="1:20">
      <c r="A1891" t="s">
        <v>1919</v>
      </c>
      <c r="B1891" t="str">
        <f t="shared" si="299"/>
        <v>Id450</v>
      </c>
      <c r="C1891">
        <v>1999</v>
      </c>
      <c r="D1891" s="8">
        <f t="shared" si="290"/>
        <v>1999</v>
      </c>
      <c r="E1891" t="s">
        <v>32</v>
      </c>
      <c r="F1891" s="8" t="str">
        <f t="shared" si="291"/>
        <v>Aug</v>
      </c>
      <c r="G1891">
        <v>26</v>
      </c>
      <c r="H1891" s="15" t="str">
        <f t="shared" si="292"/>
        <v>26-Aug-1999</v>
      </c>
      <c r="I1891" s="13">
        <v>36398</v>
      </c>
      <c r="J1891" s="18">
        <f t="shared" si="293"/>
        <v>23</v>
      </c>
      <c r="K1891">
        <v>2</v>
      </c>
      <c r="L1891" s="14">
        <v>22395.74</v>
      </c>
      <c r="M1891" t="s">
        <v>9</v>
      </c>
      <c r="N1891">
        <f t="shared" si="294"/>
        <v>4</v>
      </c>
      <c r="O1891" s="8" t="str">
        <f t="shared" si="295"/>
        <v>tier - 3</v>
      </c>
      <c r="P1891" t="s">
        <v>8</v>
      </c>
      <c r="Q1891">
        <f t="shared" si="296"/>
        <v>9</v>
      </c>
      <c r="R1891" s="8" t="str">
        <f t="shared" si="297"/>
        <v>tier - 2</v>
      </c>
      <c r="S1891" t="s">
        <v>244</v>
      </c>
      <c r="T1891" s="8" t="str">
        <f t="shared" si="298"/>
        <v>R1024</v>
      </c>
    </row>
    <row r="1892" spans="1:20">
      <c r="A1892" t="s">
        <v>1920</v>
      </c>
      <c r="B1892" t="str">
        <f t="shared" si="299"/>
        <v>Id449</v>
      </c>
      <c r="C1892">
        <v>1966</v>
      </c>
      <c r="D1892" s="8">
        <f t="shared" si="290"/>
        <v>1966</v>
      </c>
      <c r="E1892" t="s">
        <v>32</v>
      </c>
      <c r="F1892" s="8" t="str">
        <f t="shared" si="291"/>
        <v>Aug</v>
      </c>
      <c r="G1892">
        <v>18</v>
      </c>
      <c r="H1892" s="15" t="str">
        <f t="shared" si="292"/>
        <v>18-Aug-1966</v>
      </c>
      <c r="I1892" s="13">
        <v>24337</v>
      </c>
      <c r="J1892" s="18">
        <f t="shared" si="293"/>
        <v>56</v>
      </c>
      <c r="K1892">
        <v>0</v>
      </c>
      <c r="L1892" s="14">
        <v>22412.65</v>
      </c>
      <c r="M1892" t="s">
        <v>9</v>
      </c>
      <c r="N1892">
        <f t="shared" si="294"/>
        <v>4</v>
      </c>
      <c r="O1892" s="8" t="str">
        <f t="shared" si="295"/>
        <v>tier - 3</v>
      </c>
      <c r="P1892" t="s">
        <v>9</v>
      </c>
      <c r="Q1892">
        <f t="shared" si="296"/>
        <v>1</v>
      </c>
      <c r="R1892" s="8" t="str">
        <f t="shared" si="297"/>
        <v>tier - 3</v>
      </c>
      <c r="S1892" t="s">
        <v>273</v>
      </c>
      <c r="T1892" s="8" t="str">
        <f t="shared" si="298"/>
        <v>R1014</v>
      </c>
    </row>
    <row r="1893" spans="1:20">
      <c r="A1893" t="s">
        <v>1921</v>
      </c>
      <c r="B1893" t="str">
        <f t="shared" si="299"/>
        <v>Id448</v>
      </c>
      <c r="C1893">
        <v>1983</v>
      </c>
      <c r="D1893" s="8">
        <f t="shared" si="290"/>
        <v>1983</v>
      </c>
      <c r="E1893" t="s">
        <v>27</v>
      </c>
      <c r="F1893" s="8" t="str">
        <f t="shared" si="291"/>
        <v>Dec</v>
      </c>
      <c r="G1893">
        <v>21</v>
      </c>
      <c r="H1893" s="15" t="str">
        <f t="shared" si="292"/>
        <v>21-Dec-1983</v>
      </c>
      <c r="I1893" s="13">
        <v>30671</v>
      </c>
      <c r="J1893" s="18">
        <f t="shared" si="293"/>
        <v>39</v>
      </c>
      <c r="K1893">
        <v>1</v>
      </c>
      <c r="L1893" s="14">
        <v>22462.04</v>
      </c>
      <c r="M1893" t="s">
        <v>9</v>
      </c>
      <c r="N1893">
        <f t="shared" si="294"/>
        <v>4</v>
      </c>
      <c r="O1893" s="8" t="str">
        <f t="shared" si="295"/>
        <v>tier - 3</v>
      </c>
      <c r="P1893" t="s">
        <v>13</v>
      </c>
      <c r="Q1893">
        <f t="shared" si="296"/>
        <v>2</v>
      </c>
      <c r="R1893" s="8" t="str">
        <f t="shared" si="297"/>
        <v>tier - 1</v>
      </c>
      <c r="S1893" t="s">
        <v>163</v>
      </c>
      <c r="T1893" s="8" t="str">
        <f t="shared" si="298"/>
        <v>R1019</v>
      </c>
    </row>
    <row r="1894" spans="1:20">
      <c r="A1894" t="s">
        <v>1922</v>
      </c>
      <c r="B1894" t="str">
        <f t="shared" si="299"/>
        <v>Id447</v>
      </c>
      <c r="C1894">
        <v>1979</v>
      </c>
      <c r="D1894" s="8">
        <f t="shared" si="290"/>
        <v>1979</v>
      </c>
      <c r="E1894" t="s">
        <v>12</v>
      </c>
      <c r="F1894" s="8" t="str">
        <f t="shared" si="291"/>
        <v>Nov</v>
      </c>
      <c r="G1894">
        <v>14</v>
      </c>
      <c r="H1894" s="15" t="str">
        <f t="shared" si="292"/>
        <v>14-Nov-1979</v>
      </c>
      <c r="I1894" s="13">
        <v>29173</v>
      </c>
      <c r="J1894" s="18">
        <f t="shared" si="293"/>
        <v>43</v>
      </c>
      <c r="K1894">
        <v>2</v>
      </c>
      <c r="L1894" s="14">
        <v>22478.6</v>
      </c>
      <c r="M1894" t="s">
        <v>9</v>
      </c>
      <c r="N1894">
        <f t="shared" si="294"/>
        <v>4</v>
      </c>
      <c r="O1894" s="8" t="str">
        <f t="shared" si="295"/>
        <v>tier - 3</v>
      </c>
      <c r="P1894" t="s">
        <v>8</v>
      </c>
      <c r="Q1894">
        <f t="shared" si="296"/>
        <v>9</v>
      </c>
      <c r="R1894" s="8" t="str">
        <f t="shared" si="297"/>
        <v>tier - 2</v>
      </c>
      <c r="S1894" t="s">
        <v>39</v>
      </c>
      <c r="T1894" s="8" t="str">
        <f t="shared" si="298"/>
        <v>R1011</v>
      </c>
    </row>
    <row r="1895" spans="1:20">
      <c r="A1895" t="s">
        <v>1923</v>
      </c>
      <c r="B1895" t="str">
        <f t="shared" si="299"/>
        <v>Id446</v>
      </c>
      <c r="C1895">
        <v>2003</v>
      </c>
      <c r="D1895" s="8">
        <f t="shared" si="290"/>
        <v>2003</v>
      </c>
      <c r="E1895" t="s">
        <v>7</v>
      </c>
      <c r="F1895" s="8" t="str">
        <f t="shared" si="291"/>
        <v>Jul</v>
      </c>
      <c r="G1895">
        <v>25</v>
      </c>
      <c r="H1895" s="15" t="str">
        <f t="shared" si="292"/>
        <v>25-Jul-2003</v>
      </c>
      <c r="I1895" s="13">
        <v>37827</v>
      </c>
      <c r="J1895" s="18">
        <f t="shared" si="293"/>
        <v>19</v>
      </c>
      <c r="K1895">
        <v>2</v>
      </c>
      <c r="L1895" s="14">
        <v>22493.66</v>
      </c>
      <c r="M1895" t="s">
        <v>8</v>
      </c>
      <c r="N1895">
        <f t="shared" si="294"/>
        <v>1</v>
      </c>
      <c r="O1895" s="8" t="str">
        <f t="shared" si="295"/>
        <v>tier - 2</v>
      </c>
      <c r="P1895" t="s">
        <v>13</v>
      </c>
      <c r="Q1895">
        <f t="shared" si="296"/>
        <v>2</v>
      </c>
      <c r="R1895" s="8" t="str">
        <f t="shared" si="297"/>
        <v>tier - 1</v>
      </c>
      <c r="S1895" t="s">
        <v>20</v>
      </c>
      <c r="T1895" s="8" t="str">
        <f t="shared" si="298"/>
        <v>R1012</v>
      </c>
    </row>
    <row r="1896" spans="1:20">
      <c r="A1896" t="s">
        <v>1924</v>
      </c>
      <c r="B1896" t="str">
        <f t="shared" si="299"/>
        <v>Id445</v>
      </c>
      <c r="C1896">
        <v>1970</v>
      </c>
      <c r="D1896" s="8">
        <f t="shared" si="290"/>
        <v>1970</v>
      </c>
      <c r="E1896" t="s">
        <v>12</v>
      </c>
      <c r="F1896" s="8" t="str">
        <f t="shared" si="291"/>
        <v>Nov</v>
      </c>
      <c r="G1896">
        <v>9</v>
      </c>
      <c r="H1896" s="15" t="str">
        <f t="shared" si="292"/>
        <v>9-Nov-1970</v>
      </c>
      <c r="I1896" s="13">
        <v>25881</v>
      </c>
      <c r="J1896" s="18">
        <f t="shared" si="293"/>
        <v>52</v>
      </c>
      <c r="K1896">
        <v>0</v>
      </c>
      <c r="L1896" s="14">
        <v>23045.57</v>
      </c>
      <c r="M1896" t="s">
        <v>8</v>
      </c>
      <c r="N1896">
        <f t="shared" si="294"/>
        <v>1</v>
      </c>
      <c r="O1896" s="8" t="str">
        <f t="shared" si="295"/>
        <v>tier - 2</v>
      </c>
      <c r="P1896" t="s">
        <v>8</v>
      </c>
      <c r="Q1896">
        <f t="shared" si="296"/>
        <v>9</v>
      </c>
      <c r="R1896" s="8" t="str">
        <f t="shared" si="297"/>
        <v>tier - 2</v>
      </c>
      <c r="S1896" t="s">
        <v>244</v>
      </c>
      <c r="T1896" s="8" t="str">
        <f t="shared" si="298"/>
        <v>R1024</v>
      </c>
    </row>
    <row r="1897" spans="1:20">
      <c r="A1897" t="s">
        <v>1925</v>
      </c>
      <c r="B1897" t="str">
        <f t="shared" si="299"/>
        <v>Id444</v>
      </c>
      <c r="C1897">
        <v>1975</v>
      </c>
      <c r="D1897" s="8">
        <f t="shared" si="290"/>
        <v>1975</v>
      </c>
      <c r="E1897" t="s">
        <v>17</v>
      </c>
      <c r="F1897" s="8" t="str">
        <f t="shared" si="291"/>
        <v>Sep</v>
      </c>
      <c r="G1897">
        <v>9</v>
      </c>
      <c r="H1897" s="15" t="str">
        <f t="shared" si="292"/>
        <v>9-Sep-1975</v>
      </c>
      <c r="I1897" s="13">
        <v>27646</v>
      </c>
      <c r="J1897" s="18">
        <f t="shared" si="293"/>
        <v>47</v>
      </c>
      <c r="K1897">
        <v>0</v>
      </c>
      <c r="L1897" s="14">
        <v>23065.42</v>
      </c>
      <c r="M1897" t="s">
        <v>8</v>
      </c>
      <c r="N1897">
        <f t="shared" si="294"/>
        <v>1</v>
      </c>
      <c r="O1897" s="8" t="str">
        <f t="shared" si="295"/>
        <v>tier - 2</v>
      </c>
      <c r="P1897" t="s">
        <v>8</v>
      </c>
      <c r="Q1897">
        <f t="shared" si="296"/>
        <v>9</v>
      </c>
      <c r="R1897" s="8" t="str">
        <f t="shared" si="297"/>
        <v>tier - 2</v>
      </c>
      <c r="S1897" t="s">
        <v>10</v>
      </c>
      <c r="T1897" s="8" t="str">
        <f t="shared" si="298"/>
        <v>R1013</v>
      </c>
    </row>
    <row r="1898" spans="1:20">
      <c r="A1898" t="s">
        <v>1926</v>
      </c>
      <c r="B1898" t="str">
        <f t="shared" si="299"/>
        <v>Id443</v>
      </c>
      <c r="C1898">
        <v>2003</v>
      </c>
      <c r="D1898" s="8">
        <f t="shared" si="290"/>
        <v>2003</v>
      </c>
      <c r="E1898" t="s">
        <v>27</v>
      </c>
      <c r="F1898" s="8" t="str">
        <f t="shared" si="291"/>
        <v>Dec</v>
      </c>
      <c r="G1898">
        <v>14</v>
      </c>
      <c r="H1898" s="15" t="str">
        <f t="shared" si="292"/>
        <v>14-Dec-2003</v>
      </c>
      <c r="I1898" s="13">
        <v>37969</v>
      </c>
      <c r="J1898" s="18">
        <f t="shared" si="293"/>
        <v>19</v>
      </c>
      <c r="K1898">
        <v>0</v>
      </c>
      <c r="L1898" s="14">
        <v>23082.959999999999</v>
      </c>
      <c r="M1898" t="s">
        <v>8</v>
      </c>
      <c r="N1898">
        <f t="shared" si="294"/>
        <v>1</v>
      </c>
      <c r="O1898" s="8" t="str">
        <f t="shared" si="295"/>
        <v>tier - 2</v>
      </c>
      <c r="P1898" t="s">
        <v>8</v>
      </c>
      <c r="Q1898">
        <f t="shared" si="296"/>
        <v>9</v>
      </c>
      <c r="R1898" s="8" t="str">
        <f t="shared" si="297"/>
        <v>tier - 2</v>
      </c>
      <c r="S1898" t="s">
        <v>39</v>
      </c>
      <c r="T1898" s="8" t="str">
        <f t="shared" si="298"/>
        <v>R1011</v>
      </c>
    </row>
    <row r="1899" spans="1:20">
      <c r="A1899" t="s">
        <v>1927</v>
      </c>
      <c r="B1899" t="str">
        <f t="shared" si="299"/>
        <v>Id442</v>
      </c>
      <c r="C1899">
        <v>1997</v>
      </c>
      <c r="D1899" s="8">
        <f t="shared" si="290"/>
        <v>1997</v>
      </c>
      <c r="E1899" t="s">
        <v>32</v>
      </c>
      <c r="F1899" s="8" t="str">
        <f t="shared" si="291"/>
        <v>Aug</v>
      </c>
      <c r="G1899">
        <v>7</v>
      </c>
      <c r="H1899" s="15" t="str">
        <f t="shared" si="292"/>
        <v>7-Aug-1997</v>
      </c>
      <c r="I1899" s="13">
        <v>35649</v>
      </c>
      <c r="J1899" s="18">
        <f t="shared" si="293"/>
        <v>25</v>
      </c>
      <c r="K1899">
        <v>2</v>
      </c>
      <c r="L1899" s="14">
        <v>23241.47</v>
      </c>
      <c r="M1899" t="s">
        <v>8</v>
      </c>
      <c r="N1899">
        <f t="shared" si="294"/>
        <v>1</v>
      </c>
      <c r="O1899" s="8" t="str">
        <f t="shared" si="295"/>
        <v>tier - 2</v>
      </c>
      <c r="P1899" t="s">
        <v>9</v>
      </c>
      <c r="Q1899">
        <f t="shared" si="296"/>
        <v>1</v>
      </c>
      <c r="R1899" s="8" t="str">
        <f t="shared" si="297"/>
        <v>tier - 3</v>
      </c>
      <c r="S1899" t="s">
        <v>167</v>
      </c>
      <c r="T1899" s="8" t="str">
        <f t="shared" si="298"/>
        <v>R1018</v>
      </c>
    </row>
    <row r="1900" spans="1:20">
      <c r="A1900" t="s">
        <v>1928</v>
      </c>
      <c r="B1900" t="str">
        <f t="shared" si="299"/>
        <v>Id441</v>
      </c>
      <c r="C1900">
        <v>1969</v>
      </c>
      <c r="D1900" s="8">
        <f t="shared" si="290"/>
        <v>1969</v>
      </c>
      <c r="E1900" t="s">
        <v>12</v>
      </c>
      <c r="F1900" s="8" t="str">
        <f t="shared" si="291"/>
        <v>Nov</v>
      </c>
      <c r="G1900">
        <v>14</v>
      </c>
      <c r="H1900" s="15" t="str">
        <f t="shared" si="292"/>
        <v>14-Nov-1969</v>
      </c>
      <c r="I1900" s="13">
        <v>25521</v>
      </c>
      <c r="J1900" s="18">
        <f t="shared" si="293"/>
        <v>53</v>
      </c>
      <c r="K1900">
        <v>1</v>
      </c>
      <c r="L1900" s="14">
        <v>23244.79</v>
      </c>
      <c r="M1900" t="s">
        <v>8</v>
      </c>
      <c r="N1900">
        <f t="shared" si="294"/>
        <v>1</v>
      </c>
      <c r="O1900" s="8" t="str">
        <f t="shared" si="295"/>
        <v>tier - 2</v>
      </c>
      <c r="P1900" t="s">
        <v>9</v>
      </c>
      <c r="Q1900">
        <f t="shared" si="296"/>
        <v>1</v>
      </c>
      <c r="R1900" s="8" t="str">
        <f t="shared" si="297"/>
        <v>tier - 3</v>
      </c>
      <c r="S1900" t="s">
        <v>10</v>
      </c>
      <c r="T1900" s="8" t="str">
        <f t="shared" si="298"/>
        <v>R1013</v>
      </c>
    </row>
    <row r="1901" spans="1:20">
      <c r="A1901" t="s">
        <v>1929</v>
      </c>
      <c r="B1901" t="str">
        <f t="shared" si="299"/>
        <v>Id440</v>
      </c>
      <c r="C1901">
        <v>1994</v>
      </c>
      <c r="D1901" s="8">
        <f t="shared" si="290"/>
        <v>1994</v>
      </c>
      <c r="E1901" t="s">
        <v>34</v>
      </c>
      <c r="F1901" s="8" t="str">
        <f t="shared" si="291"/>
        <v>Oct</v>
      </c>
      <c r="G1901">
        <v>3</v>
      </c>
      <c r="H1901" s="15" t="str">
        <f t="shared" si="292"/>
        <v>3-Oct-1994</v>
      </c>
      <c r="I1901" s="13">
        <v>34610</v>
      </c>
      <c r="J1901" s="18">
        <f t="shared" si="293"/>
        <v>28</v>
      </c>
      <c r="K1901">
        <v>1</v>
      </c>
      <c r="L1901" s="14">
        <v>23288.93</v>
      </c>
      <c r="M1901" t="s">
        <v>8</v>
      </c>
      <c r="N1901">
        <f t="shared" si="294"/>
        <v>1</v>
      </c>
      <c r="O1901" s="8" t="str">
        <f t="shared" si="295"/>
        <v>tier - 2</v>
      </c>
      <c r="P1901" t="s">
        <v>9</v>
      </c>
      <c r="Q1901">
        <f t="shared" si="296"/>
        <v>1</v>
      </c>
      <c r="R1901" s="8" t="str">
        <f t="shared" si="297"/>
        <v>tier - 3</v>
      </c>
      <c r="S1901" t="s">
        <v>244</v>
      </c>
      <c r="T1901" s="8" t="str">
        <f t="shared" si="298"/>
        <v>R1024</v>
      </c>
    </row>
    <row r="1902" spans="1:20">
      <c r="A1902" t="s">
        <v>1930</v>
      </c>
      <c r="B1902" t="str">
        <f t="shared" si="299"/>
        <v>Id439</v>
      </c>
      <c r="C1902">
        <v>1973</v>
      </c>
      <c r="D1902" s="8">
        <f t="shared" si="290"/>
        <v>1973</v>
      </c>
      <c r="E1902" t="s">
        <v>34</v>
      </c>
      <c r="F1902" s="8" t="str">
        <f t="shared" si="291"/>
        <v>Oct</v>
      </c>
      <c r="G1902">
        <v>22</v>
      </c>
      <c r="H1902" s="15" t="str">
        <f t="shared" si="292"/>
        <v>22-Oct-1973</v>
      </c>
      <c r="I1902" s="13">
        <v>26959</v>
      </c>
      <c r="J1902" s="18">
        <f t="shared" si="293"/>
        <v>49</v>
      </c>
      <c r="K1902">
        <v>2</v>
      </c>
      <c r="L1902" s="14">
        <v>23306.55</v>
      </c>
      <c r="M1902" t="s">
        <v>8</v>
      </c>
      <c r="N1902">
        <f t="shared" si="294"/>
        <v>1</v>
      </c>
      <c r="O1902" s="8" t="str">
        <f t="shared" si="295"/>
        <v>tier - 2</v>
      </c>
      <c r="P1902" t="s">
        <v>8</v>
      </c>
      <c r="Q1902">
        <f t="shared" si="296"/>
        <v>9</v>
      </c>
      <c r="R1902" s="8" t="str">
        <f t="shared" si="297"/>
        <v>tier - 2</v>
      </c>
      <c r="S1902" t="s">
        <v>39</v>
      </c>
      <c r="T1902" s="8" t="str">
        <f t="shared" si="298"/>
        <v>R1011</v>
      </c>
    </row>
    <row r="1903" spans="1:20">
      <c r="A1903" t="s">
        <v>1931</v>
      </c>
      <c r="B1903" t="str">
        <f t="shared" si="299"/>
        <v>Id438</v>
      </c>
      <c r="C1903">
        <v>1975</v>
      </c>
      <c r="D1903" s="8">
        <f t="shared" si="290"/>
        <v>1975</v>
      </c>
      <c r="E1903" t="s">
        <v>12</v>
      </c>
      <c r="F1903" s="8" t="str">
        <f t="shared" si="291"/>
        <v>Nov</v>
      </c>
      <c r="G1903">
        <v>13</v>
      </c>
      <c r="H1903" s="15" t="str">
        <f t="shared" si="292"/>
        <v>13-Nov-1975</v>
      </c>
      <c r="I1903" s="13">
        <v>27711</v>
      </c>
      <c r="J1903" s="18">
        <f t="shared" si="293"/>
        <v>47</v>
      </c>
      <c r="K1903">
        <v>1</v>
      </c>
      <c r="L1903" s="14">
        <v>23401.31</v>
      </c>
      <c r="M1903" t="s">
        <v>8</v>
      </c>
      <c r="N1903">
        <f t="shared" si="294"/>
        <v>1</v>
      </c>
      <c r="O1903" s="8" t="str">
        <f t="shared" si="295"/>
        <v>tier - 2</v>
      </c>
      <c r="P1903" t="s">
        <v>9</v>
      </c>
      <c r="Q1903">
        <f t="shared" si="296"/>
        <v>1</v>
      </c>
      <c r="R1903" s="8" t="str">
        <f t="shared" si="297"/>
        <v>tier - 3</v>
      </c>
      <c r="S1903" t="s">
        <v>244</v>
      </c>
      <c r="T1903" s="8" t="str">
        <f t="shared" si="298"/>
        <v>R1024</v>
      </c>
    </row>
    <row r="1904" spans="1:20">
      <c r="A1904" t="s">
        <v>1932</v>
      </c>
      <c r="B1904" t="str">
        <f t="shared" si="299"/>
        <v>Id437</v>
      </c>
      <c r="C1904">
        <v>1983</v>
      </c>
      <c r="D1904" s="8">
        <f t="shared" si="290"/>
        <v>1983</v>
      </c>
      <c r="E1904" t="s">
        <v>32</v>
      </c>
      <c r="F1904" s="8" t="str">
        <f t="shared" si="291"/>
        <v>Aug</v>
      </c>
      <c r="G1904">
        <v>26</v>
      </c>
      <c r="H1904" s="15" t="str">
        <f t="shared" si="292"/>
        <v>26-Aug-1983</v>
      </c>
      <c r="I1904" s="13">
        <v>30554</v>
      </c>
      <c r="J1904" s="18">
        <f t="shared" si="293"/>
        <v>39</v>
      </c>
      <c r="K1904">
        <v>2</v>
      </c>
      <c r="L1904" s="14">
        <v>23563.02</v>
      </c>
      <c r="M1904" t="s">
        <v>8</v>
      </c>
      <c r="N1904">
        <f t="shared" si="294"/>
        <v>1</v>
      </c>
      <c r="O1904" s="8" t="str">
        <f t="shared" si="295"/>
        <v>tier - 2</v>
      </c>
      <c r="P1904" t="s">
        <v>8</v>
      </c>
      <c r="Q1904">
        <f t="shared" si="296"/>
        <v>9</v>
      </c>
      <c r="R1904" s="8" t="str">
        <f t="shared" si="297"/>
        <v>tier - 2</v>
      </c>
      <c r="S1904" t="s">
        <v>10</v>
      </c>
      <c r="T1904" s="8" t="str">
        <f t="shared" si="298"/>
        <v>R1013</v>
      </c>
    </row>
    <row r="1905" spans="1:20">
      <c r="A1905" t="s">
        <v>1933</v>
      </c>
      <c r="B1905" t="str">
        <f t="shared" si="299"/>
        <v>Id436</v>
      </c>
      <c r="C1905">
        <v>1974</v>
      </c>
      <c r="D1905" s="8">
        <f t="shared" si="290"/>
        <v>1974</v>
      </c>
      <c r="E1905" t="s">
        <v>15</v>
      </c>
      <c r="F1905" s="8" t="str">
        <f t="shared" si="291"/>
        <v>Jun</v>
      </c>
      <c r="G1905">
        <v>2</v>
      </c>
      <c r="H1905" s="15" t="str">
        <f t="shared" si="292"/>
        <v>2-Jun-1974</v>
      </c>
      <c r="I1905" s="13">
        <v>27182</v>
      </c>
      <c r="J1905" s="18">
        <f t="shared" si="293"/>
        <v>49</v>
      </c>
      <c r="K1905">
        <v>1</v>
      </c>
      <c r="L1905" s="14">
        <v>23568.27</v>
      </c>
      <c r="M1905" t="s">
        <v>8</v>
      </c>
      <c r="N1905">
        <f t="shared" si="294"/>
        <v>1</v>
      </c>
      <c r="O1905" s="8" t="str">
        <f t="shared" si="295"/>
        <v>tier - 2</v>
      </c>
      <c r="P1905" t="s">
        <v>8</v>
      </c>
      <c r="Q1905">
        <f t="shared" si="296"/>
        <v>9</v>
      </c>
      <c r="R1905" s="8" t="str">
        <f t="shared" si="297"/>
        <v>tier - 2</v>
      </c>
      <c r="S1905" t="s">
        <v>39</v>
      </c>
      <c r="T1905" s="8" t="str">
        <f t="shared" si="298"/>
        <v>R1011</v>
      </c>
    </row>
    <row r="1906" spans="1:20">
      <c r="A1906" t="s">
        <v>1934</v>
      </c>
      <c r="B1906" t="str">
        <f t="shared" si="299"/>
        <v>Id435</v>
      </c>
      <c r="C1906">
        <v>1973</v>
      </c>
      <c r="D1906" s="8">
        <f t="shared" si="290"/>
        <v>1973</v>
      </c>
      <c r="E1906" t="s">
        <v>15</v>
      </c>
      <c r="F1906" s="8" t="str">
        <f t="shared" si="291"/>
        <v>Jun</v>
      </c>
      <c r="G1906">
        <v>27</v>
      </c>
      <c r="H1906" s="15" t="str">
        <f t="shared" si="292"/>
        <v>27-Jun-1973</v>
      </c>
      <c r="I1906" s="13">
        <v>26842</v>
      </c>
      <c r="J1906" s="18">
        <f t="shared" si="293"/>
        <v>49</v>
      </c>
      <c r="K1906">
        <v>2</v>
      </c>
      <c r="L1906" s="14">
        <v>23807.24</v>
      </c>
      <c r="M1906" t="s">
        <v>8</v>
      </c>
      <c r="N1906">
        <f t="shared" si="294"/>
        <v>1</v>
      </c>
      <c r="O1906" s="8" t="str">
        <f t="shared" si="295"/>
        <v>tier - 2</v>
      </c>
      <c r="P1906" t="s">
        <v>9</v>
      </c>
      <c r="Q1906">
        <f t="shared" si="296"/>
        <v>1</v>
      </c>
      <c r="R1906" s="8" t="str">
        <f t="shared" si="297"/>
        <v>tier - 3</v>
      </c>
      <c r="S1906" t="s">
        <v>20</v>
      </c>
      <c r="T1906" s="8" t="str">
        <f t="shared" si="298"/>
        <v>R1012</v>
      </c>
    </row>
    <row r="1907" spans="1:20">
      <c r="A1907" t="s">
        <v>1935</v>
      </c>
      <c r="B1907" t="str">
        <f t="shared" si="299"/>
        <v>Id434</v>
      </c>
      <c r="C1907">
        <v>1970</v>
      </c>
      <c r="D1907" s="8">
        <f t="shared" si="290"/>
        <v>1970</v>
      </c>
      <c r="E1907" t="s">
        <v>32</v>
      </c>
      <c r="F1907" s="8" t="str">
        <f t="shared" si="291"/>
        <v>Aug</v>
      </c>
      <c r="G1907">
        <v>8</v>
      </c>
      <c r="H1907" s="15" t="str">
        <f t="shared" si="292"/>
        <v>8-Aug-1970</v>
      </c>
      <c r="I1907" s="13">
        <v>25788</v>
      </c>
      <c r="J1907" s="18">
        <f t="shared" si="293"/>
        <v>52</v>
      </c>
      <c r="K1907">
        <v>1</v>
      </c>
      <c r="L1907" s="14">
        <v>23887.66</v>
      </c>
      <c r="M1907" t="s">
        <v>8</v>
      </c>
      <c r="N1907">
        <f t="shared" si="294"/>
        <v>1</v>
      </c>
      <c r="O1907" s="8" t="str">
        <f t="shared" si="295"/>
        <v>tier - 2</v>
      </c>
      <c r="P1907" t="s">
        <v>9</v>
      </c>
      <c r="Q1907">
        <f t="shared" si="296"/>
        <v>1</v>
      </c>
      <c r="R1907" s="8" t="str">
        <f t="shared" si="297"/>
        <v>tier - 3</v>
      </c>
      <c r="S1907" t="s">
        <v>20</v>
      </c>
      <c r="T1907" s="8" t="str">
        <f t="shared" si="298"/>
        <v>R1012</v>
      </c>
    </row>
    <row r="1908" spans="1:20">
      <c r="A1908" t="s">
        <v>1936</v>
      </c>
      <c r="B1908" t="str">
        <f t="shared" si="299"/>
        <v>Id433</v>
      </c>
      <c r="C1908">
        <v>1971</v>
      </c>
      <c r="D1908" s="8">
        <f t="shared" si="290"/>
        <v>1971</v>
      </c>
      <c r="E1908" t="s">
        <v>7</v>
      </c>
      <c r="F1908" s="8" t="str">
        <f t="shared" si="291"/>
        <v>Jul</v>
      </c>
      <c r="G1908">
        <v>10</v>
      </c>
      <c r="H1908" s="15" t="str">
        <f t="shared" si="292"/>
        <v>10-Jul-1971</v>
      </c>
      <c r="I1908" s="13">
        <v>26124</v>
      </c>
      <c r="J1908" s="18">
        <f t="shared" si="293"/>
        <v>51</v>
      </c>
      <c r="K1908">
        <v>2</v>
      </c>
      <c r="L1908" s="14">
        <v>23967.38</v>
      </c>
      <c r="M1908" t="s">
        <v>8</v>
      </c>
      <c r="N1908">
        <f t="shared" si="294"/>
        <v>1</v>
      </c>
      <c r="O1908" s="8" t="str">
        <f t="shared" si="295"/>
        <v>tier - 2</v>
      </c>
      <c r="P1908" t="s">
        <v>8</v>
      </c>
      <c r="Q1908">
        <f t="shared" si="296"/>
        <v>9</v>
      </c>
      <c r="R1908" s="8" t="str">
        <f t="shared" si="297"/>
        <v>tier - 2</v>
      </c>
      <c r="S1908" t="s">
        <v>20</v>
      </c>
      <c r="T1908" s="8" t="str">
        <f t="shared" si="298"/>
        <v>R1012</v>
      </c>
    </row>
    <row r="1909" spans="1:20">
      <c r="A1909" t="s">
        <v>1937</v>
      </c>
      <c r="B1909" t="str">
        <f t="shared" si="299"/>
        <v>Id432</v>
      </c>
      <c r="C1909">
        <v>2003</v>
      </c>
      <c r="D1909" s="8">
        <f t="shared" si="290"/>
        <v>2003</v>
      </c>
      <c r="E1909" t="s">
        <v>27</v>
      </c>
      <c r="F1909" s="8" t="str">
        <f t="shared" si="291"/>
        <v>Dec</v>
      </c>
      <c r="G1909">
        <v>30</v>
      </c>
      <c r="H1909" s="15" t="str">
        <f t="shared" si="292"/>
        <v>30-Dec-2003</v>
      </c>
      <c r="I1909" s="13">
        <v>37985</v>
      </c>
      <c r="J1909" s="18">
        <f t="shared" si="293"/>
        <v>19</v>
      </c>
      <c r="K1909">
        <v>2</v>
      </c>
      <c r="L1909" s="14">
        <v>24059.68</v>
      </c>
      <c r="M1909" t="s">
        <v>8</v>
      </c>
      <c r="N1909">
        <f t="shared" si="294"/>
        <v>1</v>
      </c>
      <c r="O1909" s="8" t="str">
        <f t="shared" si="295"/>
        <v>tier - 2</v>
      </c>
      <c r="P1909" t="s">
        <v>8</v>
      </c>
      <c r="Q1909">
        <f t="shared" si="296"/>
        <v>9</v>
      </c>
      <c r="R1909" s="8" t="str">
        <f t="shared" si="297"/>
        <v>tier - 2</v>
      </c>
      <c r="S1909" t="s">
        <v>20</v>
      </c>
      <c r="T1909" s="8" t="str">
        <f t="shared" si="298"/>
        <v>R1012</v>
      </c>
    </row>
    <row r="1910" spans="1:20">
      <c r="A1910" t="s">
        <v>1938</v>
      </c>
      <c r="B1910" t="str">
        <f t="shared" si="299"/>
        <v>Id431</v>
      </c>
      <c r="C1910">
        <v>1973</v>
      </c>
      <c r="D1910" s="8">
        <f t="shared" si="290"/>
        <v>1973</v>
      </c>
      <c r="E1910" t="s">
        <v>15</v>
      </c>
      <c r="F1910" s="8" t="str">
        <f t="shared" si="291"/>
        <v>Jun</v>
      </c>
      <c r="G1910">
        <v>13</v>
      </c>
      <c r="H1910" s="15" t="str">
        <f t="shared" si="292"/>
        <v>13-Jun-1973</v>
      </c>
      <c r="I1910" s="13">
        <v>26828</v>
      </c>
      <c r="J1910" s="18">
        <f t="shared" si="293"/>
        <v>49</v>
      </c>
      <c r="K1910">
        <v>3</v>
      </c>
      <c r="L1910" s="14">
        <v>24106.91</v>
      </c>
      <c r="M1910" t="s">
        <v>8</v>
      </c>
      <c r="N1910">
        <f t="shared" si="294"/>
        <v>1</v>
      </c>
      <c r="O1910" s="8" t="str">
        <f t="shared" si="295"/>
        <v>tier - 2</v>
      </c>
      <c r="P1910" t="s">
        <v>8</v>
      </c>
      <c r="Q1910">
        <f t="shared" si="296"/>
        <v>9</v>
      </c>
      <c r="R1910" s="8" t="str">
        <f t="shared" si="297"/>
        <v>tier - 2</v>
      </c>
      <c r="S1910" t="s">
        <v>244</v>
      </c>
      <c r="T1910" s="8" t="str">
        <f t="shared" si="298"/>
        <v>R1024</v>
      </c>
    </row>
    <row r="1911" spans="1:20">
      <c r="A1911" t="s">
        <v>1939</v>
      </c>
      <c r="B1911" t="str">
        <f t="shared" si="299"/>
        <v>Id430</v>
      </c>
      <c r="C1911">
        <v>1974</v>
      </c>
      <c r="D1911" s="8">
        <f t="shared" si="290"/>
        <v>1974</v>
      </c>
      <c r="E1911" t="s">
        <v>17</v>
      </c>
      <c r="F1911" s="8" t="str">
        <f t="shared" si="291"/>
        <v>Sep</v>
      </c>
      <c r="G1911">
        <v>10</v>
      </c>
      <c r="H1911" s="15" t="str">
        <f t="shared" si="292"/>
        <v>10-Sep-1974</v>
      </c>
      <c r="I1911" s="13">
        <v>27282</v>
      </c>
      <c r="J1911" s="18">
        <f t="shared" si="293"/>
        <v>48</v>
      </c>
      <c r="K1911">
        <v>3</v>
      </c>
      <c r="L1911" s="14">
        <v>24180.93</v>
      </c>
      <c r="M1911" t="s">
        <v>8</v>
      </c>
      <c r="N1911">
        <f t="shared" si="294"/>
        <v>1</v>
      </c>
      <c r="O1911" s="8" t="str">
        <f t="shared" si="295"/>
        <v>tier - 2</v>
      </c>
      <c r="P1911" t="s">
        <v>13</v>
      </c>
      <c r="Q1911">
        <f t="shared" si="296"/>
        <v>2</v>
      </c>
      <c r="R1911" s="8" t="str">
        <f t="shared" si="297"/>
        <v>tier - 1</v>
      </c>
      <c r="S1911" t="s">
        <v>10</v>
      </c>
      <c r="T1911" s="8" t="str">
        <f t="shared" si="298"/>
        <v>R1013</v>
      </c>
    </row>
    <row r="1912" spans="1:20">
      <c r="A1912" t="s">
        <v>1940</v>
      </c>
      <c r="B1912" t="str">
        <f t="shared" si="299"/>
        <v>Id429</v>
      </c>
      <c r="C1912">
        <v>1964</v>
      </c>
      <c r="D1912" s="8">
        <f t="shared" si="290"/>
        <v>1964</v>
      </c>
      <c r="E1912" t="s">
        <v>27</v>
      </c>
      <c r="F1912" s="8" t="str">
        <f t="shared" si="291"/>
        <v>Dec</v>
      </c>
      <c r="G1912">
        <v>16</v>
      </c>
      <c r="H1912" s="15" t="str">
        <f t="shared" si="292"/>
        <v>16-Dec-1964</v>
      </c>
      <c r="I1912" s="13">
        <v>23727</v>
      </c>
      <c r="J1912" s="18">
        <f t="shared" si="293"/>
        <v>58</v>
      </c>
      <c r="K1912">
        <v>0</v>
      </c>
      <c r="L1912" s="14">
        <v>24227.34</v>
      </c>
      <c r="M1912" t="s">
        <v>8</v>
      </c>
      <c r="N1912">
        <f t="shared" si="294"/>
        <v>1</v>
      </c>
      <c r="O1912" s="8" t="str">
        <f t="shared" si="295"/>
        <v>tier - 2</v>
      </c>
      <c r="P1912" t="s">
        <v>13</v>
      </c>
      <c r="Q1912">
        <f t="shared" si="296"/>
        <v>2</v>
      </c>
      <c r="R1912" s="8" t="str">
        <f t="shared" si="297"/>
        <v>tier - 1</v>
      </c>
      <c r="S1912" t="s">
        <v>10</v>
      </c>
      <c r="T1912" s="8" t="str">
        <f t="shared" si="298"/>
        <v>R1013</v>
      </c>
    </row>
    <row r="1913" spans="1:20">
      <c r="A1913" t="s">
        <v>1941</v>
      </c>
      <c r="B1913" t="str">
        <f t="shared" si="299"/>
        <v>Id428</v>
      </c>
      <c r="C1913">
        <v>2004</v>
      </c>
      <c r="D1913" s="8">
        <f t="shared" si="290"/>
        <v>2004</v>
      </c>
      <c r="E1913" t="s">
        <v>32</v>
      </c>
      <c r="F1913" s="8" t="str">
        <f t="shared" si="291"/>
        <v>Aug</v>
      </c>
      <c r="G1913">
        <v>3</v>
      </c>
      <c r="H1913" s="15" t="str">
        <f t="shared" si="292"/>
        <v>3-Aug-2004</v>
      </c>
      <c r="I1913" s="13">
        <v>38202</v>
      </c>
      <c r="J1913" s="18">
        <f t="shared" si="293"/>
        <v>18</v>
      </c>
      <c r="K1913">
        <v>0</v>
      </c>
      <c r="L1913" s="14">
        <v>24294.02</v>
      </c>
      <c r="M1913" t="s">
        <v>8</v>
      </c>
      <c r="N1913">
        <f t="shared" si="294"/>
        <v>1</v>
      </c>
      <c r="O1913" s="8" t="str">
        <f t="shared" si="295"/>
        <v>tier - 2</v>
      </c>
      <c r="P1913" t="s">
        <v>13</v>
      </c>
      <c r="Q1913">
        <f t="shared" si="296"/>
        <v>2</v>
      </c>
      <c r="R1913" s="8" t="str">
        <f t="shared" si="297"/>
        <v>tier - 1</v>
      </c>
      <c r="S1913" t="s">
        <v>39</v>
      </c>
      <c r="T1913" s="8" t="str">
        <f t="shared" si="298"/>
        <v>R1011</v>
      </c>
    </row>
    <row r="1914" spans="1:20">
      <c r="A1914" t="s">
        <v>1942</v>
      </c>
      <c r="B1914" t="str">
        <f t="shared" si="299"/>
        <v>Id427</v>
      </c>
      <c r="C1914">
        <v>1999</v>
      </c>
      <c r="D1914" s="8">
        <f t="shared" si="290"/>
        <v>1999</v>
      </c>
      <c r="E1914" t="s">
        <v>34</v>
      </c>
      <c r="F1914" s="8" t="str">
        <f t="shared" si="291"/>
        <v>Oct</v>
      </c>
      <c r="G1914">
        <v>7</v>
      </c>
      <c r="H1914" s="15" t="str">
        <f t="shared" si="292"/>
        <v>7-Oct-1999</v>
      </c>
      <c r="I1914" s="13">
        <v>36440</v>
      </c>
      <c r="J1914" s="18">
        <f t="shared" si="293"/>
        <v>23</v>
      </c>
      <c r="K1914">
        <v>0</v>
      </c>
      <c r="L1914" s="14">
        <v>24387.74</v>
      </c>
      <c r="M1914" t="s">
        <v>8</v>
      </c>
      <c r="N1914">
        <f t="shared" si="294"/>
        <v>1</v>
      </c>
      <c r="O1914" s="8" t="str">
        <f t="shared" si="295"/>
        <v>tier - 2</v>
      </c>
      <c r="P1914" t="s">
        <v>13</v>
      </c>
      <c r="Q1914">
        <f t="shared" si="296"/>
        <v>2</v>
      </c>
      <c r="R1914" s="8" t="str">
        <f t="shared" si="297"/>
        <v>tier - 1</v>
      </c>
      <c r="S1914" t="s">
        <v>39</v>
      </c>
      <c r="T1914" s="8" t="str">
        <f t="shared" si="298"/>
        <v>R1011</v>
      </c>
    </row>
    <row r="1915" spans="1:20">
      <c r="A1915" t="s">
        <v>1943</v>
      </c>
      <c r="B1915" t="str">
        <f t="shared" si="299"/>
        <v>Id426</v>
      </c>
      <c r="C1915">
        <v>1970</v>
      </c>
      <c r="D1915" s="8">
        <f t="shared" si="290"/>
        <v>1970</v>
      </c>
      <c r="E1915" t="s">
        <v>12</v>
      </c>
      <c r="F1915" s="8" t="str">
        <f t="shared" si="291"/>
        <v>Nov</v>
      </c>
      <c r="G1915">
        <v>30</v>
      </c>
      <c r="H1915" s="15" t="str">
        <f t="shared" si="292"/>
        <v>30-Nov-1970</v>
      </c>
      <c r="I1915" s="13">
        <v>25902</v>
      </c>
      <c r="J1915" s="18">
        <f t="shared" si="293"/>
        <v>52</v>
      </c>
      <c r="K1915">
        <v>0</v>
      </c>
      <c r="L1915" s="14">
        <v>24393.62</v>
      </c>
      <c r="M1915" t="s">
        <v>8</v>
      </c>
      <c r="N1915">
        <f t="shared" si="294"/>
        <v>1</v>
      </c>
      <c r="O1915" s="8" t="str">
        <f t="shared" si="295"/>
        <v>tier - 2</v>
      </c>
      <c r="P1915" t="s">
        <v>9</v>
      </c>
      <c r="Q1915">
        <f t="shared" si="296"/>
        <v>1</v>
      </c>
      <c r="R1915" s="8" t="str">
        <f t="shared" si="297"/>
        <v>tier - 3</v>
      </c>
      <c r="S1915" t="s">
        <v>20</v>
      </c>
      <c r="T1915" s="8" t="str">
        <f t="shared" si="298"/>
        <v>R1012</v>
      </c>
    </row>
    <row r="1916" spans="1:20">
      <c r="A1916" t="s">
        <v>1944</v>
      </c>
      <c r="B1916" t="str">
        <f t="shared" si="299"/>
        <v>Id425</v>
      </c>
      <c r="C1916">
        <v>1968</v>
      </c>
      <c r="D1916" s="8">
        <f t="shared" si="290"/>
        <v>1968</v>
      </c>
      <c r="E1916" t="s">
        <v>7</v>
      </c>
      <c r="F1916" s="8" t="str">
        <f t="shared" si="291"/>
        <v>Jul</v>
      </c>
      <c r="G1916">
        <v>6</v>
      </c>
      <c r="H1916" s="15" t="str">
        <f t="shared" si="292"/>
        <v>6-Jul-1968</v>
      </c>
      <c r="I1916" s="13">
        <v>25025</v>
      </c>
      <c r="J1916" s="18">
        <f t="shared" si="293"/>
        <v>54</v>
      </c>
      <c r="K1916">
        <v>0</v>
      </c>
      <c r="L1916" s="14">
        <v>24476.48</v>
      </c>
      <c r="M1916" t="s">
        <v>8</v>
      </c>
      <c r="N1916">
        <f t="shared" si="294"/>
        <v>1</v>
      </c>
      <c r="O1916" s="8" t="str">
        <f t="shared" si="295"/>
        <v>tier - 2</v>
      </c>
      <c r="P1916" t="s">
        <v>8</v>
      </c>
      <c r="Q1916">
        <f t="shared" si="296"/>
        <v>9</v>
      </c>
      <c r="R1916" s="8" t="str">
        <f t="shared" si="297"/>
        <v>tier - 2</v>
      </c>
      <c r="S1916" t="s">
        <v>20</v>
      </c>
      <c r="T1916" s="8" t="str">
        <f t="shared" si="298"/>
        <v>R1012</v>
      </c>
    </row>
    <row r="1917" spans="1:20">
      <c r="A1917" t="s">
        <v>1945</v>
      </c>
      <c r="B1917" t="str">
        <f t="shared" si="299"/>
        <v>Id424</v>
      </c>
      <c r="C1917">
        <v>1961</v>
      </c>
      <c r="D1917" s="8">
        <f t="shared" si="290"/>
        <v>1961</v>
      </c>
      <c r="E1917" t="s">
        <v>34</v>
      </c>
      <c r="F1917" s="8" t="str">
        <f t="shared" si="291"/>
        <v>Oct</v>
      </c>
      <c r="G1917">
        <v>21</v>
      </c>
      <c r="H1917" s="15" t="str">
        <f t="shared" si="292"/>
        <v>21-Oct-1961</v>
      </c>
      <c r="I1917" s="13">
        <v>22575</v>
      </c>
      <c r="J1917" s="18">
        <f t="shared" si="293"/>
        <v>61</v>
      </c>
      <c r="K1917">
        <v>0</v>
      </c>
      <c r="L1917" s="14">
        <v>24513.09</v>
      </c>
      <c r="M1917" t="s">
        <v>8</v>
      </c>
      <c r="N1917">
        <f t="shared" si="294"/>
        <v>1</v>
      </c>
      <c r="O1917" s="8" t="str">
        <f t="shared" si="295"/>
        <v>tier - 2</v>
      </c>
      <c r="P1917" t="s">
        <v>8</v>
      </c>
      <c r="Q1917">
        <f t="shared" si="296"/>
        <v>9</v>
      </c>
      <c r="R1917" s="8" t="str">
        <f t="shared" si="297"/>
        <v>tier - 2</v>
      </c>
      <c r="S1917" t="s">
        <v>10</v>
      </c>
      <c r="T1917" s="8" t="str">
        <f t="shared" si="298"/>
        <v>R1013</v>
      </c>
    </row>
    <row r="1918" spans="1:20">
      <c r="A1918" t="s">
        <v>1946</v>
      </c>
      <c r="B1918" t="str">
        <f t="shared" si="299"/>
        <v>Id423</v>
      </c>
      <c r="C1918">
        <v>1972</v>
      </c>
      <c r="D1918" s="8">
        <f t="shared" si="290"/>
        <v>1972</v>
      </c>
      <c r="E1918" t="s">
        <v>17</v>
      </c>
      <c r="F1918" s="8" t="str">
        <f t="shared" si="291"/>
        <v>Sep</v>
      </c>
      <c r="G1918">
        <v>14</v>
      </c>
      <c r="H1918" s="15" t="str">
        <f t="shared" si="292"/>
        <v>14-Sep-1972</v>
      </c>
      <c r="I1918" s="13">
        <v>26556</v>
      </c>
      <c r="J1918" s="18">
        <f t="shared" si="293"/>
        <v>50</v>
      </c>
      <c r="K1918">
        <v>1</v>
      </c>
      <c r="L1918" s="14">
        <v>24520.26</v>
      </c>
      <c r="M1918" t="s">
        <v>8</v>
      </c>
      <c r="N1918">
        <f t="shared" si="294"/>
        <v>1</v>
      </c>
      <c r="O1918" s="8" t="str">
        <f t="shared" si="295"/>
        <v>tier - 2</v>
      </c>
      <c r="P1918" t="s">
        <v>9</v>
      </c>
      <c r="Q1918">
        <f t="shared" si="296"/>
        <v>1</v>
      </c>
      <c r="R1918" s="8" t="str">
        <f t="shared" si="297"/>
        <v>tier - 3</v>
      </c>
      <c r="S1918" t="s">
        <v>39</v>
      </c>
      <c r="T1918" s="8" t="str">
        <f t="shared" si="298"/>
        <v>R1011</v>
      </c>
    </row>
    <row r="1919" spans="1:20">
      <c r="A1919" t="s">
        <v>1947</v>
      </c>
      <c r="B1919" t="str">
        <f t="shared" si="299"/>
        <v>Id422</v>
      </c>
      <c r="C1919">
        <v>1975</v>
      </c>
      <c r="D1919" s="8">
        <f t="shared" si="290"/>
        <v>1975</v>
      </c>
      <c r="E1919" t="s">
        <v>15</v>
      </c>
      <c r="F1919" s="8" t="str">
        <f t="shared" si="291"/>
        <v>Jun</v>
      </c>
      <c r="G1919">
        <v>13</v>
      </c>
      <c r="H1919" s="15" t="str">
        <f t="shared" si="292"/>
        <v>13-Jun-1975</v>
      </c>
      <c r="I1919" s="13">
        <v>27558</v>
      </c>
      <c r="J1919" s="18">
        <f t="shared" si="293"/>
        <v>47</v>
      </c>
      <c r="K1919">
        <v>2</v>
      </c>
      <c r="L1919" s="14">
        <v>24535.7</v>
      </c>
      <c r="M1919" t="s">
        <v>8</v>
      </c>
      <c r="N1919">
        <f t="shared" si="294"/>
        <v>1</v>
      </c>
      <c r="O1919" s="8" t="str">
        <f t="shared" si="295"/>
        <v>tier - 2</v>
      </c>
      <c r="P1919" t="s">
        <v>8</v>
      </c>
      <c r="Q1919">
        <f t="shared" si="296"/>
        <v>9</v>
      </c>
      <c r="R1919" s="8" t="str">
        <f t="shared" si="297"/>
        <v>tier - 2</v>
      </c>
      <c r="S1919" t="s">
        <v>20</v>
      </c>
      <c r="T1919" s="8" t="str">
        <f t="shared" si="298"/>
        <v>R1012</v>
      </c>
    </row>
    <row r="1920" spans="1:20">
      <c r="A1920" t="s">
        <v>1948</v>
      </c>
      <c r="B1920" t="str">
        <f t="shared" si="299"/>
        <v>Id421</v>
      </c>
      <c r="C1920">
        <v>1976</v>
      </c>
      <c r="D1920" s="8">
        <f t="shared" si="290"/>
        <v>1976</v>
      </c>
      <c r="E1920" t="s">
        <v>34</v>
      </c>
      <c r="F1920" s="8" t="str">
        <f t="shared" si="291"/>
        <v>Oct</v>
      </c>
      <c r="G1920">
        <v>12</v>
      </c>
      <c r="H1920" s="15" t="str">
        <f t="shared" si="292"/>
        <v>12-Oct-1976</v>
      </c>
      <c r="I1920" s="13">
        <v>28045</v>
      </c>
      <c r="J1920" s="18">
        <f t="shared" si="293"/>
        <v>46</v>
      </c>
      <c r="K1920">
        <v>0</v>
      </c>
      <c r="L1920" s="14">
        <v>24603.05</v>
      </c>
      <c r="M1920" t="s">
        <v>8</v>
      </c>
      <c r="N1920">
        <f t="shared" si="294"/>
        <v>1</v>
      </c>
      <c r="O1920" s="8" t="str">
        <f t="shared" si="295"/>
        <v>tier - 2</v>
      </c>
      <c r="P1920" t="s">
        <v>8</v>
      </c>
      <c r="Q1920">
        <f t="shared" si="296"/>
        <v>9</v>
      </c>
      <c r="R1920" s="8" t="str">
        <f t="shared" si="297"/>
        <v>tier - 2</v>
      </c>
      <c r="S1920" t="s">
        <v>39</v>
      </c>
      <c r="T1920" s="8" t="str">
        <f t="shared" si="298"/>
        <v>R1011</v>
      </c>
    </row>
    <row r="1921" spans="1:20">
      <c r="A1921" t="s">
        <v>1949</v>
      </c>
      <c r="B1921" t="str">
        <f t="shared" si="299"/>
        <v>Id420</v>
      </c>
      <c r="C1921">
        <v>1970</v>
      </c>
      <c r="D1921" s="8">
        <f t="shared" si="290"/>
        <v>1970</v>
      </c>
      <c r="E1921" t="s">
        <v>15</v>
      </c>
      <c r="F1921" s="8" t="str">
        <f t="shared" si="291"/>
        <v>Jun</v>
      </c>
      <c r="G1921">
        <v>12</v>
      </c>
      <c r="H1921" s="15" t="str">
        <f t="shared" si="292"/>
        <v>12-Jun-1970</v>
      </c>
      <c r="I1921" s="13">
        <v>25731</v>
      </c>
      <c r="J1921" s="18">
        <f t="shared" si="293"/>
        <v>52</v>
      </c>
      <c r="K1921">
        <v>2</v>
      </c>
      <c r="L1921" s="14">
        <v>24667.42</v>
      </c>
      <c r="M1921" t="s">
        <v>8</v>
      </c>
      <c r="N1921">
        <f t="shared" si="294"/>
        <v>1</v>
      </c>
      <c r="O1921" s="8" t="str">
        <f t="shared" si="295"/>
        <v>tier - 2</v>
      </c>
      <c r="P1921" t="s">
        <v>9</v>
      </c>
      <c r="Q1921">
        <f t="shared" si="296"/>
        <v>1</v>
      </c>
      <c r="R1921" s="8" t="str">
        <f t="shared" si="297"/>
        <v>tier - 3</v>
      </c>
      <c r="S1921" t="s">
        <v>10</v>
      </c>
      <c r="T1921" s="8" t="str">
        <f t="shared" si="298"/>
        <v>R1013</v>
      </c>
    </row>
    <row r="1922" spans="1:20">
      <c r="A1922" t="s">
        <v>1950</v>
      </c>
      <c r="B1922" t="str">
        <f t="shared" si="299"/>
        <v>Id419</v>
      </c>
      <c r="C1922">
        <v>1996</v>
      </c>
      <c r="D1922" s="8">
        <f t="shared" ref="D1922:D1985" si="300">IF(C1922="?",ROUND(AVERAGE($C$2:$C$2344),0),C1922)</f>
        <v>1996</v>
      </c>
      <c r="E1922" t="s">
        <v>32</v>
      </c>
      <c r="F1922" s="8" t="str">
        <f t="shared" ref="F1922:F1985" si="301">IF(E1922="?","Sep",E1922)</f>
        <v>Aug</v>
      </c>
      <c r="G1922">
        <v>28</v>
      </c>
      <c r="H1922" s="15" t="str">
        <f t="shared" ref="H1922:H1985" si="302">CONCATENATE(G1922,"-",F1922,"-",D1922)</f>
        <v>28-Aug-1996</v>
      </c>
      <c r="I1922" s="13">
        <v>35305</v>
      </c>
      <c r="J1922" s="18">
        <f t="shared" ref="J1922:J1985" si="303">DATEDIF(I1922,"8-6-2023","Y")</f>
        <v>26</v>
      </c>
      <c r="K1922">
        <v>4</v>
      </c>
      <c r="L1922" s="14">
        <v>24671.66</v>
      </c>
      <c r="M1922" t="s">
        <v>8</v>
      </c>
      <c r="N1922">
        <f t="shared" ref="N1922:N1985" si="304">MATCH(M1922,$M$2:$M$2344,0)</f>
        <v>1</v>
      </c>
      <c r="O1922" s="8" t="str">
        <f t="shared" ref="O1922:O1985" si="305">IF(M1922="?",INDEX($M$2:$M$2344,MODE($N$2:$N$2344)),M1922)</f>
        <v>tier - 2</v>
      </c>
      <c r="P1922" t="s">
        <v>13</v>
      </c>
      <c r="Q1922">
        <f t="shared" ref="Q1922:Q1985" si="306">MATCH(P1922,$P$2:$P$2344,0)</f>
        <v>2</v>
      </c>
      <c r="R1922" s="8" t="str">
        <f t="shared" ref="R1922:R1985" si="307">IF(P1922="?",INDEX($P$2:$P$2344,MODE($Q$2:$Q$2344)),P1922)</f>
        <v>tier - 1</v>
      </c>
      <c r="S1922" t="s">
        <v>244</v>
      </c>
      <c r="T1922" s="8" t="str">
        <f t="shared" ref="T1922:T1985" si="308">IF(S1922="?","Unknown",S1922)</f>
        <v>R1024</v>
      </c>
    </row>
    <row r="1923" spans="1:20">
      <c r="A1923" t="s">
        <v>1951</v>
      </c>
      <c r="B1923" t="str">
        <f t="shared" ref="B1923:B1986" si="309">IF(A1923="?", "Unknown",A1923)</f>
        <v>Id418</v>
      </c>
      <c r="C1923">
        <v>1992</v>
      </c>
      <c r="D1923" s="8">
        <f t="shared" si="300"/>
        <v>1992</v>
      </c>
      <c r="E1923" t="s">
        <v>34</v>
      </c>
      <c r="F1923" s="8" t="str">
        <f t="shared" si="301"/>
        <v>Oct</v>
      </c>
      <c r="G1923">
        <v>11</v>
      </c>
      <c r="H1923" s="15" t="str">
        <f t="shared" si="302"/>
        <v>11-Oct-1992</v>
      </c>
      <c r="I1923" s="13">
        <v>33888</v>
      </c>
      <c r="J1923" s="18">
        <f t="shared" si="303"/>
        <v>30</v>
      </c>
      <c r="K1923">
        <v>0</v>
      </c>
      <c r="L1923" s="14">
        <v>24795.040000000001</v>
      </c>
      <c r="M1923" t="s">
        <v>8</v>
      </c>
      <c r="N1923">
        <f t="shared" si="304"/>
        <v>1</v>
      </c>
      <c r="O1923" s="8" t="str">
        <f t="shared" si="305"/>
        <v>tier - 2</v>
      </c>
      <c r="P1923" t="s">
        <v>9</v>
      </c>
      <c r="Q1923">
        <f t="shared" si="306"/>
        <v>1</v>
      </c>
      <c r="R1923" s="8" t="str">
        <f t="shared" si="307"/>
        <v>tier - 3</v>
      </c>
      <c r="S1923" t="s">
        <v>39</v>
      </c>
      <c r="T1923" s="8" t="str">
        <f t="shared" si="308"/>
        <v>R1011</v>
      </c>
    </row>
    <row r="1924" spans="1:20">
      <c r="A1924" t="s">
        <v>1952</v>
      </c>
      <c r="B1924" t="str">
        <f t="shared" si="309"/>
        <v>Id417</v>
      </c>
      <c r="C1924">
        <v>1994</v>
      </c>
      <c r="D1924" s="8">
        <f t="shared" si="300"/>
        <v>1994</v>
      </c>
      <c r="E1924" t="s">
        <v>17</v>
      </c>
      <c r="F1924" s="8" t="str">
        <f t="shared" si="301"/>
        <v>Sep</v>
      </c>
      <c r="G1924">
        <v>9</v>
      </c>
      <c r="H1924" s="15" t="str">
        <f t="shared" si="302"/>
        <v>9-Sep-1994</v>
      </c>
      <c r="I1924" s="13">
        <v>34586</v>
      </c>
      <c r="J1924" s="18">
        <f t="shared" si="303"/>
        <v>28</v>
      </c>
      <c r="K1924">
        <v>0</v>
      </c>
      <c r="L1924" s="14">
        <v>24817.25</v>
      </c>
      <c r="M1924" t="s">
        <v>8</v>
      </c>
      <c r="N1924">
        <f t="shared" si="304"/>
        <v>1</v>
      </c>
      <c r="O1924" s="8" t="str">
        <f t="shared" si="305"/>
        <v>tier - 2</v>
      </c>
      <c r="P1924" t="s">
        <v>8</v>
      </c>
      <c r="Q1924">
        <f t="shared" si="306"/>
        <v>9</v>
      </c>
      <c r="R1924" s="8" t="str">
        <f t="shared" si="307"/>
        <v>tier - 2</v>
      </c>
      <c r="S1924" t="s">
        <v>39</v>
      </c>
      <c r="T1924" s="8" t="str">
        <f t="shared" si="308"/>
        <v>R1011</v>
      </c>
    </row>
    <row r="1925" spans="1:20">
      <c r="A1925" t="s">
        <v>1953</v>
      </c>
      <c r="B1925" t="str">
        <f t="shared" si="309"/>
        <v>Id416</v>
      </c>
      <c r="C1925">
        <v>1995</v>
      </c>
      <c r="D1925" s="8">
        <f t="shared" si="300"/>
        <v>1995</v>
      </c>
      <c r="E1925" t="s">
        <v>15</v>
      </c>
      <c r="F1925" s="8" t="str">
        <f t="shared" si="301"/>
        <v>Jun</v>
      </c>
      <c r="G1925">
        <v>10</v>
      </c>
      <c r="H1925" s="15" t="str">
        <f t="shared" si="302"/>
        <v>10-Jun-1995</v>
      </c>
      <c r="I1925" s="13">
        <v>34860</v>
      </c>
      <c r="J1925" s="18">
        <f t="shared" si="303"/>
        <v>27</v>
      </c>
      <c r="K1925">
        <v>0</v>
      </c>
      <c r="L1925" s="14">
        <v>24863.25</v>
      </c>
      <c r="M1925" t="s">
        <v>8</v>
      </c>
      <c r="N1925">
        <f t="shared" si="304"/>
        <v>1</v>
      </c>
      <c r="O1925" s="8" t="str">
        <f t="shared" si="305"/>
        <v>tier - 2</v>
      </c>
      <c r="P1925" t="s">
        <v>9</v>
      </c>
      <c r="Q1925">
        <f t="shared" si="306"/>
        <v>1</v>
      </c>
      <c r="R1925" s="8" t="str">
        <f t="shared" si="307"/>
        <v>tier - 3</v>
      </c>
      <c r="S1925" t="s">
        <v>39</v>
      </c>
      <c r="T1925" s="8" t="str">
        <f t="shared" si="308"/>
        <v>R1011</v>
      </c>
    </row>
    <row r="1926" spans="1:20">
      <c r="A1926" t="s">
        <v>1954</v>
      </c>
      <c r="B1926" t="str">
        <f t="shared" si="309"/>
        <v>Id415</v>
      </c>
      <c r="C1926">
        <v>1970</v>
      </c>
      <c r="D1926" s="8">
        <f t="shared" si="300"/>
        <v>1970</v>
      </c>
      <c r="E1926" t="s">
        <v>12</v>
      </c>
      <c r="F1926" s="8" t="str">
        <f t="shared" si="301"/>
        <v>Nov</v>
      </c>
      <c r="G1926">
        <v>26</v>
      </c>
      <c r="H1926" s="15" t="str">
        <f t="shared" si="302"/>
        <v>26-Nov-1970</v>
      </c>
      <c r="I1926" s="13">
        <v>25898</v>
      </c>
      <c r="J1926" s="18">
        <f t="shared" si="303"/>
        <v>52</v>
      </c>
      <c r="K1926">
        <v>3</v>
      </c>
      <c r="L1926" s="14">
        <v>24869.84</v>
      </c>
      <c r="M1926" t="s">
        <v>8</v>
      </c>
      <c r="N1926">
        <f t="shared" si="304"/>
        <v>1</v>
      </c>
      <c r="O1926" s="8" t="str">
        <f t="shared" si="305"/>
        <v>tier - 2</v>
      </c>
      <c r="P1926" t="s">
        <v>8</v>
      </c>
      <c r="Q1926">
        <f t="shared" si="306"/>
        <v>9</v>
      </c>
      <c r="R1926" s="8" t="str">
        <f t="shared" si="307"/>
        <v>tier - 2</v>
      </c>
      <c r="S1926" t="s">
        <v>165</v>
      </c>
      <c r="T1926" s="8" t="str">
        <f t="shared" si="308"/>
        <v>R1016</v>
      </c>
    </row>
    <row r="1927" spans="1:20">
      <c r="A1927" t="s">
        <v>1955</v>
      </c>
      <c r="B1927" t="str">
        <f t="shared" si="309"/>
        <v>Id414</v>
      </c>
      <c r="C1927">
        <v>1969</v>
      </c>
      <c r="D1927" s="8">
        <f t="shared" si="300"/>
        <v>1969</v>
      </c>
      <c r="E1927" t="s">
        <v>7</v>
      </c>
      <c r="F1927" s="8" t="str">
        <f t="shared" si="301"/>
        <v>Jul</v>
      </c>
      <c r="G1927">
        <v>23</v>
      </c>
      <c r="H1927" s="15" t="str">
        <f t="shared" si="302"/>
        <v>23-Jul-1969</v>
      </c>
      <c r="I1927" s="13">
        <v>25407</v>
      </c>
      <c r="J1927" s="18">
        <f t="shared" si="303"/>
        <v>53</v>
      </c>
      <c r="K1927">
        <v>3</v>
      </c>
      <c r="L1927" s="14">
        <v>24873.38</v>
      </c>
      <c r="M1927" t="s">
        <v>8</v>
      </c>
      <c r="N1927">
        <f t="shared" si="304"/>
        <v>1</v>
      </c>
      <c r="O1927" s="8" t="str">
        <f t="shared" si="305"/>
        <v>tier - 2</v>
      </c>
      <c r="P1927" t="s">
        <v>13</v>
      </c>
      <c r="Q1927">
        <f t="shared" si="306"/>
        <v>2</v>
      </c>
      <c r="R1927" s="8" t="str">
        <f t="shared" si="307"/>
        <v>tier - 1</v>
      </c>
      <c r="S1927" t="s">
        <v>244</v>
      </c>
      <c r="T1927" s="8" t="str">
        <f t="shared" si="308"/>
        <v>R1024</v>
      </c>
    </row>
    <row r="1928" spans="1:20">
      <c r="A1928" t="s">
        <v>1956</v>
      </c>
      <c r="B1928" t="str">
        <f t="shared" si="309"/>
        <v>Id413</v>
      </c>
      <c r="C1928">
        <v>1987</v>
      </c>
      <c r="D1928" s="8">
        <f t="shared" si="300"/>
        <v>1987</v>
      </c>
      <c r="E1928" t="s">
        <v>15</v>
      </c>
      <c r="F1928" s="8" t="str">
        <f t="shared" si="301"/>
        <v>Jun</v>
      </c>
      <c r="G1928">
        <v>14</v>
      </c>
      <c r="H1928" s="15" t="str">
        <f t="shared" si="302"/>
        <v>14-Jun-1987</v>
      </c>
      <c r="I1928" s="13">
        <v>31942</v>
      </c>
      <c r="J1928" s="18">
        <f t="shared" si="303"/>
        <v>35</v>
      </c>
      <c r="K1928">
        <v>2</v>
      </c>
      <c r="L1928" s="14">
        <v>24915.05</v>
      </c>
      <c r="M1928" t="s">
        <v>8</v>
      </c>
      <c r="N1928">
        <f t="shared" si="304"/>
        <v>1</v>
      </c>
      <c r="O1928" s="8" t="str">
        <f t="shared" si="305"/>
        <v>tier - 2</v>
      </c>
      <c r="P1928" t="s">
        <v>13</v>
      </c>
      <c r="Q1928">
        <f t="shared" si="306"/>
        <v>2</v>
      </c>
      <c r="R1928" s="8" t="str">
        <f t="shared" si="307"/>
        <v>tier - 1</v>
      </c>
      <c r="S1928" t="s">
        <v>244</v>
      </c>
      <c r="T1928" s="8" t="str">
        <f t="shared" si="308"/>
        <v>R1024</v>
      </c>
    </row>
    <row r="1929" spans="1:20">
      <c r="A1929" t="s">
        <v>1957</v>
      </c>
      <c r="B1929" t="str">
        <f t="shared" si="309"/>
        <v>Id412</v>
      </c>
      <c r="C1929">
        <v>1975</v>
      </c>
      <c r="D1929" s="8">
        <f t="shared" si="300"/>
        <v>1975</v>
      </c>
      <c r="E1929" t="s">
        <v>12</v>
      </c>
      <c r="F1929" s="8" t="str">
        <f t="shared" si="301"/>
        <v>Nov</v>
      </c>
      <c r="G1929">
        <v>14</v>
      </c>
      <c r="H1929" s="15" t="str">
        <f t="shared" si="302"/>
        <v>14-Nov-1975</v>
      </c>
      <c r="I1929" s="13">
        <v>27712</v>
      </c>
      <c r="J1929" s="18">
        <f t="shared" si="303"/>
        <v>47</v>
      </c>
      <c r="K1929">
        <v>3</v>
      </c>
      <c r="L1929" s="14">
        <v>24915.22</v>
      </c>
      <c r="M1929" t="s">
        <v>8</v>
      </c>
      <c r="N1929">
        <f t="shared" si="304"/>
        <v>1</v>
      </c>
      <c r="O1929" s="8" t="str">
        <f t="shared" si="305"/>
        <v>tier - 2</v>
      </c>
      <c r="P1929" t="s">
        <v>9</v>
      </c>
      <c r="Q1929">
        <f t="shared" si="306"/>
        <v>1</v>
      </c>
      <c r="R1929" s="8" t="str">
        <f t="shared" si="307"/>
        <v>tier - 3</v>
      </c>
      <c r="S1929" t="s">
        <v>20</v>
      </c>
      <c r="T1929" s="8" t="str">
        <f t="shared" si="308"/>
        <v>R1012</v>
      </c>
    </row>
    <row r="1930" spans="1:20">
      <c r="A1930" t="s">
        <v>1958</v>
      </c>
      <c r="B1930" t="str">
        <f t="shared" si="309"/>
        <v>Id411</v>
      </c>
      <c r="C1930">
        <v>1995</v>
      </c>
      <c r="D1930" s="8">
        <f t="shared" si="300"/>
        <v>1995</v>
      </c>
      <c r="E1930" t="s">
        <v>27</v>
      </c>
      <c r="F1930" s="8" t="str">
        <f t="shared" si="301"/>
        <v>Dec</v>
      </c>
      <c r="G1930">
        <v>4</v>
      </c>
      <c r="H1930" s="15" t="str">
        <f t="shared" si="302"/>
        <v>4-Dec-1995</v>
      </c>
      <c r="I1930" s="13">
        <v>35037</v>
      </c>
      <c r="J1930" s="18">
        <f t="shared" si="303"/>
        <v>27</v>
      </c>
      <c r="K1930">
        <v>0</v>
      </c>
      <c r="L1930" s="14">
        <v>25075.97</v>
      </c>
      <c r="M1930" t="s">
        <v>8</v>
      </c>
      <c r="N1930">
        <f t="shared" si="304"/>
        <v>1</v>
      </c>
      <c r="O1930" s="8" t="str">
        <f t="shared" si="305"/>
        <v>tier - 2</v>
      </c>
      <c r="P1930" t="s">
        <v>8</v>
      </c>
      <c r="Q1930">
        <f t="shared" si="306"/>
        <v>9</v>
      </c>
      <c r="R1930" s="8" t="str">
        <f t="shared" si="307"/>
        <v>tier - 2</v>
      </c>
      <c r="S1930" t="s">
        <v>39</v>
      </c>
      <c r="T1930" s="8" t="str">
        <f t="shared" si="308"/>
        <v>R1011</v>
      </c>
    </row>
    <row r="1931" spans="1:20">
      <c r="A1931" t="s">
        <v>1959</v>
      </c>
      <c r="B1931" t="str">
        <f t="shared" si="309"/>
        <v>Id410</v>
      </c>
      <c r="C1931">
        <v>1998</v>
      </c>
      <c r="D1931" s="8">
        <f t="shared" si="300"/>
        <v>1998</v>
      </c>
      <c r="E1931" t="s">
        <v>15</v>
      </c>
      <c r="F1931" s="8" t="str">
        <f t="shared" si="301"/>
        <v>Jun</v>
      </c>
      <c r="G1931">
        <v>14</v>
      </c>
      <c r="H1931" s="15" t="str">
        <f t="shared" si="302"/>
        <v>14-Jun-1998</v>
      </c>
      <c r="I1931" s="13">
        <v>35960</v>
      </c>
      <c r="J1931" s="18">
        <f t="shared" si="303"/>
        <v>24</v>
      </c>
      <c r="K1931">
        <v>0</v>
      </c>
      <c r="L1931" s="14">
        <v>25081.77</v>
      </c>
      <c r="M1931" t="s">
        <v>8</v>
      </c>
      <c r="N1931">
        <f t="shared" si="304"/>
        <v>1</v>
      </c>
      <c r="O1931" s="8" t="str">
        <f t="shared" si="305"/>
        <v>tier - 2</v>
      </c>
      <c r="P1931" t="s">
        <v>8</v>
      </c>
      <c r="Q1931">
        <f t="shared" si="306"/>
        <v>9</v>
      </c>
      <c r="R1931" s="8" t="str">
        <f t="shared" si="307"/>
        <v>tier - 2</v>
      </c>
      <c r="S1931" t="s">
        <v>10</v>
      </c>
      <c r="T1931" s="8" t="str">
        <f t="shared" si="308"/>
        <v>R1013</v>
      </c>
    </row>
    <row r="1932" spans="1:20">
      <c r="A1932" t="s">
        <v>1960</v>
      </c>
      <c r="B1932" t="str">
        <f t="shared" si="309"/>
        <v>Id409</v>
      </c>
      <c r="C1932">
        <v>1998</v>
      </c>
      <c r="D1932" s="8">
        <f t="shared" si="300"/>
        <v>1998</v>
      </c>
      <c r="E1932" t="s">
        <v>12</v>
      </c>
      <c r="F1932" s="8" t="str">
        <f t="shared" si="301"/>
        <v>Nov</v>
      </c>
      <c r="G1932">
        <v>24</v>
      </c>
      <c r="H1932" s="15" t="str">
        <f t="shared" si="302"/>
        <v>24-Nov-1998</v>
      </c>
      <c r="I1932" s="13">
        <v>36123</v>
      </c>
      <c r="J1932" s="18">
        <f t="shared" si="303"/>
        <v>24</v>
      </c>
      <c r="K1932">
        <v>0</v>
      </c>
      <c r="L1932" s="14">
        <v>25127.22</v>
      </c>
      <c r="M1932" t="s">
        <v>8</v>
      </c>
      <c r="N1932">
        <f t="shared" si="304"/>
        <v>1</v>
      </c>
      <c r="O1932" s="8" t="str">
        <f t="shared" si="305"/>
        <v>tier - 2</v>
      </c>
      <c r="P1932" t="s">
        <v>9</v>
      </c>
      <c r="Q1932">
        <f t="shared" si="306"/>
        <v>1</v>
      </c>
      <c r="R1932" s="8" t="str">
        <f t="shared" si="307"/>
        <v>tier - 3</v>
      </c>
      <c r="S1932" t="s">
        <v>39</v>
      </c>
      <c r="T1932" s="8" t="str">
        <f t="shared" si="308"/>
        <v>R1011</v>
      </c>
    </row>
    <row r="1933" spans="1:20">
      <c r="A1933" t="s">
        <v>1961</v>
      </c>
      <c r="B1933" t="str">
        <f t="shared" si="309"/>
        <v>Id408</v>
      </c>
      <c r="C1933">
        <v>1975</v>
      </c>
      <c r="D1933" s="8">
        <f t="shared" si="300"/>
        <v>1975</v>
      </c>
      <c r="E1933" t="s">
        <v>27</v>
      </c>
      <c r="F1933" s="8" t="str">
        <f t="shared" si="301"/>
        <v>Dec</v>
      </c>
      <c r="G1933">
        <v>14</v>
      </c>
      <c r="H1933" s="15" t="str">
        <f t="shared" si="302"/>
        <v>14-Dec-1975</v>
      </c>
      <c r="I1933" s="13">
        <v>27742</v>
      </c>
      <c r="J1933" s="18">
        <f t="shared" si="303"/>
        <v>47</v>
      </c>
      <c r="K1933">
        <v>3</v>
      </c>
      <c r="L1933" s="14">
        <v>25309.49</v>
      </c>
      <c r="M1933" t="s">
        <v>8</v>
      </c>
      <c r="N1933">
        <f t="shared" si="304"/>
        <v>1</v>
      </c>
      <c r="O1933" s="8" t="str">
        <f t="shared" si="305"/>
        <v>tier - 2</v>
      </c>
      <c r="P1933" t="s">
        <v>13</v>
      </c>
      <c r="Q1933">
        <f t="shared" si="306"/>
        <v>2</v>
      </c>
      <c r="R1933" s="8" t="str">
        <f t="shared" si="307"/>
        <v>tier - 1</v>
      </c>
      <c r="S1933" t="s">
        <v>39</v>
      </c>
      <c r="T1933" s="8" t="str">
        <f t="shared" si="308"/>
        <v>R1011</v>
      </c>
    </row>
    <row r="1934" spans="1:20">
      <c r="A1934" t="s">
        <v>1962</v>
      </c>
      <c r="B1934" t="str">
        <f t="shared" si="309"/>
        <v>Id407</v>
      </c>
      <c r="C1934">
        <v>1972</v>
      </c>
      <c r="D1934" s="8">
        <f t="shared" si="300"/>
        <v>1972</v>
      </c>
      <c r="E1934" t="s">
        <v>17</v>
      </c>
      <c r="F1934" s="8" t="str">
        <f t="shared" si="301"/>
        <v>Sep</v>
      </c>
      <c r="G1934">
        <v>26</v>
      </c>
      <c r="H1934" s="15" t="str">
        <f t="shared" si="302"/>
        <v>26-Sep-1972</v>
      </c>
      <c r="I1934" s="13">
        <v>26568</v>
      </c>
      <c r="J1934" s="18">
        <f t="shared" si="303"/>
        <v>50</v>
      </c>
      <c r="K1934">
        <v>2</v>
      </c>
      <c r="L1934" s="14">
        <v>25333.33</v>
      </c>
      <c r="M1934" t="s">
        <v>8</v>
      </c>
      <c r="N1934">
        <f t="shared" si="304"/>
        <v>1</v>
      </c>
      <c r="O1934" s="8" t="str">
        <f t="shared" si="305"/>
        <v>tier - 2</v>
      </c>
      <c r="P1934" t="s">
        <v>8</v>
      </c>
      <c r="Q1934">
        <f t="shared" si="306"/>
        <v>9</v>
      </c>
      <c r="R1934" s="8" t="str">
        <f t="shared" si="307"/>
        <v>tier - 2</v>
      </c>
      <c r="S1934" t="s">
        <v>353</v>
      </c>
      <c r="T1934" s="8" t="str">
        <f t="shared" si="308"/>
        <v>R1017</v>
      </c>
    </row>
    <row r="1935" spans="1:20">
      <c r="A1935" t="s">
        <v>1963</v>
      </c>
      <c r="B1935" t="str">
        <f t="shared" si="309"/>
        <v>Id406</v>
      </c>
      <c r="C1935">
        <v>1968</v>
      </c>
      <c r="D1935" s="8">
        <f t="shared" si="300"/>
        <v>1968</v>
      </c>
      <c r="E1935" t="s">
        <v>32</v>
      </c>
      <c r="F1935" s="8" t="str">
        <f t="shared" si="301"/>
        <v>Aug</v>
      </c>
      <c r="G1935">
        <v>22</v>
      </c>
      <c r="H1935" s="15" t="str">
        <f t="shared" si="302"/>
        <v>22-Aug-1968</v>
      </c>
      <c r="I1935" s="13">
        <v>25072</v>
      </c>
      <c r="J1935" s="18">
        <f t="shared" si="303"/>
        <v>54</v>
      </c>
      <c r="K1935">
        <v>3</v>
      </c>
      <c r="L1935" s="14">
        <v>25382.3</v>
      </c>
      <c r="M1935" t="s">
        <v>8</v>
      </c>
      <c r="N1935">
        <f t="shared" si="304"/>
        <v>1</v>
      </c>
      <c r="O1935" s="8" t="str">
        <f t="shared" si="305"/>
        <v>tier - 2</v>
      </c>
      <c r="P1935" t="s">
        <v>8</v>
      </c>
      <c r="Q1935">
        <f t="shared" si="306"/>
        <v>9</v>
      </c>
      <c r="R1935" s="8" t="str">
        <f t="shared" si="307"/>
        <v>tier - 2</v>
      </c>
      <c r="S1935" t="s">
        <v>39</v>
      </c>
      <c r="T1935" s="8" t="str">
        <f t="shared" si="308"/>
        <v>R1011</v>
      </c>
    </row>
    <row r="1936" spans="1:20">
      <c r="A1936" t="s">
        <v>1964</v>
      </c>
      <c r="B1936" t="str">
        <f t="shared" si="309"/>
        <v>Id405</v>
      </c>
      <c r="C1936">
        <v>1968</v>
      </c>
      <c r="D1936" s="8">
        <f t="shared" si="300"/>
        <v>1968</v>
      </c>
      <c r="E1936" t="s">
        <v>27</v>
      </c>
      <c r="F1936" s="8" t="str">
        <f t="shared" si="301"/>
        <v>Dec</v>
      </c>
      <c r="G1936">
        <v>11</v>
      </c>
      <c r="H1936" s="15" t="str">
        <f t="shared" si="302"/>
        <v>11-Dec-1968</v>
      </c>
      <c r="I1936" s="13">
        <v>25183</v>
      </c>
      <c r="J1936" s="18">
        <f t="shared" si="303"/>
        <v>54</v>
      </c>
      <c r="K1936">
        <v>1</v>
      </c>
      <c r="L1936" s="14">
        <v>25517.11</v>
      </c>
      <c r="M1936" t="s">
        <v>8</v>
      </c>
      <c r="N1936">
        <f t="shared" si="304"/>
        <v>1</v>
      </c>
      <c r="O1936" s="8" t="str">
        <f t="shared" si="305"/>
        <v>tier - 2</v>
      </c>
      <c r="P1936" t="s">
        <v>9</v>
      </c>
      <c r="Q1936">
        <f t="shared" si="306"/>
        <v>1</v>
      </c>
      <c r="R1936" s="8" t="str">
        <f t="shared" si="307"/>
        <v>tier - 3</v>
      </c>
      <c r="S1936" t="s">
        <v>353</v>
      </c>
      <c r="T1936" s="8" t="str">
        <f t="shared" si="308"/>
        <v>R1017</v>
      </c>
    </row>
    <row r="1937" spans="1:20">
      <c r="A1937" t="s">
        <v>1965</v>
      </c>
      <c r="B1937" t="str">
        <f t="shared" si="309"/>
        <v>Id404</v>
      </c>
      <c r="C1937">
        <v>2001</v>
      </c>
      <c r="D1937" s="8">
        <f t="shared" si="300"/>
        <v>2001</v>
      </c>
      <c r="E1937" t="s">
        <v>32</v>
      </c>
      <c r="F1937" s="8" t="str">
        <f t="shared" si="301"/>
        <v>Aug</v>
      </c>
      <c r="G1937">
        <v>2</v>
      </c>
      <c r="H1937" s="15" t="str">
        <f t="shared" si="302"/>
        <v>2-Aug-2001</v>
      </c>
      <c r="I1937" s="13">
        <v>37105</v>
      </c>
      <c r="J1937" s="18">
        <f t="shared" si="303"/>
        <v>21</v>
      </c>
      <c r="K1937">
        <v>0</v>
      </c>
      <c r="L1937" s="14">
        <v>25648.98</v>
      </c>
      <c r="M1937" t="s">
        <v>8</v>
      </c>
      <c r="N1937">
        <f t="shared" si="304"/>
        <v>1</v>
      </c>
      <c r="O1937" s="8" t="str">
        <f t="shared" si="305"/>
        <v>tier - 2</v>
      </c>
      <c r="P1937" t="s">
        <v>13</v>
      </c>
      <c r="Q1937">
        <f t="shared" si="306"/>
        <v>2</v>
      </c>
      <c r="R1937" s="8" t="str">
        <f t="shared" si="307"/>
        <v>tier - 1</v>
      </c>
      <c r="S1937" t="s">
        <v>39</v>
      </c>
      <c r="T1937" s="8" t="str">
        <f t="shared" si="308"/>
        <v>R1011</v>
      </c>
    </row>
    <row r="1938" spans="1:20">
      <c r="A1938" t="s">
        <v>1966</v>
      </c>
      <c r="B1938" t="str">
        <f t="shared" si="309"/>
        <v>Id403</v>
      </c>
      <c r="C1938">
        <v>1972</v>
      </c>
      <c r="D1938" s="8">
        <f t="shared" si="300"/>
        <v>1972</v>
      </c>
      <c r="E1938" t="s">
        <v>7</v>
      </c>
      <c r="F1938" s="8" t="str">
        <f t="shared" si="301"/>
        <v>Jul</v>
      </c>
      <c r="G1938">
        <v>17</v>
      </c>
      <c r="H1938" s="15" t="str">
        <f t="shared" si="302"/>
        <v>17-Jul-1972</v>
      </c>
      <c r="I1938" s="13">
        <v>26497</v>
      </c>
      <c r="J1938" s="18">
        <f t="shared" si="303"/>
        <v>50</v>
      </c>
      <c r="K1938">
        <v>0</v>
      </c>
      <c r="L1938" s="14">
        <v>25656.58</v>
      </c>
      <c r="M1938" t="s">
        <v>8</v>
      </c>
      <c r="N1938">
        <f t="shared" si="304"/>
        <v>1</v>
      </c>
      <c r="O1938" s="8" t="str">
        <f t="shared" si="305"/>
        <v>tier - 2</v>
      </c>
      <c r="P1938" t="s">
        <v>9</v>
      </c>
      <c r="Q1938">
        <f t="shared" si="306"/>
        <v>1</v>
      </c>
      <c r="R1938" s="8" t="str">
        <f t="shared" si="307"/>
        <v>tier - 3</v>
      </c>
      <c r="S1938" t="s">
        <v>244</v>
      </c>
      <c r="T1938" s="8" t="str">
        <f t="shared" si="308"/>
        <v>R1024</v>
      </c>
    </row>
    <row r="1939" spans="1:20">
      <c r="A1939" t="s">
        <v>1967</v>
      </c>
      <c r="B1939" t="str">
        <f t="shared" si="309"/>
        <v>Id402</v>
      </c>
      <c r="C1939">
        <v>1963</v>
      </c>
      <c r="D1939" s="8">
        <f t="shared" si="300"/>
        <v>1963</v>
      </c>
      <c r="E1939" t="s">
        <v>32</v>
      </c>
      <c r="F1939" s="8" t="str">
        <f t="shared" si="301"/>
        <v>Aug</v>
      </c>
      <c r="G1939">
        <v>21</v>
      </c>
      <c r="H1939" s="15" t="str">
        <f t="shared" si="302"/>
        <v>21-Aug-1963</v>
      </c>
      <c r="I1939" s="13">
        <v>23244</v>
      </c>
      <c r="J1939" s="18">
        <f t="shared" si="303"/>
        <v>59</v>
      </c>
      <c r="K1939">
        <v>0</v>
      </c>
      <c r="L1939" s="14">
        <v>25678.78</v>
      </c>
      <c r="M1939" t="s">
        <v>8</v>
      </c>
      <c r="N1939">
        <f t="shared" si="304"/>
        <v>1</v>
      </c>
      <c r="O1939" s="8" t="str">
        <f t="shared" si="305"/>
        <v>tier - 2</v>
      </c>
      <c r="P1939" t="s">
        <v>9</v>
      </c>
      <c r="Q1939">
        <f t="shared" si="306"/>
        <v>1</v>
      </c>
      <c r="R1939" s="8" t="str">
        <f t="shared" si="307"/>
        <v>tier - 3</v>
      </c>
      <c r="S1939" t="s">
        <v>20</v>
      </c>
      <c r="T1939" s="8" t="str">
        <f t="shared" si="308"/>
        <v>R1012</v>
      </c>
    </row>
    <row r="1940" spans="1:20">
      <c r="A1940" t="s">
        <v>1968</v>
      </c>
      <c r="B1940" t="str">
        <f t="shared" si="309"/>
        <v>Id401</v>
      </c>
      <c r="C1940">
        <v>1970</v>
      </c>
      <c r="D1940" s="8">
        <f t="shared" si="300"/>
        <v>1970</v>
      </c>
      <c r="E1940" t="s">
        <v>27</v>
      </c>
      <c r="F1940" s="8" t="str">
        <f t="shared" si="301"/>
        <v>Dec</v>
      </c>
      <c r="G1940">
        <v>3</v>
      </c>
      <c r="H1940" s="15" t="str">
        <f t="shared" si="302"/>
        <v>3-Dec-1970</v>
      </c>
      <c r="I1940" s="13">
        <v>25905</v>
      </c>
      <c r="J1940" s="18">
        <f t="shared" si="303"/>
        <v>52</v>
      </c>
      <c r="K1940">
        <v>3</v>
      </c>
      <c r="L1940" s="14">
        <v>25992.82</v>
      </c>
      <c r="M1940" t="s">
        <v>8</v>
      </c>
      <c r="N1940">
        <f t="shared" si="304"/>
        <v>1</v>
      </c>
      <c r="O1940" s="8" t="str">
        <f t="shared" si="305"/>
        <v>tier - 2</v>
      </c>
      <c r="P1940" t="s">
        <v>8</v>
      </c>
      <c r="Q1940">
        <f t="shared" si="306"/>
        <v>9</v>
      </c>
      <c r="R1940" s="8" t="str">
        <f t="shared" si="307"/>
        <v>tier - 2</v>
      </c>
      <c r="S1940" t="s">
        <v>10</v>
      </c>
      <c r="T1940" s="8" t="str">
        <f t="shared" si="308"/>
        <v>R1013</v>
      </c>
    </row>
    <row r="1941" spans="1:20">
      <c r="A1941" t="s">
        <v>1969</v>
      </c>
      <c r="B1941" t="str">
        <f t="shared" si="309"/>
        <v>Id400</v>
      </c>
      <c r="C1941">
        <v>2001</v>
      </c>
      <c r="D1941" s="8">
        <f t="shared" si="300"/>
        <v>2001</v>
      </c>
      <c r="E1941" t="s">
        <v>15</v>
      </c>
      <c r="F1941" s="8" t="str">
        <f t="shared" si="301"/>
        <v>Jun</v>
      </c>
      <c r="G1941">
        <v>5</v>
      </c>
      <c r="H1941" s="15" t="str">
        <f t="shared" si="302"/>
        <v>5-Jun-2001</v>
      </c>
      <c r="I1941" s="13">
        <v>37047</v>
      </c>
      <c r="J1941" s="18">
        <f t="shared" si="303"/>
        <v>22</v>
      </c>
      <c r="K1941">
        <v>2</v>
      </c>
      <c r="L1941" s="14">
        <v>26018.95</v>
      </c>
      <c r="M1941" t="s">
        <v>8</v>
      </c>
      <c r="N1941">
        <f t="shared" si="304"/>
        <v>1</v>
      </c>
      <c r="O1941" s="8" t="str">
        <f t="shared" si="305"/>
        <v>tier - 2</v>
      </c>
      <c r="P1941" t="s">
        <v>8</v>
      </c>
      <c r="Q1941">
        <f t="shared" si="306"/>
        <v>9</v>
      </c>
      <c r="R1941" s="8" t="str">
        <f t="shared" si="307"/>
        <v>tier - 2</v>
      </c>
      <c r="S1941" t="s">
        <v>20</v>
      </c>
      <c r="T1941" s="8" t="str">
        <f t="shared" si="308"/>
        <v>R1012</v>
      </c>
    </row>
    <row r="1942" spans="1:20">
      <c r="A1942" t="s">
        <v>1970</v>
      </c>
      <c r="B1942" t="str">
        <f t="shared" si="309"/>
        <v>Id399</v>
      </c>
      <c r="C1942">
        <v>2000</v>
      </c>
      <c r="D1942" s="8">
        <f t="shared" si="300"/>
        <v>2000</v>
      </c>
      <c r="E1942" t="s">
        <v>27</v>
      </c>
      <c r="F1942" s="8" t="str">
        <f t="shared" si="301"/>
        <v>Dec</v>
      </c>
      <c r="G1942">
        <v>26</v>
      </c>
      <c r="H1942" s="15" t="str">
        <f t="shared" si="302"/>
        <v>26-Dec-2000</v>
      </c>
      <c r="I1942" s="13">
        <v>36886</v>
      </c>
      <c r="J1942" s="18">
        <f t="shared" si="303"/>
        <v>22</v>
      </c>
      <c r="K1942">
        <v>0</v>
      </c>
      <c r="L1942" s="14">
        <v>26026.97</v>
      </c>
      <c r="M1942" t="s">
        <v>8</v>
      </c>
      <c r="N1942">
        <f t="shared" si="304"/>
        <v>1</v>
      </c>
      <c r="O1942" s="8" t="str">
        <f t="shared" si="305"/>
        <v>tier - 2</v>
      </c>
      <c r="P1942" t="s">
        <v>9</v>
      </c>
      <c r="Q1942">
        <f t="shared" si="306"/>
        <v>1</v>
      </c>
      <c r="R1942" s="8" t="str">
        <f t="shared" si="307"/>
        <v>tier - 3</v>
      </c>
      <c r="S1942" t="s">
        <v>39</v>
      </c>
      <c r="T1942" s="8" t="str">
        <f t="shared" si="308"/>
        <v>R1011</v>
      </c>
    </row>
    <row r="1943" spans="1:20">
      <c r="A1943" t="s">
        <v>1971</v>
      </c>
      <c r="B1943" t="str">
        <f t="shared" si="309"/>
        <v>Id398</v>
      </c>
      <c r="C1943">
        <v>1966</v>
      </c>
      <c r="D1943" s="8">
        <f t="shared" si="300"/>
        <v>1966</v>
      </c>
      <c r="E1943" t="s">
        <v>7</v>
      </c>
      <c r="F1943" s="8" t="str">
        <f t="shared" si="301"/>
        <v>Jul</v>
      </c>
      <c r="G1943">
        <v>9</v>
      </c>
      <c r="H1943" s="15" t="str">
        <f t="shared" si="302"/>
        <v>9-Jul-1966</v>
      </c>
      <c r="I1943" s="13">
        <v>24297</v>
      </c>
      <c r="J1943" s="18">
        <f t="shared" si="303"/>
        <v>56</v>
      </c>
      <c r="K1943">
        <v>1</v>
      </c>
      <c r="L1943" s="14">
        <v>26109.33</v>
      </c>
      <c r="M1943" t="s">
        <v>8</v>
      </c>
      <c r="N1943">
        <f t="shared" si="304"/>
        <v>1</v>
      </c>
      <c r="O1943" s="8" t="str">
        <f t="shared" si="305"/>
        <v>tier - 2</v>
      </c>
      <c r="P1943" t="s">
        <v>9</v>
      </c>
      <c r="Q1943">
        <f t="shared" si="306"/>
        <v>1</v>
      </c>
      <c r="R1943" s="8" t="str">
        <f t="shared" si="307"/>
        <v>tier - 3</v>
      </c>
      <c r="S1943" t="s">
        <v>20</v>
      </c>
      <c r="T1943" s="8" t="str">
        <f t="shared" si="308"/>
        <v>R1012</v>
      </c>
    </row>
    <row r="1944" spans="1:20">
      <c r="A1944" t="s">
        <v>1972</v>
      </c>
      <c r="B1944" t="str">
        <f t="shared" si="309"/>
        <v>Id397</v>
      </c>
      <c r="C1944">
        <v>2002</v>
      </c>
      <c r="D1944" s="8">
        <f t="shared" si="300"/>
        <v>2002</v>
      </c>
      <c r="E1944" t="s">
        <v>34</v>
      </c>
      <c r="F1944" s="8" t="str">
        <f t="shared" si="301"/>
        <v>Oct</v>
      </c>
      <c r="G1944">
        <v>11</v>
      </c>
      <c r="H1944" s="15" t="str">
        <f t="shared" si="302"/>
        <v>11-Oct-2002</v>
      </c>
      <c r="I1944" s="13">
        <v>37540</v>
      </c>
      <c r="J1944" s="18">
        <f t="shared" si="303"/>
        <v>20</v>
      </c>
      <c r="K1944">
        <v>0</v>
      </c>
      <c r="L1944" s="14">
        <v>26125.67</v>
      </c>
      <c r="M1944" t="s">
        <v>8</v>
      </c>
      <c r="N1944">
        <f t="shared" si="304"/>
        <v>1</v>
      </c>
      <c r="O1944" s="8" t="str">
        <f t="shared" si="305"/>
        <v>tier - 2</v>
      </c>
      <c r="P1944" t="s">
        <v>13</v>
      </c>
      <c r="Q1944">
        <f t="shared" si="306"/>
        <v>2</v>
      </c>
      <c r="R1944" s="8" t="str">
        <f t="shared" si="307"/>
        <v>tier - 1</v>
      </c>
      <c r="S1944" t="s">
        <v>10</v>
      </c>
      <c r="T1944" s="8" t="str">
        <f t="shared" si="308"/>
        <v>R1013</v>
      </c>
    </row>
    <row r="1945" spans="1:20">
      <c r="A1945" t="s">
        <v>1973</v>
      </c>
      <c r="B1945" t="str">
        <f t="shared" si="309"/>
        <v>Id396</v>
      </c>
      <c r="C1945">
        <v>1973</v>
      </c>
      <c r="D1945" s="8">
        <f t="shared" si="300"/>
        <v>1973</v>
      </c>
      <c r="E1945" t="s">
        <v>7</v>
      </c>
      <c r="F1945" s="8" t="str">
        <f t="shared" si="301"/>
        <v>Jul</v>
      </c>
      <c r="G1945">
        <v>7</v>
      </c>
      <c r="H1945" s="15" t="str">
        <f t="shared" si="302"/>
        <v>7-Jul-1973</v>
      </c>
      <c r="I1945" s="13">
        <v>26852</v>
      </c>
      <c r="J1945" s="18">
        <f t="shared" si="303"/>
        <v>49</v>
      </c>
      <c r="K1945">
        <v>1</v>
      </c>
      <c r="L1945" s="14">
        <v>26140.36</v>
      </c>
      <c r="M1945" t="s">
        <v>8</v>
      </c>
      <c r="N1945">
        <f t="shared" si="304"/>
        <v>1</v>
      </c>
      <c r="O1945" s="8" t="str">
        <f t="shared" si="305"/>
        <v>tier - 2</v>
      </c>
      <c r="P1945" t="s">
        <v>9</v>
      </c>
      <c r="Q1945">
        <f t="shared" si="306"/>
        <v>1</v>
      </c>
      <c r="R1945" s="8" t="str">
        <f t="shared" si="307"/>
        <v>tier - 3</v>
      </c>
      <c r="S1945" t="s">
        <v>39</v>
      </c>
      <c r="T1945" s="8" t="str">
        <f t="shared" si="308"/>
        <v>R1011</v>
      </c>
    </row>
    <row r="1946" spans="1:20">
      <c r="A1946" t="s">
        <v>1974</v>
      </c>
      <c r="B1946" t="str">
        <f t="shared" si="309"/>
        <v>Id395</v>
      </c>
      <c r="C1946">
        <v>1975</v>
      </c>
      <c r="D1946" s="8">
        <f t="shared" si="300"/>
        <v>1975</v>
      </c>
      <c r="E1946" t="s">
        <v>15</v>
      </c>
      <c r="F1946" s="8" t="str">
        <f t="shared" si="301"/>
        <v>Jun</v>
      </c>
      <c r="G1946">
        <v>4</v>
      </c>
      <c r="H1946" s="15" t="str">
        <f t="shared" si="302"/>
        <v>4-Jun-1975</v>
      </c>
      <c r="I1946" s="13">
        <v>27549</v>
      </c>
      <c r="J1946" s="18">
        <f t="shared" si="303"/>
        <v>48</v>
      </c>
      <c r="K1946">
        <v>1</v>
      </c>
      <c r="L1946" s="14">
        <v>26236.58</v>
      </c>
      <c r="M1946" t="s">
        <v>8</v>
      </c>
      <c r="N1946">
        <f t="shared" si="304"/>
        <v>1</v>
      </c>
      <c r="O1946" s="8" t="str">
        <f t="shared" si="305"/>
        <v>tier - 2</v>
      </c>
      <c r="P1946" t="s">
        <v>13</v>
      </c>
      <c r="Q1946">
        <f t="shared" si="306"/>
        <v>2</v>
      </c>
      <c r="R1946" s="8" t="str">
        <f t="shared" si="307"/>
        <v>tier - 1</v>
      </c>
      <c r="S1946" t="s">
        <v>39</v>
      </c>
      <c r="T1946" s="8" t="str">
        <f t="shared" si="308"/>
        <v>R1011</v>
      </c>
    </row>
    <row r="1947" spans="1:20">
      <c r="A1947" t="s">
        <v>1975</v>
      </c>
      <c r="B1947" t="str">
        <f t="shared" si="309"/>
        <v>Id394</v>
      </c>
      <c r="C1947">
        <v>2004</v>
      </c>
      <c r="D1947" s="8">
        <f t="shared" si="300"/>
        <v>2004</v>
      </c>
      <c r="E1947" t="s">
        <v>27</v>
      </c>
      <c r="F1947" s="8" t="str">
        <f t="shared" si="301"/>
        <v>Dec</v>
      </c>
      <c r="G1947">
        <v>5</v>
      </c>
      <c r="H1947" s="15" t="str">
        <f t="shared" si="302"/>
        <v>5-Dec-2004</v>
      </c>
      <c r="I1947" s="13">
        <v>38326</v>
      </c>
      <c r="J1947" s="18">
        <f t="shared" si="303"/>
        <v>18</v>
      </c>
      <c r="K1947">
        <v>0</v>
      </c>
      <c r="L1947" s="14">
        <v>26316.59</v>
      </c>
      <c r="M1947" t="s">
        <v>8</v>
      </c>
      <c r="N1947">
        <f t="shared" si="304"/>
        <v>1</v>
      </c>
      <c r="O1947" s="8" t="str">
        <f t="shared" si="305"/>
        <v>tier - 2</v>
      </c>
      <c r="P1947" t="s">
        <v>9</v>
      </c>
      <c r="Q1947">
        <f t="shared" si="306"/>
        <v>1</v>
      </c>
      <c r="R1947" s="8" t="str">
        <f t="shared" si="307"/>
        <v>tier - 3</v>
      </c>
      <c r="S1947" t="s">
        <v>39</v>
      </c>
      <c r="T1947" s="8" t="str">
        <f t="shared" si="308"/>
        <v>R1011</v>
      </c>
    </row>
    <row r="1948" spans="1:20">
      <c r="A1948" t="s">
        <v>1976</v>
      </c>
      <c r="B1948" t="str">
        <f t="shared" si="309"/>
        <v>Id393</v>
      </c>
      <c r="C1948">
        <v>1974</v>
      </c>
      <c r="D1948" s="8">
        <f t="shared" si="300"/>
        <v>1974</v>
      </c>
      <c r="E1948" t="s">
        <v>17</v>
      </c>
      <c r="F1948" s="8" t="str">
        <f t="shared" si="301"/>
        <v>Sep</v>
      </c>
      <c r="G1948">
        <v>21</v>
      </c>
      <c r="H1948" s="15" t="str">
        <f t="shared" si="302"/>
        <v>21-Sep-1974</v>
      </c>
      <c r="I1948" s="13">
        <v>27293</v>
      </c>
      <c r="J1948" s="18">
        <f t="shared" si="303"/>
        <v>48</v>
      </c>
      <c r="K1948">
        <v>1</v>
      </c>
      <c r="L1948" s="14">
        <v>26392.26</v>
      </c>
      <c r="M1948" t="s">
        <v>8</v>
      </c>
      <c r="N1948">
        <f t="shared" si="304"/>
        <v>1</v>
      </c>
      <c r="O1948" s="8" t="str">
        <f t="shared" si="305"/>
        <v>tier - 2</v>
      </c>
      <c r="P1948" t="s">
        <v>8</v>
      </c>
      <c r="Q1948">
        <f t="shared" si="306"/>
        <v>9</v>
      </c>
      <c r="R1948" s="8" t="str">
        <f t="shared" si="307"/>
        <v>tier - 2</v>
      </c>
      <c r="S1948" t="s">
        <v>244</v>
      </c>
      <c r="T1948" s="8" t="str">
        <f t="shared" si="308"/>
        <v>R1024</v>
      </c>
    </row>
    <row r="1949" spans="1:20">
      <c r="A1949" t="s">
        <v>1977</v>
      </c>
      <c r="B1949" t="str">
        <f t="shared" si="309"/>
        <v>Id392</v>
      </c>
      <c r="C1949">
        <v>1970</v>
      </c>
      <c r="D1949" s="8">
        <f t="shared" si="300"/>
        <v>1970</v>
      </c>
      <c r="E1949" t="s">
        <v>32</v>
      </c>
      <c r="F1949" s="8" t="str">
        <f t="shared" si="301"/>
        <v>Aug</v>
      </c>
      <c r="G1949">
        <v>27</v>
      </c>
      <c r="H1949" s="15" t="str">
        <f t="shared" si="302"/>
        <v>27-Aug-1970</v>
      </c>
      <c r="I1949" s="13">
        <v>25807</v>
      </c>
      <c r="J1949" s="18">
        <f t="shared" si="303"/>
        <v>52</v>
      </c>
      <c r="K1949">
        <v>2</v>
      </c>
      <c r="L1949" s="14">
        <v>26467.1</v>
      </c>
      <c r="M1949" t="s">
        <v>8</v>
      </c>
      <c r="N1949">
        <f t="shared" si="304"/>
        <v>1</v>
      </c>
      <c r="O1949" s="8" t="str">
        <f t="shared" si="305"/>
        <v>tier - 2</v>
      </c>
      <c r="P1949" t="s">
        <v>9</v>
      </c>
      <c r="Q1949">
        <f t="shared" si="306"/>
        <v>1</v>
      </c>
      <c r="R1949" s="8" t="str">
        <f t="shared" si="307"/>
        <v>tier - 3</v>
      </c>
      <c r="S1949" t="s">
        <v>20</v>
      </c>
      <c r="T1949" s="8" t="str">
        <f t="shared" si="308"/>
        <v>R1012</v>
      </c>
    </row>
    <row r="1950" spans="1:20">
      <c r="A1950" t="s">
        <v>1978</v>
      </c>
      <c r="B1950" t="str">
        <f t="shared" si="309"/>
        <v>Id391</v>
      </c>
      <c r="C1950">
        <v>2004</v>
      </c>
      <c r="D1950" s="8">
        <f t="shared" si="300"/>
        <v>2004</v>
      </c>
      <c r="E1950" t="s">
        <v>17</v>
      </c>
      <c r="F1950" s="8" t="str">
        <f t="shared" si="301"/>
        <v>Sep</v>
      </c>
      <c r="G1950">
        <v>5</v>
      </c>
      <c r="H1950" s="15" t="str">
        <f t="shared" si="302"/>
        <v>5-Sep-2004</v>
      </c>
      <c r="I1950" s="13">
        <v>38235</v>
      </c>
      <c r="J1950" s="18">
        <f t="shared" si="303"/>
        <v>18</v>
      </c>
      <c r="K1950">
        <v>0</v>
      </c>
      <c r="L1950" s="14">
        <v>26479.4</v>
      </c>
      <c r="M1950" t="s">
        <v>8</v>
      </c>
      <c r="N1950">
        <f t="shared" si="304"/>
        <v>1</v>
      </c>
      <c r="O1950" s="8" t="str">
        <f t="shared" si="305"/>
        <v>tier - 2</v>
      </c>
      <c r="P1950" t="s">
        <v>8</v>
      </c>
      <c r="Q1950">
        <f t="shared" si="306"/>
        <v>9</v>
      </c>
      <c r="R1950" s="8" t="str">
        <f t="shared" si="307"/>
        <v>tier - 2</v>
      </c>
      <c r="S1950" t="s">
        <v>39</v>
      </c>
      <c r="T1950" s="8" t="str">
        <f t="shared" si="308"/>
        <v>R1011</v>
      </c>
    </row>
    <row r="1951" spans="1:20">
      <c r="A1951" t="s">
        <v>1979</v>
      </c>
      <c r="B1951" t="str">
        <f t="shared" si="309"/>
        <v>Id390</v>
      </c>
      <c r="C1951">
        <v>1988</v>
      </c>
      <c r="D1951" s="8">
        <f t="shared" si="300"/>
        <v>1988</v>
      </c>
      <c r="E1951" t="s">
        <v>7</v>
      </c>
      <c r="F1951" s="8" t="str">
        <f t="shared" si="301"/>
        <v>Jul</v>
      </c>
      <c r="G1951">
        <v>22</v>
      </c>
      <c r="H1951" s="15" t="str">
        <f t="shared" si="302"/>
        <v>22-Jul-1988</v>
      </c>
      <c r="I1951" s="13">
        <v>32346</v>
      </c>
      <c r="J1951" s="18">
        <f t="shared" si="303"/>
        <v>34</v>
      </c>
      <c r="K1951">
        <v>3</v>
      </c>
      <c r="L1951" s="14">
        <v>26607.89</v>
      </c>
      <c r="M1951" t="s">
        <v>8</v>
      </c>
      <c r="N1951">
        <f t="shared" si="304"/>
        <v>1</v>
      </c>
      <c r="O1951" s="8" t="str">
        <f t="shared" si="305"/>
        <v>tier - 2</v>
      </c>
      <c r="P1951" t="s">
        <v>13</v>
      </c>
      <c r="Q1951">
        <f t="shared" si="306"/>
        <v>2</v>
      </c>
      <c r="R1951" s="8" t="str">
        <f t="shared" si="307"/>
        <v>tier - 1</v>
      </c>
      <c r="S1951" t="s">
        <v>39</v>
      </c>
      <c r="T1951" s="8" t="str">
        <f t="shared" si="308"/>
        <v>R1011</v>
      </c>
    </row>
    <row r="1952" spans="1:20">
      <c r="A1952" t="s">
        <v>1980</v>
      </c>
      <c r="B1952" t="str">
        <f t="shared" si="309"/>
        <v>Id389</v>
      </c>
      <c r="C1952">
        <v>1991</v>
      </c>
      <c r="D1952" s="8">
        <f t="shared" si="300"/>
        <v>1991</v>
      </c>
      <c r="E1952" t="s">
        <v>32</v>
      </c>
      <c r="F1952" s="8" t="str">
        <f t="shared" si="301"/>
        <v>Aug</v>
      </c>
      <c r="G1952">
        <v>22</v>
      </c>
      <c r="H1952" s="15" t="str">
        <f t="shared" si="302"/>
        <v>22-Aug-1991</v>
      </c>
      <c r="I1952" s="13">
        <v>33472</v>
      </c>
      <c r="J1952" s="18">
        <f t="shared" si="303"/>
        <v>31</v>
      </c>
      <c r="K1952">
        <v>3</v>
      </c>
      <c r="L1952" s="14">
        <v>26912.560000000001</v>
      </c>
      <c r="M1952" t="s">
        <v>8</v>
      </c>
      <c r="N1952">
        <f t="shared" si="304"/>
        <v>1</v>
      </c>
      <c r="O1952" s="8" t="str">
        <f t="shared" si="305"/>
        <v>tier - 2</v>
      </c>
      <c r="P1952" t="s">
        <v>8</v>
      </c>
      <c r="Q1952">
        <f t="shared" si="306"/>
        <v>9</v>
      </c>
      <c r="R1952" s="8" t="str">
        <f t="shared" si="307"/>
        <v>tier - 2</v>
      </c>
      <c r="S1952" t="s">
        <v>39</v>
      </c>
      <c r="T1952" s="8" t="str">
        <f t="shared" si="308"/>
        <v>R1011</v>
      </c>
    </row>
    <row r="1953" spans="1:20">
      <c r="A1953" t="s">
        <v>1981</v>
      </c>
      <c r="B1953" t="str">
        <f t="shared" si="309"/>
        <v>Id388</v>
      </c>
      <c r="C1953">
        <v>1958</v>
      </c>
      <c r="D1953" s="8">
        <f t="shared" si="300"/>
        <v>1958</v>
      </c>
      <c r="E1953" t="s">
        <v>27</v>
      </c>
      <c r="F1953" s="8" t="str">
        <f t="shared" si="301"/>
        <v>Dec</v>
      </c>
      <c r="G1953">
        <v>25</v>
      </c>
      <c r="H1953" s="15" t="str">
        <f t="shared" si="302"/>
        <v>25-Dec-1958</v>
      </c>
      <c r="I1953" s="13">
        <v>21544</v>
      </c>
      <c r="J1953" s="18">
        <f t="shared" si="303"/>
        <v>64</v>
      </c>
      <c r="K1953">
        <v>0</v>
      </c>
      <c r="L1953" s="14">
        <v>26926.51</v>
      </c>
      <c r="M1953" t="s">
        <v>8</v>
      </c>
      <c r="N1953">
        <f t="shared" si="304"/>
        <v>1</v>
      </c>
      <c r="O1953" s="8" t="str">
        <f t="shared" si="305"/>
        <v>tier - 2</v>
      </c>
      <c r="P1953" t="s">
        <v>13</v>
      </c>
      <c r="Q1953">
        <f t="shared" si="306"/>
        <v>2</v>
      </c>
      <c r="R1953" s="8" t="str">
        <f t="shared" si="307"/>
        <v>tier - 1</v>
      </c>
      <c r="S1953" t="s">
        <v>10</v>
      </c>
      <c r="T1953" s="8" t="str">
        <f t="shared" si="308"/>
        <v>R1013</v>
      </c>
    </row>
    <row r="1954" spans="1:20">
      <c r="A1954" t="s">
        <v>1982</v>
      </c>
      <c r="B1954" t="str">
        <f t="shared" si="309"/>
        <v>Id387</v>
      </c>
      <c r="C1954">
        <v>2002</v>
      </c>
      <c r="D1954" s="8">
        <f t="shared" si="300"/>
        <v>2002</v>
      </c>
      <c r="E1954" t="s">
        <v>15</v>
      </c>
      <c r="F1954" s="8" t="str">
        <f t="shared" si="301"/>
        <v>Jun</v>
      </c>
      <c r="G1954">
        <v>17</v>
      </c>
      <c r="H1954" s="15" t="str">
        <f t="shared" si="302"/>
        <v>17-Jun-2002</v>
      </c>
      <c r="I1954" s="13">
        <v>37424</v>
      </c>
      <c r="J1954" s="18">
        <f t="shared" si="303"/>
        <v>20</v>
      </c>
      <c r="K1954">
        <v>0</v>
      </c>
      <c r="L1954" s="14">
        <v>26927.69</v>
      </c>
      <c r="M1954" t="s">
        <v>8</v>
      </c>
      <c r="N1954">
        <f t="shared" si="304"/>
        <v>1</v>
      </c>
      <c r="O1954" s="8" t="str">
        <f t="shared" si="305"/>
        <v>tier - 2</v>
      </c>
      <c r="P1954" t="s">
        <v>8</v>
      </c>
      <c r="Q1954">
        <f t="shared" si="306"/>
        <v>9</v>
      </c>
      <c r="R1954" s="8" t="str">
        <f t="shared" si="307"/>
        <v>tier - 2</v>
      </c>
      <c r="S1954" t="s">
        <v>39</v>
      </c>
      <c r="T1954" s="8" t="str">
        <f t="shared" si="308"/>
        <v>R1011</v>
      </c>
    </row>
    <row r="1955" spans="1:20">
      <c r="A1955" t="s">
        <v>1983</v>
      </c>
      <c r="B1955" t="str">
        <f t="shared" si="309"/>
        <v>Id386</v>
      </c>
      <c r="C1955">
        <v>2000</v>
      </c>
      <c r="D1955" s="8">
        <f t="shared" si="300"/>
        <v>2000</v>
      </c>
      <c r="E1955" t="s">
        <v>12</v>
      </c>
      <c r="F1955" s="8" t="str">
        <f t="shared" si="301"/>
        <v>Nov</v>
      </c>
      <c r="G1955">
        <v>9</v>
      </c>
      <c r="H1955" s="15" t="str">
        <f t="shared" si="302"/>
        <v>9-Nov-2000</v>
      </c>
      <c r="I1955" s="13">
        <v>36839</v>
      </c>
      <c r="J1955" s="18">
        <f t="shared" si="303"/>
        <v>22</v>
      </c>
      <c r="K1955">
        <v>0</v>
      </c>
      <c r="L1955" s="14">
        <v>26936.98</v>
      </c>
      <c r="M1955" t="s">
        <v>8</v>
      </c>
      <c r="N1955">
        <f t="shared" si="304"/>
        <v>1</v>
      </c>
      <c r="O1955" s="8" t="str">
        <f t="shared" si="305"/>
        <v>tier - 2</v>
      </c>
      <c r="P1955" t="s">
        <v>9</v>
      </c>
      <c r="Q1955">
        <f t="shared" si="306"/>
        <v>1</v>
      </c>
      <c r="R1955" s="8" t="str">
        <f t="shared" si="307"/>
        <v>tier - 3</v>
      </c>
      <c r="S1955" t="s">
        <v>39</v>
      </c>
      <c r="T1955" s="8" t="str">
        <f t="shared" si="308"/>
        <v>R1011</v>
      </c>
    </row>
    <row r="1956" spans="1:20">
      <c r="A1956" t="s">
        <v>1984</v>
      </c>
      <c r="B1956" t="str">
        <f t="shared" si="309"/>
        <v>Id385</v>
      </c>
      <c r="C1956">
        <v>1960</v>
      </c>
      <c r="D1956" s="8">
        <f t="shared" si="300"/>
        <v>1960</v>
      </c>
      <c r="E1956" t="s">
        <v>7</v>
      </c>
      <c r="F1956" s="8" t="str">
        <f t="shared" si="301"/>
        <v>Jul</v>
      </c>
      <c r="G1956">
        <v>9</v>
      </c>
      <c r="H1956" s="15" t="str">
        <f t="shared" si="302"/>
        <v>9-Jul-1960</v>
      </c>
      <c r="I1956" s="13">
        <v>22106</v>
      </c>
      <c r="J1956" s="18">
        <f t="shared" si="303"/>
        <v>62</v>
      </c>
      <c r="K1956">
        <v>1</v>
      </c>
      <c r="L1956" s="14">
        <v>27000.98</v>
      </c>
      <c r="M1956" t="s">
        <v>8</v>
      </c>
      <c r="N1956">
        <f t="shared" si="304"/>
        <v>1</v>
      </c>
      <c r="O1956" s="8" t="str">
        <f t="shared" si="305"/>
        <v>tier - 2</v>
      </c>
      <c r="P1956" t="s">
        <v>8</v>
      </c>
      <c r="Q1956">
        <f t="shared" si="306"/>
        <v>9</v>
      </c>
      <c r="R1956" s="8" t="str">
        <f t="shared" si="307"/>
        <v>tier - 2</v>
      </c>
      <c r="S1956" t="s">
        <v>10</v>
      </c>
      <c r="T1956" s="8" t="str">
        <f t="shared" si="308"/>
        <v>R1013</v>
      </c>
    </row>
    <row r="1957" spans="1:20">
      <c r="A1957" t="s">
        <v>1985</v>
      </c>
      <c r="B1957" t="str">
        <f t="shared" si="309"/>
        <v>Id384</v>
      </c>
      <c r="C1957">
        <v>1958</v>
      </c>
      <c r="D1957" s="8">
        <f t="shared" si="300"/>
        <v>1958</v>
      </c>
      <c r="E1957" t="s">
        <v>15</v>
      </c>
      <c r="F1957" s="8" t="str">
        <f t="shared" si="301"/>
        <v>Jun</v>
      </c>
      <c r="G1957">
        <v>30</v>
      </c>
      <c r="H1957" s="15" t="str">
        <f t="shared" si="302"/>
        <v>30-Jun-1958</v>
      </c>
      <c r="I1957" s="13">
        <v>21366</v>
      </c>
      <c r="J1957" s="18">
        <f t="shared" si="303"/>
        <v>64</v>
      </c>
      <c r="K1957">
        <v>0</v>
      </c>
      <c r="L1957" s="14">
        <v>27037.91</v>
      </c>
      <c r="M1957" t="s">
        <v>8</v>
      </c>
      <c r="N1957">
        <f t="shared" si="304"/>
        <v>1</v>
      </c>
      <c r="O1957" s="8" t="str">
        <f t="shared" si="305"/>
        <v>tier - 2</v>
      </c>
      <c r="P1957" t="s">
        <v>8</v>
      </c>
      <c r="Q1957">
        <f t="shared" si="306"/>
        <v>9</v>
      </c>
      <c r="R1957" s="8" t="str">
        <f t="shared" si="307"/>
        <v>tier - 2</v>
      </c>
      <c r="S1957" t="s">
        <v>10</v>
      </c>
      <c r="T1957" s="8" t="str">
        <f t="shared" si="308"/>
        <v>R1013</v>
      </c>
    </row>
    <row r="1958" spans="1:20">
      <c r="A1958" t="s">
        <v>1986</v>
      </c>
      <c r="B1958" t="str">
        <f t="shared" si="309"/>
        <v>Id383</v>
      </c>
      <c r="C1958">
        <v>1994</v>
      </c>
      <c r="D1958" s="8">
        <f t="shared" si="300"/>
        <v>1994</v>
      </c>
      <c r="E1958" t="s">
        <v>7</v>
      </c>
      <c r="F1958" s="8" t="str">
        <f t="shared" si="301"/>
        <v>Jul</v>
      </c>
      <c r="G1958">
        <v>2</v>
      </c>
      <c r="H1958" s="15" t="str">
        <f t="shared" si="302"/>
        <v>2-Jul-1994</v>
      </c>
      <c r="I1958" s="13">
        <v>34517</v>
      </c>
      <c r="J1958" s="18">
        <f t="shared" si="303"/>
        <v>28</v>
      </c>
      <c r="K1958">
        <v>0</v>
      </c>
      <c r="L1958" s="14">
        <v>27080.639999999999</v>
      </c>
      <c r="M1958" t="s">
        <v>8</v>
      </c>
      <c r="N1958">
        <f t="shared" si="304"/>
        <v>1</v>
      </c>
      <c r="O1958" s="8" t="str">
        <f t="shared" si="305"/>
        <v>tier - 2</v>
      </c>
      <c r="P1958" t="s">
        <v>8</v>
      </c>
      <c r="Q1958">
        <f t="shared" si="306"/>
        <v>9</v>
      </c>
      <c r="R1958" s="8" t="str">
        <f t="shared" si="307"/>
        <v>tier - 2</v>
      </c>
      <c r="S1958" t="s">
        <v>39</v>
      </c>
      <c r="T1958" s="8" t="str">
        <f t="shared" si="308"/>
        <v>R1011</v>
      </c>
    </row>
    <row r="1959" spans="1:20">
      <c r="A1959" t="s">
        <v>1987</v>
      </c>
      <c r="B1959" t="str">
        <f t="shared" si="309"/>
        <v>Id382</v>
      </c>
      <c r="C1959">
        <v>1990</v>
      </c>
      <c r="D1959" s="8">
        <f t="shared" si="300"/>
        <v>1990</v>
      </c>
      <c r="E1959" t="s">
        <v>27</v>
      </c>
      <c r="F1959" s="8" t="str">
        <f t="shared" si="301"/>
        <v>Dec</v>
      </c>
      <c r="G1959">
        <v>13</v>
      </c>
      <c r="H1959" s="15" t="str">
        <f t="shared" si="302"/>
        <v>13-Dec-1990</v>
      </c>
      <c r="I1959" s="13">
        <v>33220</v>
      </c>
      <c r="J1959" s="18">
        <f t="shared" si="303"/>
        <v>32</v>
      </c>
      <c r="K1959">
        <v>3</v>
      </c>
      <c r="L1959" s="14">
        <v>27092.38</v>
      </c>
      <c r="M1959" t="s">
        <v>8</v>
      </c>
      <c r="N1959">
        <f t="shared" si="304"/>
        <v>1</v>
      </c>
      <c r="O1959" s="8" t="str">
        <f t="shared" si="305"/>
        <v>tier - 2</v>
      </c>
      <c r="P1959" t="s">
        <v>9</v>
      </c>
      <c r="Q1959">
        <f t="shared" si="306"/>
        <v>1</v>
      </c>
      <c r="R1959" s="8" t="str">
        <f t="shared" si="307"/>
        <v>tier - 3</v>
      </c>
      <c r="S1959" t="s">
        <v>39</v>
      </c>
      <c r="T1959" s="8" t="str">
        <f t="shared" si="308"/>
        <v>R1011</v>
      </c>
    </row>
    <row r="1960" spans="1:20">
      <c r="A1960" t="s">
        <v>1988</v>
      </c>
      <c r="B1960" t="str">
        <f t="shared" si="309"/>
        <v>Id381</v>
      </c>
      <c r="C1960">
        <v>1970</v>
      </c>
      <c r="D1960" s="8">
        <f t="shared" si="300"/>
        <v>1970</v>
      </c>
      <c r="E1960" t="s">
        <v>34</v>
      </c>
      <c r="F1960" s="8" t="str">
        <f t="shared" si="301"/>
        <v>Oct</v>
      </c>
      <c r="G1960">
        <v>2</v>
      </c>
      <c r="H1960" s="15" t="str">
        <f t="shared" si="302"/>
        <v>2-Oct-1970</v>
      </c>
      <c r="I1960" s="13">
        <v>25843</v>
      </c>
      <c r="J1960" s="18">
        <f t="shared" si="303"/>
        <v>52</v>
      </c>
      <c r="K1960">
        <v>0</v>
      </c>
      <c r="L1960" s="14">
        <v>27117.99</v>
      </c>
      <c r="M1960" t="s">
        <v>8</v>
      </c>
      <c r="N1960">
        <f t="shared" si="304"/>
        <v>1</v>
      </c>
      <c r="O1960" s="8" t="str">
        <f t="shared" si="305"/>
        <v>tier - 2</v>
      </c>
      <c r="P1960" t="s">
        <v>8</v>
      </c>
      <c r="Q1960">
        <f t="shared" si="306"/>
        <v>9</v>
      </c>
      <c r="R1960" s="8" t="str">
        <f t="shared" si="307"/>
        <v>tier - 2</v>
      </c>
      <c r="S1960" t="s">
        <v>10</v>
      </c>
      <c r="T1960" s="8" t="str">
        <f t="shared" si="308"/>
        <v>R1013</v>
      </c>
    </row>
    <row r="1961" spans="1:20">
      <c r="A1961" t="s">
        <v>1989</v>
      </c>
      <c r="B1961" t="str">
        <f t="shared" si="309"/>
        <v>Id380</v>
      </c>
      <c r="C1961">
        <v>1965</v>
      </c>
      <c r="D1961" s="8">
        <f t="shared" si="300"/>
        <v>1965</v>
      </c>
      <c r="E1961" t="s">
        <v>27</v>
      </c>
      <c r="F1961" s="8" t="str">
        <f t="shared" si="301"/>
        <v>Dec</v>
      </c>
      <c r="G1961">
        <v>21</v>
      </c>
      <c r="H1961" s="15" t="str">
        <f t="shared" si="302"/>
        <v>21-Dec-1965</v>
      </c>
      <c r="I1961" s="13">
        <v>24097</v>
      </c>
      <c r="J1961" s="18">
        <f t="shared" si="303"/>
        <v>57</v>
      </c>
      <c r="K1961">
        <v>0</v>
      </c>
      <c r="L1961" s="14">
        <v>27218.44</v>
      </c>
      <c r="M1961" t="s">
        <v>8</v>
      </c>
      <c r="N1961">
        <f t="shared" si="304"/>
        <v>1</v>
      </c>
      <c r="O1961" s="8" t="str">
        <f t="shared" si="305"/>
        <v>tier - 2</v>
      </c>
      <c r="P1961" t="s">
        <v>13</v>
      </c>
      <c r="Q1961">
        <f t="shared" si="306"/>
        <v>2</v>
      </c>
      <c r="R1961" s="8" t="str">
        <f t="shared" si="307"/>
        <v>tier - 1</v>
      </c>
      <c r="S1961" t="s">
        <v>353</v>
      </c>
      <c r="T1961" s="8" t="str">
        <f t="shared" si="308"/>
        <v>R1017</v>
      </c>
    </row>
    <row r="1962" spans="1:20">
      <c r="A1962" t="s">
        <v>1990</v>
      </c>
      <c r="B1962" t="str">
        <f t="shared" si="309"/>
        <v>Id379</v>
      </c>
      <c r="C1962">
        <v>1999</v>
      </c>
      <c r="D1962" s="8">
        <f t="shared" si="300"/>
        <v>1999</v>
      </c>
      <c r="E1962" t="s">
        <v>27</v>
      </c>
      <c r="F1962" s="8" t="str">
        <f t="shared" si="301"/>
        <v>Dec</v>
      </c>
      <c r="G1962">
        <v>2</v>
      </c>
      <c r="H1962" s="15" t="str">
        <f t="shared" si="302"/>
        <v>2-Dec-1999</v>
      </c>
      <c r="I1962" s="13">
        <v>36496</v>
      </c>
      <c r="J1962" s="18">
        <f t="shared" si="303"/>
        <v>23</v>
      </c>
      <c r="K1962">
        <v>0</v>
      </c>
      <c r="L1962" s="14">
        <v>27236.959999999999</v>
      </c>
      <c r="M1962" t="s">
        <v>8</v>
      </c>
      <c r="N1962">
        <f t="shared" si="304"/>
        <v>1</v>
      </c>
      <c r="O1962" s="8" t="str">
        <f t="shared" si="305"/>
        <v>tier - 2</v>
      </c>
      <c r="P1962" t="s">
        <v>13</v>
      </c>
      <c r="Q1962">
        <f t="shared" si="306"/>
        <v>2</v>
      </c>
      <c r="R1962" s="8" t="str">
        <f t="shared" si="307"/>
        <v>tier - 1</v>
      </c>
      <c r="S1962" t="s">
        <v>39</v>
      </c>
      <c r="T1962" s="8" t="str">
        <f t="shared" si="308"/>
        <v>R1011</v>
      </c>
    </row>
    <row r="1963" spans="1:20">
      <c r="A1963" t="s">
        <v>1991</v>
      </c>
      <c r="B1963" t="str">
        <f t="shared" si="309"/>
        <v>Id378</v>
      </c>
      <c r="C1963">
        <v>1968</v>
      </c>
      <c r="D1963" s="8">
        <f t="shared" si="300"/>
        <v>1968</v>
      </c>
      <c r="E1963" t="s">
        <v>15</v>
      </c>
      <c r="F1963" s="8" t="str">
        <f t="shared" si="301"/>
        <v>Jun</v>
      </c>
      <c r="G1963">
        <v>6</v>
      </c>
      <c r="H1963" s="15" t="str">
        <f t="shared" si="302"/>
        <v>6-Jun-1968</v>
      </c>
      <c r="I1963" s="13">
        <v>24995</v>
      </c>
      <c r="J1963" s="18">
        <f t="shared" si="303"/>
        <v>55</v>
      </c>
      <c r="K1963">
        <v>3</v>
      </c>
      <c r="L1963" s="14">
        <v>27322.73</v>
      </c>
      <c r="M1963" t="s">
        <v>8</v>
      </c>
      <c r="N1963">
        <f t="shared" si="304"/>
        <v>1</v>
      </c>
      <c r="O1963" s="8" t="str">
        <f t="shared" si="305"/>
        <v>tier - 2</v>
      </c>
      <c r="P1963" t="s">
        <v>8</v>
      </c>
      <c r="Q1963">
        <f t="shared" si="306"/>
        <v>9</v>
      </c>
      <c r="R1963" s="8" t="str">
        <f t="shared" si="307"/>
        <v>tier - 2</v>
      </c>
      <c r="S1963" t="s">
        <v>10</v>
      </c>
      <c r="T1963" s="8" t="str">
        <f t="shared" si="308"/>
        <v>R1013</v>
      </c>
    </row>
    <row r="1964" spans="1:20">
      <c r="A1964" t="s">
        <v>1992</v>
      </c>
      <c r="B1964" t="str">
        <f t="shared" si="309"/>
        <v>Id377</v>
      </c>
      <c r="C1964">
        <v>1969</v>
      </c>
      <c r="D1964" s="8">
        <f t="shared" si="300"/>
        <v>1969</v>
      </c>
      <c r="E1964" t="s">
        <v>34</v>
      </c>
      <c r="F1964" s="8" t="str">
        <f t="shared" si="301"/>
        <v>Oct</v>
      </c>
      <c r="G1964">
        <v>16</v>
      </c>
      <c r="H1964" s="15" t="str">
        <f t="shared" si="302"/>
        <v>16-Oct-1969</v>
      </c>
      <c r="I1964" s="13">
        <v>25492</v>
      </c>
      <c r="J1964" s="18">
        <f t="shared" si="303"/>
        <v>53</v>
      </c>
      <c r="K1964">
        <v>0</v>
      </c>
      <c r="L1964" s="14">
        <v>27346.04</v>
      </c>
      <c r="M1964" t="s">
        <v>8</v>
      </c>
      <c r="N1964">
        <f t="shared" si="304"/>
        <v>1</v>
      </c>
      <c r="O1964" s="8" t="str">
        <f t="shared" si="305"/>
        <v>tier - 2</v>
      </c>
      <c r="P1964" t="s">
        <v>8</v>
      </c>
      <c r="Q1964">
        <f t="shared" si="306"/>
        <v>9</v>
      </c>
      <c r="R1964" s="8" t="str">
        <f t="shared" si="307"/>
        <v>tier - 2</v>
      </c>
      <c r="S1964" t="s">
        <v>10</v>
      </c>
      <c r="T1964" s="8" t="str">
        <f t="shared" si="308"/>
        <v>R1013</v>
      </c>
    </row>
    <row r="1965" spans="1:20">
      <c r="A1965" t="s">
        <v>1993</v>
      </c>
      <c r="B1965" t="str">
        <f t="shared" si="309"/>
        <v>Id376</v>
      </c>
      <c r="C1965">
        <v>1988</v>
      </c>
      <c r="D1965" s="8">
        <f t="shared" si="300"/>
        <v>1988</v>
      </c>
      <c r="E1965" t="s">
        <v>17</v>
      </c>
      <c r="F1965" s="8" t="str">
        <f t="shared" si="301"/>
        <v>Sep</v>
      </c>
      <c r="G1965">
        <v>15</v>
      </c>
      <c r="H1965" s="15" t="str">
        <f t="shared" si="302"/>
        <v>15-Sep-1988</v>
      </c>
      <c r="I1965" s="13">
        <v>32401</v>
      </c>
      <c r="J1965" s="18">
        <f t="shared" si="303"/>
        <v>34</v>
      </c>
      <c r="K1965">
        <v>2</v>
      </c>
      <c r="L1965" s="14">
        <v>27375.9</v>
      </c>
      <c r="M1965" t="s">
        <v>8</v>
      </c>
      <c r="N1965">
        <f t="shared" si="304"/>
        <v>1</v>
      </c>
      <c r="O1965" s="8" t="str">
        <f t="shared" si="305"/>
        <v>tier - 2</v>
      </c>
      <c r="P1965" t="s">
        <v>9</v>
      </c>
      <c r="Q1965">
        <f t="shared" si="306"/>
        <v>1</v>
      </c>
      <c r="R1965" s="8" t="str">
        <f t="shared" si="307"/>
        <v>tier - 3</v>
      </c>
      <c r="S1965" t="s">
        <v>161</v>
      </c>
      <c r="T1965" s="8" t="str">
        <f t="shared" si="308"/>
        <v>R1015</v>
      </c>
    </row>
    <row r="1966" spans="1:20">
      <c r="A1966" t="s">
        <v>1994</v>
      </c>
      <c r="B1966" t="str">
        <f t="shared" si="309"/>
        <v>Id375</v>
      </c>
      <c r="C1966">
        <v>1985</v>
      </c>
      <c r="D1966" s="8">
        <f t="shared" si="300"/>
        <v>1985</v>
      </c>
      <c r="E1966" t="s">
        <v>27</v>
      </c>
      <c r="F1966" s="8" t="str">
        <f t="shared" si="301"/>
        <v>Dec</v>
      </c>
      <c r="G1966">
        <v>5</v>
      </c>
      <c r="H1966" s="15" t="str">
        <f t="shared" si="302"/>
        <v>5-Dec-1985</v>
      </c>
      <c r="I1966" s="13">
        <v>31386</v>
      </c>
      <c r="J1966" s="18">
        <f t="shared" si="303"/>
        <v>37</v>
      </c>
      <c r="K1966">
        <v>3</v>
      </c>
      <c r="L1966" s="14">
        <v>27432.73</v>
      </c>
      <c r="M1966" t="s">
        <v>8</v>
      </c>
      <c r="N1966">
        <f t="shared" si="304"/>
        <v>1</v>
      </c>
      <c r="O1966" s="8" t="str">
        <f t="shared" si="305"/>
        <v>tier - 2</v>
      </c>
      <c r="P1966" t="s">
        <v>13</v>
      </c>
      <c r="Q1966">
        <f t="shared" si="306"/>
        <v>2</v>
      </c>
      <c r="R1966" s="8" t="str">
        <f t="shared" si="307"/>
        <v>tier - 1</v>
      </c>
      <c r="S1966" t="s">
        <v>39</v>
      </c>
      <c r="T1966" s="8" t="str">
        <f t="shared" si="308"/>
        <v>R1011</v>
      </c>
    </row>
    <row r="1967" spans="1:20">
      <c r="A1967" t="s">
        <v>1995</v>
      </c>
      <c r="B1967" t="str">
        <f t="shared" si="309"/>
        <v>Id374</v>
      </c>
      <c r="C1967">
        <v>1981</v>
      </c>
      <c r="D1967" s="8">
        <f t="shared" si="300"/>
        <v>1981</v>
      </c>
      <c r="E1967" t="s">
        <v>34</v>
      </c>
      <c r="F1967" s="8" t="str">
        <f t="shared" si="301"/>
        <v>Oct</v>
      </c>
      <c r="G1967">
        <v>3</v>
      </c>
      <c r="H1967" s="15" t="str">
        <f t="shared" si="302"/>
        <v>3-Oct-1981</v>
      </c>
      <c r="I1967" s="13">
        <v>29862</v>
      </c>
      <c r="J1967" s="18">
        <f t="shared" si="303"/>
        <v>41</v>
      </c>
      <c r="K1967">
        <v>1</v>
      </c>
      <c r="L1967" s="14">
        <v>27495.59</v>
      </c>
      <c r="M1967" t="s">
        <v>8</v>
      </c>
      <c r="N1967">
        <f t="shared" si="304"/>
        <v>1</v>
      </c>
      <c r="O1967" s="8" t="str">
        <f t="shared" si="305"/>
        <v>tier - 2</v>
      </c>
      <c r="P1967" t="s">
        <v>13</v>
      </c>
      <c r="Q1967">
        <f t="shared" si="306"/>
        <v>2</v>
      </c>
      <c r="R1967" s="8" t="str">
        <f t="shared" si="307"/>
        <v>tier - 1</v>
      </c>
      <c r="S1967" t="s">
        <v>39</v>
      </c>
      <c r="T1967" s="8" t="str">
        <f t="shared" si="308"/>
        <v>R1011</v>
      </c>
    </row>
    <row r="1968" spans="1:20">
      <c r="A1968" t="s">
        <v>1996</v>
      </c>
      <c r="B1968" t="str">
        <f t="shared" si="309"/>
        <v>Id373</v>
      </c>
      <c r="C1968">
        <v>1965</v>
      </c>
      <c r="D1968" s="8">
        <f t="shared" si="300"/>
        <v>1965</v>
      </c>
      <c r="E1968" t="s">
        <v>34</v>
      </c>
      <c r="F1968" s="8" t="str">
        <f t="shared" si="301"/>
        <v>Oct</v>
      </c>
      <c r="G1968">
        <v>19</v>
      </c>
      <c r="H1968" s="15" t="str">
        <f t="shared" si="302"/>
        <v>19-Oct-1965</v>
      </c>
      <c r="I1968" s="13">
        <v>24034</v>
      </c>
      <c r="J1968" s="18">
        <f t="shared" si="303"/>
        <v>57</v>
      </c>
      <c r="K1968">
        <v>0</v>
      </c>
      <c r="L1968" s="14">
        <v>27533.91</v>
      </c>
      <c r="M1968" t="s">
        <v>8</v>
      </c>
      <c r="N1968">
        <f t="shared" si="304"/>
        <v>1</v>
      </c>
      <c r="O1968" s="8" t="str">
        <f t="shared" si="305"/>
        <v>tier - 2</v>
      </c>
      <c r="P1968" t="s">
        <v>9</v>
      </c>
      <c r="Q1968">
        <f t="shared" si="306"/>
        <v>1</v>
      </c>
      <c r="R1968" s="8" t="str">
        <f t="shared" si="307"/>
        <v>tier - 3</v>
      </c>
      <c r="S1968" t="s">
        <v>10</v>
      </c>
      <c r="T1968" s="8" t="str">
        <f t="shared" si="308"/>
        <v>R1013</v>
      </c>
    </row>
    <row r="1969" spans="1:20">
      <c r="A1969" t="s">
        <v>1997</v>
      </c>
      <c r="B1969" t="str">
        <f t="shared" si="309"/>
        <v>Id372</v>
      </c>
      <c r="C1969">
        <v>1984</v>
      </c>
      <c r="D1969" s="8">
        <f t="shared" si="300"/>
        <v>1984</v>
      </c>
      <c r="E1969" t="s">
        <v>7</v>
      </c>
      <c r="F1969" s="8" t="str">
        <f t="shared" si="301"/>
        <v>Jul</v>
      </c>
      <c r="G1969">
        <v>22</v>
      </c>
      <c r="H1969" s="15" t="str">
        <f t="shared" si="302"/>
        <v>22-Jul-1984</v>
      </c>
      <c r="I1969" s="13">
        <v>30885</v>
      </c>
      <c r="J1969" s="18">
        <f t="shared" si="303"/>
        <v>38</v>
      </c>
      <c r="K1969">
        <v>3</v>
      </c>
      <c r="L1969" s="14">
        <v>27534.53</v>
      </c>
      <c r="M1969" t="s">
        <v>8</v>
      </c>
      <c r="N1969">
        <f t="shared" si="304"/>
        <v>1</v>
      </c>
      <c r="O1969" s="8" t="str">
        <f t="shared" si="305"/>
        <v>tier - 2</v>
      </c>
      <c r="P1969" t="s">
        <v>8</v>
      </c>
      <c r="Q1969">
        <f t="shared" si="306"/>
        <v>9</v>
      </c>
      <c r="R1969" s="8" t="str">
        <f t="shared" si="307"/>
        <v>tier - 2</v>
      </c>
      <c r="S1969" t="s">
        <v>39</v>
      </c>
      <c r="T1969" s="8" t="str">
        <f t="shared" si="308"/>
        <v>R1011</v>
      </c>
    </row>
    <row r="1970" spans="1:20">
      <c r="A1970" t="s">
        <v>1998</v>
      </c>
      <c r="B1970" t="str">
        <f t="shared" si="309"/>
        <v>Id371</v>
      </c>
      <c r="C1970">
        <v>1985</v>
      </c>
      <c r="D1970" s="8">
        <f t="shared" si="300"/>
        <v>1985</v>
      </c>
      <c r="E1970" t="s">
        <v>12</v>
      </c>
      <c r="F1970" s="8" t="str">
        <f t="shared" si="301"/>
        <v>Nov</v>
      </c>
      <c r="G1970">
        <v>6</v>
      </c>
      <c r="H1970" s="15" t="str">
        <f t="shared" si="302"/>
        <v>6-Nov-1985</v>
      </c>
      <c r="I1970" s="13">
        <v>31357</v>
      </c>
      <c r="J1970" s="18">
        <f t="shared" si="303"/>
        <v>37</v>
      </c>
      <c r="K1970">
        <v>3</v>
      </c>
      <c r="L1970" s="14">
        <v>27598.93</v>
      </c>
      <c r="M1970" t="s">
        <v>8</v>
      </c>
      <c r="N1970">
        <f t="shared" si="304"/>
        <v>1</v>
      </c>
      <c r="O1970" s="8" t="str">
        <f t="shared" si="305"/>
        <v>tier - 2</v>
      </c>
      <c r="P1970" t="s">
        <v>13</v>
      </c>
      <c r="Q1970">
        <f t="shared" si="306"/>
        <v>2</v>
      </c>
      <c r="R1970" s="8" t="str">
        <f t="shared" si="307"/>
        <v>tier - 1</v>
      </c>
      <c r="S1970" t="s">
        <v>39</v>
      </c>
      <c r="T1970" s="8" t="str">
        <f t="shared" si="308"/>
        <v>R1011</v>
      </c>
    </row>
    <row r="1971" spans="1:20">
      <c r="A1971" t="s">
        <v>1999</v>
      </c>
      <c r="B1971" t="str">
        <f t="shared" si="309"/>
        <v>Id370</v>
      </c>
      <c r="C1971">
        <v>1992</v>
      </c>
      <c r="D1971" s="8">
        <f t="shared" si="300"/>
        <v>1992</v>
      </c>
      <c r="E1971" t="s">
        <v>15</v>
      </c>
      <c r="F1971" s="8" t="str">
        <f t="shared" si="301"/>
        <v>Jun</v>
      </c>
      <c r="G1971">
        <v>11</v>
      </c>
      <c r="H1971" s="15" t="str">
        <f t="shared" si="302"/>
        <v>11-Jun-1992</v>
      </c>
      <c r="I1971" s="13">
        <v>33766</v>
      </c>
      <c r="J1971" s="18">
        <f t="shared" si="303"/>
        <v>30</v>
      </c>
      <c r="K1971">
        <v>0</v>
      </c>
      <c r="L1971" s="14">
        <v>27614.71</v>
      </c>
      <c r="M1971" t="s">
        <v>8</v>
      </c>
      <c r="N1971">
        <f t="shared" si="304"/>
        <v>1</v>
      </c>
      <c r="O1971" s="8" t="str">
        <f t="shared" si="305"/>
        <v>tier - 2</v>
      </c>
      <c r="P1971" t="s">
        <v>9</v>
      </c>
      <c r="Q1971">
        <f t="shared" si="306"/>
        <v>1</v>
      </c>
      <c r="R1971" s="8" t="str">
        <f t="shared" si="307"/>
        <v>tier - 3</v>
      </c>
      <c r="S1971" t="s">
        <v>39</v>
      </c>
      <c r="T1971" s="8" t="str">
        <f t="shared" si="308"/>
        <v>R1011</v>
      </c>
    </row>
    <row r="1972" spans="1:20">
      <c r="A1972" t="s">
        <v>2000</v>
      </c>
      <c r="B1972" t="str">
        <f t="shared" si="309"/>
        <v>Id369</v>
      </c>
      <c r="C1972">
        <v>1997</v>
      </c>
      <c r="D1972" s="8">
        <f t="shared" si="300"/>
        <v>1997</v>
      </c>
      <c r="E1972" t="s">
        <v>17</v>
      </c>
      <c r="F1972" s="8" t="str">
        <f t="shared" si="301"/>
        <v>Sep</v>
      </c>
      <c r="G1972">
        <v>9</v>
      </c>
      <c r="H1972" s="15" t="str">
        <f t="shared" si="302"/>
        <v>9-Sep-1997</v>
      </c>
      <c r="I1972" s="13">
        <v>35682</v>
      </c>
      <c r="J1972" s="18">
        <f t="shared" si="303"/>
        <v>25</v>
      </c>
      <c r="K1972">
        <v>0</v>
      </c>
      <c r="L1972" s="14">
        <v>27619.360000000001</v>
      </c>
      <c r="M1972" t="s">
        <v>8</v>
      </c>
      <c r="N1972">
        <f t="shared" si="304"/>
        <v>1</v>
      </c>
      <c r="O1972" s="8" t="str">
        <f t="shared" si="305"/>
        <v>tier - 2</v>
      </c>
      <c r="P1972" t="s">
        <v>9</v>
      </c>
      <c r="Q1972">
        <f t="shared" si="306"/>
        <v>1</v>
      </c>
      <c r="R1972" s="8" t="str">
        <f t="shared" si="307"/>
        <v>tier - 3</v>
      </c>
      <c r="S1972" t="s">
        <v>39</v>
      </c>
      <c r="T1972" s="8" t="str">
        <f t="shared" si="308"/>
        <v>R1011</v>
      </c>
    </row>
    <row r="1973" spans="1:20">
      <c r="A1973" t="s">
        <v>2001</v>
      </c>
      <c r="B1973" t="str">
        <f t="shared" si="309"/>
        <v>Id368</v>
      </c>
      <c r="C1973">
        <v>1997</v>
      </c>
      <c r="D1973" s="8">
        <f t="shared" si="300"/>
        <v>1997</v>
      </c>
      <c r="E1973" t="s">
        <v>34</v>
      </c>
      <c r="F1973" s="8" t="str">
        <f t="shared" si="301"/>
        <v>Oct</v>
      </c>
      <c r="G1973">
        <v>7</v>
      </c>
      <c r="H1973" s="15" t="str">
        <f t="shared" si="302"/>
        <v>7-Oct-1997</v>
      </c>
      <c r="I1973" s="13">
        <v>35710</v>
      </c>
      <c r="J1973" s="18">
        <f t="shared" si="303"/>
        <v>25</v>
      </c>
      <c r="K1973">
        <v>0</v>
      </c>
      <c r="L1973" s="14">
        <v>27625.17</v>
      </c>
      <c r="M1973" t="s">
        <v>13</v>
      </c>
      <c r="N1973">
        <f t="shared" si="304"/>
        <v>240</v>
      </c>
      <c r="O1973" s="8" t="str">
        <f t="shared" si="305"/>
        <v>tier - 1</v>
      </c>
      <c r="P1973" t="s">
        <v>13</v>
      </c>
      <c r="Q1973">
        <f t="shared" si="306"/>
        <v>2</v>
      </c>
      <c r="R1973" s="8" t="str">
        <f t="shared" si="307"/>
        <v>tier - 1</v>
      </c>
      <c r="S1973" t="s">
        <v>39</v>
      </c>
      <c r="T1973" s="8" t="str">
        <f t="shared" si="308"/>
        <v>R1011</v>
      </c>
    </row>
    <row r="1974" spans="1:20">
      <c r="A1974" t="s">
        <v>2002</v>
      </c>
      <c r="B1974" t="str">
        <f t="shared" si="309"/>
        <v>Id367</v>
      </c>
      <c r="C1974">
        <v>1992</v>
      </c>
      <c r="D1974" s="8">
        <f t="shared" si="300"/>
        <v>1992</v>
      </c>
      <c r="E1974" t="s">
        <v>7</v>
      </c>
      <c r="F1974" s="8" t="str">
        <f t="shared" si="301"/>
        <v>Jul</v>
      </c>
      <c r="G1974">
        <v>3</v>
      </c>
      <c r="H1974" s="15" t="str">
        <f t="shared" si="302"/>
        <v>3-Jul-1992</v>
      </c>
      <c r="I1974" s="13">
        <v>33788</v>
      </c>
      <c r="J1974" s="18">
        <f t="shared" si="303"/>
        <v>30</v>
      </c>
      <c r="K1974">
        <v>0</v>
      </c>
      <c r="L1974" s="14">
        <v>27696.11</v>
      </c>
      <c r="M1974" t="s">
        <v>13</v>
      </c>
      <c r="N1974">
        <f t="shared" si="304"/>
        <v>240</v>
      </c>
      <c r="O1974" s="8" t="str">
        <f t="shared" si="305"/>
        <v>tier - 1</v>
      </c>
      <c r="P1974" t="s">
        <v>8</v>
      </c>
      <c r="Q1974">
        <f t="shared" si="306"/>
        <v>9</v>
      </c>
      <c r="R1974" s="8" t="str">
        <f t="shared" si="307"/>
        <v>tier - 2</v>
      </c>
      <c r="S1974" t="s">
        <v>39</v>
      </c>
      <c r="T1974" s="8" t="str">
        <f t="shared" si="308"/>
        <v>R1011</v>
      </c>
    </row>
    <row r="1975" spans="1:20">
      <c r="A1975" t="s">
        <v>2003</v>
      </c>
      <c r="B1975" t="str">
        <f t="shared" si="309"/>
        <v>Id366</v>
      </c>
      <c r="C1975">
        <v>2002</v>
      </c>
      <c r="D1975" s="8">
        <f t="shared" si="300"/>
        <v>2002</v>
      </c>
      <c r="E1975" t="s">
        <v>27</v>
      </c>
      <c r="F1975" s="8" t="str">
        <f t="shared" si="301"/>
        <v>Dec</v>
      </c>
      <c r="G1975">
        <v>6</v>
      </c>
      <c r="H1975" s="15" t="str">
        <f t="shared" si="302"/>
        <v>6-Dec-2002</v>
      </c>
      <c r="I1975" s="13">
        <v>37596</v>
      </c>
      <c r="J1975" s="18">
        <f t="shared" si="303"/>
        <v>20</v>
      </c>
      <c r="K1975">
        <v>1</v>
      </c>
      <c r="L1975" s="14">
        <v>27724.29</v>
      </c>
      <c r="M1975" t="s">
        <v>13</v>
      </c>
      <c r="N1975">
        <f t="shared" si="304"/>
        <v>240</v>
      </c>
      <c r="O1975" s="8" t="str">
        <f t="shared" si="305"/>
        <v>tier - 1</v>
      </c>
      <c r="P1975" t="s">
        <v>9</v>
      </c>
      <c r="Q1975">
        <f t="shared" si="306"/>
        <v>1</v>
      </c>
      <c r="R1975" s="8" t="str">
        <f t="shared" si="307"/>
        <v>tier - 3</v>
      </c>
      <c r="S1975" t="s">
        <v>10</v>
      </c>
      <c r="T1975" s="8" t="str">
        <f t="shared" si="308"/>
        <v>R1013</v>
      </c>
    </row>
    <row r="1976" spans="1:20">
      <c r="A1976" t="s">
        <v>2004</v>
      </c>
      <c r="B1976" t="str">
        <f t="shared" si="309"/>
        <v>Id365</v>
      </c>
      <c r="C1976">
        <v>1960</v>
      </c>
      <c r="D1976" s="8">
        <f t="shared" si="300"/>
        <v>1960</v>
      </c>
      <c r="E1976" t="s">
        <v>7</v>
      </c>
      <c r="F1976" s="8" t="str">
        <f t="shared" si="301"/>
        <v>Jul</v>
      </c>
      <c r="G1976">
        <v>6</v>
      </c>
      <c r="H1976" s="15" t="str">
        <f t="shared" si="302"/>
        <v>6-Jul-1960</v>
      </c>
      <c r="I1976" s="13">
        <v>22103</v>
      </c>
      <c r="J1976" s="18">
        <f t="shared" si="303"/>
        <v>62</v>
      </c>
      <c r="K1976">
        <v>0</v>
      </c>
      <c r="L1976" s="14">
        <v>27808.73</v>
      </c>
      <c r="M1976" t="s">
        <v>13</v>
      </c>
      <c r="N1976">
        <f t="shared" si="304"/>
        <v>240</v>
      </c>
      <c r="O1976" s="8" t="str">
        <f t="shared" si="305"/>
        <v>tier - 1</v>
      </c>
      <c r="P1976" t="s">
        <v>13</v>
      </c>
      <c r="Q1976">
        <f t="shared" si="306"/>
        <v>2</v>
      </c>
      <c r="R1976" s="8" t="str">
        <f t="shared" si="307"/>
        <v>tier - 1</v>
      </c>
      <c r="S1976" t="s">
        <v>10</v>
      </c>
      <c r="T1976" s="8" t="str">
        <f t="shared" si="308"/>
        <v>R1013</v>
      </c>
    </row>
    <row r="1977" spans="1:20">
      <c r="A1977" t="s">
        <v>2005</v>
      </c>
      <c r="B1977" t="str">
        <f t="shared" si="309"/>
        <v>Id364</v>
      </c>
      <c r="C1977">
        <v>1985</v>
      </c>
      <c r="D1977" s="8">
        <f t="shared" si="300"/>
        <v>1985</v>
      </c>
      <c r="E1977" t="s">
        <v>27</v>
      </c>
      <c r="F1977" s="8" t="str">
        <f t="shared" si="301"/>
        <v>Dec</v>
      </c>
      <c r="G1977">
        <v>4</v>
      </c>
      <c r="H1977" s="15" t="str">
        <f t="shared" si="302"/>
        <v>4-Dec-1985</v>
      </c>
      <c r="I1977" s="13">
        <v>31385</v>
      </c>
      <c r="J1977" s="18">
        <f t="shared" si="303"/>
        <v>37</v>
      </c>
      <c r="K1977">
        <v>3</v>
      </c>
      <c r="L1977" s="14">
        <v>27849.94</v>
      </c>
      <c r="M1977" t="s">
        <v>13</v>
      </c>
      <c r="N1977">
        <f t="shared" si="304"/>
        <v>240</v>
      </c>
      <c r="O1977" s="8" t="str">
        <f t="shared" si="305"/>
        <v>tier - 1</v>
      </c>
      <c r="P1977" t="s">
        <v>13</v>
      </c>
      <c r="Q1977">
        <f t="shared" si="306"/>
        <v>2</v>
      </c>
      <c r="R1977" s="8" t="str">
        <f t="shared" si="307"/>
        <v>tier - 1</v>
      </c>
      <c r="S1977" t="s">
        <v>39</v>
      </c>
      <c r="T1977" s="8" t="str">
        <f t="shared" si="308"/>
        <v>R1011</v>
      </c>
    </row>
    <row r="1978" spans="1:20">
      <c r="A1978" t="s">
        <v>2006</v>
      </c>
      <c r="B1978" t="str">
        <f t="shared" si="309"/>
        <v>Id363</v>
      </c>
      <c r="C1978">
        <v>1989</v>
      </c>
      <c r="D1978" s="8">
        <f t="shared" si="300"/>
        <v>1989</v>
      </c>
      <c r="E1978" t="s">
        <v>12</v>
      </c>
      <c r="F1978" s="8" t="str">
        <f t="shared" si="301"/>
        <v>Nov</v>
      </c>
      <c r="G1978">
        <v>21</v>
      </c>
      <c r="H1978" s="15" t="str">
        <f t="shared" si="302"/>
        <v>21-Nov-1989</v>
      </c>
      <c r="I1978" s="13">
        <v>32833</v>
      </c>
      <c r="J1978" s="18">
        <f t="shared" si="303"/>
        <v>33</v>
      </c>
      <c r="K1978">
        <v>3</v>
      </c>
      <c r="L1978" s="14">
        <v>27925.86</v>
      </c>
      <c r="M1978" t="s">
        <v>13</v>
      </c>
      <c r="N1978">
        <f t="shared" si="304"/>
        <v>240</v>
      </c>
      <c r="O1978" s="8" t="str">
        <f t="shared" si="305"/>
        <v>tier - 1</v>
      </c>
      <c r="P1978" t="s">
        <v>8</v>
      </c>
      <c r="Q1978">
        <f t="shared" si="306"/>
        <v>9</v>
      </c>
      <c r="R1978" s="8" t="str">
        <f t="shared" si="307"/>
        <v>tier - 2</v>
      </c>
      <c r="S1978" t="s">
        <v>39</v>
      </c>
      <c r="T1978" s="8" t="str">
        <f t="shared" si="308"/>
        <v>R1011</v>
      </c>
    </row>
    <row r="1979" spans="1:20">
      <c r="A1979" t="s">
        <v>2007</v>
      </c>
      <c r="B1979" t="str">
        <f t="shared" si="309"/>
        <v>Id362</v>
      </c>
      <c r="C1979">
        <v>1991</v>
      </c>
      <c r="D1979" s="8">
        <f t="shared" si="300"/>
        <v>1991</v>
      </c>
      <c r="E1979" t="s">
        <v>15</v>
      </c>
      <c r="F1979" s="8" t="str">
        <f t="shared" si="301"/>
        <v>Jun</v>
      </c>
      <c r="G1979">
        <v>4</v>
      </c>
      <c r="H1979" s="15" t="str">
        <f t="shared" si="302"/>
        <v>4-Jun-1991</v>
      </c>
      <c r="I1979" s="13">
        <v>33393</v>
      </c>
      <c r="J1979" s="18">
        <f t="shared" si="303"/>
        <v>32</v>
      </c>
      <c r="K1979">
        <v>3</v>
      </c>
      <c r="L1979" s="14">
        <v>27931.11</v>
      </c>
      <c r="M1979" t="s">
        <v>13</v>
      </c>
      <c r="N1979">
        <f t="shared" si="304"/>
        <v>240</v>
      </c>
      <c r="O1979" s="8" t="str">
        <f t="shared" si="305"/>
        <v>tier - 1</v>
      </c>
      <c r="P1979" t="s">
        <v>9</v>
      </c>
      <c r="Q1979">
        <f t="shared" si="306"/>
        <v>1</v>
      </c>
      <c r="R1979" s="8" t="str">
        <f t="shared" si="307"/>
        <v>tier - 3</v>
      </c>
      <c r="S1979" t="s">
        <v>39</v>
      </c>
      <c r="T1979" s="8" t="str">
        <f t="shared" si="308"/>
        <v>R1011</v>
      </c>
    </row>
    <row r="1980" spans="1:20">
      <c r="A1980" t="s">
        <v>2008</v>
      </c>
      <c r="B1980" t="str">
        <f t="shared" si="309"/>
        <v>Id361</v>
      </c>
      <c r="C1980">
        <v>1961</v>
      </c>
      <c r="D1980" s="8">
        <f t="shared" si="300"/>
        <v>1961</v>
      </c>
      <c r="E1980" t="s">
        <v>7</v>
      </c>
      <c r="F1980" s="8" t="str">
        <f t="shared" si="301"/>
        <v>Jul</v>
      </c>
      <c r="G1980">
        <v>28</v>
      </c>
      <c r="H1980" s="15" t="str">
        <f t="shared" si="302"/>
        <v>28-Jul-1961</v>
      </c>
      <c r="I1980" s="13">
        <v>22490</v>
      </c>
      <c r="J1980" s="18">
        <f t="shared" si="303"/>
        <v>61</v>
      </c>
      <c r="K1980">
        <v>3</v>
      </c>
      <c r="L1980" s="14">
        <v>27941.29</v>
      </c>
      <c r="M1980" t="s">
        <v>13</v>
      </c>
      <c r="N1980">
        <f t="shared" si="304"/>
        <v>240</v>
      </c>
      <c r="O1980" s="8" t="str">
        <f t="shared" si="305"/>
        <v>tier - 1</v>
      </c>
      <c r="P1980" t="s">
        <v>9</v>
      </c>
      <c r="Q1980">
        <f t="shared" si="306"/>
        <v>1</v>
      </c>
      <c r="R1980" s="8" t="str">
        <f t="shared" si="307"/>
        <v>tier - 3</v>
      </c>
      <c r="S1980" t="s">
        <v>39</v>
      </c>
      <c r="T1980" s="8" t="str">
        <f t="shared" si="308"/>
        <v>R1011</v>
      </c>
    </row>
    <row r="1981" spans="1:20">
      <c r="A1981" t="s">
        <v>2009</v>
      </c>
      <c r="B1981" t="str">
        <f t="shared" si="309"/>
        <v>Id360</v>
      </c>
      <c r="C1981">
        <v>1999</v>
      </c>
      <c r="D1981" s="8">
        <f t="shared" si="300"/>
        <v>1999</v>
      </c>
      <c r="E1981" t="s">
        <v>27</v>
      </c>
      <c r="F1981" s="8" t="str">
        <f t="shared" si="301"/>
        <v>Dec</v>
      </c>
      <c r="G1981">
        <v>21</v>
      </c>
      <c r="H1981" s="15" t="str">
        <f t="shared" si="302"/>
        <v>21-Dec-1999</v>
      </c>
      <c r="I1981" s="13">
        <v>36515</v>
      </c>
      <c r="J1981" s="18">
        <f t="shared" si="303"/>
        <v>23</v>
      </c>
      <c r="K1981">
        <v>0</v>
      </c>
      <c r="L1981" s="14">
        <v>27980.77</v>
      </c>
      <c r="M1981" t="s">
        <v>13</v>
      </c>
      <c r="N1981">
        <f t="shared" si="304"/>
        <v>240</v>
      </c>
      <c r="O1981" s="8" t="str">
        <f t="shared" si="305"/>
        <v>tier - 1</v>
      </c>
      <c r="P1981" t="s">
        <v>13</v>
      </c>
      <c r="Q1981">
        <f t="shared" si="306"/>
        <v>2</v>
      </c>
      <c r="R1981" s="8" t="str">
        <f t="shared" si="307"/>
        <v>tier - 1</v>
      </c>
      <c r="S1981" t="s">
        <v>39</v>
      </c>
      <c r="T1981" s="8" t="str">
        <f t="shared" si="308"/>
        <v>R1011</v>
      </c>
    </row>
    <row r="1982" spans="1:20">
      <c r="A1982" t="s">
        <v>2010</v>
      </c>
      <c r="B1982" t="str">
        <f t="shared" si="309"/>
        <v>Id359</v>
      </c>
      <c r="C1982">
        <v>1985</v>
      </c>
      <c r="D1982" s="8">
        <f t="shared" si="300"/>
        <v>1985</v>
      </c>
      <c r="E1982" t="s">
        <v>12</v>
      </c>
      <c r="F1982" s="8" t="str">
        <f t="shared" si="301"/>
        <v>Nov</v>
      </c>
      <c r="G1982">
        <v>29</v>
      </c>
      <c r="H1982" s="15" t="str">
        <f t="shared" si="302"/>
        <v>29-Nov-1985</v>
      </c>
      <c r="I1982" s="13">
        <v>31380</v>
      </c>
      <c r="J1982" s="18">
        <f t="shared" si="303"/>
        <v>37</v>
      </c>
      <c r="K1982">
        <v>3</v>
      </c>
      <c r="L1982" s="14">
        <v>28006.94</v>
      </c>
      <c r="M1982" t="s">
        <v>13</v>
      </c>
      <c r="N1982">
        <f t="shared" si="304"/>
        <v>240</v>
      </c>
      <c r="O1982" s="8" t="str">
        <f t="shared" si="305"/>
        <v>tier - 1</v>
      </c>
      <c r="P1982" t="s">
        <v>8</v>
      </c>
      <c r="Q1982">
        <f t="shared" si="306"/>
        <v>9</v>
      </c>
      <c r="R1982" s="8" t="str">
        <f t="shared" si="307"/>
        <v>tier - 2</v>
      </c>
      <c r="S1982" t="s">
        <v>39</v>
      </c>
      <c r="T1982" s="8" t="str">
        <f t="shared" si="308"/>
        <v>R1011</v>
      </c>
    </row>
    <row r="1983" spans="1:20">
      <c r="A1983" t="s">
        <v>2011</v>
      </c>
      <c r="B1983" t="str">
        <f t="shared" si="309"/>
        <v>Id358</v>
      </c>
      <c r="C1983">
        <v>1960</v>
      </c>
      <c r="D1983" s="8">
        <f t="shared" si="300"/>
        <v>1960</v>
      </c>
      <c r="E1983" t="s">
        <v>12</v>
      </c>
      <c r="F1983" s="8" t="str">
        <f t="shared" si="301"/>
        <v>Nov</v>
      </c>
      <c r="G1983">
        <v>22</v>
      </c>
      <c r="H1983" s="15" t="str">
        <f t="shared" si="302"/>
        <v>22-Nov-1960</v>
      </c>
      <c r="I1983" s="13">
        <v>22242</v>
      </c>
      <c r="J1983" s="18">
        <f t="shared" si="303"/>
        <v>62</v>
      </c>
      <c r="K1983">
        <v>0</v>
      </c>
      <c r="L1983" s="14">
        <v>28101.33</v>
      </c>
      <c r="M1983" t="s">
        <v>13</v>
      </c>
      <c r="N1983">
        <f t="shared" si="304"/>
        <v>240</v>
      </c>
      <c r="O1983" s="8" t="str">
        <f t="shared" si="305"/>
        <v>tier - 1</v>
      </c>
      <c r="P1983" t="s">
        <v>8</v>
      </c>
      <c r="Q1983">
        <f t="shared" si="306"/>
        <v>9</v>
      </c>
      <c r="R1983" s="8" t="str">
        <f t="shared" si="307"/>
        <v>tier - 2</v>
      </c>
      <c r="S1983" t="s">
        <v>163</v>
      </c>
      <c r="T1983" s="8" t="str">
        <f t="shared" si="308"/>
        <v>R1019</v>
      </c>
    </row>
    <row r="1984" spans="1:20">
      <c r="A1984" t="s">
        <v>2012</v>
      </c>
      <c r="B1984" t="str">
        <f t="shared" si="309"/>
        <v>Id357</v>
      </c>
      <c r="C1984">
        <v>1999</v>
      </c>
      <c r="D1984" s="8">
        <f t="shared" si="300"/>
        <v>1999</v>
      </c>
      <c r="E1984" t="s">
        <v>17</v>
      </c>
      <c r="F1984" s="8" t="str">
        <f t="shared" si="301"/>
        <v>Sep</v>
      </c>
      <c r="G1984">
        <v>6</v>
      </c>
      <c r="H1984" s="15" t="str">
        <f t="shared" si="302"/>
        <v>6-Sep-1999</v>
      </c>
      <c r="I1984" s="13">
        <v>36409</v>
      </c>
      <c r="J1984" s="18">
        <f t="shared" si="303"/>
        <v>23</v>
      </c>
      <c r="K1984">
        <v>0</v>
      </c>
      <c r="L1984" s="14">
        <v>28245.34</v>
      </c>
      <c r="M1984" t="s">
        <v>13</v>
      </c>
      <c r="N1984">
        <f t="shared" si="304"/>
        <v>240</v>
      </c>
      <c r="O1984" s="8" t="str">
        <f t="shared" si="305"/>
        <v>tier - 1</v>
      </c>
      <c r="P1984" t="s">
        <v>9</v>
      </c>
      <c r="Q1984">
        <f t="shared" si="306"/>
        <v>1</v>
      </c>
      <c r="R1984" s="8" t="str">
        <f t="shared" si="307"/>
        <v>tier - 3</v>
      </c>
      <c r="S1984" t="s">
        <v>39</v>
      </c>
      <c r="T1984" s="8" t="str">
        <f t="shared" si="308"/>
        <v>R1011</v>
      </c>
    </row>
    <row r="1985" spans="1:20">
      <c r="A1985" t="s">
        <v>2013</v>
      </c>
      <c r="B1985" t="str">
        <f t="shared" si="309"/>
        <v>Id356</v>
      </c>
      <c r="C1985">
        <v>1963</v>
      </c>
      <c r="D1985" s="8">
        <f t="shared" si="300"/>
        <v>1963</v>
      </c>
      <c r="E1985" t="s">
        <v>12</v>
      </c>
      <c r="F1985" s="8" t="str">
        <f t="shared" si="301"/>
        <v>Nov</v>
      </c>
      <c r="G1985">
        <v>25</v>
      </c>
      <c r="H1985" s="15" t="str">
        <f t="shared" si="302"/>
        <v>25-Nov-1963</v>
      </c>
      <c r="I1985" s="13">
        <v>23340</v>
      </c>
      <c r="J1985" s="18">
        <f t="shared" si="303"/>
        <v>59</v>
      </c>
      <c r="K1985">
        <v>1</v>
      </c>
      <c r="L1985" s="14">
        <v>28287.9</v>
      </c>
      <c r="M1985" t="s">
        <v>13</v>
      </c>
      <c r="N1985">
        <f t="shared" si="304"/>
        <v>240</v>
      </c>
      <c r="O1985" s="8" t="str">
        <f t="shared" si="305"/>
        <v>tier - 1</v>
      </c>
      <c r="P1985" t="s">
        <v>13</v>
      </c>
      <c r="Q1985">
        <f t="shared" si="306"/>
        <v>2</v>
      </c>
      <c r="R1985" s="8" t="str">
        <f t="shared" si="307"/>
        <v>tier - 1</v>
      </c>
      <c r="S1985" t="s">
        <v>10</v>
      </c>
      <c r="T1985" s="8" t="str">
        <f t="shared" si="308"/>
        <v>R1013</v>
      </c>
    </row>
    <row r="1986" spans="1:20">
      <c r="A1986" t="s">
        <v>2014</v>
      </c>
      <c r="B1986" t="str">
        <f t="shared" si="309"/>
        <v>Id355</v>
      </c>
      <c r="C1986">
        <v>1990</v>
      </c>
      <c r="D1986" s="8">
        <f t="shared" ref="D1986:D2049" si="310">IF(C1986="?",ROUND(AVERAGE($C$2:$C$2344),0),C1986)</f>
        <v>1990</v>
      </c>
      <c r="E1986" t="s">
        <v>27</v>
      </c>
      <c r="F1986" s="8" t="str">
        <f t="shared" ref="F1986:F2049" si="311">IF(E1986="?","Sep",E1986)</f>
        <v>Dec</v>
      </c>
      <c r="G1986">
        <v>24</v>
      </c>
      <c r="H1986" s="15" t="str">
        <f t="shared" ref="H1986:H2049" si="312">CONCATENATE(G1986,"-",F1986,"-",D1986)</f>
        <v>24-Dec-1990</v>
      </c>
      <c r="I1986" s="13">
        <v>33231</v>
      </c>
      <c r="J1986" s="18">
        <f t="shared" ref="J1986:J2049" si="313">DATEDIF(I1986,"8-6-2023","Y")</f>
        <v>32</v>
      </c>
      <c r="K1986">
        <v>3</v>
      </c>
      <c r="L1986" s="14">
        <v>28302.33</v>
      </c>
      <c r="M1986" t="s">
        <v>13</v>
      </c>
      <c r="N1986">
        <f t="shared" ref="N1986:N2049" si="314">MATCH(M1986,$M$2:$M$2344,0)</f>
        <v>240</v>
      </c>
      <c r="O1986" s="8" t="str">
        <f t="shared" ref="O1986:O2049" si="315">IF(M1986="?",INDEX($M$2:$M$2344,MODE($N$2:$N$2344)),M1986)</f>
        <v>tier - 1</v>
      </c>
      <c r="P1986" t="s">
        <v>8</v>
      </c>
      <c r="Q1986">
        <f t="shared" ref="Q1986:Q2049" si="316">MATCH(P1986,$P$2:$P$2344,0)</f>
        <v>9</v>
      </c>
      <c r="R1986" s="8" t="str">
        <f t="shared" ref="R1986:R2049" si="317">IF(P1986="?",INDEX($P$2:$P$2344,MODE($Q$2:$Q$2344)),P1986)</f>
        <v>tier - 2</v>
      </c>
      <c r="S1986" t="s">
        <v>39</v>
      </c>
      <c r="T1986" s="8" t="str">
        <f t="shared" ref="T1986:T2049" si="318">IF(S1986="?","Unknown",S1986)</f>
        <v>R1011</v>
      </c>
    </row>
    <row r="1987" spans="1:20">
      <c r="A1987" t="s">
        <v>2015</v>
      </c>
      <c r="B1987" t="str">
        <f t="shared" ref="B1987:B2050" si="319">IF(A1987="?", "Unknown",A1987)</f>
        <v>Id354</v>
      </c>
      <c r="C1987">
        <v>1977</v>
      </c>
      <c r="D1987" s="8">
        <f t="shared" si="310"/>
        <v>1977</v>
      </c>
      <c r="E1987" t="s">
        <v>27</v>
      </c>
      <c r="F1987" s="8" t="str">
        <f t="shared" si="311"/>
        <v>Dec</v>
      </c>
      <c r="G1987">
        <v>2</v>
      </c>
      <c r="H1987" s="15" t="str">
        <f t="shared" si="312"/>
        <v>2-Dec-1977</v>
      </c>
      <c r="I1987" s="13">
        <v>28461</v>
      </c>
      <c r="J1987" s="18">
        <f t="shared" si="313"/>
        <v>45</v>
      </c>
      <c r="K1987">
        <v>1</v>
      </c>
      <c r="L1987" s="14">
        <v>28340.19</v>
      </c>
      <c r="M1987" t="s">
        <v>13</v>
      </c>
      <c r="N1987">
        <f t="shared" si="314"/>
        <v>240</v>
      </c>
      <c r="O1987" s="8" t="str">
        <f t="shared" si="315"/>
        <v>tier - 1</v>
      </c>
      <c r="P1987" t="s">
        <v>8</v>
      </c>
      <c r="Q1987">
        <f t="shared" si="316"/>
        <v>9</v>
      </c>
      <c r="R1987" s="8" t="str">
        <f t="shared" si="317"/>
        <v>tier - 2</v>
      </c>
      <c r="S1987" t="s">
        <v>20</v>
      </c>
      <c r="T1987" s="8" t="str">
        <f t="shared" si="318"/>
        <v>R1012</v>
      </c>
    </row>
    <row r="1988" spans="1:20">
      <c r="A1988" t="s">
        <v>2016</v>
      </c>
      <c r="B1988" t="str">
        <f t="shared" si="319"/>
        <v>Id353</v>
      </c>
      <c r="C1988">
        <v>1974</v>
      </c>
      <c r="D1988" s="8">
        <f t="shared" si="310"/>
        <v>1974</v>
      </c>
      <c r="E1988" t="s">
        <v>17</v>
      </c>
      <c r="F1988" s="8" t="str">
        <f t="shared" si="311"/>
        <v>Sep</v>
      </c>
      <c r="G1988">
        <v>16</v>
      </c>
      <c r="H1988" s="15" t="str">
        <f t="shared" si="312"/>
        <v>16-Sep-1974</v>
      </c>
      <c r="I1988" s="13">
        <v>27288</v>
      </c>
      <c r="J1988" s="18">
        <f t="shared" si="313"/>
        <v>48</v>
      </c>
      <c r="K1988">
        <v>1</v>
      </c>
      <c r="L1988" s="14">
        <v>28468.92</v>
      </c>
      <c r="M1988" t="s">
        <v>13</v>
      </c>
      <c r="N1988">
        <f t="shared" si="314"/>
        <v>240</v>
      </c>
      <c r="O1988" s="8" t="str">
        <f t="shared" si="315"/>
        <v>tier - 1</v>
      </c>
      <c r="P1988" t="s">
        <v>13</v>
      </c>
      <c r="Q1988">
        <f t="shared" si="316"/>
        <v>2</v>
      </c>
      <c r="R1988" s="8" t="str">
        <f t="shared" si="317"/>
        <v>tier - 1</v>
      </c>
      <c r="S1988" t="s">
        <v>20</v>
      </c>
      <c r="T1988" s="8" t="str">
        <f t="shared" si="318"/>
        <v>R1012</v>
      </c>
    </row>
    <row r="1989" spans="1:20">
      <c r="A1989" t="s">
        <v>2017</v>
      </c>
      <c r="B1989" t="str">
        <f t="shared" si="319"/>
        <v>Id352</v>
      </c>
      <c r="C1989">
        <v>1982</v>
      </c>
      <c r="D1989" s="8">
        <f t="shared" si="310"/>
        <v>1982</v>
      </c>
      <c r="E1989" t="s">
        <v>27</v>
      </c>
      <c r="F1989" s="8" t="str">
        <f t="shared" si="311"/>
        <v>Dec</v>
      </c>
      <c r="G1989">
        <v>11</v>
      </c>
      <c r="H1989" s="15" t="str">
        <f t="shared" si="312"/>
        <v>11-Dec-1982</v>
      </c>
      <c r="I1989" s="13">
        <v>30296</v>
      </c>
      <c r="J1989" s="18">
        <f t="shared" si="313"/>
        <v>40</v>
      </c>
      <c r="K1989">
        <v>1</v>
      </c>
      <c r="L1989" s="14">
        <v>28476.73</v>
      </c>
      <c r="M1989" t="s">
        <v>13</v>
      </c>
      <c r="N1989">
        <f t="shared" si="314"/>
        <v>240</v>
      </c>
      <c r="O1989" s="8" t="str">
        <f t="shared" si="315"/>
        <v>tier - 1</v>
      </c>
      <c r="P1989" t="s">
        <v>8</v>
      </c>
      <c r="Q1989">
        <f t="shared" si="316"/>
        <v>9</v>
      </c>
      <c r="R1989" s="8" t="str">
        <f t="shared" si="317"/>
        <v>tier - 2</v>
      </c>
      <c r="S1989" t="s">
        <v>20</v>
      </c>
      <c r="T1989" s="8" t="str">
        <f t="shared" si="318"/>
        <v>R1012</v>
      </c>
    </row>
    <row r="1990" spans="1:20">
      <c r="A1990" t="s">
        <v>2018</v>
      </c>
      <c r="B1990" t="str">
        <f t="shared" si="319"/>
        <v>Id351</v>
      </c>
      <c r="C1990">
        <v>1985</v>
      </c>
      <c r="D1990" s="8">
        <f t="shared" si="310"/>
        <v>1985</v>
      </c>
      <c r="E1990" t="s">
        <v>17</v>
      </c>
      <c r="F1990" s="8" t="str">
        <f t="shared" si="311"/>
        <v>Sep</v>
      </c>
      <c r="G1990">
        <v>27</v>
      </c>
      <c r="H1990" s="15" t="str">
        <f t="shared" si="312"/>
        <v>27-Sep-1985</v>
      </c>
      <c r="I1990" s="13">
        <v>31317</v>
      </c>
      <c r="J1990" s="18">
        <f t="shared" si="313"/>
        <v>37</v>
      </c>
      <c r="K1990">
        <v>3</v>
      </c>
      <c r="L1990" s="14">
        <v>28542.86</v>
      </c>
      <c r="M1990" t="s">
        <v>13</v>
      </c>
      <c r="N1990">
        <f t="shared" si="314"/>
        <v>240</v>
      </c>
      <c r="O1990" s="8" t="str">
        <f t="shared" si="315"/>
        <v>tier - 1</v>
      </c>
      <c r="P1990" t="s">
        <v>9</v>
      </c>
      <c r="Q1990">
        <f t="shared" si="316"/>
        <v>1</v>
      </c>
      <c r="R1990" s="8" t="str">
        <f t="shared" si="317"/>
        <v>tier - 3</v>
      </c>
      <c r="S1990" t="s">
        <v>39</v>
      </c>
      <c r="T1990" s="8" t="str">
        <f t="shared" si="318"/>
        <v>R1011</v>
      </c>
    </row>
    <row r="1991" spans="1:20">
      <c r="A1991" t="s">
        <v>2019</v>
      </c>
      <c r="B1991" t="str">
        <f t="shared" si="319"/>
        <v>Id350</v>
      </c>
      <c r="C1991">
        <v>1990</v>
      </c>
      <c r="D1991" s="8">
        <f t="shared" si="310"/>
        <v>1990</v>
      </c>
      <c r="E1991" t="s">
        <v>27</v>
      </c>
      <c r="F1991" s="8" t="str">
        <f t="shared" si="311"/>
        <v>Dec</v>
      </c>
      <c r="G1991">
        <v>5</v>
      </c>
      <c r="H1991" s="15" t="str">
        <f t="shared" si="312"/>
        <v>5-Dec-1990</v>
      </c>
      <c r="I1991" s="13">
        <v>33212</v>
      </c>
      <c r="J1991" s="18">
        <f t="shared" si="313"/>
        <v>32</v>
      </c>
      <c r="K1991">
        <v>3</v>
      </c>
      <c r="L1991" s="14">
        <v>28716.14</v>
      </c>
      <c r="M1991" t="s">
        <v>13</v>
      </c>
      <c r="N1991">
        <f t="shared" si="314"/>
        <v>240</v>
      </c>
      <c r="O1991" s="8" t="str">
        <f t="shared" si="315"/>
        <v>tier - 1</v>
      </c>
      <c r="P1991" t="s">
        <v>9</v>
      </c>
      <c r="Q1991">
        <f t="shared" si="316"/>
        <v>1</v>
      </c>
      <c r="R1991" s="8" t="str">
        <f t="shared" si="317"/>
        <v>tier - 3</v>
      </c>
      <c r="S1991" t="s">
        <v>39</v>
      </c>
      <c r="T1991" s="8" t="str">
        <f t="shared" si="318"/>
        <v>R1011</v>
      </c>
    </row>
    <row r="1992" spans="1:20">
      <c r="A1992" t="s">
        <v>2020</v>
      </c>
      <c r="B1992" t="str">
        <f t="shared" si="319"/>
        <v>Id349</v>
      </c>
      <c r="C1992">
        <v>1961</v>
      </c>
      <c r="D1992" s="8">
        <f t="shared" si="310"/>
        <v>1961</v>
      </c>
      <c r="E1992" t="s">
        <v>32</v>
      </c>
      <c r="F1992" s="8" t="str">
        <f t="shared" si="311"/>
        <v>Aug</v>
      </c>
      <c r="G1992">
        <v>3</v>
      </c>
      <c r="H1992" s="15" t="str">
        <f t="shared" si="312"/>
        <v>3-Aug-1961</v>
      </c>
      <c r="I1992" s="13">
        <v>22496</v>
      </c>
      <c r="J1992" s="18">
        <f t="shared" si="313"/>
        <v>61</v>
      </c>
      <c r="K1992">
        <v>1</v>
      </c>
      <c r="L1992" s="14">
        <v>28868.66</v>
      </c>
      <c r="M1992" t="s">
        <v>13</v>
      </c>
      <c r="N1992">
        <f t="shared" si="314"/>
        <v>240</v>
      </c>
      <c r="O1992" s="8" t="str">
        <f t="shared" si="315"/>
        <v>tier - 1</v>
      </c>
      <c r="P1992" t="s">
        <v>8</v>
      </c>
      <c r="Q1992">
        <f t="shared" si="316"/>
        <v>9</v>
      </c>
      <c r="R1992" s="8" t="str">
        <f t="shared" si="317"/>
        <v>tier - 2</v>
      </c>
      <c r="S1992" t="s">
        <v>20</v>
      </c>
      <c r="T1992" s="8" t="str">
        <f t="shared" si="318"/>
        <v>R1012</v>
      </c>
    </row>
    <row r="1993" spans="1:20">
      <c r="A1993" t="s">
        <v>2021</v>
      </c>
      <c r="B1993" t="str">
        <f t="shared" si="319"/>
        <v>Id348</v>
      </c>
      <c r="C1993">
        <v>1962</v>
      </c>
      <c r="D1993" s="8">
        <f t="shared" si="310"/>
        <v>1962</v>
      </c>
      <c r="E1993" t="s">
        <v>7</v>
      </c>
      <c r="F1993" s="8" t="str">
        <f t="shared" si="311"/>
        <v>Jul</v>
      </c>
      <c r="G1993">
        <v>25</v>
      </c>
      <c r="H1993" s="15" t="str">
        <f t="shared" si="312"/>
        <v>25-Jul-1962</v>
      </c>
      <c r="I1993" s="13">
        <v>22852</v>
      </c>
      <c r="J1993" s="18">
        <f t="shared" si="313"/>
        <v>60</v>
      </c>
      <c r="K1993">
        <v>0</v>
      </c>
      <c r="L1993" s="14">
        <v>28923.14</v>
      </c>
      <c r="M1993" t="s">
        <v>13</v>
      </c>
      <c r="N1993">
        <f t="shared" si="314"/>
        <v>240</v>
      </c>
      <c r="O1993" s="8" t="str">
        <f t="shared" si="315"/>
        <v>tier - 1</v>
      </c>
      <c r="P1993" t="s">
        <v>13</v>
      </c>
      <c r="Q1993">
        <f t="shared" si="316"/>
        <v>2</v>
      </c>
      <c r="R1993" s="8" t="str">
        <f t="shared" si="317"/>
        <v>tier - 1</v>
      </c>
      <c r="S1993" t="s">
        <v>20</v>
      </c>
      <c r="T1993" s="8" t="str">
        <f t="shared" si="318"/>
        <v>R1012</v>
      </c>
    </row>
    <row r="1994" spans="1:20">
      <c r="A1994" t="s">
        <v>2022</v>
      </c>
      <c r="B1994" t="str">
        <f t="shared" si="319"/>
        <v>Id347</v>
      </c>
      <c r="C1994">
        <v>1959</v>
      </c>
      <c r="D1994" s="8">
        <f t="shared" si="310"/>
        <v>1959</v>
      </c>
      <c r="E1994" t="s">
        <v>27</v>
      </c>
      <c r="F1994" s="8" t="str">
        <f t="shared" si="311"/>
        <v>Dec</v>
      </c>
      <c r="G1994">
        <v>5</v>
      </c>
      <c r="H1994" s="15" t="str">
        <f t="shared" si="312"/>
        <v>5-Dec-1959</v>
      </c>
      <c r="I1994" s="13">
        <v>21889</v>
      </c>
      <c r="J1994" s="18">
        <f t="shared" si="313"/>
        <v>63</v>
      </c>
      <c r="K1994">
        <v>0</v>
      </c>
      <c r="L1994" s="14">
        <v>28950.47</v>
      </c>
      <c r="M1994" t="s">
        <v>13</v>
      </c>
      <c r="N1994">
        <f t="shared" si="314"/>
        <v>240</v>
      </c>
      <c r="O1994" s="8" t="str">
        <f t="shared" si="315"/>
        <v>tier - 1</v>
      </c>
      <c r="P1994" t="s">
        <v>13</v>
      </c>
      <c r="Q1994">
        <f t="shared" si="316"/>
        <v>2</v>
      </c>
      <c r="R1994" s="8" t="str">
        <f t="shared" si="317"/>
        <v>tier - 1</v>
      </c>
      <c r="S1994" t="s">
        <v>20</v>
      </c>
      <c r="T1994" s="8" t="str">
        <f t="shared" si="318"/>
        <v>R1012</v>
      </c>
    </row>
    <row r="1995" spans="1:20">
      <c r="A1995" t="s">
        <v>2023</v>
      </c>
      <c r="B1995" t="str">
        <f t="shared" si="319"/>
        <v>Id346</v>
      </c>
      <c r="C1995">
        <v>2003</v>
      </c>
      <c r="D1995" s="8">
        <f t="shared" si="310"/>
        <v>2003</v>
      </c>
      <c r="E1995" t="s">
        <v>17</v>
      </c>
      <c r="F1995" s="8" t="str">
        <f t="shared" si="311"/>
        <v>Sep</v>
      </c>
      <c r="G1995">
        <v>1</v>
      </c>
      <c r="H1995" s="15" t="str">
        <f t="shared" si="312"/>
        <v>1-Sep-2003</v>
      </c>
      <c r="I1995" s="13">
        <v>37865</v>
      </c>
      <c r="J1995" s="18">
        <f t="shared" si="313"/>
        <v>19</v>
      </c>
      <c r="K1995">
        <v>0</v>
      </c>
      <c r="L1995" s="14">
        <v>28998.68</v>
      </c>
      <c r="M1995" t="s">
        <v>13</v>
      </c>
      <c r="N1995">
        <f t="shared" si="314"/>
        <v>240</v>
      </c>
      <c r="O1995" s="8" t="str">
        <f t="shared" si="315"/>
        <v>tier - 1</v>
      </c>
      <c r="P1995" t="s">
        <v>9</v>
      </c>
      <c r="Q1995">
        <f t="shared" si="316"/>
        <v>1</v>
      </c>
      <c r="R1995" s="8" t="str">
        <f t="shared" si="317"/>
        <v>tier - 3</v>
      </c>
      <c r="S1995" t="s">
        <v>39</v>
      </c>
      <c r="T1995" s="8" t="str">
        <f t="shared" si="318"/>
        <v>R1011</v>
      </c>
    </row>
    <row r="1996" spans="1:20">
      <c r="A1996" t="s">
        <v>2024</v>
      </c>
      <c r="B1996" t="str">
        <f t="shared" si="319"/>
        <v>Id345</v>
      </c>
      <c r="C1996">
        <v>1992</v>
      </c>
      <c r="D1996" s="8">
        <f t="shared" si="310"/>
        <v>1992</v>
      </c>
      <c r="E1996" t="s">
        <v>7</v>
      </c>
      <c r="F1996" s="8" t="str">
        <f t="shared" si="311"/>
        <v>Jul</v>
      </c>
      <c r="G1996">
        <v>7</v>
      </c>
      <c r="H1996" s="15" t="str">
        <f t="shared" si="312"/>
        <v>7-Jul-1992</v>
      </c>
      <c r="I1996" s="13">
        <v>33792</v>
      </c>
      <c r="J1996" s="18">
        <f t="shared" si="313"/>
        <v>30</v>
      </c>
      <c r="K1996">
        <v>0</v>
      </c>
      <c r="L1996" s="14">
        <v>29007.82</v>
      </c>
      <c r="M1996" t="s">
        <v>13</v>
      </c>
      <c r="N1996">
        <f t="shared" si="314"/>
        <v>240</v>
      </c>
      <c r="O1996" s="8" t="str">
        <f t="shared" si="315"/>
        <v>tier - 1</v>
      </c>
      <c r="P1996" t="s">
        <v>9</v>
      </c>
      <c r="Q1996">
        <f t="shared" si="316"/>
        <v>1</v>
      </c>
      <c r="R1996" s="8" t="str">
        <f t="shared" si="317"/>
        <v>tier - 3</v>
      </c>
      <c r="S1996" t="s">
        <v>39</v>
      </c>
      <c r="T1996" s="8" t="str">
        <f t="shared" si="318"/>
        <v>R1011</v>
      </c>
    </row>
    <row r="1997" spans="1:20">
      <c r="A1997" t="s">
        <v>2025</v>
      </c>
      <c r="B1997" t="str">
        <f t="shared" si="319"/>
        <v>Id344</v>
      </c>
      <c r="C1997">
        <v>1980</v>
      </c>
      <c r="D1997" s="8">
        <f t="shared" si="310"/>
        <v>1980</v>
      </c>
      <c r="E1997" t="s">
        <v>7</v>
      </c>
      <c r="F1997" s="8" t="str">
        <f t="shared" si="311"/>
        <v>Jul</v>
      </c>
      <c r="G1997">
        <v>14</v>
      </c>
      <c r="H1997" s="15" t="str">
        <f t="shared" si="312"/>
        <v>14-Jul-1980</v>
      </c>
      <c r="I1997" s="13">
        <v>29416</v>
      </c>
      <c r="J1997" s="18">
        <f t="shared" si="313"/>
        <v>42</v>
      </c>
      <c r="K1997">
        <v>2</v>
      </c>
      <c r="L1997" s="14">
        <v>29114.21</v>
      </c>
      <c r="M1997" t="s">
        <v>13</v>
      </c>
      <c r="N1997">
        <f t="shared" si="314"/>
        <v>240</v>
      </c>
      <c r="O1997" s="8" t="str">
        <f t="shared" si="315"/>
        <v>tier - 1</v>
      </c>
      <c r="P1997" t="s">
        <v>9</v>
      </c>
      <c r="Q1997">
        <f t="shared" si="316"/>
        <v>1</v>
      </c>
      <c r="R1997" s="8" t="str">
        <f t="shared" si="317"/>
        <v>tier - 3</v>
      </c>
      <c r="S1997" t="s">
        <v>39</v>
      </c>
      <c r="T1997" s="8" t="str">
        <f t="shared" si="318"/>
        <v>R1011</v>
      </c>
    </row>
    <row r="1998" spans="1:20">
      <c r="A1998" t="s">
        <v>2026</v>
      </c>
      <c r="B1998" t="str">
        <f t="shared" si="319"/>
        <v>Id343</v>
      </c>
      <c r="C1998">
        <v>1978</v>
      </c>
      <c r="D1998" s="8">
        <f t="shared" si="310"/>
        <v>1978</v>
      </c>
      <c r="E1998" t="s">
        <v>12</v>
      </c>
      <c r="F1998" s="8" t="str">
        <f t="shared" si="311"/>
        <v>Nov</v>
      </c>
      <c r="G1998">
        <v>29</v>
      </c>
      <c r="H1998" s="15" t="str">
        <f t="shared" si="312"/>
        <v>29-Nov-1978</v>
      </c>
      <c r="I1998" s="13">
        <v>28823</v>
      </c>
      <c r="J1998" s="18">
        <f t="shared" si="313"/>
        <v>44</v>
      </c>
      <c r="K1998">
        <v>2</v>
      </c>
      <c r="L1998" s="14">
        <v>29114.77</v>
      </c>
      <c r="M1998" t="s">
        <v>13</v>
      </c>
      <c r="N1998">
        <f t="shared" si="314"/>
        <v>240</v>
      </c>
      <c r="O1998" s="8" t="str">
        <f t="shared" si="315"/>
        <v>tier - 1</v>
      </c>
      <c r="P1998" t="s">
        <v>13</v>
      </c>
      <c r="Q1998">
        <f t="shared" si="316"/>
        <v>2</v>
      </c>
      <c r="R1998" s="8" t="str">
        <f t="shared" si="317"/>
        <v>tier - 1</v>
      </c>
      <c r="S1998" t="s">
        <v>39</v>
      </c>
      <c r="T1998" s="8" t="str">
        <f t="shared" si="318"/>
        <v>R1011</v>
      </c>
    </row>
    <row r="1999" spans="1:20">
      <c r="A1999" t="s">
        <v>2027</v>
      </c>
      <c r="B1999" t="str">
        <f t="shared" si="319"/>
        <v>Id342</v>
      </c>
      <c r="C1999">
        <v>1961</v>
      </c>
      <c r="D1999" s="8">
        <f t="shared" si="310"/>
        <v>1961</v>
      </c>
      <c r="E1999" t="s">
        <v>27</v>
      </c>
      <c r="F1999" s="8" t="str">
        <f t="shared" si="311"/>
        <v>Dec</v>
      </c>
      <c r="G1999">
        <v>24</v>
      </c>
      <c r="H1999" s="15" t="str">
        <f t="shared" si="312"/>
        <v>24-Dec-1961</v>
      </c>
      <c r="I1999" s="13">
        <v>22639</v>
      </c>
      <c r="J1999" s="18">
        <f t="shared" si="313"/>
        <v>61</v>
      </c>
      <c r="K1999">
        <v>0</v>
      </c>
      <c r="L1999" s="14">
        <v>29141.360000000001</v>
      </c>
      <c r="M1999" t="s">
        <v>13</v>
      </c>
      <c r="N1999">
        <f t="shared" si="314"/>
        <v>240</v>
      </c>
      <c r="O1999" s="8" t="str">
        <f t="shared" si="315"/>
        <v>tier - 1</v>
      </c>
      <c r="P1999" t="s">
        <v>9</v>
      </c>
      <c r="Q1999">
        <f t="shared" si="316"/>
        <v>1</v>
      </c>
      <c r="R1999" s="8" t="str">
        <f t="shared" si="317"/>
        <v>tier - 3</v>
      </c>
      <c r="S1999" t="s">
        <v>20</v>
      </c>
      <c r="T1999" s="8" t="str">
        <f t="shared" si="318"/>
        <v>R1012</v>
      </c>
    </row>
    <row r="2000" spans="1:20">
      <c r="A2000" t="s">
        <v>2028</v>
      </c>
      <c r="B2000" t="str">
        <f t="shared" si="319"/>
        <v>Id341</v>
      </c>
      <c r="C2000">
        <v>1976</v>
      </c>
      <c r="D2000" s="8">
        <f t="shared" si="310"/>
        <v>1976</v>
      </c>
      <c r="E2000" t="s">
        <v>12</v>
      </c>
      <c r="F2000" s="8" t="str">
        <f t="shared" si="311"/>
        <v>Nov</v>
      </c>
      <c r="G2000">
        <v>8</v>
      </c>
      <c r="H2000" s="15" t="str">
        <f t="shared" si="312"/>
        <v>8-Nov-1976</v>
      </c>
      <c r="I2000" s="13">
        <v>28072</v>
      </c>
      <c r="J2000" s="18">
        <f t="shared" si="313"/>
        <v>46</v>
      </c>
      <c r="K2000">
        <v>2</v>
      </c>
      <c r="L2000" s="14">
        <v>29160.39</v>
      </c>
      <c r="M2000" t="s">
        <v>13</v>
      </c>
      <c r="N2000">
        <f t="shared" si="314"/>
        <v>240</v>
      </c>
      <c r="O2000" s="8" t="str">
        <f t="shared" si="315"/>
        <v>tier - 1</v>
      </c>
      <c r="P2000" t="s">
        <v>8</v>
      </c>
      <c r="Q2000">
        <f t="shared" si="316"/>
        <v>9</v>
      </c>
      <c r="R2000" s="8" t="str">
        <f t="shared" si="317"/>
        <v>tier - 2</v>
      </c>
      <c r="S2000" t="s">
        <v>39</v>
      </c>
      <c r="T2000" s="8" t="str">
        <f t="shared" si="318"/>
        <v>R1011</v>
      </c>
    </row>
    <row r="2001" spans="1:20">
      <c r="A2001" t="s">
        <v>2029</v>
      </c>
      <c r="B2001" t="str">
        <f t="shared" si="319"/>
        <v>Id340</v>
      </c>
      <c r="C2001">
        <v>1969</v>
      </c>
      <c r="D2001" s="8">
        <f t="shared" si="310"/>
        <v>1969</v>
      </c>
      <c r="E2001" t="s">
        <v>7</v>
      </c>
      <c r="F2001" s="8" t="str">
        <f t="shared" si="311"/>
        <v>Jul</v>
      </c>
      <c r="G2001">
        <v>9</v>
      </c>
      <c r="H2001" s="15" t="str">
        <f t="shared" si="312"/>
        <v>9-Jul-1969</v>
      </c>
      <c r="I2001" s="13">
        <v>25393</v>
      </c>
      <c r="J2001" s="18">
        <f t="shared" si="313"/>
        <v>53</v>
      </c>
      <c r="K2001">
        <v>2</v>
      </c>
      <c r="L2001" s="14">
        <v>29186.48</v>
      </c>
      <c r="M2001" t="s">
        <v>13</v>
      </c>
      <c r="N2001">
        <f t="shared" si="314"/>
        <v>240</v>
      </c>
      <c r="O2001" s="8" t="str">
        <f t="shared" si="315"/>
        <v>tier - 1</v>
      </c>
      <c r="P2001" t="s">
        <v>9</v>
      </c>
      <c r="Q2001">
        <f t="shared" si="316"/>
        <v>1</v>
      </c>
      <c r="R2001" s="8" t="str">
        <f t="shared" si="317"/>
        <v>tier - 3</v>
      </c>
      <c r="S2001" t="s">
        <v>244</v>
      </c>
      <c r="T2001" s="8" t="str">
        <f t="shared" si="318"/>
        <v>R1024</v>
      </c>
    </row>
    <row r="2002" spans="1:20">
      <c r="A2002" t="s">
        <v>2030</v>
      </c>
      <c r="B2002" t="str">
        <f t="shared" si="319"/>
        <v>Id339</v>
      </c>
      <c r="C2002">
        <v>1978</v>
      </c>
      <c r="D2002" s="8">
        <f t="shared" si="310"/>
        <v>1978</v>
      </c>
      <c r="E2002" t="s">
        <v>7</v>
      </c>
      <c r="F2002" s="8" t="str">
        <f t="shared" si="311"/>
        <v>Jul</v>
      </c>
      <c r="G2002">
        <v>21</v>
      </c>
      <c r="H2002" s="15" t="str">
        <f t="shared" si="312"/>
        <v>21-Jul-1978</v>
      </c>
      <c r="I2002" s="13">
        <v>28692</v>
      </c>
      <c r="J2002" s="18">
        <f t="shared" si="313"/>
        <v>44</v>
      </c>
      <c r="K2002">
        <v>2</v>
      </c>
      <c r="L2002" s="14">
        <v>29227.599999999999</v>
      </c>
      <c r="M2002" t="s">
        <v>13</v>
      </c>
      <c r="N2002">
        <f t="shared" si="314"/>
        <v>240</v>
      </c>
      <c r="O2002" s="8" t="str">
        <f t="shared" si="315"/>
        <v>tier - 1</v>
      </c>
      <c r="P2002" t="s">
        <v>9</v>
      </c>
      <c r="Q2002">
        <f t="shared" si="316"/>
        <v>1</v>
      </c>
      <c r="R2002" s="8" t="str">
        <f t="shared" si="317"/>
        <v>tier - 3</v>
      </c>
      <c r="S2002" t="s">
        <v>20</v>
      </c>
      <c r="T2002" s="8" t="str">
        <f t="shared" si="318"/>
        <v>R1012</v>
      </c>
    </row>
    <row r="2003" spans="1:20">
      <c r="A2003" t="s">
        <v>2031</v>
      </c>
      <c r="B2003" t="str">
        <f t="shared" si="319"/>
        <v>Id338</v>
      </c>
      <c r="C2003">
        <v>1958</v>
      </c>
      <c r="D2003" s="8">
        <f t="shared" si="310"/>
        <v>1958</v>
      </c>
      <c r="E2003" t="s">
        <v>15</v>
      </c>
      <c r="F2003" s="8" t="str">
        <f t="shared" si="311"/>
        <v>Jun</v>
      </c>
      <c r="G2003">
        <v>5</v>
      </c>
      <c r="H2003" s="15" t="str">
        <f t="shared" si="312"/>
        <v>5-Jun-1958</v>
      </c>
      <c r="I2003" s="13">
        <v>21341</v>
      </c>
      <c r="J2003" s="18">
        <f t="shared" si="313"/>
        <v>65</v>
      </c>
      <c r="K2003">
        <v>0</v>
      </c>
      <c r="L2003" s="14">
        <v>29330.98</v>
      </c>
      <c r="M2003" t="s">
        <v>13</v>
      </c>
      <c r="N2003">
        <f t="shared" si="314"/>
        <v>240</v>
      </c>
      <c r="O2003" s="8" t="str">
        <f t="shared" si="315"/>
        <v>tier - 1</v>
      </c>
      <c r="P2003" t="s">
        <v>8</v>
      </c>
      <c r="Q2003">
        <f t="shared" si="316"/>
        <v>9</v>
      </c>
      <c r="R2003" s="8" t="str">
        <f t="shared" si="317"/>
        <v>tier - 2</v>
      </c>
      <c r="S2003" t="s">
        <v>20</v>
      </c>
      <c r="T2003" s="8" t="str">
        <f t="shared" si="318"/>
        <v>R1012</v>
      </c>
    </row>
    <row r="2004" spans="1:20">
      <c r="A2004" t="s">
        <v>2032</v>
      </c>
      <c r="B2004" t="str">
        <f t="shared" si="319"/>
        <v>Id337</v>
      </c>
      <c r="C2004">
        <v>1985</v>
      </c>
      <c r="D2004" s="8">
        <f t="shared" si="310"/>
        <v>1985</v>
      </c>
      <c r="E2004" t="s">
        <v>12</v>
      </c>
      <c r="F2004" s="8" t="str">
        <f t="shared" si="311"/>
        <v>Nov</v>
      </c>
      <c r="G2004">
        <v>7</v>
      </c>
      <c r="H2004" s="15" t="str">
        <f t="shared" si="312"/>
        <v>7-Nov-1985</v>
      </c>
      <c r="I2004" s="13">
        <v>31358</v>
      </c>
      <c r="J2004" s="18">
        <f t="shared" si="313"/>
        <v>37</v>
      </c>
      <c r="K2004">
        <v>3</v>
      </c>
      <c r="L2004" s="14">
        <v>29352.560000000001</v>
      </c>
      <c r="M2004" t="s">
        <v>13</v>
      </c>
      <c r="N2004">
        <f t="shared" si="314"/>
        <v>240</v>
      </c>
      <c r="O2004" s="8" t="str">
        <f t="shared" si="315"/>
        <v>tier - 1</v>
      </c>
      <c r="P2004" t="s">
        <v>13</v>
      </c>
      <c r="Q2004">
        <f t="shared" si="316"/>
        <v>2</v>
      </c>
      <c r="R2004" s="8" t="str">
        <f t="shared" si="317"/>
        <v>tier - 1</v>
      </c>
      <c r="S2004" t="s">
        <v>39</v>
      </c>
      <c r="T2004" s="8" t="str">
        <f t="shared" si="318"/>
        <v>R1011</v>
      </c>
    </row>
    <row r="2005" spans="1:20">
      <c r="A2005" t="s">
        <v>2033</v>
      </c>
      <c r="B2005" t="str">
        <f t="shared" si="319"/>
        <v>Id336</v>
      </c>
      <c r="C2005">
        <v>1987</v>
      </c>
      <c r="D2005" s="8">
        <f t="shared" si="310"/>
        <v>1987</v>
      </c>
      <c r="E2005" t="s">
        <v>7</v>
      </c>
      <c r="F2005" s="8" t="str">
        <f t="shared" si="311"/>
        <v>Jul</v>
      </c>
      <c r="G2005">
        <v>16</v>
      </c>
      <c r="H2005" s="15" t="str">
        <f t="shared" si="312"/>
        <v>16-Jul-1987</v>
      </c>
      <c r="I2005" s="13">
        <v>31974</v>
      </c>
      <c r="J2005" s="18">
        <f t="shared" si="313"/>
        <v>35</v>
      </c>
      <c r="K2005">
        <v>3</v>
      </c>
      <c r="L2005" s="14">
        <v>29443.59</v>
      </c>
      <c r="M2005" t="s">
        <v>13</v>
      </c>
      <c r="N2005">
        <f t="shared" si="314"/>
        <v>240</v>
      </c>
      <c r="O2005" s="8" t="str">
        <f t="shared" si="315"/>
        <v>tier - 1</v>
      </c>
      <c r="P2005" t="s">
        <v>13</v>
      </c>
      <c r="Q2005">
        <f t="shared" si="316"/>
        <v>2</v>
      </c>
      <c r="R2005" s="8" t="str">
        <f t="shared" si="317"/>
        <v>tier - 1</v>
      </c>
      <c r="S2005" t="s">
        <v>39</v>
      </c>
      <c r="T2005" s="8" t="str">
        <f t="shared" si="318"/>
        <v>R1011</v>
      </c>
    </row>
    <row r="2006" spans="1:20">
      <c r="A2006" t="s">
        <v>2034</v>
      </c>
      <c r="B2006" t="str">
        <f t="shared" si="319"/>
        <v>Id335</v>
      </c>
      <c r="C2006">
        <v>1959</v>
      </c>
      <c r="D2006" s="8">
        <f t="shared" si="310"/>
        <v>1959</v>
      </c>
      <c r="E2006" t="s">
        <v>34</v>
      </c>
      <c r="F2006" s="8" t="str">
        <f t="shared" si="311"/>
        <v>Oct</v>
      </c>
      <c r="G2006">
        <v>20</v>
      </c>
      <c r="H2006" s="15" t="str">
        <f t="shared" si="312"/>
        <v>20-Oct-1959</v>
      </c>
      <c r="I2006" s="13">
        <v>21843</v>
      </c>
      <c r="J2006" s="18">
        <f t="shared" si="313"/>
        <v>63</v>
      </c>
      <c r="K2006">
        <v>0</v>
      </c>
      <c r="L2006" s="14">
        <v>29523.17</v>
      </c>
      <c r="M2006" t="s">
        <v>13</v>
      </c>
      <c r="N2006">
        <f t="shared" si="314"/>
        <v>240</v>
      </c>
      <c r="O2006" s="8" t="str">
        <f t="shared" si="315"/>
        <v>tier - 1</v>
      </c>
      <c r="P2006" t="s">
        <v>8</v>
      </c>
      <c r="Q2006">
        <f t="shared" si="316"/>
        <v>9</v>
      </c>
      <c r="R2006" s="8" t="str">
        <f t="shared" si="317"/>
        <v>tier - 2</v>
      </c>
      <c r="S2006" t="s">
        <v>244</v>
      </c>
      <c r="T2006" s="8" t="str">
        <f t="shared" si="318"/>
        <v>R1024</v>
      </c>
    </row>
    <row r="2007" spans="1:20">
      <c r="A2007" t="s">
        <v>2035</v>
      </c>
      <c r="B2007" t="str">
        <f t="shared" si="319"/>
        <v>Id334</v>
      </c>
      <c r="C2007">
        <v>1975</v>
      </c>
      <c r="D2007" s="8">
        <f t="shared" si="310"/>
        <v>1975</v>
      </c>
      <c r="E2007" t="s">
        <v>12</v>
      </c>
      <c r="F2007" s="8" t="str">
        <f t="shared" si="311"/>
        <v>Nov</v>
      </c>
      <c r="G2007">
        <v>3</v>
      </c>
      <c r="H2007" s="15" t="str">
        <f t="shared" si="312"/>
        <v>3-Nov-1975</v>
      </c>
      <c r="I2007" s="13">
        <v>27701</v>
      </c>
      <c r="J2007" s="18">
        <f t="shared" si="313"/>
        <v>47</v>
      </c>
      <c r="K2007">
        <v>1</v>
      </c>
      <c r="L2007" s="14">
        <v>29583.8</v>
      </c>
      <c r="M2007" t="s">
        <v>13</v>
      </c>
      <c r="N2007">
        <f t="shared" si="314"/>
        <v>240</v>
      </c>
      <c r="O2007" s="8" t="str">
        <f t="shared" si="315"/>
        <v>tier - 1</v>
      </c>
      <c r="P2007" t="s">
        <v>13</v>
      </c>
      <c r="Q2007">
        <f t="shared" si="316"/>
        <v>2</v>
      </c>
      <c r="R2007" s="8" t="str">
        <f t="shared" si="317"/>
        <v>tier - 1</v>
      </c>
      <c r="S2007" t="s">
        <v>39</v>
      </c>
      <c r="T2007" s="8" t="str">
        <f t="shared" si="318"/>
        <v>R1011</v>
      </c>
    </row>
    <row r="2008" spans="1:20">
      <c r="A2008" t="s">
        <v>2036</v>
      </c>
      <c r="B2008" t="str">
        <f t="shared" si="319"/>
        <v>Id333</v>
      </c>
      <c r="C2008">
        <v>1993</v>
      </c>
      <c r="D2008" s="8">
        <f t="shared" si="310"/>
        <v>1993</v>
      </c>
      <c r="E2008" t="s">
        <v>7</v>
      </c>
      <c r="F2008" s="8" t="str">
        <f t="shared" si="311"/>
        <v>Jul</v>
      </c>
      <c r="G2008">
        <v>27</v>
      </c>
      <c r="H2008" s="15" t="str">
        <f t="shared" si="312"/>
        <v>27-Jul-1993</v>
      </c>
      <c r="I2008" s="13">
        <v>34177</v>
      </c>
      <c r="J2008" s="18">
        <f t="shared" si="313"/>
        <v>29</v>
      </c>
      <c r="K2008">
        <v>0</v>
      </c>
      <c r="L2008" s="14">
        <v>29622.69</v>
      </c>
      <c r="M2008" t="s">
        <v>13</v>
      </c>
      <c r="N2008">
        <f t="shared" si="314"/>
        <v>240</v>
      </c>
      <c r="O2008" s="8" t="str">
        <f t="shared" si="315"/>
        <v>tier - 1</v>
      </c>
      <c r="P2008" t="s">
        <v>13</v>
      </c>
      <c r="Q2008">
        <f t="shared" si="316"/>
        <v>2</v>
      </c>
      <c r="R2008" s="8" t="str">
        <f t="shared" si="317"/>
        <v>tier - 1</v>
      </c>
      <c r="S2008" t="s">
        <v>39</v>
      </c>
      <c r="T2008" s="8" t="str">
        <f t="shared" si="318"/>
        <v>R1011</v>
      </c>
    </row>
    <row r="2009" spans="1:20">
      <c r="A2009" t="s">
        <v>2037</v>
      </c>
      <c r="B2009" t="str">
        <f t="shared" si="319"/>
        <v>Id332</v>
      </c>
      <c r="C2009">
        <v>1973</v>
      </c>
      <c r="D2009" s="8">
        <f t="shared" si="310"/>
        <v>1973</v>
      </c>
      <c r="E2009" t="s">
        <v>32</v>
      </c>
      <c r="F2009" s="8" t="str">
        <f t="shared" si="311"/>
        <v>Aug</v>
      </c>
      <c r="G2009">
        <v>23</v>
      </c>
      <c r="H2009" s="15" t="str">
        <f t="shared" si="312"/>
        <v>23-Aug-1973</v>
      </c>
      <c r="I2009" s="13">
        <v>26899</v>
      </c>
      <c r="J2009" s="18">
        <f t="shared" si="313"/>
        <v>49</v>
      </c>
      <c r="K2009">
        <v>0</v>
      </c>
      <c r="L2009" s="14">
        <v>29757.69</v>
      </c>
      <c r="M2009" t="s">
        <v>13</v>
      </c>
      <c r="N2009">
        <f t="shared" si="314"/>
        <v>240</v>
      </c>
      <c r="O2009" s="8" t="str">
        <f t="shared" si="315"/>
        <v>tier - 1</v>
      </c>
      <c r="P2009" t="s">
        <v>9</v>
      </c>
      <c r="Q2009">
        <f t="shared" si="316"/>
        <v>1</v>
      </c>
      <c r="R2009" s="8" t="str">
        <f t="shared" si="317"/>
        <v>tier - 3</v>
      </c>
      <c r="S2009" t="s">
        <v>39</v>
      </c>
      <c r="T2009" s="8" t="str">
        <f t="shared" si="318"/>
        <v>R1011</v>
      </c>
    </row>
    <row r="2010" spans="1:20">
      <c r="A2010" t="s">
        <v>2038</v>
      </c>
      <c r="B2010" t="str">
        <f t="shared" si="319"/>
        <v>Id331</v>
      </c>
      <c r="C2010">
        <v>1998</v>
      </c>
      <c r="D2010" s="8">
        <f t="shared" si="310"/>
        <v>1998</v>
      </c>
      <c r="E2010" t="s">
        <v>15</v>
      </c>
      <c r="F2010" s="8" t="str">
        <f t="shared" si="311"/>
        <v>Jun</v>
      </c>
      <c r="G2010">
        <v>20</v>
      </c>
      <c r="H2010" s="15" t="str">
        <f t="shared" si="312"/>
        <v>20-Jun-1998</v>
      </c>
      <c r="I2010" s="13">
        <v>35966</v>
      </c>
      <c r="J2010" s="18">
        <f t="shared" si="313"/>
        <v>24</v>
      </c>
      <c r="K2010">
        <v>0</v>
      </c>
      <c r="L2010" s="14">
        <v>29760.6</v>
      </c>
      <c r="M2010" t="s">
        <v>13</v>
      </c>
      <c r="N2010">
        <f t="shared" si="314"/>
        <v>240</v>
      </c>
      <c r="O2010" s="8" t="str">
        <f t="shared" si="315"/>
        <v>tier - 1</v>
      </c>
      <c r="P2010" t="s">
        <v>8</v>
      </c>
      <c r="Q2010">
        <f t="shared" si="316"/>
        <v>9</v>
      </c>
      <c r="R2010" s="8" t="str">
        <f t="shared" si="317"/>
        <v>tier - 2</v>
      </c>
      <c r="S2010" t="s">
        <v>39</v>
      </c>
      <c r="T2010" s="8" t="str">
        <f t="shared" si="318"/>
        <v>R1011</v>
      </c>
    </row>
    <row r="2011" spans="1:20">
      <c r="A2011" t="s">
        <v>2039</v>
      </c>
      <c r="B2011" t="str">
        <f t="shared" si="319"/>
        <v>Id330</v>
      </c>
      <c r="C2011">
        <v>1981</v>
      </c>
      <c r="D2011" s="8">
        <f t="shared" si="310"/>
        <v>1981</v>
      </c>
      <c r="E2011" t="s">
        <v>32</v>
      </c>
      <c r="F2011" s="8" t="str">
        <f t="shared" si="311"/>
        <v>Aug</v>
      </c>
      <c r="G2011">
        <v>13</v>
      </c>
      <c r="H2011" s="15" t="str">
        <f t="shared" si="312"/>
        <v>13-Aug-1981</v>
      </c>
      <c r="I2011" s="13">
        <v>29811</v>
      </c>
      <c r="J2011" s="18">
        <f t="shared" si="313"/>
        <v>41</v>
      </c>
      <c r="K2011">
        <v>1</v>
      </c>
      <c r="L2011" s="14">
        <v>29816.639999999999</v>
      </c>
      <c r="M2011" t="s">
        <v>13</v>
      </c>
      <c r="N2011">
        <f t="shared" si="314"/>
        <v>240</v>
      </c>
      <c r="O2011" s="8" t="str">
        <f t="shared" si="315"/>
        <v>tier - 1</v>
      </c>
      <c r="P2011" t="s">
        <v>8</v>
      </c>
      <c r="Q2011">
        <f t="shared" si="316"/>
        <v>9</v>
      </c>
      <c r="R2011" s="8" t="str">
        <f t="shared" si="317"/>
        <v>tier - 2</v>
      </c>
      <c r="S2011" t="s">
        <v>39</v>
      </c>
      <c r="T2011" s="8" t="str">
        <f t="shared" si="318"/>
        <v>R1011</v>
      </c>
    </row>
    <row r="2012" spans="1:20">
      <c r="A2012" t="s">
        <v>2040</v>
      </c>
      <c r="B2012" t="str">
        <f t="shared" si="319"/>
        <v>Id329</v>
      </c>
      <c r="C2012">
        <v>1982</v>
      </c>
      <c r="D2012" s="8">
        <f t="shared" si="310"/>
        <v>1982</v>
      </c>
      <c r="E2012" t="s">
        <v>34</v>
      </c>
      <c r="F2012" s="8" t="str">
        <f t="shared" si="311"/>
        <v>Oct</v>
      </c>
      <c r="G2012">
        <v>29</v>
      </c>
      <c r="H2012" s="15" t="str">
        <f t="shared" si="312"/>
        <v>29-Oct-1982</v>
      </c>
      <c r="I2012" s="13">
        <v>30253</v>
      </c>
      <c r="J2012" s="18">
        <f t="shared" si="313"/>
        <v>40</v>
      </c>
      <c r="K2012">
        <v>3</v>
      </c>
      <c r="L2012" s="14">
        <v>29818.76</v>
      </c>
      <c r="M2012" t="s">
        <v>13</v>
      </c>
      <c r="N2012">
        <f t="shared" si="314"/>
        <v>240</v>
      </c>
      <c r="O2012" s="8" t="str">
        <f t="shared" si="315"/>
        <v>tier - 1</v>
      </c>
      <c r="P2012" t="s">
        <v>13</v>
      </c>
      <c r="Q2012">
        <f t="shared" si="316"/>
        <v>2</v>
      </c>
      <c r="R2012" s="8" t="str">
        <f t="shared" si="317"/>
        <v>tier - 1</v>
      </c>
      <c r="S2012" t="s">
        <v>20</v>
      </c>
      <c r="T2012" s="8" t="str">
        <f t="shared" si="318"/>
        <v>R1012</v>
      </c>
    </row>
    <row r="2013" spans="1:20">
      <c r="A2013" t="s">
        <v>2041</v>
      </c>
      <c r="B2013" t="str">
        <f t="shared" si="319"/>
        <v>Id328</v>
      </c>
      <c r="C2013">
        <v>1989</v>
      </c>
      <c r="D2013" s="8">
        <f t="shared" si="310"/>
        <v>1989</v>
      </c>
      <c r="E2013" t="s">
        <v>27</v>
      </c>
      <c r="F2013" s="8" t="str">
        <f t="shared" si="311"/>
        <v>Dec</v>
      </c>
      <c r="G2013">
        <v>30</v>
      </c>
      <c r="H2013" s="15" t="str">
        <f t="shared" si="312"/>
        <v>30-Dec-1989</v>
      </c>
      <c r="I2013" s="13">
        <v>32872</v>
      </c>
      <c r="J2013" s="18">
        <f t="shared" si="313"/>
        <v>33</v>
      </c>
      <c r="K2013">
        <v>3</v>
      </c>
      <c r="L2013" s="14">
        <v>29852.48</v>
      </c>
      <c r="M2013" t="s">
        <v>13</v>
      </c>
      <c r="N2013">
        <f t="shared" si="314"/>
        <v>240</v>
      </c>
      <c r="O2013" s="8" t="str">
        <f t="shared" si="315"/>
        <v>tier - 1</v>
      </c>
      <c r="P2013" t="s">
        <v>9</v>
      </c>
      <c r="Q2013">
        <f t="shared" si="316"/>
        <v>1</v>
      </c>
      <c r="R2013" s="8" t="str">
        <f t="shared" si="317"/>
        <v>tier - 3</v>
      </c>
      <c r="S2013" t="s">
        <v>39</v>
      </c>
      <c r="T2013" s="8" t="str">
        <f t="shared" si="318"/>
        <v>R1011</v>
      </c>
    </row>
    <row r="2014" spans="1:20">
      <c r="A2014" t="s">
        <v>2042</v>
      </c>
      <c r="B2014" t="str">
        <f t="shared" si="319"/>
        <v>Id327</v>
      </c>
      <c r="C2014">
        <v>1975</v>
      </c>
      <c r="D2014" s="8">
        <f t="shared" si="310"/>
        <v>1975</v>
      </c>
      <c r="E2014" t="s">
        <v>32</v>
      </c>
      <c r="F2014" s="8" t="str">
        <f t="shared" si="311"/>
        <v>Aug</v>
      </c>
      <c r="G2014">
        <v>19</v>
      </c>
      <c r="H2014" s="15" t="str">
        <f t="shared" si="312"/>
        <v>19-Aug-1975</v>
      </c>
      <c r="I2014" s="13">
        <v>27625</v>
      </c>
      <c r="J2014" s="18">
        <f t="shared" si="313"/>
        <v>47</v>
      </c>
      <c r="K2014">
        <v>1</v>
      </c>
      <c r="L2014" s="14">
        <v>29899.25</v>
      </c>
      <c r="M2014" t="s">
        <v>13</v>
      </c>
      <c r="N2014">
        <f t="shared" si="314"/>
        <v>240</v>
      </c>
      <c r="O2014" s="8" t="str">
        <f t="shared" si="315"/>
        <v>tier - 1</v>
      </c>
      <c r="P2014" t="s">
        <v>9</v>
      </c>
      <c r="Q2014">
        <f t="shared" si="316"/>
        <v>1</v>
      </c>
      <c r="R2014" s="8" t="str">
        <f t="shared" si="317"/>
        <v>tier - 3</v>
      </c>
      <c r="S2014" t="s">
        <v>39</v>
      </c>
      <c r="T2014" s="8" t="str">
        <f t="shared" si="318"/>
        <v>R1011</v>
      </c>
    </row>
    <row r="2015" spans="1:20">
      <c r="A2015" t="s">
        <v>2043</v>
      </c>
      <c r="B2015" t="str">
        <f t="shared" si="319"/>
        <v>Id326</v>
      </c>
      <c r="C2015">
        <v>1988</v>
      </c>
      <c r="D2015" s="8">
        <f t="shared" si="310"/>
        <v>1988</v>
      </c>
      <c r="E2015" t="s">
        <v>27</v>
      </c>
      <c r="F2015" s="8" t="str">
        <f t="shared" si="311"/>
        <v>Dec</v>
      </c>
      <c r="G2015">
        <v>30</v>
      </c>
      <c r="H2015" s="15" t="str">
        <f t="shared" si="312"/>
        <v>30-Dec-1988</v>
      </c>
      <c r="I2015" s="13">
        <v>32507</v>
      </c>
      <c r="J2015" s="18">
        <f t="shared" si="313"/>
        <v>34</v>
      </c>
      <c r="K2015">
        <v>3</v>
      </c>
      <c r="L2015" s="14">
        <v>29929.56</v>
      </c>
      <c r="M2015" t="s">
        <v>13</v>
      </c>
      <c r="N2015">
        <f t="shared" si="314"/>
        <v>240</v>
      </c>
      <c r="O2015" s="8" t="str">
        <f t="shared" si="315"/>
        <v>tier - 1</v>
      </c>
      <c r="P2015" t="s">
        <v>13</v>
      </c>
      <c r="Q2015">
        <f t="shared" si="316"/>
        <v>2</v>
      </c>
      <c r="R2015" s="8" t="str">
        <f t="shared" si="317"/>
        <v>tier - 1</v>
      </c>
      <c r="S2015" t="s">
        <v>39</v>
      </c>
      <c r="T2015" s="8" t="str">
        <f t="shared" si="318"/>
        <v>R1011</v>
      </c>
    </row>
    <row r="2016" spans="1:20">
      <c r="A2016" t="s">
        <v>2044</v>
      </c>
      <c r="B2016" t="str">
        <f t="shared" si="319"/>
        <v>Id325</v>
      </c>
      <c r="C2016">
        <v>1976</v>
      </c>
      <c r="D2016" s="8">
        <f t="shared" si="310"/>
        <v>1976</v>
      </c>
      <c r="E2016" t="s">
        <v>15</v>
      </c>
      <c r="F2016" s="8" t="str">
        <f t="shared" si="311"/>
        <v>Jun</v>
      </c>
      <c r="G2016">
        <v>12</v>
      </c>
      <c r="H2016" s="15" t="str">
        <f t="shared" si="312"/>
        <v>12-Jun-1976</v>
      </c>
      <c r="I2016" s="13">
        <v>27923</v>
      </c>
      <c r="J2016" s="18">
        <f t="shared" si="313"/>
        <v>46</v>
      </c>
      <c r="K2016">
        <v>2</v>
      </c>
      <c r="L2016" s="14">
        <v>29933.75</v>
      </c>
      <c r="M2016" t="s">
        <v>13</v>
      </c>
      <c r="N2016">
        <f t="shared" si="314"/>
        <v>240</v>
      </c>
      <c r="O2016" s="8" t="str">
        <f t="shared" si="315"/>
        <v>tier - 1</v>
      </c>
      <c r="P2016" t="s">
        <v>13</v>
      </c>
      <c r="Q2016">
        <f t="shared" si="316"/>
        <v>2</v>
      </c>
      <c r="R2016" s="8" t="str">
        <f t="shared" si="317"/>
        <v>tier - 1</v>
      </c>
      <c r="S2016" t="s">
        <v>39</v>
      </c>
      <c r="T2016" s="8" t="str">
        <f t="shared" si="318"/>
        <v>R1011</v>
      </c>
    </row>
    <row r="2017" spans="1:20">
      <c r="A2017" t="s">
        <v>2045</v>
      </c>
      <c r="B2017" t="str">
        <f t="shared" si="319"/>
        <v>Id324</v>
      </c>
      <c r="C2017">
        <v>1991</v>
      </c>
      <c r="D2017" s="8">
        <f t="shared" si="310"/>
        <v>1991</v>
      </c>
      <c r="E2017" t="s">
        <v>34</v>
      </c>
      <c r="F2017" s="8" t="str">
        <f t="shared" si="311"/>
        <v>Oct</v>
      </c>
      <c r="G2017">
        <v>5</v>
      </c>
      <c r="H2017" s="15" t="str">
        <f t="shared" si="312"/>
        <v>5-Oct-1991</v>
      </c>
      <c r="I2017" s="13">
        <v>33516</v>
      </c>
      <c r="J2017" s="18">
        <f t="shared" si="313"/>
        <v>31</v>
      </c>
      <c r="K2017">
        <v>3</v>
      </c>
      <c r="L2017" s="14">
        <v>29969.67</v>
      </c>
      <c r="M2017" t="s">
        <v>13</v>
      </c>
      <c r="N2017">
        <f t="shared" si="314"/>
        <v>240</v>
      </c>
      <c r="O2017" s="8" t="str">
        <f t="shared" si="315"/>
        <v>tier - 1</v>
      </c>
      <c r="P2017" t="s">
        <v>13</v>
      </c>
      <c r="Q2017">
        <f t="shared" si="316"/>
        <v>2</v>
      </c>
      <c r="R2017" s="8" t="str">
        <f t="shared" si="317"/>
        <v>tier - 1</v>
      </c>
      <c r="S2017" t="s">
        <v>39</v>
      </c>
      <c r="T2017" s="8" t="str">
        <f t="shared" si="318"/>
        <v>R1011</v>
      </c>
    </row>
    <row r="2018" spans="1:20">
      <c r="A2018" t="s">
        <v>2046</v>
      </c>
      <c r="B2018" t="str">
        <f t="shared" si="319"/>
        <v>Id323</v>
      </c>
      <c r="C2018">
        <v>1981</v>
      </c>
      <c r="D2018" s="8">
        <f t="shared" si="310"/>
        <v>1981</v>
      </c>
      <c r="E2018" t="s">
        <v>32</v>
      </c>
      <c r="F2018" s="8" t="str">
        <f t="shared" si="311"/>
        <v>Aug</v>
      </c>
      <c r="G2018">
        <v>4</v>
      </c>
      <c r="H2018" s="15" t="str">
        <f t="shared" si="312"/>
        <v>4-Aug-1981</v>
      </c>
      <c r="I2018" s="13">
        <v>29802</v>
      </c>
      <c r="J2018" s="18">
        <f t="shared" si="313"/>
        <v>41</v>
      </c>
      <c r="K2018">
        <v>1</v>
      </c>
      <c r="L2018" s="14">
        <v>30026.87</v>
      </c>
      <c r="M2018" t="s">
        <v>8</v>
      </c>
      <c r="N2018">
        <f t="shared" si="314"/>
        <v>1</v>
      </c>
      <c r="O2018" s="8" t="str">
        <f t="shared" si="315"/>
        <v>tier - 2</v>
      </c>
      <c r="P2018" t="s">
        <v>9</v>
      </c>
      <c r="Q2018">
        <f t="shared" si="316"/>
        <v>1</v>
      </c>
      <c r="R2018" s="8" t="str">
        <f t="shared" si="317"/>
        <v>tier - 3</v>
      </c>
      <c r="S2018" t="s">
        <v>20</v>
      </c>
      <c r="T2018" s="8" t="str">
        <f t="shared" si="318"/>
        <v>R1012</v>
      </c>
    </row>
    <row r="2019" spans="1:20">
      <c r="A2019" t="s">
        <v>2047</v>
      </c>
      <c r="B2019" t="str">
        <f t="shared" si="319"/>
        <v>Id322</v>
      </c>
      <c r="C2019">
        <v>1967</v>
      </c>
      <c r="D2019" s="8">
        <f t="shared" si="310"/>
        <v>1967</v>
      </c>
      <c r="E2019" t="s">
        <v>15</v>
      </c>
      <c r="F2019" s="8" t="str">
        <f t="shared" si="311"/>
        <v>Jun</v>
      </c>
      <c r="G2019">
        <v>16</v>
      </c>
      <c r="H2019" s="15" t="str">
        <f t="shared" si="312"/>
        <v>16-Jun-1967</v>
      </c>
      <c r="I2019" s="13">
        <v>24639</v>
      </c>
      <c r="J2019" s="18">
        <f t="shared" si="313"/>
        <v>55</v>
      </c>
      <c r="K2019">
        <v>3</v>
      </c>
      <c r="L2019" s="14">
        <v>30063.58</v>
      </c>
      <c r="M2019" t="s">
        <v>13</v>
      </c>
      <c r="N2019">
        <f t="shared" si="314"/>
        <v>240</v>
      </c>
      <c r="O2019" s="8" t="str">
        <f t="shared" si="315"/>
        <v>tier - 1</v>
      </c>
      <c r="P2019" t="s">
        <v>13</v>
      </c>
      <c r="Q2019">
        <f t="shared" si="316"/>
        <v>2</v>
      </c>
      <c r="R2019" s="8" t="str">
        <f t="shared" si="317"/>
        <v>tier - 1</v>
      </c>
      <c r="S2019" t="s">
        <v>20</v>
      </c>
      <c r="T2019" s="8" t="str">
        <f t="shared" si="318"/>
        <v>R1012</v>
      </c>
    </row>
    <row r="2020" spans="1:20">
      <c r="A2020" t="s">
        <v>2048</v>
      </c>
      <c r="B2020" t="str">
        <f t="shared" si="319"/>
        <v>Id321</v>
      </c>
      <c r="C2020">
        <v>1979</v>
      </c>
      <c r="D2020" s="8">
        <f t="shared" si="310"/>
        <v>1979</v>
      </c>
      <c r="E2020" t="s">
        <v>17</v>
      </c>
      <c r="F2020" s="8" t="str">
        <f t="shared" si="311"/>
        <v>Sep</v>
      </c>
      <c r="G2020">
        <v>2</v>
      </c>
      <c r="H2020" s="15" t="str">
        <f t="shared" si="312"/>
        <v>2-Sep-1979</v>
      </c>
      <c r="I2020" s="13">
        <v>29100</v>
      </c>
      <c r="J2020" s="18">
        <f t="shared" si="313"/>
        <v>43</v>
      </c>
      <c r="K2020">
        <v>2</v>
      </c>
      <c r="L2020" s="14">
        <v>30095.97</v>
      </c>
      <c r="M2020" t="s">
        <v>8</v>
      </c>
      <c r="N2020">
        <f t="shared" si="314"/>
        <v>1</v>
      </c>
      <c r="O2020" s="8" t="str">
        <f t="shared" si="315"/>
        <v>tier - 2</v>
      </c>
      <c r="P2020" t="s">
        <v>9</v>
      </c>
      <c r="Q2020">
        <f t="shared" si="316"/>
        <v>1</v>
      </c>
      <c r="R2020" s="8" t="str">
        <f t="shared" si="317"/>
        <v>tier - 3</v>
      </c>
      <c r="S2020" t="s">
        <v>39</v>
      </c>
      <c r="T2020" s="8" t="str">
        <f t="shared" si="318"/>
        <v>R1011</v>
      </c>
    </row>
    <row r="2021" spans="1:20">
      <c r="A2021" t="s">
        <v>2049</v>
      </c>
      <c r="B2021" t="str">
        <f t="shared" si="319"/>
        <v>Id320</v>
      </c>
      <c r="C2021">
        <v>1971</v>
      </c>
      <c r="D2021" s="8">
        <f t="shared" si="310"/>
        <v>1971</v>
      </c>
      <c r="E2021" t="s">
        <v>27</v>
      </c>
      <c r="F2021" s="8" t="str">
        <f t="shared" si="311"/>
        <v>Dec</v>
      </c>
      <c r="G2021">
        <v>25</v>
      </c>
      <c r="H2021" s="15" t="str">
        <f t="shared" si="312"/>
        <v>25-Dec-1971</v>
      </c>
      <c r="I2021" s="13">
        <v>26292</v>
      </c>
      <c r="J2021" s="18">
        <f t="shared" si="313"/>
        <v>51</v>
      </c>
      <c r="K2021">
        <v>0</v>
      </c>
      <c r="L2021" s="14">
        <v>30134.75</v>
      </c>
      <c r="M2021" t="s">
        <v>8</v>
      </c>
      <c r="N2021">
        <f t="shared" si="314"/>
        <v>1</v>
      </c>
      <c r="O2021" s="8" t="str">
        <f t="shared" si="315"/>
        <v>tier - 2</v>
      </c>
      <c r="P2021" t="s">
        <v>9</v>
      </c>
      <c r="Q2021">
        <f t="shared" si="316"/>
        <v>1</v>
      </c>
      <c r="R2021" s="8" t="str">
        <f t="shared" si="317"/>
        <v>tier - 3</v>
      </c>
      <c r="S2021" t="s">
        <v>39</v>
      </c>
      <c r="T2021" s="8" t="str">
        <f t="shared" si="318"/>
        <v>R1011</v>
      </c>
    </row>
    <row r="2022" spans="1:20">
      <c r="A2022" t="s">
        <v>2050</v>
      </c>
      <c r="B2022" t="str">
        <f t="shared" si="319"/>
        <v>Id319</v>
      </c>
      <c r="C2022">
        <v>1958</v>
      </c>
      <c r="D2022" s="8">
        <f t="shared" si="310"/>
        <v>1958</v>
      </c>
      <c r="E2022" t="s">
        <v>32</v>
      </c>
      <c r="F2022" s="8" t="str">
        <f t="shared" si="311"/>
        <v>Aug</v>
      </c>
      <c r="G2022">
        <v>11</v>
      </c>
      <c r="H2022" s="15" t="str">
        <f t="shared" si="312"/>
        <v>11-Aug-1958</v>
      </c>
      <c r="I2022" s="13">
        <v>21408</v>
      </c>
      <c r="J2022" s="18">
        <f t="shared" si="313"/>
        <v>64</v>
      </c>
      <c r="K2022">
        <v>1</v>
      </c>
      <c r="L2022" s="14">
        <v>30166.62</v>
      </c>
      <c r="M2022" t="s">
        <v>13</v>
      </c>
      <c r="N2022">
        <f t="shared" si="314"/>
        <v>240</v>
      </c>
      <c r="O2022" s="8" t="str">
        <f t="shared" si="315"/>
        <v>tier - 1</v>
      </c>
      <c r="P2022" t="s">
        <v>9</v>
      </c>
      <c r="Q2022">
        <f t="shared" si="316"/>
        <v>1</v>
      </c>
      <c r="R2022" s="8" t="str">
        <f t="shared" si="317"/>
        <v>tier - 3</v>
      </c>
      <c r="S2022" t="s">
        <v>20</v>
      </c>
      <c r="T2022" s="8" t="str">
        <f t="shared" si="318"/>
        <v>R1012</v>
      </c>
    </row>
    <row r="2023" spans="1:20">
      <c r="A2023" t="s">
        <v>2051</v>
      </c>
      <c r="B2023" t="str">
        <f t="shared" si="319"/>
        <v>Id318</v>
      </c>
      <c r="C2023">
        <v>1963</v>
      </c>
      <c r="D2023" s="8">
        <f t="shared" si="310"/>
        <v>1963</v>
      </c>
      <c r="E2023" t="s">
        <v>17</v>
      </c>
      <c r="F2023" s="8" t="str">
        <f t="shared" si="311"/>
        <v>Sep</v>
      </c>
      <c r="G2023">
        <v>13</v>
      </c>
      <c r="H2023" s="15" t="str">
        <f t="shared" si="312"/>
        <v>13-Sep-1963</v>
      </c>
      <c r="I2023" s="13">
        <v>23267</v>
      </c>
      <c r="J2023" s="18">
        <f t="shared" si="313"/>
        <v>59</v>
      </c>
      <c r="K2023">
        <v>3</v>
      </c>
      <c r="L2023" s="14">
        <v>30184.94</v>
      </c>
      <c r="M2023" t="s">
        <v>13</v>
      </c>
      <c r="N2023">
        <f t="shared" si="314"/>
        <v>240</v>
      </c>
      <c r="O2023" s="8" t="str">
        <f t="shared" si="315"/>
        <v>tier - 1</v>
      </c>
      <c r="P2023" t="s">
        <v>13</v>
      </c>
      <c r="Q2023">
        <f t="shared" si="316"/>
        <v>2</v>
      </c>
      <c r="R2023" s="8" t="str">
        <f t="shared" si="317"/>
        <v>tier - 1</v>
      </c>
      <c r="S2023" t="s">
        <v>273</v>
      </c>
      <c r="T2023" s="8" t="str">
        <f t="shared" si="318"/>
        <v>R1014</v>
      </c>
    </row>
    <row r="2024" spans="1:20">
      <c r="A2024" t="s">
        <v>2052</v>
      </c>
      <c r="B2024" t="str">
        <f t="shared" si="319"/>
        <v>Id317</v>
      </c>
      <c r="C2024">
        <v>1962</v>
      </c>
      <c r="D2024" s="8">
        <f t="shared" si="310"/>
        <v>1962</v>
      </c>
      <c r="E2024" t="s">
        <v>17</v>
      </c>
      <c r="F2024" s="8" t="str">
        <f t="shared" si="311"/>
        <v>Sep</v>
      </c>
      <c r="G2024">
        <v>15</v>
      </c>
      <c r="H2024" s="15" t="str">
        <f t="shared" si="312"/>
        <v>15-Sep-1962</v>
      </c>
      <c r="I2024" s="13">
        <v>22904</v>
      </c>
      <c r="J2024" s="18">
        <f t="shared" si="313"/>
        <v>60</v>
      </c>
      <c r="K2024">
        <v>0</v>
      </c>
      <c r="L2024" s="14">
        <v>30260</v>
      </c>
      <c r="M2024" t="s">
        <v>13</v>
      </c>
      <c r="N2024">
        <f t="shared" si="314"/>
        <v>240</v>
      </c>
      <c r="O2024" s="8" t="str">
        <f t="shared" si="315"/>
        <v>tier - 1</v>
      </c>
      <c r="P2024" t="s">
        <v>13</v>
      </c>
      <c r="Q2024">
        <f t="shared" si="316"/>
        <v>2</v>
      </c>
      <c r="R2024" s="8" t="str">
        <f t="shared" si="317"/>
        <v>tier - 1</v>
      </c>
      <c r="S2024" t="s">
        <v>273</v>
      </c>
      <c r="T2024" s="8" t="str">
        <f t="shared" si="318"/>
        <v>R1014</v>
      </c>
    </row>
    <row r="2025" spans="1:20">
      <c r="A2025" t="s">
        <v>2053</v>
      </c>
      <c r="B2025" t="str">
        <f t="shared" si="319"/>
        <v>Id316</v>
      </c>
      <c r="C2025">
        <v>1972</v>
      </c>
      <c r="D2025" s="8">
        <f t="shared" si="310"/>
        <v>1972</v>
      </c>
      <c r="E2025" t="s">
        <v>7</v>
      </c>
      <c r="F2025" s="8" t="str">
        <f t="shared" si="311"/>
        <v>Jul</v>
      </c>
      <c r="G2025">
        <v>24</v>
      </c>
      <c r="H2025" s="15" t="str">
        <f t="shared" si="312"/>
        <v>24-Jul-1972</v>
      </c>
      <c r="I2025" s="13">
        <v>26504</v>
      </c>
      <c r="J2025" s="18">
        <f t="shared" si="313"/>
        <v>50</v>
      </c>
      <c r="K2025">
        <v>2</v>
      </c>
      <c r="L2025" s="14">
        <v>30284.639999999999</v>
      </c>
      <c r="M2025" t="s">
        <v>13</v>
      </c>
      <c r="N2025">
        <f t="shared" si="314"/>
        <v>240</v>
      </c>
      <c r="O2025" s="8" t="str">
        <f t="shared" si="315"/>
        <v>tier - 1</v>
      </c>
      <c r="P2025" t="s">
        <v>13</v>
      </c>
      <c r="Q2025">
        <f t="shared" si="316"/>
        <v>2</v>
      </c>
      <c r="R2025" s="8" t="str">
        <f t="shared" si="317"/>
        <v>tier - 1</v>
      </c>
      <c r="S2025" t="s">
        <v>20</v>
      </c>
      <c r="T2025" s="8" t="str">
        <f t="shared" si="318"/>
        <v>R1012</v>
      </c>
    </row>
    <row r="2026" spans="1:20">
      <c r="A2026" t="s">
        <v>2054</v>
      </c>
      <c r="B2026" t="str">
        <f t="shared" si="319"/>
        <v>Id315</v>
      </c>
      <c r="C2026">
        <v>2004</v>
      </c>
      <c r="D2026" s="8">
        <f t="shared" si="310"/>
        <v>2004</v>
      </c>
      <c r="E2026" t="s">
        <v>15</v>
      </c>
      <c r="F2026" s="8" t="str">
        <f t="shared" si="311"/>
        <v>Jun</v>
      </c>
      <c r="G2026">
        <v>1</v>
      </c>
      <c r="H2026" s="15" t="str">
        <f t="shared" si="312"/>
        <v>1-Jun-2004</v>
      </c>
      <c r="I2026" s="13">
        <v>38139</v>
      </c>
      <c r="J2026" s="18">
        <f t="shared" si="313"/>
        <v>19</v>
      </c>
      <c r="K2026">
        <v>0</v>
      </c>
      <c r="L2026" s="14">
        <v>30328.27</v>
      </c>
      <c r="M2026" t="s">
        <v>8</v>
      </c>
      <c r="N2026">
        <f t="shared" si="314"/>
        <v>1</v>
      </c>
      <c r="O2026" s="8" t="str">
        <f t="shared" si="315"/>
        <v>tier - 2</v>
      </c>
      <c r="P2026" t="s">
        <v>8</v>
      </c>
      <c r="Q2026">
        <f t="shared" si="316"/>
        <v>9</v>
      </c>
      <c r="R2026" s="8" t="str">
        <f t="shared" si="317"/>
        <v>tier - 2</v>
      </c>
      <c r="S2026" t="s">
        <v>39</v>
      </c>
      <c r="T2026" s="8" t="str">
        <f t="shared" si="318"/>
        <v>R1011</v>
      </c>
    </row>
    <row r="2027" spans="1:20">
      <c r="A2027" t="s">
        <v>2055</v>
      </c>
      <c r="B2027" t="str">
        <f t="shared" si="319"/>
        <v>Id314</v>
      </c>
      <c r="C2027">
        <v>1969</v>
      </c>
      <c r="D2027" s="8">
        <f t="shared" si="310"/>
        <v>1969</v>
      </c>
      <c r="E2027" t="s">
        <v>7</v>
      </c>
      <c r="F2027" s="8" t="str">
        <f t="shared" si="311"/>
        <v>Jul</v>
      </c>
      <c r="G2027">
        <v>30</v>
      </c>
      <c r="H2027" s="15" t="str">
        <f t="shared" si="312"/>
        <v>30-Jul-1969</v>
      </c>
      <c r="I2027" s="13">
        <v>25414</v>
      </c>
      <c r="J2027" s="18">
        <f t="shared" si="313"/>
        <v>53</v>
      </c>
      <c r="K2027">
        <v>0</v>
      </c>
      <c r="L2027" s="14">
        <v>30366.93</v>
      </c>
      <c r="M2027" t="s">
        <v>8</v>
      </c>
      <c r="N2027">
        <f t="shared" si="314"/>
        <v>1</v>
      </c>
      <c r="O2027" s="8" t="str">
        <f t="shared" si="315"/>
        <v>tier - 2</v>
      </c>
      <c r="P2027" t="s">
        <v>8</v>
      </c>
      <c r="Q2027">
        <f t="shared" si="316"/>
        <v>9</v>
      </c>
      <c r="R2027" s="8" t="str">
        <f t="shared" si="317"/>
        <v>tier - 2</v>
      </c>
      <c r="S2027" t="s">
        <v>39</v>
      </c>
      <c r="T2027" s="8" t="str">
        <f t="shared" si="318"/>
        <v>R1011</v>
      </c>
    </row>
    <row r="2028" spans="1:20">
      <c r="A2028" t="s">
        <v>2056</v>
      </c>
      <c r="B2028" t="str">
        <f t="shared" si="319"/>
        <v>Id313</v>
      </c>
      <c r="C2028">
        <v>1976</v>
      </c>
      <c r="D2028" s="8">
        <f t="shared" si="310"/>
        <v>1976</v>
      </c>
      <c r="E2028" t="s">
        <v>17</v>
      </c>
      <c r="F2028" s="8" t="str">
        <f t="shared" si="311"/>
        <v>Sep</v>
      </c>
      <c r="G2028">
        <v>3</v>
      </c>
      <c r="H2028" s="15" t="str">
        <f t="shared" si="312"/>
        <v>3-Sep-1976</v>
      </c>
      <c r="I2028" s="13">
        <v>28006</v>
      </c>
      <c r="J2028" s="18">
        <f t="shared" si="313"/>
        <v>46</v>
      </c>
      <c r="K2028">
        <v>2</v>
      </c>
      <c r="L2028" s="14">
        <v>30409.53</v>
      </c>
      <c r="M2028" t="s">
        <v>8</v>
      </c>
      <c r="N2028">
        <f t="shared" si="314"/>
        <v>1</v>
      </c>
      <c r="O2028" s="8" t="str">
        <f t="shared" si="315"/>
        <v>tier - 2</v>
      </c>
      <c r="P2028" t="s">
        <v>9</v>
      </c>
      <c r="Q2028">
        <f t="shared" si="316"/>
        <v>1</v>
      </c>
      <c r="R2028" s="8" t="str">
        <f t="shared" si="317"/>
        <v>tier - 3</v>
      </c>
      <c r="S2028" t="s">
        <v>20</v>
      </c>
      <c r="T2028" s="8" t="str">
        <f t="shared" si="318"/>
        <v>R1012</v>
      </c>
    </row>
    <row r="2029" spans="1:20">
      <c r="A2029" t="s">
        <v>2057</v>
      </c>
      <c r="B2029" t="str">
        <f t="shared" si="319"/>
        <v>Id312</v>
      </c>
      <c r="C2029">
        <v>1998</v>
      </c>
      <c r="D2029" s="8">
        <f t="shared" si="310"/>
        <v>1998</v>
      </c>
      <c r="E2029" t="s">
        <v>34</v>
      </c>
      <c r="F2029" s="8" t="str">
        <f t="shared" si="311"/>
        <v>Oct</v>
      </c>
      <c r="G2029">
        <v>28</v>
      </c>
      <c r="H2029" s="15" t="str">
        <f t="shared" si="312"/>
        <v>28-Oct-1998</v>
      </c>
      <c r="I2029" s="13">
        <v>36096</v>
      </c>
      <c r="J2029" s="18">
        <f t="shared" si="313"/>
        <v>24</v>
      </c>
      <c r="K2029">
        <v>0</v>
      </c>
      <c r="L2029" s="14">
        <v>30422.03</v>
      </c>
      <c r="M2029" t="s">
        <v>8</v>
      </c>
      <c r="N2029">
        <f t="shared" si="314"/>
        <v>1</v>
      </c>
      <c r="O2029" s="8" t="str">
        <f t="shared" si="315"/>
        <v>tier - 2</v>
      </c>
      <c r="P2029" t="s">
        <v>9</v>
      </c>
      <c r="Q2029">
        <f t="shared" si="316"/>
        <v>1</v>
      </c>
      <c r="R2029" s="8" t="str">
        <f t="shared" si="317"/>
        <v>tier - 3</v>
      </c>
      <c r="S2029" t="s">
        <v>39</v>
      </c>
      <c r="T2029" s="8" t="str">
        <f t="shared" si="318"/>
        <v>R1011</v>
      </c>
    </row>
    <row r="2030" spans="1:20">
      <c r="A2030" t="s">
        <v>2058</v>
      </c>
      <c r="B2030" t="str">
        <f t="shared" si="319"/>
        <v>Id311</v>
      </c>
      <c r="C2030">
        <v>1983</v>
      </c>
      <c r="D2030" s="8">
        <f t="shared" si="310"/>
        <v>1983</v>
      </c>
      <c r="E2030" t="s">
        <v>17</v>
      </c>
      <c r="F2030" s="8" t="str">
        <f t="shared" si="311"/>
        <v>Sep</v>
      </c>
      <c r="G2030">
        <v>3</v>
      </c>
      <c r="H2030" s="15" t="str">
        <f t="shared" si="312"/>
        <v>3-Sep-1983</v>
      </c>
      <c r="I2030" s="13">
        <v>30562</v>
      </c>
      <c r="J2030" s="18">
        <f t="shared" si="313"/>
        <v>39</v>
      </c>
      <c r="K2030">
        <v>3</v>
      </c>
      <c r="L2030" s="14">
        <v>30457.37</v>
      </c>
      <c r="M2030" t="s">
        <v>8</v>
      </c>
      <c r="N2030">
        <f t="shared" si="314"/>
        <v>1</v>
      </c>
      <c r="O2030" s="8" t="str">
        <f t="shared" si="315"/>
        <v>tier - 2</v>
      </c>
      <c r="P2030" t="s">
        <v>13</v>
      </c>
      <c r="Q2030">
        <f t="shared" si="316"/>
        <v>2</v>
      </c>
      <c r="R2030" s="8" t="str">
        <f t="shared" si="317"/>
        <v>tier - 1</v>
      </c>
      <c r="S2030" t="s">
        <v>20</v>
      </c>
      <c r="T2030" s="8" t="str">
        <f t="shared" si="318"/>
        <v>R1012</v>
      </c>
    </row>
    <row r="2031" spans="1:20">
      <c r="A2031" t="s">
        <v>2059</v>
      </c>
      <c r="B2031" t="str">
        <f t="shared" si="319"/>
        <v>Id310</v>
      </c>
      <c r="C2031">
        <v>1986</v>
      </c>
      <c r="D2031" s="8">
        <f t="shared" si="310"/>
        <v>1986</v>
      </c>
      <c r="E2031" t="s">
        <v>32</v>
      </c>
      <c r="F2031" s="8" t="str">
        <f t="shared" si="311"/>
        <v>Aug</v>
      </c>
      <c r="G2031">
        <v>10</v>
      </c>
      <c r="H2031" s="15" t="str">
        <f t="shared" si="312"/>
        <v>10-Aug-1986</v>
      </c>
      <c r="I2031" s="13">
        <v>31634</v>
      </c>
      <c r="J2031" s="18">
        <f t="shared" si="313"/>
        <v>36</v>
      </c>
      <c r="K2031">
        <v>3</v>
      </c>
      <c r="L2031" s="14">
        <v>30530.5</v>
      </c>
      <c r="M2031" t="s">
        <v>8</v>
      </c>
      <c r="N2031">
        <f t="shared" si="314"/>
        <v>1</v>
      </c>
      <c r="O2031" s="8" t="str">
        <f t="shared" si="315"/>
        <v>tier - 2</v>
      </c>
      <c r="P2031" t="s">
        <v>13</v>
      </c>
      <c r="Q2031">
        <f t="shared" si="316"/>
        <v>2</v>
      </c>
      <c r="R2031" s="8" t="str">
        <f t="shared" si="317"/>
        <v>tier - 1</v>
      </c>
      <c r="S2031" t="s">
        <v>39</v>
      </c>
      <c r="T2031" s="8" t="str">
        <f t="shared" si="318"/>
        <v>R1011</v>
      </c>
    </row>
    <row r="2032" spans="1:20">
      <c r="A2032" t="s">
        <v>2060</v>
      </c>
      <c r="B2032" t="str">
        <f t="shared" si="319"/>
        <v>Id309</v>
      </c>
      <c r="C2032">
        <v>1970</v>
      </c>
      <c r="D2032" s="8">
        <f t="shared" si="310"/>
        <v>1970</v>
      </c>
      <c r="E2032" t="s">
        <v>12</v>
      </c>
      <c r="F2032" s="8" t="str">
        <f t="shared" si="311"/>
        <v>Nov</v>
      </c>
      <c r="G2032">
        <v>11</v>
      </c>
      <c r="H2032" s="15" t="str">
        <f t="shared" si="312"/>
        <v>11-Nov-1970</v>
      </c>
      <c r="I2032" s="13">
        <v>25883</v>
      </c>
      <c r="J2032" s="18">
        <f t="shared" si="313"/>
        <v>52</v>
      </c>
      <c r="K2032">
        <v>0</v>
      </c>
      <c r="L2032" s="14">
        <v>30625.65</v>
      </c>
      <c r="M2032" t="s">
        <v>8</v>
      </c>
      <c r="N2032">
        <f t="shared" si="314"/>
        <v>1</v>
      </c>
      <c r="O2032" s="8" t="str">
        <f t="shared" si="315"/>
        <v>tier - 2</v>
      </c>
      <c r="P2032" t="s">
        <v>9</v>
      </c>
      <c r="Q2032">
        <f t="shared" si="316"/>
        <v>1</v>
      </c>
      <c r="R2032" s="8" t="str">
        <f t="shared" si="317"/>
        <v>tier - 3</v>
      </c>
      <c r="S2032" t="s">
        <v>39</v>
      </c>
      <c r="T2032" s="8" t="str">
        <f t="shared" si="318"/>
        <v>R1011</v>
      </c>
    </row>
    <row r="2033" spans="1:20">
      <c r="A2033" t="s">
        <v>2061</v>
      </c>
      <c r="B2033" t="str">
        <f t="shared" si="319"/>
        <v>Id308</v>
      </c>
      <c r="C2033">
        <v>1999</v>
      </c>
      <c r="D2033" s="8">
        <f t="shared" si="310"/>
        <v>1999</v>
      </c>
      <c r="E2033" t="s">
        <v>17</v>
      </c>
      <c r="F2033" s="8" t="str">
        <f t="shared" si="311"/>
        <v>Sep</v>
      </c>
      <c r="G2033">
        <v>21</v>
      </c>
      <c r="H2033" s="15" t="str">
        <f t="shared" si="312"/>
        <v>21-Sep-1999</v>
      </c>
      <c r="I2033" s="13">
        <v>36424</v>
      </c>
      <c r="J2033" s="18">
        <f t="shared" si="313"/>
        <v>23</v>
      </c>
      <c r="K2033">
        <v>0</v>
      </c>
      <c r="L2033" s="14">
        <v>30697.71</v>
      </c>
      <c r="M2033" t="s">
        <v>13</v>
      </c>
      <c r="N2033">
        <f t="shared" si="314"/>
        <v>240</v>
      </c>
      <c r="O2033" s="8" t="str">
        <f t="shared" si="315"/>
        <v>tier - 1</v>
      </c>
      <c r="P2033" t="s">
        <v>8</v>
      </c>
      <c r="Q2033">
        <f t="shared" si="316"/>
        <v>9</v>
      </c>
      <c r="R2033" s="8" t="str">
        <f t="shared" si="317"/>
        <v>tier - 2</v>
      </c>
      <c r="S2033" t="s">
        <v>39</v>
      </c>
      <c r="T2033" s="8" t="str">
        <f t="shared" si="318"/>
        <v>R1011</v>
      </c>
    </row>
    <row r="2034" spans="1:20">
      <c r="A2034" t="s">
        <v>2062</v>
      </c>
      <c r="B2034" t="str">
        <f t="shared" si="319"/>
        <v>Id307</v>
      </c>
      <c r="C2034">
        <v>1983</v>
      </c>
      <c r="D2034" s="8">
        <f t="shared" si="310"/>
        <v>1983</v>
      </c>
      <c r="E2034" t="s">
        <v>27</v>
      </c>
      <c r="F2034" s="8" t="str">
        <f t="shared" si="311"/>
        <v>Dec</v>
      </c>
      <c r="G2034">
        <v>21</v>
      </c>
      <c r="H2034" s="15" t="str">
        <f t="shared" si="312"/>
        <v>21-Dec-1983</v>
      </c>
      <c r="I2034" s="13">
        <v>30671</v>
      </c>
      <c r="J2034" s="18">
        <f t="shared" si="313"/>
        <v>39</v>
      </c>
      <c r="K2034">
        <v>3</v>
      </c>
      <c r="L2034" s="14">
        <v>30724.44</v>
      </c>
      <c r="M2034" t="s">
        <v>8</v>
      </c>
      <c r="N2034">
        <f t="shared" si="314"/>
        <v>1</v>
      </c>
      <c r="O2034" s="8" t="str">
        <f t="shared" si="315"/>
        <v>tier - 2</v>
      </c>
      <c r="P2034" t="s">
        <v>9</v>
      </c>
      <c r="Q2034">
        <f t="shared" si="316"/>
        <v>1</v>
      </c>
      <c r="R2034" s="8" t="str">
        <f t="shared" si="317"/>
        <v>tier - 3</v>
      </c>
      <c r="S2034" t="s">
        <v>39</v>
      </c>
      <c r="T2034" s="8" t="str">
        <f t="shared" si="318"/>
        <v>R1011</v>
      </c>
    </row>
    <row r="2035" spans="1:20">
      <c r="A2035" t="s">
        <v>2063</v>
      </c>
      <c r="B2035" t="str">
        <f t="shared" si="319"/>
        <v>Id306</v>
      </c>
      <c r="C2035">
        <v>1988</v>
      </c>
      <c r="D2035" s="8">
        <f t="shared" si="310"/>
        <v>1988</v>
      </c>
      <c r="E2035" t="s">
        <v>17</v>
      </c>
      <c r="F2035" s="8" t="str">
        <f t="shared" si="311"/>
        <v>Sep</v>
      </c>
      <c r="G2035">
        <v>5</v>
      </c>
      <c r="H2035" s="15" t="str">
        <f t="shared" si="312"/>
        <v>5-Sep-1988</v>
      </c>
      <c r="I2035" s="13">
        <v>32391</v>
      </c>
      <c r="J2035" s="18">
        <f t="shared" si="313"/>
        <v>34</v>
      </c>
      <c r="K2035">
        <v>3</v>
      </c>
      <c r="L2035" s="14">
        <v>30763.01</v>
      </c>
      <c r="M2035" t="s">
        <v>8</v>
      </c>
      <c r="N2035">
        <f t="shared" si="314"/>
        <v>1</v>
      </c>
      <c r="O2035" s="8" t="str">
        <f t="shared" si="315"/>
        <v>tier - 2</v>
      </c>
      <c r="P2035" t="s">
        <v>13</v>
      </c>
      <c r="Q2035">
        <f t="shared" si="316"/>
        <v>2</v>
      </c>
      <c r="R2035" s="8" t="str">
        <f t="shared" si="317"/>
        <v>tier - 1</v>
      </c>
      <c r="S2035" t="s">
        <v>39</v>
      </c>
      <c r="T2035" s="8" t="str">
        <f t="shared" si="318"/>
        <v>R1011</v>
      </c>
    </row>
    <row r="2036" spans="1:20">
      <c r="A2036" t="s">
        <v>2064</v>
      </c>
      <c r="B2036" t="str">
        <f t="shared" si="319"/>
        <v>Id305</v>
      </c>
      <c r="C2036">
        <v>1961</v>
      </c>
      <c r="D2036" s="8">
        <f t="shared" si="310"/>
        <v>1961</v>
      </c>
      <c r="E2036" t="s">
        <v>17</v>
      </c>
      <c r="F2036" s="8" t="str">
        <f t="shared" si="311"/>
        <v>Sep</v>
      </c>
      <c r="G2036">
        <v>9</v>
      </c>
      <c r="H2036" s="15" t="str">
        <f t="shared" si="312"/>
        <v>9-Sep-1961</v>
      </c>
      <c r="I2036" s="13">
        <v>22533</v>
      </c>
      <c r="J2036" s="18">
        <f t="shared" si="313"/>
        <v>61</v>
      </c>
      <c r="K2036">
        <v>3</v>
      </c>
      <c r="L2036" s="14">
        <v>30942.19</v>
      </c>
      <c r="M2036" t="s">
        <v>8</v>
      </c>
      <c r="N2036">
        <f t="shared" si="314"/>
        <v>1</v>
      </c>
      <c r="O2036" s="8" t="str">
        <f t="shared" si="315"/>
        <v>tier - 2</v>
      </c>
      <c r="P2036" t="s">
        <v>8</v>
      </c>
      <c r="Q2036">
        <f t="shared" si="316"/>
        <v>9</v>
      </c>
      <c r="R2036" s="8" t="str">
        <f t="shared" si="317"/>
        <v>tier - 2</v>
      </c>
      <c r="S2036" t="s">
        <v>10</v>
      </c>
      <c r="T2036" s="8" t="str">
        <f t="shared" si="318"/>
        <v>R1013</v>
      </c>
    </row>
    <row r="2037" spans="1:20">
      <c r="A2037" t="s">
        <v>2065</v>
      </c>
      <c r="B2037" t="str">
        <f t="shared" si="319"/>
        <v>Id304</v>
      </c>
      <c r="C2037">
        <v>2004</v>
      </c>
      <c r="D2037" s="8">
        <f t="shared" si="310"/>
        <v>2004</v>
      </c>
      <c r="E2037" t="s">
        <v>12</v>
      </c>
      <c r="F2037" s="8" t="str">
        <f t="shared" si="311"/>
        <v>Nov</v>
      </c>
      <c r="G2037">
        <v>9</v>
      </c>
      <c r="H2037" s="15" t="str">
        <f t="shared" si="312"/>
        <v>9-Nov-2004</v>
      </c>
      <c r="I2037" s="13">
        <v>38300</v>
      </c>
      <c r="J2037" s="18">
        <f t="shared" si="313"/>
        <v>18</v>
      </c>
      <c r="K2037">
        <v>0</v>
      </c>
      <c r="L2037" s="14">
        <v>31196.61</v>
      </c>
      <c r="M2037" t="s">
        <v>8</v>
      </c>
      <c r="N2037">
        <f t="shared" si="314"/>
        <v>1</v>
      </c>
      <c r="O2037" s="8" t="str">
        <f t="shared" si="315"/>
        <v>tier - 2</v>
      </c>
      <c r="P2037" t="s">
        <v>13</v>
      </c>
      <c r="Q2037">
        <f t="shared" si="316"/>
        <v>2</v>
      </c>
      <c r="R2037" s="8" t="str">
        <f t="shared" si="317"/>
        <v>tier - 1</v>
      </c>
      <c r="S2037" t="s">
        <v>39</v>
      </c>
      <c r="T2037" s="8" t="str">
        <f t="shared" si="318"/>
        <v>R1011</v>
      </c>
    </row>
    <row r="2038" spans="1:20">
      <c r="A2038" t="s">
        <v>2066</v>
      </c>
      <c r="B2038" t="str">
        <f t="shared" si="319"/>
        <v>Id303</v>
      </c>
      <c r="C2038">
        <v>2000</v>
      </c>
      <c r="D2038" s="8">
        <f t="shared" si="310"/>
        <v>2000</v>
      </c>
      <c r="E2038" t="s">
        <v>7</v>
      </c>
      <c r="F2038" s="8" t="str">
        <f t="shared" si="311"/>
        <v>Jul</v>
      </c>
      <c r="G2038">
        <v>22</v>
      </c>
      <c r="H2038" s="15" t="str">
        <f t="shared" si="312"/>
        <v>22-Jul-2000</v>
      </c>
      <c r="I2038" s="13">
        <v>36729</v>
      </c>
      <c r="J2038" s="18">
        <f t="shared" si="313"/>
        <v>22</v>
      </c>
      <c r="K2038">
        <v>0</v>
      </c>
      <c r="L2038" s="14">
        <v>31234.560000000001</v>
      </c>
      <c r="M2038" t="s">
        <v>13</v>
      </c>
      <c r="N2038">
        <f t="shared" si="314"/>
        <v>240</v>
      </c>
      <c r="O2038" s="8" t="str">
        <f t="shared" si="315"/>
        <v>tier - 1</v>
      </c>
      <c r="P2038" t="s">
        <v>13</v>
      </c>
      <c r="Q2038">
        <f t="shared" si="316"/>
        <v>2</v>
      </c>
      <c r="R2038" s="8" t="str">
        <f t="shared" si="317"/>
        <v>tier - 1</v>
      </c>
      <c r="S2038" t="s">
        <v>39</v>
      </c>
      <c r="T2038" s="8" t="str">
        <f t="shared" si="318"/>
        <v>R1011</v>
      </c>
    </row>
    <row r="2039" spans="1:20">
      <c r="A2039" t="s">
        <v>2067</v>
      </c>
      <c r="B2039" t="str">
        <f t="shared" si="319"/>
        <v>Id302</v>
      </c>
      <c r="C2039">
        <v>1968</v>
      </c>
      <c r="D2039" s="8">
        <f t="shared" si="310"/>
        <v>1968</v>
      </c>
      <c r="E2039" t="s">
        <v>7</v>
      </c>
      <c r="F2039" s="8" t="str">
        <f t="shared" si="311"/>
        <v>Jul</v>
      </c>
      <c r="G2039">
        <v>9</v>
      </c>
      <c r="H2039" s="15" t="str">
        <f t="shared" si="312"/>
        <v>9-Jul-1968</v>
      </c>
      <c r="I2039" s="13">
        <v>25028</v>
      </c>
      <c r="J2039" s="18">
        <f t="shared" si="313"/>
        <v>54</v>
      </c>
      <c r="K2039">
        <v>0</v>
      </c>
      <c r="L2039" s="14">
        <v>31322.53</v>
      </c>
      <c r="M2039" t="s">
        <v>8</v>
      </c>
      <c r="N2039">
        <f t="shared" si="314"/>
        <v>1</v>
      </c>
      <c r="O2039" s="8" t="str">
        <f t="shared" si="315"/>
        <v>tier - 2</v>
      </c>
      <c r="P2039" t="s">
        <v>13</v>
      </c>
      <c r="Q2039">
        <f t="shared" si="316"/>
        <v>2</v>
      </c>
      <c r="R2039" s="8" t="str">
        <f t="shared" si="317"/>
        <v>tier - 1</v>
      </c>
      <c r="S2039" t="s">
        <v>39</v>
      </c>
      <c r="T2039" s="8" t="str">
        <f t="shared" si="318"/>
        <v>R1011</v>
      </c>
    </row>
    <row r="2040" spans="1:20">
      <c r="A2040" t="s">
        <v>2068</v>
      </c>
      <c r="B2040" t="str">
        <f t="shared" si="319"/>
        <v>Id301</v>
      </c>
      <c r="C2040">
        <v>1995</v>
      </c>
      <c r="D2040" s="8">
        <f t="shared" si="310"/>
        <v>1995</v>
      </c>
      <c r="E2040" t="s">
        <v>17</v>
      </c>
      <c r="F2040" s="8" t="str">
        <f t="shared" si="311"/>
        <v>Sep</v>
      </c>
      <c r="G2040">
        <v>27</v>
      </c>
      <c r="H2040" s="15" t="str">
        <f t="shared" si="312"/>
        <v>27-Sep-1995</v>
      </c>
      <c r="I2040" s="13">
        <v>34969</v>
      </c>
      <c r="J2040" s="18">
        <f t="shared" si="313"/>
        <v>27</v>
      </c>
      <c r="K2040">
        <v>0</v>
      </c>
      <c r="L2040" s="14">
        <v>31328.27</v>
      </c>
      <c r="M2040" t="s">
        <v>8</v>
      </c>
      <c r="N2040">
        <f t="shared" si="314"/>
        <v>1</v>
      </c>
      <c r="O2040" s="8" t="str">
        <f t="shared" si="315"/>
        <v>tier - 2</v>
      </c>
      <c r="P2040" t="s">
        <v>8</v>
      </c>
      <c r="Q2040">
        <f t="shared" si="316"/>
        <v>9</v>
      </c>
      <c r="R2040" s="8" t="str">
        <f t="shared" si="317"/>
        <v>tier - 2</v>
      </c>
      <c r="S2040" t="s">
        <v>39</v>
      </c>
      <c r="T2040" s="8" t="str">
        <f t="shared" si="318"/>
        <v>R1011</v>
      </c>
    </row>
    <row r="2041" spans="1:20">
      <c r="A2041" t="s">
        <v>2069</v>
      </c>
      <c r="B2041" t="str">
        <f t="shared" si="319"/>
        <v>Id300</v>
      </c>
      <c r="C2041">
        <v>1974</v>
      </c>
      <c r="D2041" s="8">
        <f t="shared" si="310"/>
        <v>1974</v>
      </c>
      <c r="E2041" t="s">
        <v>34</v>
      </c>
      <c r="F2041" s="8" t="str">
        <f t="shared" si="311"/>
        <v>Oct</v>
      </c>
      <c r="G2041">
        <v>8</v>
      </c>
      <c r="H2041" s="15" t="str">
        <f t="shared" si="312"/>
        <v>8-Oct-1974</v>
      </c>
      <c r="I2041" s="13">
        <v>27310</v>
      </c>
      <c r="J2041" s="18">
        <f t="shared" si="313"/>
        <v>48</v>
      </c>
      <c r="K2041">
        <v>0</v>
      </c>
      <c r="L2041" s="14">
        <v>31368.81</v>
      </c>
      <c r="M2041" t="s">
        <v>8</v>
      </c>
      <c r="N2041">
        <f t="shared" si="314"/>
        <v>1</v>
      </c>
      <c r="O2041" s="8" t="str">
        <f t="shared" si="315"/>
        <v>tier - 2</v>
      </c>
      <c r="P2041" t="s">
        <v>9</v>
      </c>
      <c r="Q2041">
        <f t="shared" si="316"/>
        <v>1</v>
      </c>
      <c r="R2041" s="8" t="str">
        <f t="shared" si="317"/>
        <v>tier - 3</v>
      </c>
      <c r="S2041" t="s">
        <v>39</v>
      </c>
      <c r="T2041" s="8" t="str">
        <f t="shared" si="318"/>
        <v>R1011</v>
      </c>
    </row>
    <row r="2042" spans="1:20">
      <c r="A2042" t="s">
        <v>2070</v>
      </c>
      <c r="B2042" t="str">
        <f t="shared" si="319"/>
        <v>Id299</v>
      </c>
      <c r="C2042">
        <v>1975</v>
      </c>
      <c r="D2042" s="8">
        <f t="shared" si="310"/>
        <v>1975</v>
      </c>
      <c r="E2042" t="s">
        <v>34</v>
      </c>
      <c r="F2042" s="8" t="str">
        <f t="shared" si="311"/>
        <v>Oct</v>
      </c>
      <c r="G2042">
        <v>29</v>
      </c>
      <c r="H2042" s="15" t="str">
        <f t="shared" si="312"/>
        <v>29-Oct-1975</v>
      </c>
      <c r="I2042" s="13">
        <v>27696</v>
      </c>
      <c r="J2042" s="18">
        <f t="shared" si="313"/>
        <v>47</v>
      </c>
      <c r="K2042">
        <v>1</v>
      </c>
      <c r="L2042" s="14">
        <v>31591.82</v>
      </c>
      <c r="M2042" t="s">
        <v>8</v>
      </c>
      <c r="N2042">
        <f t="shared" si="314"/>
        <v>1</v>
      </c>
      <c r="O2042" s="8" t="str">
        <f t="shared" si="315"/>
        <v>tier - 2</v>
      </c>
      <c r="P2042" t="s">
        <v>13</v>
      </c>
      <c r="Q2042">
        <f t="shared" si="316"/>
        <v>2</v>
      </c>
      <c r="R2042" s="8" t="str">
        <f t="shared" si="317"/>
        <v>tier - 1</v>
      </c>
      <c r="S2042" t="s">
        <v>39</v>
      </c>
      <c r="T2042" s="8" t="str">
        <f t="shared" si="318"/>
        <v>R1011</v>
      </c>
    </row>
    <row r="2043" spans="1:20">
      <c r="A2043" t="s">
        <v>2071</v>
      </c>
      <c r="B2043" t="str">
        <f t="shared" si="319"/>
        <v>Id298</v>
      </c>
      <c r="C2043">
        <v>1960</v>
      </c>
      <c r="D2043" s="8">
        <f t="shared" si="310"/>
        <v>1960</v>
      </c>
      <c r="E2043" t="s">
        <v>27</v>
      </c>
      <c r="F2043" s="8" t="str">
        <f t="shared" si="311"/>
        <v>Dec</v>
      </c>
      <c r="G2043">
        <v>13</v>
      </c>
      <c r="H2043" s="15" t="str">
        <f t="shared" si="312"/>
        <v>13-Dec-1960</v>
      </c>
      <c r="I2043" s="13">
        <v>22263</v>
      </c>
      <c r="J2043" s="18">
        <f t="shared" si="313"/>
        <v>62</v>
      </c>
      <c r="K2043">
        <v>1</v>
      </c>
      <c r="L2043" s="14">
        <v>31620</v>
      </c>
      <c r="M2043" t="s">
        <v>8</v>
      </c>
      <c r="N2043">
        <f t="shared" si="314"/>
        <v>1</v>
      </c>
      <c r="O2043" s="8" t="str">
        <f t="shared" si="315"/>
        <v>tier - 2</v>
      </c>
      <c r="P2043" t="s">
        <v>13</v>
      </c>
      <c r="Q2043">
        <f t="shared" si="316"/>
        <v>2</v>
      </c>
      <c r="R2043" s="8" t="str">
        <f t="shared" si="317"/>
        <v>tier - 1</v>
      </c>
      <c r="S2043" t="s">
        <v>244</v>
      </c>
      <c r="T2043" s="8" t="str">
        <f t="shared" si="318"/>
        <v>R1024</v>
      </c>
    </row>
    <row r="2044" spans="1:20">
      <c r="A2044" t="s">
        <v>2072</v>
      </c>
      <c r="B2044" t="str">
        <f t="shared" si="319"/>
        <v>Id297</v>
      </c>
      <c r="C2044">
        <v>1977</v>
      </c>
      <c r="D2044" s="8">
        <f t="shared" si="310"/>
        <v>1977</v>
      </c>
      <c r="E2044" t="s">
        <v>34</v>
      </c>
      <c r="F2044" s="8" t="str">
        <f t="shared" si="311"/>
        <v>Oct</v>
      </c>
      <c r="G2044">
        <v>14</v>
      </c>
      <c r="H2044" s="15" t="str">
        <f t="shared" si="312"/>
        <v>14-Oct-1977</v>
      </c>
      <c r="I2044" s="13">
        <v>28412</v>
      </c>
      <c r="J2044" s="18">
        <f t="shared" si="313"/>
        <v>45</v>
      </c>
      <c r="K2044">
        <v>2</v>
      </c>
      <c r="L2044" s="14">
        <v>31736.7</v>
      </c>
      <c r="M2044" t="s">
        <v>8</v>
      </c>
      <c r="N2044">
        <f t="shared" si="314"/>
        <v>1</v>
      </c>
      <c r="O2044" s="8" t="str">
        <f t="shared" si="315"/>
        <v>tier - 2</v>
      </c>
      <c r="P2044" t="s">
        <v>8</v>
      </c>
      <c r="Q2044">
        <f t="shared" si="316"/>
        <v>9</v>
      </c>
      <c r="R2044" s="8" t="str">
        <f t="shared" si="317"/>
        <v>tier - 2</v>
      </c>
      <c r="S2044" t="s">
        <v>20</v>
      </c>
      <c r="T2044" s="8" t="str">
        <f t="shared" si="318"/>
        <v>R1012</v>
      </c>
    </row>
    <row r="2045" spans="1:20">
      <c r="A2045" t="s">
        <v>2073</v>
      </c>
      <c r="B2045" t="str">
        <f t="shared" si="319"/>
        <v>Id296</v>
      </c>
      <c r="C2045">
        <v>1984</v>
      </c>
      <c r="D2045" s="8">
        <f t="shared" si="310"/>
        <v>1984</v>
      </c>
      <c r="E2045" t="s">
        <v>17</v>
      </c>
      <c r="F2045" s="8" t="str">
        <f t="shared" si="311"/>
        <v>Sep</v>
      </c>
      <c r="G2045">
        <v>10</v>
      </c>
      <c r="H2045" s="15" t="str">
        <f t="shared" si="312"/>
        <v>10-Sep-1984</v>
      </c>
      <c r="I2045" s="13">
        <v>30935</v>
      </c>
      <c r="J2045" s="18">
        <f t="shared" si="313"/>
        <v>38</v>
      </c>
      <c r="K2045">
        <v>3</v>
      </c>
      <c r="L2045" s="14">
        <v>31743.919999999998</v>
      </c>
      <c r="M2045" t="s">
        <v>8</v>
      </c>
      <c r="N2045">
        <f t="shared" si="314"/>
        <v>1</v>
      </c>
      <c r="O2045" s="8" t="str">
        <f t="shared" si="315"/>
        <v>tier - 2</v>
      </c>
      <c r="P2045" t="s">
        <v>13</v>
      </c>
      <c r="Q2045">
        <f t="shared" si="316"/>
        <v>2</v>
      </c>
      <c r="R2045" s="8" t="str">
        <f t="shared" si="317"/>
        <v>tier - 1</v>
      </c>
      <c r="S2045" t="s">
        <v>39</v>
      </c>
      <c r="T2045" s="8" t="str">
        <f t="shared" si="318"/>
        <v>R1011</v>
      </c>
    </row>
    <row r="2046" spans="1:20">
      <c r="A2046" t="s">
        <v>2074</v>
      </c>
      <c r="B2046" t="str">
        <f t="shared" si="319"/>
        <v>Id295</v>
      </c>
      <c r="C2046">
        <v>1975</v>
      </c>
      <c r="D2046" s="8">
        <f t="shared" si="310"/>
        <v>1975</v>
      </c>
      <c r="E2046" t="s">
        <v>17</v>
      </c>
      <c r="F2046" s="8" t="str">
        <f t="shared" si="311"/>
        <v>Sep</v>
      </c>
      <c r="G2046">
        <v>25</v>
      </c>
      <c r="H2046" s="15" t="str">
        <f t="shared" si="312"/>
        <v>25-Sep-1975</v>
      </c>
      <c r="I2046" s="13">
        <v>27662</v>
      </c>
      <c r="J2046" s="18">
        <f t="shared" si="313"/>
        <v>47</v>
      </c>
      <c r="K2046">
        <v>1</v>
      </c>
      <c r="L2046" s="14">
        <v>31897.1</v>
      </c>
      <c r="M2046" t="s">
        <v>8</v>
      </c>
      <c r="N2046">
        <f t="shared" si="314"/>
        <v>1</v>
      </c>
      <c r="O2046" s="8" t="str">
        <f t="shared" si="315"/>
        <v>tier - 2</v>
      </c>
      <c r="P2046" t="s">
        <v>9</v>
      </c>
      <c r="Q2046">
        <f t="shared" si="316"/>
        <v>1</v>
      </c>
      <c r="R2046" s="8" t="str">
        <f t="shared" si="317"/>
        <v>tier - 3</v>
      </c>
      <c r="S2046" t="s">
        <v>39</v>
      </c>
      <c r="T2046" s="8" t="str">
        <f t="shared" si="318"/>
        <v>R1011</v>
      </c>
    </row>
    <row r="2047" spans="1:20">
      <c r="A2047" t="s">
        <v>2075</v>
      </c>
      <c r="B2047" t="str">
        <f t="shared" si="319"/>
        <v>Id294</v>
      </c>
      <c r="C2047">
        <v>1972</v>
      </c>
      <c r="D2047" s="8">
        <f t="shared" si="310"/>
        <v>1972</v>
      </c>
      <c r="E2047" t="s">
        <v>17</v>
      </c>
      <c r="F2047" s="8" t="str">
        <f t="shared" si="311"/>
        <v>Sep</v>
      </c>
      <c r="G2047">
        <v>21</v>
      </c>
      <c r="H2047" s="15" t="str">
        <f t="shared" si="312"/>
        <v>21-Sep-1972</v>
      </c>
      <c r="I2047" s="13">
        <v>26563</v>
      </c>
      <c r="J2047" s="18">
        <f t="shared" si="313"/>
        <v>50</v>
      </c>
      <c r="K2047">
        <v>0</v>
      </c>
      <c r="L2047" s="14">
        <v>31980.89</v>
      </c>
      <c r="M2047" t="s">
        <v>8</v>
      </c>
      <c r="N2047">
        <f t="shared" si="314"/>
        <v>1</v>
      </c>
      <c r="O2047" s="8" t="str">
        <f t="shared" si="315"/>
        <v>tier - 2</v>
      </c>
      <c r="P2047" t="s">
        <v>13</v>
      </c>
      <c r="Q2047">
        <f t="shared" si="316"/>
        <v>2</v>
      </c>
      <c r="R2047" s="8" t="str">
        <f t="shared" si="317"/>
        <v>tier - 1</v>
      </c>
      <c r="S2047" t="s">
        <v>39</v>
      </c>
      <c r="T2047" s="8" t="str">
        <f t="shared" si="318"/>
        <v>R1011</v>
      </c>
    </row>
    <row r="2048" spans="1:20">
      <c r="A2048" t="s">
        <v>2076</v>
      </c>
      <c r="B2048" t="str">
        <f t="shared" si="319"/>
        <v>Id293</v>
      </c>
      <c r="C2048">
        <v>1993</v>
      </c>
      <c r="D2048" s="8">
        <f t="shared" si="310"/>
        <v>1993</v>
      </c>
      <c r="E2048" t="s">
        <v>17</v>
      </c>
      <c r="F2048" s="8" t="str">
        <f t="shared" si="311"/>
        <v>Sep</v>
      </c>
      <c r="G2048">
        <v>13</v>
      </c>
      <c r="H2048" s="15" t="str">
        <f t="shared" si="312"/>
        <v>13-Sep-1993</v>
      </c>
      <c r="I2048" s="13">
        <v>34225</v>
      </c>
      <c r="J2048" s="18">
        <f t="shared" si="313"/>
        <v>29</v>
      </c>
      <c r="K2048">
        <v>0</v>
      </c>
      <c r="L2048" s="14">
        <v>32086.21</v>
      </c>
      <c r="M2048" t="s">
        <v>13</v>
      </c>
      <c r="N2048">
        <f t="shared" si="314"/>
        <v>240</v>
      </c>
      <c r="O2048" s="8" t="str">
        <f t="shared" si="315"/>
        <v>tier - 1</v>
      </c>
      <c r="P2048" t="s">
        <v>9</v>
      </c>
      <c r="Q2048">
        <f t="shared" si="316"/>
        <v>1</v>
      </c>
      <c r="R2048" s="8" t="str">
        <f t="shared" si="317"/>
        <v>tier - 3</v>
      </c>
      <c r="S2048" t="s">
        <v>39</v>
      </c>
      <c r="T2048" s="8" t="str">
        <f t="shared" si="318"/>
        <v>R1011</v>
      </c>
    </row>
    <row r="2049" spans="1:20">
      <c r="A2049" t="s">
        <v>2077</v>
      </c>
      <c r="B2049" t="str">
        <f t="shared" si="319"/>
        <v>Id292</v>
      </c>
      <c r="C2049">
        <v>1978</v>
      </c>
      <c r="D2049" s="8">
        <f t="shared" si="310"/>
        <v>1978</v>
      </c>
      <c r="E2049" t="s">
        <v>12</v>
      </c>
      <c r="F2049" s="8" t="str">
        <f t="shared" si="311"/>
        <v>Nov</v>
      </c>
      <c r="G2049">
        <v>10</v>
      </c>
      <c r="H2049" s="15" t="str">
        <f t="shared" si="312"/>
        <v>10-Nov-1978</v>
      </c>
      <c r="I2049" s="13">
        <v>28804</v>
      </c>
      <c r="J2049" s="18">
        <f t="shared" si="313"/>
        <v>44</v>
      </c>
      <c r="K2049">
        <v>2</v>
      </c>
      <c r="L2049" s="14">
        <v>32108.66</v>
      </c>
      <c r="M2049" t="s">
        <v>13</v>
      </c>
      <c r="N2049">
        <f t="shared" si="314"/>
        <v>240</v>
      </c>
      <c r="O2049" s="8" t="str">
        <f t="shared" si="315"/>
        <v>tier - 1</v>
      </c>
      <c r="P2049" t="s">
        <v>9</v>
      </c>
      <c r="Q2049">
        <f t="shared" si="316"/>
        <v>1</v>
      </c>
      <c r="R2049" s="8" t="str">
        <f t="shared" si="317"/>
        <v>tier - 3</v>
      </c>
      <c r="S2049" t="s">
        <v>353</v>
      </c>
      <c r="T2049" s="8" t="str">
        <f t="shared" si="318"/>
        <v>R1017</v>
      </c>
    </row>
    <row r="2050" spans="1:20">
      <c r="A2050" t="s">
        <v>2078</v>
      </c>
      <c r="B2050" t="str">
        <f t="shared" si="319"/>
        <v>Id291</v>
      </c>
      <c r="C2050">
        <v>1969</v>
      </c>
      <c r="D2050" s="8">
        <f t="shared" ref="D2050:D2113" si="320">IF(C2050="?",ROUND(AVERAGE($C$2:$C$2344),0),C2050)</f>
        <v>1969</v>
      </c>
      <c r="E2050" t="s">
        <v>17</v>
      </c>
      <c r="F2050" s="8" t="str">
        <f t="shared" ref="F2050:F2113" si="321">IF(E2050="?","Sep",E2050)</f>
        <v>Sep</v>
      </c>
      <c r="G2050">
        <v>11</v>
      </c>
      <c r="H2050" s="15" t="str">
        <f t="shared" ref="H2050:H2113" si="322">CONCATENATE(G2050,"-",F2050,"-",D2050)</f>
        <v>11-Sep-1969</v>
      </c>
      <c r="I2050" s="13">
        <v>25457</v>
      </c>
      <c r="J2050" s="18">
        <f t="shared" ref="J2050:J2113" si="323">DATEDIF(I2050,"8-6-2023","Y")</f>
        <v>53</v>
      </c>
      <c r="K2050">
        <v>0</v>
      </c>
      <c r="L2050" s="14">
        <v>32192.76</v>
      </c>
      <c r="M2050" t="s">
        <v>13</v>
      </c>
      <c r="N2050">
        <f t="shared" ref="N2050:N2113" si="324">MATCH(M2050,$M$2:$M$2344,0)</f>
        <v>240</v>
      </c>
      <c r="O2050" s="8" t="str">
        <f t="shared" ref="O2050:O2113" si="325">IF(M2050="?",INDEX($M$2:$M$2344,MODE($N$2:$N$2344)),M2050)</f>
        <v>tier - 1</v>
      </c>
      <c r="P2050" t="s">
        <v>8</v>
      </c>
      <c r="Q2050">
        <f t="shared" ref="Q2050:Q2113" si="326">MATCH(P2050,$P$2:$P$2344,0)</f>
        <v>9</v>
      </c>
      <c r="R2050" s="8" t="str">
        <f t="shared" ref="R2050:R2113" si="327">IF(P2050="?",INDEX($P$2:$P$2344,MODE($Q$2:$Q$2344)),P2050)</f>
        <v>tier - 2</v>
      </c>
      <c r="S2050" t="s">
        <v>39</v>
      </c>
      <c r="T2050" s="8" t="str">
        <f t="shared" ref="T2050:T2113" si="328">IF(S2050="?","Unknown",S2050)</f>
        <v>R1011</v>
      </c>
    </row>
    <row r="2051" spans="1:20">
      <c r="A2051" t="s">
        <v>2079</v>
      </c>
      <c r="B2051" t="str">
        <f t="shared" ref="B2051:B2114" si="329">IF(A2051="?", "Unknown",A2051)</f>
        <v>Id290</v>
      </c>
      <c r="C2051">
        <v>1994</v>
      </c>
      <c r="D2051" s="8">
        <f t="shared" si="320"/>
        <v>1994</v>
      </c>
      <c r="E2051" t="s">
        <v>17</v>
      </c>
      <c r="F2051" s="8" t="str">
        <f t="shared" si="321"/>
        <v>Sep</v>
      </c>
      <c r="G2051">
        <v>8</v>
      </c>
      <c r="H2051" s="15" t="str">
        <f t="shared" si="322"/>
        <v>8-Sep-1994</v>
      </c>
      <c r="I2051" s="13">
        <v>34585</v>
      </c>
      <c r="J2051" s="18">
        <f t="shared" si="323"/>
        <v>28</v>
      </c>
      <c r="K2051">
        <v>0</v>
      </c>
      <c r="L2051" s="14">
        <v>32222.81</v>
      </c>
      <c r="M2051" t="s">
        <v>8</v>
      </c>
      <c r="N2051">
        <f t="shared" si="324"/>
        <v>1</v>
      </c>
      <c r="O2051" s="8" t="str">
        <f t="shared" si="325"/>
        <v>tier - 2</v>
      </c>
      <c r="P2051" t="s">
        <v>13</v>
      </c>
      <c r="Q2051">
        <f t="shared" si="326"/>
        <v>2</v>
      </c>
      <c r="R2051" s="8" t="str">
        <f t="shared" si="327"/>
        <v>tier - 1</v>
      </c>
      <c r="S2051" t="s">
        <v>39</v>
      </c>
      <c r="T2051" s="8" t="str">
        <f t="shared" si="328"/>
        <v>R1011</v>
      </c>
    </row>
    <row r="2052" spans="1:20">
      <c r="A2052" t="s">
        <v>2080</v>
      </c>
      <c r="B2052" t="str">
        <f t="shared" si="329"/>
        <v>Id289</v>
      </c>
      <c r="C2052">
        <v>1975</v>
      </c>
      <c r="D2052" s="8">
        <f t="shared" si="320"/>
        <v>1975</v>
      </c>
      <c r="E2052" t="s">
        <v>27</v>
      </c>
      <c r="F2052" s="8" t="str">
        <f t="shared" si="321"/>
        <v>Dec</v>
      </c>
      <c r="G2052">
        <v>17</v>
      </c>
      <c r="H2052" s="15" t="str">
        <f t="shared" si="322"/>
        <v>17-Dec-1975</v>
      </c>
      <c r="I2052" s="13">
        <v>27745</v>
      </c>
      <c r="J2052" s="18">
        <f t="shared" si="323"/>
        <v>47</v>
      </c>
      <c r="K2052">
        <v>1</v>
      </c>
      <c r="L2052" s="14">
        <v>32259.96</v>
      </c>
      <c r="M2052" t="s">
        <v>8</v>
      </c>
      <c r="N2052">
        <f t="shared" si="324"/>
        <v>1</v>
      </c>
      <c r="O2052" s="8" t="str">
        <f t="shared" si="325"/>
        <v>tier - 2</v>
      </c>
      <c r="P2052" t="s">
        <v>9</v>
      </c>
      <c r="Q2052">
        <f t="shared" si="326"/>
        <v>1</v>
      </c>
      <c r="R2052" s="8" t="str">
        <f t="shared" si="327"/>
        <v>tier - 3</v>
      </c>
      <c r="S2052" t="s">
        <v>20</v>
      </c>
      <c r="T2052" s="8" t="str">
        <f t="shared" si="328"/>
        <v>R1012</v>
      </c>
    </row>
    <row r="2053" spans="1:20">
      <c r="A2053" t="s">
        <v>2081</v>
      </c>
      <c r="B2053" t="str">
        <f t="shared" si="329"/>
        <v>Id288</v>
      </c>
      <c r="C2053">
        <v>1986</v>
      </c>
      <c r="D2053" s="8">
        <f t="shared" si="320"/>
        <v>1986</v>
      </c>
      <c r="E2053" t="s">
        <v>27</v>
      </c>
      <c r="F2053" s="8" t="str">
        <f t="shared" si="321"/>
        <v>Dec</v>
      </c>
      <c r="G2053">
        <v>2</v>
      </c>
      <c r="H2053" s="15" t="str">
        <f t="shared" si="322"/>
        <v>2-Dec-1986</v>
      </c>
      <c r="I2053" s="13">
        <v>31748</v>
      </c>
      <c r="J2053" s="18">
        <f t="shared" si="323"/>
        <v>36</v>
      </c>
      <c r="K2053">
        <v>3</v>
      </c>
      <c r="L2053" s="14">
        <v>32288.49</v>
      </c>
      <c r="M2053" t="s">
        <v>8</v>
      </c>
      <c r="N2053">
        <f t="shared" si="324"/>
        <v>1</v>
      </c>
      <c r="O2053" s="8" t="str">
        <f t="shared" si="325"/>
        <v>tier - 2</v>
      </c>
      <c r="P2053" t="s">
        <v>8</v>
      </c>
      <c r="Q2053">
        <f t="shared" si="326"/>
        <v>9</v>
      </c>
      <c r="R2053" s="8" t="str">
        <f t="shared" si="327"/>
        <v>tier - 2</v>
      </c>
      <c r="S2053" t="s">
        <v>39</v>
      </c>
      <c r="T2053" s="8" t="str">
        <f t="shared" si="328"/>
        <v>R1011</v>
      </c>
    </row>
    <row r="2054" spans="1:20">
      <c r="A2054" t="s">
        <v>2082</v>
      </c>
      <c r="B2054" t="str">
        <f t="shared" si="329"/>
        <v>Id287</v>
      </c>
      <c r="C2054">
        <v>1972</v>
      </c>
      <c r="D2054" s="8">
        <f t="shared" si="320"/>
        <v>1972</v>
      </c>
      <c r="E2054" t="s">
        <v>34</v>
      </c>
      <c r="F2054" s="8" t="str">
        <f t="shared" si="321"/>
        <v>Oct</v>
      </c>
      <c r="G2054">
        <v>19</v>
      </c>
      <c r="H2054" s="15" t="str">
        <f t="shared" si="322"/>
        <v>19-Oct-1972</v>
      </c>
      <c r="I2054" s="13">
        <v>26591</v>
      </c>
      <c r="J2054" s="18">
        <f t="shared" si="323"/>
        <v>50</v>
      </c>
      <c r="K2054">
        <v>0</v>
      </c>
      <c r="L2054" s="14">
        <v>32428.63</v>
      </c>
      <c r="M2054" t="s">
        <v>8</v>
      </c>
      <c r="N2054">
        <f t="shared" si="324"/>
        <v>1</v>
      </c>
      <c r="O2054" s="8" t="str">
        <f t="shared" si="325"/>
        <v>tier - 2</v>
      </c>
      <c r="P2054" t="s">
        <v>8</v>
      </c>
      <c r="Q2054">
        <f t="shared" si="326"/>
        <v>9</v>
      </c>
      <c r="R2054" s="8" t="str">
        <f t="shared" si="327"/>
        <v>tier - 2</v>
      </c>
      <c r="S2054" t="s">
        <v>39</v>
      </c>
      <c r="T2054" s="8" t="str">
        <f t="shared" si="328"/>
        <v>R1011</v>
      </c>
    </row>
    <row r="2055" spans="1:20">
      <c r="A2055" t="s">
        <v>2083</v>
      </c>
      <c r="B2055" t="str">
        <f t="shared" si="329"/>
        <v>Id286</v>
      </c>
      <c r="C2055">
        <v>1976</v>
      </c>
      <c r="D2055" s="8">
        <f t="shared" si="320"/>
        <v>1976</v>
      </c>
      <c r="E2055" t="s">
        <v>32</v>
      </c>
      <c r="F2055" s="8" t="str">
        <f t="shared" si="321"/>
        <v>Aug</v>
      </c>
      <c r="G2055">
        <v>9</v>
      </c>
      <c r="H2055" s="15" t="str">
        <f t="shared" si="322"/>
        <v>9-Aug-1976</v>
      </c>
      <c r="I2055" s="13">
        <v>27981</v>
      </c>
      <c r="J2055" s="18">
        <f t="shared" si="323"/>
        <v>46</v>
      </c>
      <c r="K2055">
        <v>2</v>
      </c>
      <c r="L2055" s="14">
        <v>32430.22</v>
      </c>
      <c r="M2055" t="s">
        <v>8</v>
      </c>
      <c r="N2055">
        <f t="shared" si="324"/>
        <v>1</v>
      </c>
      <c r="O2055" s="8" t="str">
        <f t="shared" si="325"/>
        <v>tier - 2</v>
      </c>
      <c r="P2055" t="s">
        <v>9</v>
      </c>
      <c r="Q2055">
        <f t="shared" si="326"/>
        <v>1</v>
      </c>
      <c r="R2055" s="8" t="str">
        <f t="shared" si="327"/>
        <v>tier - 3</v>
      </c>
      <c r="S2055" t="s">
        <v>39</v>
      </c>
      <c r="T2055" s="8" t="str">
        <f t="shared" si="328"/>
        <v>R1011</v>
      </c>
    </row>
    <row r="2056" spans="1:20">
      <c r="A2056" t="s">
        <v>2084</v>
      </c>
      <c r="B2056" t="str">
        <f t="shared" si="329"/>
        <v>Id285</v>
      </c>
      <c r="C2056">
        <v>1981</v>
      </c>
      <c r="D2056" s="8">
        <f t="shared" si="320"/>
        <v>1981</v>
      </c>
      <c r="E2056" t="s">
        <v>17</v>
      </c>
      <c r="F2056" s="8" t="str">
        <f t="shared" si="321"/>
        <v>Sep</v>
      </c>
      <c r="G2056">
        <v>27</v>
      </c>
      <c r="H2056" s="15" t="str">
        <f t="shared" si="322"/>
        <v>27-Sep-1981</v>
      </c>
      <c r="I2056" s="13">
        <v>29856</v>
      </c>
      <c r="J2056" s="18">
        <f t="shared" si="323"/>
        <v>41</v>
      </c>
      <c r="K2056">
        <v>1</v>
      </c>
      <c r="L2056" s="14">
        <v>32462.35</v>
      </c>
      <c r="M2056" t="s">
        <v>8</v>
      </c>
      <c r="N2056">
        <f t="shared" si="324"/>
        <v>1</v>
      </c>
      <c r="O2056" s="8" t="str">
        <f t="shared" si="325"/>
        <v>tier - 2</v>
      </c>
      <c r="P2056" t="s">
        <v>8</v>
      </c>
      <c r="Q2056">
        <f t="shared" si="326"/>
        <v>9</v>
      </c>
      <c r="R2056" s="8" t="str">
        <f t="shared" si="327"/>
        <v>tier - 2</v>
      </c>
      <c r="S2056" t="s">
        <v>39</v>
      </c>
      <c r="T2056" s="8" t="str">
        <f t="shared" si="328"/>
        <v>R1011</v>
      </c>
    </row>
    <row r="2057" spans="1:20">
      <c r="A2057" t="s">
        <v>2085</v>
      </c>
      <c r="B2057" t="str">
        <f t="shared" si="329"/>
        <v>Id284</v>
      </c>
      <c r="C2057">
        <v>1976</v>
      </c>
      <c r="D2057" s="8">
        <f t="shared" si="320"/>
        <v>1976</v>
      </c>
      <c r="E2057" t="s">
        <v>17</v>
      </c>
      <c r="F2057" s="8" t="str">
        <f t="shared" si="321"/>
        <v>Sep</v>
      </c>
      <c r="G2057">
        <v>19</v>
      </c>
      <c r="H2057" s="15" t="str">
        <f t="shared" si="322"/>
        <v>19-Sep-1976</v>
      </c>
      <c r="I2057" s="13">
        <v>28022</v>
      </c>
      <c r="J2057" s="18">
        <f t="shared" si="323"/>
        <v>46</v>
      </c>
      <c r="K2057">
        <v>2</v>
      </c>
      <c r="L2057" s="14">
        <v>32485.46</v>
      </c>
      <c r="M2057" t="s">
        <v>8</v>
      </c>
      <c r="N2057">
        <f t="shared" si="324"/>
        <v>1</v>
      </c>
      <c r="O2057" s="8" t="str">
        <f t="shared" si="325"/>
        <v>tier - 2</v>
      </c>
      <c r="P2057" t="s">
        <v>13</v>
      </c>
      <c r="Q2057">
        <f t="shared" si="326"/>
        <v>2</v>
      </c>
      <c r="R2057" s="8" t="str">
        <f t="shared" si="327"/>
        <v>tier - 1</v>
      </c>
      <c r="S2057" t="s">
        <v>39</v>
      </c>
      <c r="T2057" s="8" t="str">
        <f t="shared" si="328"/>
        <v>R1011</v>
      </c>
    </row>
    <row r="2058" spans="1:20">
      <c r="A2058" t="s">
        <v>2086</v>
      </c>
      <c r="B2058" t="str">
        <f t="shared" si="329"/>
        <v>Id283</v>
      </c>
      <c r="C2058">
        <v>2003</v>
      </c>
      <c r="D2058" s="8">
        <f t="shared" si="320"/>
        <v>2003</v>
      </c>
      <c r="E2058" t="s">
        <v>34</v>
      </c>
      <c r="F2058" s="8" t="str">
        <f t="shared" si="321"/>
        <v>Oct</v>
      </c>
      <c r="G2058">
        <v>8</v>
      </c>
      <c r="H2058" s="15" t="str">
        <f t="shared" si="322"/>
        <v>8-Oct-2003</v>
      </c>
      <c r="I2058" s="13">
        <v>37902</v>
      </c>
      <c r="J2058" s="18">
        <f t="shared" si="323"/>
        <v>19</v>
      </c>
      <c r="K2058">
        <v>0</v>
      </c>
      <c r="L2058" s="14">
        <v>32548.34</v>
      </c>
      <c r="M2058" t="s">
        <v>13</v>
      </c>
      <c r="N2058">
        <f t="shared" si="324"/>
        <v>240</v>
      </c>
      <c r="O2058" s="8" t="str">
        <f t="shared" si="325"/>
        <v>tier - 1</v>
      </c>
      <c r="P2058" t="s">
        <v>8</v>
      </c>
      <c r="Q2058">
        <f t="shared" si="326"/>
        <v>9</v>
      </c>
      <c r="R2058" s="8" t="str">
        <f t="shared" si="327"/>
        <v>tier - 2</v>
      </c>
      <c r="S2058" t="s">
        <v>10</v>
      </c>
      <c r="T2058" s="8" t="str">
        <f t="shared" si="328"/>
        <v>R1013</v>
      </c>
    </row>
    <row r="2059" spans="1:20">
      <c r="A2059" t="s">
        <v>2087</v>
      </c>
      <c r="B2059" t="str">
        <f t="shared" si="329"/>
        <v>Id282</v>
      </c>
      <c r="C2059">
        <v>1990</v>
      </c>
      <c r="D2059" s="8">
        <f t="shared" si="320"/>
        <v>1990</v>
      </c>
      <c r="E2059" t="s">
        <v>7</v>
      </c>
      <c r="F2059" s="8" t="str">
        <f t="shared" si="321"/>
        <v>Jul</v>
      </c>
      <c r="G2059">
        <v>13</v>
      </c>
      <c r="H2059" s="15" t="str">
        <f t="shared" si="322"/>
        <v>13-Jul-1990</v>
      </c>
      <c r="I2059" s="13">
        <v>33067</v>
      </c>
      <c r="J2059" s="18">
        <f t="shared" si="323"/>
        <v>32</v>
      </c>
      <c r="K2059">
        <v>3</v>
      </c>
      <c r="L2059" s="14">
        <v>32672.11</v>
      </c>
      <c r="M2059" t="s">
        <v>13</v>
      </c>
      <c r="N2059">
        <f t="shared" si="324"/>
        <v>240</v>
      </c>
      <c r="O2059" s="8" t="str">
        <f t="shared" si="325"/>
        <v>tier - 1</v>
      </c>
      <c r="P2059" t="s">
        <v>13</v>
      </c>
      <c r="Q2059">
        <f t="shared" si="326"/>
        <v>2</v>
      </c>
      <c r="R2059" s="8" t="str">
        <f t="shared" si="327"/>
        <v>tier - 1</v>
      </c>
      <c r="S2059" t="s">
        <v>39</v>
      </c>
      <c r="T2059" s="8" t="str">
        <f t="shared" si="328"/>
        <v>R1011</v>
      </c>
    </row>
    <row r="2060" spans="1:20">
      <c r="A2060" t="s">
        <v>2088</v>
      </c>
      <c r="B2060" t="str">
        <f t="shared" si="329"/>
        <v>Id281</v>
      </c>
      <c r="C2060">
        <v>1968</v>
      </c>
      <c r="D2060" s="8">
        <f t="shared" si="320"/>
        <v>1968</v>
      </c>
      <c r="E2060" t="s">
        <v>12</v>
      </c>
      <c r="F2060" s="8" t="str">
        <f t="shared" si="321"/>
        <v>Nov</v>
      </c>
      <c r="G2060">
        <v>1</v>
      </c>
      <c r="H2060" s="15" t="str">
        <f t="shared" si="322"/>
        <v>1-Nov-1968</v>
      </c>
      <c r="I2060" s="13">
        <v>25143</v>
      </c>
      <c r="J2060" s="18">
        <f t="shared" si="323"/>
        <v>54</v>
      </c>
      <c r="K2060">
        <v>0</v>
      </c>
      <c r="L2060" s="14">
        <v>32686.080000000002</v>
      </c>
      <c r="M2060" t="s">
        <v>8</v>
      </c>
      <c r="N2060">
        <f t="shared" si="324"/>
        <v>1</v>
      </c>
      <c r="O2060" s="8" t="str">
        <f t="shared" si="325"/>
        <v>tier - 2</v>
      </c>
      <c r="P2060" t="s">
        <v>9</v>
      </c>
      <c r="Q2060">
        <f t="shared" si="326"/>
        <v>1</v>
      </c>
      <c r="R2060" s="8" t="str">
        <f t="shared" si="327"/>
        <v>tier - 3</v>
      </c>
      <c r="S2060" t="s">
        <v>39</v>
      </c>
      <c r="T2060" s="8" t="str">
        <f t="shared" si="328"/>
        <v>R1011</v>
      </c>
    </row>
    <row r="2061" spans="1:20">
      <c r="A2061" t="s">
        <v>2089</v>
      </c>
      <c r="B2061" t="str">
        <f t="shared" si="329"/>
        <v>Id280</v>
      </c>
      <c r="C2061">
        <v>1990</v>
      </c>
      <c r="D2061" s="8">
        <f t="shared" si="320"/>
        <v>1990</v>
      </c>
      <c r="E2061" t="s">
        <v>17</v>
      </c>
      <c r="F2061" s="8" t="str">
        <f t="shared" si="321"/>
        <v>Sep</v>
      </c>
      <c r="G2061">
        <v>30</v>
      </c>
      <c r="H2061" s="15" t="str">
        <f t="shared" si="322"/>
        <v>30-Sep-1990</v>
      </c>
      <c r="I2061" s="13">
        <v>33146</v>
      </c>
      <c r="J2061" s="18">
        <f t="shared" si="323"/>
        <v>32</v>
      </c>
      <c r="K2061">
        <v>3</v>
      </c>
      <c r="L2061" s="14">
        <v>32716.2</v>
      </c>
      <c r="M2061" t="s">
        <v>13</v>
      </c>
      <c r="N2061">
        <f t="shared" si="324"/>
        <v>240</v>
      </c>
      <c r="O2061" s="8" t="str">
        <f t="shared" si="325"/>
        <v>tier - 1</v>
      </c>
      <c r="P2061" t="s">
        <v>8</v>
      </c>
      <c r="Q2061">
        <f t="shared" si="326"/>
        <v>9</v>
      </c>
      <c r="R2061" s="8" t="str">
        <f t="shared" si="327"/>
        <v>tier - 2</v>
      </c>
      <c r="S2061" t="s">
        <v>39</v>
      </c>
      <c r="T2061" s="8" t="str">
        <f t="shared" si="328"/>
        <v>R1011</v>
      </c>
    </row>
    <row r="2062" spans="1:20">
      <c r="A2062" t="s">
        <v>2090</v>
      </c>
      <c r="B2062" t="str">
        <f t="shared" si="329"/>
        <v>Id279</v>
      </c>
      <c r="C2062">
        <v>1990</v>
      </c>
      <c r="D2062" s="8">
        <f t="shared" si="320"/>
        <v>1990</v>
      </c>
      <c r="E2062" t="s">
        <v>7</v>
      </c>
      <c r="F2062" s="8" t="str">
        <f t="shared" si="321"/>
        <v>Jul</v>
      </c>
      <c r="G2062">
        <v>9</v>
      </c>
      <c r="H2062" s="15" t="str">
        <f t="shared" si="322"/>
        <v>9-Jul-1990</v>
      </c>
      <c r="I2062" s="13">
        <v>33063</v>
      </c>
      <c r="J2062" s="18">
        <f t="shared" si="323"/>
        <v>32</v>
      </c>
      <c r="K2062">
        <v>2</v>
      </c>
      <c r="L2062" s="14">
        <v>32734.19</v>
      </c>
      <c r="M2062" t="s">
        <v>8</v>
      </c>
      <c r="N2062">
        <f t="shared" si="324"/>
        <v>1</v>
      </c>
      <c r="O2062" s="8" t="str">
        <f t="shared" si="325"/>
        <v>tier - 2</v>
      </c>
      <c r="P2062" t="s">
        <v>13</v>
      </c>
      <c r="Q2062">
        <f t="shared" si="326"/>
        <v>2</v>
      </c>
      <c r="R2062" s="8" t="str">
        <f t="shared" si="327"/>
        <v>tier - 1</v>
      </c>
      <c r="S2062" t="s">
        <v>20</v>
      </c>
      <c r="T2062" s="8" t="str">
        <f t="shared" si="328"/>
        <v>R1012</v>
      </c>
    </row>
    <row r="2063" spans="1:20">
      <c r="A2063" t="s">
        <v>2091</v>
      </c>
      <c r="B2063" t="str">
        <f t="shared" si="329"/>
        <v>Id278</v>
      </c>
      <c r="C2063">
        <v>1974</v>
      </c>
      <c r="D2063" s="8">
        <f t="shared" si="320"/>
        <v>1974</v>
      </c>
      <c r="E2063" t="s">
        <v>27</v>
      </c>
      <c r="F2063" s="8" t="str">
        <f t="shared" si="321"/>
        <v>Dec</v>
      </c>
      <c r="G2063">
        <v>6</v>
      </c>
      <c r="H2063" s="15" t="str">
        <f t="shared" si="322"/>
        <v>6-Dec-1974</v>
      </c>
      <c r="I2063" s="13">
        <v>27369</v>
      </c>
      <c r="J2063" s="18">
        <f t="shared" si="323"/>
        <v>48</v>
      </c>
      <c r="K2063">
        <v>0</v>
      </c>
      <c r="L2063" s="14">
        <v>32760.48</v>
      </c>
      <c r="M2063" t="s">
        <v>13</v>
      </c>
      <c r="N2063">
        <f t="shared" si="324"/>
        <v>240</v>
      </c>
      <c r="O2063" s="8" t="str">
        <f t="shared" si="325"/>
        <v>tier - 1</v>
      </c>
      <c r="P2063" t="s">
        <v>13</v>
      </c>
      <c r="Q2063">
        <f t="shared" si="326"/>
        <v>2</v>
      </c>
      <c r="R2063" s="8" t="str">
        <f t="shared" si="327"/>
        <v>tier - 1</v>
      </c>
      <c r="S2063" t="s">
        <v>39</v>
      </c>
      <c r="T2063" s="8" t="str">
        <f t="shared" si="328"/>
        <v>R1011</v>
      </c>
    </row>
    <row r="2064" spans="1:20">
      <c r="A2064" t="s">
        <v>2092</v>
      </c>
      <c r="B2064" t="str">
        <f t="shared" si="329"/>
        <v>Id277</v>
      </c>
      <c r="C2064">
        <v>1972</v>
      </c>
      <c r="D2064" s="8">
        <f t="shared" si="320"/>
        <v>1972</v>
      </c>
      <c r="E2064" t="s">
        <v>12</v>
      </c>
      <c r="F2064" s="8" t="str">
        <f t="shared" si="321"/>
        <v>Nov</v>
      </c>
      <c r="G2064">
        <v>7</v>
      </c>
      <c r="H2064" s="15" t="str">
        <f t="shared" si="322"/>
        <v>7-Nov-1972</v>
      </c>
      <c r="I2064" s="13">
        <v>26610</v>
      </c>
      <c r="J2064" s="18">
        <f t="shared" si="323"/>
        <v>50</v>
      </c>
      <c r="K2064">
        <v>0</v>
      </c>
      <c r="L2064" s="14">
        <v>32765.33</v>
      </c>
      <c r="M2064" t="s">
        <v>8</v>
      </c>
      <c r="N2064">
        <f t="shared" si="324"/>
        <v>1</v>
      </c>
      <c r="O2064" s="8" t="str">
        <f t="shared" si="325"/>
        <v>tier - 2</v>
      </c>
      <c r="P2064" t="s">
        <v>8</v>
      </c>
      <c r="Q2064">
        <f t="shared" si="326"/>
        <v>9</v>
      </c>
      <c r="R2064" s="8" t="str">
        <f t="shared" si="327"/>
        <v>tier - 2</v>
      </c>
      <c r="S2064" t="s">
        <v>20</v>
      </c>
      <c r="T2064" s="8" t="str">
        <f t="shared" si="328"/>
        <v>R1012</v>
      </c>
    </row>
    <row r="2065" spans="1:20">
      <c r="A2065" t="s">
        <v>2093</v>
      </c>
      <c r="B2065" t="str">
        <f t="shared" si="329"/>
        <v>Id276</v>
      </c>
      <c r="C2065">
        <v>1980</v>
      </c>
      <c r="D2065" s="8">
        <f t="shared" si="320"/>
        <v>1980</v>
      </c>
      <c r="E2065" t="s">
        <v>27</v>
      </c>
      <c r="F2065" s="8" t="str">
        <f t="shared" si="321"/>
        <v>Dec</v>
      </c>
      <c r="G2065">
        <v>12</v>
      </c>
      <c r="H2065" s="15" t="str">
        <f t="shared" si="322"/>
        <v>12-Dec-1980</v>
      </c>
      <c r="I2065" s="13">
        <v>29567</v>
      </c>
      <c r="J2065" s="18">
        <f t="shared" si="323"/>
        <v>42</v>
      </c>
      <c r="K2065">
        <v>3</v>
      </c>
      <c r="L2065" s="14">
        <v>32787.46</v>
      </c>
      <c r="M2065" t="s">
        <v>13</v>
      </c>
      <c r="N2065">
        <f t="shared" si="324"/>
        <v>240</v>
      </c>
      <c r="O2065" s="8" t="str">
        <f t="shared" si="325"/>
        <v>tier - 1</v>
      </c>
      <c r="P2065" t="s">
        <v>9</v>
      </c>
      <c r="Q2065">
        <f t="shared" si="326"/>
        <v>1</v>
      </c>
      <c r="R2065" s="8" t="str">
        <f t="shared" si="327"/>
        <v>tier - 3</v>
      </c>
      <c r="S2065" t="s">
        <v>20</v>
      </c>
      <c r="T2065" s="8" t="str">
        <f t="shared" si="328"/>
        <v>R1012</v>
      </c>
    </row>
    <row r="2066" spans="1:20">
      <c r="A2066" t="s">
        <v>2094</v>
      </c>
      <c r="B2066" t="str">
        <f t="shared" si="329"/>
        <v>Id275</v>
      </c>
      <c r="C2066">
        <v>1995</v>
      </c>
      <c r="D2066" s="8">
        <f t="shared" si="320"/>
        <v>1995</v>
      </c>
      <c r="E2066" t="s">
        <v>27</v>
      </c>
      <c r="F2066" s="8" t="str">
        <f t="shared" si="321"/>
        <v>Dec</v>
      </c>
      <c r="G2066">
        <v>4</v>
      </c>
      <c r="H2066" s="15" t="str">
        <f t="shared" si="322"/>
        <v>4-Dec-1995</v>
      </c>
      <c r="I2066" s="13">
        <v>35037</v>
      </c>
      <c r="J2066" s="18">
        <f t="shared" si="323"/>
        <v>27</v>
      </c>
      <c r="K2066">
        <v>0</v>
      </c>
      <c r="L2066" s="14">
        <v>32827.51</v>
      </c>
      <c r="M2066" t="s">
        <v>13</v>
      </c>
      <c r="N2066">
        <f t="shared" si="324"/>
        <v>240</v>
      </c>
      <c r="O2066" s="8" t="str">
        <f t="shared" si="325"/>
        <v>tier - 1</v>
      </c>
      <c r="P2066" t="s">
        <v>8</v>
      </c>
      <c r="Q2066">
        <f t="shared" si="326"/>
        <v>9</v>
      </c>
      <c r="R2066" s="8" t="str">
        <f t="shared" si="327"/>
        <v>tier - 2</v>
      </c>
      <c r="S2066" t="s">
        <v>39</v>
      </c>
      <c r="T2066" s="8" t="str">
        <f t="shared" si="328"/>
        <v>R1011</v>
      </c>
    </row>
    <row r="2067" spans="1:20">
      <c r="A2067" t="s">
        <v>2095</v>
      </c>
      <c r="B2067" t="str">
        <f t="shared" si="329"/>
        <v>Id274</v>
      </c>
      <c r="C2067">
        <v>1981</v>
      </c>
      <c r="D2067" s="8">
        <f t="shared" si="320"/>
        <v>1981</v>
      </c>
      <c r="E2067" t="s">
        <v>12</v>
      </c>
      <c r="F2067" s="8" t="str">
        <f t="shared" si="321"/>
        <v>Nov</v>
      </c>
      <c r="G2067">
        <v>17</v>
      </c>
      <c r="H2067" s="15" t="str">
        <f t="shared" si="322"/>
        <v>17-Nov-1981</v>
      </c>
      <c r="I2067" s="13">
        <v>29907</v>
      </c>
      <c r="J2067" s="18">
        <f t="shared" si="323"/>
        <v>41</v>
      </c>
      <c r="K2067">
        <v>1</v>
      </c>
      <c r="L2067" s="14">
        <v>32906.69</v>
      </c>
      <c r="M2067" t="s">
        <v>8</v>
      </c>
      <c r="N2067">
        <f t="shared" si="324"/>
        <v>1</v>
      </c>
      <c r="O2067" s="8" t="str">
        <f t="shared" si="325"/>
        <v>tier - 2</v>
      </c>
      <c r="P2067" t="s">
        <v>9</v>
      </c>
      <c r="Q2067">
        <f t="shared" si="326"/>
        <v>1</v>
      </c>
      <c r="R2067" s="8" t="str">
        <f t="shared" si="327"/>
        <v>tier - 3</v>
      </c>
      <c r="S2067" t="s">
        <v>39</v>
      </c>
      <c r="T2067" s="8" t="str">
        <f t="shared" si="328"/>
        <v>R1011</v>
      </c>
    </row>
    <row r="2068" spans="1:20">
      <c r="A2068" t="s">
        <v>2096</v>
      </c>
      <c r="B2068" t="str">
        <f t="shared" si="329"/>
        <v>Id273</v>
      </c>
      <c r="C2068">
        <v>1971</v>
      </c>
      <c r="D2068" s="8">
        <f t="shared" si="320"/>
        <v>1971</v>
      </c>
      <c r="E2068" t="s">
        <v>32</v>
      </c>
      <c r="F2068" s="8" t="str">
        <f t="shared" si="321"/>
        <v>Aug</v>
      </c>
      <c r="G2068">
        <v>24</v>
      </c>
      <c r="H2068" s="15" t="str">
        <f t="shared" si="322"/>
        <v>24-Aug-1971</v>
      </c>
      <c r="I2068" s="13">
        <v>26169</v>
      </c>
      <c r="J2068" s="18">
        <f t="shared" si="323"/>
        <v>51</v>
      </c>
      <c r="K2068">
        <v>0</v>
      </c>
      <c r="L2068" s="14">
        <v>32947.629999999997</v>
      </c>
      <c r="M2068" t="s">
        <v>8</v>
      </c>
      <c r="N2068">
        <f t="shared" si="324"/>
        <v>1</v>
      </c>
      <c r="O2068" s="8" t="str">
        <f t="shared" si="325"/>
        <v>tier - 2</v>
      </c>
      <c r="P2068" t="s">
        <v>13</v>
      </c>
      <c r="Q2068">
        <f t="shared" si="326"/>
        <v>2</v>
      </c>
      <c r="R2068" s="8" t="str">
        <f t="shared" si="327"/>
        <v>tier - 1</v>
      </c>
      <c r="S2068" t="s">
        <v>39</v>
      </c>
      <c r="T2068" s="8" t="str">
        <f t="shared" si="328"/>
        <v>R1011</v>
      </c>
    </row>
    <row r="2069" spans="1:20">
      <c r="A2069" t="s">
        <v>2097</v>
      </c>
      <c r="B2069" t="str">
        <f t="shared" si="329"/>
        <v>Id272</v>
      </c>
      <c r="C2069">
        <v>1995</v>
      </c>
      <c r="D2069" s="8">
        <f t="shared" si="320"/>
        <v>1995</v>
      </c>
      <c r="E2069" t="s">
        <v>7</v>
      </c>
      <c r="F2069" s="8" t="str">
        <f t="shared" si="321"/>
        <v>Jul</v>
      </c>
      <c r="G2069">
        <v>8</v>
      </c>
      <c r="H2069" s="15" t="str">
        <f t="shared" si="322"/>
        <v>8-Jul-1995</v>
      </c>
      <c r="I2069" s="13">
        <v>34888</v>
      </c>
      <c r="J2069" s="18">
        <f t="shared" si="323"/>
        <v>27</v>
      </c>
      <c r="K2069">
        <v>0</v>
      </c>
      <c r="L2069" s="14">
        <v>33017.46</v>
      </c>
      <c r="M2069" t="s">
        <v>13</v>
      </c>
      <c r="N2069">
        <f t="shared" si="324"/>
        <v>240</v>
      </c>
      <c r="O2069" s="8" t="str">
        <f t="shared" si="325"/>
        <v>tier - 1</v>
      </c>
      <c r="P2069" t="s">
        <v>13</v>
      </c>
      <c r="Q2069">
        <f t="shared" si="326"/>
        <v>2</v>
      </c>
      <c r="R2069" s="8" t="str">
        <f t="shared" si="327"/>
        <v>tier - 1</v>
      </c>
      <c r="S2069" t="s">
        <v>39</v>
      </c>
      <c r="T2069" s="8" t="str">
        <f t="shared" si="328"/>
        <v>R1011</v>
      </c>
    </row>
    <row r="2070" spans="1:20">
      <c r="A2070" t="s">
        <v>2098</v>
      </c>
      <c r="B2070" t="str">
        <f t="shared" si="329"/>
        <v>Id271</v>
      </c>
      <c r="C2070">
        <v>1967</v>
      </c>
      <c r="D2070" s="8">
        <f t="shared" si="320"/>
        <v>1967</v>
      </c>
      <c r="E2070" t="s">
        <v>7</v>
      </c>
      <c r="F2070" s="8" t="str">
        <f t="shared" si="321"/>
        <v>Jul</v>
      </c>
      <c r="G2070">
        <v>10</v>
      </c>
      <c r="H2070" s="15" t="str">
        <f t="shared" si="322"/>
        <v>10-Jul-1967</v>
      </c>
      <c r="I2070" s="13">
        <v>24663</v>
      </c>
      <c r="J2070" s="18">
        <f t="shared" si="323"/>
        <v>55</v>
      </c>
      <c r="K2070">
        <v>0</v>
      </c>
      <c r="L2070" s="14">
        <v>33025.32</v>
      </c>
      <c r="M2070" t="s">
        <v>8</v>
      </c>
      <c r="N2070">
        <f t="shared" si="324"/>
        <v>1</v>
      </c>
      <c r="O2070" s="8" t="str">
        <f t="shared" si="325"/>
        <v>tier - 2</v>
      </c>
      <c r="P2070" t="s">
        <v>9</v>
      </c>
      <c r="Q2070">
        <f t="shared" si="326"/>
        <v>1</v>
      </c>
      <c r="R2070" s="8" t="str">
        <f t="shared" si="327"/>
        <v>tier - 3</v>
      </c>
      <c r="S2070" t="s">
        <v>39</v>
      </c>
      <c r="T2070" s="8" t="str">
        <f t="shared" si="328"/>
        <v>R1011</v>
      </c>
    </row>
    <row r="2071" spans="1:20">
      <c r="A2071" t="s">
        <v>2099</v>
      </c>
      <c r="B2071" t="str">
        <f t="shared" si="329"/>
        <v>Id270</v>
      </c>
      <c r="C2071">
        <v>1994</v>
      </c>
      <c r="D2071" s="8">
        <f t="shared" si="320"/>
        <v>1994</v>
      </c>
      <c r="E2071" t="s">
        <v>7</v>
      </c>
      <c r="F2071" s="8" t="str">
        <f t="shared" si="321"/>
        <v>Jul</v>
      </c>
      <c r="G2071">
        <v>28</v>
      </c>
      <c r="H2071" s="15" t="str">
        <f t="shared" si="322"/>
        <v>28-Jul-1994</v>
      </c>
      <c r="I2071" s="13">
        <v>34543</v>
      </c>
      <c r="J2071" s="18">
        <f t="shared" si="323"/>
        <v>28</v>
      </c>
      <c r="K2071">
        <v>0</v>
      </c>
      <c r="L2071" s="14">
        <v>33057.230000000003</v>
      </c>
      <c r="M2071" t="s">
        <v>13</v>
      </c>
      <c r="N2071">
        <f t="shared" si="324"/>
        <v>240</v>
      </c>
      <c r="O2071" s="8" t="str">
        <f t="shared" si="325"/>
        <v>tier - 1</v>
      </c>
      <c r="P2071" t="s">
        <v>8</v>
      </c>
      <c r="Q2071">
        <f t="shared" si="326"/>
        <v>9</v>
      </c>
      <c r="R2071" s="8" t="str">
        <f t="shared" si="327"/>
        <v>tier - 2</v>
      </c>
      <c r="S2071" t="s">
        <v>39</v>
      </c>
      <c r="T2071" s="8" t="str">
        <f t="shared" si="328"/>
        <v>R1011</v>
      </c>
    </row>
    <row r="2072" spans="1:20">
      <c r="A2072" t="s">
        <v>2100</v>
      </c>
      <c r="B2072" t="str">
        <f t="shared" si="329"/>
        <v>Id269</v>
      </c>
      <c r="C2072">
        <v>1962</v>
      </c>
      <c r="D2072" s="8">
        <f t="shared" si="320"/>
        <v>1962</v>
      </c>
      <c r="E2072" t="s">
        <v>7</v>
      </c>
      <c r="F2072" s="8" t="str">
        <f t="shared" si="321"/>
        <v>Jul</v>
      </c>
      <c r="G2072">
        <v>1</v>
      </c>
      <c r="H2072" s="15" t="str">
        <f t="shared" si="322"/>
        <v>1-Jul-1962</v>
      </c>
      <c r="I2072" s="13">
        <v>22828</v>
      </c>
      <c r="J2072" s="18">
        <f t="shared" si="323"/>
        <v>60</v>
      </c>
      <c r="K2072">
        <v>0</v>
      </c>
      <c r="L2072" s="14">
        <v>33074.94</v>
      </c>
      <c r="M2072" t="s">
        <v>13</v>
      </c>
      <c r="N2072">
        <f t="shared" si="324"/>
        <v>240</v>
      </c>
      <c r="O2072" s="8" t="str">
        <f t="shared" si="325"/>
        <v>tier - 1</v>
      </c>
      <c r="P2072" t="s">
        <v>8</v>
      </c>
      <c r="Q2072">
        <f t="shared" si="326"/>
        <v>9</v>
      </c>
      <c r="R2072" s="8" t="str">
        <f t="shared" si="327"/>
        <v>tier - 2</v>
      </c>
      <c r="S2072" t="s">
        <v>39</v>
      </c>
      <c r="T2072" s="8" t="str">
        <f t="shared" si="328"/>
        <v>R1011</v>
      </c>
    </row>
    <row r="2073" spans="1:20">
      <c r="A2073" t="s">
        <v>2101</v>
      </c>
      <c r="B2073" t="str">
        <f t="shared" si="329"/>
        <v>Id268</v>
      </c>
      <c r="C2073">
        <v>1969</v>
      </c>
      <c r="D2073" s="8">
        <f t="shared" si="320"/>
        <v>1969</v>
      </c>
      <c r="E2073" t="s">
        <v>34</v>
      </c>
      <c r="F2073" s="8" t="str">
        <f t="shared" si="321"/>
        <v>Oct</v>
      </c>
      <c r="G2073">
        <v>30</v>
      </c>
      <c r="H2073" s="15" t="str">
        <f t="shared" si="322"/>
        <v>30-Oct-1969</v>
      </c>
      <c r="I2073" s="13">
        <v>25506</v>
      </c>
      <c r="J2073" s="18">
        <f t="shared" si="323"/>
        <v>53</v>
      </c>
      <c r="K2073">
        <v>0</v>
      </c>
      <c r="L2073" s="14">
        <v>33090.660000000003</v>
      </c>
      <c r="M2073" t="s">
        <v>8</v>
      </c>
      <c r="N2073">
        <f t="shared" si="324"/>
        <v>1</v>
      </c>
      <c r="O2073" s="8" t="str">
        <f t="shared" si="325"/>
        <v>tier - 2</v>
      </c>
      <c r="P2073" t="s">
        <v>8</v>
      </c>
      <c r="Q2073">
        <f t="shared" si="326"/>
        <v>9</v>
      </c>
      <c r="R2073" s="8" t="str">
        <f t="shared" si="327"/>
        <v>tier - 2</v>
      </c>
      <c r="S2073" t="s">
        <v>39</v>
      </c>
      <c r="T2073" s="8" t="str">
        <f t="shared" si="328"/>
        <v>R1011</v>
      </c>
    </row>
    <row r="2074" spans="1:20">
      <c r="A2074" t="s">
        <v>2102</v>
      </c>
      <c r="B2074" t="str">
        <f t="shared" si="329"/>
        <v>Id267</v>
      </c>
      <c r="C2074">
        <v>1985</v>
      </c>
      <c r="D2074" s="8">
        <f t="shared" si="320"/>
        <v>1985</v>
      </c>
      <c r="E2074" t="s">
        <v>7</v>
      </c>
      <c r="F2074" s="8" t="str">
        <f t="shared" si="321"/>
        <v>Jul</v>
      </c>
      <c r="G2074">
        <v>15</v>
      </c>
      <c r="H2074" s="15" t="str">
        <f t="shared" si="322"/>
        <v>15-Jul-1985</v>
      </c>
      <c r="I2074" s="13">
        <v>31243</v>
      </c>
      <c r="J2074" s="18">
        <f t="shared" si="323"/>
        <v>37</v>
      </c>
      <c r="K2074">
        <v>3</v>
      </c>
      <c r="L2074" s="14">
        <v>33121</v>
      </c>
      <c r="M2074" t="s">
        <v>8</v>
      </c>
      <c r="N2074">
        <f t="shared" si="324"/>
        <v>1</v>
      </c>
      <c r="O2074" s="8" t="str">
        <f t="shared" si="325"/>
        <v>tier - 2</v>
      </c>
      <c r="P2074" t="s">
        <v>13</v>
      </c>
      <c r="Q2074">
        <f t="shared" si="326"/>
        <v>2</v>
      </c>
      <c r="R2074" s="8" t="str">
        <f t="shared" si="327"/>
        <v>tier - 1</v>
      </c>
      <c r="S2074" t="s">
        <v>39</v>
      </c>
      <c r="T2074" s="8" t="str">
        <f t="shared" si="328"/>
        <v>R1011</v>
      </c>
    </row>
    <row r="2075" spans="1:20">
      <c r="A2075" t="s">
        <v>2103</v>
      </c>
      <c r="B2075" t="str">
        <f t="shared" si="329"/>
        <v>Id266</v>
      </c>
      <c r="C2075">
        <v>1990</v>
      </c>
      <c r="D2075" s="8">
        <f t="shared" si="320"/>
        <v>1990</v>
      </c>
      <c r="E2075" t="s">
        <v>34</v>
      </c>
      <c r="F2075" s="8" t="str">
        <f t="shared" si="321"/>
        <v>Oct</v>
      </c>
      <c r="G2075">
        <v>12</v>
      </c>
      <c r="H2075" s="15" t="str">
        <f t="shared" si="322"/>
        <v>12-Oct-1990</v>
      </c>
      <c r="I2075" s="13">
        <v>33158</v>
      </c>
      <c r="J2075" s="18">
        <f t="shared" si="323"/>
        <v>32</v>
      </c>
      <c r="K2075">
        <v>3</v>
      </c>
      <c r="L2075" s="14">
        <v>33292.83</v>
      </c>
      <c r="M2075" t="s">
        <v>8</v>
      </c>
      <c r="N2075">
        <f t="shared" si="324"/>
        <v>1</v>
      </c>
      <c r="O2075" s="8" t="str">
        <f t="shared" si="325"/>
        <v>tier - 2</v>
      </c>
      <c r="P2075" t="s">
        <v>13</v>
      </c>
      <c r="Q2075">
        <f t="shared" si="326"/>
        <v>2</v>
      </c>
      <c r="R2075" s="8" t="str">
        <f t="shared" si="327"/>
        <v>tier - 1</v>
      </c>
      <c r="S2075" t="s">
        <v>39</v>
      </c>
      <c r="T2075" s="8" t="str">
        <f t="shared" si="328"/>
        <v>R1011</v>
      </c>
    </row>
    <row r="2076" spans="1:20">
      <c r="A2076" t="s">
        <v>2104</v>
      </c>
      <c r="B2076" t="str">
        <f t="shared" si="329"/>
        <v>Id265</v>
      </c>
      <c r="C2076">
        <v>2003</v>
      </c>
      <c r="D2076" s="8">
        <f t="shared" si="320"/>
        <v>2003</v>
      </c>
      <c r="E2076" t="s">
        <v>12</v>
      </c>
      <c r="F2076" s="8" t="str">
        <f t="shared" si="321"/>
        <v>Nov</v>
      </c>
      <c r="G2076">
        <v>28</v>
      </c>
      <c r="H2076" s="15" t="str">
        <f t="shared" si="322"/>
        <v>28-Nov-2003</v>
      </c>
      <c r="I2076" s="13">
        <v>37953</v>
      </c>
      <c r="J2076" s="18">
        <f t="shared" si="323"/>
        <v>19</v>
      </c>
      <c r="K2076">
        <v>0</v>
      </c>
      <c r="L2076" s="14">
        <v>33307.550000000003</v>
      </c>
      <c r="M2076" t="s">
        <v>8</v>
      </c>
      <c r="N2076">
        <f t="shared" si="324"/>
        <v>1</v>
      </c>
      <c r="O2076" s="8" t="str">
        <f t="shared" si="325"/>
        <v>tier - 2</v>
      </c>
      <c r="P2076" t="s">
        <v>9</v>
      </c>
      <c r="Q2076">
        <f t="shared" si="326"/>
        <v>1</v>
      </c>
      <c r="R2076" s="8" t="str">
        <f t="shared" si="327"/>
        <v>tier - 3</v>
      </c>
      <c r="S2076" t="s">
        <v>20</v>
      </c>
      <c r="T2076" s="8" t="str">
        <f t="shared" si="328"/>
        <v>R1012</v>
      </c>
    </row>
    <row r="2077" spans="1:20">
      <c r="A2077" t="s">
        <v>2105</v>
      </c>
      <c r="B2077" t="str">
        <f t="shared" si="329"/>
        <v>Id264</v>
      </c>
      <c r="C2077">
        <v>1972</v>
      </c>
      <c r="D2077" s="8">
        <f t="shared" si="320"/>
        <v>1972</v>
      </c>
      <c r="E2077" t="s">
        <v>17</v>
      </c>
      <c r="F2077" s="8" t="str">
        <f t="shared" si="321"/>
        <v>Sep</v>
      </c>
      <c r="G2077">
        <v>5</v>
      </c>
      <c r="H2077" s="15" t="str">
        <f t="shared" si="322"/>
        <v>5-Sep-1972</v>
      </c>
      <c r="I2077" s="13">
        <v>26547</v>
      </c>
      <c r="J2077" s="18">
        <f t="shared" si="323"/>
        <v>50</v>
      </c>
      <c r="K2077">
        <v>0</v>
      </c>
      <c r="L2077" s="14">
        <v>33344.449999999997</v>
      </c>
      <c r="M2077" t="s">
        <v>8</v>
      </c>
      <c r="N2077">
        <f t="shared" si="324"/>
        <v>1</v>
      </c>
      <c r="O2077" s="8" t="str">
        <f t="shared" si="325"/>
        <v>tier - 2</v>
      </c>
      <c r="P2077" t="s">
        <v>9</v>
      </c>
      <c r="Q2077">
        <f t="shared" si="326"/>
        <v>1</v>
      </c>
      <c r="R2077" s="8" t="str">
        <f t="shared" si="327"/>
        <v>tier - 3</v>
      </c>
      <c r="S2077" t="s">
        <v>39</v>
      </c>
      <c r="T2077" s="8" t="str">
        <f t="shared" si="328"/>
        <v>R1011</v>
      </c>
    </row>
    <row r="2078" spans="1:20">
      <c r="A2078" t="s">
        <v>2106</v>
      </c>
      <c r="B2078" t="str">
        <f t="shared" si="329"/>
        <v>Id263</v>
      </c>
      <c r="C2078">
        <v>1985</v>
      </c>
      <c r="D2078" s="8">
        <f t="shared" si="320"/>
        <v>1985</v>
      </c>
      <c r="E2078" t="s">
        <v>27</v>
      </c>
      <c r="F2078" s="8" t="str">
        <f t="shared" si="321"/>
        <v>Dec</v>
      </c>
      <c r="G2078">
        <v>7</v>
      </c>
      <c r="H2078" s="15" t="str">
        <f t="shared" si="322"/>
        <v>7-Dec-1985</v>
      </c>
      <c r="I2078" s="13">
        <v>31388</v>
      </c>
      <c r="J2078" s="18">
        <f t="shared" si="323"/>
        <v>37</v>
      </c>
      <c r="K2078">
        <v>3</v>
      </c>
      <c r="L2078" s="14">
        <v>33450.99</v>
      </c>
      <c r="M2078" t="s">
        <v>8</v>
      </c>
      <c r="N2078">
        <f t="shared" si="324"/>
        <v>1</v>
      </c>
      <c r="O2078" s="8" t="str">
        <f t="shared" si="325"/>
        <v>tier - 2</v>
      </c>
      <c r="P2078" t="s">
        <v>8</v>
      </c>
      <c r="Q2078">
        <f t="shared" si="326"/>
        <v>9</v>
      </c>
      <c r="R2078" s="8" t="str">
        <f t="shared" si="327"/>
        <v>tier - 2</v>
      </c>
      <c r="S2078" t="s">
        <v>39</v>
      </c>
      <c r="T2078" s="8" t="str">
        <f t="shared" si="328"/>
        <v>R1011</v>
      </c>
    </row>
    <row r="2079" spans="1:20">
      <c r="A2079" t="s">
        <v>2107</v>
      </c>
      <c r="B2079" t="str">
        <f t="shared" si="329"/>
        <v>Id262</v>
      </c>
      <c r="C2079">
        <v>1970</v>
      </c>
      <c r="D2079" s="8">
        <f t="shared" si="320"/>
        <v>1970</v>
      </c>
      <c r="E2079" t="s">
        <v>15</v>
      </c>
      <c r="F2079" s="8" t="str">
        <f t="shared" si="321"/>
        <v>Jun</v>
      </c>
      <c r="G2079">
        <v>18</v>
      </c>
      <c r="H2079" s="15" t="str">
        <f t="shared" si="322"/>
        <v>18-Jun-1970</v>
      </c>
      <c r="I2079" s="13">
        <v>25737</v>
      </c>
      <c r="J2079" s="18">
        <f t="shared" si="323"/>
        <v>52</v>
      </c>
      <c r="K2079">
        <v>2</v>
      </c>
      <c r="L2079" s="14">
        <v>33471.97</v>
      </c>
      <c r="M2079" t="s">
        <v>8</v>
      </c>
      <c r="N2079">
        <f t="shared" si="324"/>
        <v>1</v>
      </c>
      <c r="O2079" s="8" t="str">
        <f t="shared" si="325"/>
        <v>tier - 2</v>
      </c>
      <c r="P2079" t="s">
        <v>8</v>
      </c>
      <c r="Q2079">
        <f t="shared" si="326"/>
        <v>9</v>
      </c>
      <c r="R2079" s="8" t="str">
        <f t="shared" si="327"/>
        <v>tier - 2</v>
      </c>
      <c r="S2079" t="s">
        <v>20</v>
      </c>
      <c r="T2079" s="8" t="str">
        <f t="shared" si="328"/>
        <v>R1012</v>
      </c>
    </row>
    <row r="2080" spans="1:20">
      <c r="A2080" t="s">
        <v>2108</v>
      </c>
      <c r="B2080" t="str">
        <f t="shared" si="329"/>
        <v>Id261</v>
      </c>
      <c r="C2080">
        <v>2002</v>
      </c>
      <c r="D2080" s="8">
        <f t="shared" si="320"/>
        <v>2002</v>
      </c>
      <c r="E2080" t="s">
        <v>32</v>
      </c>
      <c r="F2080" s="8" t="str">
        <f t="shared" si="321"/>
        <v>Aug</v>
      </c>
      <c r="G2080">
        <v>25</v>
      </c>
      <c r="H2080" s="15" t="str">
        <f t="shared" si="322"/>
        <v>25-Aug-2002</v>
      </c>
      <c r="I2080" s="13">
        <v>37493</v>
      </c>
      <c r="J2080" s="18">
        <f t="shared" si="323"/>
        <v>20</v>
      </c>
      <c r="K2080">
        <v>0</v>
      </c>
      <c r="L2080" s="14">
        <v>33475.82</v>
      </c>
      <c r="M2080" t="s">
        <v>13</v>
      </c>
      <c r="N2080">
        <f t="shared" si="324"/>
        <v>240</v>
      </c>
      <c r="O2080" s="8" t="str">
        <f t="shared" si="325"/>
        <v>tier - 1</v>
      </c>
      <c r="P2080" t="s">
        <v>13</v>
      </c>
      <c r="Q2080">
        <f t="shared" si="326"/>
        <v>2</v>
      </c>
      <c r="R2080" s="8" t="str">
        <f t="shared" si="327"/>
        <v>tier - 1</v>
      </c>
      <c r="S2080" t="s">
        <v>167</v>
      </c>
      <c r="T2080" s="8" t="str">
        <f t="shared" si="328"/>
        <v>R1018</v>
      </c>
    </row>
    <row r="2081" spans="1:20">
      <c r="A2081" t="s">
        <v>2109</v>
      </c>
      <c r="B2081" t="str">
        <f t="shared" si="329"/>
        <v>Id260</v>
      </c>
      <c r="C2081">
        <v>1984</v>
      </c>
      <c r="D2081" s="8">
        <f t="shared" si="320"/>
        <v>1984</v>
      </c>
      <c r="E2081" t="s">
        <v>7</v>
      </c>
      <c r="F2081" s="8" t="str">
        <f t="shared" si="321"/>
        <v>Jul</v>
      </c>
      <c r="G2081">
        <v>22</v>
      </c>
      <c r="H2081" s="15" t="str">
        <f t="shared" si="322"/>
        <v>22-Jul-1984</v>
      </c>
      <c r="I2081" s="13">
        <v>30885</v>
      </c>
      <c r="J2081" s="18">
        <f t="shared" si="323"/>
        <v>38</v>
      </c>
      <c r="K2081">
        <v>3</v>
      </c>
      <c r="L2081" s="14">
        <v>33527.1</v>
      </c>
      <c r="M2081" t="s">
        <v>8</v>
      </c>
      <c r="N2081">
        <f t="shared" si="324"/>
        <v>1</v>
      </c>
      <c r="O2081" s="8" t="str">
        <f t="shared" si="325"/>
        <v>tier - 2</v>
      </c>
      <c r="P2081" t="s">
        <v>9</v>
      </c>
      <c r="Q2081">
        <f t="shared" si="326"/>
        <v>1</v>
      </c>
      <c r="R2081" s="8" t="str">
        <f t="shared" si="327"/>
        <v>tier - 3</v>
      </c>
      <c r="S2081" t="s">
        <v>39</v>
      </c>
      <c r="T2081" s="8" t="str">
        <f t="shared" si="328"/>
        <v>R1011</v>
      </c>
    </row>
    <row r="2082" spans="1:20">
      <c r="A2082" t="s">
        <v>2110</v>
      </c>
      <c r="B2082" t="str">
        <f t="shared" si="329"/>
        <v>Id259</v>
      </c>
      <c r="C2082">
        <v>2003</v>
      </c>
      <c r="D2082" s="8">
        <f t="shared" si="320"/>
        <v>2003</v>
      </c>
      <c r="E2082" t="s">
        <v>17</v>
      </c>
      <c r="F2082" s="8" t="str">
        <f t="shared" si="321"/>
        <v>Sep</v>
      </c>
      <c r="G2082">
        <v>9</v>
      </c>
      <c r="H2082" s="15" t="str">
        <f t="shared" si="322"/>
        <v>9-Sep-2003</v>
      </c>
      <c r="I2082" s="13">
        <v>37873</v>
      </c>
      <c r="J2082" s="18">
        <f t="shared" si="323"/>
        <v>19</v>
      </c>
      <c r="K2082">
        <v>0</v>
      </c>
      <c r="L2082" s="14">
        <v>33611.71</v>
      </c>
      <c r="M2082" t="s">
        <v>13</v>
      </c>
      <c r="N2082">
        <f t="shared" si="324"/>
        <v>240</v>
      </c>
      <c r="O2082" s="8" t="str">
        <f t="shared" si="325"/>
        <v>tier - 1</v>
      </c>
      <c r="P2082" t="s">
        <v>8</v>
      </c>
      <c r="Q2082">
        <f t="shared" si="326"/>
        <v>9</v>
      </c>
      <c r="R2082" s="8" t="str">
        <f t="shared" si="327"/>
        <v>tier - 2</v>
      </c>
      <c r="S2082" t="s">
        <v>39</v>
      </c>
      <c r="T2082" s="8" t="str">
        <f t="shared" si="328"/>
        <v>R1011</v>
      </c>
    </row>
    <row r="2083" spans="1:20">
      <c r="A2083" t="s">
        <v>2111</v>
      </c>
      <c r="B2083" t="str">
        <f t="shared" si="329"/>
        <v>Id258</v>
      </c>
      <c r="C2083">
        <v>1993</v>
      </c>
      <c r="D2083" s="8">
        <f t="shared" si="320"/>
        <v>1993</v>
      </c>
      <c r="E2083" t="s">
        <v>12</v>
      </c>
      <c r="F2083" s="8" t="str">
        <f t="shared" si="321"/>
        <v>Nov</v>
      </c>
      <c r="G2083">
        <v>28</v>
      </c>
      <c r="H2083" s="15" t="str">
        <f t="shared" si="322"/>
        <v>28-Nov-1993</v>
      </c>
      <c r="I2083" s="13">
        <v>34301</v>
      </c>
      <c r="J2083" s="18">
        <f t="shared" si="323"/>
        <v>29</v>
      </c>
      <c r="K2083">
        <v>0</v>
      </c>
      <c r="L2083" s="14">
        <v>33707.550000000003</v>
      </c>
      <c r="M2083" t="s">
        <v>8</v>
      </c>
      <c r="N2083">
        <f t="shared" si="324"/>
        <v>1</v>
      </c>
      <c r="O2083" s="8" t="str">
        <f t="shared" si="325"/>
        <v>tier - 2</v>
      </c>
      <c r="P2083" t="s">
        <v>8</v>
      </c>
      <c r="Q2083">
        <f t="shared" si="326"/>
        <v>9</v>
      </c>
      <c r="R2083" s="8" t="str">
        <f t="shared" si="327"/>
        <v>tier - 2</v>
      </c>
      <c r="S2083" t="s">
        <v>39</v>
      </c>
      <c r="T2083" s="8" t="str">
        <f t="shared" si="328"/>
        <v>R1011</v>
      </c>
    </row>
    <row r="2084" spans="1:20">
      <c r="A2084" t="s">
        <v>2112</v>
      </c>
      <c r="B2084" t="str">
        <f t="shared" si="329"/>
        <v>Id257</v>
      </c>
      <c r="C2084">
        <v>2004</v>
      </c>
      <c r="D2084" s="8">
        <f t="shared" si="320"/>
        <v>2004</v>
      </c>
      <c r="E2084" t="s">
        <v>12</v>
      </c>
      <c r="F2084" s="8" t="str">
        <f t="shared" si="321"/>
        <v>Nov</v>
      </c>
      <c r="G2084">
        <v>1</v>
      </c>
      <c r="H2084" s="15" t="str">
        <f t="shared" si="322"/>
        <v>1-Nov-2004</v>
      </c>
      <c r="I2084" s="13">
        <v>38292</v>
      </c>
      <c r="J2084" s="18">
        <f t="shared" si="323"/>
        <v>18</v>
      </c>
      <c r="K2084">
        <v>0</v>
      </c>
      <c r="L2084" s="14">
        <v>33732.69</v>
      </c>
      <c r="M2084" t="s">
        <v>13</v>
      </c>
      <c r="N2084">
        <f t="shared" si="324"/>
        <v>240</v>
      </c>
      <c r="O2084" s="8" t="str">
        <f t="shared" si="325"/>
        <v>tier - 1</v>
      </c>
      <c r="P2084" t="s">
        <v>13</v>
      </c>
      <c r="Q2084">
        <f t="shared" si="326"/>
        <v>2</v>
      </c>
      <c r="R2084" s="8" t="str">
        <f t="shared" si="327"/>
        <v>tier - 1</v>
      </c>
      <c r="S2084" t="s">
        <v>353</v>
      </c>
      <c r="T2084" s="8" t="str">
        <f t="shared" si="328"/>
        <v>R1017</v>
      </c>
    </row>
    <row r="2085" spans="1:20">
      <c r="A2085" t="s">
        <v>2113</v>
      </c>
      <c r="B2085" t="str">
        <f t="shared" si="329"/>
        <v>Id256</v>
      </c>
      <c r="C2085">
        <v>2003</v>
      </c>
      <c r="D2085" s="8">
        <f t="shared" si="320"/>
        <v>2003</v>
      </c>
      <c r="E2085" t="s">
        <v>17</v>
      </c>
      <c r="F2085" s="8" t="str">
        <f t="shared" si="321"/>
        <v>Sep</v>
      </c>
      <c r="G2085">
        <v>12</v>
      </c>
      <c r="H2085" s="15" t="str">
        <f t="shared" si="322"/>
        <v>12-Sep-2003</v>
      </c>
      <c r="I2085" s="13">
        <v>37876</v>
      </c>
      <c r="J2085" s="18">
        <f t="shared" si="323"/>
        <v>19</v>
      </c>
      <c r="K2085">
        <v>0</v>
      </c>
      <c r="L2085" s="14">
        <v>33750.29</v>
      </c>
      <c r="M2085" t="s">
        <v>13</v>
      </c>
      <c r="N2085">
        <f t="shared" si="324"/>
        <v>240</v>
      </c>
      <c r="O2085" s="8" t="str">
        <f t="shared" si="325"/>
        <v>tier - 1</v>
      </c>
      <c r="P2085" t="s">
        <v>9</v>
      </c>
      <c r="Q2085">
        <f t="shared" si="326"/>
        <v>1</v>
      </c>
      <c r="R2085" s="8" t="str">
        <f t="shared" si="327"/>
        <v>tier - 3</v>
      </c>
      <c r="S2085" t="s">
        <v>20</v>
      </c>
      <c r="T2085" s="8" t="str">
        <f t="shared" si="328"/>
        <v>R1012</v>
      </c>
    </row>
    <row r="2086" spans="1:20">
      <c r="A2086" t="s">
        <v>2114</v>
      </c>
      <c r="B2086" t="str">
        <f t="shared" si="329"/>
        <v>Id255</v>
      </c>
      <c r="C2086">
        <v>1962</v>
      </c>
      <c r="D2086" s="8">
        <f t="shared" si="320"/>
        <v>1962</v>
      </c>
      <c r="E2086" t="s">
        <v>27</v>
      </c>
      <c r="F2086" s="8" t="str">
        <f t="shared" si="321"/>
        <v>Dec</v>
      </c>
      <c r="G2086">
        <v>11</v>
      </c>
      <c r="H2086" s="15" t="str">
        <f t="shared" si="322"/>
        <v>11-Dec-1962</v>
      </c>
      <c r="I2086" s="13">
        <v>22991</v>
      </c>
      <c r="J2086" s="18">
        <f t="shared" si="323"/>
        <v>60</v>
      </c>
      <c r="K2086">
        <v>0</v>
      </c>
      <c r="L2086" s="14">
        <v>33753.32</v>
      </c>
      <c r="M2086" t="s">
        <v>13</v>
      </c>
      <c r="N2086">
        <f t="shared" si="324"/>
        <v>240</v>
      </c>
      <c r="O2086" s="8" t="str">
        <f t="shared" si="325"/>
        <v>tier - 1</v>
      </c>
      <c r="P2086" t="s">
        <v>9</v>
      </c>
      <c r="Q2086">
        <f t="shared" si="326"/>
        <v>1</v>
      </c>
      <c r="R2086" s="8" t="str">
        <f t="shared" si="327"/>
        <v>tier - 3</v>
      </c>
      <c r="S2086" t="s">
        <v>39</v>
      </c>
      <c r="T2086" s="8" t="str">
        <f t="shared" si="328"/>
        <v>R1011</v>
      </c>
    </row>
    <row r="2087" spans="1:20">
      <c r="A2087" t="s">
        <v>2115</v>
      </c>
      <c r="B2087" t="str">
        <f t="shared" si="329"/>
        <v>Id254</v>
      </c>
      <c r="C2087">
        <v>2000</v>
      </c>
      <c r="D2087" s="8">
        <f t="shared" si="320"/>
        <v>2000</v>
      </c>
      <c r="E2087" t="s">
        <v>34</v>
      </c>
      <c r="F2087" s="8" t="str">
        <f t="shared" si="321"/>
        <v>Oct</v>
      </c>
      <c r="G2087">
        <v>26</v>
      </c>
      <c r="H2087" s="15" t="str">
        <f t="shared" si="322"/>
        <v>26-Oct-2000</v>
      </c>
      <c r="I2087" s="13">
        <v>36825</v>
      </c>
      <c r="J2087" s="18">
        <f t="shared" si="323"/>
        <v>22</v>
      </c>
      <c r="K2087">
        <v>0</v>
      </c>
      <c r="L2087" s="14">
        <v>33829.39</v>
      </c>
      <c r="M2087" t="s">
        <v>8</v>
      </c>
      <c r="N2087">
        <f t="shared" si="324"/>
        <v>1</v>
      </c>
      <c r="O2087" s="8" t="str">
        <f t="shared" si="325"/>
        <v>tier - 2</v>
      </c>
      <c r="P2087" t="s">
        <v>9</v>
      </c>
      <c r="Q2087">
        <f t="shared" si="326"/>
        <v>1</v>
      </c>
      <c r="R2087" s="8" t="str">
        <f t="shared" si="327"/>
        <v>tier - 3</v>
      </c>
      <c r="S2087" t="s">
        <v>39</v>
      </c>
      <c r="T2087" s="8" t="str">
        <f t="shared" si="328"/>
        <v>R1011</v>
      </c>
    </row>
    <row r="2088" spans="1:20">
      <c r="A2088" t="s">
        <v>2116</v>
      </c>
      <c r="B2088" t="str">
        <f t="shared" si="329"/>
        <v>Id253</v>
      </c>
      <c r="C2088">
        <v>1997</v>
      </c>
      <c r="D2088" s="8">
        <f t="shared" si="320"/>
        <v>1997</v>
      </c>
      <c r="E2088" t="s">
        <v>32</v>
      </c>
      <c r="F2088" s="8" t="str">
        <f t="shared" si="321"/>
        <v>Aug</v>
      </c>
      <c r="G2088">
        <v>9</v>
      </c>
      <c r="H2088" s="15" t="str">
        <f t="shared" si="322"/>
        <v>9-Aug-1997</v>
      </c>
      <c r="I2088" s="13">
        <v>35651</v>
      </c>
      <c r="J2088" s="18">
        <f t="shared" si="323"/>
        <v>25</v>
      </c>
      <c r="K2088">
        <v>0</v>
      </c>
      <c r="L2088" s="14">
        <v>33900.65</v>
      </c>
      <c r="M2088" t="s">
        <v>8</v>
      </c>
      <c r="N2088">
        <f t="shared" si="324"/>
        <v>1</v>
      </c>
      <c r="O2088" s="8" t="str">
        <f t="shared" si="325"/>
        <v>tier - 2</v>
      </c>
      <c r="P2088" t="s">
        <v>9</v>
      </c>
      <c r="Q2088">
        <f t="shared" si="326"/>
        <v>1</v>
      </c>
      <c r="R2088" s="8" t="str">
        <f t="shared" si="327"/>
        <v>tier - 3</v>
      </c>
      <c r="S2088" t="s">
        <v>39</v>
      </c>
      <c r="T2088" s="8" t="str">
        <f t="shared" si="328"/>
        <v>R1011</v>
      </c>
    </row>
    <row r="2089" spans="1:20">
      <c r="A2089" t="s">
        <v>2117</v>
      </c>
      <c r="B2089" t="str">
        <f t="shared" si="329"/>
        <v>Id252</v>
      </c>
      <c r="C2089">
        <v>2000</v>
      </c>
      <c r="D2089" s="8">
        <f t="shared" si="320"/>
        <v>2000</v>
      </c>
      <c r="E2089" t="s">
        <v>27</v>
      </c>
      <c r="F2089" s="8" t="str">
        <f t="shared" si="321"/>
        <v>Dec</v>
      </c>
      <c r="G2089">
        <v>27</v>
      </c>
      <c r="H2089" s="15" t="str">
        <f t="shared" si="322"/>
        <v>27-Dec-2000</v>
      </c>
      <c r="I2089" s="13">
        <v>36887</v>
      </c>
      <c r="J2089" s="18">
        <f t="shared" si="323"/>
        <v>22</v>
      </c>
      <c r="K2089">
        <v>0</v>
      </c>
      <c r="L2089" s="14">
        <v>33907.550000000003</v>
      </c>
      <c r="M2089" t="s">
        <v>8</v>
      </c>
      <c r="N2089">
        <f t="shared" si="324"/>
        <v>1</v>
      </c>
      <c r="O2089" s="8" t="str">
        <f t="shared" si="325"/>
        <v>tier - 2</v>
      </c>
      <c r="P2089" t="s">
        <v>8</v>
      </c>
      <c r="Q2089">
        <f t="shared" si="326"/>
        <v>9</v>
      </c>
      <c r="R2089" s="8" t="str">
        <f t="shared" si="327"/>
        <v>tier - 2</v>
      </c>
      <c r="S2089" t="s">
        <v>20</v>
      </c>
      <c r="T2089" s="8" t="str">
        <f t="shared" si="328"/>
        <v>R1012</v>
      </c>
    </row>
    <row r="2090" spans="1:20">
      <c r="A2090" t="s">
        <v>2118</v>
      </c>
      <c r="B2090" t="str">
        <f t="shared" si="329"/>
        <v>Id251</v>
      </c>
      <c r="C2090">
        <v>1994</v>
      </c>
      <c r="D2090" s="8">
        <f t="shared" si="320"/>
        <v>1994</v>
      </c>
      <c r="E2090" t="s">
        <v>17</v>
      </c>
      <c r="F2090" s="8" t="str">
        <f t="shared" si="321"/>
        <v>Sep</v>
      </c>
      <c r="G2090">
        <v>25</v>
      </c>
      <c r="H2090" s="15" t="str">
        <f t="shared" si="322"/>
        <v>25-Sep-1994</v>
      </c>
      <c r="I2090" s="13">
        <v>34602</v>
      </c>
      <c r="J2090" s="18">
        <f t="shared" si="323"/>
        <v>28</v>
      </c>
      <c r="K2090">
        <v>0</v>
      </c>
      <c r="L2090" s="14">
        <v>33975.47</v>
      </c>
      <c r="M2090" t="s">
        <v>8</v>
      </c>
      <c r="N2090">
        <f t="shared" si="324"/>
        <v>1</v>
      </c>
      <c r="O2090" s="8" t="str">
        <f t="shared" si="325"/>
        <v>tier - 2</v>
      </c>
      <c r="P2090" t="s">
        <v>8</v>
      </c>
      <c r="Q2090">
        <f t="shared" si="326"/>
        <v>9</v>
      </c>
      <c r="R2090" s="8" t="str">
        <f t="shared" si="327"/>
        <v>tier - 2</v>
      </c>
      <c r="S2090" t="s">
        <v>39</v>
      </c>
      <c r="T2090" s="8" t="str">
        <f t="shared" si="328"/>
        <v>R1011</v>
      </c>
    </row>
    <row r="2091" spans="1:20">
      <c r="A2091" t="s">
        <v>2119</v>
      </c>
      <c r="B2091" t="str">
        <f t="shared" si="329"/>
        <v>Id250</v>
      </c>
      <c r="C2091">
        <v>1972</v>
      </c>
      <c r="D2091" s="8">
        <f t="shared" si="320"/>
        <v>1972</v>
      </c>
      <c r="E2091" t="s">
        <v>7</v>
      </c>
      <c r="F2091" s="8" t="str">
        <f t="shared" si="321"/>
        <v>Jul</v>
      </c>
      <c r="G2091">
        <v>26</v>
      </c>
      <c r="H2091" s="15" t="str">
        <f t="shared" si="322"/>
        <v>26-Jul-1972</v>
      </c>
      <c r="I2091" s="13">
        <v>26506</v>
      </c>
      <c r="J2091" s="18">
        <f t="shared" si="323"/>
        <v>50</v>
      </c>
      <c r="K2091">
        <v>0</v>
      </c>
      <c r="L2091" s="14">
        <v>34053.360000000001</v>
      </c>
      <c r="M2091" t="s">
        <v>8</v>
      </c>
      <c r="N2091">
        <f t="shared" si="324"/>
        <v>1</v>
      </c>
      <c r="O2091" s="8" t="str">
        <f t="shared" si="325"/>
        <v>tier - 2</v>
      </c>
      <c r="P2091" t="s">
        <v>8</v>
      </c>
      <c r="Q2091">
        <f t="shared" si="326"/>
        <v>9</v>
      </c>
      <c r="R2091" s="8" t="str">
        <f t="shared" si="327"/>
        <v>tier - 2</v>
      </c>
      <c r="S2091" t="s">
        <v>39</v>
      </c>
      <c r="T2091" s="8" t="str">
        <f t="shared" si="328"/>
        <v>R1011</v>
      </c>
    </row>
    <row r="2092" spans="1:20">
      <c r="A2092" t="s">
        <v>2120</v>
      </c>
      <c r="B2092" t="str">
        <f t="shared" si="329"/>
        <v>Id249</v>
      </c>
      <c r="C2092">
        <v>2002</v>
      </c>
      <c r="D2092" s="8">
        <f t="shared" si="320"/>
        <v>2002</v>
      </c>
      <c r="E2092" t="s">
        <v>27</v>
      </c>
      <c r="F2092" s="8" t="str">
        <f t="shared" si="321"/>
        <v>Dec</v>
      </c>
      <c r="G2092">
        <v>26</v>
      </c>
      <c r="H2092" s="15" t="str">
        <f t="shared" si="322"/>
        <v>26-Dec-2002</v>
      </c>
      <c r="I2092" s="13">
        <v>37616</v>
      </c>
      <c r="J2092" s="18">
        <f t="shared" si="323"/>
        <v>20</v>
      </c>
      <c r="K2092">
        <v>0</v>
      </c>
      <c r="L2092" s="14">
        <v>34084.68</v>
      </c>
      <c r="M2092" t="s">
        <v>8</v>
      </c>
      <c r="N2092">
        <f t="shared" si="324"/>
        <v>1</v>
      </c>
      <c r="O2092" s="8" t="str">
        <f t="shared" si="325"/>
        <v>tier - 2</v>
      </c>
      <c r="P2092" t="s">
        <v>9</v>
      </c>
      <c r="Q2092">
        <f t="shared" si="326"/>
        <v>1</v>
      </c>
      <c r="R2092" s="8" t="str">
        <f t="shared" si="327"/>
        <v>tier - 3</v>
      </c>
      <c r="S2092" t="s">
        <v>39</v>
      </c>
      <c r="T2092" s="8" t="str">
        <f t="shared" si="328"/>
        <v>R1011</v>
      </c>
    </row>
    <row r="2093" spans="1:20">
      <c r="A2093" t="s">
        <v>2121</v>
      </c>
      <c r="B2093" t="str">
        <f t="shared" si="329"/>
        <v>Id248</v>
      </c>
      <c r="C2093">
        <v>1999</v>
      </c>
      <c r="D2093" s="8">
        <f t="shared" si="320"/>
        <v>1999</v>
      </c>
      <c r="E2093" t="s">
        <v>12</v>
      </c>
      <c r="F2093" s="8" t="str">
        <f t="shared" si="321"/>
        <v>Nov</v>
      </c>
      <c r="G2093">
        <v>6</v>
      </c>
      <c r="H2093" s="15" t="str">
        <f t="shared" si="322"/>
        <v>6-Nov-1999</v>
      </c>
      <c r="I2093" s="13">
        <v>36470</v>
      </c>
      <c r="J2093" s="18">
        <f t="shared" si="323"/>
        <v>23</v>
      </c>
      <c r="K2093">
        <v>0</v>
      </c>
      <c r="L2093" s="14">
        <v>34166.269999999997</v>
      </c>
      <c r="M2093" t="s">
        <v>8</v>
      </c>
      <c r="N2093">
        <f t="shared" si="324"/>
        <v>1</v>
      </c>
      <c r="O2093" s="8" t="str">
        <f t="shared" si="325"/>
        <v>tier - 2</v>
      </c>
      <c r="P2093" t="s">
        <v>9</v>
      </c>
      <c r="Q2093">
        <f t="shared" si="326"/>
        <v>1</v>
      </c>
      <c r="R2093" s="8" t="str">
        <f t="shared" si="327"/>
        <v>tier - 3</v>
      </c>
      <c r="S2093" t="s">
        <v>39</v>
      </c>
      <c r="T2093" s="8" t="str">
        <f t="shared" si="328"/>
        <v>R1011</v>
      </c>
    </row>
    <row r="2094" spans="1:20">
      <c r="A2094" t="s">
        <v>2122</v>
      </c>
      <c r="B2094" t="str">
        <f t="shared" si="329"/>
        <v>Id247</v>
      </c>
      <c r="C2094">
        <v>1971</v>
      </c>
      <c r="D2094" s="8">
        <f t="shared" si="320"/>
        <v>1971</v>
      </c>
      <c r="E2094" t="s">
        <v>32</v>
      </c>
      <c r="F2094" s="8" t="str">
        <f t="shared" si="321"/>
        <v>Aug</v>
      </c>
      <c r="G2094">
        <v>25</v>
      </c>
      <c r="H2094" s="15" t="str">
        <f t="shared" si="322"/>
        <v>25-Aug-1971</v>
      </c>
      <c r="I2094" s="13">
        <v>26170</v>
      </c>
      <c r="J2094" s="18">
        <f t="shared" si="323"/>
        <v>51</v>
      </c>
      <c r="K2094">
        <v>0</v>
      </c>
      <c r="L2094" s="14">
        <v>34205.07</v>
      </c>
      <c r="M2094" t="s">
        <v>8</v>
      </c>
      <c r="N2094">
        <f t="shared" si="324"/>
        <v>1</v>
      </c>
      <c r="O2094" s="8" t="str">
        <f t="shared" si="325"/>
        <v>tier - 2</v>
      </c>
      <c r="P2094" t="s">
        <v>8</v>
      </c>
      <c r="Q2094">
        <f t="shared" si="326"/>
        <v>9</v>
      </c>
      <c r="R2094" s="8" t="str">
        <f t="shared" si="327"/>
        <v>tier - 2</v>
      </c>
      <c r="S2094" t="s">
        <v>39</v>
      </c>
      <c r="T2094" s="8" t="str">
        <f t="shared" si="328"/>
        <v>R1011</v>
      </c>
    </row>
    <row r="2095" spans="1:20">
      <c r="A2095" t="s">
        <v>2123</v>
      </c>
      <c r="B2095" t="str">
        <f t="shared" si="329"/>
        <v>Id246</v>
      </c>
      <c r="C2095">
        <v>1975</v>
      </c>
      <c r="D2095" s="8">
        <f t="shared" si="320"/>
        <v>1975</v>
      </c>
      <c r="E2095" t="s">
        <v>7</v>
      </c>
      <c r="F2095" s="8" t="str">
        <f t="shared" si="321"/>
        <v>Jul</v>
      </c>
      <c r="G2095">
        <v>21</v>
      </c>
      <c r="H2095" s="15" t="str">
        <f t="shared" si="322"/>
        <v>21-Jul-1975</v>
      </c>
      <c r="I2095" s="13">
        <v>27596</v>
      </c>
      <c r="J2095" s="18">
        <f t="shared" si="323"/>
        <v>47</v>
      </c>
      <c r="K2095">
        <v>1</v>
      </c>
      <c r="L2095" s="14">
        <v>34210.33</v>
      </c>
      <c r="M2095" t="s">
        <v>8</v>
      </c>
      <c r="N2095">
        <f t="shared" si="324"/>
        <v>1</v>
      </c>
      <c r="O2095" s="8" t="str">
        <f t="shared" si="325"/>
        <v>tier - 2</v>
      </c>
      <c r="P2095" t="s">
        <v>13</v>
      </c>
      <c r="Q2095">
        <f t="shared" si="326"/>
        <v>2</v>
      </c>
      <c r="R2095" s="8" t="str">
        <f t="shared" si="327"/>
        <v>tier - 1</v>
      </c>
      <c r="S2095" t="s">
        <v>20</v>
      </c>
      <c r="T2095" s="8" t="str">
        <f t="shared" si="328"/>
        <v>R1012</v>
      </c>
    </row>
    <row r="2096" spans="1:20">
      <c r="A2096" t="s">
        <v>2124</v>
      </c>
      <c r="B2096" t="str">
        <f t="shared" si="329"/>
        <v>Id245</v>
      </c>
      <c r="C2096">
        <v>1962</v>
      </c>
      <c r="D2096" s="8">
        <f t="shared" si="320"/>
        <v>1962</v>
      </c>
      <c r="E2096" t="s">
        <v>7</v>
      </c>
      <c r="F2096" s="8" t="str">
        <f t="shared" si="321"/>
        <v>Jul</v>
      </c>
      <c r="G2096">
        <v>5</v>
      </c>
      <c r="H2096" s="15" t="str">
        <f t="shared" si="322"/>
        <v>5-Jul-1962</v>
      </c>
      <c r="I2096" s="13">
        <v>22832</v>
      </c>
      <c r="J2096" s="18">
        <f t="shared" si="323"/>
        <v>60</v>
      </c>
      <c r="K2096">
        <v>0</v>
      </c>
      <c r="L2096" s="14">
        <v>34218.019999999997</v>
      </c>
      <c r="M2096" t="s">
        <v>13</v>
      </c>
      <c r="N2096">
        <f t="shared" si="324"/>
        <v>240</v>
      </c>
      <c r="O2096" s="8" t="str">
        <f t="shared" si="325"/>
        <v>tier - 1</v>
      </c>
      <c r="P2096" t="s">
        <v>13</v>
      </c>
      <c r="Q2096">
        <f t="shared" si="326"/>
        <v>2</v>
      </c>
      <c r="R2096" s="8" t="str">
        <f t="shared" si="327"/>
        <v>tier - 1</v>
      </c>
      <c r="S2096" t="s">
        <v>39</v>
      </c>
      <c r="T2096" s="8" t="str">
        <f t="shared" si="328"/>
        <v>R1011</v>
      </c>
    </row>
    <row r="2097" spans="1:20">
      <c r="A2097" t="s">
        <v>2125</v>
      </c>
      <c r="B2097" t="str">
        <f t="shared" si="329"/>
        <v>Id244</v>
      </c>
      <c r="C2097">
        <v>1998</v>
      </c>
      <c r="D2097" s="8">
        <f t="shared" si="320"/>
        <v>1998</v>
      </c>
      <c r="E2097" t="s">
        <v>15</v>
      </c>
      <c r="F2097" s="8" t="str">
        <f t="shared" si="321"/>
        <v>Jun</v>
      </c>
      <c r="G2097">
        <v>11</v>
      </c>
      <c r="H2097" s="15" t="str">
        <f t="shared" si="322"/>
        <v>11-Jun-1998</v>
      </c>
      <c r="I2097" s="13">
        <v>35957</v>
      </c>
      <c r="J2097" s="18">
        <f t="shared" si="323"/>
        <v>24</v>
      </c>
      <c r="K2097">
        <v>0</v>
      </c>
      <c r="L2097" s="14">
        <v>34254.050000000003</v>
      </c>
      <c r="M2097" t="s">
        <v>13</v>
      </c>
      <c r="N2097">
        <f t="shared" si="324"/>
        <v>240</v>
      </c>
      <c r="O2097" s="8" t="str">
        <f t="shared" si="325"/>
        <v>tier - 1</v>
      </c>
      <c r="P2097" t="s">
        <v>9</v>
      </c>
      <c r="Q2097">
        <f t="shared" si="326"/>
        <v>1</v>
      </c>
      <c r="R2097" s="8" t="str">
        <f t="shared" si="327"/>
        <v>tier - 3</v>
      </c>
      <c r="S2097" t="s">
        <v>163</v>
      </c>
      <c r="T2097" s="8" t="str">
        <f t="shared" si="328"/>
        <v>R1019</v>
      </c>
    </row>
    <row r="2098" spans="1:20">
      <c r="A2098" t="s">
        <v>2126</v>
      </c>
      <c r="B2098" t="str">
        <f t="shared" si="329"/>
        <v>Id243</v>
      </c>
      <c r="C2098">
        <v>1995</v>
      </c>
      <c r="D2098" s="8">
        <f t="shared" si="320"/>
        <v>1995</v>
      </c>
      <c r="E2098" t="s">
        <v>34</v>
      </c>
      <c r="F2098" s="8" t="str">
        <f t="shared" si="321"/>
        <v>Oct</v>
      </c>
      <c r="G2098">
        <v>30</v>
      </c>
      <c r="H2098" s="15" t="str">
        <f t="shared" si="322"/>
        <v>30-Oct-1995</v>
      </c>
      <c r="I2098" s="13">
        <v>35002</v>
      </c>
      <c r="J2098" s="18">
        <f t="shared" si="323"/>
        <v>27</v>
      </c>
      <c r="K2098">
        <v>0</v>
      </c>
      <c r="L2098" s="14">
        <v>34289.43</v>
      </c>
      <c r="M2098" t="s">
        <v>13</v>
      </c>
      <c r="N2098">
        <f t="shared" si="324"/>
        <v>240</v>
      </c>
      <c r="O2098" s="8" t="str">
        <f t="shared" si="325"/>
        <v>tier - 1</v>
      </c>
      <c r="P2098" t="s">
        <v>13</v>
      </c>
      <c r="Q2098">
        <f t="shared" si="326"/>
        <v>2</v>
      </c>
      <c r="R2098" s="8" t="str">
        <f t="shared" si="327"/>
        <v>tier - 1</v>
      </c>
      <c r="S2098" t="s">
        <v>39</v>
      </c>
      <c r="T2098" s="8" t="str">
        <f t="shared" si="328"/>
        <v>R1011</v>
      </c>
    </row>
    <row r="2099" spans="1:20">
      <c r="A2099" t="s">
        <v>2127</v>
      </c>
      <c r="B2099" t="str">
        <f t="shared" si="329"/>
        <v>Id242</v>
      </c>
      <c r="C2099">
        <v>1986</v>
      </c>
      <c r="D2099" s="8">
        <f t="shared" si="320"/>
        <v>1986</v>
      </c>
      <c r="E2099" t="s">
        <v>34</v>
      </c>
      <c r="F2099" s="8" t="str">
        <f t="shared" si="321"/>
        <v>Oct</v>
      </c>
      <c r="G2099">
        <v>11</v>
      </c>
      <c r="H2099" s="15" t="str">
        <f t="shared" si="322"/>
        <v>11-Oct-1986</v>
      </c>
      <c r="I2099" s="13">
        <v>31696</v>
      </c>
      <c r="J2099" s="18">
        <f t="shared" si="323"/>
        <v>36</v>
      </c>
      <c r="K2099">
        <v>3</v>
      </c>
      <c r="L2099" s="14">
        <v>34293.120000000003</v>
      </c>
      <c r="M2099" t="s">
        <v>13</v>
      </c>
      <c r="N2099">
        <f t="shared" si="324"/>
        <v>240</v>
      </c>
      <c r="O2099" s="8" t="str">
        <f t="shared" si="325"/>
        <v>tier - 1</v>
      </c>
      <c r="P2099" t="s">
        <v>8</v>
      </c>
      <c r="Q2099">
        <f t="shared" si="326"/>
        <v>9</v>
      </c>
      <c r="R2099" s="8" t="str">
        <f t="shared" si="327"/>
        <v>tier - 2</v>
      </c>
      <c r="S2099" t="s">
        <v>39</v>
      </c>
      <c r="T2099" s="8" t="str">
        <f t="shared" si="328"/>
        <v>R1011</v>
      </c>
    </row>
    <row r="2100" spans="1:20">
      <c r="A2100" t="s">
        <v>2128</v>
      </c>
      <c r="B2100" t="str">
        <f t="shared" si="329"/>
        <v>id3444</v>
      </c>
      <c r="C2100">
        <v>2004</v>
      </c>
      <c r="D2100" s="8">
        <f t="shared" si="320"/>
        <v>2004</v>
      </c>
      <c r="E2100" t="s">
        <v>12</v>
      </c>
      <c r="F2100" s="8" t="str">
        <f t="shared" si="321"/>
        <v>Nov</v>
      </c>
      <c r="G2100">
        <v>1</v>
      </c>
      <c r="H2100" s="15" t="str">
        <f t="shared" si="322"/>
        <v>1-Nov-2004</v>
      </c>
      <c r="I2100" s="13">
        <v>38292</v>
      </c>
      <c r="J2100" s="18">
        <f t="shared" si="323"/>
        <v>18</v>
      </c>
      <c r="K2100">
        <v>2</v>
      </c>
      <c r="L2100" s="14">
        <v>34303.17</v>
      </c>
      <c r="M2100" t="s">
        <v>13</v>
      </c>
      <c r="N2100">
        <f t="shared" si="324"/>
        <v>240</v>
      </c>
      <c r="O2100" s="8" t="str">
        <f t="shared" si="325"/>
        <v>tier - 1</v>
      </c>
      <c r="P2100" t="s">
        <v>9</v>
      </c>
      <c r="Q2100">
        <f t="shared" si="326"/>
        <v>1</v>
      </c>
      <c r="R2100" s="8" t="str">
        <f t="shared" si="327"/>
        <v>tier - 3</v>
      </c>
      <c r="S2100" t="s">
        <v>10</v>
      </c>
      <c r="T2100" s="8" t="str">
        <f t="shared" si="328"/>
        <v>R1013</v>
      </c>
    </row>
    <row r="2101" spans="1:20">
      <c r="A2101" t="s">
        <v>2129</v>
      </c>
      <c r="B2101" t="str">
        <f t="shared" si="329"/>
        <v>Id241</v>
      </c>
      <c r="C2101">
        <v>1983</v>
      </c>
      <c r="D2101" s="8">
        <f t="shared" si="320"/>
        <v>1983</v>
      </c>
      <c r="E2101" t="s">
        <v>34</v>
      </c>
      <c r="F2101" s="8" t="str">
        <f t="shared" si="321"/>
        <v>Oct</v>
      </c>
      <c r="G2101">
        <v>2</v>
      </c>
      <c r="H2101" s="15" t="str">
        <f t="shared" si="322"/>
        <v>2-Oct-1983</v>
      </c>
      <c r="I2101" s="13">
        <v>30591</v>
      </c>
      <c r="J2101" s="18">
        <f t="shared" si="323"/>
        <v>39</v>
      </c>
      <c r="K2101">
        <v>3</v>
      </c>
      <c r="L2101" s="14">
        <v>34307.22</v>
      </c>
      <c r="M2101" t="s">
        <v>8</v>
      </c>
      <c r="N2101">
        <f t="shared" si="324"/>
        <v>1</v>
      </c>
      <c r="O2101" s="8" t="str">
        <f t="shared" si="325"/>
        <v>tier - 2</v>
      </c>
      <c r="P2101" t="s">
        <v>8</v>
      </c>
      <c r="Q2101">
        <f t="shared" si="326"/>
        <v>9</v>
      </c>
      <c r="R2101" s="8" t="str">
        <f t="shared" si="327"/>
        <v>tier - 2</v>
      </c>
      <c r="S2101" t="s">
        <v>20</v>
      </c>
      <c r="T2101" s="8" t="str">
        <f t="shared" si="328"/>
        <v>R1012</v>
      </c>
    </row>
    <row r="2102" spans="1:20">
      <c r="A2102" t="s">
        <v>2130</v>
      </c>
      <c r="B2102" t="str">
        <f t="shared" si="329"/>
        <v>Id240</v>
      </c>
      <c r="C2102">
        <v>1984</v>
      </c>
      <c r="D2102" s="8">
        <f t="shared" si="320"/>
        <v>1984</v>
      </c>
      <c r="E2102" t="s">
        <v>34</v>
      </c>
      <c r="F2102" s="8" t="str">
        <f t="shared" si="321"/>
        <v>Oct</v>
      </c>
      <c r="G2102">
        <v>1</v>
      </c>
      <c r="H2102" s="15" t="str">
        <f t="shared" si="322"/>
        <v>1-Oct-1984</v>
      </c>
      <c r="I2102" s="13">
        <v>30956</v>
      </c>
      <c r="J2102" s="18">
        <f t="shared" si="323"/>
        <v>38</v>
      </c>
      <c r="K2102">
        <v>3</v>
      </c>
      <c r="L2102" s="14">
        <v>34402.22</v>
      </c>
      <c r="M2102" t="s">
        <v>8</v>
      </c>
      <c r="N2102">
        <f t="shared" si="324"/>
        <v>1</v>
      </c>
      <c r="O2102" s="8" t="str">
        <f t="shared" si="325"/>
        <v>tier - 2</v>
      </c>
      <c r="P2102" t="s">
        <v>9</v>
      </c>
      <c r="Q2102">
        <f t="shared" si="326"/>
        <v>1</v>
      </c>
      <c r="R2102" s="8" t="str">
        <f t="shared" si="327"/>
        <v>tier - 3</v>
      </c>
      <c r="S2102" t="s">
        <v>39</v>
      </c>
      <c r="T2102" s="8" t="str">
        <f t="shared" si="328"/>
        <v>R1011</v>
      </c>
    </row>
    <row r="2103" spans="1:20">
      <c r="A2103" t="s">
        <v>2131</v>
      </c>
      <c r="B2103" t="str">
        <f t="shared" si="329"/>
        <v>Id239</v>
      </c>
      <c r="C2103">
        <v>2003</v>
      </c>
      <c r="D2103" s="8">
        <f t="shared" si="320"/>
        <v>2003</v>
      </c>
      <c r="E2103" t="s">
        <v>34</v>
      </c>
      <c r="F2103" s="8" t="str">
        <f t="shared" si="321"/>
        <v>Oct</v>
      </c>
      <c r="G2103">
        <v>5</v>
      </c>
      <c r="H2103" s="15" t="str">
        <f t="shared" si="322"/>
        <v>5-Oct-2003</v>
      </c>
      <c r="I2103" s="13">
        <v>37899</v>
      </c>
      <c r="J2103" s="18">
        <f t="shared" si="323"/>
        <v>19</v>
      </c>
      <c r="K2103">
        <v>0</v>
      </c>
      <c r="L2103" s="14">
        <v>34439.86</v>
      </c>
      <c r="M2103" t="s">
        <v>8</v>
      </c>
      <c r="N2103">
        <f t="shared" si="324"/>
        <v>1</v>
      </c>
      <c r="O2103" s="8" t="str">
        <f t="shared" si="325"/>
        <v>tier - 2</v>
      </c>
      <c r="P2103" t="s">
        <v>13</v>
      </c>
      <c r="Q2103">
        <f t="shared" si="326"/>
        <v>2</v>
      </c>
      <c r="R2103" s="8" t="str">
        <f t="shared" si="327"/>
        <v>tier - 1</v>
      </c>
      <c r="S2103" t="s">
        <v>10</v>
      </c>
      <c r="T2103" s="8" t="str">
        <f t="shared" si="328"/>
        <v>R1013</v>
      </c>
    </row>
    <row r="2104" spans="1:20">
      <c r="A2104" t="s">
        <v>2132</v>
      </c>
      <c r="B2104" t="str">
        <f t="shared" si="329"/>
        <v>Id238</v>
      </c>
      <c r="C2104">
        <v>1990</v>
      </c>
      <c r="D2104" s="8">
        <f t="shared" si="320"/>
        <v>1990</v>
      </c>
      <c r="E2104" t="s">
        <v>17</v>
      </c>
      <c r="F2104" s="8" t="str">
        <f t="shared" si="321"/>
        <v>Sep</v>
      </c>
      <c r="G2104">
        <v>24</v>
      </c>
      <c r="H2104" s="15" t="str">
        <f t="shared" si="322"/>
        <v>24-Sep-1990</v>
      </c>
      <c r="I2104" s="13">
        <v>33140</v>
      </c>
      <c r="J2104" s="18">
        <f t="shared" si="323"/>
        <v>32</v>
      </c>
      <c r="K2104">
        <v>3</v>
      </c>
      <c r="L2104" s="14">
        <v>34456.269999999997</v>
      </c>
      <c r="M2104" t="s">
        <v>13</v>
      </c>
      <c r="N2104">
        <f t="shared" si="324"/>
        <v>240</v>
      </c>
      <c r="O2104" s="8" t="str">
        <f t="shared" si="325"/>
        <v>tier - 1</v>
      </c>
      <c r="P2104" t="s">
        <v>8</v>
      </c>
      <c r="Q2104">
        <f t="shared" si="326"/>
        <v>9</v>
      </c>
      <c r="R2104" s="8" t="str">
        <f t="shared" si="327"/>
        <v>tier - 2</v>
      </c>
      <c r="S2104" t="s">
        <v>39</v>
      </c>
      <c r="T2104" s="8" t="str">
        <f t="shared" si="328"/>
        <v>R1011</v>
      </c>
    </row>
    <row r="2105" spans="1:20">
      <c r="A2105" t="s">
        <v>2133</v>
      </c>
      <c r="B2105" t="str">
        <f t="shared" si="329"/>
        <v>Id237</v>
      </c>
      <c r="C2105">
        <v>1998</v>
      </c>
      <c r="D2105" s="8">
        <f t="shared" si="320"/>
        <v>1998</v>
      </c>
      <c r="E2105" t="s">
        <v>15</v>
      </c>
      <c r="F2105" s="8" t="str">
        <f t="shared" si="321"/>
        <v>Jun</v>
      </c>
      <c r="G2105">
        <v>24</v>
      </c>
      <c r="H2105" s="15" t="str">
        <f t="shared" si="322"/>
        <v>24-Jun-1998</v>
      </c>
      <c r="I2105" s="13">
        <v>35970</v>
      </c>
      <c r="J2105" s="18">
        <f t="shared" si="323"/>
        <v>24</v>
      </c>
      <c r="K2105">
        <v>0</v>
      </c>
      <c r="L2105" s="14">
        <v>34472.839999999997</v>
      </c>
      <c r="M2105" t="s">
        <v>13</v>
      </c>
      <c r="N2105">
        <f t="shared" si="324"/>
        <v>240</v>
      </c>
      <c r="O2105" s="8" t="str">
        <f t="shared" si="325"/>
        <v>tier - 1</v>
      </c>
      <c r="P2105" t="s">
        <v>9</v>
      </c>
      <c r="Q2105">
        <f t="shared" si="326"/>
        <v>1</v>
      </c>
      <c r="R2105" s="8" t="str">
        <f t="shared" si="327"/>
        <v>tier - 3</v>
      </c>
      <c r="S2105" t="s">
        <v>39</v>
      </c>
      <c r="T2105" s="8" t="str">
        <f t="shared" si="328"/>
        <v>R1011</v>
      </c>
    </row>
    <row r="2106" spans="1:20">
      <c r="A2106" t="s">
        <v>2134</v>
      </c>
      <c r="B2106" t="str">
        <f t="shared" si="329"/>
        <v>Id236</v>
      </c>
      <c r="C2106">
        <v>1976</v>
      </c>
      <c r="D2106" s="8">
        <f t="shared" si="320"/>
        <v>1976</v>
      </c>
      <c r="E2106" t="s">
        <v>12</v>
      </c>
      <c r="F2106" s="8" t="str">
        <f t="shared" si="321"/>
        <v>Nov</v>
      </c>
      <c r="G2106">
        <v>25</v>
      </c>
      <c r="H2106" s="15" t="str">
        <f t="shared" si="322"/>
        <v>25-Nov-1976</v>
      </c>
      <c r="I2106" s="13">
        <v>28089</v>
      </c>
      <c r="J2106" s="18">
        <f t="shared" si="323"/>
        <v>46</v>
      </c>
      <c r="K2106">
        <v>2</v>
      </c>
      <c r="L2106" s="14">
        <v>34543.39</v>
      </c>
      <c r="M2106" t="s">
        <v>8</v>
      </c>
      <c r="N2106">
        <f t="shared" si="324"/>
        <v>1</v>
      </c>
      <c r="O2106" s="8" t="str">
        <f t="shared" si="325"/>
        <v>tier - 2</v>
      </c>
      <c r="P2106" t="s">
        <v>9</v>
      </c>
      <c r="Q2106">
        <f t="shared" si="326"/>
        <v>1</v>
      </c>
      <c r="R2106" s="8" t="str">
        <f t="shared" si="327"/>
        <v>tier - 3</v>
      </c>
      <c r="S2106" t="s">
        <v>39</v>
      </c>
      <c r="T2106" s="8" t="str">
        <f t="shared" si="328"/>
        <v>R1011</v>
      </c>
    </row>
    <row r="2107" spans="1:20">
      <c r="A2107" t="s">
        <v>2135</v>
      </c>
      <c r="B2107" t="str">
        <f t="shared" si="329"/>
        <v>Id235</v>
      </c>
      <c r="C2107">
        <v>2004</v>
      </c>
      <c r="D2107" s="8">
        <f t="shared" si="320"/>
        <v>2004</v>
      </c>
      <c r="E2107" t="s">
        <v>34</v>
      </c>
      <c r="F2107" s="8" t="str">
        <f t="shared" si="321"/>
        <v>Oct</v>
      </c>
      <c r="G2107">
        <v>9</v>
      </c>
      <c r="H2107" s="15" t="str">
        <f t="shared" si="322"/>
        <v>9-Oct-2004</v>
      </c>
      <c r="I2107" s="13">
        <v>38269</v>
      </c>
      <c r="J2107" s="18">
        <f t="shared" si="323"/>
        <v>18</v>
      </c>
      <c r="K2107">
        <v>0</v>
      </c>
      <c r="L2107" s="14">
        <v>34617.839999999997</v>
      </c>
      <c r="M2107" t="s">
        <v>13</v>
      </c>
      <c r="N2107">
        <f t="shared" si="324"/>
        <v>240</v>
      </c>
      <c r="O2107" s="8" t="str">
        <f t="shared" si="325"/>
        <v>tier - 1</v>
      </c>
      <c r="P2107" t="s">
        <v>9</v>
      </c>
      <c r="Q2107">
        <f t="shared" si="326"/>
        <v>1</v>
      </c>
      <c r="R2107" s="8" t="str">
        <f t="shared" si="327"/>
        <v>tier - 3</v>
      </c>
      <c r="S2107" t="s">
        <v>165</v>
      </c>
      <c r="T2107" s="8" t="str">
        <f t="shared" si="328"/>
        <v>R1016</v>
      </c>
    </row>
    <row r="2108" spans="1:20">
      <c r="A2108" t="s">
        <v>2136</v>
      </c>
      <c r="B2108" t="str">
        <f t="shared" si="329"/>
        <v>Id234</v>
      </c>
      <c r="C2108">
        <v>1994</v>
      </c>
      <c r="D2108" s="8">
        <f t="shared" si="320"/>
        <v>1994</v>
      </c>
      <c r="E2108" t="s">
        <v>7</v>
      </c>
      <c r="F2108" s="8" t="str">
        <f t="shared" si="321"/>
        <v>Jul</v>
      </c>
      <c r="G2108">
        <v>7</v>
      </c>
      <c r="H2108" s="15" t="str">
        <f t="shared" si="322"/>
        <v>7-Jul-1994</v>
      </c>
      <c r="I2108" s="13">
        <v>34522</v>
      </c>
      <c r="J2108" s="18">
        <f t="shared" si="323"/>
        <v>28</v>
      </c>
      <c r="K2108">
        <v>0</v>
      </c>
      <c r="L2108" s="14">
        <v>34672.15</v>
      </c>
      <c r="M2108" t="s">
        <v>13</v>
      </c>
      <c r="N2108">
        <f t="shared" si="324"/>
        <v>240</v>
      </c>
      <c r="O2108" s="8" t="str">
        <f t="shared" si="325"/>
        <v>tier - 1</v>
      </c>
      <c r="P2108" t="s">
        <v>9</v>
      </c>
      <c r="Q2108">
        <f t="shared" si="326"/>
        <v>1</v>
      </c>
      <c r="R2108" s="8" t="str">
        <f t="shared" si="327"/>
        <v>tier - 3</v>
      </c>
      <c r="S2108" t="s">
        <v>10</v>
      </c>
      <c r="T2108" s="8" t="str">
        <f t="shared" si="328"/>
        <v>R1013</v>
      </c>
    </row>
    <row r="2109" spans="1:20">
      <c r="A2109" t="s">
        <v>2137</v>
      </c>
      <c r="B2109" t="str">
        <f t="shared" si="329"/>
        <v>Id233</v>
      </c>
      <c r="C2109">
        <v>2003</v>
      </c>
      <c r="D2109" s="8">
        <f t="shared" si="320"/>
        <v>2003</v>
      </c>
      <c r="E2109" t="s">
        <v>7</v>
      </c>
      <c r="F2109" s="8" t="str">
        <f t="shared" si="321"/>
        <v>Jul</v>
      </c>
      <c r="G2109">
        <v>3</v>
      </c>
      <c r="H2109" s="15" t="str">
        <f t="shared" si="322"/>
        <v>3-Jul-2003</v>
      </c>
      <c r="I2109" s="13">
        <v>37805</v>
      </c>
      <c r="J2109" s="18">
        <f t="shared" si="323"/>
        <v>19</v>
      </c>
      <c r="K2109">
        <v>0</v>
      </c>
      <c r="L2109" s="14">
        <v>34779.620000000003</v>
      </c>
      <c r="M2109" t="s">
        <v>13</v>
      </c>
      <c r="N2109">
        <f t="shared" si="324"/>
        <v>240</v>
      </c>
      <c r="O2109" s="8" t="str">
        <f t="shared" si="325"/>
        <v>tier - 1</v>
      </c>
      <c r="P2109" t="s">
        <v>8</v>
      </c>
      <c r="Q2109">
        <f t="shared" si="326"/>
        <v>9</v>
      </c>
      <c r="R2109" s="8" t="str">
        <f t="shared" si="327"/>
        <v>tier - 2</v>
      </c>
      <c r="S2109" t="s">
        <v>39</v>
      </c>
      <c r="T2109" s="8" t="str">
        <f t="shared" si="328"/>
        <v>R1011</v>
      </c>
    </row>
    <row r="2110" spans="1:20">
      <c r="A2110" t="s">
        <v>2138</v>
      </c>
      <c r="B2110" t="str">
        <f t="shared" si="329"/>
        <v>Id232</v>
      </c>
      <c r="C2110">
        <v>1995</v>
      </c>
      <c r="D2110" s="8">
        <f t="shared" si="320"/>
        <v>1995</v>
      </c>
      <c r="E2110" t="s">
        <v>27</v>
      </c>
      <c r="F2110" s="8" t="str">
        <f t="shared" si="321"/>
        <v>Dec</v>
      </c>
      <c r="G2110">
        <v>27</v>
      </c>
      <c r="H2110" s="15" t="str">
        <f t="shared" si="322"/>
        <v>27-Dec-1995</v>
      </c>
      <c r="I2110" s="13">
        <v>35060</v>
      </c>
      <c r="J2110" s="18">
        <f t="shared" si="323"/>
        <v>27</v>
      </c>
      <c r="K2110">
        <v>1</v>
      </c>
      <c r="L2110" s="14">
        <v>34806.47</v>
      </c>
      <c r="M2110" t="s">
        <v>13</v>
      </c>
      <c r="N2110">
        <f t="shared" si="324"/>
        <v>240</v>
      </c>
      <c r="O2110" s="8" t="str">
        <f t="shared" si="325"/>
        <v>tier - 1</v>
      </c>
      <c r="P2110" t="s">
        <v>8</v>
      </c>
      <c r="Q2110">
        <f t="shared" si="326"/>
        <v>9</v>
      </c>
      <c r="R2110" s="8" t="str">
        <f t="shared" si="327"/>
        <v>tier - 2</v>
      </c>
      <c r="S2110" t="s">
        <v>10</v>
      </c>
      <c r="T2110" s="8" t="str">
        <f t="shared" si="328"/>
        <v>R1013</v>
      </c>
    </row>
    <row r="2111" spans="1:20">
      <c r="A2111" t="s">
        <v>2139</v>
      </c>
      <c r="B2111" t="str">
        <f t="shared" si="329"/>
        <v>Id231</v>
      </c>
      <c r="C2111">
        <v>2003</v>
      </c>
      <c r="D2111" s="8">
        <f t="shared" si="320"/>
        <v>2003</v>
      </c>
      <c r="E2111" t="s">
        <v>17</v>
      </c>
      <c r="F2111" s="8" t="str">
        <f t="shared" si="321"/>
        <v>Sep</v>
      </c>
      <c r="G2111">
        <v>17</v>
      </c>
      <c r="H2111" s="15" t="str">
        <f t="shared" si="322"/>
        <v>17-Sep-2003</v>
      </c>
      <c r="I2111" s="13">
        <v>37881</v>
      </c>
      <c r="J2111" s="18">
        <f t="shared" si="323"/>
        <v>19</v>
      </c>
      <c r="K2111">
        <v>0</v>
      </c>
      <c r="L2111" s="14">
        <v>34828.65</v>
      </c>
      <c r="M2111" t="s">
        <v>13</v>
      </c>
      <c r="N2111">
        <f t="shared" si="324"/>
        <v>240</v>
      </c>
      <c r="O2111" s="8" t="str">
        <f t="shared" si="325"/>
        <v>tier - 1</v>
      </c>
      <c r="P2111" t="s">
        <v>9</v>
      </c>
      <c r="Q2111">
        <f t="shared" si="326"/>
        <v>1</v>
      </c>
      <c r="R2111" s="8" t="str">
        <f t="shared" si="327"/>
        <v>tier - 3</v>
      </c>
      <c r="S2111" t="s">
        <v>39</v>
      </c>
      <c r="T2111" s="8" t="str">
        <f t="shared" si="328"/>
        <v>R1011</v>
      </c>
    </row>
    <row r="2112" spans="1:20">
      <c r="A2112" t="s">
        <v>2140</v>
      </c>
      <c r="B2112" t="str">
        <f t="shared" si="329"/>
        <v>Id230</v>
      </c>
      <c r="C2112">
        <v>1995</v>
      </c>
      <c r="D2112" s="8">
        <f t="shared" si="320"/>
        <v>1995</v>
      </c>
      <c r="E2112" t="s">
        <v>34</v>
      </c>
      <c r="F2112" s="8" t="str">
        <f t="shared" si="321"/>
        <v>Oct</v>
      </c>
      <c r="G2112">
        <v>17</v>
      </c>
      <c r="H2112" s="15" t="str">
        <f t="shared" si="322"/>
        <v>17-Oct-1995</v>
      </c>
      <c r="I2112" s="13">
        <v>34989</v>
      </c>
      <c r="J2112" s="18">
        <f t="shared" si="323"/>
        <v>27</v>
      </c>
      <c r="K2112">
        <v>0</v>
      </c>
      <c r="L2112" s="14">
        <v>34838.870000000003</v>
      </c>
      <c r="M2112" t="s">
        <v>8</v>
      </c>
      <c r="N2112">
        <f t="shared" si="324"/>
        <v>1</v>
      </c>
      <c r="O2112" s="8" t="str">
        <f t="shared" si="325"/>
        <v>tier - 2</v>
      </c>
      <c r="P2112" t="s">
        <v>9</v>
      </c>
      <c r="Q2112">
        <f t="shared" si="326"/>
        <v>1</v>
      </c>
      <c r="R2112" s="8" t="str">
        <f t="shared" si="327"/>
        <v>tier - 3</v>
      </c>
      <c r="S2112" t="s">
        <v>39</v>
      </c>
      <c r="T2112" s="8" t="str">
        <f t="shared" si="328"/>
        <v>R1011</v>
      </c>
    </row>
    <row r="2113" spans="1:20">
      <c r="A2113" t="s">
        <v>2141</v>
      </c>
      <c r="B2113" t="str">
        <f t="shared" si="329"/>
        <v>Id229</v>
      </c>
      <c r="C2113">
        <v>1983</v>
      </c>
      <c r="D2113" s="8">
        <f t="shared" si="320"/>
        <v>1983</v>
      </c>
      <c r="E2113" t="s">
        <v>7</v>
      </c>
      <c r="F2113" s="8" t="str">
        <f t="shared" si="321"/>
        <v>Jul</v>
      </c>
      <c r="G2113">
        <v>29</v>
      </c>
      <c r="H2113" s="15" t="str">
        <f t="shared" si="322"/>
        <v>29-Jul-1983</v>
      </c>
      <c r="I2113" s="13">
        <v>30526</v>
      </c>
      <c r="J2113" s="18">
        <f t="shared" si="323"/>
        <v>39</v>
      </c>
      <c r="K2113">
        <v>3</v>
      </c>
      <c r="L2113" s="14">
        <v>34940.61</v>
      </c>
      <c r="M2113" t="s">
        <v>8</v>
      </c>
      <c r="N2113">
        <f t="shared" si="324"/>
        <v>1</v>
      </c>
      <c r="O2113" s="8" t="str">
        <f t="shared" si="325"/>
        <v>tier - 2</v>
      </c>
      <c r="P2113" t="s">
        <v>9</v>
      </c>
      <c r="Q2113">
        <f t="shared" si="326"/>
        <v>1</v>
      </c>
      <c r="R2113" s="8" t="str">
        <f t="shared" si="327"/>
        <v>tier - 3</v>
      </c>
      <c r="S2113" t="s">
        <v>39</v>
      </c>
      <c r="T2113" s="8" t="str">
        <f t="shared" si="328"/>
        <v>R1011</v>
      </c>
    </row>
    <row r="2114" spans="1:20">
      <c r="A2114" t="s">
        <v>2142</v>
      </c>
      <c r="B2114" t="str">
        <f t="shared" si="329"/>
        <v>Id228</v>
      </c>
      <c r="C2114">
        <v>1967</v>
      </c>
      <c r="D2114" s="8">
        <f t="shared" ref="D2114:D2177" si="330">IF(C2114="?",ROUND(AVERAGE($C$2:$C$2344),0),C2114)</f>
        <v>1967</v>
      </c>
      <c r="E2114" t="s">
        <v>34</v>
      </c>
      <c r="F2114" s="8" t="str">
        <f t="shared" ref="F2114:F2177" si="331">IF(E2114="?","Sep",E2114)</f>
        <v>Oct</v>
      </c>
      <c r="G2114">
        <v>7</v>
      </c>
      <c r="H2114" s="15" t="str">
        <f t="shared" ref="H2114:H2177" si="332">CONCATENATE(G2114,"-",F2114,"-",D2114)</f>
        <v>7-Oct-1967</v>
      </c>
      <c r="I2114" s="13">
        <v>24752</v>
      </c>
      <c r="J2114" s="18">
        <f t="shared" ref="J2114:J2177" si="333">DATEDIF(I2114,"8-6-2023","Y")</f>
        <v>55</v>
      </c>
      <c r="K2114">
        <v>0</v>
      </c>
      <c r="L2114" s="14">
        <v>34975.68</v>
      </c>
      <c r="M2114" t="s">
        <v>8</v>
      </c>
      <c r="N2114">
        <f t="shared" ref="N2114:N2177" si="334">MATCH(M2114,$M$2:$M$2344,0)</f>
        <v>1</v>
      </c>
      <c r="O2114" s="8" t="str">
        <f t="shared" ref="O2114:O2177" si="335">IF(M2114="?",INDEX($M$2:$M$2344,MODE($N$2:$N$2344)),M2114)</f>
        <v>tier - 2</v>
      </c>
      <c r="P2114" t="s">
        <v>8</v>
      </c>
      <c r="Q2114">
        <f t="shared" ref="Q2114:Q2177" si="336">MATCH(P2114,$P$2:$P$2344,0)</f>
        <v>9</v>
      </c>
      <c r="R2114" s="8" t="str">
        <f t="shared" ref="R2114:R2177" si="337">IF(P2114="?",INDEX($P$2:$P$2344,MODE($Q$2:$Q$2344)),P2114)</f>
        <v>tier - 2</v>
      </c>
      <c r="S2114" t="s">
        <v>39</v>
      </c>
      <c r="T2114" s="8" t="str">
        <f t="shared" ref="T2114:T2177" si="338">IF(S2114="?","Unknown",S2114)</f>
        <v>R1011</v>
      </c>
    </row>
    <row r="2115" spans="1:20">
      <c r="A2115" t="s">
        <v>2143</v>
      </c>
      <c r="B2115" t="str">
        <f t="shared" ref="B2115:B2178" si="339">IF(A2115="?", "Unknown",A2115)</f>
        <v>Id227</v>
      </c>
      <c r="C2115">
        <v>1998</v>
      </c>
      <c r="D2115" s="8">
        <f t="shared" si="330"/>
        <v>1998</v>
      </c>
      <c r="E2115" t="s">
        <v>32</v>
      </c>
      <c r="F2115" s="8" t="str">
        <f t="shared" si="331"/>
        <v>Aug</v>
      </c>
      <c r="G2115">
        <v>22</v>
      </c>
      <c r="H2115" s="15" t="str">
        <f t="shared" si="332"/>
        <v>22-Aug-1998</v>
      </c>
      <c r="I2115" s="13">
        <v>36029</v>
      </c>
      <c r="J2115" s="18">
        <f t="shared" si="333"/>
        <v>24</v>
      </c>
      <c r="K2115">
        <v>0</v>
      </c>
      <c r="L2115" s="14">
        <v>34976.42</v>
      </c>
      <c r="M2115" t="s">
        <v>8</v>
      </c>
      <c r="N2115">
        <f t="shared" si="334"/>
        <v>1</v>
      </c>
      <c r="O2115" s="8" t="str">
        <f t="shared" si="335"/>
        <v>tier - 2</v>
      </c>
      <c r="P2115" t="s">
        <v>13</v>
      </c>
      <c r="Q2115">
        <f t="shared" si="336"/>
        <v>2</v>
      </c>
      <c r="R2115" s="8" t="str">
        <f t="shared" si="337"/>
        <v>tier - 1</v>
      </c>
      <c r="S2115" t="s">
        <v>39</v>
      </c>
      <c r="T2115" s="8" t="str">
        <f t="shared" si="338"/>
        <v>R1011</v>
      </c>
    </row>
    <row r="2116" spans="1:20">
      <c r="A2116" t="s">
        <v>2144</v>
      </c>
      <c r="B2116" t="str">
        <f t="shared" si="339"/>
        <v>Id226</v>
      </c>
      <c r="C2116">
        <v>1997</v>
      </c>
      <c r="D2116" s="8">
        <f t="shared" si="330"/>
        <v>1997</v>
      </c>
      <c r="E2116" t="s">
        <v>32</v>
      </c>
      <c r="F2116" s="8" t="str">
        <f t="shared" si="331"/>
        <v>Aug</v>
      </c>
      <c r="G2116">
        <v>22</v>
      </c>
      <c r="H2116" s="15" t="str">
        <f t="shared" si="332"/>
        <v>22-Aug-1997</v>
      </c>
      <c r="I2116" s="13">
        <v>35664</v>
      </c>
      <c r="J2116" s="18">
        <f t="shared" si="333"/>
        <v>25</v>
      </c>
      <c r="K2116">
        <v>0</v>
      </c>
      <c r="L2116" s="14">
        <v>34979.86</v>
      </c>
      <c r="M2116" t="s">
        <v>8</v>
      </c>
      <c r="N2116">
        <f t="shared" si="334"/>
        <v>1</v>
      </c>
      <c r="O2116" s="8" t="str">
        <f t="shared" si="335"/>
        <v>tier - 2</v>
      </c>
      <c r="P2116" t="s">
        <v>8</v>
      </c>
      <c r="Q2116">
        <f t="shared" si="336"/>
        <v>9</v>
      </c>
      <c r="R2116" s="8" t="str">
        <f t="shared" si="337"/>
        <v>tier - 2</v>
      </c>
      <c r="S2116" t="s">
        <v>39</v>
      </c>
      <c r="T2116" s="8" t="str">
        <f t="shared" si="338"/>
        <v>R1011</v>
      </c>
    </row>
    <row r="2117" spans="1:20">
      <c r="A2117" t="s">
        <v>2145</v>
      </c>
      <c r="B2117" t="str">
        <f t="shared" si="339"/>
        <v>Id225</v>
      </c>
      <c r="C2117">
        <v>1982</v>
      </c>
      <c r="D2117" s="8">
        <f t="shared" si="330"/>
        <v>1982</v>
      </c>
      <c r="E2117" t="s">
        <v>7</v>
      </c>
      <c r="F2117" s="8" t="str">
        <f t="shared" si="331"/>
        <v>Jul</v>
      </c>
      <c r="G2117">
        <v>5</v>
      </c>
      <c r="H2117" s="15" t="str">
        <f t="shared" si="332"/>
        <v>5-Jul-1982</v>
      </c>
      <c r="I2117" s="13">
        <v>30137</v>
      </c>
      <c r="J2117" s="18">
        <f t="shared" si="333"/>
        <v>40</v>
      </c>
      <c r="K2117">
        <v>3</v>
      </c>
      <c r="L2117" s="14">
        <v>35000.730000000003</v>
      </c>
      <c r="M2117" t="s">
        <v>8</v>
      </c>
      <c r="N2117">
        <f t="shared" si="334"/>
        <v>1</v>
      </c>
      <c r="O2117" s="8" t="str">
        <f t="shared" si="335"/>
        <v>tier - 2</v>
      </c>
      <c r="P2117" t="s">
        <v>9</v>
      </c>
      <c r="Q2117">
        <f t="shared" si="336"/>
        <v>1</v>
      </c>
      <c r="R2117" s="8" t="str">
        <f t="shared" si="337"/>
        <v>tier - 3</v>
      </c>
      <c r="S2117" t="s">
        <v>39</v>
      </c>
      <c r="T2117" s="8" t="str">
        <f t="shared" si="338"/>
        <v>R1011</v>
      </c>
    </row>
    <row r="2118" spans="1:20">
      <c r="A2118" t="s">
        <v>2146</v>
      </c>
      <c r="B2118" t="str">
        <f t="shared" si="339"/>
        <v>Id224</v>
      </c>
      <c r="C2118">
        <v>1975</v>
      </c>
      <c r="D2118" s="8">
        <f t="shared" si="330"/>
        <v>1975</v>
      </c>
      <c r="E2118" t="s">
        <v>32</v>
      </c>
      <c r="F2118" s="8" t="str">
        <f t="shared" si="331"/>
        <v>Aug</v>
      </c>
      <c r="G2118">
        <v>29</v>
      </c>
      <c r="H2118" s="15" t="str">
        <f t="shared" si="332"/>
        <v>29-Aug-1975</v>
      </c>
      <c r="I2118" s="13">
        <v>27635</v>
      </c>
      <c r="J2118" s="18">
        <f t="shared" si="333"/>
        <v>47</v>
      </c>
      <c r="K2118">
        <v>1</v>
      </c>
      <c r="L2118" s="14">
        <v>35050.620000000003</v>
      </c>
      <c r="M2118" t="s">
        <v>8</v>
      </c>
      <c r="N2118">
        <f t="shared" si="334"/>
        <v>1</v>
      </c>
      <c r="O2118" s="8" t="str">
        <f t="shared" si="335"/>
        <v>tier - 2</v>
      </c>
      <c r="P2118" t="s">
        <v>13</v>
      </c>
      <c r="Q2118">
        <f t="shared" si="336"/>
        <v>2</v>
      </c>
      <c r="R2118" s="8" t="str">
        <f t="shared" si="337"/>
        <v>tier - 1</v>
      </c>
      <c r="S2118" t="s">
        <v>39</v>
      </c>
      <c r="T2118" s="8" t="str">
        <f t="shared" si="338"/>
        <v>R1011</v>
      </c>
    </row>
    <row r="2119" spans="1:20">
      <c r="A2119" t="s">
        <v>2147</v>
      </c>
      <c r="B2119" t="str">
        <f t="shared" si="339"/>
        <v>Id223</v>
      </c>
      <c r="C2119">
        <v>1977</v>
      </c>
      <c r="D2119" s="8">
        <f t="shared" si="330"/>
        <v>1977</v>
      </c>
      <c r="E2119" t="s">
        <v>15</v>
      </c>
      <c r="F2119" s="8" t="str">
        <f t="shared" si="331"/>
        <v>Jun</v>
      </c>
      <c r="G2119">
        <v>29</v>
      </c>
      <c r="H2119" s="15" t="str">
        <f t="shared" si="332"/>
        <v>29-Jun-1977</v>
      </c>
      <c r="I2119" s="13">
        <v>28305</v>
      </c>
      <c r="J2119" s="18">
        <f t="shared" si="333"/>
        <v>45</v>
      </c>
      <c r="K2119">
        <v>0</v>
      </c>
      <c r="L2119" s="14">
        <v>35069.370000000003</v>
      </c>
      <c r="M2119" t="s">
        <v>13</v>
      </c>
      <c r="N2119">
        <f t="shared" si="334"/>
        <v>240</v>
      </c>
      <c r="O2119" s="8" t="str">
        <f t="shared" si="335"/>
        <v>tier - 1</v>
      </c>
      <c r="P2119" t="s">
        <v>13</v>
      </c>
      <c r="Q2119">
        <f t="shared" si="336"/>
        <v>2</v>
      </c>
      <c r="R2119" s="8" t="str">
        <f t="shared" si="337"/>
        <v>tier - 1</v>
      </c>
      <c r="S2119" t="s">
        <v>353</v>
      </c>
      <c r="T2119" s="8" t="str">
        <f t="shared" si="338"/>
        <v>R1017</v>
      </c>
    </row>
    <row r="2120" spans="1:20">
      <c r="A2120" t="s">
        <v>2148</v>
      </c>
      <c r="B2120" t="str">
        <f t="shared" si="339"/>
        <v>Id222</v>
      </c>
      <c r="C2120">
        <v>1998</v>
      </c>
      <c r="D2120" s="8">
        <f t="shared" si="330"/>
        <v>1998</v>
      </c>
      <c r="E2120" t="s">
        <v>27</v>
      </c>
      <c r="F2120" s="8" t="str">
        <f t="shared" si="331"/>
        <v>Dec</v>
      </c>
      <c r="G2120">
        <v>22</v>
      </c>
      <c r="H2120" s="15" t="str">
        <f t="shared" si="332"/>
        <v>22-Dec-1998</v>
      </c>
      <c r="I2120" s="13">
        <v>36151</v>
      </c>
      <c r="J2120" s="18">
        <f t="shared" si="333"/>
        <v>24</v>
      </c>
      <c r="K2120">
        <v>0</v>
      </c>
      <c r="L2120" s="14">
        <v>35147.53</v>
      </c>
      <c r="M2120" t="s">
        <v>13</v>
      </c>
      <c r="N2120">
        <f t="shared" si="334"/>
        <v>240</v>
      </c>
      <c r="O2120" s="8" t="str">
        <f t="shared" si="335"/>
        <v>tier - 1</v>
      </c>
      <c r="P2120" t="s">
        <v>13</v>
      </c>
      <c r="Q2120">
        <f t="shared" si="336"/>
        <v>2</v>
      </c>
      <c r="R2120" s="8" t="str">
        <f t="shared" si="337"/>
        <v>tier - 1</v>
      </c>
      <c r="S2120" t="s">
        <v>165</v>
      </c>
      <c r="T2120" s="8" t="str">
        <f t="shared" si="338"/>
        <v>R1016</v>
      </c>
    </row>
    <row r="2121" spans="1:20">
      <c r="A2121" t="s">
        <v>2149</v>
      </c>
      <c r="B2121" t="str">
        <f t="shared" si="339"/>
        <v>Id221</v>
      </c>
      <c r="C2121">
        <v>1967</v>
      </c>
      <c r="D2121" s="8">
        <f t="shared" si="330"/>
        <v>1967</v>
      </c>
      <c r="E2121" t="s">
        <v>27</v>
      </c>
      <c r="F2121" s="8" t="str">
        <f t="shared" si="331"/>
        <v>Dec</v>
      </c>
      <c r="G2121">
        <v>30</v>
      </c>
      <c r="H2121" s="15" t="str">
        <f t="shared" si="332"/>
        <v>30-Dec-1967</v>
      </c>
      <c r="I2121" s="13">
        <v>24836</v>
      </c>
      <c r="J2121" s="18">
        <f t="shared" si="333"/>
        <v>55</v>
      </c>
      <c r="K2121">
        <v>1</v>
      </c>
      <c r="L2121" s="14">
        <v>35160.129999999997</v>
      </c>
      <c r="M2121" t="s">
        <v>8</v>
      </c>
      <c r="N2121">
        <f t="shared" si="334"/>
        <v>1</v>
      </c>
      <c r="O2121" s="8" t="str">
        <f t="shared" si="335"/>
        <v>tier - 2</v>
      </c>
      <c r="P2121" t="s">
        <v>8</v>
      </c>
      <c r="Q2121">
        <f t="shared" si="336"/>
        <v>9</v>
      </c>
      <c r="R2121" s="8" t="str">
        <f t="shared" si="337"/>
        <v>tier - 2</v>
      </c>
      <c r="S2121" t="s">
        <v>39</v>
      </c>
      <c r="T2121" s="8" t="str">
        <f t="shared" si="338"/>
        <v>R1011</v>
      </c>
    </row>
    <row r="2122" spans="1:20">
      <c r="A2122" t="s">
        <v>2150</v>
      </c>
      <c r="B2122" t="str">
        <f t="shared" si="339"/>
        <v>Id220</v>
      </c>
      <c r="C2122">
        <v>1997</v>
      </c>
      <c r="D2122" s="8">
        <f t="shared" si="330"/>
        <v>1997</v>
      </c>
      <c r="E2122" t="s">
        <v>7</v>
      </c>
      <c r="F2122" s="8" t="str">
        <f t="shared" si="331"/>
        <v>Jul</v>
      </c>
      <c r="G2122">
        <v>9</v>
      </c>
      <c r="H2122" s="15" t="str">
        <f t="shared" si="332"/>
        <v>9-Jul-1997</v>
      </c>
      <c r="I2122" s="13">
        <v>35620</v>
      </c>
      <c r="J2122" s="18">
        <f t="shared" si="333"/>
        <v>25</v>
      </c>
      <c r="K2122">
        <v>0</v>
      </c>
      <c r="L2122" s="14">
        <v>35302.089999999997</v>
      </c>
      <c r="M2122" t="s">
        <v>13</v>
      </c>
      <c r="N2122">
        <f t="shared" si="334"/>
        <v>240</v>
      </c>
      <c r="O2122" s="8" t="str">
        <f t="shared" si="335"/>
        <v>tier - 1</v>
      </c>
      <c r="P2122" t="s">
        <v>8</v>
      </c>
      <c r="Q2122">
        <f t="shared" si="336"/>
        <v>9</v>
      </c>
      <c r="R2122" s="8" t="str">
        <f t="shared" si="337"/>
        <v>tier - 2</v>
      </c>
      <c r="S2122" t="s">
        <v>39</v>
      </c>
      <c r="T2122" s="8" t="str">
        <f t="shared" si="338"/>
        <v>R1011</v>
      </c>
    </row>
    <row r="2123" spans="1:20">
      <c r="A2123" t="s">
        <v>2151</v>
      </c>
      <c r="B2123" t="str">
        <f t="shared" si="339"/>
        <v>Id219</v>
      </c>
      <c r="C2123">
        <v>1988</v>
      </c>
      <c r="D2123" s="8">
        <f t="shared" si="330"/>
        <v>1988</v>
      </c>
      <c r="E2123" t="s">
        <v>17</v>
      </c>
      <c r="F2123" s="8" t="str">
        <f t="shared" si="331"/>
        <v>Sep</v>
      </c>
      <c r="G2123">
        <v>19</v>
      </c>
      <c r="H2123" s="15" t="str">
        <f t="shared" si="332"/>
        <v>19-Sep-1988</v>
      </c>
      <c r="I2123" s="13">
        <v>32405</v>
      </c>
      <c r="J2123" s="18">
        <f t="shared" si="333"/>
        <v>34</v>
      </c>
      <c r="K2123">
        <v>3</v>
      </c>
      <c r="L2123" s="14">
        <v>35315.96</v>
      </c>
      <c r="M2123" t="s">
        <v>8</v>
      </c>
      <c r="N2123">
        <f t="shared" si="334"/>
        <v>1</v>
      </c>
      <c r="O2123" s="8" t="str">
        <f t="shared" si="335"/>
        <v>tier - 2</v>
      </c>
      <c r="P2123" t="s">
        <v>13</v>
      </c>
      <c r="Q2123">
        <f t="shared" si="336"/>
        <v>2</v>
      </c>
      <c r="R2123" s="8" t="str">
        <f t="shared" si="337"/>
        <v>tier - 1</v>
      </c>
      <c r="S2123" t="s">
        <v>39</v>
      </c>
      <c r="T2123" s="8" t="str">
        <f t="shared" si="338"/>
        <v>R1011</v>
      </c>
    </row>
    <row r="2124" spans="1:20">
      <c r="A2124" t="s">
        <v>2152</v>
      </c>
      <c r="B2124" t="str">
        <f t="shared" si="339"/>
        <v>Id218</v>
      </c>
      <c r="C2124">
        <v>1971</v>
      </c>
      <c r="D2124" s="8">
        <f t="shared" si="330"/>
        <v>1971</v>
      </c>
      <c r="E2124" t="s">
        <v>17</v>
      </c>
      <c r="F2124" s="8" t="str">
        <f t="shared" si="331"/>
        <v>Sep</v>
      </c>
      <c r="G2124">
        <v>22</v>
      </c>
      <c r="H2124" s="15" t="str">
        <f t="shared" si="332"/>
        <v>22-Sep-1971</v>
      </c>
      <c r="I2124" s="13">
        <v>26198</v>
      </c>
      <c r="J2124" s="18">
        <f t="shared" si="333"/>
        <v>51</v>
      </c>
      <c r="K2124">
        <v>0</v>
      </c>
      <c r="L2124" s="14">
        <v>35345.730000000003</v>
      </c>
      <c r="M2124" t="s">
        <v>8</v>
      </c>
      <c r="N2124">
        <f t="shared" si="334"/>
        <v>1</v>
      </c>
      <c r="O2124" s="8" t="str">
        <f t="shared" si="335"/>
        <v>tier - 2</v>
      </c>
      <c r="P2124" t="s">
        <v>9</v>
      </c>
      <c r="Q2124">
        <f t="shared" si="336"/>
        <v>1</v>
      </c>
      <c r="R2124" s="8" t="str">
        <f t="shared" si="337"/>
        <v>tier - 3</v>
      </c>
      <c r="S2124" t="s">
        <v>39</v>
      </c>
      <c r="T2124" s="8" t="str">
        <f t="shared" si="338"/>
        <v>R1011</v>
      </c>
    </row>
    <row r="2125" spans="1:20">
      <c r="A2125" t="s">
        <v>2153</v>
      </c>
      <c r="B2125" t="str">
        <f t="shared" si="339"/>
        <v>Id217</v>
      </c>
      <c r="C2125">
        <v>1988</v>
      </c>
      <c r="D2125" s="8">
        <f t="shared" si="330"/>
        <v>1988</v>
      </c>
      <c r="E2125" t="s">
        <v>12</v>
      </c>
      <c r="F2125" s="8" t="str">
        <f t="shared" si="331"/>
        <v>Nov</v>
      </c>
      <c r="G2125">
        <v>20</v>
      </c>
      <c r="H2125" s="15" t="str">
        <f t="shared" si="332"/>
        <v>20-Nov-1988</v>
      </c>
      <c r="I2125" s="13">
        <v>32467</v>
      </c>
      <c r="J2125" s="18">
        <f t="shared" si="333"/>
        <v>34</v>
      </c>
      <c r="K2125">
        <v>0</v>
      </c>
      <c r="L2125" s="14">
        <v>35491.64</v>
      </c>
      <c r="M2125" t="s">
        <v>13</v>
      </c>
      <c r="N2125">
        <f t="shared" si="334"/>
        <v>240</v>
      </c>
      <c r="O2125" s="8" t="str">
        <f t="shared" si="335"/>
        <v>tier - 1</v>
      </c>
      <c r="P2125" t="s">
        <v>8</v>
      </c>
      <c r="Q2125">
        <f t="shared" si="336"/>
        <v>9</v>
      </c>
      <c r="R2125" s="8" t="str">
        <f t="shared" si="337"/>
        <v>tier - 2</v>
      </c>
      <c r="S2125" t="s">
        <v>39</v>
      </c>
      <c r="T2125" s="8" t="str">
        <f t="shared" si="338"/>
        <v>R1011</v>
      </c>
    </row>
    <row r="2126" spans="1:20">
      <c r="A2126" t="s">
        <v>2154</v>
      </c>
      <c r="B2126" t="str">
        <f t="shared" si="339"/>
        <v>Id216</v>
      </c>
      <c r="C2126">
        <v>1973</v>
      </c>
      <c r="D2126" s="8">
        <f t="shared" si="330"/>
        <v>1973</v>
      </c>
      <c r="E2126" t="s">
        <v>27</v>
      </c>
      <c r="F2126" s="8" t="str">
        <f t="shared" si="331"/>
        <v>Dec</v>
      </c>
      <c r="G2126">
        <v>16</v>
      </c>
      <c r="H2126" s="15" t="str">
        <f t="shared" si="332"/>
        <v>16-Dec-1973</v>
      </c>
      <c r="I2126" s="13">
        <v>27014</v>
      </c>
      <c r="J2126" s="18">
        <f t="shared" si="333"/>
        <v>49</v>
      </c>
      <c r="K2126">
        <v>0</v>
      </c>
      <c r="L2126" s="14">
        <v>35517.19</v>
      </c>
      <c r="M2126" t="s">
        <v>8</v>
      </c>
      <c r="N2126">
        <f t="shared" si="334"/>
        <v>1</v>
      </c>
      <c r="O2126" s="8" t="str">
        <f t="shared" si="335"/>
        <v>tier - 2</v>
      </c>
      <c r="P2126" t="s">
        <v>8</v>
      </c>
      <c r="Q2126">
        <f t="shared" si="336"/>
        <v>9</v>
      </c>
      <c r="R2126" s="8" t="str">
        <f t="shared" si="337"/>
        <v>tier - 2</v>
      </c>
      <c r="S2126" t="s">
        <v>39</v>
      </c>
      <c r="T2126" s="8" t="str">
        <f t="shared" si="338"/>
        <v>R1011</v>
      </c>
    </row>
    <row r="2127" spans="1:20">
      <c r="A2127" t="s">
        <v>2155</v>
      </c>
      <c r="B2127" t="str">
        <f t="shared" si="339"/>
        <v>Id215</v>
      </c>
      <c r="C2127">
        <v>1992</v>
      </c>
      <c r="D2127" s="8">
        <f t="shared" si="330"/>
        <v>1992</v>
      </c>
      <c r="E2127" t="s">
        <v>17</v>
      </c>
      <c r="F2127" s="8" t="str">
        <f t="shared" si="331"/>
        <v>Sep</v>
      </c>
      <c r="G2127">
        <v>13</v>
      </c>
      <c r="H2127" s="15" t="str">
        <f t="shared" si="332"/>
        <v>13-Sep-1992</v>
      </c>
      <c r="I2127" s="13">
        <v>33860</v>
      </c>
      <c r="J2127" s="18">
        <f t="shared" si="333"/>
        <v>30</v>
      </c>
      <c r="K2127">
        <v>0</v>
      </c>
      <c r="L2127" s="14">
        <v>35547.47</v>
      </c>
      <c r="M2127" t="s">
        <v>8</v>
      </c>
      <c r="N2127">
        <f t="shared" si="334"/>
        <v>1</v>
      </c>
      <c r="O2127" s="8" t="str">
        <f t="shared" si="335"/>
        <v>tier - 2</v>
      </c>
      <c r="P2127" t="s">
        <v>9</v>
      </c>
      <c r="Q2127">
        <f t="shared" si="336"/>
        <v>1</v>
      </c>
      <c r="R2127" s="8" t="str">
        <f t="shared" si="337"/>
        <v>tier - 3</v>
      </c>
      <c r="S2127" t="s">
        <v>39</v>
      </c>
      <c r="T2127" s="8" t="str">
        <f t="shared" si="338"/>
        <v>R1011</v>
      </c>
    </row>
    <row r="2128" spans="1:20">
      <c r="A2128" t="s">
        <v>2156</v>
      </c>
      <c r="B2128" t="str">
        <f t="shared" si="339"/>
        <v>Id214</v>
      </c>
      <c r="C2128">
        <v>1973</v>
      </c>
      <c r="D2128" s="8">
        <f t="shared" si="330"/>
        <v>1973</v>
      </c>
      <c r="E2128" t="s">
        <v>34</v>
      </c>
      <c r="F2128" s="8" t="str">
        <f t="shared" si="331"/>
        <v>Oct</v>
      </c>
      <c r="G2128">
        <v>27</v>
      </c>
      <c r="H2128" s="15" t="str">
        <f t="shared" si="332"/>
        <v>27-Oct-1973</v>
      </c>
      <c r="I2128" s="13">
        <v>26964</v>
      </c>
      <c r="J2128" s="18">
        <f t="shared" si="333"/>
        <v>49</v>
      </c>
      <c r="K2128">
        <v>0</v>
      </c>
      <c r="L2128" s="14">
        <v>35547.72</v>
      </c>
      <c r="M2128" t="s">
        <v>13</v>
      </c>
      <c r="N2128">
        <f t="shared" si="334"/>
        <v>240</v>
      </c>
      <c r="O2128" s="8" t="str">
        <f t="shared" si="335"/>
        <v>tier - 1</v>
      </c>
      <c r="P2128" t="s">
        <v>13</v>
      </c>
      <c r="Q2128">
        <f t="shared" si="336"/>
        <v>2</v>
      </c>
      <c r="R2128" s="8" t="str">
        <f t="shared" si="337"/>
        <v>tier - 1</v>
      </c>
      <c r="S2128" t="s">
        <v>39</v>
      </c>
      <c r="T2128" s="8" t="str">
        <f t="shared" si="338"/>
        <v>R1011</v>
      </c>
    </row>
    <row r="2129" spans="1:20">
      <c r="A2129" t="s">
        <v>2157</v>
      </c>
      <c r="B2129" t="str">
        <f t="shared" si="339"/>
        <v>Id213</v>
      </c>
      <c r="C2129">
        <v>1964</v>
      </c>
      <c r="D2129" s="8">
        <f t="shared" si="330"/>
        <v>1964</v>
      </c>
      <c r="E2129" t="s">
        <v>32</v>
      </c>
      <c r="F2129" s="8" t="str">
        <f t="shared" si="331"/>
        <v>Aug</v>
      </c>
      <c r="G2129">
        <v>29</v>
      </c>
      <c r="H2129" s="15" t="str">
        <f t="shared" si="332"/>
        <v>29-Aug-1964</v>
      </c>
      <c r="I2129" s="13">
        <v>23618</v>
      </c>
      <c r="J2129" s="18">
        <f t="shared" si="333"/>
        <v>58</v>
      </c>
      <c r="K2129">
        <v>0</v>
      </c>
      <c r="L2129" s="14">
        <v>35573.26</v>
      </c>
      <c r="M2129" t="s">
        <v>8</v>
      </c>
      <c r="N2129">
        <f t="shared" si="334"/>
        <v>1</v>
      </c>
      <c r="O2129" s="8" t="str">
        <f t="shared" si="335"/>
        <v>tier - 2</v>
      </c>
      <c r="P2129" t="s">
        <v>13</v>
      </c>
      <c r="Q2129">
        <f t="shared" si="336"/>
        <v>2</v>
      </c>
      <c r="R2129" s="8" t="str">
        <f t="shared" si="337"/>
        <v>tier - 1</v>
      </c>
      <c r="S2129" t="s">
        <v>39</v>
      </c>
      <c r="T2129" s="8" t="str">
        <f t="shared" si="338"/>
        <v>R1011</v>
      </c>
    </row>
    <row r="2130" spans="1:20">
      <c r="A2130" t="s">
        <v>2158</v>
      </c>
      <c r="B2130" t="str">
        <f t="shared" si="339"/>
        <v>Id212</v>
      </c>
      <c r="C2130">
        <v>1971</v>
      </c>
      <c r="D2130" s="8">
        <f t="shared" si="330"/>
        <v>1971</v>
      </c>
      <c r="E2130" t="s">
        <v>32</v>
      </c>
      <c r="F2130" s="8" t="str">
        <f t="shared" si="331"/>
        <v>Aug</v>
      </c>
      <c r="G2130">
        <v>10</v>
      </c>
      <c r="H2130" s="15" t="str">
        <f t="shared" si="332"/>
        <v>10-Aug-1971</v>
      </c>
      <c r="I2130" s="13">
        <v>26155</v>
      </c>
      <c r="J2130" s="18">
        <f t="shared" si="333"/>
        <v>51</v>
      </c>
      <c r="K2130">
        <v>0</v>
      </c>
      <c r="L2130" s="14">
        <v>35583.17</v>
      </c>
      <c r="M2130" t="s">
        <v>13</v>
      </c>
      <c r="N2130">
        <f t="shared" si="334"/>
        <v>240</v>
      </c>
      <c r="O2130" s="8" t="str">
        <f t="shared" si="335"/>
        <v>tier - 1</v>
      </c>
      <c r="P2130" t="s">
        <v>9</v>
      </c>
      <c r="Q2130">
        <f t="shared" si="336"/>
        <v>1</v>
      </c>
      <c r="R2130" s="8" t="str">
        <f t="shared" si="337"/>
        <v>tier - 3</v>
      </c>
      <c r="S2130" t="s">
        <v>39</v>
      </c>
      <c r="T2130" s="8" t="str">
        <f t="shared" si="338"/>
        <v>R1011</v>
      </c>
    </row>
    <row r="2131" spans="1:20">
      <c r="A2131" t="s">
        <v>28</v>
      </c>
      <c r="B2131" t="str">
        <f t="shared" si="339"/>
        <v>Unknown</v>
      </c>
      <c r="C2131">
        <v>2000</v>
      </c>
      <c r="D2131" s="8">
        <f t="shared" si="330"/>
        <v>2000</v>
      </c>
      <c r="E2131" t="s">
        <v>34</v>
      </c>
      <c r="F2131" s="8" t="str">
        <f t="shared" si="331"/>
        <v>Oct</v>
      </c>
      <c r="G2131">
        <v>13</v>
      </c>
      <c r="H2131" s="15" t="str">
        <f t="shared" si="332"/>
        <v>13-Oct-2000</v>
      </c>
      <c r="I2131" s="13">
        <v>36812</v>
      </c>
      <c r="J2131" s="18">
        <f t="shared" si="333"/>
        <v>22</v>
      </c>
      <c r="K2131">
        <v>0</v>
      </c>
      <c r="L2131" s="14">
        <v>35585.58</v>
      </c>
      <c r="M2131" t="s">
        <v>13</v>
      </c>
      <c r="N2131">
        <f t="shared" si="334"/>
        <v>240</v>
      </c>
      <c r="O2131" s="8" t="str">
        <f t="shared" si="335"/>
        <v>tier - 1</v>
      </c>
      <c r="P2131" t="s">
        <v>8</v>
      </c>
      <c r="Q2131">
        <f t="shared" si="336"/>
        <v>9</v>
      </c>
      <c r="R2131" s="8" t="str">
        <f t="shared" si="337"/>
        <v>tier - 2</v>
      </c>
      <c r="S2131" t="s">
        <v>39</v>
      </c>
      <c r="T2131" s="8" t="str">
        <f t="shared" si="338"/>
        <v>R1011</v>
      </c>
    </row>
    <row r="2132" spans="1:20">
      <c r="A2132" t="s">
        <v>2159</v>
      </c>
      <c r="B2132" t="str">
        <f t="shared" si="339"/>
        <v>Id211</v>
      </c>
      <c r="C2132">
        <v>2000</v>
      </c>
      <c r="D2132" s="8">
        <f t="shared" si="330"/>
        <v>2000</v>
      </c>
      <c r="E2132" t="s">
        <v>12</v>
      </c>
      <c r="F2132" s="8" t="str">
        <f t="shared" si="331"/>
        <v>Nov</v>
      </c>
      <c r="G2132">
        <v>19</v>
      </c>
      <c r="H2132" s="15" t="str">
        <f t="shared" si="332"/>
        <v>19-Nov-2000</v>
      </c>
      <c r="I2132" s="13">
        <v>36849</v>
      </c>
      <c r="J2132" s="18">
        <f t="shared" si="333"/>
        <v>22</v>
      </c>
      <c r="K2132">
        <v>0</v>
      </c>
      <c r="L2132" s="14">
        <v>35585.58</v>
      </c>
      <c r="M2132" t="s">
        <v>8</v>
      </c>
      <c r="N2132">
        <f t="shared" si="334"/>
        <v>1</v>
      </c>
      <c r="O2132" s="8" t="str">
        <f t="shared" si="335"/>
        <v>tier - 2</v>
      </c>
      <c r="P2132" t="s">
        <v>9</v>
      </c>
      <c r="Q2132">
        <f t="shared" si="336"/>
        <v>1</v>
      </c>
      <c r="R2132" s="8" t="str">
        <f t="shared" si="337"/>
        <v>tier - 3</v>
      </c>
      <c r="S2132" t="s">
        <v>39</v>
      </c>
      <c r="T2132" s="8" t="str">
        <f t="shared" si="338"/>
        <v>R1011</v>
      </c>
    </row>
    <row r="2133" spans="1:20">
      <c r="A2133" t="s">
        <v>2160</v>
      </c>
      <c r="B2133" t="str">
        <f t="shared" si="339"/>
        <v>Id210</v>
      </c>
      <c r="C2133">
        <v>2000</v>
      </c>
      <c r="D2133" s="8">
        <f t="shared" si="330"/>
        <v>2000</v>
      </c>
      <c r="E2133" t="s">
        <v>27</v>
      </c>
      <c r="F2133" s="8" t="str">
        <f t="shared" si="331"/>
        <v>Dec</v>
      </c>
      <c r="G2133">
        <v>17</v>
      </c>
      <c r="H2133" s="15" t="str">
        <f t="shared" si="332"/>
        <v>17-Dec-2000</v>
      </c>
      <c r="I2133" s="13">
        <v>36877</v>
      </c>
      <c r="J2133" s="18">
        <f t="shared" si="333"/>
        <v>22</v>
      </c>
      <c r="K2133">
        <v>3</v>
      </c>
      <c r="L2133" s="14">
        <v>35595.589999999997</v>
      </c>
      <c r="M2133" t="s">
        <v>8</v>
      </c>
      <c r="N2133">
        <f t="shared" si="334"/>
        <v>1</v>
      </c>
      <c r="O2133" s="8" t="str">
        <f t="shared" si="335"/>
        <v>tier - 2</v>
      </c>
      <c r="P2133" t="s">
        <v>9</v>
      </c>
      <c r="Q2133">
        <f t="shared" si="336"/>
        <v>1</v>
      </c>
      <c r="R2133" s="8" t="str">
        <f t="shared" si="337"/>
        <v>tier - 3</v>
      </c>
      <c r="S2133" t="s">
        <v>10</v>
      </c>
      <c r="T2133" s="8" t="str">
        <f t="shared" si="338"/>
        <v>R1013</v>
      </c>
    </row>
    <row r="2134" spans="1:20">
      <c r="A2134" t="s">
        <v>2161</v>
      </c>
      <c r="B2134" t="str">
        <f t="shared" si="339"/>
        <v>Id209</v>
      </c>
      <c r="C2134">
        <v>1978</v>
      </c>
      <c r="D2134" s="8">
        <f t="shared" si="330"/>
        <v>1978</v>
      </c>
      <c r="E2134" t="s">
        <v>27</v>
      </c>
      <c r="F2134" s="8" t="str">
        <f t="shared" si="331"/>
        <v>Dec</v>
      </c>
      <c r="G2134">
        <v>19</v>
      </c>
      <c r="H2134" s="15" t="str">
        <f t="shared" si="332"/>
        <v>19-Dec-1978</v>
      </c>
      <c r="I2134" s="13">
        <v>28843</v>
      </c>
      <c r="J2134" s="18">
        <f t="shared" si="333"/>
        <v>44</v>
      </c>
      <c r="K2134">
        <v>2</v>
      </c>
      <c r="L2134" s="14">
        <v>35701.9</v>
      </c>
      <c r="M2134" t="s">
        <v>8</v>
      </c>
      <c r="N2134">
        <f t="shared" si="334"/>
        <v>1</v>
      </c>
      <c r="O2134" s="8" t="str">
        <f t="shared" si="335"/>
        <v>tier - 2</v>
      </c>
      <c r="P2134" t="s">
        <v>13</v>
      </c>
      <c r="Q2134">
        <f t="shared" si="336"/>
        <v>2</v>
      </c>
      <c r="R2134" s="8" t="str">
        <f t="shared" si="337"/>
        <v>tier - 1</v>
      </c>
      <c r="S2134" t="s">
        <v>39</v>
      </c>
      <c r="T2134" s="8" t="str">
        <f t="shared" si="338"/>
        <v>R1011</v>
      </c>
    </row>
    <row r="2135" spans="1:20">
      <c r="A2135" t="s">
        <v>2162</v>
      </c>
      <c r="B2135" t="str">
        <f t="shared" si="339"/>
        <v>Id208</v>
      </c>
      <c r="C2135">
        <v>1974</v>
      </c>
      <c r="D2135" s="8">
        <f t="shared" si="330"/>
        <v>1974</v>
      </c>
      <c r="E2135" t="s">
        <v>7</v>
      </c>
      <c r="F2135" s="8" t="str">
        <f t="shared" si="331"/>
        <v>Jul</v>
      </c>
      <c r="G2135">
        <v>15</v>
      </c>
      <c r="H2135" s="15" t="str">
        <f t="shared" si="332"/>
        <v>15-Jul-1974</v>
      </c>
      <c r="I2135" s="13">
        <v>27225</v>
      </c>
      <c r="J2135" s="18">
        <f t="shared" si="333"/>
        <v>48</v>
      </c>
      <c r="K2135">
        <v>0</v>
      </c>
      <c r="L2135" s="14">
        <v>35711.39</v>
      </c>
      <c r="M2135" t="s">
        <v>8</v>
      </c>
      <c r="N2135">
        <f t="shared" si="334"/>
        <v>1</v>
      </c>
      <c r="O2135" s="8" t="str">
        <f t="shared" si="335"/>
        <v>tier - 2</v>
      </c>
      <c r="P2135" t="s">
        <v>9</v>
      </c>
      <c r="Q2135">
        <f t="shared" si="336"/>
        <v>1</v>
      </c>
      <c r="R2135" s="8" t="str">
        <f t="shared" si="337"/>
        <v>tier - 3</v>
      </c>
      <c r="S2135" t="s">
        <v>20</v>
      </c>
      <c r="T2135" s="8" t="str">
        <f t="shared" si="338"/>
        <v>R1012</v>
      </c>
    </row>
    <row r="2136" spans="1:20">
      <c r="A2136" t="s">
        <v>2163</v>
      </c>
      <c r="B2136" t="str">
        <f t="shared" si="339"/>
        <v>Id207</v>
      </c>
      <c r="C2136">
        <v>1976</v>
      </c>
      <c r="D2136" s="8">
        <f t="shared" si="330"/>
        <v>1976</v>
      </c>
      <c r="E2136" t="s">
        <v>34</v>
      </c>
      <c r="F2136" s="8" t="str">
        <f t="shared" si="331"/>
        <v>Oct</v>
      </c>
      <c r="G2136">
        <v>4</v>
      </c>
      <c r="H2136" s="15" t="str">
        <f t="shared" si="332"/>
        <v>4-Oct-1976</v>
      </c>
      <c r="I2136" s="13">
        <v>28037</v>
      </c>
      <c r="J2136" s="18">
        <f t="shared" si="333"/>
        <v>46</v>
      </c>
      <c r="K2136">
        <v>2</v>
      </c>
      <c r="L2136" s="14">
        <v>35733.96</v>
      </c>
      <c r="M2136" t="s">
        <v>8</v>
      </c>
      <c r="N2136">
        <f t="shared" si="334"/>
        <v>1</v>
      </c>
      <c r="O2136" s="8" t="str">
        <f t="shared" si="335"/>
        <v>tier - 2</v>
      </c>
      <c r="P2136" t="s">
        <v>8</v>
      </c>
      <c r="Q2136">
        <f t="shared" si="336"/>
        <v>9</v>
      </c>
      <c r="R2136" s="8" t="str">
        <f t="shared" si="337"/>
        <v>tier - 2</v>
      </c>
      <c r="S2136" t="s">
        <v>39</v>
      </c>
      <c r="T2136" s="8" t="str">
        <f t="shared" si="338"/>
        <v>R1011</v>
      </c>
    </row>
    <row r="2137" spans="1:20">
      <c r="A2137" t="s">
        <v>2164</v>
      </c>
      <c r="B2137" t="str">
        <f t="shared" si="339"/>
        <v>Id206</v>
      </c>
      <c r="C2137">
        <v>1992</v>
      </c>
      <c r="D2137" s="8">
        <f t="shared" si="330"/>
        <v>1992</v>
      </c>
      <c r="E2137" t="s">
        <v>15</v>
      </c>
      <c r="F2137" s="8" t="str">
        <f t="shared" si="331"/>
        <v>Jun</v>
      </c>
      <c r="G2137">
        <v>18</v>
      </c>
      <c r="H2137" s="15" t="str">
        <f t="shared" si="332"/>
        <v>18-Jun-1992</v>
      </c>
      <c r="I2137" s="13">
        <v>33773</v>
      </c>
      <c r="J2137" s="18">
        <f t="shared" si="333"/>
        <v>30</v>
      </c>
      <c r="K2137">
        <v>0</v>
      </c>
      <c r="L2137" s="14">
        <v>35883.269999999997</v>
      </c>
      <c r="M2137" t="s">
        <v>8</v>
      </c>
      <c r="N2137">
        <f t="shared" si="334"/>
        <v>1</v>
      </c>
      <c r="O2137" s="8" t="str">
        <f t="shared" si="335"/>
        <v>tier - 2</v>
      </c>
      <c r="P2137" t="s">
        <v>13</v>
      </c>
      <c r="Q2137">
        <f t="shared" si="336"/>
        <v>2</v>
      </c>
      <c r="R2137" s="8" t="str">
        <f t="shared" si="337"/>
        <v>tier - 1</v>
      </c>
      <c r="S2137" t="s">
        <v>39</v>
      </c>
      <c r="T2137" s="8" t="str">
        <f t="shared" si="338"/>
        <v>R1011</v>
      </c>
    </row>
    <row r="2138" spans="1:20">
      <c r="A2138" t="s">
        <v>2165</v>
      </c>
      <c r="B2138" t="str">
        <f t="shared" si="339"/>
        <v>Id205</v>
      </c>
      <c r="C2138">
        <v>1981</v>
      </c>
      <c r="D2138" s="8">
        <f t="shared" si="330"/>
        <v>1981</v>
      </c>
      <c r="E2138" t="s">
        <v>12</v>
      </c>
      <c r="F2138" s="8" t="str">
        <f t="shared" si="331"/>
        <v>Nov</v>
      </c>
      <c r="G2138">
        <v>22</v>
      </c>
      <c r="H2138" s="15" t="str">
        <f t="shared" si="332"/>
        <v>22-Nov-1981</v>
      </c>
      <c r="I2138" s="13">
        <v>29912</v>
      </c>
      <c r="J2138" s="18">
        <f t="shared" si="333"/>
        <v>41</v>
      </c>
      <c r="K2138">
        <v>1</v>
      </c>
      <c r="L2138" s="14">
        <v>35952.65</v>
      </c>
      <c r="M2138" t="s">
        <v>13</v>
      </c>
      <c r="N2138">
        <f t="shared" si="334"/>
        <v>240</v>
      </c>
      <c r="O2138" s="8" t="str">
        <f t="shared" si="335"/>
        <v>tier - 1</v>
      </c>
      <c r="P2138" t="s">
        <v>9</v>
      </c>
      <c r="Q2138">
        <f t="shared" si="336"/>
        <v>1</v>
      </c>
      <c r="R2138" s="8" t="str">
        <f t="shared" si="337"/>
        <v>tier - 3</v>
      </c>
      <c r="S2138" t="s">
        <v>39</v>
      </c>
      <c r="T2138" s="8" t="str">
        <f t="shared" si="338"/>
        <v>R1011</v>
      </c>
    </row>
    <row r="2139" spans="1:20">
      <c r="A2139" t="s">
        <v>2166</v>
      </c>
      <c r="B2139" t="str">
        <f t="shared" si="339"/>
        <v>Id204</v>
      </c>
      <c r="C2139">
        <v>1999</v>
      </c>
      <c r="D2139" s="8">
        <f t="shared" si="330"/>
        <v>1999</v>
      </c>
      <c r="E2139" t="s">
        <v>17</v>
      </c>
      <c r="F2139" s="8" t="str">
        <f t="shared" si="331"/>
        <v>Sep</v>
      </c>
      <c r="G2139">
        <v>4</v>
      </c>
      <c r="H2139" s="15" t="str">
        <f t="shared" si="332"/>
        <v>4-Sep-1999</v>
      </c>
      <c r="I2139" s="13">
        <v>36407</v>
      </c>
      <c r="J2139" s="18">
        <f t="shared" si="333"/>
        <v>23</v>
      </c>
      <c r="K2139">
        <v>2</v>
      </c>
      <c r="L2139" s="14">
        <v>36021.01</v>
      </c>
      <c r="M2139" t="s">
        <v>8</v>
      </c>
      <c r="N2139">
        <f t="shared" si="334"/>
        <v>1</v>
      </c>
      <c r="O2139" s="8" t="str">
        <f t="shared" si="335"/>
        <v>tier - 2</v>
      </c>
      <c r="P2139" t="s">
        <v>9</v>
      </c>
      <c r="Q2139">
        <f t="shared" si="336"/>
        <v>1</v>
      </c>
      <c r="R2139" s="8" t="str">
        <f t="shared" si="337"/>
        <v>tier - 3</v>
      </c>
      <c r="S2139" t="s">
        <v>10</v>
      </c>
      <c r="T2139" s="8" t="str">
        <f t="shared" si="338"/>
        <v>R1013</v>
      </c>
    </row>
    <row r="2140" spans="1:20">
      <c r="A2140" t="s">
        <v>2167</v>
      </c>
      <c r="B2140" t="str">
        <f t="shared" si="339"/>
        <v>Id203</v>
      </c>
      <c r="C2140">
        <v>1963</v>
      </c>
      <c r="D2140" s="8">
        <f t="shared" si="330"/>
        <v>1963</v>
      </c>
      <c r="E2140" t="s">
        <v>7</v>
      </c>
      <c r="F2140" s="8" t="str">
        <f t="shared" si="331"/>
        <v>Jul</v>
      </c>
      <c r="G2140">
        <v>22</v>
      </c>
      <c r="H2140" s="15" t="str">
        <f t="shared" si="332"/>
        <v>22-Jul-1963</v>
      </c>
      <c r="I2140" s="13">
        <v>23214</v>
      </c>
      <c r="J2140" s="18">
        <f t="shared" si="333"/>
        <v>59</v>
      </c>
      <c r="K2140">
        <v>0</v>
      </c>
      <c r="L2140" s="14">
        <v>36074.339999999997</v>
      </c>
      <c r="M2140" t="s">
        <v>8</v>
      </c>
      <c r="N2140">
        <f t="shared" si="334"/>
        <v>1</v>
      </c>
      <c r="O2140" s="8" t="str">
        <f t="shared" si="335"/>
        <v>tier - 2</v>
      </c>
      <c r="P2140" t="s">
        <v>13</v>
      </c>
      <c r="Q2140">
        <f t="shared" si="336"/>
        <v>2</v>
      </c>
      <c r="R2140" s="8" t="str">
        <f t="shared" si="337"/>
        <v>tier - 1</v>
      </c>
      <c r="S2140" t="s">
        <v>39</v>
      </c>
      <c r="T2140" s="8" t="str">
        <f t="shared" si="338"/>
        <v>R1011</v>
      </c>
    </row>
    <row r="2141" spans="1:20">
      <c r="A2141" t="s">
        <v>2168</v>
      </c>
      <c r="B2141" t="str">
        <f t="shared" si="339"/>
        <v>Id202</v>
      </c>
      <c r="C2141">
        <v>1996</v>
      </c>
      <c r="D2141" s="8">
        <f t="shared" si="330"/>
        <v>1996</v>
      </c>
      <c r="E2141" t="s">
        <v>32</v>
      </c>
      <c r="F2141" s="8" t="str">
        <f t="shared" si="331"/>
        <v>Aug</v>
      </c>
      <c r="G2141">
        <v>20</v>
      </c>
      <c r="H2141" s="15" t="str">
        <f t="shared" si="332"/>
        <v>20-Aug-1996</v>
      </c>
      <c r="I2141" s="13">
        <v>35297</v>
      </c>
      <c r="J2141" s="18">
        <f t="shared" si="333"/>
        <v>26</v>
      </c>
      <c r="K2141">
        <v>2</v>
      </c>
      <c r="L2141" s="14">
        <v>36085.22</v>
      </c>
      <c r="M2141" t="s">
        <v>13</v>
      </c>
      <c r="N2141">
        <f t="shared" si="334"/>
        <v>240</v>
      </c>
      <c r="O2141" s="8" t="str">
        <f t="shared" si="335"/>
        <v>tier - 1</v>
      </c>
      <c r="P2141" t="s">
        <v>13</v>
      </c>
      <c r="Q2141">
        <f t="shared" si="336"/>
        <v>2</v>
      </c>
      <c r="R2141" s="8" t="str">
        <f t="shared" si="337"/>
        <v>tier - 1</v>
      </c>
      <c r="S2141" t="s">
        <v>39</v>
      </c>
      <c r="T2141" s="8" t="str">
        <f t="shared" si="338"/>
        <v>R1011</v>
      </c>
    </row>
    <row r="2142" spans="1:20">
      <c r="A2142" t="s">
        <v>2169</v>
      </c>
      <c r="B2142" t="str">
        <f t="shared" si="339"/>
        <v>Id201</v>
      </c>
      <c r="C2142">
        <v>1979</v>
      </c>
      <c r="D2142" s="8">
        <f t="shared" si="330"/>
        <v>1979</v>
      </c>
      <c r="E2142" t="s">
        <v>12</v>
      </c>
      <c r="F2142" s="8" t="str">
        <f t="shared" si="331"/>
        <v>Nov</v>
      </c>
      <c r="G2142">
        <v>4</v>
      </c>
      <c r="H2142" s="15" t="str">
        <f t="shared" si="332"/>
        <v>4-Nov-1979</v>
      </c>
      <c r="I2142" s="13">
        <v>29163</v>
      </c>
      <c r="J2142" s="18">
        <f t="shared" si="333"/>
        <v>43</v>
      </c>
      <c r="K2142">
        <v>2</v>
      </c>
      <c r="L2142" s="14">
        <v>36090.49</v>
      </c>
      <c r="M2142" t="s">
        <v>8</v>
      </c>
      <c r="N2142">
        <f t="shared" si="334"/>
        <v>1</v>
      </c>
      <c r="O2142" s="8" t="str">
        <f t="shared" si="335"/>
        <v>tier - 2</v>
      </c>
      <c r="P2142" t="s">
        <v>8</v>
      </c>
      <c r="Q2142">
        <f t="shared" si="336"/>
        <v>9</v>
      </c>
      <c r="R2142" s="8" t="str">
        <f t="shared" si="337"/>
        <v>tier - 2</v>
      </c>
      <c r="S2142" t="s">
        <v>39</v>
      </c>
      <c r="T2142" s="8" t="str">
        <f t="shared" si="338"/>
        <v>R1011</v>
      </c>
    </row>
    <row r="2143" spans="1:20">
      <c r="A2143" t="s">
        <v>2170</v>
      </c>
      <c r="B2143" t="str">
        <f t="shared" si="339"/>
        <v>Id200</v>
      </c>
      <c r="C2143">
        <v>1997</v>
      </c>
      <c r="D2143" s="8">
        <f t="shared" si="330"/>
        <v>1997</v>
      </c>
      <c r="E2143" t="s">
        <v>15</v>
      </c>
      <c r="F2143" s="8" t="str">
        <f t="shared" si="331"/>
        <v>Jun</v>
      </c>
      <c r="G2143">
        <v>12</v>
      </c>
      <c r="H2143" s="15" t="str">
        <f t="shared" si="332"/>
        <v>12-Jun-1997</v>
      </c>
      <c r="I2143" s="13">
        <v>35593</v>
      </c>
      <c r="J2143" s="18">
        <f t="shared" si="333"/>
        <v>25</v>
      </c>
      <c r="K2143">
        <v>2</v>
      </c>
      <c r="L2143" s="14">
        <v>36124.57</v>
      </c>
      <c r="M2143" t="s">
        <v>13</v>
      </c>
      <c r="N2143">
        <f t="shared" si="334"/>
        <v>240</v>
      </c>
      <c r="O2143" s="8" t="str">
        <f t="shared" si="335"/>
        <v>tier - 1</v>
      </c>
      <c r="P2143" t="s">
        <v>9</v>
      </c>
      <c r="Q2143">
        <f t="shared" si="336"/>
        <v>1</v>
      </c>
      <c r="R2143" s="8" t="str">
        <f t="shared" si="337"/>
        <v>tier - 3</v>
      </c>
      <c r="S2143" t="s">
        <v>10</v>
      </c>
      <c r="T2143" s="8" t="str">
        <f t="shared" si="338"/>
        <v>R1013</v>
      </c>
    </row>
    <row r="2144" spans="1:20">
      <c r="A2144" t="s">
        <v>2171</v>
      </c>
      <c r="B2144" t="str">
        <f t="shared" si="339"/>
        <v>Id199</v>
      </c>
      <c r="C2144">
        <v>2004</v>
      </c>
      <c r="D2144" s="8">
        <f t="shared" si="330"/>
        <v>2004</v>
      </c>
      <c r="E2144" t="s">
        <v>32</v>
      </c>
      <c r="F2144" s="8" t="str">
        <f t="shared" si="331"/>
        <v>Aug</v>
      </c>
      <c r="G2144">
        <v>30</v>
      </c>
      <c r="H2144" s="15" t="str">
        <f t="shared" si="332"/>
        <v>30-Aug-2004</v>
      </c>
      <c r="I2144" s="13">
        <v>38229</v>
      </c>
      <c r="J2144" s="18">
        <f t="shared" si="333"/>
        <v>18</v>
      </c>
      <c r="K2144">
        <v>0</v>
      </c>
      <c r="L2144" s="14">
        <v>36149.480000000003</v>
      </c>
      <c r="M2144" t="s">
        <v>8</v>
      </c>
      <c r="N2144">
        <f t="shared" si="334"/>
        <v>1</v>
      </c>
      <c r="O2144" s="8" t="str">
        <f t="shared" si="335"/>
        <v>tier - 2</v>
      </c>
      <c r="P2144" t="s">
        <v>8</v>
      </c>
      <c r="Q2144">
        <f t="shared" si="336"/>
        <v>9</v>
      </c>
      <c r="R2144" s="8" t="str">
        <f t="shared" si="337"/>
        <v>tier - 2</v>
      </c>
      <c r="S2144" t="s">
        <v>10</v>
      </c>
      <c r="T2144" s="8" t="str">
        <f t="shared" si="338"/>
        <v>R1013</v>
      </c>
    </row>
    <row r="2145" spans="1:20">
      <c r="A2145" t="s">
        <v>2172</v>
      </c>
      <c r="B2145" t="str">
        <f t="shared" si="339"/>
        <v>Id198</v>
      </c>
      <c r="C2145">
        <v>1974</v>
      </c>
      <c r="D2145" s="8">
        <f t="shared" si="330"/>
        <v>1974</v>
      </c>
      <c r="E2145" t="s">
        <v>27</v>
      </c>
      <c r="F2145" s="8" t="str">
        <f t="shared" si="331"/>
        <v>Dec</v>
      </c>
      <c r="G2145">
        <v>6</v>
      </c>
      <c r="H2145" s="15" t="str">
        <f t="shared" si="332"/>
        <v>6-Dec-1974</v>
      </c>
      <c r="I2145" s="13">
        <v>27369</v>
      </c>
      <c r="J2145" s="18">
        <f t="shared" si="333"/>
        <v>48</v>
      </c>
      <c r="K2145">
        <v>0</v>
      </c>
      <c r="L2145" s="14">
        <v>36182.870000000003</v>
      </c>
      <c r="M2145" t="s">
        <v>8</v>
      </c>
      <c r="N2145">
        <f t="shared" si="334"/>
        <v>1</v>
      </c>
      <c r="O2145" s="8" t="str">
        <f t="shared" si="335"/>
        <v>tier - 2</v>
      </c>
      <c r="P2145" t="s">
        <v>9</v>
      </c>
      <c r="Q2145">
        <f t="shared" si="336"/>
        <v>1</v>
      </c>
      <c r="R2145" s="8" t="str">
        <f t="shared" si="337"/>
        <v>tier - 3</v>
      </c>
      <c r="S2145" t="s">
        <v>20</v>
      </c>
      <c r="T2145" s="8" t="str">
        <f t="shared" si="338"/>
        <v>R1012</v>
      </c>
    </row>
    <row r="2146" spans="1:20">
      <c r="A2146" t="s">
        <v>2173</v>
      </c>
      <c r="B2146" t="str">
        <f t="shared" si="339"/>
        <v>Id197</v>
      </c>
      <c r="C2146">
        <v>1999</v>
      </c>
      <c r="D2146" s="8">
        <f t="shared" si="330"/>
        <v>1999</v>
      </c>
      <c r="E2146" t="s">
        <v>34</v>
      </c>
      <c r="F2146" s="8" t="str">
        <f t="shared" si="331"/>
        <v>Oct</v>
      </c>
      <c r="G2146">
        <v>1</v>
      </c>
      <c r="H2146" s="15" t="str">
        <f t="shared" si="332"/>
        <v>1-Oct-1999</v>
      </c>
      <c r="I2146" s="13">
        <v>36434</v>
      </c>
      <c r="J2146" s="18">
        <f t="shared" si="333"/>
        <v>23</v>
      </c>
      <c r="K2146">
        <v>3</v>
      </c>
      <c r="L2146" s="14">
        <v>36189.1</v>
      </c>
      <c r="M2146" t="s">
        <v>13</v>
      </c>
      <c r="N2146">
        <f t="shared" si="334"/>
        <v>240</v>
      </c>
      <c r="O2146" s="8" t="str">
        <f t="shared" si="335"/>
        <v>tier - 1</v>
      </c>
      <c r="P2146" t="s">
        <v>9</v>
      </c>
      <c r="Q2146">
        <f t="shared" si="336"/>
        <v>1</v>
      </c>
      <c r="R2146" s="8" t="str">
        <f t="shared" si="337"/>
        <v>tier - 3</v>
      </c>
      <c r="S2146" t="s">
        <v>165</v>
      </c>
      <c r="T2146" s="8" t="str">
        <f t="shared" si="338"/>
        <v>R1016</v>
      </c>
    </row>
    <row r="2147" spans="1:20">
      <c r="A2147" t="s">
        <v>2174</v>
      </c>
      <c r="B2147" t="str">
        <f t="shared" si="339"/>
        <v>Id196</v>
      </c>
      <c r="C2147">
        <v>1993</v>
      </c>
      <c r="D2147" s="8">
        <f t="shared" si="330"/>
        <v>1993</v>
      </c>
      <c r="E2147" t="s">
        <v>27</v>
      </c>
      <c r="F2147" s="8" t="str">
        <f t="shared" si="331"/>
        <v>Dec</v>
      </c>
      <c r="G2147">
        <v>28</v>
      </c>
      <c r="H2147" s="15" t="str">
        <f t="shared" si="332"/>
        <v>28-Dec-1993</v>
      </c>
      <c r="I2147" s="13">
        <v>34331</v>
      </c>
      <c r="J2147" s="18">
        <f t="shared" si="333"/>
        <v>29</v>
      </c>
      <c r="K2147">
        <v>0</v>
      </c>
      <c r="L2147" s="14">
        <v>36197.699999999997</v>
      </c>
      <c r="M2147" t="s">
        <v>13</v>
      </c>
      <c r="N2147">
        <f t="shared" si="334"/>
        <v>240</v>
      </c>
      <c r="O2147" s="8" t="str">
        <f t="shared" si="335"/>
        <v>tier - 1</v>
      </c>
      <c r="P2147" t="s">
        <v>9</v>
      </c>
      <c r="Q2147">
        <f t="shared" si="336"/>
        <v>1</v>
      </c>
      <c r="R2147" s="8" t="str">
        <f t="shared" si="337"/>
        <v>tier - 3</v>
      </c>
      <c r="S2147" t="s">
        <v>39</v>
      </c>
      <c r="T2147" s="8" t="str">
        <f t="shared" si="338"/>
        <v>R1011</v>
      </c>
    </row>
    <row r="2148" spans="1:20">
      <c r="A2148" t="s">
        <v>2175</v>
      </c>
      <c r="B2148" t="str">
        <f t="shared" si="339"/>
        <v>Id195</v>
      </c>
      <c r="C2148">
        <v>2003</v>
      </c>
      <c r="D2148" s="8">
        <f t="shared" si="330"/>
        <v>2003</v>
      </c>
      <c r="E2148" t="s">
        <v>17</v>
      </c>
      <c r="F2148" s="8" t="str">
        <f t="shared" si="331"/>
        <v>Sep</v>
      </c>
      <c r="G2148">
        <v>5</v>
      </c>
      <c r="H2148" s="15" t="str">
        <f t="shared" si="332"/>
        <v>5-Sep-2003</v>
      </c>
      <c r="I2148" s="13">
        <v>37869</v>
      </c>
      <c r="J2148" s="18">
        <f t="shared" si="333"/>
        <v>19</v>
      </c>
      <c r="K2148">
        <v>0</v>
      </c>
      <c r="L2148" s="14">
        <v>36219.410000000003</v>
      </c>
      <c r="M2148" t="s">
        <v>13</v>
      </c>
      <c r="N2148">
        <f t="shared" si="334"/>
        <v>240</v>
      </c>
      <c r="O2148" s="8" t="str">
        <f t="shared" si="335"/>
        <v>tier - 1</v>
      </c>
      <c r="P2148" t="s">
        <v>13</v>
      </c>
      <c r="Q2148">
        <f t="shared" si="336"/>
        <v>2</v>
      </c>
      <c r="R2148" s="8" t="str">
        <f t="shared" si="337"/>
        <v>tier - 1</v>
      </c>
      <c r="S2148" t="s">
        <v>20</v>
      </c>
      <c r="T2148" s="8" t="str">
        <f t="shared" si="338"/>
        <v>R1012</v>
      </c>
    </row>
    <row r="2149" spans="1:20">
      <c r="A2149" t="s">
        <v>2176</v>
      </c>
      <c r="B2149" t="str">
        <f t="shared" si="339"/>
        <v>Id194</v>
      </c>
      <c r="C2149">
        <v>2004</v>
      </c>
      <c r="D2149" s="8">
        <f t="shared" si="330"/>
        <v>2004</v>
      </c>
      <c r="E2149" t="s">
        <v>27</v>
      </c>
      <c r="F2149" s="8" t="str">
        <f t="shared" si="331"/>
        <v>Dec</v>
      </c>
      <c r="G2149">
        <v>25</v>
      </c>
      <c r="H2149" s="15" t="str">
        <f t="shared" si="332"/>
        <v>25-Dec-2004</v>
      </c>
      <c r="I2149" s="13">
        <v>38346</v>
      </c>
      <c r="J2149" s="18">
        <f t="shared" si="333"/>
        <v>18</v>
      </c>
      <c r="K2149">
        <v>0</v>
      </c>
      <c r="L2149" s="14">
        <v>36307.800000000003</v>
      </c>
      <c r="M2149" t="s">
        <v>13</v>
      </c>
      <c r="N2149">
        <f t="shared" si="334"/>
        <v>240</v>
      </c>
      <c r="O2149" s="8" t="str">
        <f t="shared" si="335"/>
        <v>tier - 1</v>
      </c>
      <c r="P2149" t="s">
        <v>8</v>
      </c>
      <c r="Q2149">
        <f t="shared" si="336"/>
        <v>9</v>
      </c>
      <c r="R2149" s="8" t="str">
        <f t="shared" si="337"/>
        <v>tier - 2</v>
      </c>
      <c r="S2149" t="s">
        <v>10</v>
      </c>
      <c r="T2149" s="8" t="str">
        <f t="shared" si="338"/>
        <v>R1013</v>
      </c>
    </row>
    <row r="2150" spans="1:20">
      <c r="A2150" t="s">
        <v>2177</v>
      </c>
      <c r="B2150" t="str">
        <f t="shared" si="339"/>
        <v>Id193</v>
      </c>
      <c r="C2150">
        <v>1992</v>
      </c>
      <c r="D2150" s="8">
        <f t="shared" si="330"/>
        <v>1992</v>
      </c>
      <c r="E2150" t="s">
        <v>15</v>
      </c>
      <c r="F2150" s="8" t="str">
        <f t="shared" si="331"/>
        <v>Jun</v>
      </c>
      <c r="G2150">
        <v>16</v>
      </c>
      <c r="H2150" s="15" t="str">
        <f t="shared" si="332"/>
        <v>16-Jun-1992</v>
      </c>
      <c r="I2150" s="13">
        <v>33771</v>
      </c>
      <c r="J2150" s="18">
        <f t="shared" si="333"/>
        <v>30</v>
      </c>
      <c r="K2150">
        <v>0</v>
      </c>
      <c r="L2150" s="14">
        <v>36314.050000000003</v>
      </c>
      <c r="M2150" t="s">
        <v>8</v>
      </c>
      <c r="N2150">
        <f t="shared" si="334"/>
        <v>1</v>
      </c>
      <c r="O2150" s="8" t="str">
        <f t="shared" si="335"/>
        <v>tier - 2</v>
      </c>
      <c r="P2150" t="s">
        <v>8</v>
      </c>
      <c r="Q2150">
        <f t="shared" si="336"/>
        <v>9</v>
      </c>
      <c r="R2150" s="8" t="str">
        <f t="shared" si="337"/>
        <v>tier - 2</v>
      </c>
      <c r="S2150" t="s">
        <v>39</v>
      </c>
      <c r="T2150" s="8" t="str">
        <f t="shared" si="338"/>
        <v>R1011</v>
      </c>
    </row>
    <row r="2151" spans="1:20">
      <c r="A2151" t="s">
        <v>2178</v>
      </c>
      <c r="B2151" t="str">
        <f t="shared" si="339"/>
        <v>Id192</v>
      </c>
      <c r="C2151">
        <v>1967</v>
      </c>
      <c r="D2151" s="8">
        <f t="shared" si="330"/>
        <v>1967</v>
      </c>
      <c r="E2151" t="s">
        <v>34</v>
      </c>
      <c r="F2151" s="8" t="str">
        <f t="shared" si="331"/>
        <v>Oct</v>
      </c>
      <c r="G2151">
        <v>18</v>
      </c>
      <c r="H2151" s="15" t="str">
        <f t="shared" si="332"/>
        <v>18-Oct-1967</v>
      </c>
      <c r="I2151" s="13">
        <v>24763</v>
      </c>
      <c r="J2151" s="18">
        <f t="shared" si="333"/>
        <v>55</v>
      </c>
      <c r="K2151">
        <v>0</v>
      </c>
      <c r="L2151" s="14">
        <v>36332.449999999997</v>
      </c>
      <c r="M2151" t="s">
        <v>13</v>
      </c>
      <c r="N2151">
        <f t="shared" si="334"/>
        <v>240</v>
      </c>
      <c r="O2151" s="8" t="str">
        <f t="shared" si="335"/>
        <v>tier - 1</v>
      </c>
      <c r="P2151" t="s">
        <v>9</v>
      </c>
      <c r="Q2151">
        <f t="shared" si="336"/>
        <v>1</v>
      </c>
      <c r="R2151" s="8" t="str">
        <f t="shared" si="337"/>
        <v>tier - 3</v>
      </c>
      <c r="S2151" t="s">
        <v>39</v>
      </c>
      <c r="T2151" s="8" t="str">
        <f t="shared" si="338"/>
        <v>R1011</v>
      </c>
    </row>
    <row r="2152" spans="1:20">
      <c r="A2152" t="s">
        <v>2179</v>
      </c>
      <c r="B2152" t="str">
        <f t="shared" si="339"/>
        <v>Id191</v>
      </c>
      <c r="C2152">
        <v>1975</v>
      </c>
      <c r="D2152" s="8">
        <f t="shared" si="330"/>
        <v>1975</v>
      </c>
      <c r="E2152" t="s">
        <v>15</v>
      </c>
      <c r="F2152" s="8" t="str">
        <f t="shared" si="331"/>
        <v>Jun</v>
      </c>
      <c r="G2152">
        <v>5</v>
      </c>
      <c r="H2152" s="15" t="str">
        <f t="shared" si="332"/>
        <v>5-Jun-1975</v>
      </c>
      <c r="I2152" s="13">
        <v>27550</v>
      </c>
      <c r="J2152" s="18">
        <f t="shared" si="333"/>
        <v>48</v>
      </c>
      <c r="K2152">
        <v>1</v>
      </c>
      <c r="L2152" s="14">
        <v>36350.71</v>
      </c>
      <c r="M2152" t="s">
        <v>13</v>
      </c>
      <c r="N2152">
        <f t="shared" si="334"/>
        <v>240</v>
      </c>
      <c r="O2152" s="8" t="str">
        <f t="shared" si="335"/>
        <v>tier - 1</v>
      </c>
      <c r="P2152" t="s">
        <v>8</v>
      </c>
      <c r="Q2152">
        <f t="shared" si="336"/>
        <v>9</v>
      </c>
      <c r="R2152" s="8" t="str">
        <f t="shared" si="337"/>
        <v>tier - 2</v>
      </c>
      <c r="S2152" t="s">
        <v>39</v>
      </c>
      <c r="T2152" s="8" t="str">
        <f t="shared" si="338"/>
        <v>R1011</v>
      </c>
    </row>
    <row r="2153" spans="1:20">
      <c r="A2153" t="s">
        <v>2180</v>
      </c>
      <c r="B2153" t="str">
        <f t="shared" si="339"/>
        <v>Id190</v>
      </c>
      <c r="C2153">
        <v>2003</v>
      </c>
      <c r="D2153" s="8">
        <f t="shared" si="330"/>
        <v>2003</v>
      </c>
      <c r="E2153" t="s">
        <v>27</v>
      </c>
      <c r="F2153" s="8" t="str">
        <f t="shared" si="331"/>
        <v>Dec</v>
      </c>
      <c r="G2153">
        <v>9</v>
      </c>
      <c r="H2153" s="15" t="str">
        <f t="shared" si="332"/>
        <v>9-Dec-2003</v>
      </c>
      <c r="I2153" s="13">
        <v>37964</v>
      </c>
      <c r="J2153" s="18">
        <f t="shared" si="333"/>
        <v>19</v>
      </c>
      <c r="K2153">
        <v>2</v>
      </c>
      <c r="L2153" s="14">
        <v>36397.58</v>
      </c>
      <c r="M2153" t="s">
        <v>8</v>
      </c>
      <c r="N2153">
        <f t="shared" si="334"/>
        <v>1</v>
      </c>
      <c r="O2153" s="8" t="str">
        <f t="shared" si="335"/>
        <v>tier - 2</v>
      </c>
      <c r="P2153" t="s">
        <v>9</v>
      </c>
      <c r="Q2153">
        <f t="shared" si="336"/>
        <v>1</v>
      </c>
      <c r="R2153" s="8" t="str">
        <f t="shared" si="337"/>
        <v>tier - 3</v>
      </c>
      <c r="S2153" t="s">
        <v>39</v>
      </c>
      <c r="T2153" s="8" t="str">
        <f t="shared" si="338"/>
        <v>R1011</v>
      </c>
    </row>
    <row r="2154" spans="1:20">
      <c r="A2154" t="s">
        <v>2181</v>
      </c>
      <c r="B2154" t="str">
        <f t="shared" si="339"/>
        <v>Id189</v>
      </c>
      <c r="C2154">
        <v>1962</v>
      </c>
      <c r="D2154" s="8">
        <f t="shared" si="330"/>
        <v>1962</v>
      </c>
      <c r="E2154" t="s">
        <v>12</v>
      </c>
      <c r="F2154" s="8" t="str">
        <f t="shared" si="331"/>
        <v>Nov</v>
      </c>
      <c r="G2154">
        <v>19</v>
      </c>
      <c r="H2154" s="15" t="str">
        <f t="shared" si="332"/>
        <v>19-Nov-1962</v>
      </c>
      <c r="I2154" s="13">
        <v>22969</v>
      </c>
      <c r="J2154" s="18">
        <f t="shared" si="333"/>
        <v>60</v>
      </c>
      <c r="K2154">
        <v>0</v>
      </c>
      <c r="L2154" s="14">
        <v>36445.550000000003</v>
      </c>
      <c r="M2154" t="s">
        <v>8</v>
      </c>
      <c r="N2154">
        <f t="shared" si="334"/>
        <v>1</v>
      </c>
      <c r="O2154" s="8" t="str">
        <f t="shared" si="335"/>
        <v>tier - 2</v>
      </c>
      <c r="P2154" t="s">
        <v>8</v>
      </c>
      <c r="Q2154">
        <f t="shared" si="336"/>
        <v>9</v>
      </c>
      <c r="R2154" s="8" t="str">
        <f t="shared" si="337"/>
        <v>tier - 2</v>
      </c>
      <c r="S2154" t="s">
        <v>39</v>
      </c>
      <c r="T2154" s="8" t="str">
        <f t="shared" si="338"/>
        <v>R1011</v>
      </c>
    </row>
    <row r="2155" spans="1:20">
      <c r="A2155" t="s">
        <v>2182</v>
      </c>
      <c r="B2155" t="str">
        <f t="shared" si="339"/>
        <v>Id188</v>
      </c>
      <c r="C2155">
        <v>1973</v>
      </c>
      <c r="D2155" s="8">
        <f t="shared" si="330"/>
        <v>1973</v>
      </c>
      <c r="E2155" t="s">
        <v>32</v>
      </c>
      <c r="F2155" s="8" t="str">
        <f t="shared" si="331"/>
        <v>Aug</v>
      </c>
      <c r="G2155">
        <v>9</v>
      </c>
      <c r="H2155" s="15" t="str">
        <f t="shared" si="332"/>
        <v>9-Aug-1973</v>
      </c>
      <c r="I2155" s="13">
        <v>26885</v>
      </c>
      <c r="J2155" s="18">
        <f t="shared" si="333"/>
        <v>49</v>
      </c>
      <c r="K2155">
        <v>0</v>
      </c>
      <c r="L2155" s="14">
        <v>36541.550000000003</v>
      </c>
      <c r="M2155" t="s">
        <v>8</v>
      </c>
      <c r="N2155">
        <f t="shared" si="334"/>
        <v>1</v>
      </c>
      <c r="O2155" s="8" t="str">
        <f t="shared" si="335"/>
        <v>tier - 2</v>
      </c>
      <c r="P2155" t="s">
        <v>9</v>
      </c>
      <c r="Q2155">
        <f t="shared" si="336"/>
        <v>1</v>
      </c>
      <c r="R2155" s="8" t="str">
        <f t="shared" si="337"/>
        <v>tier - 3</v>
      </c>
      <c r="S2155" t="s">
        <v>39</v>
      </c>
      <c r="T2155" s="8" t="str">
        <f t="shared" si="338"/>
        <v>R1011</v>
      </c>
    </row>
    <row r="2156" spans="1:20">
      <c r="A2156" t="s">
        <v>2183</v>
      </c>
      <c r="B2156" t="str">
        <f t="shared" si="339"/>
        <v>Id187</v>
      </c>
      <c r="C2156">
        <v>1992</v>
      </c>
      <c r="D2156" s="8">
        <f t="shared" si="330"/>
        <v>1992</v>
      </c>
      <c r="E2156" t="s">
        <v>34</v>
      </c>
      <c r="F2156" s="8" t="str">
        <f t="shared" si="331"/>
        <v>Oct</v>
      </c>
      <c r="G2156">
        <v>9</v>
      </c>
      <c r="H2156" s="15" t="str">
        <f t="shared" si="332"/>
        <v>9-Oct-1992</v>
      </c>
      <c r="I2156" s="13">
        <v>33886</v>
      </c>
      <c r="J2156" s="18">
        <f t="shared" si="333"/>
        <v>30</v>
      </c>
      <c r="K2156">
        <v>0</v>
      </c>
      <c r="L2156" s="14">
        <v>36572.800000000003</v>
      </c>
      <c r="M2156" t="s">
        <v>13</v>
      </c>
      <c r="N2156">
        <f t="shared" si="334"/>
        <v>240</v>
      </c>
      <c r="O2156" s="8" t="str">
        <f t="shared" si="335"/>
        <v>tier - 1</v>
      </c>
      <c r="P2156" t="s">
        <v>8</v>
      </c>
      <c r="Q2156">
        <f t="shared" si="336"/>
        <v>9</v>
      </c>
      <c r="R2156" s="8" t="str">
        <f t="shared" si="337"/>
        <v>tier - 2</v>
      </c>
      <c r="S2156" t="s">
        <v>39</v>
      </c>
      <c r="T2156" s="8" t="str">
        <f t="shared" si="338"/>
        <v>R1011</v>
      </c>
    </row>
    <row r="2157" spans="1:20">
      <c r="A2157" t="s">
        <v>2184</v>
      </c>
      <c r="B2157" t="str">
        <f t="shared" si="339"/>
        <v>Id186</v>
      </c>
      <c r="C2157">
        <v>1961</v>
      </c>
      <c r="D2157" s="8">
        <f t="shared" si="330"/>
        <v>1961</v>
      </c>
      <c r="E2157" t="s">
        <v>7</v>
      </c>
      <c r="F2157" s="8" t="str">
        <f t="shared" si="331"/>
        <v>Jul</v>
      </c>
      <c r="G2157">
        <v>29</v>
      </c>
      <c r="H2157" s="15" t="str">
        <f t="shared" si="332"/>
        <v>29-Jul-1961</v>
      </c>
      <c r="I2157" s="13">
        <v>22491</v>
      </c>
      <c r="J2157" s="18">
        <f t="shared" si="333"/>
        <v>61</v>
      </c>
      <c r="K2157">
        <v>4</v>
      </c>
      <c r="L2157" s="14">
        <v>36580.28</v>
      </c>
      <c r="M2157" t="s">
        <v>8</v>
      </c>
      <c r="N2157">
        <f t="shared" si="334"/>
        <v>1</v>
      </c>
      <c r="O2157" s="8" t="str">
        <f t="shared" si="335"/>
        <v>tier - 2</v>
      </c>
      <c r="P2157" t="s">
        <v>8</v>
      </c>
      <c r="Q2157">
        <f t="shared" si="336"/>
        <v>9</v>
      </c>
      <c r="R2157" s="8" t="str">
        <f t="shared" si="337"/>
        <v>tier - 2</v>
      </c>
      <c r="S2157" t="s">
        <v>10</v>
      </c>
      <c r="T2157" s="8" t="str">
        <f t="shared" si="338"/>
        <v>R1013</v>
      </c>
    </row>
    <row r="2158" spans="1:20">
      <c r="A2158" t="s">
        <v>2185</v>
      </c>
      <c r="B2158" t="str">
        <f t="shared" si="339"/>
        <v>Id185</v>
      </c>
      <c r="C2158">
        <v>1970</v>
      </c>
      <c r="D2158" s="8">
        <f t="shared" si="330"/>
        <v>1970</v>
      </c>
      <c r="E2158" t="s">
        <v>7</v>
      </c>
      <c r="F2158" s="8" t="str">
        <f t="shared" si="331"/>
        <v>Jul</v>
      </c>
      <c r="G2158">
        <v>14</v>
      </c>
      <c r="H2158" s="15" t="str">
        <f t="shared" si="332"/>
        <v>14-Jul-1970</v>
      </c>
      <c r="I2158" s="13">
        <v>25763</v>
      </c>
      <c r="J2158" s="18">
        <f t="shared" si="333"/>
        <v>52</v>
      </c>
      <c r="K2158">
        <v>0</v>
      </c>
      <c r="L2158" s="14">
        <v>36786.370000000003</v>
      </c>
      <c r="M2158" t="s">
        <v>13</v>
      </c>
      <c r="N2158">
        <f t="shared" si="334"/>
        <v>240</v>
      </c>
      <c r="O2158" s="8" t="str">
        <f t="shared" si="335"/>
        <v>tier - 1</v>
      </c>
      <c r="P2158" t="s">
        <v>13</v>
      </c>
      <c r="Q2158">
        <f t="shared" si="336"/>
        <v>2</v>
      </c>
      <c r="R2158" s="8" t="str">
        <f t="shared" si="337"/>
        <v>tier - 1</v>
      </c>
      <c r="S2158" t="s">
        <v>39</v>
      </c>
      <c r="T2158" s="8" t="str">
        <f t="shared" si="338"/>
        <v>R1011</v>
      </c>
    </row>
    <row r="2159" spans="1:20">
      <c r="A2159" t="s">
        <v>2186</v>
      </c>
      <c r="B2159" t="str">
        <f t="shared" si="339"/>
        <v>Id184</v>
      </c>
      <c r="C2159">
        <v>1965</v>
      </c>
      <c r="D2159" s="8">
        <f t="shared" si="330"/>
        <v>1965</v>
      </c>
      <c r="E2159" t="s">
        <v>27</v>
      </c>
      <c r="F2159" s="8" t="str">
        <f t="shared" si="331"/>
        <v>Dec</v>
      </c>
      <c r="G2159">
        <v>28</v>
      </c>
      <c r="H2159" s="15" t="str">
        <f t="shared" si="332"/>
        <v>28-Dec-1965</v>
      </c>
      <c r="I2159" s="13">
        <v>24104</v>
      </c>
      <c r="J2159" s="18">
        <f t="shared" si="333"/>
        <v>57</v>
      </c>
      <c r="K2159">
        <v>0</v>
      </c>
      <c r="L2159" s="14">
        <v>36795.29</v>
      </c>
      <c r="M2159" t="s">
        <v>8</v>
      </c>
      <c r="N2159">
        <f t="shared" si="334"/>
        <v>1</v>
      </c>
      <c r="O2159" s="8" t="str">
        <f t="shared" si="335"/>
        <v>tier - 2</v>
      </c>
      <c r="P2159" t="s">
        <v>13</v>
      </c>
      <c r="Q2159">
        <f t="shared" si="336"/>
        <v>2</v>
      </c>
      <c r="R2159" s="8" t="str">
        <f t="shared" si="337"/>
        <v>tier - 1</v>
      </c>
      <c r="S2159" t="s">
        <v>39</v>
      </c>
      <c r="T2159" s="8" t="str">
        <f t="shared" si="338"/>
        <v>R1011</v>
      </c>
    </row>
    <row r="2160" spans="1:20">
      <c r="A2160" t="s">
        <v>28</v>
      </c>
      <c r="B2160" t="str">
        <f t="shared" si="339"/>
        <v>Unknown</v>
      </c>
      <c r="C2160">
        <v>1992</v>
      </c>
      <c r="D2160" s="8">
        <f t="shared" si="330"/>
        <v>1992</v>
      </c>
      <c r="E2160" t="s">
        <v>34</v>
      </c>
      <c r="F2160" s="8" t="str">
        <f t="shared" si="331"/>
        <v>Oct</v>
      </c>
      <c r="G2160">
        <v>6</v>
      </c>
      <c r="H2160" s="15" t="str">
        <f t="shared" si="332"/>
        <v>6-Oct-1992</v>
      </c>
      <c r="I2160" s="13">
        <v>33883</v>
      </c>
      <c r="J2160" s="18">
        <f t="shared" si="333"/>
        <v>30</v>
      </c>
      <c r="K2160">
        <v>0</v>
      </c>
      <c r="L2160" s="14">
        <v>36837.47</v>
      </c>
      <c r="M2160" t="s">
        <v>13</v>
      </c>
      <c r="N2160">
        <f t="shared" si="334"/>
        <v>240</v>
      </c>
      <c r="O2160" s="8" t="str">
        <f t="shared" si="335"/>
        <v>tier - 1</v>
      </c>
      <c r="P2160" t="s">
        <v>8</v>
      </c>
      <c r="Q2160">
        <f t="shared" si="336"/>
        <v>9</v>
      </c>
      <c r="R2160" s="8" t="str">
        <f t="shared" si="337"/>
        <v>tier - 2</v>
      </c>
      <c r="S2160" t="s">
        <v>39</v>
      </c>
      <c r="T2160" s="8" t="str">
        <f t="shared" si="338"/>
        <v>R1011</v>
      </c>
    </row>
    <row r="2161" spans="1:20">
      <c r="A2161" t="s">
        <v>2187</v>
      </c>
      <c r="B2161" t="str">
        <f t="shared" si="339"/>
        <v>Id183</v>
      </c>
      <c r="C2161">
        <v>1992</v>
      </c>
      <c r="D2161" s="8">
        <f t="shared" si="330"/>
        <v>1992</v>
      </c>
      <c r="E2161" t="s">
        <v>7</v>
      </c>
      <c r="F2161" s="8" t="str">
        <f t="shared" si="331"/>
        <v>Jul</v>
      </c>
      <c r="G2161">
        <v>4</v>
      </c>
      <c r="H2161" s="15" t="str">
        <f t="shared" si="332"/>
        <v>4-Jul-1992</v>
      </c>
      <c r="I2161" s="13">
        <v>33789</v>
      </c>
      <c r="J2161" s="18">
        <f t="shared" si="333"/>
        <v>30</v>
      </c>
      <c r="K2161">
        <v>0</v>
      </c>
      <c r="L2161" s="14">
        <v>36837.47</v>
      </c>
      <c r="M2161" t="s">
        <v>8</v>
      </c>
      <c r="N2161">
        <f t="shared" si="334"/>
        <v>1</v>
      </c>
      <c r="O2161" s="8" t="str">
        <f t="shared" si="335"/>
        <v>tier - 2</v>
      </c>
      <c r="P2161" t="s">
        <v>9</v>
      </c>
      <c r="Q2161">
        <f t="shared" si="336"/>
        <v>1</v>
      </c>
      <c r="R2161" s="8" t="str">
        <f t="shared" si="337"/>
        <v>tier - 3</v>
      </c>
      <c r="S2161" t="s">
        <v>39</v>
      </c>
      <c r="T2161" s="8" t="str">
        <f t="shared" si="338"/>
        <v>R1011</v>
      </c>
    </row>
    <row r="2162" spans="1:20">
      <c r="A2162" t="s">
        <v>2188</v>
      </c>
      <c r="B2162" t="str">
        <f t="shared" si="339"/>
        <v>Id182</v>
      </c>
      <c r="C2162">
        <v>1972</v>
      </c>
      <c r="D2162" s="8">
        <f t="shared" si="330"/>
        <v>1972</v>
      </c>
      <c r="E2162" t="s">
        <v>27</v>
      </c>
      <c r="F2162" s="8" t="str">
        <f t="shared" si="331"/>
        <v>Dec</v>
      </c>
      <c r="G2162">
        <v>5</v>
      </c>
      <c r="H2162" s="15" t="str">
        <f t="shared" si="332"/>
        <v>5-Dec-1972</v>
      </c>
      <c r="I2162" s="13">
        <v>26638</v>
      </c>
      <c r="J2162" s="18">
        <f t="shared" si="333"/>
        <v>50</v>
      </c>
      <c r="K2162">
        <v>0</v>
      </c>
      <c r="L2162" s="14">
        <v>36889.99</v>
      </c>
      <c r="M2162" t="s">
        <v>13</v>
      </c>
      <c r="N2162">
        <f t="shared" si="334"/>
        <v>240</v>
      </c>
      <c r="O2162" s="8" t="str">
        <f t="shared" si="335"/>
        <v>tier - 1</v>
      </c>
      <c r="P2162" t="s">
        <v>9</v>
      </c>
      <c r="Q2162">
        <f t="shared" si="336"/>
        <v>1</v>
      </c>
      <c r="R2162" s="8" t="str">
        <f t="shared" si="337"/>
        <v>tier - 3</v>
      </c>
      <c r="S2162" t="s">
        <v>39</v>
      </c>
      <c r="T2162" s="8" t="str">
        <f t="shared" si="338"/>
        <v>R1011</v>
      </c>
    </row>
    <row r="2163" spans="1:20">
      <c r="A2163" t="s">
        <v>2189</v>
      </c>
      <c r="B2163" t="str">
        <f t="shared" si="339"/>
        <v>Id181</v>
      </c>
      <c r="C2163">
        <v>2003</v>
      </c>
      <c r="D2163" s="8">
        <f t="shared" si="330"/>
        <v>2003</v>
      </c>
      <c r="E2163" t="s">
        <v>15</v>
      </c>
      <c r="F2163" s="8" t="str">
        <f t="shared" si="331"/>
        <v>Jun</v>
      </c>
      <c r="G2163">
        <v>21</v>
      </c>
      <c r="H2163" s="15" t="str">
        <f t="shared" si="332"/>
        <v>21-Jun-2003</v>
      </c>
      <c r="I2163" s="13">
        <v>37793</v>
      </c>
      <c r="J2163" s="18">
        <f t="shared" si="333"/>
        <v>19</v>
      </c>
      <c r="K2163">
        <v>0</v>
      </c>
      <c r="L2163" s="14">
        <v>36898.730000000003</v>
      </c>
      <c r="M2163" t="s">
        <v>8</v>
      </c>
      <c r="N2163">
        <f t="shared" si="334"/>
        <v>1</v>
      </c>
      <c r="O2163" s="8" t="str">
        <f t="shared" si="335"/>
        <v>tier - 2</v>
      </c>
      <c r="P2163" t="s">
        <v>13</v>
      </c>
      <c r="Q2163">
        <f t="shared" si="336"/>
        <v>2</v>
      </c>
      <c r="R2163" s="8" t="str">
        <f t="shared" si="337"/>
        <v>tier - 1</v>
      </c>
      <c r="S2163" t="s">
        <v>20</v>
      </c>
      <c r="T2163" s="8" t="str">
        <f t="shared" si="338"/>
        <v>R1012</v>
      </c>
    </row>
    <row r="2164" spans="1:20">
      <c r="A2164" t="s">
        <v>2190</v>
      </c>
      <c r="B2164" t="str">
        <f t="shared" si="339"/>
        <v>Id180</v>
      </c>
      <c r="C2164">
        <v>1963</v>
      </c>
      <c r="D2164" s="8">
        <f t="shared" si="330"/>
        <v>1963</v>
      </c>
      <c r="E2164" t="s">
        <v>7</v>
      </c>
      <c r="F2164" s="8" t="str">
        <f t="shared" si="331"/>
        <v>Jul</v>
      </c>
      <c r="G2164">
        <v>24</v>
      </c>
      <c r="H2164" s="15" t="str">
        <f t="shared" si="332"/>
        <v>24-Jul-1963</v>
      </c>
      <c r="I2164" s="13">
        <v>23216</v>
      </c>
      <c r="J2164" s="18">
        <f t="shared" si="333"/>
        <v>59</v>
      </c>
      <c r="K2164">
        <v>2</v>
      </c>
      <c r="L2164" s="14">
        <v>36910.61</v>
      </c>
      <c r="M2164" t="s">
        <v>8</v>
      </c>
      <c r="N2164">
        <f t="shared" si="334"/>
        <v>1</v>
      </c>
      <c r="O2164" s="8" t="str">
        <f t="shared" si="335"/>
        <v>tier - 2</v>
      </c>
      <c r="P2164" t="s">
        <v>8</v>
      </c>
      <c r="Q2164">
        <f t="shared" si="336"/>
        <v>9</v>
      </c>
      <c r="R2164" s="8" t="str">
        <f t="shared" si="337"/>
        <v>tier - 2</v>
      </c>
      <c r="S2164" t="s">
        <v>39</v>
      </c>
      <c r="T2164" s="8" t="str">
        <f t="shared" si="338"/>
        <v>R1011</v>
      </c>
    </row>
    <row r="2165" spans="1:20">
      <c r="A2165" t="s">
        <v>2191</v>
      </c>
      <c r="B2165" t="str">
        <f t="shared" si="339"/>
        <v>Id179</v>
      </c>
      <c r="C2165">
        <v>1991</v>
      </c>
      <c r="D2165" s="8">
        <f t="shared" si="330"/>
        <v>1991</v>
      </c>
      <c r="E2165" t="s">
        <v>15</v>
      </c>
      <c r="F2165" s="8" t="str">
        <f t="shared" si="331"/>
        <v>Jun</v>
      </c>
      <c r="G2165">
        <v>10</v>
      </c>
      <c r="H2165" s="15" t="str">
        <f t="shared" si="332"/>
        <v>10-Jun-1991</v>
      </c>
      <c r="I2165" s="13">
        <v>33399</v>
      </c>
      <c r="J2165" s="18">
        <f t="shared" si="333"/>
        <v>31</v>
      </c>
      <c r="K2165">
        <v>3</v>
      </c>
      <c r="L2165" s="14">
        <v>36911.99</v>
      </c>
      <c r="M2165" t="s">
        <v>8</v>
      </c>
      <c r="N2165">
        <f t="shared" si="334"/>
        <v>1</v>
      </c>
      <c r="O2165" s="8" t="str">
        <f t="shared" si="335"/>
        <v>tier - 2</v>
      </c>
      <c r="P2165" t="s">
        <v>8</v>
      </c>
      <c r="Q2165">
        <f t="shared" si="336"/>
        <v>9</v>
      </c>
      <c r="R2165" s="8" t="str">
        <f t="shared" si="337"/>
        <v>tier - 2</v>
      </c>
      <c r="S2165" t="s">
        <v>39</v>
      </c>
      <c r="T2165" s="8" t="str">
        <f t="shared" si="338"/>
        <v>R1011</v>
      </c>
    </row>
    <row r="2166" spans="1:20">
      <c r="A2166" t="s">
        <v>2192</v>
      </c>
      <c r="B2166" t="str">
        <f t="shared" si="339"/>
        <v>Id178</v>
      </c>
      <c r="C2166">
        <v>1968</v>
      </c>
      <c r="D2166" s="8">
        <f t="shared" si="330"/>
        <v>1968</v>
      </c>
      <c r="E2166" t="s">
        <v>34</v>
      </c>
      <c r="F2166" s="8" t="str">
        <f t="shared" si="331"/>
        <v>Oct</v>
      </c>
      <c r="G2166">
        <v>22</v>
      </c>
      <c r="H2166" s="15" t="str">
        <f t="shared" si="332"/>
        <v>22-Oct-1968</v>
      </c>
      <c r="I2166" s="13">
        <v>25133</v>
      </c>
      <c r="J2166" s="18">
        <f t="shared" si="333"/>
        <v>54</v>
      </c>
      <c r="K2166">
        <v>0</v>
      </c>
      <c r="L2166" s="14">
        <v>36922.61</v>
      </c>
      <c r="M2166" t="s">
        <v>8</v>
      </c>
      <c r="N2166">
        <f t="shared" si="334"/>
        <v>1</v>
      </c>
      <c r="O2166" s="8" t="str">
        <f t="shared" si="335"/>
        <v>tier - 2</v>
      </c>
      <c r="P2166" t="s">
        <v>13</v>
      </c>
      <c r="Q2166">
        <f t="shared" si="336"/>
        <v>2</v>
      </c>
      <c r="R2166" s="8" t="str">
        <f t="shared" si="337"/>
        <v>tier - 1</v>
      </c>
      <c r="S2166" t="s">
        <v>39</v>
      </c>
      <c r="T2166" s="8" t="str">
        <f t="shared" si="338"/>
        <v>R1011</v>
      </c>
    </row>
    <row r="2167" spans="1:20">
      <c r="A2167" t="s">
        <v>2193</v>
      </c>
      <c r="B2167" t="str">
        <f t="shared" si="339"/>
        <v>Id177</v>
      </c>
      <c r="C2167">
        <v>1977</v>
      </c>
      <c r="D2167" s="8">
        <f t="shared" si="330"/>
        <v>1977</v>
      </c>
      <c r="E2167" t="s">
        <v>32</v>
      </c>
      <c r="F2167" s="8" t="str">
        <f t="shared" si="331"/>
        <v>Aug</v>
      </c>
      <c r="G2167">
        <v>13</v>
      </c>
      <c r="H2167" s="15" t="str">
        <f t="shared" si="332"/>
        <v>13-Aug-1977</v>
      </c>
      <c r="I2167" s="13">
        <v>28350</v>
      </c>
      <c r="J2167" s="18">
        <f t="shared" si="333"/>
        <v>45</v>
      </c>
      <c r="K2167">
        <v>2</v>
      </c>
      <c r="L2167" s="14">
        <v>36935.64</v>
      </c>
      <c r="M2167" t="s">
        <v>8</v>
      </c>
      <c r="N2167">
        <f t="shared" si="334"/>
        <v>1</v>
      </c>
      <c r="O2167" s="8" t="str">
        <f t="shared" si="335"/>
        <v>tier - 2</v>
      </c>
      <c r="P2167" t="s">
        <v>13</v>
      </c>
      <c r="Q2167">
        <f t="shared" si="336"/>
        <v>2</v>
      </c>
      <c r="R2167" s="8" t="str">
        <f t="shared" si="337"/>
        <v>tier - 1</v>
      </c>
      <c r="S2167" t="s">
        <v>39</v>
      </c>
      <c r="T2167" s="8" t="str">
        <f t="shared" si="338"/>
        <v>R1011</v>
      </c>
    </row>
    <row r="2168" spans="1:20">
      <c r="A2168" t="s">
        <v>2194</v>
      </c>
      <c r="B2168" t="str">
        <f t="shared" si="339"/>
        <v>Id176</v>
      </c>
      <c r="C2168">
        <v>1992</v>
      </c>
      <c r="D2168" s="8">
        <f t="shared" si="330"/>
        <v>1992</v>
      </c>
      <c r="E2168" t="s">
        <v>32</v>
      </c>
      <c r="F2168" s="8" t="str">
        <f t="shared" si="331"/>
        <v>Aug</v>
      </c>
      <c r="G2168">
        <v>25</v>
      </c>
      <c r="H2168" s="15" t="str">
        <f t="shared" si="332"/>
        <v>25-Aug-1992</v>
      </c>
      <c r="I2168" s="13">
        <v>33841</v>
      </c>
      <c r="J2168" s="18">
        <f t="shared" si="333"/>
        <v>30</v>
      </c>
      <c r="K2168">
        <v>0</v>
      </c>
      <c r="L2168" s="14">
        <v>36950.26</v>
      </c>
      <c r="M2168" t="s">
        <v>13</v>
      </c>
      <c r="N2168">
        <f t="shared" si="334"/>
        <v>240</v>
      </c>
      <c r="O2168" s="8" t="str">
        <f t="shared" si="335"/>
        <v>tier - 1</v>
      </c>
      <c r="P2168" t="s">
        <v>13</v>
      </c>
      <c r="Q2168">
        <f t="shared" si="336"/>
        <v>2</v>
      </c>
      <c r="R2168" s="8" t="str">
        <f t="shared" si="337"/>
        <v>tier - 1</v>
      </c>
      <c r="S2168" t="s">
        <v>10</v>
      </c>
      <c r="T2168" s="8" t="str">
        <f t="shared" si="338"/>
        <v>R1013</v>
      </c>
    </row>
    <row r="2169" spans="1:20">
      <c r="A2169" t="s">
        <v>2195</v>
      </c>
      <c r="B2169" t="str">
        <f t="shared" si="339"/>
        <v>Id175</v>
      </c>
      <c r="C2169">
        <v>1992</v>
      </c>
      <c r="D2169" s="8">
        <f t="shared" si="330"/>
        <v>1992</v>
      </c>
      <c r="E2169" t="s">
        <v>17</v>
      </c>
      <c r="F2169" s="8" t="str">
        <f t="shared" si="331"/>
        <v>Sep</v>
      </c>
      <c r="G2169">
        <v>13</v>
      </c>
      <c r="H2169" s="15" t="str">
        <f t="shared" si="332"/>
        <v>13-Sep-1992</v>
      </c>
      <c r="I2169" s="13">
        <v>33860</v>
      </c>
      <c r="J2169" s="18">
        <f t="shared" si="333"/>
        <v>30</v>
      </c>
      <c r="K2169">
        <v>0</v>
      </c>
      <c r="L2169" s="14">
        <v>36976.449999999997</v>
      </c>
      <c r="M2169" t="s">
        <v>8</v>
      </c>
      <c r="N2169">
        <f t="shared" si="334"/>
        <v>1</v>
      </c>
      <c r="O2169" s="8" t="str">
        <f t="shared" si="335"/>
        <v>tier - 2</v>
      </c>
      <c r="P2169" t="s">
        <v>9</v>
      </c>
      <c r="Q2169">
        <f t="shared" si="336"/>
        <v>1</v>
      </c>
      <c r="R2169" s="8" t="str">
        <f t="shared" si="337"/>
        <v>tier - 3</v>
      </c>
      <c r="S2169" t="s">
        <v>39</v>
      </c>
      <c r="T2169" s="8" t="str">
        <f t="shared" si="338"/>
        <v>R1011</v>
      </c>
    </row>
    <row r="2170" spans="1:20">
      <c r="A2170" t="s">
        <v>2196</v>
      </c>
      <c r="B2170" t="str">
        <f t="shared" si="339"/>
        <v>Id174</v>
      </c>
      <c r="C2170">
        <v>1991</v>
      </c>
      <c r="D2170" s="8">
        <f t="shared" si="330"/>
        <v>1991</v>
      </c>
      <c r="E2170" t="s">
        <v>12</v>
      </c>
      <c r="F2170" s="8" t="str">
        <f t="shared" si="331"/>
        <v>Nov</v>
      </c>
      <c r="G2170">
        <v>1</v>
      </c>
      <c r="H2170" s="15" t="str">
        <f t="shared" si="332"/>
        <v>1-Nov-1991</v>
      </c>
      <c r="I2170" s="13">
        <v>33543</v>
      </c>
      <c r="J2170" s="18">
        <f t="shared" si="333"/>
        <v>31</v>
      </c>
      <c r="K2170">
        <v>3</v>
      </c>
      <c r="L2170" s="14">
        <v>37040.879999999997</v>
      </c>
      <c r="M2170" t="s">
        <v>8</v>
      </c>
      <c r="N2170">
        <f t="shared" si="334"/>
        <v>1</v>
      </c>
      <c r="O2170" s="8" t="str">
        <f t="shared" si="335"/>
        <v>tier - 2</v>
      </c>
      <c r="P2170" t="s">
        <v>8</v>
      </c>
      <c r="Q2170">
        <f t="shared" si="336"/>
        <v>9</v>
      </c>
      <c r="R2170" s="8" t="str">
        <f t="shared" si="337"/>
        <v>tier - 2</v>
      </c>
      <c r="S2170" t="s">
        <v>39</v>
      </c>
      <c r="T2170" s="8" t="str">
        <f t="shared" si="338"/>
        <v>R1011</v>
      </c>
    </row>
    <row r="2171" spans="1:20">
      <c r="A2171" t="s">
        <v>2197</v>
      </c>
      <c r="B2171" t="str">
        <f t="shared" si="339"/>
        <v>Id173</v>
      </c>
      <c r="C2171">
        <v>1988</v>
      </c>
      <c r="D2171" s="8">
        <f t="shared" si="330"/>
        <v>1988</v>
      </c>
      <c r="E2171" t="s">
        <v>27</v>
      </c>
      <c r="F2171" s="8" t="str">
        <f t="shared" si="331"/>
        <v>Dec</v>
      </c>
      <c r="G2171">
        <v>17</v>
      </c>
      <c r="H2171" s="15" t="str">
        <f t="shared" si="332"/>
        <v>17-Dec-1988</v>
      </c>
      <c r="I2171" s="13">
        <v>32494</v>
      </c>
      <c r="J2171" s="18">
        <f t="shared" si="333"/>
        <v>34</v>
      </c>
      <c r="K2171">
        <v>3</v>
      </c>
      <c r="L2171" s="14">
        <v>37076.370000000003</v>
      </c>
      <c r="M2171" t="s">
        <v>8</v>
      </c>
      <c r="N2171">
        <f t="shared" si="334"/>
        <v>1</v>
      </c>
      <c r="O2171" s="8" t="str">
        <f t="shared" si="335"/>
        <v>tier - 2</v>
      </c>
      <c r="P2171" t="s">
        <v>13</v>
      </c>
      <c r="Q2171">
        <f t="shared" si="336"/>
        <v>2</v>
      </c>
      <c r="R2171" s="8" t="str">
        <f t="shared" si="337"/>
        <v>tier - 1</v>
      </c>
      <c r="S2171" t="s">
        <v>39</v>
      </c>
      <c r="T2171" s="8" t="str">
        <f t="shared" si="338"/>
        <v>R1011</v>
      </c>
    </row>
    <row r="2172" spans="1:20">
      <c r="A2172" t="s">
        <v>2198</v>
      </c>
      <c r="B2172" t="str">
        <f t="shared" si="339"/>
        <v>Id172</v>
      </c>
      <c r="C2172">
        <v>1989</v>
      </c>
      <c r="D2172" s="8">
        <f t="shared" si="330"/>
        <v>1989</v>
      </c>
      <c r="E2172" t="s">
        <v>15</v>
      </c>
      <c r="F2172" s="8" t="str">
        <f t="shared" si="331"/>
        <v>Jun</v>
      </c>
      <c r="G2172">
        <v>10</v>
      </c>
      <c r="H2172" s="15" t="str">
        <f t="shared" si="332"/>
        <v>10-Jun-1989</v>
      </c>
      <c r="I2172" s="13">
        <v>32669</v>
      </c>
      <c r="J2172" s="18">
        <f t="shared" si="333"/>
        <v>33</v>
      </c>
      <c r="K2172">
        <v>0</v>
      </c>
      <c r="L2172" s="14">
        <v>37079.370000000003</v>
      </c>
      <c r="M2172" t="s">
        <v>8</v>
      </c>
      <c r="N2172">
        <f t="shared" si="334"/>
        <v>1</v>
      </c>
      <c r="O2172" s="8" t="str">
        <f t="shared" si="335"/>
        <v>tier - 2</v>
      </c>
      <c r="P2172" t="s">
        <v>9</v>
      </c>
      <c r="Q2172">
        <f t="shared" si="336"/>
        <v>1</v>
      </c>
      <c r="R2172" s="8" t="str">
        <f t="shared" si="337"/>
        <v>tier - 3</v>
      </c>
      <c r="S2172" t="s">
        <v>39</v>
      </c>
      <c r="T2172" s="8" t="str">
        <f t="shared" si="338"/>
        <v>R1011</v>
      </c>
    </row>
    <row r="2173" spans="1:20">
      <c r="A2173" t="s">
        <v>2199</v>
      </c>
      <c r="B2173" t="str">
        <f t="shared" si="339"/>
        <v>Id171</v>
      </c>
      <c r="C2173">
        <v>1995</v>
      </c>
      <c r="D2173" s="8">
        <f t="shared" si="330"/>
        <v>1995</v>
      </c>
      <c r="E2173" t="s">
        <v>34</v>
      </c>
      <c r="F2173" s="8" t="str">
        <f t="shared" si="331"/>
        <v>Oct</v>
      </c>
      <c r="G2173">
        <v>30</v>
      </c>
      <c r="H2173" s="15" t="str">
        <f t="shared" si="332"/>
        <v>30-Oct-1995</v>
      </c>
      <c r="I2173" s="13">
        <v>35002</v>
      </c>
      <c r="J2173" s="18">
        <f t="shared" si="333"/>
        <v>27</v>
      </c>
      <c r="K2173">
        <v>0</v>
      </c>
      <c r="L2173" s="14">
        <v>37133.9</v>
      </c>
      <c r="M2173" t="s">
        <v>8</v>
      </c>
      <c r="N2173">
        <f t="shared" si="334"/>
        <v>1</v>
      </c>
      <c r="O2173" s="8" t="str">
        <f t="shared" si="335"/>
        <v>tier - 2</v>
      </c>
      <c r="P2173" t="s">
        <v>8</v>
      </c>
      <c r="Q2173">
        <f t="shared" si="336"/>
        <v>9</v>
      </c>
      <c r="R2173" s="8" t="str">
        <f t="shared" si="337"/>
        <v>tier - 2</v>
      </c>
      <c r="S2173" t="s">
        <v>10</v>
      </c>
      <c r="T2173" s="8" t="str">
        <f t="shared" si="338"/>
        <v>R1013</v>
      </c>
    </row>
    <row r="2174" spans="1:20">
      <c r="A2174" t="s">
        <v>2200</v>
      </c>
      <c r="B2174" t="str">
        <f t="shared" si="339"/>
        <v>Id170</v>
      </c>
      <c r="C2174">
        <v>2000</v>
      </c>
      <c r="D2174" s="8">
        <f t="shared" si="330"/>
        <v>2000</v>
      </c>
      <c r="E2174" t="s">
        <v>17</v>
      </c>
      <c r="F2174" s="8" t="str">
        <f t="shared" si="331"/>
        <v>Sep</v>
      </c>
      <c r="G2174">
        <v>5</v>
      </c>
      <c r="H2174" s="15" t="str">
        <f t="shared" si="332"/>
        <v>5-Sep-2000</v>
      </c>
      <c r="I2174" s="13">
        <v>36774</v>
      </c>
      <c r="J2174" s="18">
        <f t="shared" si="333"/>
        <v>22</v>
      </c>
      <c r="K2174">
        <v>1</v>
      </c>
      <c r="L2174" s="14">
        <v>37165.160000000003</v>
      </c>
      <c r="M2174" t="s">
        <v>13</v>
      </c>
      <c r="N2174">
        <f t="shared" si="334"/>
        <v>240</v>
      </c>
      <c r="O2174" s="8" t="str">
        <f t="shared" si="335"/>
        <v>tier - 1</v>
      </c>
      <c r="P2174" t="s">
        <v>9</v>
      </c>
      <c r="Q2174">
        <f t="shared" si="336"/>
        <v>1</v>
      </c>
      <c r="R2174" s="8" t="str">
        <f t="shared" si="337"/>
        <v>tier - 3</v>
      </c>
      <c r="S2174" t="s">
        <v>28</v>
      </c>
      <c r="T2174" s="8" t="str">
        <f t="shared" si="338"/>
        <v>Unknown</v>
      </c>
    </row>
    <row r="2175" spans="1:20">
      <c r="A2175" t="s">
        <v>2201</v>
      </c>
      <c r="B2175" t="str">
        <f t="shared" si="339"/>
        <v>Id169</v>
      </c>
      <c r="C2175">
        <v>1990</v>
      </c>
      <c r="D2175" s="8">
        <f t="shared" si="330"/>
        <v>1990</v>
      </c>
      <c r="E2175" t="s">
        <v>34</v>
      </c>
      <c r="F2175" s="8" t="str">
        <f t="shared" si="331"/>
        <v>Oct</v>
      </c>
      <c r="G2175">
        <v>17</v>
      </c>
      <c r="H2175" s="15" t="str">
        <f t="shared" si="332"/>
        <v>17-Oct-1990</v>
      </c>
      <c r="I2175" s="13">
        <v>33163</v>
      </c>
      <c r="J2175" s="18">
        <f t="shared" si="333"/>
        <v>32</v>
      </c>
      <c r="K2175">
        <v>3</v>
      </c>
      <c r="L2175" s="14">
        <v>37251.22</v>
      </c>
      <c r="M2175" t="s">
        <v>8</v>
      </c>
      <c r="N2175">
        <f t="shared" si="334"/>
        <v>1</v>
      </c>
      <c r="O2175" s="8" t="str">
        <f t="shared" si="335"/>
        <v>tier - 2</v>
      </c>
      <c r="P2175" t="s">
        <v>8</v>
      </c>
      <c r="Q2175">
        <f t="shared" si="336"/>
        <v>9</v>
      </c>
      <c r="R2175" s="8" t="str">
        <f t="shared" si="337"/>
        <v>tier - 2</v>
      </c>
      <c r="S2175" t="s">
        <v>39</v>
      </c>
      <c r="T2175" s="8" t="str">
        <f t="shared" si="338"/>
        <v>R1011</v>
      </c>
    </row>
    <row r="2176" spans="1:20">
      <c r="A2176" t="s">
        <v>2202</v>
      </c>
      <c r="B2176" t="str">
        <f t="shared" si="339"/>
        <v>Id168</v>
      </c>
      <c r="C2176">
        <v>1985</v>
      </c>
      <c r="D2176" s="8">
        <f t="shared" si="330"/>
        <v>1985</v>
      </c>
      <c r="E2176" t="s">
        <v>12</v>
      </c>
      <c r="F2176" s="8" t="str">
        <f t="shared" si="331"/>
        <v>Nov</v>
      </c>
      <c r="G2176">
        <v>17</v>
      </c>
      <c r="H2176" s="15" t="str">
        <f t="shared" si="332"/>
        <v>17-Nov-1985</v>
      </c>
      <c r="I2176" s="13">
        <v>31368</v>
      </c>
      <c r="J2176" s="18">
        <f t="shared" si="333"/>
        <v>37</v>
      </c>
      <c r="K2176">
        <v>0</v>
      </c>
      <c r="L2176" s="14">
        <v>37270.15</v>
      </c>
      <c r="M2176" t="s">
        <v>8</v>
      </c>
      <c r="N2176">
        <f t="shared" si="334"/>
        <v>1</v>
      </c>
      <c r="O2176" s="8" t="str">
        <f t="shared" si="335"/>
        <v>tier - 2</v>
      </c>
      <c r="P2176" t="s">
        <v>13</v>
      </c>
      <c r="Q2176">
        <f t="shared" si="336"/>
        <v>2</v>
      </c>
      <c r="R2176" s="8" t="str">
        <f t="shared" si="337"/>
        <v>tier - 1</v>
      </c>
      <c r="S2176" t="s">
        <v>244</v>
      </c>
      <c r="T2176" s="8" t="str">
        <f t="shared" si="338"/>
        <v>R1024</v>
      </c>
    </row>
    <row r="2177" spans="1:20">
      <c r="A2177" t="s">
        <v>2203</v>
      </c>
      <c r="B2177" t="str">
        <f t="shared" si="339"/>
        <v>Id167</v>
      </c>
      <c r="C2177">
        <v>1975</v>
      </c>
      <c r="D2177" s="8">
        <f t="shared" si="330"/>
        <v>1975</v>
      </c>
      <c r="E2177" t="s">
        <v>12</v>
      </c>
      <c r="F2177" s="8" t="str">
        <f t="shared" si="331"/>
        <v>Nov</v>
      </c>
      <c r="G2177">
        <v>9</v>
      </c>
      <c r="H2177" s="15" t="str">
        <f t="shared" si="332"/>
        <v>9-Nov-1975</v>
      </c>
      <c r="I2177" s="13">
        <v>27707</v>
      </c>
      <c r="J2177" s="18">
        <f t="shared" si="333"/>
        <v>47</v>
      </c>
      <c r="K2177">
        <v>1</v>
      </c>
      <c r="L2177" s="14">
        <v>37272.339999999997</v>
      </c>
      <c r="M2177" t="s">
        <v>8</v>
      </c>
      <c r="N2177">
        <f t="shared" si="334"/>
        <v>1</v>
      </c>
      <c r="O2177" s="8" t="str">
        <f t="shared" si="335"/>
        <v>tier - 2</v>
      </c>
      <c r="P2177" t="s">
        <v>9</v>
      </c>
      <c r="Q2177">
        <f t="shared" si="336"/>
        <v>1</v>
      </c>
      <c r="R2177" s="8" t="str">
        <f t="shared" si="337"/>
        <v>tier - 3</v>
      </c>
      <c r="S2177" t="s">
        <v>39</v>
      </c>
      <c r="T2177" s="8" t="str">
        <f t="shared" si="338"/>
        <v>R1011</v>
      </c>
    </row>
    <row r="2178" spans="1:20">
      <c r="A2178" t="s">
        <v>2204</v>
      </c>
      <c r="B2178" t="str">
        <f t="shared" si="339"/>
        <v>Id166</v>
      </c>
      <c r="C2178">
        <v>1969</v>
      </c>
      <c r="D2178" s="8">
        <f t="shared" ref="D2178:D2241" si="340">IF(C2178="?",ROUND(AVERAGE($C$2:$C$2344),0),C2178)</f>
        <v>1969</v>
      </c>
      <c r="E2178" t="s">
        <v>34</v>
      </c>
      <c r="F2178" s="8" t="str">
        <f t="shared" ref="F2178:F2241" si="341">IF(E2178="?","Sep",E2178)</f>
        <v>Oct</v>
      </c>
      <c r="G2178">
        <v>30</v>
      </c>
      <c r="H2178" s="15" t="str">
        <f t="shared" ref="H2178:H2241" si="342">CONCATENATE(G2178,"-",F2178,"-",D2178)</f>
        <v>30-Oct-1969</v>
      </c>
      <c r="I2178" s="13">
        <v>25506</v>
      </c>
      <c r="J2178" s="18">
        <f t="shared" ref="J2178:J2241" si="343">DATEDIF(I2178,"8-6-2023","Y")</f>
        <v>53</v>
      </c>
      <c r="K2178">
        <v>0</v>
      </c>
      <c r="L2178" s="14">
        <v>37277.269999999997</v>
      </c>
      <c r="M2178" t="s">
        <v>13</v>
      </c>
      <c r="N2178">
        <f t="shared" ref="N2178:N2241" si="344">MATCH(M2178,$M$2:$M$2344,0)</f>
        <v>240</v>
      </c>
      <c r="O2178" s="8" t="str">
        <f t="shared" ref="O2178:O2241" si="345">IF(M2178="?",INDEX($M$2:$M$2344,MODE($N$2:$N$2344)),M2178)</f>
        <v>tier - 1</v>
      </c>
      <c r="P2178" t="s">
        <v>9</v>
      </c>
      <c r="Q2178">
        <f t="shared" ref="Q2178:Q2241" si="346">MATCH(P2178,$P$2:$P$2344,0)</f>
        <v>1</v>
      </c>
      <c r="R2178" s="8" t="str">
        <f t="shared" ref="R2178:R2241" si="347">IF(P2178="?",INDEX($P$2:$P$2344,MODE($Q$2:$Q$2344)),P2178)</f>
        <v>tier - 3</v>
      </c>
      <c r="S2178" t="s">
        <v>39</v>
      </c>
      <c r="T2178" s="8" t="str">
        <f t="shared" ref="T2178:T2241" si="348">IF(S2178="?","Unknown",S2178)</f>
        <v>R1011</v>
      </c>
    </row>
    <row r="2179" spans="1:20">
      <c r="A2179" t="s">
        <v>2205</v>
      </c>
      <c r="B2179" t="str">
        <f t="shared" ref="B2179:B2242" si="349">IF(A2179="?", "Unknown",A2179)</f>
        <v>Id165</v>
      </c>
      <c r="C2179">
        <v>1979</v>
      </c>
      <c r="D2179" s="8">
        <f t="shared" si="340"/>
        <v>1979</v>
      </c>
      <c r="E2179" t="s">
        <v>32</v>
      </c>
      <c r="F2179" s="8" t="str">
        <f t="shared" si="341"/>
        <v>Aug</v>
      </c>
      <c r="G2179">
        <v>3</v>
      </c>
      <c r="H2179" s="15" t="str">
        <f t="shared" si="342"/>
        <v>3-Aug-1979</v>
      </c>
      <c r="I2179" s="13">
        <v>29070</v>
      </c>
      <c r="J2179" s="18">
        <f t="shared" si="343"/>
        <v>43</v>
      </c>
      <c r="K2179">
        <v>2</v>
      </c>
      <c r="L2179" s="14">
        <v>37425.94</v>
      </c>
      <c r="M2179" t="s">
        <v>8</v>
      </c>
      <c r="N2179">
        <f t="shared" si="344"/>
        <v>1</v>
      </c>
      <c r="O2179" s="8" t="str">
        <f t="shared" si="345"/>
        <v>tier - 2</v>
      </c>
      <c r="P2179" t="s">
        <v>13</v>
      </c>
      <c r="Q2179">
        <f t="shared" si="346"/>
        <v>2</v>
      </c>
      <c r="R2179" s="8" t="str">
        <f t="shared" si="347"/>
        <v>tier - 1</v>
      </c>
      <c r="S2179" t="s">
        <v>39</v>
      </c>
      <c r="T2179" s="8" t="str">
        <f t="shared" si="348"/>
        <v>R1011</v>
      </c>
    </row>
    <row r="2180" spans="1:20">
      <c r="A2180" t="s">
        <v>2206</v>
      </c>
      <c r="B2180" t="str">
        <f t="shared" si="349"/>
        <v>Id164</v>
      </c>
      <c r="C2180">
        <v>2002</v>
      </c>
      <c r="D2180" s="8">
        <f t="shared" si="340"/>
        <v>2002</v>
      </c>
      <c r="E2180" t="s">
        <v>17</v>
      </c>
      <c r="F2180" s="8" t="str">
        <f t="shared" si="341"/>
        <v>Sep</v>
      </c>
      <c r="G2180">
        <v>27</v>
      </c>
      <c r="H2180" s="15" t="str">
        <f t="shared" si="342"/>
        <v>27-Sep-2002</v>
      </c>
      <c r="I2180" s="13">
        <v>37526</v>
      </c>
      <c r="J2180" s="18">
        <f t="shared" si="343"/>
        <v>20</v>
      </c>
      <c r="K2180">
        <v>3</v>
      </c>
      <c r="L2180" s="14">
        <v>37465.339999999997</v>
      </c>
      <c r="M2180" t="s">
        <v>13</v>
      </c>
      <c r="N2180">
        <f t="shared" si="344"/>
        <v>240</v>
      </c>
      <c r="O2180" s="8" t="str">
        <f t="shared" si="345"/>
        <v>tier - 1</v>
      </c>
      <c r="P2180" t="s">
        <v>8</v>
      </c>
      <c r="Q2180">
        <f t="shared" si="346"/>
        <v>9</v>
      </c>
      <c r="R2180" s="8" t="str">
        <f t="shared" si="347"/>
        <v>tier - 2</v>
      </c>
      <c r="S2180" t="s">
        <v>20</v>
      </c>
      <c r="T2180" s="8" t="str">
        <f t="shared" si="348"/>
        <v>R1012</v>
      </c>
    </row>
    <row r="2181" spans="1:20">
      <c r="A2181" t="s">
        <v>2207</v>
      </c>
      <c r="B2181" t="str">
        <f t="shared" si="349"/>
        <v>Id163</v>
      </c>
      <c r="C2181">
        <v>2000</v>
      </c>
      <c r="D2181" s="8">
        <f t="shared" si="340"/>
        <v>2000</v>
      </c>
      <c r="E2181" t="s">
        <v>34</v>
      </c>
      <c r="F2181" s="8" t="str">
        <f t="shared" si="341"/>
        <v>Oct</v>
      </c>
      <c r="G2181">
        <v>12</v>
      </c>
      <c r="H2181" s="15" t="str">
        <f t="shared" si="342"/>
        <v>12-Oct-2000</v>
      </c>
      <c r="I2181" s="13">
        <v>36811</v>
      </c>
      <c r="J2181" s="18">
        <f t="shared" si="343"/>
        <v>22</v>
      </c>
      <c r="K2181">
        <v>2</v>
      </c>
      <c r="L2181" s="14">
        <v>37484.449999999997</v>
      </c>
      <c r="M2181" t="s">
        <v>13</v>
      </c>
      <c r="N2181">
        <f t="shared" si="344"/>
        <v>240</v>
      </c>
      <c r="O2181" s="8" t="str">
        <f t="shared" si="345"/>
        <v>tier - 1</v>
      </c>
      <c r="P2181" t="s">
        <v>13</v>
      </c>
      <c r="Q2181">
        <f t="shared" si="346"/>
        <v>2</v>
      </c>
      <c r="R2181" s="8" t="str">
        <f t="shared" si="347"/>
        <v>tier - 1</v>
      </c>
      <c r="S2181" t="s">
        <v>10</v>
      </c>
      <c r="T2181" s="8" t="str">
        <f t="shared" si="348"/>
        <v>R1013</v>
      </c>
    </row>
    <row r="2182" spans="1:20">
      <c r="A2182" t="s">
        <v>2208</v>
      </c>
      <c r="B2182" t="str">
        <f t="shared" si="349"/>
        <v>Id162</v>
      </c>
      <c r="C2182">
        <v>1990</v>
      </c>
      <c r="D2182" s="8">
        <f t="shared" si="340"/>
        <v>1990</v>
      </c>
      <c r="E2182" t="s">
        <v>12</v>
      </c>
      <c r="F2182" s="8" t="str">
        <f t="shared" si="341"/>
        <v>Nov</v>
      </c>
      <c r="G2182">
        <v>16</v>
      </c>
      <c r="H2182" s="15" t="str">
        <f t="shared" si="342"/>
        <v>16-Nov-1990</v>
      </c>
      <c r="I2182" s="13">
        <v>33193</v>
      </c>
      <c r="J2182" s="18">
        <f t="shared" si="343"/>
        <v>32</v>
      </c>
      <c r="K2182">
        <v>1</v>
      </c>
      <c r="L2182" s="14">
        <v>37607.53</v>
      </c>
      <c r="M2182" t="s">
        <v>13</v>
      </c>
      <c r="N2182">
        <f t="shared" si="344"/>
        <v>240</v>
      </c>
      <c r="O2182" s="8" t="str">
        <f t="shared" si="345"/>
        <v>tier - 1</v>
      </c>
      <c r="P2182" t="s">
        <v>8</v>
      </c>
      <c r="Q2182">
        <f t="shared" si="346"/>
        <v>9</v>
      </c>
      <c r="R2182" s="8" t="str">
        <f t="shared" si="347"/>
        <v>tier - 2</v>
      </c>
      <c r="S2182" t="s">
        <v>163</v>
      </c>
      <c r="T2182" s="8" t="str">
        <f t="shared" si="348"/>
        <v>R1019</v>
      </c>
    </row>
    <row r="2183" spans="1:20">
      <c r="A2183" t="s">
        <v>2209</v>
      </c>
      <c r="B2183" t="str">
        <f t="shared" si="349"/>
        <v>Id161</v>
      </c>
      <c r="C2183">
        <v>1982</v>
      </c>
      <c r="D2183" s="8">
        <f t="shared" si="340"/>
        <v>1982</v>
      </c>
      <c r="E2183" t="s">
        <v>15</v>
      </c>
      <c r="F2183" s="8" t="str">
        <f t="shared" si="341"/>
        <v>Jun</v>
      </c>
      <c r="G2183">
        <v>20</v>
      </c>
      <c r="H2183" s="15" t="str">
        <f t="shared" si="342"/>
        <v>20-Jun-1982</v>
      </c>
      <c r="I2183" s="13">
        <v>30122</v>
      </c>
      <c r="J2183" s="18">
        <f t="shared" si="343"/>
        <v>40</v>
      </c>
      <c r="K2183">
        <v>3</v>
      </c>
      <c r="L2183" s="14">
        <v>37650.74</v>
      </c>
      <c r="M2183" t="s">
        <v>8</v>
      </c>
      <c r="N2183">
        <f t="shared" si="344"/>
        <v>1</v>
      </c>
      <c r="O2183" s="8" t="str">
        <f t="shared" si="345"/>
        <v>tier - 2</v>
      </c>
      <c r="P2183" t="s">
        <v>8</v>
      </c>
      <c r="Q2183">
        <f t="shared" si="346"/>
        <v>9</v>
      </c>
      <c r="R2183" s="8" t="str">
        <f t="shared" si="347"/>
        <v>tier - 2</v>
      </c>
      <c r="S2183" t="s">
        <v>20</v>
      </c>
      <c r="T2183" s="8" t="str">
        <f t="shared" si="348"/>
        <v>R1012</v>
      </c>
    </row>
    <row r="2184" spans="1:20">
      <c r="A2184" t="s">
        <v>2210</v>
      </c>
      <c r="B2184" t="str">
        <f t="shared" si="349"/>
        <v>Id160</v>
      </c>
      <c r="C2184">
        <v>1970</v>
      </c>
      <c r="D2184" s="8">
        <f t="shared" si="340"/>
        <v>1970</v>
      </c>
      <c r="E2184" t="s">
        <v>34</v>
      </c>
      <c r="F2184" s="8" t="str">
        <f t="shared" si="341"/>
        <v>Oct</v>
      </c>
      <c r="G2184">
        <v>28</v>
      </c>
      <c r="H2184" s="15" t="str">
        <f t="shared" si="342"/>
        <v>28-Oct-1970</v>
      </c>
      <c r="I2184" s="13">
        <v>25869</v>
      </c>
      <c r="J2184" s="18">
        <f t="shared" si="343"/>
        <v>52</v>
      </c>
      <c r="K2184">
        <v>0</v>
      </c>
      <c r="L2184" s="14">
        <v>37675.06</v>
      </c>
      <c r="M2184" t="s">
        <v>8</v>
      </c>
      <c r="N2184">
        <f t="shared" si="344"/>
        <v>1</v>
      </c>
      <c r="O2184" s="8" t="str">
        <f t="shared" si="345"/>
        <v>tier - 2</v>
      </c>
      <c r="P2184" t="s">
        <v>9</v>
      </c>
      <c r="Q2184">
        <f t="shared" si="346"/>
        <v>1</v>
      </c>
      <c r="R2184" s="8" t="str">
        <f t="shared" si="347"/>
        <v>tier - 3</v>
      </c>
      <c r="S2184" t="s">
        <v>39</v>
      </c>
      <c r="T2184" s="8" t="str">
        <f t="shared" si="348"/>
        <v>R1011</v>
      </c>
    </row>
    <row r="2185" spans="1:20">
      <c r="A2185" t="s">
        <v>2211</v>
      </c>
      <c r="B2185" t="str">
        <f t="shared" si="349"/>
        <v>Id159</v>
      </c>
      <c r="C2185">
        <v>1988</v>
      </c>
      <c r="D2185" s="8">
        <f t="shared" si="340"/>
        <v>1988</v>
      </c>
      <c r="E2185" t="s">
        <v>34</v>
      </c>
      <c r="F2185" s="8" t="str">
        <f t="shared" si="341"/>
        <v>Oct</v>
      </c>
      <c r="G2185">
        <v>10</v>
      </c>
      <c r="H2185" s="15" t="str">
        <f t="shared" si="342"/>
        <v>10-Oct-1988</v>
      </c>
      <c r="I2185" s="13">
        <v>32426</v>
      </c>
      <c r="J2185" s="18">
        <f t="shared" si="343"/>
        <v>34</v>
      </c>
      <c r="K2185">
        <v>1</v>
      </c>
      <c r="L2185" s="14">
        <v>37701.879999999997</v>
      </c>
      <c r="M2185" t="s">
        <v>8</v>
      </c>
      <c r="N2185">
        <f t="shared" si="344"/>
        <v>1</v>
      </c>
      <c r="O2185" s="8" t="str">
        <f t="shared" si="345"/>
        <v>tier - 2</v>
      </c>
      <c r="P2185" t="s">
        <v>9</v>
      </c>
      <c r="Q2185">
        <f t="shared" si="346"/>
        <v>1</v>
      </c>
      <c r="R2185" s="8" t="str">
        <f t="shared" si="347"/>
        <v>tier - 3</v>
      </c>
      <c r="S2185" t="s">
        <v>246</v>
      </c>
      <c r="T2185" s="8" t="str">
        <f t="shared" si="348"/>
        <v>R1023</v>
      </c>
    </row>
    <row r="2186" spans="1:20">
      <c r="A2186" t="s">
        <v>2212</v>
      </c>
      <c r="B2186" t="str">
        <f t="shared" si="349"/>
        <v>Id158</v>
      </c>
      <c r="C2186">
        <v>1976</v>
      </c>
      <c r="D2186" s="8">
        <f t="shared" si="340"/>
        <v>1976</v>
      </c>
      <c r="E2186" t="s">
        <v>17</v>
      </c>
      <c r="F2186" s="8" t="str">
        <f t="shared" si="341"/>
        <v>Sep</v>
      </c>
      <c r="G2186">
        <v>18</v>
      </c>
      <c r="H2186" s="15" t="str">
        <f t="shared" si="342"/>
        <v>18-Sep-1976</v>
      </c>
      <c r="I2186" s="13">
        <v>28021</v>
      </c>
      <c r="J2186" s="18">
        <f t="shared" si="343"/>
        <v>46</v>
      </c>
      <c r="K2186">
        <v>2</v>
      </c>
      <c r="L2186" s="14">
        <v>37735.199999999997</v>
      </c>
      <c r="M2186" t="s">
        <v>8</v>
      </c>
      <c r="N2186">
        <f t="shared" si="344"/>
        <v>1</v>
      </c>
      <c r="O2186" s="8" t="str">
        <f t="shared" si="345"/>
        <v>tier - 2</v>
      </c>
      <c r="P2186" t="s">
        <v>8</v>
      </c>
      <c r="Q2186">
        <f t="shared" si="346"/>
        <v>9</v>
      </c>
      <c r="R2186" s="8" t="str">
        <f t="shared" si="347"/>
        <v>tier - 2</v>
      </c>
      <c r="S2186" t="s">
        <v>39</v>
      </c>
      <c r="T2186" s="8" t="str">
        <f t="shared" si="348"/>
        <v>R1011</v>
      </c>
    </row>
    <row r="2187" spans="1:20">
      <c r="A2187" t="s">
        <v>2213</v>
      </c>
      <c r="B2187" t="str">
        <f t="shared" si="349"/>
        <v>Id157</v>
      </c>
      <c r="C2187">
        <v>1986</v>
      </c>
      <c r="D2187" s="8">
        <f t="shared" si="340"/>
        <v>1986</v>
      </c>
      <c r="E2187" t="s">
        <v>32</v>
      </c>
      <c r="F2187" s="8" t="str">
        <f t="shared" si="341"/>
        <v>Aug</v>
      </c>
      <c r="G2187">
        <v>15</v>
      </c>
      <c r="H2187" s="15" t="str">
        <f t="shared" si="342"/>
        <v>15-Aug-1986</v>
      </c>
      <c r="I2187" s="13">
        <v>31639</v>
      </c>
      <c r="J2187" s="18">
        <f t="shared" si="343"/>
        <v>36</v>
      </c>
      <c r="K2187">
        <v>0</v>
      </c>
      <c r="L2187" s="14">
        <v>37742.58</v>
      </c>
      <c r="M2187" t="s">
        <v>13</v>
      </c>
      <c r="N2187">
        <f t="shared" si="344"/>
        <v>240</v>
      </c>
      <c r="O2187" s="8" t="str">
        <f t="shared" si="345"/>
        <v>tier - 1</v>
      </c>
      <c r="P2187" t="s">
        <v>13</v>
      </c>
      <c r="Q2187">
        <f t="shared" si="346"/>
        <v>2</v>
      </c>
      <c r="R2187" s="8" t="str">
        <f t="shared" si="347"/>
        <v>tier - 1</v>
      </c>
      <c r="S2187" t="s">
        <v>10</v>
      </c>
      <c r="T2187" s="8" t="str">
        <f t="shared" si="348"/>
        <v>R1013</v>
      </c>
    </row>
    <row r="2188" spans="1:20">
      <c r="A2188" t="s">
        <v>2214</v>
      </c>
      <c r="B2188" t="str">
        <f t="shared" si="349"/>
        <v>Id156</v>
      </c>
      <c r="C2188">
        <v>1983</v>
      </c>
      <c r="D2188" s="8">
        <f t="shared" si="340"/>
        <v>1983</v>
      </c>
      <c r="E2188" t="s">
        <v>7</v>
      </c>
      <c r="F2188" s="8" t="str">
        <f t="shared" si="341"/>
        <v>Jul</v>
      </c>
      <c r="G2188">
        <v>26</v>
      </c>
      <c r="H2188" s="15" t="str">
        <f t="shared" si="342"/>
        <v>26-Jul-1983</v>
      </c>
      <c r="I2188" s="13">
        <v>30523</v>
      </c>
      <c r="J2188" s="18">
        <f t="shared" si="343"/>
        <v>39</v>
      </c>
      <c r="K2188">
        <v>3</v>
      </c>
      <c r="L2188" s="14">
        <v>37800.980000000003</v>
      </c>
      <c r="M2188" t="s">
        <v>8</v>
      </c>
      <c r="N2188">
        <f t="shared" si="344"/>
        <v>1</v>
      </c>
      <c r="O2188" s="8" t="str">
        <f t="shared" si="345"/>
        <v>tier - 2</v>
      </c>
      <c r="P2188" t="s">
        <v>8</v>
      </c>
      <c r="Q2188">
        <f t="shared" si="346"/>
        <v>9</v>
      </c>
      <c r="R2188" s="8" t="str">
        <f t="shared" si="347"/>
        <v>tier - 2</v>
      </c>
      <c r="S2188" t="s">
        <v>39</v>
      </c>
      <c r="T2188" s="8" t="str">
        <f t="shared" si="348"/>
        <v>R1011</v>
      </c>
    </row>
    <row r="2189" spans="1:20">
      <c r="A2189" t="s">
        <v>2215</v>
      </c>
      <c r="B2189" t="str">
        <f t="shared" si="349"/>
        <v>Id155</v>
      </c>
      <c r="C2189">
        <v>1979</v>
      </c>
      <c r="D2189" s="8">
        <f t="shared" si="340"/>
        <v>1979</v>
      </c>
      <c r="E2189" t="s">
        <v>17</v>
      </c>
      <c r="F2189" s="8" t="str">
        <f t="shared" si="341"/>
        <v>Sep</v>
      </c>
      <c r="G2189">
        <v>9</v>
      </c>
      <c r="H2189" s="15" t="str">
        <f t="shared" si="342"/>
        <v>9-Sep-1979</v>
      </c>
      <c r="I2189" s="13">
        <v>29107</v>
      </c>
      <c r="J2189" s="18">
        <f t="shared" si="343"/>
        <v>43</v>
      </c>
      <c r="K2189">
        <v>0</v>
      </c>
      <c r="L2189" s="14">
        <v>37829.72</v>
      </c>
      <c r="M2189" t="s">
        <v>13</v>
      </c>
      <c r="N2189">
        <f t="shared" si="344"/>
        <v>240</v>
      </c>
      <c r="O2189" s="8" t="str">
        <f t="shared" si="345"/>
        <v>tier - 1</v>
      </c>
      <c r="P2189" t="s">
        <v>8</v>
      </c>
      <c r="Q2189">
        <f t="shared" si="346"/>
        <v>9</v>
      </c>
      <c r="R2189" s="8" t="str">
        <f t="shared" si="347"/>
        <v>tier - 2</v>
      </c>
      <c r="S2189" t="s">
        <v>39</v>
      </c>
      <c r="T2189" s="8" t="str">
        <f t="shared" si="348"/>
        <v>R1011</v>
      </c>
    </row>
    <row r="2190" spans="1:20">
      <c r="A2190" t="s">
        <v>2216</v>
      </c>
      <c r="B2190" t="str">
        <f t="shared" si="349"/>
        <v>Id154</v>
      </c>
      <c r="C2190">
        <v>1998</v>
      </c>
      <c r="D2190" s="8">
        <f t="shared" si="340"/>
        <v>1998</v>
      </c>
      <c r="E2190" t="s">
        <v>7</v>
      </c>
      <c r="F2190" s="8" t="str">
        <f t="shared" si="341"/>
        <v>Jul</v>
      </c>
      <c r="G2190">
        <v>29</v>
      </c>
      <c r="H2190" s="15" t="str">
        <f t="shared" si="342"/>
        <v>29-Jul-1998</v>
      </c>
      <c r="I2190" s="13">
        <v>36005</v>
      </c>
      <c r="J2190" s="18">
        <f t="shared" si="343"/>
        <v>24</v>
      </c>
      <c r="K2190">
        <v>0</v>
      </c>
      <c r="L2190" s="14">
        <v>38126.25</v>
      </c>
      <c r="M2190" t="s">
        <v>13</v>
      </c>
      <c r="N2190">
        <f t="shared" si="344"/>
        <v>240</v>
      </c>
      <c r="O2190" s="8" t="str">
        <f t="shared" si="345"/>
        <v>tier - 1</v>
      </c>
      <c r="P2190" t="s">
        <v>9</v>
      </c>
      <c r="Q2190">
        <f t="shared" si="346"/>
        <v>1</v>
      </c>
      <c r="R2190" s="8" t="str">
        <f t="shared" si="347"/>
        <v>tier - 3</v>
      </c>
      <c r="S2190" t="s">
        <v>10</v>
      </c>
      <c r="T2190" s="8" t="str">
        <f t="shared" si="348"/>
        <v>R1013</v>
      </c>
    </row>
    <row r="2191" spans="1:20">
      <c r="A2191" t="s">
        <v>2217</v>
      </c>
      <c r="B2191" t="str">
        <f t="shared" si="349"/>
        <v>Id153</v>
      </c>
      <c r="C2191">
        <v>1972</v>
      </c>
      <c r="D2191" s="8">
        <f t="shared" si="340"/>
        <v>1972</v>
      </c>
      <c r="E2191" t="s">
        <v>12</v>
      </c>
      <c r="F2191" s="8" t="str">
        <f t="shared" si="341"/>
        <v>Nov</v>
      </c>
      <c r="G2191">
        <v>19</v>
      </c>
      <c r="H2191" s="15" t="str">
        <f t="shared" si="342"/>
        <v>19-Nov-1972</v>
      </c>
      <c r="I2191" s="13">
        <v>26622</v>
      </c>
      <c r="J2191" s="18">
        <f t="shared" si="343"/>
        <v>50</v>
      </c>
      <c r="K2191">
        <v>0</v>
      </c>
      <c r="L2191" s="14">
        <v>38189.1</v>
      </c>
      <c r="M2191" t="s">
        <v>8</v>
      </c>
      <c r="N2191">
        <f t="shared" si="344"/>
        <v>1</v>
      </c>
      <c r="O2191" s="8" t="str">
        <f t="shared" si="345"/>
        <v>tier - 2</v>
      </c>
      <c r="P2191" t="s">
        <v>8</v>
      </c>
      <c r="Q2191">
        <f t="shared" si="346"/>
        <v>9</v>
      </c>
      <c r="R2191" s="8" t="str">
        <f t="shared" si="347"/>
        <v>tier - 2</v>
      </c>
      <c r="S2191" t="s">
        <v>39</v>
      </c>
      <c r="T2191" s="8" t="str">
        <f t="shared" si="348"/>
        <v>R1011</v>
      </c>
    </row>
    <row r="2192" spans="1:20">
      <c r="A2192" t="s">
        <v>2218</v>
      </c>
      <c r="B2192" t="str">
        <f t="shared" si="349"/>
        <v>Id152</v>
      </c>
      <c r="C2192">
        <v>1989</v>
      </c>
      <c r="D2192" s="8">
        <f t="shared" si="340"/>
        <v>1989</v>
      </c>
      <c r="E2192" t="s">
        <v>17</v>
      </c>
      <c r="F2192" s="8" t="str">
        <f t="shared" si="341"/>
        <v>Sep</v>
      </c>
      <c r="G2192">
        <v>8</v>
      </c>
      <c r="H2192" s="15" t="str">
        <f t="shared" si="342"/>
        <v>8-Sep-1989</v>
      </c>
      <c r="I2192" s="13">
        <v>32759</v>
      </c>
      <c r="J2192" s="18">
        <f t="shared" si="343"/>
        <v>33</v>
      </c>
      <c r="K2192">
        <v>3</v>
      </c>
      <c r="L2192" s="14">
        <v>38237.339999999997</v>
      </c>
      <c r="M2192" t="s">
        <v>8</v>
      </c>
      <c r="N2192">
        <f t="shared" si="344"/>
        <v>1</v>
      </c>
      <c r="O2192" s="8" t="str">
        <f t="shared" si="345"/>
        <v>tier - 2</v>
      </c>
      <c r="P2192" t="s">
        <v>9</v>
      </c>
      <c r="Q2192">
        <f t="shared" si="346"/>
        <v>1</v>
      </c>
      <c r="R2192" s="8" t="str">
        <f t="shared" si="347"/>
        <v>tier - 3</v>
      </c>
      <c r="S2192" t="s">
        <v>39</v>
      </c>
      <c r="T2192" s="8" t="str">
        <f t="shared" si="348"/>
        <v>R1011</v>
      </c>
    </row>
    <row r="2193" spans="1:20">
      <c r="A2193" t="s">
        <v>2219</v>
      </c>
      <c r="B2193" t="str">
        <f t="shared" si="349"/>
        <v>Id151</v>
      </c>
      <c r="C2193">
        <v>1964</v>
      </c>
      <c r="D2193" s="8">
        <f t="shared" si="340"/>
        <v>1964</v>
      </c>
      <c r="E2193" t="s">
        <v>15</v>
      </c>
      <c r="F2193" s="8" t="str">
        <f t="shared" si="341"/>
        <v>Jun</v>
      </c>
      <c r="G2193">
        <v>16</v>
      </c>
      <c r="H2193" s="15" t="str">
        <f t="shared" si="342"/>
        <v>16-Jun-1964</v>
      </c>
      <c r="I2193" s="13">
        <v>23544</v>
      </c>
      <c r="J2193" s="18">
        <f t="shared" si="343"/>
        <v>58</v>
      </c>
      <c r="K2193">
        <v>0</v>
      </c>
      <c r="L2193" s="14">
        <v>38241.74</v>
      </c>
      <c r="M2193" t="s">
        <v>8</v>
      </c>
      <c r="N2193">
        <f t="shared" si="344"/>
        <v>1</v>
      </c>
      <c r="O2193" s="8" t="str">
        <f t="shared" si="345"/>
        <v>tier - 2</v>
      </c>
      <c r="P2193" t="s">
        <v>9</v>
      </c>
      <c r="Q2193">
        <f t="shared" si="346"/>
        <v>1</v>
      </c>
      <c r="R2193" s="8" t="str">
        <f t="shared" si="347"/>
        <v>tier - 3</v>
      </c>
      <c r="S2193" t="s">
        <v>39</v>
      </c>
      <c r="T2193" s="8" t="str">
        <f t="shared" si="348"/>
        <v>R1011</v>
      </c>
    </row>
    <row r="2194" spans="1:20">
      <c r="A2194" t="s">
        <v>2220</v>
      </c>
      <c r="B2194" t="str">
        <f t="shared" si="349"/>
        <v>Id150</v>
      </c>
      <c r="C2194">
        <v>1980</v>
      </c>
      <c r="D2194" s="8">
        <f t="shared" si="340"/>
        <v>1980</v>
      </c>
      <c r="E2194" t="s">
        <v>32</v>
      </c>
      <c r="F2194" s="8" t="str">
        <f t="shared" si="341"/>
        <v>Aug</v>
      </c>
      <c r="G2194">
        <v>16</v>
      </c>
      <c r="H2194" s="15" t="str">
        <f t="shared" si="342"/>
        <v>16-Aug-1980</v>
      </c>
      <c r="I2194" s="13">
        <v>29449</v>
      </c>
      <c r="J2194" s="18">
        <f t="shared" si="343"/>
        <v>42</v>
      </c>
      <c r="K2194">
        <v>1</v>
      </c>
      <c r="L2194" s="14">
        <v>38245.589999999997</v>
      </c>
      <c r="M2194" t="s">
        <v>13</v>
      </c>
      <c r="N2194">
        <f t="shared" si="344"/>
        <v>240</v>
      </c>
      <c r="O2194" s="8" t="str">
        <f t="shared" si="345"/>
        <v>tier - 1</v>
      </c>
      <c r="P2194" t="s">
        <v>8</v>
      </c>
      <c r="Q2194">
        <f t="shared" si="346"/>
        <v>9</v>
      </c>
      <c r="R2194" s="8" t="str">
        <f t="shared" si="347"/>
        <v>tier - 2</v>
      </c>
      <c r="S2194" t="s">
        <v>10</v>
      </c>
      <c r="T2194" s="8" t="str">
        <f t="shared" si="348"/>
        <v>R1013</v>
      </c>
    </row>
    <row r="2195" spans="1:20">
      <c r="A2195" t="s">
        <v>2221</v>
      </c>
      <c r="B2195" t="str">
        <f t="shared" si="349"/>
        <v>Id149</v>
      </c>
      <c r="C2195">
        <v>1989</v>
      </c>
      <c r="D2195" s="8">
        <f t="shared" si="340"/>
        <v>1989</v>
      </c>
      <c r="E2195" t="s">
        <v>34</v>
      </c>
      <c r="F2195" s="8" t="str">
        <f t="shared" si="341"/>
        <v>Oct</v>
      </c>
      <c r="G2195">
        <v>30</v>
      </c>
      <c r="H2195" s="15" t="str">
        <f t="shared" si="342"/>
        <v>30-Oct-1989</v>
      </c>
      <c r="I2195" s="13">
        <v>32811</v>
      </c>
      <c r="J2195" s="18">
        <f t="shared" si="343"/>
        <v>33</v>
      </c>
      <c r="K2195">
        <v>1</v>
      </c>
      <c r="L2195" s="14">
        <v>38282.75</v>
      </c>
      <c r="M2195" t="s">
        <v>13</v>
      </c>
      <c r="N2195">
        <f t="shared" si="344"/>
        <v>240</v>
      </c>
      <c r="O2195" s="8" t="str">
        <f t="shared" si="345"/>
        <v>tier - 1</v>
      </c>
      <c r="P2195" t="s">
        <v>8</v>
      </c>
      <c r="Q2195">
        <f t="shared" si="346"/>
        <v>9</v>
      </c>
      <c r="R2195" s="8" t="str">
        <f t="shared" si="347"/>
        <v>tier - 2</v>
      </c>
      <c r="S2195" t="s">
        <v>10</v>
      </c>
      <c r="T2195" s="8" t="str">
        <f t="shared" si="348"/>
        <v>R1013</v>
      </c>
    </row>
    <row r="2196" spans="1:20">
      <c r="A2196" t="s">
        <v>2222</v>
      </c>
      <c r="B2196" t="str">
        <f t="shared" si="349"/>
        <v>Id148</v>
      </c>
      <c r="C2196">
        <v>1980</v>
      </c>
      <c r="D2196" s="8">
        <f t="shared" si="340"/>
        <v>1980</v>
      </c>
      <c r="E2196" t="s">
        <v>15</v>
      </c>
      <c r="F2196" s="8" t="str">
        <f t="shared" si="341"/>
        <v>Jun</v>
      </c>
      <c r="G2196">
        <v>12</v>
      </c>
      <c r="H2196" s="15" t="str">
        <f t="shared" si="342"/>
        <v>12-Jun-1980</v>
      </c>
      <c r="I2196" s="13">
        <v>29384</v>
      </c>
      <c r="J2196" s="18">
        <f t="shared" si="343"/>
        <v>42</v>
      </c>
      <c r="K2196">
        <v>2</v>
      </c>
      <c r="L2196" s="14">
        <v>38313.129999999997</v>
      </c>
      <c r="M2196" t="s">
        <v>13</v>
      </c>
      <c r="N2196">
        <f t="shared" si="344"/>
        <v>240</v>
      </c>
      <c r="O2196" s="8" t="str">
        <f t="shared" si="345"/>
        <v>tier - 1</v>
      </c>
      <c r="P2196" t="s">
        <v>9</v>
      </c>
      <c r="Q2196">
        <f t="shared" si="346"/>
        <v>1</v>
      </c>
      <c r="R2196" s="8" t="str">
        <f t="shared" si="347"/>
        <v>tier - 3</v>
      </c>
      <c r="S2196" t="s">
        <v>39</v>
      </c>
      <c r="T2196" s="8" t="str">
        <f t="shared" si="348"/>
        <v>R1011</v>
      </c>
    </row>
    <row r="2197" spans="1:20">
      <c r="A2197" t="s">
        <v>2223</v>
      </c>
      <c r="B2197" t="str">
        <f t="shared" si="349"/>
        <v>Id147</v>
      </c>
      <c r="C2197">
        <v>2002</v>
      </c>
      <c r="D2197" s="8">
        <f t="shared" si="340"/>
        <v>2002</v>
      </c>
      <c r="E2197" t="s">
        <v>17</v>
      </c>
      <c r="F2197" s="8" t="str">
        <f t="shared" si="341"/>
        <v>Sep</v>
      </c>
      <c r="G2197">
        <v>17</v>
      </c>
      <c r="H2197" s="15" t="str">
        <f t="shared" si="342"/>
        <v>17-Sep-2002</v>
      </c>
      <c r="I2197" s="13">
        <v>37516</v>
      </c>
      <c r="J2197" s="18">
        <f t="shared" si="343"/>
        <v>20</v>
      </c>
      <c r="K2197">
        <v>2</v>
      </c>
      <c r="L2197" s="14">
        <v>38344.57</v>
      </c>
      <c r="M2197" t="s">
        <v>13</v>
      </c>
      <c r="N2197">
        <f t="shared" si="344"/>
        <v>240</v>
      </c>
      <c r="O2197" s="8" t="str">
        <f t="shared" si="345"/>
        <v>tier - 1</v>
      </c>
      <c r="P2197" t="s">
        <v>9</v>
      </c>
      <c r="Q2197">
        <f t="shared" si="346"/>
        <v>1</v>
      </c>
      <c r="R2197" s="8" t="str">
        <f t="shared" si="347"/>
        <v>tier - 3</v>
      </c>
      <c r="S2197" t="s">
        <v>39</v>
      </c>
      <c r="T2197" s="8" t="str">
        <f t="shared" si="348"/>
        <v>R1011</v>
      </c>
    </row>
    <row r="2198" spans="1:20">
      <c r="A2198" t="s">
        <v>2224</v>
      </c>
      <c r="B2198" t="str">
        <f t="shared" si="349"/>
        <v>Id146</v>
      </c>
      <c r="C2198">
        <v>1970</v>
      </c>
      <c r="D2198" s="8">
        <f t="shared" si="340"/>
        <v>1970</v>
      </c>
      <c r="E2198" t="s">
        <v>32</v>
      </c>
      <c r="F2198" s="8" t="str">
        <f t="shared" si="341"/>
        <v>Aug</v>
      </c>
      <c r="G2198">
        <v>22</v>
      </c>
      <c r="H2198" s="15" t="str">
        <f t="shared" si="342"/>
        <v>22-Aug-1970</v>
      </c>
      <c r="I2198" s="13">
        <v>25802</v>
      </c>
      <c r="J2198" s="18">
        <f t="shared" si="343"/>
        <v>52</v>
      </c>
      <c r="K2198">
        <v>0</v>
      </c>
      <c r="L2198" s="14">
        <v>38389.79</v>
      </c>
      <c r="M2198" t="s">
        <v>8</v>
      </c>
      <c r="N2198">
        <f t="shared" si="344"/>
        <v>1</v>
      </c>
      <c r="O2198" s="8" t="str">
        <f t="shared" si="345"/>
        <v>tier - 2</v>
      </c>
      <c r="P2198" t="s">
        <v>9</v>
      </c>
      <c r="Q2198">
        <f t="shared" si="346"/>
        <v>1</v>
      </c>
      <c r="R2198" s="8" t="str">
        <f t="shared" si="347"/>
        <v>tier - 3</v>
      </c>
      <c r="S2198" t="s">
        <v>39</v>
      </c>
      <c r="T2198" s="8" t="str">
        <f t="shared" si="348"/>
        <v>R1011</v>
      </c>
    </row>
    <row r="2199" spans="1:20">
      <c r="A2199" t="s">
        <v>2225</v>
      </c>
      <c r="B2199" t="str">
        <f t="shared" si="349"/>
        <v>Id145</v>
      </c>
      <c r="C2199">
        <v>1971</v>
      </c>
      <c r="D2199" s="8">
        <f t="shared" si="340"/>
        <v>1971</v>
      </c>
      <c r="E2199" t="s">
        <v>27</v>
      </c>
      <c r="F2199" s="8" t="str">
        <f t="shared" si="341"/>
        <v>Dec</v>
      </c>
      <c r="G2199">
        <v>23</v>
      </c>
      <c r="H2199" s="15" t="str">
        <f t="shared" si="342"/>
        <v>23-Dec-1971</v>
      </c>
      <c r="I2199" s="13">
        <v>26290</v>
      </c>
      <c r="J2199" s="18">
        <f t="shared" si="343"/>
        <v>51</v>
      </c>
      <c r="K2199">
        <v>0</v>
      </c>
      <c r="L2199" s="14">
        <v>38405.26</v>
      </c>
      <c r="M2199" t="s">
        <v>8</v>
      </c>
      <c r="N2199">
        <f t="shared" si="344"/>
        <v>1</v>
      </c>
      <c r="O2199" s="8" t="str">
        <f t="shared" si="345"/>
        <v>tier - 2</v>
      </c>
      <c r="P2199" t="s">
        <v>13</v>
      </c>
      <c r="Q2199">
        <f t="shared" si="346"/>
        <v>2</v>
      </c>
      <c r="R2199" s="8" t="str">
        <f t="shared" si="347"/>
        <v>tier - 1</v>
      </c>
      <c r="S2199" t="s">
        <v>39</v>
      </c>
      <c r="T2199" s="8" t="str">
        <f t="shared" si="348"/>
        <v>R1011</v>
      </c>
    </row>
    <row r="2200" spans="1:20">
      <c r="A2200" t="s">
        <v>2226</v>
      </c>
      <c r="B2200" t="str">
        <f t="shared" si="349"/>
        <v>Id144</v>
      </c>
      <c r="C2200">
        <v>1986</v>
      </c>
      <c r="D2200" s="8">
        <f t="shared" si="340"/>
        <v>1986</v>
      </c>
      <c r="E2200" t="s">
        <v>15</v>
      </c>
      <c r="F2200" s="8" t="str">
        <f t="shared" si="341"/>
        <v>Jun</v>
      </c>
      <c r="G2200">
        <v>21</v>
      </c>
      <c r="H2200" s="15" t="str">
        <f t="shared" si="342"/>
        <v>21-Jun-1986</v>
      </c>
      <c r="I2200" s="13">
        <v>31584</v>
      </c>
      <c r="J2200" s="18">
        <f t="shared" si="343"/>
        <v>36</v>
      </c>
      <c r="K2200">
        <v>2</v>
      </c>
      <c r="L2200" s="14">
        <v>38415.47</v>
      </c>
      <c r="M2200" t="s">
        <v>13</v>
      </c>
      <c r="N2200">
        <f t="shared" si="344"/>
        <v>240</v>
      </c>
      <c r="O2200" s="8" t="str">
        <f t="shared" si="345"/>
        <v>tier - 1</v>
      </c>
      <c r="P2200" t="s">
        <v>8</v>
      </c>
      <c r="Q2200">
        <f t="shared" si="346"/>
        <v>9</v>
      </c>
      <c r="R2200" s="8" t="str">
        <f t="shared" si="347"/>
        <v>tier - 2</v>
      </c>
      <c r="S2200" t="s">
        <v>39</v>
      </c>
      <c r="T2200" s="8" t="str">
        <f t="shared" si="348"/>
        <v>R1011</v>
      </c>
    </row>
    <row r="2201" spans="1:20">
      <c r="A2201" t="s">
        <v>2227</v>
      </c>
      <c r="B2201" t="str">
        <f t="shared" si="349"/>
        <v>Id143</v>
      </c>
      <c r="C2201">
        <v>1999</v>
      </c>
      <c r="D2201" s="8">
        <f t="shared" si="340"/>
        <v>1999</v>
      </c>
      <c r="E2201" t="s">
        <v>12</v>
      </c>
      <c r="F2201" s="8" t="str">
        <f t="shared" si="341"/>
        <v>Nov</v>
      </c>
      <c r="G2201">
        <v>12</v>
      </c>
      <c r="H2201" s="15" t="str">
        <f t="shared" si="342"/>
        <v>12-Nov-1999</v>
      </c>
      <c r="I2201" s="13">
        <v>36476</v>
      </c>
      <c r="J2201" s="18">
        <f t="shared" si="343"/>
        <v>23</v>
      </c>
      <c r="K2201">
        <v>2</v>
      </c>
      <c r="L2201" s="14">
        <v>38511.629999999997</v>
      </c>
      <c r="M2201" t="s">
        <v>8</v>
      </c>
      <c r="N2201">
        <f t="shared" si="344"/>
        <v>1</v>
      </c>
      <c r="O2201" s="8" t="str">
        <f t="shared" si="345"/>
        <v>tier - 2</v>
      </c>
      <c r="P2201" t="s">
        <v>8</v>
      </c>
      <c r="Q2201">
        <f t="shared" si="346"/>
        <v>9</v>
      </c>
      <c r="R2201" s="8" t="str">
        <f t="shared" si="347"/>
        <v>tier - 2</v>
      </c>
      <c r="S2201" t="s">
        <v>244</v>
      </c>
      <c r="T2201" s="8" t="str">
        <f t="shared" si="348"/>
        <v>R1024</v>
      </c>
    </row>
    <row r="2202" spans="1:20">
      <c r="A2202" t="s">
        <v>2228</v>
      </c>
      <c r="B2202" t="str">
        <f t="shared" si="349"/>
        <v>Id142</v>
      </c>
      <c r="C2202">
        <v>1990</v>
      </c>
      <c r="D2202" s="8">
        <f t="shared" si="340"/>
        <v>1990</v>
      </c>
      <c r="E2202" t="s">
        <v>7</v>
      </c>
      <c r="F2202" s="8" t="str">
        <f t="shared" si="341"/>
        <v>Jul</v>
      </c>
      <c r="G2202">
        <v>13</v>
      </c>
      <c r="H2202" s="15" t="str">
        <f t="shared" si="342"/>
        <v>13-Jul-1990</v>
      </c>
      <c r="I2202" s="13">
        <v>33067</v>
      </c>
      <c r="J2202" s="18">
        <f t="shared" si="343"/>
        <v>32</v>
      </c>
      <c r="K2202">
        <v>3</v>
      </c>
      <c r="L2202" s="14">
        <v>38652.089999999997</v>
      </c>
      <c r="M2202" t="s">
        <v>8</v>
      </c>
      <c r="N2202">
        <f t="shared" si="344"/>
        <v>1</v>
      </c>
      <c r="O2202" s="8" t="str">
        <f t="shared" si="345"/>
        <v>tier - 2</v>
      </c>
      <c r="P2202" t="s">
        <v>8</v>
      </c>
      <c r="Q2202">
        <f t="shared" si="346"/>
        <v>9</v>
      </c>
      <c r="R2202" s="8" t="str">
        <f t="shared" si="347"/>
        <v>tier - 2</v>
      </c>
      <c r="S2202" t="s">
        <v>39</v>
      </c>
      <c r="T2202" s="8" t="str">
        <f t="shared" si="348"/>
        <v>R1011</v>
      </c>
    </row>
    <row r="2203" spans="1:20">
      <c r="A2203" t="s">
        <v>2229</v>
      </c>
      <c r="B2203" t="str">
        <f t="shared" si="349"/>
        <v>Id141</v>
      </c>
      <c r="C2203">
        <v>1986</v>
      </c>
      <c r="D2203" s="8">
        <f t="shared" si="340"/>
        <v>1986</v>
      </c>
      <c r="E2203" t="s">
        <v>7</v>
      </c>
      <c r="F2203" s="8" t="str">
        <f t="shared" si="341"/>
        <v>Jul</v>
      </c>
      <c r="G2203">
        <v>20</v>
      </c>
      <c r="H2203" s="15" t="str">
        <f t="shared" si="342"/>
        <v>20-Jul-1986</v>
      </c>
      <c r="I2203" s="13">
        <v>31613</v>
      </c>
      <c r="J2203" s="18">
        <f t="shared" si="343"/>
        <v>36</v>
      </c>
      <c r="K2203">
        <v>1</v>
      </c>
      <c r="L2203" s="14">
        <v>38709.18</v>
      </c>
      <c r="M2203" t="s">
        <v>13</v>
      </c>
      <c r="N2203">
        <f t="shared" si="344"/>
        <v>240</v>
      </c>
      <c r="O2203" s="8" t="str">
        <f t="shared" si="345"/>
        <v>tier - 1</v>
      </c>
      <c r="P2203" t="s">
        <v>9</v>
      </c>
      <c r="Q2203">
        <f t="shared" si="346"/>
        <v>1</v>
      </c>
      <c r="R2203" s="8" t="str">
        <f t="shared" si="347"/>
        <v>tier - 3</v>
      </c>
      <c r="S2203" t="s">
        <v>10</v>
      </c>
      <c r="T2203" s="8" t="str">
        <f t="shared" si="348"/>
        <v>R1013</v>
      </c>
    </row>
    <row r="2204" spans="1:20">
      <c r="A2204" t="s">
        <v>28</v>
      </c>
      <c r="B2204" t="str">
        <f t="shared" si="349"/>
        <v>Unknown</v>
      </c>
      <c r="C2204">
        <v>1991</v>
      </c>
      <c r="D2204" s="8">
        <f t="shared" si="340"/>
        <v>1991</v>
      </c>
      <c r="E2204" t="s">
        <v>12</v>
      </c>
      <c r="F2204" s="8" t="str">
        <f t="shared" si="341"/>
        <v>Nov</v>
      </c>
      <c r="G2204">
        <v>22</v>
      </c>
      <c r="H2204" s="15" t="str">
        <f t="shared" si="342"/>
        <v>22-Nov-1991</v>
      </c>
      <c r="I2204" s="13">
        <v>33564</v>
      </c>
      <c r="J2204" s="18">
        <f t="shared" si="343"/>
        <v>31</v>
      </c>
      <c r="K2204">
        <v>2</v>
      </c>
      <c r="L2204" s="14">
        <v>38711</v>
      </c>
      <c r="M2204" t="s">
        <v>13</v>
      </c>
      <c r="N2204">
        <f t="shared" si="344"/>
        <v>240</v>
      </c>
      <c r="O2204" s="8" t="str">
        <f t="shared" si="345"/>
        <v>tier - 1</v>
      </c>
      <c r="P2204" t="s">
        <v>9</v>
      </c>
      <c r="Q2204">
        <f t="shared" si="346"/>
        <v>1</v>
      </c>
      <c r="R2204" s="8" t="str">
        <f t="shared" si="347"/>
        <v>tier - 3</v>
      </c>
      <c r="S2204" t="s">
        <v>39</v>
      </c>
      <c r="T2204" s="8" t="str">
        <f t="shared" si="348"/>
        <v>R1011</v>
      </c>
    </row>
    <row r="2205" spans="1:20">
      <c r="A2205" t="s">
        <v>2230</v>
      </c>
      <c r="B2205" t="str">
        <f t="shared" si="349"/>
        <v>Id140</v>
      </c>
      <c r="C2205">
        <v>1991</v>
      </c>
      <c r="D2205" s="8">
        <f t="shared" si="340"/>
        <v>1991</v>
      </c>
      <c r="E2205" t="s">
        <v>12</v>
      </c>
      <c r="F2205" s="8" t="str">
        <f t="shared" si="341"/>
        <v>Nov</v>
      </c>
      <c r="G2205">
        <v>2</v>
      </c>
      <c r="H2205" s="15" t="str">
        <f t="shared" si="342"/>
        <v>2-Nov-1991</v>
      </c>
      <c r="I2205" s="13">
        <v>33544</v>
      </c>
      <c r="J2205" s="18">
        <f t="shared" si="343"/>
        <v>31</v>
      </c>
      <c r="K2205">
        <v>2</v>
      </c>
      <c r="L2205" s="14">
        <v>38711</v>
      </c>
      <c r="M2205" t="s">
        <v>8</v>
      </c>
      <c r="N2205">
        <f t="shared" si="344"/>
        <v>1</v>
      </c>
      <c r="O2205" s="8" t="str">
        <f t="shared" si="345"/>
        <v>tier - 2</v>
      </c>
      <c r="P2205" t="s">
        <v>8</v>
      </c>
      <c r="Q2205">
        <f t="shared" si="346"/>
        <v>9</v>
      </c>
      <c r="R2205" s="8" t="str">
        <f t="shared" si="347"/>
        <v>tier - 2</v>
      </c>
      <c r="S2205" t="s">
        <v>39</v>
      </c>
      <c r="T2205" s="8" t="str">
        <f t="shared" si="348"/>
        <v>R1011</v>
      </c>
    </row>
    <row r="2206" spans="1:20">
      <c r="A2206" t="s">
        <v>2231</v>
      </c>
      <c r="B2206" t="str">
        <f t="shared" si="349"/>
        <v>Id139</v>
      </c>
      <c r="C2206">
        <v>1976</v>
      </c>
      <c r="D2206" s="8">
        <f t="shared" si="340"/>
        <v>1976</v>
      </c>
      <c r="E2206" t="s">
        <v>15</v>
      </c>
      <c r="F2206" s="8" t="str">
        <f t="shared" si="341"/>
        <v>Jun</v>
      </c>
      <c r="G2206">
        <v>15</v>
      </c>
      <c r="H2206" s="15" t="str">
        <f t="shared" si="342"/>
        <v>15-Jun-1976</v>
      </c>
      <c r="I2206" s="13">
        <v>27926</v>
      </c>
      <c r="J2206" s="18">
        <f t="shared" si="343"/>
        <v>46</v>
      </c>
      <c r="K2206">
        <v>2</v>
      </c>
      <c r="L2206" s="14">
        <v>38740.120000000003</v>
      </c>
      <c r="M2206" t="s">
        <v>8</v>
      </c>
      <c r="N2206">
        <f t="shared" si="344"/>
        <v>1</v>
      </c>
      <c r="O2206" s="8" t="str">
        <f t="shared" si="345"/>
        <v>tier - 2</v>
      </c>
      <c r="P2206" t="s">
        <v>8</v>
      </c>
      <c r="Q2206">
        <f t="shared" si="346"/>
        <v>9</v>
      </c>
      <c r="R2206" s="8" t="str">
        <f t="shared" si="347"/>
        <v>tier - 2</v>
      </c>
      <c r="S2206" t="s">
        <v>20</v>
      </c>
      <c r="T2206" s="8" t="str">
        <f t="shared" si="348"/>
        <v>R1012</v>
      </c>
    </row>
    <row r="2207" spans="1:20">
      <c r="A2207" t="s">
        <v>2232</v>
      </c>
      <c r="B2207" t="str">
        <f t="shared" si="349"/>
        <v>Id138</v>
      </c>
      <c r="C2207">
        <v>1991</v>
      </c>
      <c r="D2207" s="8">
        <f t="shared" si="340"/>
        <v>1991</v>
      </c>
      <c r="E2207" t="s">
        <v>12</v>
      </c>
      <c r="F2207" s="8" t="str">
        <f t="shared" si="341"/>
        <v>Nov</v>
      </c>
      <c r="G2207">
        <v>8</v>
      </c>
      <c r="H2207" s="15" t="str">
        <f t="shared" si="342"/>
        <v>8-Nov-1991</v>
      </c>
      <c r="I2207" s="13">
        <v>33550</v>
      </c>
      <c r="J2207" s="18">
        <f t="shared" si="343"/>
        <v>31</v>
      </c>
      <c r="K2207">
        <v>3</v>
      </c>
      <c r="L2207" s="14">
        <v>38746.36</v>
      </c>
      <c r="M2207" t="s">
        <v>13</v>
      </c>
      <c r="N2207">
        <f t="shared" si="344"/>
        <v>240</v>
      </c>
      <c r="O2207" s="8" t="str">
        <f t="shared" si="345"/>
        <v>tier - 1</v>
      </c>
      <c r="P2207" t="s">
        <v>8</v>
      </c>
      <c r="Q2207">
        <f t="shared" si="346"/>
        <v>9</v>
      </c>
      <c r="R2207" s="8" t="str">
        <f t="shared" si="347"/>
        <v>tier - 2</v>
      </c>
      <c r="S2207" t="s">
        <v>20</v>
      </c>
      <c r="T2207" s="8" t="str">
        <f t="shared" si="348"/>
        <v>R1012</v>
      </c>
    </row>
    <row r="2208" spans="1:20">
      <c r="A2208" t="s">
        <v>2233</v>
      </c>
      <c r="B2208" t="str">
        <f t="shared" si="349"/>
        <v>Id137</v>
      </c>
      <c r="C2208">
        <v>2004</v>
      </c>
      <c r="D2208" s="8">
        <f t="shared" si="340"/>
        <v>2004</v>
      </c>
      <c r="E2208" t="s">
        <v>27</v>
      </c>
      <c r="F2208" s="8" t="str">
        <f t="shared" si="341"/>
        <v>Dec</v>
      </c>
      <c r="G2208">
        <v>5</v>
      </c>
      <c r="H2208" s="15" t="str">
        <f t="shared" si="342"/>
        <v>5-Dec-2004</v>
      </c>
      <c r="I2208" s="13">
        <v>38326</v>
      </c>
      <c r="J2208" s="18">
        <f t="shared" si="343"/>
        <v>18</v>
      </c>
      <c r="K2208">
        <v>0</v>
      </c>
      <c r="L2208" s="14">
        <v>38792.69</v>
      </c>
      <c r="M2208" t="s">
        <v>8</v>
      </c>
      <c r="N2208">
        <f t="shared" si="344"/>
        <v>1</v>
      </c>
      <c r="O2208" s="8" t="str">
        <f t="shared" si="345"/>
        <v>tier - 2</v>
      </c>
      <c r="P2208" t="s">
        <v>8</v>
      </c>
      <c r="Q2208">
        <f t="shared" si="346"/>
        <v>9</v>
      </c>
      <c r="R2208" s="8" t="str">
        <f t="shared" si="347"/>
        <v>tier - 2</v>
      </c>
      <c r="S2208" t="s">
        <v>10</v>
      </c>
      <c r="T2208" s="8" t="str">
        <f t="shared" si="348"/>
        <v>R1013</v>
      </c>
    </row>
    <row r="2209" spans="1:20">
      <c r="A2209" t="s">
        <v>2234</v>
      </c>
      <c r="B2209" t="str">
        <f t="shared" si="349"/>
        <v>Id136</v>
      </c>
      <c r="C2209">
        <v>1979</v>
      </c>
      <c r="D2209" s="8">
        <f t="shared" si="340"/>
        <v>1979</v>
      </c>
      <c r="E2209" t="s">
        <v>27</v>
      </c>
      <c r="F2209" s="8" t="str">
        <f t="shared" si="341"/>
        <v>Dec</v>
      </c>
      <c r="G2209">
        <v>3</v>
      </c>
      <c r="H2209" s="15" t="str">
        <f t="shared" si="342"/>
        <v>3-Dec-1979</v>
      </c>
      <c r="I2209" s="13">
        <v>29192</v>
      </c>
      <c r="J2209" s="18">
        <f t="shared" si="343"/>
        <v>43</v>
      </c>
      <c r="K2209">
        <v>2</v>
      </c>
      <c r="L2209" s="14">
        <v>38836.980000000003</v>
      </c>
      <c r="M2209" t="s">
        <v>8</v>
      </c>
      <c r="N2209">
        <f t="shared" si="344"/>
        <v>1</v>
      </c>
      <c r="O2209" s="8" t="str">
        <f t="shared" si="345"/>
        <v>tier - 2</v>
      </c>
      <c r="P2209" t="s">
        <v>13</v>
      </c>
      <c r="Q2209">
        <f t="shared" si="346"/>
        <v>2</v>
      </c>
      <c r="R2209" s="8" t="str">
        <f t="shared" si="347"/>
        <v>tier - 1</v>
      </c>
      <c r="S2209" t="s">
        <v>39</v>
      </c>
      <c r="T2209" s="8" t="str">
        <f t="shared" si="348"/>
        <v>R1011</v>
      </c>
    </row>
    <row r="2210" spans="1:20">
      <c r="A2210" t="s">
        <v>2235</v>
      </c>
      <c r="B2210" t="str">
        <f t="shared" si="349"/>
        <v>Id135</v>
      </c>
      <c r="C2210">
        <v>1964</v>
      </c>
      <c r="D2210" s="8">
        <f t="shared" si="340"/>
        <v>1964</v>
      </c>
      <c r="E2210" t="s">
        <v>15</v>
      </c>
      <c r="F2210" s="8" t="str">
        <f t="shared" si="341"/>
        <v>Jun</v>
      </c>
      <c r="G2210">
        <v>6</v>
      </c>
      <c r="H2210" s="15" t="str">
        <f t="shared" si="342"/>
        <v>6-Jun-1964</v>
      </c>
      <c r="I2210" s="13">
        <v>23534</v>
      </c>
      <c r="J2210" s="18">
        <f t="shared" si="343"/>
        <v>59</v>
      </c>
      <c r="K2210">
        <v>0</v>
      </c>
      <c r="L2210" s="14">
        <v>38869.25</v>
      </c>
      <c r="M2210" t="s">
        <v>8</v>
      </c>
      <c r="N2210">
        <f t="shared" si="344"/>
        <v>1</v>
      </c>
      <c r="O2210" s="8" t="str">
        <f t="shared" si="345"/>
        <v>tier - 2</v>
      </c>
      <c r="P2210" t="s">
        <v>8</v>
      </c>
      <c r="Q2210">
        <f t="shared" si="346"/>
        <v>9</v>
      </c>
      <c r="R2210" s="8" t="str">
        <f t="shared" si="347"/>
        <v>tier - 2</v>
      </c>
      <c r="S2210" t="s">
        <v>39</v>
      </c>
      <c r="T2210" s="8" t="str">
        <f t="shared" si="348"/>
        <v>R1011</v>
      </c>
    </row>
    <row r="2211" spans="1:20">
      <c r="A2211" t="s">
        <v>2236</v>
      </c>
      <c r="B2211" t="str">
        <f t="shared" si="349"/>
        <v>Id134</v>
      </c>
      <c r="C2211">
        <v>1967</v>
      </c>
      <c r="D2211" s="8">
        <f t="shared" si="340"/>
        <v>1967</v>
      </c>
      <c r="E2211" t="s">
        <v>7</v>
      </c>
      <c r="F2211" s="8" t="str">
        <f t="shared" si="341"/>
        <v>Jul</v>
      </c>
      <c r="G2211">
        <v>30</v>
      </c>
      <c r="H2211" s="15" t="str">
        <f t="shared" si="342"/>
        <v>30-Jul-1967</v>
      </c>
      <c r="I2211" s="13">
        <v>24683</v>
      </c>
      <c r="J2211" s="18">
        <f t="shared" si="343"/>
        <v>55</v>
      </c>
      <c r="K2211">
        <v>0</v>
      </c>
      <c r="L2211" s="14">
        <v>38893.360000000001</v>
      </c>
      <c r="M2211" t="s">
        <v>13</v>
      </c>
      <c r="N2211">
        <f t="shared" si="344"/>
        <v>240</v>
      </c>
      <c r="O2211" s="8" t="str">
        <f t="shared" si="345"/>
        <v>tier - 1</v>
      </c>
      <c r="P2211" t="s">
        <v>8</v>
      </c>
      <c r="Q2211">
        <f t="shared" si="346"/>
        <v>9</v>
      </c>
      <c r="R2211" s="8" t="str">
        <f t="shared" si="347"/>
        <v>tier - 2</v>
      </c>
      <c r="S2211" t="s">
        <v>39</v>
      </c>
      <c r="T2211" s="8" t="str">
        <f t="shared" si="348"/>
        <v>R1011</v>
      </c>
    </row>
    <row r="2212" spans="1:20">
      <c r="A2212" t="s">
        <v>2237</v>
      </c>
      <c r="B2212" t="str">
        <f t="shared" si="349"/>
        <v>Id133</v>
      </c>
      <c r="C2212">
        <v>1987</v>
      </c>
      <c r="D2212" s="8">
        <f t="shared" si="340"/>
        <v>1987</v>
      </c>
      <c r="E2212" t="s">
        <v>15</v>
      </c>
      <c r="F2212" s="8" t="str">
        <f t="shared" si="341"/>
        <v>Jun</v>
      </c>
      <c r="G2212">
        <v>16</v>
      </c>
      <c r="H2212" s="15" t="str">
        <f t="shared" si="342"/>
        <v>16-Jun-1987</v>
      </c>
      <c r="I2212" s="13">
        <v>31944</v>
      </c>
      <c r="J2212" s="18">
        <f t="shared" si="343"/>
        <v>35</v>
      </c>
      <c r="K2212">
        <v>3</v>
      </c>
      <c r="L2212" s="14">
        <v>38924.04</v>
      </c>
      <c r="M2212" t="s">
        <v>8</v>
      </c>
      <c r="N2212">
        <f t="shared" si="344"/>
        <v>1</v>
      </c>
      <c r="O2212" s="8" t="str">
        <f t="shared" si="345"/>
        <v>tier - 2</v>
      </c>
      <c r="P2212" t="s">
        <v>8</v>
      </c>
      <c r="Q2212">
        <f t="shared" si="346"/>
        <v>9</v>
      </c>
      <c r="R2212" s="8" t="str">
        <f t="shared" si="347"/>
        <v>tier - 2</v>
      </c>
      <c r="S2212" t="s">
        <v>39</v>
      </c>
      <c r="T2212" s="8" t="str">
        <f t="shared" si="348"/>
        <v>R1011</v>
      </c>
    </row>
    <row r="2213" spans="1:20">
      <c r="A2213" t="s">
        <v>2238</v>
      </c>
      <c r="B2213" t="str">
        <f t="shared" si="349"/>
        <v>Id132</v>
      </c>
      <c r="C2213">
        <v>1976</v>
      </c>
      <c r="D2213" s="8">
        <f t="shared" si="340"/>
        <v>1976</v>
      </c>
      <c r="E2213" t="s">
        <v>27</v>
      </c>
      <c r="F2213" s="8" t="str">
        <f t="shared" si="341"/>
        <v>Dec</v>
      </c>
      <c r="G2213">
        <v>15</v>
      </c>
      <c r="H2213" s="15" t="str">
        <f t="shared" si="342"/>
        <v>15-Dec-1976</v>
      </c>
      <c r="I2213" s="13">
        <v>28109</v>
      </c>
      <c r="J2213" s="18">
        <f t="shared" si="343"/>
        <v>46</v>
      </c>
      <c r="K2213">
        <v>2</v>
      </c>
      <c r="L2213" s="14">
        <v>38932.559999999998</v>
      </c>
      <c r="M2213" t="s">
        <v>8</v>
      </c>
      <c r="N2213">
        <f t="shared" si="344"/>
        <v>1</v>
      </c>
      <c r="O2213" s="8" t="str">
        <f t="shared" si="345"/>
        <v>tier - 2</v>
      </c>
      <c r="P2213" t="s">
        <v>9</v>
      </c>
      <c r="Q2213">
        <f t="shared" si="346"/>
        <v>1</v>
      </c>
      <c r="R2213" s="8" t="str">
        <f t="shared" si="347"/>
        <v>tier - 3</v>
      </c>
      <c r="S2213" t="s">
        <v>39</v>
      </c>
      <c r="T2213" s="8" t="str">
        <f t="shared" si="348"/>
        <v>R1011</v>
      </c>
    </row>
    <row r="2214" spans="1:20">
      <c r="A2214" t="s">
        <v>2239</v>
      </c>
      <c r="B2214" t="str">
        <f t="shared" si="349"/>
        <v>Id131</v>
      </c>
      <c r="C2214">
        <v>1980</v>
      </c>
      <c r="D2214" s="8">
        <f t="shared" si="340"/>
        <v>1980</v>
      </c>
      <c r="E2214" t="s">
        <v>17</v>
      </c>
      <c r="F2214" s="8" t="str">
        <f t="shared" si="341"/>
        <v>Sep</v>
      </c>
      <c r="G2214">
        <v>24</v>
      </c>
      <c r="H2214" s="15" t="str">
        <f t="shared" si="342"/>
        <v>24-Sep-1980</v>
      </c>
      <c r="I2214" s="13">
        <v>29488</v>
      </c>
      <c r="J2214" s="18">
        <f t="shared" si="343"/>
        <v>42</v>
      </c>
      <c r="K2214">
        <v>2</v>
      </c>
      <c r="L2214" s="14">
        <v>38947.43</v>
      </c>
      <c r="M2214" t="s">
        <v>8</v>
      </c>
      <c r="N2214">
        <f t="shared" si="344"/>
        <v>1</v>
      </c>
      <c r="O2214" s="8" t="str">
        <f t="shared" si="345"/>
        <v>tier - 2</v>
      </c>
      <c r="P2214" t="s">
        <v>9</v>
      </c>
      <c r="Q2214">
        <f t="shared" si="346"/>
        <v>1</v>
      </c>
      <c r="R2214" s="8" t="str">
        <f t="shared" si="347"/>
        <v>tier - 3</v>
      </c>
      <c r="S2214" t="s">
        <v>39</v>
      </c>
      <c r="T2214" s="8" t="str">
        <f t="shared" si="348"/>
        <v>R1011</v>
      </c>
    </row>
    <row r="2215" spans="1:20">
      <c r="A2215" t="s">
        <v>2240</v>
      </c>
      <c r="B2215" t="str">
        <f t="shared" si="349"/>
        <v>Id130</v>
      </c>
      <c r="C2215">
        <v>1978</v>
      </c>
      <c r="D2215" s="8">
        <f t="shared" si="340"/>
        <v>1978</v>
      </c>
      <c r="E2215" t="s">
        <v>34</v>
      </c>
      <c r="F2215" s="8" t="str">
        <f t="shared" si="341"/>
        <v>Oct</v>
      </c>
      <c r="G2215">
        <v>12</v>
      </c>
      <c r="H2215" s="15" t="str">
        <f t="shared" si="342"/>
        <v>12-Oct-1978</v>
      </c>
      <c r="I2215" s="13">
        <v>28775</v>
      </c>
      <c r="J2215" s="18">
        <f t="shared" si="343"/>
        <v>44</v>
      </c>
      <c r="K2215">
        <v>2</v>
      </c>
      <c r="L2215" s="14">
        <v>38998.550000000003</v>
      </c>
      <c r="M2215" t="s">
        <v>13</v>
      </c>
      <c r="N2215">
        <f t="shared" si="344"/>
        <v>240</v>
      </c>
      <c r="O2215" s="8" t="str">
        <f t="shared" si="345"/>
        <v>tier - 1</v>
      </c>
      <c r="P2215" t="s">
        <v>13</v>
      </c>
      <c r="Q2215">
        <f t="shared" si="346"/>
        <v>2</v>
      </c>
      <c r="R2215" s="8" t="str">
        <f t="shared" si="347"/>
        <v>tier - 1</v>
      </c>
      <c r="S2215" t="s">
        <v>39</v>
      </c>
      <c r="T2215" s="8" t="str">
        <f t="shared" si="348"/>
        <v>R1011</v>
      </c>
    </row>
    <row r="2216" spans="1:20">
      <c r="A2216" t="s">
        <v>2241</v>
      </c>
      <c r="B2216" t="str">
        <f t="shared" si="349"/>
        <v>Id129</v>
      </c>
      <c r="C2216">
        <v>1985</v>
      </c>
      <c r="D2216" s="8">
        <f t="shared" si="340"/>
        <v>1985</v>
      </c>
      <c r="E2216" t="s">
        <v>17</v>
      </c>
      <c r="F2216" s="8" t="str">
        <f t="shared" si="341"/>
        <v>Sep</v>
      </c>
      <c r="G2216">
        <v>20</v>
      </c>
      <c r="H2216" s="15" t="str">
        <f t="shared" si="342"/>
        <v>20-Sep-1985</v>
      </c>
      <c r="I2216" s="13">
        <v>31310</v>
      </c>
      <c r="J2216" s="18">
        <f t="shared" si="343"/>
        <v>37</v>
      </c>
      <c r="K2216">
        <v>1</v>
      </c>
      <c r="L2216" s="14">
        <v>39047.29</v>
      </c>
      <c r="M2216" t="s">
        <v>13</v>
      </c>
      <c r="N2216">
        <f t="shared" si="344"/>
        <v>240</v>
      </c>
      <c r="O2216" s="8" t="str">
        <f t="shared" si="345"/>
        <v>tier - 1</v>
      </c>
      <c r="P2216" t="s">
        <v>9</v>
      </c>
      <c r="Q2216">
        <f t="shared" si="346"/>
        <v>1</v>
      </c>
      <c r="R2216" s="8" t="str">
        <f t="shared" si="347"/>
        <v>tier - 3</v>
      </c>
      <c r="S2216" t="s">
        <v>353</v>
      </c>
      <c r="T2216" s="8" t="str">
        <f t="shared" si="348"/>
        <v>R1017</v>
      </c>
    </row>
    <row r="2217" spans="1:20">
      <c r="A2217" t="s">
        <v>2242</v>
      </c>
      <c r="B2217" t="str">
        <f t="shared" si="349"/>
        <v>Id128</v>
      </c>
      <c r="C2217">
        <v>1982</v>
      </c>
      <c r="D2217" s="8">
        <f t="shared" si="340"/>
        <v>1982</v>
      </c>
      <c r="E2217" t="s">
        <v>32</v>
      </c>
      <c r="F2217" s="8" t="str">
        <f t="shared" si="341"/>
        <v>Aug</v>
      </c>
      <c r="G2217">
        <v>4</v>
      </c>
      <c r="H2217" s="15" t="str">
        <f t="shared" si="342"/>
        <v>4-Aug-1982</v>
      </c>
      <c r="I2217" s="13">
        <v>30167</v>
      </c>
      <c r="J2217" s="18">
        <f t="shared" si="343"/>
        <v>40</v>
      </c>
      <c r="K2217">
        <v>1</v>
      </c>
      <c r="L2217" s="14">
        <v>39125.33</v>
      </c>
      <c r="M2217" t="s">
        <v>13</v>
      </c>
      <c r="N2217">
        <f t="shared" si="344"/>
        <v>240</v>
      </c>
      <c r="O2217" s="8" t="str">
        <f t="shared" si="345"/>
        <v>tier - 1</v>
      </c>
      <c r="P2217" t="s">
        <v>13</v>
      </c>
      <c r="Q2217">
        <f t="shared" si="346"/>
        <v>2</v>
      </c>
      <c r="R2217" s="8" t="str">
        <f t="shared" si="347"/>
        <v>tier - 1</v>
      </c>
      <c r="S2217" t="s">
        <v>165</v>
      </c>
      <c r="T2217" s="8" t="str">
        <f t="shared" si="348"/>
        <v>R1016</v>
      </c>
    </row>
    <row r="2218" spans="1:20">
      <c r="A2218" t="s">
        <v>2243</v>
      </c>
      <c r="B2218" t="str">
        <f t="shared" si="349"/>
        <v>Id127</v>
      </c>
      <c r="C2218">
        <v>1962</v>
      </c>
      <c r="D2218" s="8">
        <f t="shared" si="340"/>
        <v>1962</v>
      </c>
      <c r="E2218" t="s">
        <v>7</v>
      </c>
      <c r="F2218" s="8" t="str">
        <f t="shared" si="341"/>
        <v>Jul</v>
      </c>
      <c r="G2218">
        <v>7</v>
      </c>
      <c r="H2218" s="15" t="str">
        <f t="shared" si="342"/>
        <v>7-Jul-1962</v>
      </c>
      <c r="I2218" s="13">
        <v>22834</v>
      </c>
      <c r="J2218" s="18">
        <f t="shared" si="343"/>
        <v>60</v>
      </c>
      <c r="K2218">
        <v>0</v>
      </c>
      <c r="L2218" s="14">
        <v>39221.120000000003</v>
      </c>
      <c r="M2218" t="s">
        <v>8</v>
      </c>
      <c r="N2218">
        <f t="shared" si="344"/>
        <v>1</v>
      </c>
      <c r="O2218" s="8" t="str">
        <f t="shared" si="345"/>
        <v>tier - 2</v>
      </c>
      <c r="P2218" t="s">
        <v>13</v>
      </c>
      <c r="Q2218">
        <f t="shared" si="346"/>
        <v>2</v>
      </c>
      <c r="R2218" s="8" t="str">
        <f t="shared" si="347"/>
        <v>tier - 1</v>
      </c>
      <c r="S2218" t="s">
        <v>39</v>
      </c>
      <c r="T2218" s="8" t="str">
        <f t="shared" si="348"/>
        <v>R1011</v>
      </c>
    </row>
    <row r="2219" spans="1:20">
      <c r="A2219" t="s">
        <v>2244</v>
      </c>
      <c r="B2219" t="str">
        <f t="shared" si="349"/>
        <v>Id126</v>
      </c>
      <c r="C2219">
        <v>1992</v>
      </c>
      <c r="D2219" s="8">
        <f t="shared" si="340"/>
        <v>1992</v>
      </c>
      <c r="E2219" t="s">
        <v>12</v>
      </c>
      <c r="F2219" s="8" t="str">
        <f t="shared" si="341"/>
        <v>Nov</v>
      </c>
      <c r="G2219">
        <v>30</v>
      </c>
      <c r="H2219" s="15" t="str">
        <f t="shared" si="342"/>
        <v>30-Nov-1992</v>
      </c>
      <c r="I2219" s="13">
        <v>33938</v>
      </c>
      <c r="J2219" s="18">
        <f t="shared" si="343"/>
        <v>30</v>
      </c>
      <c r="K2219">
        <v>2</v>
      </c>
      <c r="L2219" s="14">
        <v>39241.440000000002</v>
      </c>
      <c r="M2219" t="s">
        <v>13</v>
      </c>
      <c r="N2219">
        <f t="shared" si="344"/>
        <v>240</v>
      </c>
      <c r="O2219" s="8" t="str">
        <f t="shared" si="345"/>
        <v>tier - 1</v>
      </c>
      <c r="P2219" t="s">
        <v>9</v>
      </c>
      <c r="Q2219">
        <f t="shared" si="346"/>
        <v>1</v>
      </c>
      <c r="R2219" s="8" t="str">
        <f t="shared" si="347"/>
        <v>tier - 3</v>
      </c>
      <c r="S2219" t="s">
        <v>39</v>
      </c>
      <c r="T2219" s="8" t="str">
        <f t="shared" si="348"/>
        <v>R1011</v>
      </c>
    </row>
    <row r="2220" spans="1:20">
      <c r="A2220" t="s">
        <v>2245</v>
      </c>
      <c r="B2220" t="str">
        <f t="shared" si="349"/>
        <v>Id125</v>
      </c>
      <c r="C2220">
        <v>1982</v>
      </c>
      <c r="D2220" s="8">
        <f t="shared" si="340"/>
        <v>1982</v>
      </c>
      <c r="E2220" t="s">
        <v>32</v>
      </c>
      <c r="F2220" s="8" t="str">
        <f t="shared" si="341"/>
        <v>Aug</v>
      </c>
      <c r="G2220">
        <v>16</v>
      </c>
      <c r="H2220" s="15" t="str">
        <f t="shared" si="342"/>
        <v>16-Aug-1982</v>
      </c>
      <c r="I2220" s="13">
        <v>30179</v>
      </c>
      <c r="J2220" s="18">
        <f t="shared" si="343"/>
        <v>40</v>
      </c>
      <c r="K2220">
        <v>3</v>
      </c>
      <c r="L2220" s="14">
        <v>39315.279999999999</v>
      </c>
      <c r="M2220" t="s">
        <v>8</v>
      </c>
      <c r="N2220">
        <f t="shared" si="344"/>
        <v>1</v>
      </c>
      <c r="O2220" s="8" t="str">
        <f t="shared" si="345"/>
        <v>tier - 2</v>
      </c>
      <c r="P2220" t="s">
        <v>9</v>
      </c>
      <c r="Q2220">
        <f t="shared" si="346"/>
        <v>1</v>
      </c>
      <c r="R2220" s="8" t="str">
        <f t="shared" si="347"/>
        <v>tier - 3</v>
      </c>
      <c r="S2220" t="s">
        <v>39</v>
      </c>
      <c r="T2220" s="8" t="str">
        <f t="shared" si="348"/>
        <v>R1011</v>
      </c>
    </row>
    <row r="2221" spans="1:20">
      <c r="A2221" t="s">
        <v>2246</v>
      </c>
      <c r="B2221" t="str">
        <f t="shared" si="349"/>
        <v>Id124</v>
      </c>
      <c r="C2221">
        <v>1978</v>
      </c>
      <c r="D2221" s="8">
        <f t="shared" si="340"/>
        <v>1978</v>
      </c>
      <c r="E2221" t="s">
        <v>32</v>
      </c>
      <c r="F2221" s="8" t="str">
        <f t="shared" si="341"/>
        <v>Aug</v>
      </c>
      <c r="G2221">
        <v>5</v>
      </c>
      <c r="H2221" s="15" t="str">
        <f t="shared" si="342"/>
        <v>5-Aug-1978</v>
      </c>
      <c r="I2221" s="13">
        <v>28707</v>
      </c>
      <c r="J2221" s="18">
        <f t="shared" si="343"/>
        <v>44</v>
      </c>
      <c r="K2221">
        <v>2</v>
      </c>
      <c r="L2221" s="14">
        <v>39352.6</v>
      </c>
      <c r="M2221" t="s">
        <v>8</v>
      </c>
      <c r="N2221">
        <f t="shared" si="344"/>
        <v>1</v>
      </c>
      <c r="O2221" s="8" t="str">
        <f t="shared" si="345"/>
        <v>tier - 2</v>
      </c>
      <c r="P2221" t="s">
        <v>9</v>
      </c>
      <c r="Q2221">
        <f t="shared" si="346"/>
        <v>1</v>
      </c>
      <c r="R2221" s="8" t="str">
        <f t="shared" si="347"/>
        <v>tier - 3</v>
      </c>
      <c r="S2221" t="s">
        <v>39</v>
      </c>
      <c r="T2221" s="8" t="str">
        <f t="shared" si="348"/>
        <v>R1011</v>
      </c>
    </row>
    <row r="2222" spans="1:20">
      <c r="A2222" t="s">
        <v>2247</v>
      </c>
      <c r="B2222" t="str">
        <f t="shared" si="349"/>
        <v>Id123</v>
      </c>
      <c r="C2222">
        <v>1966</v>
      </c>
      <c r="D2222" s="8">
        <f t="shared" si="340"/>
        <v>1966</v>
      </c>
      <c r="E2222" t="s">
        <v>15</v>
      </c>
      <c r="F2222" s="8" t="str">
        <f t="shared" si="341"/>
        <v>Jun</v>
      </c>
      <c r="G2222">
        <v>24</v>
      </c>
      <c r="H2222" s="15" t="str">
        <f t="shared" si="342"/>
        <v>24-Jun-1966</v>
      </c>
      <c r="I2222" s="13">
        <v>24282</v>
      </c>
      <c r="J2222" s="18">
        <f t="shared" si="343"/>
        <v>56</v>
      </c>
      <c r="K2222">
        <v>0</v>
      </c>
      <c r="L2222" s="14">
        <v>39396.86</v>
      </c>
      <c r="M2222" t="s">
        <v>8</v>
      </c>
      <c r="N2222">
        <f t="shared" si="344"/>
        <v>1</v>
      </c>
      <c r="O2222" s="8" t="str">
        <f t="shared" si="345"/>
        <v>tier - 2</v>
      </c>
      <c r="P2222" t="s">
        <v>8</v>
      </c>
      <c r="Q2222">
        <f t="shared" si="346"/>
        <v>9</v>
      </c>
      <c r="R2222" s="8" t="str">
        <f t="shared" si="347"/>
        <v>tier - 2</v>
      </c>
      <c r="S2222" t="s">
        <v>39</v>
      </c>
      <c r="T2222" s="8" t="str">
        <f t="shared" si="348"/>
        <v>R1011</v>
      </c>
    </row>
    <row r="2223" spans="1:20">
      <c r="A2223" t="s">
        <v>2248</v>
      </c>
      <c r="B2223" t="str">
        <f t="shared" si="349"/>
        <v>Id122</v>
      </c>
      <c r="C2223">
        <v>1978</v>
      </c>
      <c r="D2223" s="8">
        <f t="shared" si="340"/>
        <v>1978</v>
      </c>
      <c r="E2223" t="s">
        <v>7</v>
      </c>
      <c r="F2223" s="8" t="str">
        <f t="shared" si="341"/>
        <v>Jul</v>
      </c>
      <c r="G2223">
        <v>12</v>
      </c>
      <c r="H2223" s="15" t="str">
        <f t="shared" si="342"/>
        <v>12-Jul-1978</v>
      </c>
      <c r="I2223" s="13">
        <v>28683</v>
      </c>
      <c r="J2223" s="18">
        <f t="shared" si="343"/>
        <v>44</v>
      </c>
      <c r="K2223">
        <v>1</v>
      </c>
      <c r="L2223" s="14">
        <v>39556.49</v>
      </c>
      <c r="M2223" t="s">
        <v>13</v>
      </c>
      <c r="N2223">
        <f t="shared" si="344"/>
        <v>240</v>
      </c>
      <c r="O2223" s="8" t="str">
        <f t="shared" si="345"/>
        <v>tier - 1</v>
      </c>
      <c r="P2223" t="s">
        <v>8</v>
      </c>
      <c r="Q2223">
        <f t="shared" si="346"/>
        <v>9</v>
      </c>
      <c r="R2223" s="8" t="str">
        <f t="shared" si="347"/>
        <v>tier - 2</v>
      </c>
      <c r="S2223" t="s">
        <v>161</v>
      </c>
      <c r="T2223" s="8" t="str">
        <f t="shared" si="348"/>
        <v>R1015</v>
      </c>
    </row>
    <row r="2224" spans="1:20">
      <c r="A2224" t="s">
        <v>2249</v>
      </c>
      <c r="B2224" t="str">
        <f t="shared" si="349"/>
        <v>Id121</v>
      </c>
      <c r="C2224">
        <v>1981</v>
      </c>
      <c r="D2224" s="8">
        <f t="shared" si="340"/>
        <v>1981</v>
      </c>
      <c r="E2224" t="s">
        <v>7</v>
      </c>
      <c r="F2224" s="8" t="str">
        <f t="shared" si="341"/>
        <v>Jul</v>
      </c>
      <c r="G2224">
        <v>5</v>
      </c>
      <c r="H2224" s="15" t="str">
        <f t="shared" si="342"/>
        <v>5-Jul-1981</v>
      </c>
      <c r="I2224" s="13">
        <v>29772</v>
      </c>
      <c r="J2224" s="18">
        <f t="shared" si="343"/>
        <v>41</v>
      </c>
      <c r="K2224">
        <v>3</v>
      </c>
      <c r="L2224" s="14">
        <v>39597.410000000003</v>
      </c>
      <c r="M2224" t="s">
        <v>13</v>
      </c>
      <c r="N2224">
        <f t="shared" si="344"/>
        <v>240</v>
      </c>
      <c r="O2224" s="8" t="str">
        <f t="shared" si="345"/>
        <v>tier - 1</v>
      </c>
      <c r="P2224" t="s">
        <v>8</v>
      </c>
      <c r="Q2224">
        <f t="shared" si="346"/>
        <v>9</v>
      </c>
      <c r="R2224" s="8" t="str">
        <f t="shared" si="347"/>
        <v>tier - 2</v>
      </c>
      <c r="S2224" t="s">
        <v>353</v>
      </c>
      <c r="T2224" s="8" t="str">
        <f t="shared" si="348"/>
        <v>R1017</v>
      </c>
    </row>
    <row r="2225" spans="1:20">
      <c r="A2225" t="s">
        <v>2250</v>
      </c>
      <c r="B2225" t="str">
        <f t="shared" si="349"/>
        <v>Id120</v>
      </c>
      <c r="C2225">
        <v>1995</v>
      </c>
      <c r="D2225" s="8">
        <f t="shared" si="340"/>
        <v>1995</v>
      </c>
      <c r="E2225" t="s">
        <v>32</v>
      </c>
      <c r="F2225" s="8" t="str">
        <f t="shared" si="341"/>
        <v>Aug</v>
      </c>
      <c r="G2225">
        <v>7</v>
      </c>
      <c r="H2225" s="15" t="str">
        <f t="shared" si="342"/>
        <v>7-Aug-1995</v>
      </c>
      <c r="I2225" s="13">
        <v>34918</v>
      </c>
      <c r="J2225" s="18">
        <f t="shared" si="343"/>
        <v>27</v>
      </c>
      <c r="K2225">
        <v>0</v>
      </c>
      <c r="L2225" s="14">
        <v>39611.760000000002</v>
      </c>
      <c r="M2225" t="s">
        <v>13</v>
      </c>
      <c r="N2225">
        <f t="shared" si="344"/>
        <v>240</v>
      </c>
      <c r="O2225" s="8" t="str">
        <f t="shared" si="345"/>
        <v>tier - 1</v>
      </c>
      <c r="P2225" t="s">
        <v>9</v>
      </c>
      <c r="Q2225">
        <f t="shared" si="346"/>
        <v>1</v>
      </c>
      <c r="R2225" s="8" t="str">
        <f t="shared" si="347"/>
        <v>tier - 3</v>
      </c>
      <c r="S2225" t="s">
        <v>10</v>
      </c>
      <c r="T2225" s="8" t="str">
        <f t="shared" si="348"/>
        <v>R1013</v>
      </c>
    </row>
    <row r="2226" spans="1:20">
      <c r="A2226" t="s">
        <v>2251</v>
      </c>
      <c r="B2226" t="str">
        <f t="shared" si="349"/>
        <v>Id119</v>
      </c>
      <c r="C2226">
        <v>1977</v>
      </c>
      <c r="D2226" s="8">
        <f t="shared" si="340"/>
        <v>1977</v>
      </c>
      <c r="E2226" t="s">
        <v>27</v>
      </c>
      <c r="F2226" s="8" t="str">
        <f t="shared" si="341"/>
        <v>Dec</v>
      </c>
      <c r="G2226">
        <v>17</v>
      </c>
      <c r="H2226" s="15" t="str">
        <f t="shared" si="342"/>
        <v>17-Dec-1977</v>
      </c>
      <c r="I2226" s="13">
        <v>28476</v>
      </c>
      <c r="J2226" s="18">
        <f t="shared" si="343"/>
        <v>45</v>
      </c>
      <c r="K2226">
        <v>2</v>
      </c>
      <c r="L2226" s="14">
        <v>39670.44</v>
      </c>
      <c r="M2226" t="s">
        <v>8</v>
      </c>
      <c r="N2226">
        <f t="shared" si="344"/>
        <v>1</v>
      </c>
      <c r="O2226" s="8" t="str">
        <f t="shared" si="345"/>
        <v>tier - 2</v>
      </c>
      <c r="P2226" t="s">
        <v>13</v>
      </c>
      <c r="Q2226">
        <f t="shared" si="346"/>
        <v>2</v>
      </c>
      <c r="R2226" s="8" t="str">
        <f t="shared" si="347"/>
        <v>tier - 1</v>
      </c>
      <c r="S2226" t="s">
        <v>20</v>
      </c>
      <c r="T2226" s="8" t="str">
        <f t="shared" si="348"/>
        <v>R1012</v>
      </c>
    </row>
    <row r="2227" spans="1:20">
      <c r="A2227" t="s">
        <v>2252</v>
      </c>
      <c r="B2227" t="str">
        <f t="shared" si="349"/>
        <v>Id118</v>
      </c>
      <c r="C2227">
        <v>1968</v>
      </c>
      <c r="D2227" s="8">
        <f t="shared" si="340"/>
        <v>1968</v>
      </c>
      <c r="E2227" t="s">
        <v>17</v>
      </c>
      <c r="F2227" s="8" t="str">
        <f t="shared" si="341"/>
        <v>Sep</v>
      </c>
      <c r="G2227">
        <v>29</v>
      </c>
      <c r="H2227" s="15" t="str">
        <f t="shared" si="342"/>
        <v>29-Sep-1968</v>
      </c>
      <c r="I2227" s="13">
        <v>25110</v>
      </c>
      <c r="J2227" s="18">
        <f t="shared" si="343"/>
        <v>54</v>
      </c>
      <c r="K2227">
        <v>0</v>
      </c>
      <c r="L2227" s="14">
        <v>39721.93</v>
      </c>
      <c r="M2227" t="s">
        <v>8</v>
      </c>
      <c r="N2227">
        <f t="shared" si="344"/>
        <v>1</v>
      </c>
      <c r="O2227" s="8" t="str">
        <f t="shared" si="345"/>
        <v>tier - 2</v>
      </c>
      <c r="P2227" t="s">
        <v>8</v>
      </c>
      <c r="Q2227">
        <f t="shared" si="346"/>
        <v>9</v>
      </c>
      <c r="R2227" s="8" t="str">
        <f t="shared" si="347"/>
        <v>tier - 2</v>
      </c>
      <c r="S2227" t="s">
        <v>39</v>
      </c>
      <c r="T2227" s="8" t="str">
        <f t="shared" si="348"/>
        <v>R1011</v>
      </c>
    </row>
    <row r="2228" spans="1:20">
      <c r="A2228" t="s">
        <v>2253</v>
      </c>
      <c r="B2228" t="str">
        <f t="shared" si="349"/>
        <v>Id117</v>
      </c>
      <c r="C2228">
        <v>2003</v>
      </c>
      <c r="D2228" s="8">
        <f t="shared" si="340"/>
        <v>2003</v>
      </c>
      <c r="E2228" t="s">
        <v>7</v>
      </c>
      <c r="F2228" s="8" t="str">
        <f t="shared" si="341"/>
        <v>Jul</v>
      </c>
      <c r="G2228">
        <v>16</v>
      </c>
      <c r="H2228" s="15" t="str">
        <f t="shared" si="342"/>
        <v>16-Jul-2003</v>
      </c>
      <c r="I2228" s="13">
        <v>37818</v>
      </c>
      <c r="J2228" s="18">
        <f t="shared" si="343"/>
        <v>19</v>
      </c>
      <c r="K2228">
        <v>0</v>
      </c>
      <c r="L2228" s="14">
        <v>39722.75</v>
      </c>
      <c r="M2228" t="s">
        <v>13</v>
      </c>
      <c r="N2228">
        <f t="shared" si="344"/>
        <v>240</v>
      </c>
      <c r="O2228" s="8" t="str">
        <f t="shared" si="345"/>
        <v>tier - 1</v>
      </c>
      <c r="P2228" t="s">
        <v>13</v>
      </c>
      <c r="Q2228">
        <f t="shared" si="346"/>
        <v>2</v>
      </c>
      <c r="R2228" s="8" t="str">
        <f t="shared" si="347"/>
        <v>tier - 1</v>
      </c>
      <c r="S2228" t="s">
        <v>10</v>
      </c>
      <c r="T2228" s="8" t="str">
        <f t="shared" si="348"/>
        <v>R1013</v>
      </c>
    </row>
    <row r="2229" spans="1:20">
      <c r="A2229" t="s">
        <v>2254</v>
      </c>
      <c r="B2229" t="str">
        <f t="shared" si="349"/>
        <v>Id116</v>
      </c>
      <c r="C2229">
        <v>1977</v>
      </c>
      <c r="D2229" s="8">
        <f t="shared" si="340"/>
        <v>1977</v>
      </c>
      <c r="E2229" t="s">
        <v>32</v>
      </c>
      <c r="F2229" s="8" t="str">
        <f t="shared" si="341"/>
        <v>Aug</v>
      </c>
      <c r="G2229">
        <v>12</v>
      </c>
      <c r="H2229" s="15" t="str">
        <f t="shared" si="342"/>
        <v>12-Aug-1977</v>
      </c>
      <c r="I2229" s="13">
        <v>28349</v>
      </c>
      <c r="J2229" s="18">
        <f t="shared" si="343"/>
        <v>45</v>
      </c>
      <c r="K2229">
        <v>1</v>
      </c>
      <c r="L2229" s="14">
        <v>39725.519999999997</v>
      </c>
      <c r="M2229" t="s">
        <v>8</v>
      </c>
      <c r="N2229">
        <f t="shared" si="344"/>
        <v>1</v>
      </c>
      <c r="O2229" s="8" t="str">
        <f t="shared" si="345"/>
        <v>tier - 2</v>
      </c>
      <c r="P2229" t="s">
        <v>13</v>
      </c>
      <c r="Q2229">
        <f t="shared" si="346"/>
        <v>2</v>
      </c>
      <c r="R2229" s="8" t="str">
        <f t="shared" si="347"/>
        <v>tier - 1</v>
      </c>
      <c r="S2229" t="s">
        <v>20</v>
      </c>
      <c r="T2229" s="8" t="str">
        <f t="shared" si="348"/>
        <v>R1012</v>
      </c>
    </row>
    <row r="2230" spans="1:20">
      <c r="A2230" t="s">
        <v>2255</v>
      </c>
      <c r="B2230" t="str">
        <f t="shared" si="349"/>
        <v>Id115</v>
      </c>
      <c r="C2230">
        <v>1973</v>
      </c>
      <c r="D2230" s="8">
        <f t="shared" si="340"/>
        <v>1973</v>
      </c>
      <c r="E2230" t="s">
        <v>27</v>
      </c>
      <c r="F2230" s="8" t="str">
        <f t="shared" si="341"/>
        <v>Dec</v>
      </c>
      <c r="G2230">
        <v>17</v>
      </c>
      <c r="H2230" s="15" t="str">
        <f t="shared" si="342"/>
        <v>17-Dec-1973</v>
      </c>
      <c r="I2230" s="13">
        <v>27015</v>
      </c>
      <c r="J2230" s="18">
        <f t="shared" si="343"/>
        <v>49</v>
      </c>
      <c r="K2230">
        <v>0</v>
      </c>
      <c r="L2230" s="14">
        <v>39727.61</v>
      </c>
      <c r="M2230" t="s">
        <v>13</v>
      </c>
      <c r="N2230">
        <f t="shared" si="344"/>
        <v>240</v>
      </c>
      <c r="O2230" s="8" t="str">
        <f t="shared" si="345"/>
        <v>tier - 1</v>
      </c>
      <c r="P2230" t="s">
        <v>8</v>
      </c>
      <c r="Q2230">
        <f t="shared" si="346"/>
        <v>9</v>
      </c>
      <c r="R2230" s="8" t="str">
        <f t="shared" si="347"/>
        <v>tier - 2</v>
      </c>
      <c r="S2230" t="s">
        <v>39</v>
      </c>
      <c r="T2230" s="8" t="str">
        <f t="shared" si="348"/>
        <v>R1011</v>
      </c>
    </row>
    <row r="2231" spans="1:20">
      <c r="A2231" t="s">
        <v>2256</v>
      </c>
      <c r="B2231" t="str">
        <f t="shared" si="349"/>
        <v>Id114</v>
      </c>
      <c r="C2231">
        <v>1987</v>
      </c>
      <c r="D2231" s="8">
        <f t="shared" si="340"/>
        <v>1987</v>
      </c>
      <c r="E2231" t="s">
        <v>7</v>
      </c>
      <c r="F2231" s="8" t="str">
        <f t="shared" si="341"/>
        <v>Jul</v>
      </c>
      <c r="G2231">
        <v>24</v>
      </c>
      <c r="H2231" s="15" t="str">
        <f t="shared" si="342"/>
        <v>24-Jul-1987</v>
      </c>
      <c r="I2231" s="13">
        <v>31982</v>
      </c>
      <c r="J2231" s="18">
        <f t="shared" si="343"/>
        <v>35</v>
      </c>
      <c r="K2231">
        <v>1</v>
      </c>
      <c r="L2231" s="14">
        <v>39774.28</v>
      </c>
      <c r="M2231" t="s">
        <v>13</v>
      </c>
      <c r="N2231">
        <f t="shared" si="344"/>
        <v>240</v>
      </c>
      <c r="O2231" s="8" t="str">
        <f t="shared" si="345"/>
        <v>tier - 1</v>
      </c>
      <c r="P2231" t="s">
        <v>13</v>
      </c>
      <c r="Q2231">
        <f t="shared" si="346"/>
        <v>2</v>
      </c>
      <c r="R2231" s="8" t="str">
        <f t="shared" si="347"/>
        <v>tier - 1</v>
      </c>
      <c r="S2231" t="s">
        <v>273</v>
      </c>
      <c r="T2231" s="8" t="str">
        <f t="shared" si="348"/>
        <v>R1014</v>
      </c>
    </row>
    <row r="2232" spans="1:20">
      <c r="A2232" t="s">
        <v>2257</v>
      </c>
      <c r="B2232" t="str">
        <f t="shared" si="349"/>
        <v>Id113</v>
      </c>
      <c r="C2232">
        <v>1985</v>
      </c>
      <c r="D2232" s="8">
        <f t="shared" si="340"/>
        <v>1985</v>
      </c>
      <c r="E2232" t="s">
        <v>7</v>
      </c>
      <c r="F2232" s="8" t="str">
        <f t="shared" si="341"/>
        <v>Jul</v>
      </c>
      <c r="G2232">
        <v>17</v>
      </c>
      <c r="H2232" s="15" t="str">
        <f t="shared" si="342"/>
        <v>17-Jul-1985</v>
      </c>
      <c r="I2232" s="13">
        <v>31245</v>
      </c>
      <c r="J2232" s="18">
        <f t="shared" si="343"/>
        <v>37</v>
      </c>
      <c r="K2232">
        <v>2</v>
      </c>
      <c r="L2232" s="14">
        <v>39836.519999999997</v>
      </c>
      <c r="M2232" t="s">
        <v>8</v>
      </c>
      <c r="N2232">
        <f t="shared" si="344"/>
        <v>1</v>
      </c>
      <c r="O2232" s="8" t="str">
        <f t="shared" si="345"/>
        <v>tier - 2</v>
      </c>
      <c r="P2232" t="s">
        <v>13</v>
      </c>
      <c r="Q2232">
        <f t="shared" si="346"/>
        <v>2</v>
      </c>
      <c r="R2232" s="8" t="str">
        <f t="shared" si="347"/>
        <v>tier - 1</v>
      </c>
      <c r="S2232" t="s">
        <v>39</v>
      </c>
      <c r="T2232" s="8" t="str">
        <f t="shared" si="348"/>
        <v>R1011</v>
      </c>
    </row>
    <row r="2233" spans="1:20">
      <c r="A2233" t="s">
        <v>2258</v>
      </c>
      <c r="B2233" t="str">
        <f t="shared" si="349"/>
        <v>Id112</v>
      </c>
      <c r="C2233">
        <v>1983</v>
      </c>
      <c r="D2233" s="8">
        <f t="shared" si="340"/>
        <v>1983</v>
      </c>
      <c r="E2233" t="s">
        <v>15</v>
      </c>
      <c r="F2233" s="8" t="str">
        <f t="shared" si="341"/>
        <v>Jun</v>
      </c>
      <c r="G2233">
        <v>1</v>
      </c>
      <c r="H2233" s="15" t="str">
        <f t="shared" si="342"/>
        <v>1-Jun-1983</v>
      </c>
      <c r="I2233" s="13">
        <v>30468</v>
      </c>
      <c r="J2233" s="18">
        <f t="shared" si="343"/>
        <v>40</v>
      </c>
      <c r="K2233">
        <v>3</v>
      </c>
      <c r="L2233" s="14">
        <v>39865.699999999997</v>
      </c>
      <c r="M2233" t="s">
        <v>8</v>
      </c>
      <c r="N2233">
        <f t="shared" si="344"/>
        <v>1</v>
      </c>
      <c r="O2233" s="8" t="str">
        <f t="shared" si="345"/>
        <v>tier - 2</v>
      </c>
      <c r="P2233" t="s">
        <v>8</v>
      </c>
      <c r="Q2233">
        <f t="shared" si="346"/>
        <v>9</v>
      </c>
      <c r="R2233" s="8" t="str">
        <f t="shared" si="347"/>
        <v>tier - 2</v>
      </c>
      <c r="S2233" t="s">
        <v>39</v>
      </c>
      <c r="T2233" s="8" t="str">
        <f t="shared" si="348"/>
        <v>R1011</v>
      </c>
    </row>
    <row r="2234" spans="1:20">
      <c r="A2234" t="s">
        <v>2259</v>
      </c>
      <c r="B2234" t="str">
        <f t="shared" si="349"/>
        <v>Id111</v>
      </c>
      <c r="C2234">
        <v>1985</v>
      </c>
      <c r="D2234" s="8">
        <f t="shared" si="340"/>
        <v>1985</v>
      </c>
      <c r="E2234" t="s">
        <v>32</v>
      </c>
      <c r="F2234" s="8" t="str">
        <f t="shared" si="341"/>
        <v>Aug</v>
      </c>
      <c r="G2234">
        <v>22</v>
      </c>
      <c r="H2234" s="15" t="str">
        <f t="shared" si="342"/>
        <v>22-Aug-1985</v>
      </c>
      <c r="I2234" s="13">
        <v>31281</v>
      </c>
      <c r="J2234" s="18">
        <f t="shared" si="343"/>
        <v>37</v>
      </c>
      <c r="K2234">
        <v>1</v>
      </c>
      <c r="L2234" s="14">
        <v>39871.699999999997</v>
      </c>
      <c r="M2234" t="s">
        <v>13</v>
      </c>
      <c r="N2234">
        <f t="shared" si="344"/>
        <v>240</v>
      </c>
      <c r="O2234" s="8" t="str">
        <f t="shared" si="345"/>
        <v>tier - 1</v>
      </c>
      <c r="P2234" t="s">
        <v>8</v>
      </c>
      <c r="Q2234">
        <f t="shared" si="346"/>
        <v>9</v>
      </c>
      <c r="R2234" s="8" t="str">
        <f t="shared" si="347"/>
        <v>tier - 2</v>
      </c>
      <c r="S2234" t="s">
        <v>10</v>
      </c>
      <c r="T2234" s="8" t="str">
        <f t="shared" si="348"/>
        <v>R1013</v>
      </c>
    </row>
    <row r="2235" spans="1:20">
      <c r="A2235" t="s">
        <v>2260</v>
      </c>
      <c r="B2235" t="str">
        <f t="shared" si="349"/>
        <v>Id110</v>
      </c>
      <c r="C2235">
        <v>1975</v>
      </c>
      <c r="D2235" s="8">
        <f t="shared" si="340"/>
        <v>1975</v>
      </c>
      <c r="E2235" t="s">
        <v>27</v>
      </c>
      <c r="F2235" s="8" t="str">
        <f t="shared" si="341"/>
        <v>Dec</v>
      </c>
      <c r="G2235">
        <v>2</v>
      </c>
      <c r="H2235" s="15" t="str">
        <f t="shared" si="342"/>
        <v>2-Dec-1975</v>
      </c>
      <c r="I2235" s="13">
        <v>27730</v>
      </c>
      <c r="J2235" s="18">
        <f t="shared" si="343"/>
        <v>47</v>
      </c>
      <c r="K2235">
        <v>1</v>
      </c>
      <c r="L2235" s="14">
        <v>39963.120000000003</v>
      </c>
      <c r="M2235" t="s">
        <v>8</v>
      </c>
      <c r="N2235">
        <f t="shared" si="344"/>
        <v>1</v>
      </c>
      <c r="O2235" s="8" t="str">
        <f t="shared" si="345"/>
        <v>tier - 2</v>
      </c>
      <c r="P2235" t="s">
        <v>8</v>
      </c>
      <c r="Q2235">
        <f t="shared" si="346"/>
        <v>9</v>
      </c>
      <c r="R2235" s="8" t="str">
        <f t="shared" si="347"/>
        <v>tier - 2</v>
      </c>
      <c r="S2235" t="s">
        <v>39</v>
      </c>
      <c r="T2235" s="8" t="str">
        <f t="shared" si="348"/>
        <v>R1011</v>
      </c>
    </row>
    <row r="2236" spans="1:20">
      <c r="A2236" t="s">
        <v>2261</v>
      </c>
      <c r="B2236" t="str">
        <f t="shared" si="349"/>
        <v>Id109</v>
      </c>
      <c r="C2236">
        <v>1987</v>
      </c>
      <c r="D2236" s="8">
        <f t="shared" si="340"/>
        <v>1987</v>
      </c>
      <c r="E2236" t="s">
        <v>32</v>
      </c>
      <c r="F2236" s="8" t="str">
        <f t="shared" si="341"/>
        <v>Aug</v>
      </c>
      <c r="G2236">
        <v>8</v>
      </c>
      <c r="H2236" s="15" t="str">
        <f t="shared" si="342"/>
        <v>8-Aug-1987</v>
      </c>
      <c r="I2236" s="13">
        <v>31997</v>
      </c>
      <c r="J2236" s="18">
        <f t="shared" si="343"/>
        <v>35</v>
      </c>
      <c r="K2236">
        <v>3</v>
      </c>
      <c r="L2236" s="14">
        <v>39983.43</v>
      </c>
      <c r="M2236" t="s">
        <v>8</v>
      </c>
      <c r="N2236">
        <f t="shared" si="344"/>
        <v>1</v>
      </c>
      <c r="O2236" s="8" t="str">
        <f t="shared" si="345"/>
        <v>tier - 2</v>
      </c>
      <c r="P2236" t="s">
        <v>9</v>
      </c>
      <c r="Q2236">
        <f t="shared" si="346"/>
        <v>1</v>
      </c>
      <c r="R2236" s="8" t="str">
        <f t="shared" si="347"/>
        <v>tier - 3</v>
      </c>
      <c r="S2236" t="s">
        <v>20</v>
      </c>
      <c r="T2236" s="8" t="str">
        <f t="shared" si="348"/>
        <v>R1012</v>
      </c>
    </row>
    <row r="2237" spans="1:20">
      <c r="A2237" t="s">
        <v>2262</v>
      </c>
      <c r="B2237" t="str">
        <f t="shared" si="349"/>
        <v>Id108</v>
      </c>
      <c r="C2237">
        <v>1982</v>
      </c>
      <c r="D2237" s="8">
        <f t="shared" si="340"/>
        <v>1982</v>
      </c>
      <c r="E2237" t="s">
        <v>27</v>
      </c>
      <c r="F2237" s="8" t="str">
        <f t="shared" si="341"/>
        <v>Dec</v>
      </c>
      <c r="G2237">
        <v>25</v>
      </c>
      <c r="H2237" s="15" t="str">
        <f t="shared" si="342"/>
        <v>25-Dec-1982</v>
      </c>
      <c r="I2237" s="13">
        <v>30310</v>
      </c>
      <c r="J2237" s="18">
        <f t="shared" si="343"/>
        <v>40</v>
      </c>
      <c r="K2237">
        <v>2</v>
      </c>
      <c r="L2237" s="14">
        <v>40003.33</v>
      </c>
      <c r="M2237" t="s">
        <v>13</v>
      </c>
      <c r="N2237">
        <f t="shared" si="344"/>
        <v>240</v>
      </c>
      <c r="O2237" s="8" t="str">
        <f t="shared" si="345"/>
        <v>tier - 1</v>
      </c>
      <c r="P2237" t="s">
        <v>13</v>
      </c>
      <c r="Q2237">
        <f t="shared" si="346"/>
        <v>2</v>
      </c>
      <c r="R2237" s="8" t="str">
        <f t="shared" si="347"/>
        <v>tier - 1</v>
      </c>
      <c r="S2237" t="s">
        <v>20</v>
      </c>
      <c r="T2237" s="8" t="str">
        <f t="shared" si="348"/>
        <v>R1012</v>
      </c>
    </row>
    <row r="2238" spans="1:20">
      <c r="A2238" t="s">
        <v>2263</v>
      </c>
      <c r="B2238" t="str">
        <f t="shared" si="349"/>
        <v>Id107</v>
      </c>
      <c r="C2238">
        <v>1978</v>
      </c>
      <c r="D2238" s="8">
        <f t="shared" si="340"/>
        <v>1978</v>
      </c>
      <c r="E2238" t="s">
        <v>27</v>
      </c>
      <c r="F2238" s="8" t="str">
        <f t="shared" si="341"/>
        <v>Dec</v>
      </c>
      <c r="G2238">
        <v>20</v>
      </c>
      <c r="H2238" s="15" t="str">
        <f t="shared" si="342"/>
        <v>20-Dec-1978</v>
      </c>
      <c r="I2238" s="13">
        <v>28844</v>
      </c>
      <c r="J2238" s="18">
        <f t="shared" si="343"/>
        <v>44</v>
      </c>
      <c r="K2238">
        <v>2</v>
      </c>
      <c r="L2238" s="14">
        <v>40054.730000000003</v>
      </c>
      <c r="M2238" t="s">
        <v>13</v>
      </c>
      <c r="N2238">
        <f t="shared" si="344"/>
        <v>240</v>
      </c>
      <c r="O2238" s="8" t="str">
        <f t="shared" si="345"/>
        <v>tier - 1</v>
      </c>
      <c r="P2238" t="s">
        <v>9</v>
      </c>
      <c r="Q2238">
        <f t="shared" si="346"/>
        <v>1</v>
      </c>
      <c r="R2238" s="8" t="str">
        <f t="shared" si="347"/>
        <v>tier - 3</v>
      </c>
      <c r="S2238" t="s">
        <v>39</v>
      </c>
      <c r="T2238" s="8" t="str">
        <f t="shared" si="348"/>
        <v>R1011</v>
      </c>
    </row>
    <row r="2239" spans="1:20">
      <c r="A2239" t="s">
        <v>2264</v>
      </c>
      <c r="B2239" t="str">
        <f t="shared" si="349"/>
        <v>Id106</v>
      </c>
      <c r="C2239">
        <v>1966</v>
      </c>
      <c r="D2239" s="8">
        <f t="shared" si="340"/>
        <v>1966</v>
      </c>
      <c r="E2239" t="s">
        <v>32</v>
      </c>
      <c r="F2239" s="8" t="str">
        <f t="shared" si="341"/>
        <v>Aug</v>
      </c>
      <c r="G2239">
        <v>12</v>
      </c>
      <c r="H2239" s="15" t="str">
        <f t="shared" si="342"/>
        <v>12-Aug-1966</v>
      </c>
      <c r="I2239" s="13">
        <v>24331</v>
      </c>
      <c r="J2239" s="18">
        <f t="shared" si="343"/>
        <v>56</v>
      </c>
      <c r="K2239">
        <v>0</v>
      </c>
      <c r="L2239" s="14">
        <v>40069.440000000002</v>
      </c>
      <c r="M2239" t="s">
        <v>13</v>
      </c>
      <c r="N2239">
        <f t="shared" si="344"/>
        <v>240</v>
      </c>
      <c r="O2239" s="8" t="str">
        <f t="shared" si="345"/>
        <v>tier - 1</v>
      </c>
      <c r="P2239" t="s">
        <v>9</v>
      </c>
      <c r="Q2239">
        <f t="shared" si="346"/>
        <v>1</v>
      </c>
      <c r="R2239" s="8" t="str">
        <f t="shared" si="347"/>
        <v>tier - 3</v>
      </c>
      <c r="S2239" t="s">
        <v>39</v>
      </c>
      <c r="T2239" s="8" t="str">
        <f t="shared" si="348"/>
        <v>R1011</v>
      </c>
    </row>
    <row r="2240" spans="1:20">
      <c r="A2240" t="s">
        <v>2265</v>
      </c>
      <c r="B2240" t="str">
        <f t="shared" si="349"/>
        <v>Id105</v>
      </c>
      <c r="C2240">
        <v>1983</v>
      </c>
      <c r="D2240" s="8">
        <f t="shared" si="340"/>
        <v>1983</v>
      </c>
      <c r="E2240" t="s">
        <v>34</v>
      </c>
      <c r="F2240" s="8" t="str">
        <f t="shared" si="341"/>
        <v>Oct</v>
      </c>
      <c r="G2240">
        <v>14</v>
      </c>
      <c r="H2240" s="15" t="str">
        <f t="shared" si="342"/>
        <v>14-Oct-1983</v>
      </c>
      <c r="I2240" s="13">
        <v>30603</v>
      </c>
      <c r="J2240" s="18">
        <f t="shared" si="343"/>
        <v>39</v>
      </c>
      <c r="K2240">
        <v>2</v>
      </c>
      <c r="L2240" s="14">
        <v>40103.89</v>
      </c>
      <c r="M2240" t="s">
        <v>13</v>
      </c>
      <c r="N2240">
        <f t="shared" si="344"/>
        <v>240</v>
      </c>
      <c r="O2240" s="8" t="str">
        <f t="shared" si="345"/>
        <v>tier - 1</v>
      </c>
      <c r="P2240" t="s">
        <v>8</v>
      </c>
      <c r="Q2240">
        <f t="shared" si="346"/>
        <v>9</v>
      </c>
      <c r="R2240" s="8" t="str">
        <f t="shared" si="347"/>
        <v>tier - 2</v>
      </c>
      <c r="S2240" t="s">
        <v>39</v>
      </c>
      <c r="T2240" s="8" t="str">
        <f t="shared" si="348"/>
        <v>R1011</v>
      </c>
    </row>
    <row r="2241" spans="1:20">
      <c r="A2241" t="s">
        <v>2266</v>
      </c>
      <c r="B2241" t="str">
        <f t="shared" si="349"/>
        <v>Id104</v>
      </c>
      <c r="C2241">
        <v>1985</v>
      </c>
      <c r="D2241" s="8">
        <f t="shared" si="340"/>
        <v>1985</v>
      </c>
      <c r="E2241" t="s">
        <v>34</v>
      </c>
      <c r="F2241" s="8" t="str">
        <f t="shared" si="341"/>
        <v>Oct</v>
      </c>
      <c r="G2241">
        <v>21</v>
      </c>
      <c r="H2241" s="15" t="str">
        <f t="shared" si="342"/>
        <v>21-Oct-1985</v>
      </c>
      <c r="I2241" s="13">
        <v>31341</v>
      </c>
      <c r="J2241" s="18">
        <f t="shared" si="343"/>
        <v>37</v>
      </c>
      <c r="K2241">
        <v>4</v>
      </c>
      <c r="L2241" s="14">
        <v>40182.25</v>
      </c>
      <c r="M2241" t="s">
        <v>13</v>
      </c>
      <c r="N2241">
        <f t="shared" si="344"/>
        <v>240</v>
      </c>
      <c r="O2241" s="8" t="str">
        <f t="shared" si="345"/>
        <v>tier - 1</v>
      </c>
      <c r="P2241" t="s">
        <v>8</v>
      </c>
      <c r="Q2241">
        <f t="shared" si="346"/>
        <v>9</v>
      </c>
      <c r="R2241" s="8" t="str">
        <f t="shared" si="347"/>
        <v>tier - 2</v>
      </c>
      <c r="S2241" t="s">
        <v>39</v>
      </c>
      <c r="T2241" s="8" t="str">
        <f t="shared" si="348"/>
        <v>R1011</v>
      </c>
    </row>
    <row r="2242" spans="1:20">
      <c r="A2242" t="s">
        <v>2267</v>
      </c>
      <c r="B2242" t="str">
        <f t="shared" si="349"/>
        <v>Id103</v>
      </c>
      <c r="C2242">
        <v>1979</v>
      </c>
      <c r="D2242" s="8">
        <f t="shared" ref="D2242:D2305" si="350">IF(C2242="?",ROUND(AVERAGE($C$2:$C$2344),0),C2242)</f>
        <v>1979</v>
      </c>
      <c r="E2242" t="s">
        <v>32</v>
      </c>
      <c r="F2242" s="8" t="str">
        <f t="shared" ref="F2242:F2305" si="351">IF(E2242="?","Sep",E2242)</f>
        <v>Aug</v>
      </c>
      <c r="G2242">
        <v>18</v>
      </c>
      <c r="H2242" s="15" t="str">
        <f t="shared" ref="H2242:H2305" si="352">CONCATENATE(G2242,"-",F2242,"-",D2242)</f>
        <v>18-Aug-1979</v>
      </c>
      <c r="I2242" s="13">
        <v>29085</v>
      </c>
      <c r="J2242" s="18">
        <f t="shared" ref="J2242:J2305" si="353">DATEDIF(I2242,"8-6-2023","Y")</f>
        <v>43</v>
      </c>
      <c r="K2242">
        <v>2</v>
      </c>
      <c r="L2242" s="14">
        <v>40204.83</v>
      </c>
      <c r="M2242" t="s">
        <v>13</v>
      </c>
      <c r="N2242">
        <f t="shared" ref="N2242:N2305" si="354">MATCH(M2242,$M$2:$M$2344,0)</f>
        <v>240</v>
      </c>
      <c r="O2242" s="8" t="str">
        <f t="shared" ref="O2242:O2305" si="355">IF(M2242="?",INDEX($M$2:$M$2344,MODE($N$2:$N$2344)),M2242)</f>
        <v>tier - 1</v>
      </c>
      <c r="P2242" t="s">
        <v>9</v>
      </c>
      <c r="Q2242">
        <f t="shared" ref="Q2242:Q2305" si="356">MATCH(P2242,$P$2:$P$2344,0)</f>
        <v>1</v>
      </c>
      <c r="R2242" s="8" t="str">
        <f t="shared" ref="R2242:R2305" si="357">IF(P2242="?",INDEX($P$2:$P$2344,MODE($Q$2:$Q$2344)),P2242)</f>
        <v>tier - 3</v>
      </c>
      <c r="S2242" t="s">
        <v>20</v>
      </c>
      <c r="T2242" s="8" t="str">
        <f t="shared" ref="T2242:T2305" si="358">IF(S2242="?","Unknown",S2242)</f>
        <v>R1012</v>
      </c>
    </row>
    <row r="2243" spans="1:20">
      <c r="A2243" t="s">
        <v>2268</v>
      </c>
      <c r="B2243" t="str">
        <f t="shared" ref="B2243:B2306" si="359">IF(A2243="?", "Unknown",A2243)</f>
        <v>Id102</v>
      </c>
      <c r="C2243">
        <v>1981</v>
      </c>
      <c r="D2243" s="8">
        <f t="shared" si="350"/>
        <v>1981</v>
      </c>
      <c r="E2243" t="s">
        <v>7</v>
      </c>
      <c r="F2243" s="8" t="str">
        <f t="shared" si="351"/>
        <v>Jul</v>
      </c>
      <c r="G2243">
        <v>28</v>
      </c>
      <c r="H2243" s="15" t="str">
        <f t="shared" si="352"/>
        <v>28-Jul-1981</v>
      </c>
      <c r="I2243" s="13">
        <v>29795</v>
      </c>
      <c r="J2243" s="18">
        <f t="shared" si="353"/>
        <v>41</v>
      </c>
      <c r="K2243">
        <v>1</v>
      </c>
      <c r="L2243" s="14">
        <v>40208.559999999998</v>
      </c>
      <c r="M2243" t="s">
        <v>13</v>
      </c>
      <c r="N2243">
        <f t="shared" si="354"/>
        <v>240</v>
      </c>
      <c r="O2243" s="8" t="str">
        <f t="shared" si="355"/>
        <v>tier - 1</v>
      </c>
      <c r="P2243" t="s">
        <v>8</v>
      </c>
      <c r="Q2243">
        <f t="shared" si="356"/>
        <v>9</v>
      </c>
      <c r="R2243" s="8" t="str">
        <f t="shared" si="357"/>
        <v>tier - 2</v>
      </c>
      <c r="S2243" t="s">
        <v>39</v>
      </c>
      <c r="T2243" s="8" t="str">
        <f t="shared" si="358"/>
        <v>R1011</v>
      </c>
    </row>
    <row r="2244" spans="1:20">
      <c r="A2244" t="s">
        <v>2269</v>
      </c>
      <c r="B2244" t="str">
        <f t="shared" si="359"/>
        <v>Id101</v>
      </c>
      <c r="C2244">
        <v>1981</v>
      </c>
      <c r="D2244" s="8">
        <f t="shared" si="350"/>
        <v>1981</v>
      </c>
      <c r="E2244" t="s">
        <v>34</v>
      </c>
      <c r="F2244" s="8" t="str">
        <f t="shared" si="351"/>
        <v>Oct</v>
      </c>
      <c r="G2244">
        <v>4</v>
      </c>
      <c r="H2244" s="15" t="str">
        <f t="shared" si="352"/>
        <v>4-Oct-1981</v>
      </c>
      <c r="I2244" s="13">
        <v>29863</v>
      </c>
      <c r="J2244" s="18">
        <f t="shared" si="353"/>
        <v>41</v>
      </c>
      <c r="K2244">
        <v>1</v>
      </c>
      <c r="L2244" s="14">
        <v>40273.65</v>
      </c>
      <c r="M2244" t="s">
        <v>13</v>
      </c>
      <c r="N2244">
        <f t="shared" si="354"/>
        <v>240</v>
      </c>
      <c r="O2244" s="8" t="str">
        <f t="shared" si="355"/>
        <v>tier - 1</v>
      </c>
      <c r="P2244" t="s">
        <v>9</v>
      </c>
      <c r="Q2244">
        <f t="shared" si="356"/>
        <v>1</v>
      </c>
      <c r="R2244" s="8" t="str">
        <f t="shared" si="357"/>
        <v>tier - 3</v>
      </c>
      <c r="S2244" t="s">
        <v>10</v>
      </c>
      <c r="T2244" s="8" t="str">
        <f t="shared" si="358"/>
        <v>R1013</v>
      </c>
    </row>
    <row r="2245" spans="1:20">
      <c r="A2245" t="s">
        <v>2270</v>
      </c>
      <c r="B2245" t="str">
        <f t="shared" si="359"/>
        <v>Id100</v>
      </c>
      <c r="C2245">
        <v>1977</v>
      </c>
      <c r="D2245" s="8">
        <f t="shared" si="350"/>
        <v>1977</v>
      </c>
      <c r="E2245" t="s">
        <v>15</v>
      </c>
      <c r="F2245" s="8" t="str">
        <f t="shared" si="351"/>
        <v>Jun</v>
      </c>
      <c r="G2245">
        <v>27</v>
      </c>
      <c r="H2245" s="15" t="str">
        <f t="shared" si="352"/>
        <v>27-Jun-1977</v>
      </c>
      <c r="I2245" s="13">
        <v>28303</v>
      </c>
      <c r="J2245" s="18">
        <f t="shared" si="353"/>
        <v>45</v>
      </c>
      <c r="K2245">
        <v>2</v>
      </c>
      <c r="L2245" s="14">
        <v>40284.379999999997</v>
      </c>
      <c r="M2245" t="s">
        <v>13</v>
      </c>
      <c r="N2245">
        <f t="shared" si="354"/>
        <v>240</v>
      </c>
      <c r="O2245" s="8" t="str">
        <f t="shared" si="355"/>
        <v>tier - 1</v>
      </c>
      <c r="P2245" t="s">
        <v>9</v>
      </c>
      <c r="Q2245">
        <f t="shared" si="356"/>
        <v>1</v>
      </c>
      <c r="R2245" s="8" t="str">
        <f t="shared" si="357"/>
        <v>tier - 3</v>
      </c>
      <c r="S2245" t="s">
        <v>20</v>
      </c>
      <c r="T2245" s="8" t="str">
        <f t="shared" si="358"/>
        <v>R1012</v>
      </c>
    </row>
    <row r="2246" spans="1:20">
      <c r="A2246" t="s">
        <v>2271</v>
      </c>
      <c r="B2246" t="str">
        <f t="shared" si="359"/>
        <v>Id99</v>
      </c>
      <c r="C2246">
        <v>1962</v>
      </c>
      <c r="D2246" s="8">
        <f t="shared" si="350"/>
        <v>1962</v>
      </c>
      <c r="E2246" t="s">
        <v>17</v>
      </c>
      <c r="F2246" s="8" t="str">
        <f t="shared" si="351"/>
        <v>Sep</v>
      </c>
      <c r="G2246">
        <v>4</v>
      </c>
      <c r="H2246" s="15" t="str">
        <f t="shared" si="352"/>
        <v>4-Sep-1962</v>
      </c>
      <c r="I2246" s="13">
        <v>22893</v>
      </c>
      <c r="J2246" s="18">
        <f t="shared" si="353"/>
        <v>60</v>
      </c>
      <c r="K2246">
        <v>0</v>
      </c>
      <c r="L2246" s="14">
        <v>40309.93</v>
      </c>
      <c r="M2246" t="s">
        <v>13</v>
      </c>
      <c r="N2246">
        <f t="shared" si="354"/>
        <v>240</v>
      </c>
      <c r="O2246" s="8" t="str">
        <f t="shared" si="355"/>
        <v>tier - 1</v>
      </c>
      <c r="P2246" t="s">
        <v>9</v>
      </c>
      <c r="Q2246">
        <f t="shared" si="356"/>
        <v>1</v>
      </c>
      <c r="R2246" s="8" t="str">
        <f t="shared" si="357"/>
        <v>tier - 3</v>
      </c>
      <c r="S2246" t="s">
        <v>39</v>
      </c>
      <c r="T2246" s="8" t="str">
        <f t="shared" si="358"/>
        <v>R1011</v>
      </c>
    </row>
    <row r="2247" spans="1:20">
      <c r="A2247" t="s">
        <v>2272</v>
      </c>
      <c r="B2247" t="str">
        <f t="shared" si="359"/>
        <v>Id98</v>
      </c>
      <c r="C2247">
        <v>1966</v>
      </c>
      <c r="D2247" s="8">
        <f t="shared" si="350"/>
        <v>1966</v>
      </c>
      <c r="E2247" t="s">
        <v>32</v>
      </c>
      <c r="F2247" s="8" t="str">
        <f t="shared" si="351"/>
        <v>Aug</v>
      </c>
      <c r="G2247">
        <v>12</v>
      </c>
      <c r="H2247" s="15" t="str">
        <f t="shared" si="352"/>
        <v>12-Aug-1966</v>
      </c>
      <c r="I2247" s="13">
        <v>24331</v>
      </c>
      <c r="J2247" s="18">
        <f t="shared" si="353"/>
        <v>56</v>
      </c>
      <c r="K2247">
        <v>0</v>
      </c>
      <c r="L2247" s="14">
        <v>40373.74</v>
      </c>
      <c r="M2247" t="s">
        <v>13</v>
      </c>
      <c r="N2247">
        <f t="shared" si="354"/>
        <v>240</v>
      </c>
      <c r="O2247" s="8" t="str">
        <f t="shared" si="355"/>
        <v>tier - 1</v>
      </c>
      <c r="P2247" t="s">
        <v>9</v>
      </c>
      <c r="Q2247">
        <f t="shared" si="356"/>
        <v>1</v>
      </c>
      <c r="R2247" s="8" t="str">
        <f t="shared" si="357"/>
        <v>tier - 3</v>
      </c>
      <c r="S2247" t="s">
        <v>39</v>
      </c>
      <c r="T2247" s="8" t="str">
        <f t="shared" si="358"/>
        <v>R1011</v>
      </c>
    </row>
    <row r="2248" spans="1:20">
      <c r="A2248" t="s">
        <v>2273</v>
      </c>
      <c r="B2248" t="str">
        <f t="shared" si="359"/>
        <v>Id97</v>
      </c>
      <c r="C2248">
        <v>1985</v>
      </c>
      <c r="D2248" s="8">
        <f t="shared" si="350"/>
        <v>1985</v>
      </c>
      <c r="E2248" t="s">
        <v>12</v>
      </c>
      <c r="F2248" s="8" t="str">
        <f t="shared" si="351"/>
        <v>Nov</v>
      </c>
      <c r="G2248">
        <v>3</v>
      </c>
      <c r="H2248" s="15" t="str">
        <f t="shared" si="352"/>
        <v>3-Nov-1985</v>
      </c>
      <c r="I2248" s="13">
        <v>31354</v>
      </c>
      <c r="J2248" s="18">
        <f t="shared" si="353"/>
        <v>37</v>
      </c>
      <c r="K2248">
        <v>0</v>
      </c>
      <c r="L2248" s="14">
        <v>40419.019999999997</v>
      </c>
      <c r="M2248" t="s">
        <v>13</v>
      </c>
      <c r="N2248">
        <f t="shared" si="354"/>
        <v>240</v>
      </c>
      <c r="O2248" s="8" t="str">
        <f t="shared" si="355"/>
        <v>tier - 1</v>
      </c>
      <c r="P2248" t="s">
        <v>8</v>
      </c>
      <c r="Q2248">
        <f t="shared" si="356"/>
        <v>9</v>
      </c>
      <c r="R2248" s="8" t="str">
        <f t="shared" si="357"/>
        <v>tier - 2</v>
      </c>
      <c r="S2248" t="s">
        <v>10</v>
      </c>
      <c r="T2248" s="8" t="str">
        <f t="shared" si="358"/>
        <v>R1013</v>
      </c>
    </row>
    <row r="2249" spans="1:20">
      <c r="A2249" t="s">
        <v>2274</v>
      </c>
      <c r="B2249" t="str">
        <f t="shared" si="359"/>
        <v>Id96</v>
      </c>
      <c r="C2249">
        <v>1975</v>
      </c>
      <c r="D2249" s="8">
        <f t="shared" si="350"/>
        <v>1975</v>
      </c>
      <c r="E2249" t="s">
        <v>7</v>
      </c>
      <c r="F2249" s="8" t="str">
        <f t="shared" si="351"/>
        <v>Jul</v>
      </c>
      <c r="G2249">
        <v>10</v>
      </c>
      <c r="H2249" s="15" t="str">
        <f t="shared" si="352"/>
        <v>10-Jul-1975</v>
      </c>
      <c r="I2249" s="13">
        <v>27585</v>
      </c>
      <c r="J2249" s="18">
        <f t="shared" si="353"/>
        <v>47</v>
      </c>
      <c r="K2249">
        <v>1</v>
      </c>
      <c r="L2249" s="14">
        <v>40590.550000000003</v>
      </c>
      <c r="M2249" t="s">
        <v>13</v>
      </c>
      <c r="N2249">
        <f t="shared" si="354"/>
        <v>240</v>
      </c>
      <c r="O2249" s="8" t="str">
        <f t="shared" si="355"/>
        <v>tier - 1</v>
      </c>
      <c r="P2249" t="s">
        <v>9</v>
      </c>
      <c r="Q2249">
        <f t="shared" si="356"/>
        <v>1</v>
      </c>
      <c r="R2249" s="8" t="str">
        <f t="shared" si="357"/>
        <v>tier - 3</v>
      </c>
      <c r="S2249" t="s">
        <v>20</v>
      </c>
      <c r="T2249" s="8" t="str">
        <f t="shared" si="358"/>
        <v>R1012</v>
      </c>
    </row>
    <row r="2250" spans="1:20">
      <c r="A2250" t="s">
        <v>2275</v>
      </c>
      <c r="B2250" t="str">
        <f t="shared" si="359"/>
        <v>Id95</v>
      </c>
      <c r="C2250">
        <v>1970</v>
      </c>
      <c r="D2250" s="8">
        <f t="shared" si="350"/>
        <v>1970</v>
      </c>
      <c r="E2250" t="s">
        <v>17</v>
      </c>
      <c r="F2250" s="8" t="str">
        <f t="shared" si="351"/>
        <v>Sep</v>
      </c>
      <c r="G2250">
        <v>25</v>
      </c>
      <c r="H2250" s="15" t="str">
        <f t="shared" si="352"/>
        <v>25-Sep-1970</v>
      </c>
      <c r="I2250" s="13">
        <v>25836</v>
      </c>
      <c r="J2250" s="18">
        <f t="shared" si="353"/>
        <v>52</v>
      </c>
      <c r="K2250">
        <v>0</v>
      </c>
      <c r="L2250" s="14">
        <v>40692.910000000003</v>
      </c>
      <c r="M2250" t="s">
        <v>13</v>
      </c>
      <c r="N2250">
        <f t="shared" si="354"/>
        <v>240</v>
      </c>
      <c r="O2250" s="8" t="str">
        <f t="shared" si="355"/>
        <v>tier - 1</v>
      </c>
      <c r="P2250" t="s">
        <v>13</v>
      </c>
      <c r="Q2250">
        <f t="shared" si="356"/>
        <v>2</v>
      </c>
      <c r="R2250" s="8" t="str">
        <f t="shared" si="357"/>
        <v>tier - 1</v>
      </c>
      <c r="S2250" t="s">
        <v>39</v>
      </c>
      <c r="T2250" s="8" t="str">
        <f t="shared" si="358"/>
        <v>R1011</v>
      </c>
    </row>
    <row r="2251" spans="1:20">
      <c r="A2251" t="s">
        <v>2276</v>
      </c>
      <c r="B2251" t="str">
        <f t="shared" si="359"/>
        <v>Id94</v>
      </c>
      <c r="C2251">
        <v>1976</v>
      </c>
      <c r="D2251" s="8">
        <f t="shared" si="350"/>
        <v>1976</v>
      </c>
      <c r="E2251" t="s">
        <v>27</v>
      </c>
      <c r="F2251" s="8" t="str">
        <f t="shared" si="351"/>
        <v>Dec</v>
      </c>
      <c r="G2251">
        <v>26</v>
      </c>
      <c r="H2251" s="15" t="str">
        <f t="shared" si="352"/>
        <v>26-Dec-1976</v>
      </c>
      <c r="I2251" s="13">
        <v>28120</v>
      </c>
      <c r="J2251" s="18">
        <f t="shared" si="353"/>
        <v>46</v>
      </c>
      <c r="K2251">
        <v>3</v>
      </c>
      <c r="L2251" s="14">
        <v>40720.550000000003</v>
      </c>
      <c r="M2251" t="s">
        <v>13</v>
      </c>
      <c r="N2251">
        <f t="shared" si="354"/>
        <v>240</v>
      </c>
      <c r="O2251" s="8" t="str">
        <f t="shared" si="355"/>
        <v>tier - 1</v>
      </c>
      <c r="P2251" t="s">
        <v>9</v>
      </c>
      <c r="Q2251">
        <f t="shared" si="356"/>
        <v>1</v>
      </c>
      <c r="R2251" s="8" t="str">
        <f t="shared" si="357"/>
        <v>tier - 3</v>
      </c>
      <c r="S2251" t="s">
        <v>20</v>
      </c>
      <c r="T2251" s="8" t="str">
        <f t="shared" si="358"/>
        <v>R1012</v>
      </c>
    </row>
    <row r="2252" spans="1:20">
      <c r="A2252" t="s">
        <v>2277</v>
      </c>
      <c r="B2252" t="str">
        <f t="shared" si="359"/>
        <v>Id93</v>
      </c>
      <c r="C2252">
        <v>1972</v>
      </c>
      <c r="D2252" s="8">
        <f t="shared" si="350"/>
        <v>1972</v>
      </c>
      <c r="E2252" t="s">
        <v>15</v>
      </c>
      <c r="F2252" s="8" t="str">
        <f t="shared" si="351"/>
        <v>Jun</v>
      </c>
      <c r="G2252">
        <v>10</v>
      </c>
      <c r="H2252" s="15" t="str">
        <f t="shared" si="352"/>
        <v>10-Jun-1972</v>
      </c>
      <c r="I2252" s="13">
        <v>26460</v>
      </c>
      <c r="J2252" s="18">
        <f t="shared" si="353"/>
        <v>50</v>
      </c>
      <c r="K2252">
        <v>0</v>
      </c>
      <c r="L2252" s="14">
        <v>40817.85</v>
      </c>
      <c r="M2252" t="s">
        <v>13</v>
      </c>
      <c r="N2252">
        <f t="shared" si="354"/>
        <v>240</v>
      </c>
      <c r="O2252" s="8" t="str">
        <f t="shared" si="355"/>
        <v>tier - 1</v>
      </c>
      <c r="P2252" t="s">
        <v>9</v>
      </c>
      <c r="Q2252">
        <f t="shared" si="356"/>
        <v>1</v>
      </c>
      <c r="R2252" s="8" t="str">
        <f t="shared" si="357"/>
        <v>tier - 3</v>
      </c>
      <c r="S2252" t="s">
        <v>39</v>
      </c>
      <c r="T2252" s="8" t="str">
        <f t="shared" si="358"/>
        <v>R1011</v>
      </c>
    </row>
    <row r="2253" spans="1:20">
      <c r="A2253" t="s">
        <v>2278</v>
      </c>
      <c r="B2253" t="str">
        <f t="shared" si="359"/>
        <v>Id92</v>
      </c>
      <c r="C2253">
        <v>1999</v>
      </c>
      <c r="D2253" s="8">
        <f t="shared" si="350"/>
        <v>1999</v>
      </c>
      <c r="E2253" t="s">
        <v>7</v>
      </c>
      <c r="F2253" s="8" t="str">
        <f t="shared" si="351"/>
        <v>Jul</v>
      </c>
      <c r="G2253">
        <v>2</v>
      </c>
      <c r="H2253" s="15" t="str">
        <f t="shared" si="352"/>
        <v>2-Jul-1999</v>
      </c>
      <c r="I2253" s="13">
        <v>36343</v>
      </c>
      <c r="J2253" s="18">
        <f t="shared" si="353"/>
        <v>23</v>
      </c>
      <c r="K2253">
        <v>1</v>
      </c>
      <c r="L2253" s="14">
        <v>40904.199999999997</v>
      </c>
      <c r="M2253" t="s">
        <v>13</v>
      </c>
      <c r="N2253">
        <f t="shared" si="354"/>
        <v>240</v>
      </c>
      <c r="O2253" s="8" t="str">
        <f t="shared" si="355"/>
        <v>tier - 1</v>
      </c>
      <c r="P2253" t="s">
        <v>13</v>
      </c>
      <c r="Q2253">
        <f t="shared" si="356"/>
        <v>2</v>
      </c>
      <c r="R2253" s="8" t="str">
        <f t="shared" si="357"/>
        <v>tier - 1</v>
      </c>
      <c r="S2253" t="s">
        <v>244</v>
      </c>
      <c r="T2253" s="8" t="str">
        <f t="shared" si="358"/>
        <v>R1024</v>
      </c>
    </row>
    <row r="2254" spans="1:20">
      <c r="A2254" t="s">
        <v>2279</v>
      </c>
      <c r="B2254" t="str">
        <f t="shared" si="359"/>
        <v>Id91</v>
      </c>
      <c r="C2254">
        <v>1992</v>
      </c>
      <c r="D2254" s="8">
        <f t="shared" si="350"/>
        <v>1992</v>
      </c>
      <c r="E2254" t="s">
        <v>32</v>
      </c>
      <c r="F2254" s="8" t="str">
        <f t="shared" si="351"/>
        <v>Aug</v>
      </c>
      <c r="G2254">
        <v>4</v>
      </c>
      <c r="H2254" s="15" t="str">
        <f t="shared" si="352"/>
        <v>4-Aug-1992</v>
      </c>
      <c r="I2254" s="13">
        <v>33820</v>
      </c>
      <c r="J2254" s="18">
        <f t="shared" si="353"/>
        <v>30</v>
      </c>
      <c r="K2254">
        <v>3</v>
      </c>
      <c r="L2254" s="14">
        <v>40932.43</v>
      </c>
      <c r="M2254" t="s">
        <v>13</v>
      </c>
      <c r="N2254">
        <f t="shared" si="354"/>
        <v>240</v>
      </c>
      <c r="O2254" s="8" t="str">
        <f t="shared" si="355"/>
        <v>tier - 1</v>
      </c>
      <c r="P2254" t="s">
        <v>8</v>
      </c>
      <c r="Q2254">
        <f t="shared" si="356"/>
        <v>9</v>
      </c>
      <c r="R2254" s="8" t="str">
        <f t="shared" si="357"/>
        <v>tier - 2</v>
      </c>
      <c r="S2254" t="s">
        <v>10</v>
      </c>
      <c r="T2254" s="8" t="str">
        <f t="shared" si="358"/>
        <v>R1013</v>
      </c>
    </row>
    <row r="2255" spans="1:20">
      <c r="A2255" t="s">
        <v>2280</v>
      </c>
      <c r="B2255" t="str">
        <f t="shared" si="359"/>
        <v>Id90</v>
      </c>
      <c r="C2255">
        <v>1979</v>
      </c>
      <c r="D2255" s="8">
        <f t="shared" si="350"/>
        <v>1979</v>
      </c>
      <c r="E2255" t="s">
        <v>17</v>
      </c>
      <c r="F2255" s="8" t="str">
        <f t="shared" si="351"/>
        <v>Sep</v>
      </c>
      <c r="G2255">
        <v>16</v>
      </c>
      <c r="H2255" s="15" t="str">
        <f t="shared" si="352"/>
        <v>16-Sep-1979</v>
      </c>
      <c r="I2255" s="13">
        <v>29114</v>
      </c>
      <c r="J2255" s="18">
        <f t="shared" si="353"/>
        <v>43</v>
      </c>
      <c r="K2255">
        <v>3</v>
      </c>
      <c r="L2255" s="14">
        <v>40941.29</v>
      </c>
      <c r="M2255" t="s">
        <v>13</v>
      </c>
      <c r="N2255">
        <f t="shared" si="354"/>
        <v>240</v>
      </c>
      <c r="O2255" s="8" t="str">
        <f t="shared" si="355"/>
        <v>tier - 1</v>
      </c>
      <c r="P2255" t="s">
        <v>8</v>
      </c>
      <c r="Q2255">
        <f t="shared" si="356"/>
        <v>9</v>
      </c>
      <c r="R2255" s="8" t="str">
        <f t="shared" si="357"/>
        <v>tier - 2</v>
      </c>
      <c r="S2255" t="s">
        <v>10</v>
      </c>
      <c r="T2255" s="8" t="str">
        <f t="shared" si="358"/>
        <v>R1013</v>
      </c>
    </row>
    <row r="2256" spans="1:20">
      <c r="A2256" t="s">
        <v>2281</v>
      </c>
      <c r="B2256" t="str">
        <f t="shared" si="359"/>
        <v>Id89</v>
      </c>
      <c r="C2256">
        <v>1983</v>
      </c>
      <c r="D2256" s="8">
        <f t="shared" si="350"/>
        <v>1983</v>
      </c>
      <c r="E2256" t="s">
        <v>17</v>
      </c>
      <c r="F2256" s="8" t="str">
        <f t="shared" si="351"/>
        <v>Sep</v>
      </c>
      <c r="G2256">
        <v>8</v>
      </c>
      <c r="H2256" s="15" t="str">
        <f t="shared" si="352"/>
        <v>8-Sep-1983</v>
      </c>
      <c r="I2256" s="13">
        <v>30567</v>
      </c>
      <c r="J2256" s="18">
        <f t="shared" si="353"/>
        <v>39</v>
      </c>
      <c r="K2256">
        <v>3</v>
      </c>
      <c r="L2256" s="14">
        <v>40961.29</v>
      </c>
      <c r="M2256" t="s">
        <v>13</v>
      </c>
      <c r="N2256">
        <f t="shared" si="354"/>
        <v>240</v>
      </c>
      <c r="O2256" s="8" t="str">
        <f t="shared" si="355"/>
        <v>tier - 1</v>
      </c>
      <c r="P2256" t="s">
        <v>8</v>
      </c>
      <c r="Q2256">
        <f t="shared" si="356"/>
        <v>9</v>
      </c>
      <c r="R2256" s="8" t="str">
        <f t="shared" si="357"/>
        <v>tier - 2</v>
      </c>
      <c r="S2256" t="s">
        <v>39</v>
      </c>
      <c r="T2256" s="8" t="str">
        <f t="shared" si="358"/>
        <v>R1011</v>
      </c>
    </row>
    <row r="2257" spans="1:20">
      <c r="A2257" t="s">
        <v>2282</v>
      </c>
      <c r="B2257" t="str">
        <f t="shared" si="359"/>
        <v>Id88</v>
      </c>
      <c r="C2257">
        <v>1974</v>
      </c>
      <c r="D2257" s="8">
        <f t="shared" si="350"/>
        <v>1974</v>
      </c>
      <c r="E2257" t="s">
        <v>15</v>
      </c>
      <c r="F2257" s="8" t="str">
        <f t="shared" si="351"/>
        <v>Jun</v>
      </c>
      <c r="G2257">
        <v>5</v>
      </c>
      <c r="H2257" s="15" t="str">
        <f t="shared" si="352"/>
        <v>5-Jun-1974</v>
      </c>
      <c r="I2257" s="13">
        <v>27185</v>
      </c>
      <c r="J2257" s="18">
        <f t="shared" si="353"/>
        <v>49</v>
      </c>
      <c r="K2257">
        <v>0</v>
      </c>
      <c r="L2257" s="14">
        <v>40974.160000000003</v>
      </c>
      <c r="M2257" t="s">
        <v>13</v>
      </c>
      <c r="N2257">
        <f t="shared" si="354"/>
        <v>240</v>
      </c>
      <c r="O2257" s="8" t="str">
        <f t="shared" si="355"/>
        <v>tier - 1</v>
      </c>
      <c r="P2257" t="s">
        <v>8</v>
      </c>
      <c r="Q2257">
        <f t="shared" si="356"/>
        <v>9</v>
      </c>
      <c r="R2257" s="8" t="str">
        <f t="shared" si="357"/>
        <v>tier - 2</v>
      </c>
      <c r="S2257" t="s">
        <v>10</v>
      </c>
      <c r="T2257" s="8" t="str">
        <f t="shared" si="358"/>
        <v>R1013</v>
      </c>
    </row>
    <row r="2258" spans="1:20">
      <c r="A2258" t="s">
        <v>2283</v>
      </c>
      <c r="B2258" t="str">
        <f t="shared" si="359"/>
        <v>Id87</v>
      </c>
      <c r="C2258">
        <v>1979</v>
      </c>
      <c r="D2258" s="8">
        <f t="shared" si="350"/>
        <v>1979</v>
      </c>
      <c r="E2258" t="s">
        <v>34</v>
      </c>
      <c r="F2258" s="8" t="str">
        <f t="shared" si="351"/>
        <v>Oct</v>
      </c>
      <c r="G2258">
        <v>11</v>
      </c>
      <c r="H2258" s="15" t="str">
        <f t="shared" si="352"/>
        <v>11-Oct-1979</v>
      </c>
      <c r="I2258" s="13">
        <v>29139</v>
      </c>
      <c r="J2258" s="18">
        <f t="shared" si="353"/>
        <v>43</v>
      </c>
      <c r="K2258">
        <v>1</v>
      </c>
      <c r="L2258" s="14">
        <v>41034.22</v>
      </c>
      <c r="M2258" t="s">
        <v>13</v>
      </c>
      <c r="N2258">
        <f t="shared" si="354"/>
        <v>240</v>
      </c>
      <c r="O2258" s="8" t="str">
        <f t="shared" si="355"/>
        <v>tier - 1</v>
      </c>
      <c r="P2258" t="s">
        <v>9</v>
      </c>
      <c r="Q2258">
        <f t="shared" si="356"/>
        <v>1</v>
      </c>
      <c r="R2258" s="8" t="str">
        <f t="shared" si="357"/>
        <v>tier - 3</v>
      </c>
      <c r="S2258" t="s">
        <v>353</v>
      </c>
      <c r="T2258" s="8" t="str">
        <f t="shared" si="358"/>
        <v>R1017</v>
      </c>
    </row>
    <row r="2259" spans="1:20">
      <c r="A2259" t="s">
        <v>2284</v>
      </c>
      <c r="B2259" t="str">
        <f t="shared" si="359"/>
        <v>Id86</v>
      </c>
      <c r="C2259">
        <v>1972</v>
      </c>
      <c r="D2259" s="8">
        <f t="shared" si="350"/>
        <v>1972</v>
      </c>
      <c r="E2259" t="s">
        <v>32</v>
      </c>
      <c r="F2259" s="8" t="str">
        <f t="shared" si="351"/>
        <v>Aug</v>
      </c>
      <c r="G2259">
        <v>12</v>
      </c>
      <c r="H2259" s="15" t="str">
        <f t="shared" si="352"/>
        <v>12-Aug-1972</v>
      </c>
      <c r="I2259" s="13">
        <v>26523</v>
      </c>
      <c r="J2259" s="18">
        <f t="shared" si="353"/>
        <v>50</v>
      </c>
      <c r="K2259">
        <v>0</v>
      </c>
      <c r="L2259" s="14">
        <v>41055.29</v>
      </c>
      <c r="M2259" t="s">
        <v>13</v>
      </c>
      <c r="N2259">
        <f t="shared" si="354"/>
        <v>240</v>
      </c>
      <c r="O2259" s="8" t="str">
        <f t="shared" si="355"/>
        <v>tier - 1</v>
      </c>
      <c r="P2259" t="s">
        <v>8</v>
      </c>
      <c r="Q2259">
        <f t="shared" si="356"/>
        <v>9</v>
      </c>
      <c r="R2259" s="8" t="str">
        <f t="shared" si="357"/>
        <v>tier - 2</v>
      </c>
      <c r="S2259" t="s">
        <v>39</v>
      </c>
      <c r="T2259" s="8" t="str">
        <f t="shared" si="358"/>
        <v>R1011</v>
      </c>
    </row>
    <row r="2260" spans="1:20">
      <c r="A2260" t="s">
        <v>2285</v>
      </c>
      <c r="B2260" t="str">
        <f t="shared" si="359"/>
        <v>Id85</v>
      </c>
      <c r="C2260">
        <v>1972</v>
      </c>
      <c r="D2260" s="8">
        <f t="shared" si="350"/>
        <v>1972</v>
      </c>
      <c r="E2260" t="s">
        <v>17</v>
      </c>
      <c r="F2260" s="8" t="str">
        <f t="shared" si="351"/>
        <v>Sep</v>
      </c>
      <c r="G2260">
        <v>6</v>
      </c>
      <c r="H2260" s="15" t="str">
        <f t="shared" si="352"/>
        <v>6-Sep-1972</v>
      </c>
      <c r="I2260" s="13">
        <v>26548</v>
      </c>
      <c r="J2260" s="18">
        <f t="shared" si="353"/>
        <v>50</v>
      </c>
      <c r="K2260">
        <v>0</v>
      </c>
      <c r="L2260" s="14">
        <v>41097.160000000003</v>
      </c>
      <c r="M2260" t="s">
        <v>13</v>
      </c>
      <c r="N2260">
        <f t="shared" si="354"/>
        <v>240</v>
      </c>
      <c r="O2260" s="8" t="str">
        <f t="shared" si="355"/>
        <v>tier - 1</v>
      </c>
      <c r="P2260" t="s">
        <v>9</v>
      </c>
      <c r="Q2260">
        <f t="shared" si="356"/>
        <v>1</v>
      </c>
      <c r="R2260" s="8" t="str">
        <f t="shared" si="357"/>
        <v>tier - 3</v>
      </c>
      <c r="S2260" t="s">
        <v>165</v>
      </c>
      <c r="T2260" s="8" t="str">
        <f t="shared" si="358"/>
        <v>R1016</v>
      </c>
    </row>
    <row r="2261" spans="1:20">
      <c r="A2261" t="s">
        <v>2286</v>
      </c>
      <c r="B2261" t="str">
        <f t="shared" si="359"/>
        <v>Id84</v>
      </c>
      <c r="C2261">
        <v>1969</v>
      </c>
      <c r="D2261" s="8">
        <f t="shared" si="350"/>
        <v>1969</v>
      </c>
      <c r="E2261" t="s">
        <v>32</v>
      </c>
      <c r="F2261" s="8" t="str">
        <f t="shared" si="351"/>
        <v>Aug</v>
      </c>
      <c r="G2261">
        <v>8</v>
      </c>
      <c r="H2261" s="15" t="str">
        <f t="shared" si="352"/>
        <v>8-Aug-1969</v>
      </c>
      <c r="I2261" s="13">
        <v>25423</v>
      </c>
      <c r="J2261" s="18">
        <f t="shared" si="353"/>
        <v>53</v>
      </c>
      <c r="K2261">
        <v>0</v>
      </c>
      <c r="L2261" s="14">
        <v>41191.57</v>
      </c>
      <c r="M2261" t="s">
        <v>13</v>
      </c>
      <c r="N2261">
        <f t="shared" si="354"/>
        <v>240</v>
      </c>
      <c r="O2261" s="8" t="str">
        <f t="shared" si="355"/>
        <v>tier - 1</v>
      </c>
      <c r="P2261" t="s">
        <v>8</v>
      </c>
      <c r="Q2261">
        <f t="shared" si="356"/>
        <v>9</v>
      </c>
      <c r="R2261" s="8" t="str">
        <f t="shared" si="357"/>
        <v>tier - 2</v>
      </c>
      <c r="S2261" t="s">
        <v>39</v>
      </c>
      <c r="T2261" s="8" t="str">
        <f t="shared" si="358"/>
        <v>R1011</v>
      </c>
    </row>
    <row r="2262" spans="1:20">
      <c r="A2262" t="s">
        <v>2287</v>
      </c>
      <c r="B2262" t="str">
        <f t="shared" si="359"/>
        <v>Id83</v>
      </c>
      <c r="C2262">
        <v>1964</v>
      </c>
      <c r="D2262" s="8">
        <f t="shared" si="350"/>
        <v>1964</v>
      </c>
      <c r="E2262" t="s">
        <v>15</v>
      </c>
      <c r="F2262" s="8" t="str">
        <f t="shared" si="351"/>
        <v>Jun</v>
      </c>
      <c r="G2262">
        <v>6</v>
      </c>
      <c r="H2262" s="15" t="str">
        <f t="shared" si="352"/>
        <v>6-Jun-1964</v>
      </c>
      <c r="I2262" s="13">
        <v>23534</v>
      </c>
      <c r="J2262" s="18">
        <f t="shared" si="353"/>
        <v>59</v>
      </c>
      <c r="K2262">
        <v>0</v>
      </c>
      <c r="L2262" s="14">
        <v>41250.39</v>
      </c>
      <c r="M2262" t="s">
        <v>13</v>
      </c>
      <c r="N2262">
        <f t="shared" si="354"/>
        <v>240</v>
      </c>
      <c r="O2262" s="8" t="str">
        <f t="shared" si="355"/>
        <v>tier - 1</v>
      </c>
      <c r="P2262" t="s">
        <v>9</v>
      </c>
      <c r="Q2262">
        <f t="shared" si="356"/>
        <v>1</v>
      </c>
      <c r="R2262" s="8" t="str">
        <f t="shared" si="357"/>
        <v>tier - 3</v>
      </c>
      <c r="S2262" t="s">
        <v>39</v>
      </c>
      <c r="T2262" s="8" t="str">
        <f t="shared" si="358"/>
        <v>R1011</v>
      </c>
    </row>
    <row r="2263" spans="1:20">
      <c r="A2263" t="s">
        <v>2288</v>
      </c>
      <c r="B2263" t="str">
        <f t="shared" si="359"/>
        <v>Id82</v>
      </c>
      <c r="C2263">
        <v>1977</v>
      </c>
      <c r="D2263" s="8">
        <f t="shared" si="350"/>
        <v>1977</v>
      </c>
      <c r="E2263" t="s">
        <v>32</v>
      </c>
      <c r="F2263" s="8" t="str">
        <f t="shared" si="351"/>
        <v>Aug</v>
      </c>
      <c r="G2263">
        <v>27</v>
      </c>
      <c r="H2263" s="15" t="str">
        <f t="shared" si="352"/>
        <v>27-Aug-1977</v>
      </c>
      <c r="I2263" s="13">
        <v>28364</v>
      </c>
      <c r="J2263" s="18">
        <f t="shared" si="353"/>
        <v>45</v>
      </c>
      <c r="K2263">
        <v>2</v>
      </c>
      <c r="L2263" s="14">
        <v>41271.5</v>
      </c>
      <c r="M2263" t="s">
        <v>13</v>
      </c>
      <c r="N2263">
        <f t="shared" si="354"/>
        <v>240</v>
      </c>
      <c r="O2263" s="8" t="str">
        <f t="shared" si="355"/>
        <v>tier - 1</v>
      </c>
      <c r="P2263" t="s">
        <v>8</v>
      </c>
      <c r="Q2263">
        <f t="shared" si="356"/>
        <v>9</v>
      </c>
      <c r="R2263" s="8" t="str">
        <f t="shared" si="357"/>
        <v>tier - 2</v>
      </c>
      <c r="S2263" t="s">
        <v>39</v>
      </c>
      <c r="T2263" s="8" t="str">
        <f t="shared" si="358"/>
        <v>R1011</v>
      </c>
    </row>
    <row r="2264" spans="1:20">
      <c r="A2264" t="s">
        <v>2289</v>
      </c>
      <c r="B2264" t="str">
        <f t="shared" si="359"/>
        <v>Id81</v>
      </c>
      <c r="C2264">
        <v>1964</v>
      </c>
      <c r="D2264" s="8">
        <f t="shared" si="350"/>
        <v>1964</v>
      </c>
      <c r="E2264" t="s">
        <v>34</v>
      </c>
      <c r="F2264" s="8" t="str">
        <f t="shared" si="351"/>
        <v>Oct</v>
      </c>
      <c r="G2264">
        <v>7</v>
      </c>
      <c r="H2264" s="15" t="str">
        <f t="shared" si="352"/>
        <v>7-Oct-1964</v>
      </c>
      <c r="I2264" s="13">
        <v>23657</v>
      </c>
      <c r="J2264" s="18">
        <f t="shared" si="353"/>
        <v>58</v>
      </c>
      <c r="K2264">
        <v>0</v>
      </c>
      <c r="L2264" s="14">
        <v>41331.79</v>
      </c>
      <c r="M2264" t="s">
        <v>13</v>
      </c>
      <c r="N2264">
        <f t="shared" si="354"/>
        <v>240</v>
      </c>
      <c r="O2264" s="8" t="str">
        <f t="shared" si="355"/>
        <v>tier - 1</v>
      </c>
      <c r="P2264" t="s">
        <v>8</v>
      </c>
      <c r="Q2264">
        <f t="shared" si="356"/>
        <v>9</v>
      </c>
      <c r="R2264" s="8" t="str">
        <f t="shared" si="357"/>
        <v>tier - 2</v>
      </c>
      <c r="S2264" t="s">
        <v>39</v>
      </c>
      <c r="T2264" s="8" t="str">
        <f t="shared" si="358"/>
        <v>R1011</v>
      </c>
    </row>
    <row r="2265" spans="1:20">
      <c r="A2265" t="s">
        <v>2290</v>
      </c>
      <c r="B2265" t="str">
        <f t="shared" si="359"/>
        <v>Id80</v>
      </c>
      <c r="C2265">
        <v>1971</v>
      </c>
      <c r="D2265" s="8">
        <f t="shared" si="350"/>
        <v>1971</v>
      </c>
      <c r="E2265" t="s">
        <v>34</v>
      </c>
      <c r="F2265" s="8" t="str">
        <f t="shared" si="351"/>
        <v>Oct</v>
      </c>
      <c r="G2265">
        <v>16</v>
      </c>
      <c r="H2265" s="15" t="str">
        <f t="shared" si="352"/>
        <v>16-Oct-1971</v>
      </c>
      <c r="I2265" s="13">
        <v>26222</v>
      </c>
      <c r="J2265" s="18">
        <f t="shared" si="353"/>
        <v>51</v>
      </c>
      <c r="K2265">
        <v>0</v>
      </c>
      <c r="L2265" s="14">
        <v>41351.879999999997</v>
      </c>
      <c r="M2265" t="s">
        <v>13</v>
      </c>
      <c r="N2265">
        <f t="shared" si="354"/>
        <v>240</v>
      </c>
      <c r="O2265" s="8" t="str">
        <f t="shared" si="355"/>
        <v>tier - 1</v>
      </c>
      <c r="P2265" t="s">
        <v>8</v>
      </c>
      <c r="Q2265">
        <f t="shared" si="356"/>
        <v>9</v>
      </c>
      <c r="R2265" s="8" t="str">
        <f t="shared" si="357"/>
        <v>tier - 2</v>
      </c>
      <c r="S2265" t="s">
        <v>39</v>
      </c>
      <c r="T2265" s="8" t="str">
        <f t="shared" si="358"/>
        <v>R1011</v>
      </c>
    </row>
    <row r="2266" spans="1:20">
      <c r="A2266" t="s">
        <v>2291</v>
      </c>
      <c r="B2266" t="str">
        <f t="shared" si="359"/>
        <v>Id79</v>
      </c>
      <c r="C2266">
        <v>1967</v>
      </c>
      <c r="D2266" s="8">
        <f t="shared" si="350"/>
        <v>1967</v>
      </c>
      <c r="E2266" t="s">
        <v>27</v>
      </c>
      <c r="F2266" s="8" t="str">
        <f t="shared" si="351"/>
        <v>Dec</v>
      </c>
      <c r="G2266">
        <v>22</v>
      </c>
      <c r="H2266" s="15" t="str">
        <f t="shared" si="352"/>
        <v>22-Dec-1967</v>
      </c>
      <c r="I2266" s="13">
        <v>24828</v>
      </c>
      <c r="J2266" s="18">
        <f t="shared" si="353"/>
        <v>55</v>
      </c>
      <c r="K2266">
        <v>0</v>
      </c>
      <c r="L2266" s="14">
        <v>41505.15</v>
      </c>
      <c r="M2266" t="s">
        <v>13</v>
      </c>
      <c r="N2266">
        <f t="shared" si="354"/>
        <v>240</v>
      </c>
      <c r="O2266" s="8" t="str">
        <f t="shared" si="355"/>
        <v>tier - 1</v>
      </c>
      <c r="P2266" t="s">
        <v>8</v>
      </c>
      <c r="Q2266">
        <f t="shared" si="356"/>
        <v>9</v>
      </c>
      <c r="R2266" s="8" t="str">
        <f t="shared" si="357"/>
        <v>tier - 2</v>
      </c>
      <c r="S2266" t="s">
        <v>39</v>
      </c>
      <c r="T2266" s="8" t="str">
        <f t="shared" si="358"/>
        <v>R1011</v>
      </c>
    </row>
    <row r="2267" spans="1:20">
      <c r="A2267" t="s">
        <v>2292</v>
      </c>
      <c r="B2267" t="str">
        <f t="shared" si="359"/>
        <v>Id78</v>
      </c>
      <c r="C2267">
        <v>1974</v>
      </c>
      <c r="D2267" s="8">
        <f t="shared" si="350"/>
        <v>1974</v>
      </c>
      <c r="E2267" t="s">
        <v>12</v>
      </c>
      <c r="F2267" s="8" t="str">
        <f t="shared" si="351"/>
        <v>Nov</v>
      </c>
      <c r="G2267">
        <v>24</v>
      </c>
      <c r="H2267" s="15" t="str">
        <f t="shared" si="352"/>
        <v>24-Nov-1974</v>
      </c>
      <c r="I2267" s="13">
        <v>27357</v>
      </c>
      <c r="J2267" s="18">
        <f t="shared" si="353"/>
        <v>48</v>
      </c>
      <c r="K2267">
        <v>0</v>
      </c>
      <c r="L2267" s="14">
        <v>41636.199999999997</v>
      </c>
      <c r="M2267" t="s">
        <v>13</v>
      </c>
      <c r="N2267">
        <f t="shared" si="354"/>
        <v>240</v>
      </c>
      <c r="O2267" s="8" t="str">
        <f t="shared" si="355"/>
        <v>tier - 1</v>
      </c>
      <c r="P2267" t="s">
        <v>13</v>
      </c>
      <c r="Q2267">
        <f t="shared" si="356"/>
        <v>2</v>
      </c>
      <c r="R2267" s="8" t="str">
        <f t="shared" si="357"/>
        <v>tier - 1</v>
      </c>
      <c r="S2267" t="s">
        <v>39</v>
      </c>
      <c r="T2267" s="8" t="str">
        <f t="shared" si="358"/>
        <v>R1011</v>
      </c>
    </row>
    <row r="2268" spans="1:20">
      <c r="A2268" t="s">
        <v>2293</v>
      </c>
      <c r="B2268" t="str">
        <f t="shared" si="359"/>
        <v>Id77</v>
      </c>
      <c r="C2268">
        <v>1976</v>
      </c>
      <c r="D2268" s="8">
        <f t="shared" si="350"/>
        <v>1976</v>
      </c>
      <c r="E2268" t="s">
        <v>34</v>
      </c>
      <c r="F2268" s="8" t="str">
        <f t="shared" si="351"/>
        <v>Oct</v>
      </c>
      <c r="G2268">
        <v>29</v>
      </c>
      <c r="H2268" s="15" t="str">
        <f t="shared" si="352"/>
        <v>29-Oct-1976</v>
      </c>
      <c r="I2268" s="13">
        <v>28062</v>
      </c>
      <c r="J2268" s="18">
        <f t="shared" si="353"/>
        <v>46</v>
      </c>
      <c r="K2268">
        <v>1</v>
      </c>
      <c r="L2268" s="14">
        <v>41661.599999999999</v>
      </c>
      <c r="M2268" t="s">
        <v>13</v>
      </c>
      <c r="N2268">
        <f t="shared" si="354"/>
        <v>240</v>
      </c>
      <c r="O2268" s="8" t="str">
        <f t="shared" si="355"/>
        <v>tier - 1</v>
      </c>
      <c r="P2268" t="s">
        <v>9</v>
      </c>
      <c r="Q2268">
        <f t="shared" si="356"/>
        <v>1</v>
      </c>
      <c r="R2268" s="8" t="str">
        <f t="shared" si="357"/>
        <v>tier - 3</v>
      </c>
      <c r="S2268" t="s">
        <v>39</v>
      </c>
      <c r="T2268" s="8" t="str">
        <f t="shared" si="358"/>
        <v>R1011</v>
      </c>
    </row>
    <row r="2269" spans="1:20">
      <c r="A2269" t="s">
        <v>2294</v>
      </c>
      <c r="B2269" t="str">
        <f t="shared" si="359"/>
        <v>Id76</v>
      </c>
      <c r="C2269">
        <v>1975</v>
      </c>
      <c r="D2269" s="8">
        <f t="shared" si="350"/>
        <v>1975</v>
      </c>
      <c r="E2269" t="s">
        <v>12</v>
      </c>
      <c r="F2269" s="8" t="str">
        <f t="shared" si="351"/>
        <v>Nov</v>
      </c>
      <c r="G2269">
        <v>14</v>
      </c>
      <c r="H2269" s="15" t="str">
        <f t="shared" si="352"/>
        <v>14-Nov-1975</v>
      </c>
      <c r="I2269" s="13">
        <v>27712</v>
      </c>
      <c r="J2269" s="18">
        <f t="shared" si="353"/>
        <v>47</v>
      </c>
      <c r="K2269">
        <v>0</v>
      </c>
      <c r="L2269" s="14">
        <v>41676.080000000002</v>
      </c>
      <c r="M2269" t="s">
        <v>13</v>
      </c>
      <c r="N2269">
        <f t="shared" si="354"/>
        <v>240</v>
      </c>
      <c r="O2269" s="8" t="str">
        <f t="shared" si="355"/>
        <v>tier - 1</v>
      </c>
      <c r="P2269" t="s">
        <v>8</v>
      </c>
      <c r="Q2269">
        <f t="shared" si="356"/>
        <v>9</v>
      </c>
      <c r="R2269" s="8" t="str">
        <f t="shared" si="357"/>
        <v>tier - 2</v>
      </c>
      <c r="S2269" t="s">
        <v>10</v>
      </c>
      <c r="T2269" s="8" t="str">
        <f t="shared" si="358"/>
        <v>R1013</v>
      </c>
    </row>
    <row r="2270" spans="1:20">
      <c r="A2270" t="s">
        <v>2295</v>
      </c>
      <c r="B2270" t="str">
        <f t="shared" si="359"/>
        <v>Id75</v>
      </c>
      <c r="C2270">
        <v>1975</v>
      </c>
      <c r="D2270" s="8">
        <f t="shared" si="350"/>
        <v>1975</v>
      </c>
      <c r="E2270" t="s">
        <v>17</v>
      </c>
      <c r="F2270" s="8" t="str">
        <f t="shared" si="351"/>
        <v>Sep</v>
      </c>
      <c r="G2270">
        <v>29</v>
      </c>
      <c r="H2270" s="15" t="str">
        <f t="shared" si="352"/>
        <v>29-Sep-1975</v>
      </c>
      <c r="I2270" s="13">
        <v>27666</v>
      </c>
      <c r="J2270" s="18">
        <f t="shared" si="353"/>
        <v>47</v>
      </c>
      <c r="K2270">
        <v>1</v>
      </c>
      <c r="L2270" s="14">
        <v>41681.86</v>
      </c>
      <c r="M2270" t="s">
        <v>13</v>
      </c>
      <c r="N2270">
        <f t="shared" si="354"/>
        <v>240</v>
      </c>
      <c r="O2270" s="8" t="str">
        <f t="shared" si="355"/>
        <v>tier - 1</v>
      </c>
      <c r="P2270" t="s">
        <v>13</v>
      </c>
      <c r="Q2270">
        <f t="shared" si="356"/>
        <v>2</v>
      </c>
      <c r="R2270" s="8" t="str">
        <f t="shared" si="357"/>
        <v>tier - 1</v>
      </c>
      <c r="S2270" t="s">
        <v>39</v>
      </c>
      <c r="T2270" s="8" t="str">
        <f t="shared" si="358"/>
        <v>R1011</v>
      </c>
    </row>
    <row r="2271" spans="1:20">
      <c r="A2271" t="s">
        <v>2296</v>
      </c>
      <c r="B2271" t="str">
        <f t="shared" si="359"/>
        <v>Id74</v>
      </c>
      <c r="C2271">
        <v>1962</v>
      </c>
      <c r="D2271" s="8">
        <f t="shared" si="350"/>
        <v>1962</v>
      </c>
      <c r="E2271" t="s">
        <v>17</v>
      </c>
      <c r="F2271" s="8" t="str">
        <f t="shared" si="351"/>
        <v>Sep</v>
      </c>
      <c r="G2271">
        <v>22</v>
      </c>
      <c r="H2271" s="15" t="str">
        <f t="shared" si="352"/>
        <v>22-Sep-1962</v>
      </c>
      <c r="I2271" s="13">
        <v>22911</v>
      </c>
      <c r="J2271" s="18">
        <f t="shared" si="353"/>
        <v>60</v>
      </c>
      <c r="K2271">
        <v>0</v>
      </c>
      <c r="L2271" s="14">
        <v>41794.629999999997</v>
      </c>
      <c r="M2271" t="s">
        <v>13</v>
      </c>
      <c r="N2271">
        <f t="shared" si="354"/>
        <v>240</v>
      </c>
      <c r="O2271" s="8" t="str">
        <f t="shared" si="355"/>
        <v>tier - 1</v>
      </c>
      <c r="P2271" t="s">
        <v>9</v>
      </c>
      <c r="Q2271">
        <f t="shared" si="356"/>
        <v>1</v>
      </c>
      <c r="R2271" s="8" t="str">
        <f t="shared" si="357"/>
        <v>tier - 3</v>
      </c>
      <c r="S2271" t="s">
        <v>39</v>
      </c>
      <c r="T2271" s="8" t="str">
        <f t="shared" si="358"/>
        <v>R1011</v>
      </c>
    </row>
    <row r="2272" spans="1:20">
      <c r="A2272" t="s">
        <v>2297</v>
      </c>
      <c r="B2272" t="str">
        <f t="shared" si="359"/>
        <v>Id73</v>
      </c>
      <c r="C2272">
        <v>1966</v>
      </c>
      <c r="D2272" s="8">
        <f t="shared" si="350"/>
        <v>1966</v>
      </c>
      <c r="E2272" t="s">
        <v>17</v>
      </c>
      <c r="F2272" s="8" t="str">
        <f t="shared" si="351"/>
        <v>Sep</v>
      </c>
      <c r="G2272">
        <v>21</v>
      </c>
      <c r="H2272" s="15" t="str">
        <f t="shared" si="352"/>
        <v>21-Sep-1966</v>
      </c>
      <c r="I2272" s="13">
        <v>24371</v>
      </c>
      <c r="J2272" s="18">
        <f t="shared" si="353"/>
        <v>56</v>
      </c>
      <c r="K2272">
        <v>0</v>
      </c>
      <c r="L2272" s="14">
        <v>41886.54</v>
      </c>
      <c r="M2272" t="s">
        <v>13</v>
      </c>
      <c r="N2272">
        <f t="shared" si="354"/>
        <v>240</v>
      </c>
      <c r="O2272" s="8" t="str">
        <f t="shared" si="355"/>
        <v>tier - 1</v>
      </c>
      <c r="P2272" t="s">
        <v>9</v>
      </c>
      <c r="Q2272">
        <f t="shared" si="356"/>
        <v>1</v>
      </c>
      <c r="R2272" s="8" t="str">
        <f t="shared" si="357"/>
        <v>tier - 3</v>
      </c>
      <c r="S2272" t="s">
        <v>39</v>
      </c>
      <c r="T2272" s="8" t="str">
        <f t="shared" si="358"/>
        <v>R1011</v>
      </c>
    </row>
    <row r="2273" spans="1:20">
      <c r="A2273" t="s">
        <v>2298</v>
      </c>
      <c r="B2273" t="str">
        <f t="shared" si="359"/>
        <v>Id72</v>
      </c>
      <c r="C2273">
        <v>1972</v>
      </c>
      <c r="D2273" s="8">
        <f t="shared" si="350"/>
        <v>1972</v>
      </c>
      <c r="E2273" t="s">
        <v>15</v>
      </c>
      <c r="F2273" s="8" t="str">
        <f t="shared" si="351"/>
        <v>Jun</v>
      </c>
      <c r="G2273">
        <v>8</v>
      </c>
      <c r="H2273" s="15" t="str">
        <f t="shared" si="352"/>
        <v>8-Jun-1972</v>
      </c>
      <c r="I2273" s="13">
        <v>26458</v>
      </c>
      <c r="J2273" s="18">
        <f t="shared" si="353"/>
        <v>51</v>
      </c>
      <c r="K2273">
        <v>1</v>
      </c>
      <c r="L2273" s="14">
        <v>41919.1</v>
      </c>
      <c r="M2273" t="s">
        <v>13</v>
      </c>
      <c r="N2273">
        <f t="shared" si="354"/>
        <v>240</v>
      </c>
      <c r="O2273" s="8" t="str">
        <f t="shared" si="355"/>
        <v>tier - 1</v>
      </c>
      <c r="P2273" t="s">
        <v>13</v>
      </c>
      <c r="Q2273">
        <f t="shared" si="356"/>
        <v>2</v>
      </c>
      <c r="R2273" s="8" t="str">
        <f t="shared" si="357"/>
        <v>tier - 1</v>
      </c>
      <c r="S2273" t="s">
        <v>165</v>
      </c>
      <c r="T2273" s="8" t="str">
        <f t="shared" si="358"/>
        <v>R1016</v>
      </c>
    </row>
    <row r="2274" spans="1:20">
      <c r="A2274" t="s">
        <v>2299</v>
      </c>
      <c r="B2274" t="str">
        <f t="shared" si="359"/>
        <v>Id71</v>
      </c>
      <c r="C2274">
        <v>1984</v>
      </c>
      <c r="D2274" s="8">
        <f t="shared" si="350"/>
        <v>1984</v>
      </c>
      <c r="E2274" t="s">
        <v>12</v>
      </c>
      <c r="F2274" s="8" t="str">
        <f t="shared" si="351"/>
        <v>Nov</v>
      </c>
      <c r="G2274">
        <v>10</v>
      </c>
      <c r="H2274" s="15" t="str">
        <f t="shared" si="352"/>
        <v>10-Nov-1984</v>
      </c>
      <c r="I2274" s="13">
        <v>30996</v>
      </c>
      <c r="J2274" s="18">
        <f t="shared" si="353"/>
        <v>38</v>
      </c>
      <c r="K2274">
        <v>3</v>
      </c>
      <c r="L2274" s="14">
        <v>41949.24</v>
      </c>
      <c r="M2274" t="s">
        <v>13</v>
      </c>
      <c r="N2274">
        <f t="shared" si="354"/>
        <v>240</v>
      </c>
      <c r="O2274" s="8" t="str">
        <f t="shared" si="355"/>
        <v>tier - 1</v>
      </c>
      <c r="P2274" t="s">
        <v>13</v>
      </c>
      <c r="Q2274">
        <f t="shared" si="356"/>
        <v>2</v>
      </c>
      <c r="R2274" s="8" t="str">
        <f t="shared" si="357"/>
        <v>tier - 1</v>
      </c>
      <c r="S2274" t="s">
        <v>10</v>
      </c>
      <c r="T2274" s="8" t="str">
        <f t="shared" si="358"/>
        <v>R1013</v>
      </c>
    </row>
    <row r="2275" spans="1:20">
      <c r="A2275" t="s">
        <v>2300</v>
      </c>
      <c r="B2275" t="str">
        <f t="shared" si="359"/>
        <v>Id70</v>
      </c>
      <c r="C2275">
        <v>1968</v>
      </c>
      <c r="D2275" s="8">
        <f t="shared" si="350"/>
        <v>1968</v>
      </c>
      <c r="E2275" t="s">
        <v>27</v>
      </c>
      <c r="F2275" s="8" t="str">
        <f t="shared" si="351"/>
        <v>Dec</v>
      </c>
      <c r="G2275">
        <v>19</v>
      </c>
      <c r="H2275" s="15" t="str">
        <f t="shared" si="352"/>
        <v>19-Dec-1968</v>
      </c>
      <c r="I2275" s="13">
        <v>25191</v>
      </c>
      <c r="J2275" s="18">
        <f t="shared" si="353"/>
        <v>54</v>
      </c>
      <c r="K2275">
        <v>1</v>
      </c>
      <c r="L2275" s="14">
        <v>41999.519999999997</v>
      </c>
      <c r="M2275" t="s">
        <v>13</v>
      </c>
      <c r="N2275">
        <f t="shared" si="354"/>
        <v>240</v>
      </c>
      <c r="O2275" s="8" t="str">
        <f t="shared" si="355"/>
        <v>tier - 1</v>
      </c>
      <c r="P2275" t="s">
        <v>9</v>
      </c>
      <c r="Q2275">
        <f t="shared" si="356"/>
        <v>1</v>
      </c>
      <c r="R2275" s="8" t="str">
        <f t="shared" si="357"/>
        <v>tier - 3</v>
      </c>
      <c r="S2275" t="s">
        <v>10</v>
      </c>
      <c r="T2275" s="8" t="str">
        <f t="shared" si="358"/>
        <v>R1013</v>
      </c>
    </row>
    <row r="2276" spans="1:20">
      <c r="A2276" t="s">
        <v>2301</v>
      </c>
      <c r="B2276" t="str">
        <f t="shared" si="359"/>
        <v>Id69</v>
      </c>
      <c r="C2276">
        <v>1976</v>
      </c>
      <c r="D2276" s="8">
        <f t="shared" si="350"/>
        <v>1976</v>
      </c>
      <c r="E2276" t="s">
        <v>12</v>
      </c>
      <c r="F2276" s="8" t="str">
        <f t="shared" si="351"/>
        <v>Nov</v>
      </c>
      <c r="G2276">
        <v>28</v>
      </c>
      <c r="H2276" s="15" t="str">
        <f t="shared" si="352"/>
        <v>28-Nov-1976</v>
      </c>
      <c r="I2276" s="13">
        <v>28092</v>
      </c>
      <c r="J2276" s="18">
        <f t="shared" si="353"/>
        <v>46</v>
      </c>
      <c r="K2276">
        <v>0</v>
      </c>
      <c r="L2276" s="14">
        <v>42111.66</v>
      </c>
      <c r="M2276" t="s">
        <v>13</v>
      </c>
      <c r="N2276">
        <f t="shared" si="354"/>
        <v>240</v>
      </c>
      <c r="O2276" s="8" t="str">
        <f t="shared" si="355"/>
        <v>tier - 1</v>
      </c>
      <c r="P2276" t="s">
        <v>13</v>
      </c>
      <c r="Q2276">
        <f t="shared" si="356"/>
        <v>2</v>
      </c>
      <c r="R2276" s="8" t="str">
        <f t="shared" si="357"/>
        <v>tier - 1</v>
      </c>
      <c r="S2276" t="s">
        <v>244</v>
      </c>
      <c r="T2276" s="8" t="str">
        <f t="shared" si="358"/>
        <v>R1024</v>
      </c>
    </row>
    <row r="2277" spans="1:20">
      <c r="A2277" t="s">
        <v>2302</v>
      </c>
      <c r="B2277" t="str">
        <f t="shared" si="359"/>
        <v>Id68</v>
      </c>
      <c r="C2277">
        <v>1997</v>
      </c>
      <c r="D2277" s="8">
        <f t="shared" si="350"/>
        <v>1997</v>
      </c>
      <c r="E2277" t="s">
        <v>27</v>
      </c>
      <c r="F2277" s="8" t="str">
        <f t="shared" si="351"/>
        <v>Dec</v>
      </c>
      <c r="G2277">
        <v>9</v>
      </c>
      <c r="H2277" s="15" t="str">
        <f t="shared" si="352"/>
        <v>9-Dec-1997</v>
      </c>
      <c r="I2277" s="13">
        <v>35773</v>
      </c>
      <c r="J2277" s="18">
        <f t="shared" si="353"/>
        <v>25</v>
      </c>
      <c r="K2277">
        <v>2</v>
      </c>
      <c r="L2277" s="14">
        <v>42112.24</v>
      </c>
      <c r="M2277" t="s">
        <v>13</v>
      </c>
      <c r="N2277">
        <f t="shared" si="354"/>
        <v>240</v>
      </c>
      <c r="O2277" s="8" t="str">
        <f t="shared" si="355"/>
        <v>tier - 1</v>
      </c>
      <c r="P2277" t="s">
        <v>9</v>
      </c>
      <c r="Q2277">
        <f t="shared" si="356"/>
        <v>1</v>
      </c>
      <c r="R2277" s="8" t="str">
        <f t="shared" si="357"/>
        <v>tier - 3</v>
      </c>
      <c r="S2277" t="s">
        <v>10</v>
      </c>
      <c r="T2277" s="8" t="str">
        <f t="shared" si="358"/>
        <v>R1013</v>
      </c>
    </row>
    <row r="2278" spans="1:20">
      <c r="A2278" t="s">
        <v>2303</v>
      </c>
      <c r="B2278" t="str">
        <f t="shared" si="359"/>
        <v>Id67</v>
      </c>
      <c r="C2278">
        <v>1979</v>
      </c>
      <c r="D2278" s="8">
        <f t="shared" si="350"/>
        <v>1979</v>
      </c>
      <c r="E2278" t="s">
        <v>7</v>
      </c>
      <c r="F2278" s="8" t="str">
        <f t="shared" si="351"/>
        <v>Jul</v>
      </c>
      <c r="G2278">
        <v>3</v>
      </c>
      <c r="H2278" s="15" t="str">
        <f t="shared" si="352"/>
        <v>3-Jul-1979</v>
      </c>
      <c r="I2278" s="13">
        <v>29039</v>
      </c>
      <c r="J2278" s="18">
        <f t="shared" si="353"/>
        <v>43</v>
      </c>
      <c r="K2278">
        <v>3</v>
      </c>
      <c r="L2278" s="14">
        <v>42124.52</v>
      </c>
      <c r="M2278" t="s">
        <v>13</v>
      </c>
      <c r="N2278">
        <f t="shared" si="354"/>
        <v>240</v>
      </c>
      <c r="O2278" s="8" t="str">
        <f t="shared" si="355"/>
        <v>tier - 1</v>
      </c>
      <c r="P2278" t="s">
        <v>13</v>
      </c>
      <c r="Q2278">
        <f t="shared" si="356"/>
        <v>2</v>
      </c>
      <c r="R2278" s="8" t="str">
        <f t="shared" si="357"/>
        <v>tier - 1</v>
      </c>
      <c r="S2278" t="s">
        <v>10</v>
      </c>
      <c r="T2278" s="8" t="str">
        <f t="shared" si="358"/>
        <v>R1013</v>
      </c>
    </row>
    <row r="2279" spans="1:20">
      <c r="A2279" t="s">
        <v>2304</v>
      </c>
      <c r="B2279" t="str">
        <f t="shared" si="359"/>
        <v>Id66</v>
      </c>
      <c r="C2279">
        <v>1973</v>
      </c>
      <c r="D2279" s="8">
        <f t="shared" si="350"/>
        <v>1973</v>
      </c>
      <c r="E2279" t="s">
        <v>17</v>
      </c>
      <c r="F2279" s="8" t="str">
        <f t="shared" si="351"/>
        <v>Sep</v>
      </c>
      <c r="G2279">
        <v>18</v>
      </c>
      <c r="H2279" s="15" t="str">
        <f t="shared" si="352"/>
        <v>18-Sep-1973</v>
      </c>
      <c r="I2279" s="13">
        <v>26925</v>
      </c>
      <c r="J2279" s="18">
        <f t="shared" si="353"/>
        <v>49</v>
      </c>
      <c r="K2279">
        <v>0</v>
      </c>
      <c r="L2279" s="14">
        <v>42188.15</v>
      </c>
      <c r="M2279" t="s">
        <v>13</v>
      </c>
      <c r="N2279">
        <f t="shared" si="354"/>
        <v>240</v>
      </c>
      <c r="O2279" s="8" t="str">
        <f t="shared" si="355"/>
        <v>tier - 1</v>
      </c>
      <c r="P2279" t="s">
        <v>13</v>
      </c>
      <c r="Q2279">
        <f t="shared" si="356"/>
        <v>2</v>
      </c>
      <c r="R2279" s="8" t="str">
        <f t="shared" si="357"/>
        <v>tier - 1</v>
      </c>
      <c r="S2279" t="s">
        <v>39</v>
      </c>
      <c r="T2279" s="8" t="str">
        <f t="shared" si="358"/>
        <v>R1011</v>
      </c>
    </row>
    <row r="2280" spans="1:20">
      <c r="A2280" t="s">
        <v>2305</v>
      </c>
      <c r="B2280" t="str">
        <f t="shared" si="359"/>
        <v>Id65</v>
      </c>
      <c r="C2280">
        <v>1975</v>
      </c>
      <c r="D2280" s="8">
        <f t="shared" si="350"/>
        <v>1975</v>
      </c>
      <c r="E2280" t="s">
        <v>32</v>
      </c>
      <c r="F2280" s="8" t="str">
        <f t="shared" si="351"/>
        <v>Aug</v>
      </c>
      <c r="G2280">
        <v>15</v>
      </c>
      <c r="H2280" s="15" t="str">
        <f t="shared" si="352"/>
        <v>15-Aug-1975</v>
      </c>
      <c r="I2280" s="13">
        <v>27621</v>
      </c>
      <c r="J2280" s="18">
        <f t="shared" si="353"/>
        <v>47</v>
      </c>
      <c r="K2280">
        <v>1</v>
      </c>
      <c r="L2280" s="14">
        <v>42211.14</v>
      </c>
      <c r="M2280" t="s">
        <v>13</v>
      </c>
      <c r="N2280">
        <f t="shared" si="354"/>
        <v>240</v>
      </c>
      <c r="O2280" s="8" t="str">
        <f t="shared" si="355"/>
        <v>tier - 1</v>
      </c>
      <c r="P2280" t="s">
        <v>9</v>
      </c>
      <c r="Q2280">
        <f t="shared" si="356"/>
        <v>1</v>
      </c>
      <c r="R2280" s="8" t="str">
        <f t="shared" si="357"/>
        <v>tier - 3</v>
      </c>
      <c r="S2280" t="s">
        <v>10</v>
      </c>
      <c r="T2280" s="8" t="str">
        <f t="shared" si="358"/>
        <v>R1013</v>
      </c>
    </row>
    <row r="2281" spans="1:20">
      <c r="A2281" t="s">
        <v>2306</v>
      </c>
      <c r="B2281" t="str">
        <f t="shared" si="359"/>
        <v>Id64</v>
      </c>
      <c r="C2281">
        <v>1967</v>
      </c>
      <c r="D2281" s="8">
        <f t="shared" si="350"/>
        <v>1967</v>
      </c>
      <c r="E2281" t="s">
        <v>15</v>
      </c>
      <c r="F2281" s="8" t="str">
        <f t="shared" si="351"/>
        <v>Jun</v>
      </c>
      <c r="G2281">
        <v>28</v>
      </c>
      <c r="H2281" s="15" t="str">
        <f t="shared" si="352"/>
        <v>28-Jun-1967</v>
      </c>
      <c r="I2281" s="13">
        <v>24651</v>
      </c>
      <c r="J2281" s="18">
        <f t="shared" si="353"/>
        <v>55</v>
      </c>
      <c r="K2281">
        <v>0</v>
      </c>
      <c r="L2281" s="14">
        <v>42303.69</v>
      </c>
      <c r="M2281" t="s">
        <v>13</v>
      </c>
      <c r="N2281">
        <f t="shared" si="354"/>
        <v>240</v>
      </c>
      <c r="O2281" s="8" t="str">
        <f t="shared" si="355"/>
        <v>tier - 1</v>
      </c>
      <c r="P2281" t="s">
        <v>8</v>
      </c>
      <c r="Q2281">
        <f t="shared" si="356"/>
        <v>9</v>
      </c>
      <c r="R2281" s="8" t="str">
        <f t="shared" si="357"/>
        <v>tier - 2</v>
      </c>
      <c r="S2281" t="s">
        <v>165</v>
      </c>
      <c r="T2281" s="8" t="str">
        <f t="shared" si="358"/>
        <v>R1016</v>
      </c>
    </row>
    <row r="2282" spans="1:20">
      <c r="A2282" t="s">
        <v>2307</v>
      </c>
      <c r="B2282" t="str">
        <f t="shared" si="359"/>
        <v>Id63</v>
      </c>
      <c r="C2282">
        <v>1968</v>
      </c>
      <c r="D2282" s="8">
        <f t="shared" si="350"/>
        <v>1968</v>
      </c>
      <c r="E2282" t="s">
        <v>32</v>
      </c>
      <c r="F2282" s="8" t="str">
        <f t="shared" si="351"/>
        <v>Aug</v>
      </c>
      <c r="G2282">
        <v>3</v>
      </c>
      <c r="H2282" s="15" t="str">
        <f t="shared" si="352"/>
        <v>3-Aug-1968</v>
      </c>
      <c r="I2282" s="13">
        <v>25053</v>
      </c>
      <c r="J2282" s="18">
        <f t="shared" si="353"/>
        <v>54</v>
      </c>
      <c r="K2282">
        <v>0</v>
      </c>
      <c r="L2282" s="14">
        <v>42478.6</v>
      </c>
      <c r="M2282" t="s">
        <v>13</v>
      </c>
      <c r="N2282">
        <f t="shared" si="354"/>
        <v>240</v>
      </c>
      <c r="O2282" s="8" t="str">
        <f t="shared" si="355"/>
        <v>tier - 1</v>
      </c>
      <c r="P2282" t="s">
        <v>8</v>
      </c>
      <c r="Q2282">
        <f t="shared" si="356"/>
        <v>9</v>
      </c>
      <c r="R2282" s="8" t="str">
        <f t="shared" si="357"/>
        <v>tier - 2</v>
      </c>
      <c r="S2282" t="s">
        <v>39</v>
      </c>
      <c r="T2282" s="8" t="str">
        <f t="shared" si="358"/>
        <v>R1011</v>
      </c>
    </row>
    <row r="2283" spans="1:20">
      <c r="A2283" t="s">
        <v>2308</v>
      </c>
      <c r="B2283" t="str">
        <f t="shared" si="359"/>
        <v>Id62</v>
      </c>
      <c r="C2283">
        <v>1967</v>
      </c>
      <c r="D2283" s="8">
        <f t="shared" si="350"/>
        <v>1967</v>
      </c>
      <c r="E2283" t="s">
        <v>15</v>
      </c>
      <c r="F2283" s="8" t="str">
        <f t="shared" si="351"/>
        <v>Jun</v>
      </c>
      <c r="G2283">
        <v>27</v>
      </c>
      <c r="H2283" s="15" t="str">
        <f t="shared" si="352"/>
        <v>27-Jun-1967</v>
      </c>
      <c r="I2283" s="13">
        <v>24650</v>
      </c>
      <c r="J2283" s="18">
        <f t="shared" si="353"/>
        <v>55</v>
      </c>
      <c r="K2283">
        <v>0</v>
      </c>
      <c r="L2283" s="14">
        <v>42538.720000000001</v>
      </c>
      <c r="M2283" t="s">
        <v>13</v>
      </c>
      <c r="N2283">
        <f t="shared" si="354"/>
        <v>240</v>
      </c>
      <c r="O2283" s="8" t="str">
        <f t="shared" si="355"/>
        <v>tier - 1</v>
      </c>
      <c r="P2283" t="s">
        <v>9</v>
      </c>
      <c r="Q2283">
        <f t="shared" si="356"/>
        <v>1</v>
      </c>
      <c r="R2283" s="8" t="str">
        <f t="shared" si="357"/>
        <v>tier - 3</v>
      </c>
      <c r="S2283" t="s">
        <v>39</v>
      </c>
      <c r="T2283" s="8" t="str">
        <f t="shared" si="358"/>
        <v>R1011</v>
      </c>
    </row>
    <row r="2284" spans="1:20">
      <c r="A2284" t="s">
        <v>2309</v>
      </c>
      <c r="B2284" t="str">
        <f t="shared" si="359"/>
        <v>Id61</v>
      </c>
      <c r="C2284">
        <v>1979</v>
      </c>
      <c r="D2284" s="8">
        <f t="shared" si="350"/>
        <v>1979</v>
      </c>
      <c r="E2284" t="s">
        <v>27</v>
      </c>
      <c r="F2284" s="8" t="str">
        <f t="shared" si="351"/>
        <v>Dec</v>
      </c>
      <c r="G2284">
        <v>27</v>
      </c>
      <c r="H2284" s="15" t="str">
        <f t="shared" si="352"/>
        <v>27-Dec-1979</v>
      </c>
      <c r="I2284" s="13">
        <v>29216</v>
      </c>
      <c r="J2284" s="18">
        <f t="shared" si="353"/>
        <v>43</v>
      </c>
      <c r="K2284">
        <v>2</v>
      </c>
      <c r="L2284" s="14">
        <v>42560.43</v>
      </c>
      <c r="M2284" t="s">
        <v>13</v>
      </c>
      <c r="N2284">
        <f t="shared" si="354"/>
        <v>240</v>
      </c>
      <c r="O2284" s="8" t="str">
        <f t="shared" si="355"/>
        <v>tier - 1</v>
      </c>
      <c r="P2284" t="s">
        <v>9</v>
      </c>
      <c r="Q2284">
        <f t="shared" si="356"/>
        <v>1</v>
      </c>
      <c r="R2284" s="8" t="str">
        <f t="shared" si="357"/>
        <v>tier - 3</v>
      </c>
      <c r="S2284" t="s">
        <v>10</v>
      </c>
      <c r="T2284" s="8" t="str">
        <f t="shared" si="358"/>
        <v>R1013</v>
      </c>
    </row>
    <row r="2285" spans="1:20">
      <c r="A2285" t="s">
        <v>2310</v>
      </c>
      <c r="B2285" t="str">
        <f t="shared" si="359"/>
        <v>Id60</v>
      </c>
      <c r="C2285">
        <v>1971</v>
      </c>
      <c r="D2285" s="8">
        <f t="shared" si="350"/>
        <v>1971</v>
      </c>
      <c r="E2285" t="s">
        <v>12</v>
      </c>
      <c r="F2285" s="8" t="str">
        <f t="shared" si="351"/>
        <v>Nov</v>
      </c>
      <c r="G2285">
        <v>3</v>
      </c>
      <c r="H2285" s="15" t="str">
        <f t="shared" si="352"/>
        <v>3-Nov-1971</v>
      </c>
      <c r="I2285" s="13">
        <v>26240</v>
      </c>
      <c r="J2285" s="18">
        <f t="shared" si="353"/>
        <v>51</v>
      </c>
      <c r="K2285">
        <v>0</v>
      </c>
      <c r="L2285" s="14">
        <v>42644.2</v>
      </c>
      <c r="M2285" t="s">
        <v>13</v>
      </c>
      <c r="N2285">
        <f t="shared" si="354"/>
        <v>240</v>
      </c>
      <c r="O2285" s="8" t="str">
        <f t="shared" si="355"/>
        <v>tier - 1</v>
      </c>
      <c r="P2285" t="s">
        <v>9</v>
      </c>
      <c r="Q2285">
        <f t="shared" si="356"/>
        <v>1</v>
      </c>
      <c r="R2285" s="8" t="str">
        <f t="shared" si="357"/>
        <v>tier - 3</v>
      </c>
      <c r="S2285" t="s">
        <v>39</v>
      </c>
      <c r="T2285" s="8" t="str">
        <f t="shared" si="358"/>
        <v>R1011</v>
      </c>
    </row>
    <row r="2286" spans="1:20">
      <c r="A2286" t="s">
        <v>2311</v>
      </c>
      <c r="B2286" t="str">
        <f t="shared" si="359"/>
        <v>Id59</v>
      </c>
      <c r="C2286">
        <v>1977</v>
      </c>
      <c r="D2286" s="8">
        <f t="shared" si="350"/>
        <v>1977</v>
      </c>
      <c r="E2286" t="s">
        <v>34</v>
      </c>
      <c r="F2286" s="8" t="str">
        <f t="shared" si="351"/>
        <v>Oct</v>
      </c>
      <c r="G2286">
        <v>21</v>
      </c>
      <c r="H2286" s="15" t="str">
        <f t="shared" si="352"/>
        <v>21-Oct-1977</v>
      </c>
      <c r="I2286" s="13">
        <v>28419</v>
      </c>
      <c r="J2286" s="18">
        <f t="shared" si="353"/>
        <v>45</v>
      </c>
      <c r="K2286">
        <v>2</v>
      </c>
      <c r="L2286" s="14">
        <v>42760.5</v>
      </c>
      <c r="M2286" t="s">
        <v>13</v>
      </c>
      <c r="N2286">
        <f t="shared" si="354"/>
        <v>240</v>
      </c>
      <c r="O2286" s="8" t="str">
        <f t="shared" si="355"/>
        <v>tier - 1</v>
      </c>
      <c r="P2286" t="s">
        <v>8</v>
      </c>
      <c r="Q2286">
        <f t="shared" si="356"/>
        <v>9</v>
      </c>
      <c r="R2286" s="8" t="str">
        <f t="shared" si="357"/>
        <v>tier - 2</v>
      </c>
      <c r="S2286" t="s">
        <v>20</v>
      </c>
      <c r="T2286" s="8" t="str">
        <f t="shared" si="358"/>
        <v>R1012</v>
      </c>
    </row>
    <row r="2287" spans="1:20">
      <c r="A2287" t="s">
        <v>2312</v>
      </c>
      <c r="B2287" t="str">
        <f t="shared" si="359"/>
        <v>Id58</v>
      </c>
      <c r="C2287">
        <v>1965</v>
      </c>
      <c r="D2287" s="8">
        <f t="shared" si="350"/>
        <v>1965</v>
      </c>
      <c r="E2287" t="s">
        <v>34</v>
      </c>
      <c r="F2287" s="8" t="str">
        <f t="shared" si="351"/>
        <v>Oct</v>
      </c>
      <c r="G2287">
        <v>29</v>
      </c>
      <c r="H2287" s="15" t="str">
        <f t="shared" si="352"/>
        <v>29-Oct-1965</v>
      </c>
      <c r="I2287" s="13">
        <v>24044</v>
      </c>
      <c r="J2287" s="18">
        <f t="shared" si="353"/>
        <v>57</v>
      </c>
      <c r="K2287">
        <v>0</v>
      </c>
      <c r="L2287" s="14">
        <v>42764.12</v>
      </c>
      <c r="M2287" t="s">
        <v>13</v>
      </c>
      <c r="N2287">
        <f t="shared" si="354"/>
        <v>240</v>
      </c>
      <c r="O2287" s="8" t="str">
        <f t="shared" si="355"/>
        <v>tier - 1</v>
      </c>
      <c r="P2287" t="s">
        <v>8</v>
      </c>
      <c r="Q2287">
        <f t="shared" si="356"/>
        <v>9</v>
      </c>
      <c r="R2287" s="8" t="str">
        <f t="shared" si="357"/>
        <v>tier - 2</v>
      </c>
      <c r="S2287" t="s">
        <v>39</v>
      </c>
      <c r="T2287" s="8" t="str">
        <f t="shared" si="358"/>
        <v>R1011</v>
      </c>
    </row>
    <row r="2288" spans="1:20">
      <c r="A2288" t="s">
        <v>2313</v>
      </c>
      <c r="B2288" t="str">
        <f t="shared" si="359"/>
        <v>Id57</v>
      </c>
      <c r="C2288">
        <v>1972</v>
      </c>
      <c r="D2288" s="8">
        <f t="shared" si="350"/>
        <v>1972</v>
      </c>
      <c r="E2288" t="s">
        <v>17</v>
      </c>
      <c r="F2288" s="8" t="str">
        <f t="shared" si="351"/>
        <v>Sep</v>
      </c>
      <c r="G2288">
        <v>10</v>
      </c>
      <c r="H2288" s="15" t="str">
        <f t="shared" si="352"/>
        <v>10-Sep-1972</v>
      </c>
      <c r="I2288" s="13">
        <v>26552</v>
      </c>
      <c r="J2288" s="18">
        <f t="shared" si="353"/>
        <v>50</v>
      </c>
      <c r="K2288">
        <v>2</v>
      </c>
      <c r="L2288" s="14">
        <v>42856.84</v>
      </c>
      <c r="M2288" t="s">
        <v>13</v>
      </c>
      <c r="N2288">
        <f t="shared" si="354"/>
        <v>240</v>
      </c>
      <c r="O2288" s="8" t="str">
        <f t="shared" si="355"/>
        <v>tier - 1</v>
      </c>
      <c r="P2288" t="s">
        <v>13</v>
      </c>
      <c r="Q2288">
        <f t="shared" si="356"/>
        <v>2</v>
      </c>
      <c r="R2288" s="8" t="str">
        <f t="shared" si="357"/>
        <v>tier - 1</v>
      </c>
      <c r="S2288" t="s">
        <v>39</v>
      </c>
      <c r="T2288" s="8" t="str">
        <f t="shared" si="358"/>
        <v>R1011</v>
      </c>
    </row>
    <row r="2289" spans="1:20">
      <c r="A2289" t="s">
        <v>2314</v>
      </c>
      <c r="B2289" t="str">
        <f t="shared" si="359"/>
        <v>Id56</v>
      </c>
      <c r="C2289">
        <v>1975</v>
      </c>
      <c r="D2289" s="8">
        <f t="shared" si="350"/>
        <v>1975</v>
      </c>
      <c r="E2289" t="s">
        <v>34</v>
      </c>
      <c r="F2289" s="8" t="str">
        <f t="shared" si="351"/>
        <v>Oct</v>
      </c>
      <c r="G2289">
        <v>23</v>
      </c>
      <c r="H2289" s="15" t="str">
        <f t="shared" si="352"/>
        <v>23-Oct-1975</v>
      </c>
      <c r="I2289" s="13">
        <v>27690</v>
      </c>
      <c r="J2289" s="18">
        <f t="shared" si="353"/>
        <v>47</v>
      </c>
      <c r="K2289">
        <v>1</v>
      </c>
      <c r="L2289" s="14">
        <v>42969.85</v>
      </c>
      <c r="M2289" t="s">
        <v>13</v>
      </c>
      <c r="N2289">
        <f t="shared" si="354"/>
        <v>240</v>
      </c>
      <c r="O2289" s="8" t="str">
        <f t="shared" si="355"/>
        <v>tier - 1</v>
      </c>
      <c r="P2289" t="s">
        <v>9</v>
      </c>
      <c r="Q2289">
        <f t="shared" si="356"/>
        <v>1</v>
      </c>
      <c r="R2289" s="8" t="str">
        <f t="shared" si="357"/>
        <v>tier - 3</v>
      </c>
      <c r="S2289" t="s">
        <v>10</v>
      </c>
      <c r="T2289" s="8" t="str">
        <f t="shared" si="358"/>
        <v>R1013</v>
      </c>
    </row>
    <row r="2290" spans="1:20">
      <c r="A2290" t="s">
        <v>2315</v>
      </c>
      <c r="B2290" t="str">
        <f t="shared" si="359"/>
        <v>Id55</v>
      </c>
      <c r="C2290">
        <v>1978</v>
      </c>
      <c r="D2290" s="8">
        <f t="shared" si="350"/>
        <v>1978</v>
      </c>
      <c r="E2290" t="s">
        <v>12</v>
      </c>
      <c r="F2290" s="8" t="str">
        <f t="shared" si="351"/>
        <v>Nov</v>
      </c>
      <c r="G2290">
        <v>4</v>
      </c>
      <c r="H2290" s="15" t="str">
        <f t="shared" si="352"/>
        <v>4-Nov-1978</v>
      </c>
      <c r="I2290" s="13">
        <v>28798</v>
      </c>
      <c r="J2290" s="18">
        <f t="shared" si="353"/>
        <v>44</v>
      </c>
      <c r="K2290">
        <v>0</v>
      </c>
      <c r="L2290" s="14">
        <v>42983.46</v>
      </c>
      <c r="M2290" t="s">
        <v>13</v>
      </c>
      <c r="N2290">
        <f t="shared" si="354"/>
        <v>240</v>
      </c>
      <c r="O2290" s="8" t="str">
        <f t="shared" si="355"/>
        <v>tier - 1</v>
      </c>
      <c r="P2290" t="s">
        <v>8</v>
      </c>
      <c r="Q2290">
        <f t="shared" si="356"/>
        <v>9</v>
      </c>
      <c r="R2290" s="8" t="str">
        <f t="shared" si="357"/>
        <v>tier - 2</v>
      </c>
      <c r="S2290" t="s">
        <v>20</v>
      </c>
      <c r="T2290" s="8" t="str">
        <f t="shared" si="358"/>
        <v>R1012</v>
      </c>
    </row>
    <row r="2291" spans="1:20">
      <c r="A2291" t="s">
        <v>2316</v>
      </c>
      <c r="B2291" t="str">
        <f t="shared" si="359"/>
        <v>Id54</v>
      </c>
      <c r="C2291">
        <v>1965</v>
      </c>
      <c r="D2291" s="8">
        <f t="shared" si="350"/>
        <v>1965</v>
      </c>
      <c r="E2291" t="s">
        <v>12</v>
      </c>
      <c r="F2291" s="8" t="str">
        <f t="shared" si="351"/>
        <v>Nov</v>
      </c>
      <c r="G2291">
        <v>29</v>
      </c>
      <c r="H2291" s="15" t="str">
        <f t="shared" si="352"/>
        <v>29-Nov-1965</v>
      </c>
      <c r="I2291" s="13">
        <v>24075</v>
      </c>
      <c r="J2291" s="18">
        <f t="shared" si="353"/>
        <v>57</v>
      </c>
      <c r="K2291">
        <v>0</v>
      </c>
      <c r="L2291" s="14">
        <v>43073.760000000002</v>
      </c>
      <c r="M2291" t="s">
        <v>8</v>
      </c>
      <c r="N2291">
        <f t="shared" si="354"/>
        <v>1</v>
      </c>
      <c r="O2291" s="8" t="str">
        <f t="shared" si="355"/>
        <v>tier - 2</v>
      </c>
      <c r="P2291" t="s">
        <v>8</v>
      </c>
      <c r="Q2291">
        <f t="shared" si="356"/>
        <v>9</v>
      </c>
      <c r="R2291" s="8" t="str">
        <f t="shared" si="357"/>
        <v>tier - 2</v>
      </c>
      <c r="S2291" t="s">
        <v>39</v>
      </c>
      <c r="T2291" s="8" t="str">
        <f t="shared" si="358"/>
        <v>R1011</v>
      </c>
    </row>
    <row r="2292" spans="1:20">
      <c r="A2292" t="s">
        <v>2317</v>
      </c>
      <c r="B2292" t="str">
        <f t="shared" si="359"/>
        <v>Id53</v>
      </c>
      <c r="C2292">
        <v>1969</v>
      </c>
      <c r="D2292" s="8">
        <f t="shared" si="350"/>
        <v>1969</v>
      </c>
      <c r="E2292" t="s">
        <v>27</v>
      </c>
      <c r="F2292" s="8" t="str">
        <f t="shared" si="351"/>
        <v>Dec</v>
      </c>
      <c r="G2292">
        <v>3</v>
      </c>
      <c r="H2292" s="15" t="str">
        <f t="shared" si="352"/>
        <v>3-Dec-1969</v>
      </c>
      <c r="I2292" s="13">
        <v>25540</v>
      </c>
      <c r="J2292" s="18">
        <f t="shared" si="353"/>
        <v>53</v>
      </c>
      <c r="K2292">
        <v>0</v>
      </c>
      <c r="L2292" s="14">
        <v>43254.42</v>
      </c>
      <c r="M2292" t="s">
        <v>8</v>
      </c>
      <c r="N2292">
        <f t="shared" si="354"/>
        <v>1</v>
      </c>
      <c r="O2292" s="8" t="str">
        <f t="shared" si="355"/>
        <v>tier - 2</v>
      </c>
      <c r="P2292" t="s">
        <v>8</v>
      </c>
      <c r="Q2292">
        <f t="shared" si="356"/>
        <v>9</v>
      </c>
      <c r="R2292" s="8" t="str">
        <f t="shared" si="357"/>
        <v>tier - 2</v>
      </c>
      <c r="S2292" t="s">
        <v>165</v>
      </c>
      <c r="T2292" s="8" t="str">
        <f t="shared" si="358"/>
        <v>R1016</v>
      </c>
    </row>
    <row r="2293" spans="1:20">
      <c r="A2293" t="s">
        <v>2318</v>
      </c>
      <c r="B2293" t="str">
        <f t="shared" si="359"/>
        <v>Id52</v>
      </c>
      <c r="C2293">
        <v>1965</v>
      </c>
      <c r="D2293" s="8">
        <f t="shared" si="350"/>
        <v>1965</v>
      </c>
      <c r="E2293" t="s">
        <v>32</v>
      </c>
      <c r="F2293" s="8" t="str">
        <f t="shared" si="351"/>
        <v>Aug</v>
      </c>
      <c r="G2293">
        <v>22</v>
      </c>
      <c r="H2293" s="15" t="str">
        <f t="shared" si="352"/>
        <v>22-Aug-1965</v>
      </c>
      <c r="I2293" s="13">
        <v>23976</v>
      </c>
      <c r="J2293" s="18">
        <f t="shared" si="353"/>
        <v>57</v>
      </c>
      <c r="K2293">
        <v>0</v>
      </c>
      <c r="L2293" s="14">
        <v>43578.94</v>
      </c>
      <c r="M2293" t="s">
        <v>8</v>
      </c>
      <c r="N2293">
        <f t="shared" si="354"/>
        <v>1</v>
      </c>
      <c r="O2293" s="8" t="str">
        <f t="shared" si="355"/>
        <v>tier - 2</v>
      </c>
      <c r="P2293" t="s">
        <v>8</v>
      </c>
      <c r="Q2293">
        <f t="shared" si="356"/>
        <v>9</v>
      </c>
      <c r="R2293" s="8" t="str">
        <f t="shared" si="357"/>
        <v>tier - 2</v>
      </c>
      <c r="S2293" t="s">
        <v>20</v>
      </c>
      <c r="T2293" s="8" t="str">
        <f t="shared" si="358"/>
        <v>R1012</v>
      </c>
    </row>
    <row r="2294" spans="1:20">
      <c r="A2294" t="s">
        <v>2319</v>
      </c>
      <c r="B2294" t="str">
        <f t="shared" si="359"/>
        <v>Id51</v>
      </c>
      <c r="C2294">
        <v>1986</v>
      </c>
      <c r="D2294" s="8">
        <f t="shared" si="350"/>
        <v>1986</v>
      </c>
      <c r="E2294" t="s">
        <v>27</v>
      </c>
      <c r="F2294" s="8" t="str">
        <f t="shared" si="351"/>
        <v>Dec</v>
      </c>
      <c r="G2294">
        <v>29</v>
      </c>
      <c r="H2294" s="15" t="str">
        <f t="shared" si="352"/>
        <v>29-Dec-1986</v>
      </c>
      <c r="I2294" s="13">
        <v>31775</v>
      </c>
      <c r="J2294" s="18">
        <f t="shared" si="353"/>
        <v>36</v>
      </c>
      <c r="K2294">
        <v>3</v>
      </c>
      <c r="L2294" s="14">
        <v>43753.34</v>
      </c>
      <c r="M2294" t="s">
        <v>8</v>
      </c>
      <c r="N2294">
        <f t="shared" si="354"/>
        <v>1</v>
      </c>
      <c r="O2294" s="8" t="str">
        <f t="shared" si="355"/>
        <v>tier - 2</v>
      </c>
      <c r="P2294" t="s">
        <v>13</v>
      </c>
      <c r="Q2294">
        <f t="shared" si="356"/>
        <v>2</v>
      </c>
      <c r="R2294" s="8" t="str">
        <f t="shared" si="357"/>
        <v>tier - 1</v>
      </c>
      <c r="S2294" t="s">
        <v>161</v>
      </c>
      <c r="T2294" s="8" t="str">
        <f t="shared" si="358"/>
        <v>R1015</v>
      </c>
    </row>
    <row r="2295" spans="1:20">
      <c r="A2295" t="s">
        <v>2320</v>
      </c>
      <c r="B2295" t="str">
        <f t="shared" si="359"/>
        <v>Id50</v>
      </c>
      <c r="C2295">
        <v>1966</v>
      </c>
      <c r="D2295" s="8">
        <f t="shared" si="350"/>
        <v>1966</v>
      </c>
      <c r="E2295" t="s">
        <v>34</v>
      </c>
      <c r="F2295" s="8" t="str">
        <f t="shared" si="351"/>
        <v>Oct</v>
      </c>
      <c r="G2295">
        <v>25</v>
      </c>
      <c r="H2295" s="15" t="str">
        <f t="shared" si="352"/>
        <v>25-Oct-1966</v>
      </c>
      <c r="I2295" s="13">
        <v>24405</v>
      </c>
      <c r="J2295" s="18">
        <f t="shared" si="353"/>
        <v>56</v>
      </c>
      <c r="K2295">
        <v>2</v>
      </c>
      <c r="L2295" s="14">
        <v>43813.87</v>
      </c>
      <c r="M2295" t="s">
        <v>8</v>
      </c>
      <c r="N2295">
        <f t="shared" si="354"/>
        <v>1</v>
      </c>
      <c r="O2295" s="8" t="str">
        <f t="shared" si="355"/>
        <v>tier - 2</v>
      </c>
      <c r="P2295" t="s">
        <v>8</v>
      </c>
      <c r="Q2295">
        <f t="shared" si="356"/>
        <v>9</v>
      </c>
      <c r="R2295" s="8" t="str">
        <f t="shared" si="357"/>
        <v>tier - 2</v>
      </c>
      <c r="S2295" t="s">
        <v>10</v>
      </c>
      <c r="T2295" s="8" t="str">
        <f t="shared" si="358"/>
        <v>R1013</v>
      </c>
    </row>
    <row r="2296" spans="1:20">
      <c r="A2296" t="s">
        <v>2321</v>
      </c>
      <c r="B2296" t="str">
        <f t="shared" si="359"/>
        <v>Id49</v>
      </c>
      <c r="C2296">
        <v>1966</v>
      </c>
      <c r="D2296" s="8">
        <f t="shared" si="350"/>
        <v>1966</v>
      </c>
      <c r="E2296" t="s">
        <v>7</v>
      </c>
      <c r="F2296" s="8" t="str">
        <f t="shared" si="351"/>
        <v>Jul</v>
      </c>
      <c r="G2296">
        <v>2</v>
      </c>
      <c r="H2296" s="15" t="str">
        <f t="shared" si="352"/>
        <v>2-Jul-1966</v>
      </c>
      <c r="I2296" s="13">
        <v>24290</v>
      </c>
      <c r="J2296" s="18">
        <f t="shared" si="353"/>
        <v>56</v>
      </c>
      <c r="K2296">
        <v>0</v>
      </c>
      <c r="L2296" s="14">
        <v>43817.45</v>
      </c>
      <c r="M2296" t="s">
        <v>8</v>
      </c>
      <c r="N2296">
        <f t="shared" si="354"/>
        <v>1</v>
      </c>
      <c r="O2296" s="8" t="str">
        <f t="shared" si="355"/>
        <v>tier - 2</v>
      </c>
      <c r="P2296" t="s">
        <v>9</v>
      </c>
      <c r="Q2296">
        <f t="shared" si="356"/>
        <v>1</v>
      </c>
      <c r="R2296" s="8" t="str">
        <f t="shared" si="357"/>
        <v>tier - 3</v>
      </c>
      <c r="S2296" t="s">
        <v>20</v>
      </c>
      <c r="T2296" s="8" t="str">
        <f t="shared" si="358"/>
        <v>R1012</v>
      </c>
    </row>
    <row r="2297" spans="1:20">
      <c r="A2297" t="s">
        <v>2322</v>
      </c>
      <c r="B2297" t="str">
        <f t="shared" si="359"/>
        <v>Id48</v>
      </c>
      <c r="C2297">
        <v>1980</v>
      </c>
      <c r="D2297" s="8">
        <f t="shared" si="350"/>
        <v>1980</v>
      </c>
      <c r="E2297" t="s">
        <v>12</v>
      </c>
      <c r="F2297" s="8" t="str">
        <f t="shared" si="351"/>
        <v>Nov</v>
      </c>
      <c r="G2297">
        <v>10</v>
      </c>
      <c r="H2297" s="15" t="str">
        <f t="shared" si="352"/>
        <v>10-Nov-1980</v>
      </c>
      <c r="I2297" s="13">
        <v>29535</v>
      </c>
      <c r="J2297" s="18">
        <f t="shared" si="353"/>
        <v>42</v>
      </c>
      <c r="K2297">
        <v>2</v>
      </c>
      <c r="L2297" s="14">
        <v>43896.38</v>
      </c>
      <c r="M2297" t="s">
        <v>8</v>
      </c>
      <c r="N2297">
        <f t="shared" si="354"/>
        <v>1</v>
      </c>
      <c r="O2297" s="8" t="str">
        <f t="shared" si="355"/>
        <v>tier - 2</v>
      </c>
      <c r="P2297" t="s">
        <v>13</v>
      </c>
      <c r="Q2297">
        <f t="shared" si="356"/>
        <v>2</v>
      </c>
      <c r="R2297" s="8" t="str">
        <f t="shared" si="357"/>
        <v>tier - 1</v>
      </c>
      <c r="S2297" t="s">
        <v>10</v>
      </c>
      <c r="T2297" s="8" t="str">
        <f t="shared" si="358"/>
        <v>R1013</v>
      </c>
    </row>
    <row r="2298" spans="1:20">
      <c r="A2298" t="s">
        <v>2323</v>
      </c>
      <c r="B2298" t="str">
        <f t="shared" si="359"/>
        <v>Id47</v>
      </c>
      <c r="C2298">
        <v>1966</v>
      </c>
      <c r="D2298" s="8">
        <f t="shared" si="350"/>
        <v>1966</v>
      </c>
      <c r="E2298" t="s">
        <v>34</v>
      </c>
      <c r="F2298" s="8" t="str">
        <f t="shared" si="351"/>
        <v>Oct</v>
      </c>
      <c r="G2298">
        <v>5</v>
      </c>
      <c r="H2298" s="15" t="str">
        <f t="shared" si="352"/>
        <v>5-Oct-1966</v>
      </c>
      <c r="I2298" s="13">
        <v>24385</v>
      </c>
      <c r="J2298" s="18">
        <f t="shared" si="353"/>
        <v>56</v>
      </c>
      <c r="K2298">
        <v>0</v>
      </c>
      <c r="L2298" s="14">
        <v>43921.18</v>
      </c>
      <c r="M2298" t="s">
        <v>8</v>
      </c>
      <c r="N2298">
        <f t="shared" si="354"/>
        <v>1</v>
      </c>
      <c r="O2298" s="8" t="str">
        <f t="shared" si="355"/>
        <v>tier - 2</v>
      </c>
      <c r="P2298" t="s">
        <v>8</v>
      </c>
      <c r="Q2298">
        <f t="shared" si="356"/>
        <v>9</v>
      </c>
      <c r="R2298" s="8" t="str">
        <f t="shared" si="357"/>
        <v>tier - 2</v>
      </c>
      <c r="S2298" t="s">
        <v>20</v>
      </c>
      <c r="T2298" s="8" t="str">
        <f t="shared" si="358"/>
        <v>R1012</v>
      </c>
    </row>
    <row r="2299" spans="1:20">
      <c r="A2299" t="s">
        <v>2324</v>
      </c>
      <c r="B2299" t="str">
        <f t="shared" si="359"/>
        <v>Id46</v>
      </c>
      <c r="C2299">
        <v>1988</v>
      </c>
      <c r="D2299" s="8">
        <f t="shared" si="350"/>
        <v>1988</v>
      </c>
      <c r="E2299" t="s">
        <v>7</v>
      </c>
      <c r="F2299" s="8" t="str">
        <f t="shared" si="351"/>
        <v>Jul</v>
      </c>
      <c r="G2299">
        <v>16</v>
      </c>
      <c r="H2299" s="15" t="str">
        <f t="shared" si="352"/>
        <v>16-Jul-1988</v>
      </c>
      <c r="I2299" s="13">
        <v>32340</v>
      </c>
      <c r="J2299" s="18">
        <f t="shared" si="353"/>
        <v>34</v>
      </c>
      <c r="K2299">
        <v>1</v>
      </c>
      <c r="L2299" s="14">
        <v>43943.88</v>
      </c>
      <c r="M2299" t="s">
        <v>8</v>
      </c>
      <c r="N2299">
        <f t="shared" si="354"/>
        <v>1</v>
      </c>
      <c r="O2299" s="8" t="str">
        <f t="shared" si="355"/>
        <v>tier - 2</v>
      </c>
      <c r="P2299" t="s">
        <v>13</v>
      </c>
      <c r="Q2299">
        <f t="shared" si="356"/>
        <v>2</v>
      </c>
      <c r="R2299" s="8" t="str">
        <f t="shared" si="357"/>
        <v>tier - 1</v>
      </c>
      <c r="S2299" t="s">
        <v>20</v>
      </c>
      <c r="T2299" s="8" t="str">
        <f t="shared" si="358"/>
        <v>R1012</v>
      </c>
    </row>
    <row r="2300" spans="1:20">
      <c r="A2300" t="s">
        <v>2325</v>
      </c>
      <c r="B2300" t="str">
        <f t="shared" si="359"/>
        <v>Id45</v>
      </c>
      <c r="C2300">
        <v>1975</v>
      </c>
      <c r="D2300" s="8">
        <f t="shared" si="350"/>
        <v>1975</v>
      </c>
      <c r="E2300" t="s">
        <v>15</v>
      </c>
      <c r="F2300" s="8" t="str">
        <f t="shared" si="351"/>
        <v>Jun</v>
      </c>
      <c r="G2300">
        <v>1</v>
      </c>
      <c r="H2300" s="15" t="str">
        <f t="shared" si="352"/>
        <v>1-Jun-1975</v>
      </c>
      <c r="I2300" s="13">
        <v>27546</v>
      </c>
      <c r="J2300" s="18">
        <f t="shared" si="353"/>
        <v>48</v>
      </c>
      <c r="K2300">
        <v>2</v>
      </c>
      <c r="L2300" s="14">
        <v>44202.65</v>
      </c>
      <c r="M2300" t="s">
        <v>8</v>
      </c>
      <c r="N2300">
        <f t="shared" si="354"/>
        <v>1</v>
      </c>
      <c r="O2300" s="8" t="str">
        <f t="shared" si="355"/>
        <v>tier - 2</v>
      </c>
      <c r="P2300" t="s">
        <v>8</v>
      </c>
      <c r="Q2300">
        <f t="shared" si="356"/>
        <v>9</v>
      </c>
      <c r="R2300" s="8" t="str">
        <f t="shared" si="357"/>
        <v>tier - 2</v>
      </c>
      <c r="S2300" t="s">
        <v>10</v>
      </c>
      <c r="T2300" s="8" t="str">
        <f t="shared" si="358"/>
        <v>R1013</v>
      </c>
    </row>
    <row r="2301" spans="1:20">
      <c r="A2301" t="s">
        <v>2326</v>
      </c>
      <c r="B2301" t="str">
        <f t="shared" si="359"/>
        <v>Id44</v>
      </c>
      <c r="C2301">
        <v>1968</v>
      </c>
      <c r="D2301" s="8">
        <f t="shared" si="350"/>
        <v>1968</v>
      </c>
      <c r="E2301" t="s">
        <v>12</v>
      </c>
      <c r="F2301" s="8" t="str">
        <f t="shared" si="351"/>
        <v>Nov</v>
      </c>
      <c r="G2301">
        <v>24</v>
      </c>
      <c r="H2301" s="15" t="str">
        <f t="shared" si="352"/>
        <v>24-Nov-1968</v>
      </c>
      <c r="I2301" s="13">
        <v>25166</v>
      </c>
      <c r="J2301" s="18">
        <f t="shared" si="353"/>
        <v>54</v>
      </c>
      <c r="K2301">
        <v>2</v>
      </c>
      <c r="L2301" s="14">
        <v>44260.75</v>
      </c>
      <c r="M2301" t="s">
        <v>8</v>
      </c>
      <c r="N2301">
        <f t="shared" si="354"/>
        <v>1</v>
      </c>
      <c r="O2301" s="8" t="str">
        <f t="shared" si="355"/>
        <v>tier - 2</v>
      </c>
      <c r="P2301" t="s">
        <v>13</v>
      </c>
      <c r="Q2301">
        <f t="shared" si="356"/>
        <v>2</v>
      </c>
      <c r="R2301" s="8" t="str">
        <f t="shared" si="357"/>
        <v>tier - 1</v>
      </c>
      <c r="S2301" t="s">
        <v>10</v>
      </c>
      <c r="T2301" s="8" t="str">
        <f t="shared" si="358"/>
        <v>R1013</v>
      </c>
    </row>
    <row r="2302" spans="1:20">
      <c r="A2302" t="s">
        <v>2327</v>
      </c>
      <c r="B2302" t="str">
        <f t="shared" si="359"/>
        <v>Id43</v>
      </c>
      <c r="C2302">
        <v>1971</v>
      </c>
      <c r="D2302" s="8">
        <f t="shared" si="350"/>
        <v>1971</v>
      </c>
      <c r="E2302" t="s">
        <v>34</v>
      </c>
      <c r="F2302" s="8" t="str">
        <f t="shared" si="351"/>
        <v>Oct</v>
      </c>
      <c r="G2302">
        <v>29</v>
      </c>
      <c r="H2302" s="15" t="str">
        <f t="shared" si="352"/>
        <v>29-Oct-1971</v>
      </c>
      <c r="I2302" s="13">
        <v>26235</v>
      </c>
      <c r="J2302" s="18">
        <f t="shared" si="353"/>
        <v>51</v>
      </c>
      <c r="K2302">
        <v>0</v>
      </c>
      <c r="L2302" s="14">
        <v>44400.41</v>
      </c>
      <c r="M2302" t="s">
        <v>8</v>
      </c>
      <c r="N2302">
        <f t="shared" si="354"/>
        <v>1</v>
      </c>
      <c r="O2302" s="8" t="str">
        <f t="shared" si="355"/>
        <v>tier - 2</v>
      </c>
      <c r="P2302" t="s">
        <v>8</v>
      </c>
      <c r="Q2302">
        <f t="shared" si="356"/>
        <v>9</v>
      </c>
      <c r="R2302" s="8" t="str">
        <f t="shared" si="357"/>
        <v>tier - 2</v>
      </c>
      <c r="S2302" t="s">
        <v>10</v>
      </c>
      <c r="T2302" s="8" t="str">
        <f t="shared" si="358"/>
        <v>R1013</v>
      </c>
    </row>
    <row r="2303" spans="1:20">
      <c r="A2303" t="s">
        <v>2328</v>
      </c>
      <c r="B2303" t="str">
        <f t="shared" si="359"/>
        <v>Id42</v>
      </c>
      <c r="C2303">
        <v>1967</v>
      </c>
      <c r="D2303" s="8">
        <f t="shared" si="350"/>
        <v>1967</v>
      </c>
      <c r="E2303" t="s">
        <v>17</v>
      </c>
      <c r="F2303" s="8" t="str">
        <f t="shared" si="351"/>
        <v>Sep</v>
      </c>
      <c r="G2303">
        <v>14</v>
      </c>
      <c r="H2303" s="15" t="str">
        <f t="shared" si="352"/>
        <v>14-Sep-1967</v>
      </c>
      <c r="I2303" s="13">
        <v>24729</v>
      </c>
      <c r="J2303" s="18">
        <f t="shared" si="353"/>
        <v>55</v>
      </c>
      <c r="K2303">
        <v>0</v>
      </c>
      <c r="L2303" s="14">
        <v>44423.8</v>
      </c>
      <c r="M2303" t="s">
        <v>8</v>
      </c>
      <c r="N2303">
        <f t="shared" si="354"/>
        <v>1</v>
      </c>
      <c r="O2303" s="8" t="str">
        <f t="shared" si="355"/>
        <v>tier - 2</v>
      </c>
      <c r="P2303" t="s">
        <v>9</v>
      </c>
      <c r="Q2303">
        <f t="shared" si="356"/>
        <v>1</v>
      </c>
      <c r="R2303" s="8" t="str">
        <f t="shared" si="357"/>
        <v>tier - 3</v>
      </c>
      <c r="S2303" t="s">
        <v>10</v>
      </c>
      <c r="T2303" s="8" t="str">
        <f t="shared" si="358"/>
        <v>R1013</v>
      </c>
    </row>
    <row r="2304" spans="1:20">
      <c r="A2304" t="s">
        <v>2329</v>
      </c>
      <c r="B2304" t="str">
        <f t="shared" si="359"/>
        <v>Id41</v>
      </c>
      <c r="C2304">
        <v>2000</v>
      </c>
      <c r="D2304" s="8">
        <f t="shared" si="350"/>
        <v>2000</v>
      </c>
      <c r="E2304" t="s">
        <v>32</v>
      </c>
      <c r="F2304" s="8" t="str">
        <f t="shared" si="351"/>
        <v>Aug</v>
      </c>
      <c r="G2304">
        <v>2</v>
      </c>
      <c r="H2304" s="15" t="str">
        <f t="shared" si="352"/>
        <v>2-Aug-2000</v>
      </c>
      <c r="I2304" s="13">
        <v>36740</v>
      </c>
      <c r="J2304" s="18">
        <f t="shared" si="353"/>
        <v>22</v>
      </c>
      <c r="K2304">
        <v>1</v>
      </c>
      <c r="L2304" s="14">
        <v>44501.4</v>
      </c>
      <c r="M2304" t="s">
        <v>8</v>
      </c>
      <c r="N2304">
        <f t="shared" si="354"/>
        <v>1</v>
      </c>
      <c r="O2304" s="8" t="str">
        <f t="shared" si="355"/>
        <v>tier - 2</v>
      </c>
      <c r="P2304" t="s">
        <v>9</v>
      </c>
      <c r="Q2304">
        <f t="shared" si="356"/>
        <v>1</v>
      </c>
      <c r="R2304" s="8" t="str">
        <f t="shared" si="357"/>
        <v>tier - 3</v>
      </c>
      <c r="S2304" t="s">
        <v>10</v>
      </c>
      <c r="T2304" s="8" t="str">
        <f t="shared" si="358"/>
        <v>R1013</v>
      </c>
    </row>
    <row r="2305" spans="1:20">
      <c r="A2305" t="s">
        <v>2330</v>
      </c>
      <c r="B2305" t="str">
        <f t="shared" si="359"/>
        <v>Id40</v>
      </c>
      <c r="C2305">
        <v>1993</v>
      </c>
      <c r="D2305" s="8">
        <f t="shared" si="350"/>
        <v>1993</v>
      </c>
      <c r="E2305" t="s">
        <v>34</v>
      </c>
      <c r="F2305" s="8" t="str">
        <f t="shared" si="351"/>
        <v>Oct</v>
      </c>
      <c r="G2305">
        <v>11</v>
      </c>
      <c r="H2305" s="15" t="str">
        <f t="shared" si="352"/>
        <v>11-Oct-1993</v>
      </c>
      <c r="I2305" s="13">
        <v>34253</v>
      </c>
      <c r="J2305" s="18">
        <f t="shared" si="353"/>
        <v>29</v>
      </c>
      <c r="K2305">
        <v>2</v>
      </c>
      <c r="L2305" s="14">
        <v>44585.46</v>
      </c>
      <c r="M2305" t="s">
        <v>8</v>
      </c>
      <c r="N2305">
        <f t="shared" si="354"/>
        <v>1</v>
      </c>
      <c r="O2305" s="8" t="str">
        <f t="shared" si="355"/>
        <v>tier - 2</v>
      </c>
      <c r="P2305" t="s">
        <v>8</v>
      </c>
      <c r="Q2305">
        <f t="shared" si="356"/>
        <v>9</v>
      </c>
      <c r="R2305" s="8" t="str">
        <f t="shared" si="357"/>
        <v>tier - 2</v>
      </c>
      <c r="S2305" t="s">
        <v>39</v>
      </c>
      <c r="T2305" s="8" t="str">
        <f t="shared" si="358"/>
        <v>R1011</v>
      </c>
    </row>
    <row r="2306" spans="1:20">
      <c r="A2306" t="s">
        <v>2331</v>
      </c>
      <c r="B2306" t="str">
        <f t="shared" si="359"/>
        <v>Id39</v>
      </c>
      <c r="C2306">
        <v>1971</v>
      </c>
      <c r="D2306" s="8">
        <f t="shared" ref="D2306:D2344" si="360">IF(C2306="?",ROUND(AVERAGE($C$2:$C$2344),0),C2306)</f>
        <v>1971</v>
      </c>
      <c r="E2306" t="s">
        <v>32</v>
      </c>
      <c r="F2306" s="8" t="str">
        <f t="shared" ref="F2306:F2344" si="361">IF(E2306="?","Sep",E2306)</f>
        <v>Aug</v>
      </c>
      <c r="G2306">
        <v>13</v>
      </c>
      <c r="H2306" s="15" t="str">
        <f t="shared" ref="H2306:H2344" si="362">CONCATENATE(G2306,"-",F2306,"-",D2306)</f>
        <v>13-Aug-1971</v>
      </c>
      <c r="I2306" s="13">
        <v>26158</v>
      </c>
      <c r="J2306" s="18">
        <f t="shared" ref="J2306:J2344" si="363">DATEDIF(I2306,"8-6-2023","Y")</f>
        <v>51</v>
      </c>
      <c r="K2306">
        <v>2</v>
      </c>
      <c r="L2306" s="14">
        <v>44641.2</v>
      </c>
      <c r="M2306" t="s">
        <v>8</v>
      </c>
      <c r="N2306">
        <f t="shared" ref="N2306:N2344" si="364">MATCH(M2306,$M$2:$M$2344,0)</f>
        <v>1</v>
      </c>
      <c r="O2306" s="8" t="str">
        <f t="shared" ref="O2306:O2344" si="365">IF(M2306="?",INDEX($M$2:$M$2344,MODE($N$2:$N$2344)),M2306)</f>
        <v>tier - 2</v>
      </c>
      <c r="P2306" t="s">
        <v>9</v>
      </c>
      <c r="Q2306">
        <f t="shared" ref="Q2306:Q2344" si="366">MATCH(P2306,$P$2:$P$2344,0)</f>
        <v>1</v>
      </c>
      <c r="R2306" s="8" t="str">
        <f t="shared" ref="R2306:R2344" si="367">IF(P2306="?",INDEX($P$2:$P$2344,MODE($Q$2:$Q$2344)),P2306)</f>
        <v>tier - 3</v>
      </c>
      <c r="S2306" t="s">
        <v>244</v>
      </c>
      <c r="T2306" s="8" t="str">
        <f t="shared" ref="T2306:T2344" si="368">IF(S2306="?","Unknown",S2306)</f>
        <v>R1024</v>
      </c>
    </row>
    <row r="2307" spans="1:20">
      <c r="A2307" t="s">
        <v>2332</v>
      </c>
      <c r="B2307" t="str">
        <f t="shared" ref="B2307:B2344" si="369">IF(A2307="?", "Unknown",A2307)</f>
        <v>Id38</v>
      </c>
      <c r="C2307">
        <v>1962</v>
      </c>
      <c r="D2307" s="8">
        <f t="shared" si="360"/>
        <v>1962</v>
      </c>
      <c r="E2307" t="s">
        <v>27</v>
      </c>
      <c r="F2307" s="8" t="str">
        <f t="shared" si="361"/>
        <v>Dec</v>
      </c>
      <c r="G2307">
        <v>17</v>
      </c>
      <c r="H2307" s="15" t="str">
        <f t="shared" si="362"/>
        <v>17-Dec-1962</v>
      </c>
      <c r="I2307" s="13">
        <v>22997</v>
      </c>
      <c r="J2307" s="18">
        <f t="shared" si="363"/>
        <v>60</v>
      </c>
      <c r="K2307">
        <v>0</v>
      </c>
      <c r="L2307" s="14">
        <v>45008.959999999999</v>
      </c>
      <c r="M2307" t="s">
        <v>8</v>
      </c>
      <c r="N2307">
        <f t="shared" si="364"/>
        <v>1</v>
      </c>
      <c r="O2307" s="8" t="str">
        <f t="shared" si="365"/>
        <v>tier - 2</v>
      </c>
      <c r="P2307" t="s">
        <v>8</v>
      </c>
      <c r="Q2307">
        <f t="shared" si="366"/>
        <v>9</v>
      </c>
      <c r="R2307" s="8" t="str">
        <f t="shared" si="367"/>
        <v>tier - 2</v>
      </c>
      <c r="S2307" t="s">
        <v>10</v>
      </c>
      <c r="T2307" s="8" t="str">
        <f t="shared" si="368"/>
        <v>R1013</v>
      </c>
    </row>
    <row r="2308" spans="1:20">
      <c r="A2308" t="s">
        <v>2333</v>
      </c>
      <c r="B2308" t="str">
        <f t="shared" si="369"/>
        <v>Id37</v>
      </c>
      <c r="C2308">
        <v>1974</v>
      </c>
      <c r="D2308" s="8">
        <f t="shared" si="360"/>
        <v>1974</v>
      </c>
      <c r="E2308" t="s">
        <v>32</v>
      </c>
      <c r="F2308" s="8" t="str">
        <f t="shared" si="361"/>
        <v>Aug</v>
      </c>
      <c r="G2308">
        <v>9</v>
      </c>
      <c r="H2308" s="15" t="str">
        <f t="shared" si="362"/>
        <v>9-Aug-1974</v>
      </c>
      <c r="I2308" s="13">
        <v>27250</v>
      </c>
      <c r="J2308" s="18">
        <f t="shared" si="363"/>
        <v>48</v>
      </c>
      <c r="K2308">
        <v>2</v>
      </c>
      <c r="L2308" s="14">
        <v>45702.02</v>
      </c>
      <c r="M2308" t="s">
        <v>8</v>
      </c>
      <c r="N2308">
        <f t="shared" si="364"/>
        <v>1</v>
      </c>
      <c r="O2308" s="8" t="str">
        <f t="shared" si="365"/>
        <v>tier - 2</v>
      </c>
      <c r="P2308" t="s">
        <v>8</v>
      </c>
      <c r="Q2308">
        <f t="shared" si="366"/>
        <v>9</v>
      </c>
      <c r="R2308" s="8" t="str">
        <f t="shared" si="367"/>
        <v>tier - 2</v>
      </c>
      <c r="S2308" t="s">
        <v>20</v>
      </c>
      <c r="T2308" s="8" t="str">
        <f t="shared" si="368"/>
        <v>R1012</v>
      </c>
    </row>
    <row r="2309" spans="1:20">
      <c r="A2309" t="s">
        <v>2334</v>
      </c>
      <c r="B2309" t="str">
        <f t="shared" si="369"/>
        <v>Id36</v>
      </c>
      <c r="C2309">
        <v>1960</v>
      </c>
      <c r="D2309" s="8">
        <f t="shared" si="360"/>
        <v>1960</v>
      </c>
      <c r="E2309" t="s">
        <v>27</v>
      </c>
      <c r="F2309" s="8" t="str">
        <f t="shared" si="361"/>
        <v>Dec</v>
      </c>
      <c r="G2309">
        <v>21</v>
      </c>
      <c r="H2309" s="15" t="str">
        <f t="shared" si="362"/>
        <v>21-Dec-1960</v>
      </c>
      <c r="I2309" s="13">
        <v>22271</v>
      </c>
      <c r="J2309" s="18">
        <f t="shared" si="363"/>
        <v>62</v>
      </c>
      <c r="K2309">
        <v>0</v>
      </c>
      <c r="L2309" s="14">
        <v>45710.21</v>
      </c>
      <c r="M2309" t="s">
        <v>8</v>
      </c>
      <c r="N2309">
        <f t="shared" si="364"/>
        <v>1</v>
      </c>
      <c r="O2309" s="8" t="str">
        <f t="shared" si="365"/>
        <v>tier - 2</v>
      </c>
      <c r="P2309" t="s">
        <v>8</v>
      </c>
      <c r="Q2309">
        <f t="shared" si="366"/>
        <v>9</v>
      </c>
      <c r="R2309" s="8" t="str">
        <f t="shared" si="367"/>
        <v>tier - 2</v>
      </c>
      <c r="S2309" t="s">
        <v>165</v>
      </c>
      <c r="T2309" s="8" t="str">
        <f t="shared" si="368"/>
        <v>R1016</v>
      </c>
    </row>
    <row r="2310" spans="1:20">
      <c r="A2310" t="s">
        <v>2335</v>
      </c>
      <c r="B2310" t="str">
        <f t="shared" si="369"/>
        <v>Id35</v>
      </c>
      <c r="C2310">
        <v>1979</v>
      </c>
      <c r="D2310" s="8">
        <f t="shared" si="360"/>
        <v>1979</v>
      </c>
      <c r="E2310" t="s">
        <v>32</v>
      </c>
      <c r="F2310" s="8" t="str">
        <f t="shared" si="361"/>
        <v>Aug</v>
      </c>
      <c r="G2310">
        <v>12</v>
      </c>
      <c r="H2310" s="15" t="str">
        <f t="shared" si="362"/>
        <v>12-Aug-1979</v>
      </c>
      <c r="I2310" s="13">
        <v>29079</v>
      </c>
      <c r="J2310" s="18">
        <f t="shared" si="363"/>
        <v>43</v>
      </c>
      <c r="K2310">
        <v>0</v>
      </c>
      <c r="L2310" s="14">
        <v>45863.21</v>
      </c>
      <c r="M2310" t="s">
        <v>8</v>
      </c>
      <c r="N2310">
        <f t="shared" si="364"/>
        <v>1</v>
      </c>
      <c r="O2310" s="8" t="str">
        <f t="shared" si="365"/>
        <v>tier - 2</v>
      </c>
      <c r="P2310" t="s">
        <v>13</v>
      </c>
      <c r="Q2310">
        <f t="shared" si="366"/>
        <v>2</v>
      </c>
      <c r="R2310" s="8" t="str">
        <f t="shared" si="367"/>
        <v>tier - 1</v>
      </c>
      <c r="S2310" t="s">
        <v>10</v>
      </c>
      <c r="T2310" s="8" t="str">
        <f t="shared" si="368"/>
        <v>R1013</v>
      </c>
    </row>
    <row r="2311" spans="1:20">
      <c r="A2311" t="s">
        <v>2336</v>
      </c>
      <c r="B2311" t="str">
        <f t="shared" si="369"/>
        <v>Id34</v>
      </c>
      <c r="C2311">
        <v>1985</v>
      </c>
      <c r="D2311" s="8">
        <f t="shared" si="360"/>
        <v>1985</v>
      </c>
      <c r="E2311" t="s">
        <v>17</v>
      </c>
      <c r="F2311" s="8" t="str">
        <f t="shared" si="361"/>
        <v>Sep</v>
      </c>
      <c r="G2311">
        <v>30</v>
      </c>
      <c r="H2311" s="15" t="str">
        <f t="shared" si="362"/>
        <v>30-Sep-1985</v>
      </c>
      <c r="I2311" s="13">
        <v>31320</v>
      </c>
      <c r="J2311" s="18">
        <f t="shared" si="363"/>
        <v>37</v>
      </c>
      <c r="K2311">
        <v>2</v>
      </c>
      <c r="L2311" s="14">
        <v>46113.51</v>
      </c>
      <c r="M2311" t="s">
        <v>8</v>
      </c>
      <c r="N2311">
        <f t="shared" si="364"/>
        <v>1</v>
      </c>
      <c r="O2311" s="8" t="str">
        <f t="shared" si="365"/>
        <v>tier - 2</v>
      </c>
      <c r="P2311" t="s">
        <v>9</v>
      </c>
      <c r="Q2311">
        <f t="shared" si="366"/>
        <v>1</v>
      </c>
      <c r="R2311" s="8" t="str">
        <f t="shared" si="367"/>
        <v>tier - 3</v>
      </c>
      <c r="S2311" t="s">
        <v>39</v>
      </c>
      <c r="T2311" s="8" t="str">
        <f t="shared" si="368"/>
        <v>R1011</v>
      </c>
    </row>
    <row r="2312" spans="1:20">
      <c r="A2312" t="s">
        <v>2337</v>
      </c>
      <c r="B2312" t="str">
        <f t="shared" si="369"/>
        <v>Id33</v>
      </c>
      <c r="C2312">
        <v>1962</v>
      </c>
      <c r="D2312" s="8">
        <f t="shared" si="360"/>
        <v>1962</v>
      </c>
      <c r="E2312" t="s">
        <v>27</v>
      </c>
      <c r="F2312" s="8" t="str">
        <f t="shared" si="361"/>
        <v>Dec</v>
      </c>
      <c r="G2312">
        <v>4</v>
      </c>
      <c r="H2312" s="15" t="str">
        <f t="shared" si="362"/>
        <v>4-Dec-1962</v>
      </c>
      <c r="I2312" s="13">
        <v>22984</v>
      </c>
      <c r="J2312" s="18">
        <f t="shared" si="363"/>
        <v>60</v>
      </c>
      <c r="K2312">
        <v>3</v>
      </c>
      <c r="L2312" s="14">
        <v>46130.53</v>
      </c>
      <c r="M2312" t="s">
        <v>13</v>
      </c>
      <c r="N2312">
        <f t="shared" si="364"/>
        <v>240</v>
      </c>
      <c r="O2312" s="8" t="str">
        <f t="shared" si="365"/>
        <v>tier - 1</v>
      </c>
      <c r="P2312" t="s">
        <v>13</v>
      </c>
      <c r="Q2312">
        <f t="shared" si="366"/>
        <v>2</v>
      </c>
      <c r="R2312" s="8" t="str">
        <f t="shared" si="367"/>
        <v>tier - 1</v>
      </c>
      <c r="S2312" t="s">
        <v>20</v>
      </c>
      <c r="T2312" s="8" t="str">
        <f t="shared" si="368"/>
        <v>R1012</v>
      </c>
    </row>
    <row r="2313" spans="1:20">
      <c r="A2313" t="s">
        <v>2338</v>
      </c>
      <c r="B2313" t="str">
        <f t="shared" si="369"/>
        <v>Id32</v>
      </c>
      <c r="C2313">
        <v>1976</v>
      </c>
      <c r="D2313" s="8">
        <f t="shared" si="360"/>
        <v>1976</v>
      </c>
      <c r="E2313" t="s">
        <v>27</v>
      </c>
      <c r="F2313" s="8" t="str">
        <f t="shared" si="361"/>
        <v>Dec</v>
      </c>
      <c r="G2313">
        <v>2</v>
      </c>
      <c r="H2313" s="15" t="str">
        <f t="shared" si="362"/>
        <v>2-Dec-1976</v>
      </c>
      <c r="I2313" s="13">
        <v>28096</v>
      </c>
      <c r="J2313" s="18">
        <f t="shared" si="363"/>
        <v>46</v>
      </c>
      <c r="K2313">
        <v>3</v>
      </c>
      <c r="L2313" s="14">
        <v>46151.12</v>
      </c>
      <c r="M2313" t="s">
        <v>13</v>
      </c>
      <c r="N2313">
        <f t="shared" si="364"/>
        <v>240</v>
      </c>
      <c r="O2313" s="8" t="str">
        <f t="shared" si="365"/>
        <v>tier - 1</v>
      </c>
      <c r="P2313" t="s">
        <v>9</v>
      </c>
      <c r="Q2313">
        <f t="shared" si="366"/>
        <v>1</v>
      </c>
      <c r="R2313" s="8" t="str">
        <f t="shared" si="367"/>
        <v>tier - 3</v>
      </c>
      <c r="S2313" t="s">
        <v>10</v>
      </c>
      <c r="T2313" s="8" t="str">
        <f t="shared" si="368"/>
        <v>R1013</v>
      </c>
    </row>
    <row r="2314" spans="1:20">
      <c r="A2314" t="s">
        <v>2339</v>
      </c>
      <c r="B2314" t="str">
        <f t="shared" si="369"/>
        <v>Id31</v>
      </c>
      <c r="C2314">
        <v>1978</v>
      </c>
      <c r="D2314" s="8">
        <f t="shared" si="360"/>
        <v>1978</v>
      </c>
      <c r="E2314" t="s">
        <v>32</v>
      </c>
      <c r="F2314" s="8" t="str">
        <f t="shared" si="361"/>
        <v>Aug</v>
      </c>
      <c r="G2314">
        <v>17</v>
      </c>
      <c r="H2314" s="15" t="str">
        <f t="shared" si="362"/>
        <v>17-Aug-1978</v>
      </c>
      <c r="I2314" s="13">
        <v>28719</v>
      </c>
      <c r="J2314" s="18">
        <f t="shared" si="363"/>
        <v>44</v>
      </c>
      <c r="K2314">
        <v>2</v>
      </c>
      <c r="L2314" s="14">
        <v>46200.99</v>
      </c>
      <c r="M2314" t="s">
        <v>13</v>
      </c>
      <c r="N2314">
        <f t="shared" si="364"/>
        <v>240</v>
      </c>
      <c r="O2314" s="8" t="str">
        <f t="shared" si="365"/>
        <v>tier - 1</v>
      </c>
      <c r="P2314" t="s">
        <v>13</v>
      </c>
      <c r="Q2314">
        <f t="shared" si="366"/>
        <v>2</v>
      </c>
      <c r="R2314" s="8" t="str">
        <f t="shared" si="367"/>
        <v>tier - 1</v>
      </c>
      <c r="S2314" t="s">
        <v>10</v>
      </c>
      <c r="T2314" s="8" t="str">
        <f t="shared" si="368"/>
        <v>R1013</v>
      </c>
    </row>
    <row r="2315" spans="1:20">
      <c r="A2315" t="s">
        <v>2340</v>
      </c>
      <c r="B2315" t="str">
        <f t="shared" si="369"/>
        <v>Id30</v>
      </c>
      <c r="C2315">
        <v>1971</v>
      </c>
      <c r="D2315" s="8">
        <f t="shared" si="360"/>
        <v>1971</v>
      </c>
      <c r="E2315" t="s">
        <v>27</v>
      </c>
      <c r="F2315" s="8" t="str">
        <f t="shared" si="361"/>
        <v>Dec</v>
      </c>
      <c r="G2315">
        <v>6</v>
      </c>
      <c r="H2315" s="15" t="str">
        <f t="shared" si="362"/>
        <v>6-Dec-1971</v>
      </c>
      <c r="I2315" s="13">
        <v>26273</v>
      </c>
      <c r="J2315" s="18">
        <f t="shared" si="363"/>
        <v>51</v>
      </c>
      <c r="K2315">
        <v>3</v>
      </c>
      <c r="L2315" s="14">
        <v>46255.11</v>
      </c>
      <c r="M2315" t="s">
        <v>13</v>
      </c>
      <c r="N2315">
        <f t="shared" si="364"/>
        <v>240</v>
      </c>
      <c r="O2315" s="8" t="str">
        <f t="shared" si="365"/>
        <v>tier - 1</v>
      </c>
      <c r="P2315" t="s">
        <v>9</v>
      </c>
      <c r="Q2315">
        <f t="shared" si="366"/>
        <v>1</v>
      </c>
      <c r="R2315" s="8" t="str">
        <f t="shared" si="367"/>
        <v>tier - 3</v>
      </c>
      <c r="S2315" t="s">
        <v>244</v>
      </c>
      <c r="T2315" s="8" t="str">
        <f t="shared" si="368"/>
        <v>R1024</v>
      </c>
    </row>
    <row r="2316" spans="1:20">
      <c r="A2316" t="s">
        <v>2341</v>
      </c>
      <c r="B2316" t="str">
        <f t="shared" si="369"/>
        <v>Id29</v>
      </c>
      <c r="C2316">
        <v>1961</v>
      </c>
      <c r="D2316" s="8">
        <f t="shared" si="360"/>
        <v>1961</v>
      </c>
      <c r="E2316" t="s">
        <v>32</v>
      </c>
      <c r="F2316" s="8" t="str">
        <f t="shared" si="361"/>
        <v>Aug</v>
      </c>
      <c r="G2316">
        <v>8</v>
      </c>
      <c r="H2316" s="15" t="str">
        <f t="shared" si="362"/>
        <v>8-Aug-1961</v>
      </c>
      <c r="I2316" s="13">
        <v>22501</v>
      </c>
      <c r="J2316" s="18">
        <f t="shared" si="363"/>
        <v>61</v>
      </c>
      <c r="K2316">
        <v>0</v>
      </c>
      <c r="L2316" s="14">
        <v>46599.11</v>
      </c>
      <c r="M2316" t="s">
        <v>13</v>
      </c>
      <c r="N2316">
        <f t="shared" si="364"/>
        <v>240</v>
      </c>
      <c r="O2316" s="8" t="str">
        <f t="shared" si="365"/>
        <v>tier - 1</v>
      </c>
      <c r="P2316" t="s">
        <v>13</v>
      </c>
      <c r="Q2316">
        <f t="shared" si="366"/>
        <v>2</v>
      </c>
      <c r="R2316" s="8" t="str">
        <f t="shared" si="367"/>
        <v>tier - 1</v>
      </c>
      <c r="S2316" t="s">
        <v>10</v>
      </c>
      <c r="T2316" s="8" t="str">
        <f t="shared" si="368"/>
        <v>R1013</v>
      </c>
    </row>
    <row r="2317" spans="1:20">
      <c r="A2317" t="s">
        <v>2342</v>
      </c>
      <c r="B2317" t="str">
        <f t="shared" si="369"/>
        <v>Id28</v>
      </c>
      <c r="C2317">
        <v>1969</v>
      </c>
      <c r="D2317" s="8">
        <f t="shared" si="360"/>
        <v>1969</v>
      </c>
      <c r="E2317" t="s">
        <v>15</v>
      </c>
      <c r="F2317" s="8" t="str">
        <f t="shared" si="361"/>
        <v>Jun</v>
      </c>
      <c r="G2317">
        <v>23</v>
      </c>
      <c r="H2317" s="15" t="str">
        <f t="shared" si="362"/>
        <v>23-Jun-1969</v>
      </c>
      <c r="I2317" s="13">
        <v>25377</v>
      </c>
      <c r="J2317" s="18">
        <f t="shared" si="363"/>
        <v>53</v>
      </c>
      <c r="K2317">
        <v>3</v>
      </c>
      <c r="L2317" s="14">
        <v>46661.440000000002</v>
      </c>
      <c r="M2317" t="s">
        <v>13</v>
      </c>
      <c r="N2317">
        <f t="shared" si="364"/>
        <v>240</v>
      </c>
      <c r="O2317" s="8" t="str">
        <f t="shared" si="365"/>
        <v>tier - 1</v>
      </c>
      <c r="P2317" t="s">
        <v>9</v>
      </c>
      <c r="Q2317">
        <f t="shared" si="366"/>
        <v>1</v>
      </c>
      <c r="R2317" s="8" t="str">
        <f t="shared" si="367"/>
        <v>tier - 3</v>
      </c>
      <c r="S2317" t="s">
        <v>20</v>
      </c>
      <c r="T2317" s="8" t="str">
        <f t="shared" si="368"/>
        <v>R1012</v>
      </c>
    </row>
    <row r="2318" spans="1:20">
      <c r="A2318" t="s">
        <v>2343</v>
      </c>
      <c r="B2318" t="str">
        <f t="shared" si="369"/>
        <v>Id27</v>
      </c>
      <c r="C2318">
        <v>1960</v>
      </c>
      <c r="D2318" s="8">
        <f t="shared" si="360"/>
        <v>1960</v>
      </c>
      <c r="E2318" t="s">
        <v>12</v>
      </c>
      <c r="F2318" s="8" t="str">
        <f t="shared" si="361"/>
        <v>Nov</v>
      </c>
      <c r="G2318">
        <v>17</v>
      </c>
      <c r="H2318" s="15" t="str">
        <f t="shared" si="362"/>
        <v>17-Nov-1960</v>
      </c>
      <c r="I2318" s="13">
        <v>22237</v>
      </c>
      <c r="J2318" s="18">
        <f t="shared" si="363"/>
        <v>62</v>
      </c>
      <c r="K2318">
        <v>3</v>
      </c>
      <c r="L2318" s="14">
        <v>46718.16</v>
      </c>
      <c r="M2318" t="s">
        <v>13</v>
      </c>
      <c r="N2318">
        <f t="shared" si="364"/>
        <v>240</v>
      </c>
      <c r="O2318" s="8" t="str">
        <f t="shared" si="365"/>
        <v>tier - 1</v>
      </c>
      <c r="P2318" t="s">
        <v>13</v>
      </c>
      <c r="Q2318">
        <f t="shared" si="366"/>
        <v>2</v>
      </c>
      <c r="R2318" s="8" t="str">
        <f t="shared" si="367"/>
        <v>tier - 1</v>
      </c>
      <c r="S2318" t="s">
        <v>20</v>
      </c>
      <c r="T2318" s="8" t="str">
        <f t="shared" si="368"/>
        <v>R1012</v>
      </c>
    </row>
    <row r="2319" spans="1:20">
      <c r="A2319" t="s">
        <v>2344</v>
      </c>
      <c r="B2319" t="str">
        <f t="shared" si="369"/>
        <v>Id26</v>
      </c>
      <c r="C2319">
        <v>1958</v>
      </c>
      <c r="D2319" s="8">
        <f t="shared" si="360"/>
        <v>1958</v>
      </c>
      <c r="E2319" t="s">
        <v>17</v>
      </c>
      <c r="F2319" s="8" t="str">
        <f t="shared" si="361"/>
        <v>Sep</v>
      </c>
      <c r="G2319">
        <v>15</v>
      </c>
      <c r="H2319" s="15" t="str">
        <f t="shared" si="362"/>
        <v>15-Sep-1958</v>
      </c>
      <c r="I2319" s="13">
        <v>21443</v>
      </c>
      <c r="J2319" s="18">
        <f t="shared" si="363"/>
        <v>64</v>
      </c>
      <c r="K2319">
        <v>0</v>
      </c>
      <c r="L2319" s="14">
        <v>46889.26</v>
      </c>
      <c r="M2319" t="s">
        <v>8</v>
      </c>
      <c r="N2319">
        <f t="shared" si="364"/>
        <v>1</v>
      </c>
      <c r="O2319" s="8" t="str">
        <f t="shared" si="365"/>
        <v>tier - 2</v>
      </c>
      <c r="P2319" t="s">
        <v>9</v>
      </c>
      <c r="Q2319">
        <f t="shared" si="366"/>
        <v>1</v>
      </c>
      <c r="R2319" s="8" t="str">
        <f t="shared" si="367"/>
        <v>tier - 3</v>
      </c>
      <c r="S2319" t="s">
        <v>10</v>
      </c>
      <c r="T2319" s="8" t="str">
        <f t="shared" si="368"/>
        <v>R1013</v>
      </c>
    </row>
    <row r="2320" spans="1:20">
      <c r="A2320" t="s">
        <v>2345</v>
      </c>
      <c r="B2320" t="str">
        <f t="shared" si="369"/>
        <v>Id25</v>
      </c>
      <c r="C2320">
        <v>1959</v>
      </c>
      <c r="D2320" s="8">
        <f t="shared" si="360"/>
        <v>1959</v>
      </c>
      <c r="E2320" t="s">
        <v>7</v>
      </c>
      <c r="F2320" s="8" t="str">
        <f t="shared" si="361"/>
        <v>Jul</v>
      </c>
      <c r="G2320">
        <v>14</v>
      </c>
      <c r="H2320" s="15" t="str">
        <f t="shared" si="362"/>
        <v>14-Jul-1959</v>
      </c>
      <c r="I2320" s="13">
        <v>21745</v>
      </c>
      <c r="J2320" s="18">
        <f t="shared" si="363"/>
        <v>63</v>
      </c>
      <c r="K2320">
        <v>0</v>
      </c>
      <c r="L2320" s="14">
        <v>47055.53</v>
      </c>
      <c r="M2320" t="s">
        <v>8</v>
      </c>
      <c r="N2320">
        <f t="shared" si="364"/>
        <v>1</v>
      </c>
      <c r="O2320" s="8" t="str">
        <f t="shared" si="365"/>
        <v>tier - 2</v>
      </c>
      <c r="P2320" t="s">
        <v>13</v>
      </c>
      <c r="Q2320">
        <f t="shared" si="366"/>
        <v>2</v>
      </c>
      <c r="R2320" s="8" t="str">
        <f t="shared" si="367"/>
        <v>tier - 1</v>
      </c>
      <c r="S2320" t="s">
        <v>10</v>
      </c>
      <c r="T2320" s="8" t="str">
        <f t="shared" si="368"/>
        <v>R1013</v>
      </c>
    </row>
    <row r="2321" spans="1:20">
      <c r="A2321" t="s">
        <v>2346</v>
      </c>
      <c r="B2321" t="str">
        <f t="shared" si="369"/>
        <v>Id24</v>
      </c>
      <c r="C2321">
        <v>1970</v>
      </c>
      <c r="D2321" s="8">
        <f t="shared" si="360"/>
        <v>1970</v>
      </c>
      <c r="E2321" t="s">
        <v>27</v>
      </c>
      <c r="F2321" s="8" t="str">
        <f t="shared" si="361"/>
        <v>Dec</v>
      </c>
      <c r="G2321">
        <v>28</v>
      </c>
      <c r="H2321" s="15" t="str">
        <f t="shared" si="362"/>
        <v>28-Dec-1970</v>
      </c>
      <c r="I2321" s="13">
        <v>25930</v>
      </c>
      <c r="J2321" s="18">
        <f t="shared" si="363"/>
        <v>52</v>
      </c>
      <c r="K2321">
        <v>2</v>
      </c>
      <c r="L2321" s="14">
        <v>47269.85</v>
      </c>
      <c r="M2321" t="s">
        <v>13</v>
      </c>
      <c r="N2321">
        <f t="shared" si="364"/>
        <v>240</v>
      </c>
      <c r="O2321" s="8" t="str">
        <f t="shared" si="365"/>
        <v>tier - 1</v>
      </c>
      <c r="P2321" t="s">
        <v>8</v>
      </c>
      <c r="Q2321">
        <f t="shared" si="366"/>
        <v>9</v>
      </c>
      <c r="R2321" s="8" t="str">
        <f t="shared" si="367"/>
        <v>tier - 2</v>
      </c>
      <c r="S2321" t="s">
        <v>10</v>
      </c>
      <c r="T2321" s="8" t="str">
        <f t="shared" si="368"/>
        <v>R1013</v>
      </c>
    </row>
    <row r="2322" spans="1:20">
      <c r="A2322" t="s">
        <v>2347</v>
      </c>
      <c r="B2322" t="str">
        <f t="shared" si="369"/>
        <v>Id23</v>
      </c>
      <c r="C2322">
        <v>1958</v>
      </c>
      <c r="D2322" s="8">
        <f t="shared" si="360"/>
        <v>1958</v>
      </c>
      <c r="E2322" t="s">
        <v>17</v>
      </c>
      <c r="F2322" s="8" t="str">
        <f t="shared" si="361"/>
        <v>Sep</v>
      </c>
      <c r="G2322">
        <v>3</v>
      </c>
      <c r="H2322" s="15" t="str">
        <f t="shared" si="362"/>
        <v>3-Sep-1958</v>
      </c>
      <c r="I2322" s="13">
        <v>21431</v>
      </c>
      <c r="J2322" s="18">
        <f t="shared" si="363"/>
        <v>64</v>
      </c>
      <c r="K2322">
        <v>2</v>
      </c>
      <c r="L2322" s="14">
        <v>47291.06</v>
      </c>
      <c r="M2322" t="s">
        <v>8</v>
      </c>
      <c r="N2322">
        <f t="shared" si="364"/>
        <v>1</v>
      </c>
      <c r="O2322" s="8" t="str">
        <f t="shared" si="365"/>
        <v>tier - 2</v>
      </c>
      <c r="P2322" t="s">
        <v>13</v>
      </c>
      <c r="Q2322">
        <f t="shared" si="366"/>
        <v>2</v>
      </c>
      <c r="R2322" s="8" t="str">
        <f t="shared" si="367"/>
        <v>tier - 1</v>
      </c>
      <c r="S2322" t="s">
        <v>39</v>
      </c>
      <c r="T2322" s="8" t="str">
        <f t="shared" si="368"/>
        <v>R1011</v>
      </c>
    </row>
    <row r="2323" spans="1:20">
      <c r="A2323" t="s">
        <v>2348</v>
      </c>
      <c r="B2323" t="str">
        <f t="shared" si="369"/>
        <v>Id22</v>
      </c>
      <c r="C2323">
        <v>1959</v>
      </c>
      <c r="D2323" s="8">
        <f t="shared" si="360"/>
        <v>1959</v>
      </c>
      <c r="E2323" t="s">
        <v>34</v>
      </c>
      <c r="F2323" s="8" t="str">
        <f t="shared" si="361"/>
        <v>Oct</v>
      </c>
      <c r="G2323">
        <v>4</v>
      </c>
      <c r="H2323" s="15" t="str">
        <f t="shared" si="362"/>
        <v>4-Oct-1959</v>
      </c>
      <c r="I2323" s="13">
        <v>21827</v>
      </c>
      <c r="J2323" s="18">
        <f t="shared" si="363"/>
        <v>63</v>
      </c>
      <c r="K2323">
        <v>2</v>
      </c>
      <c r="L2323" s="14">
        <v>47305.31</v>
      </c>
      <c r="M2323" t="s">
        <v>8</v>
      </c>
      <c r="N2323">
        <f t="shared" si="364"/>
        <v>1</v>
      </c>
      <c r="O2323" s="8" t="str">
        <f t="shared" si="365"/>
        <v>tier - 2</v>
      </c>
      <c r="P2323" t="s">
        <v>13</v>
      </c>
      <c r="Q2323">
        <f t="shared" si="366"/>
        <v>2</v>
      </c>
      <c r="R2323" s="8" t="str">
        <f t="shared" si="367"/>
        <v>tier - 1</v>
      </c>
      <c r="S2323" t="s">
        <v>39</v>
      </c>
      <c r="T2323" s="8" t="str">
        <f t="shared" si="368"/>
        <v>R1011</v>
      </c>
    </row>
    <row r="2324" spans="1:20">
      <c r="A2324" t="s">
        <v>2349</v>
      </c>
      <c r="B2324" t="str">
        <f t="shared" si="369"/>
        <v>Id21</v>
      </c>
      <c r="C2324">
        <v>1961</v>
      </c>
      <c r="D2324" s="8">
        <f t="shared" si="360"/>
        <v>1961</v>
      </c>
      <c r="E2324" t="s">
        <v>15</v>
      </c>
      <c r="F2324" s="8" t="str">
        <f t="shared" si="361"/>
        <v>Jun</v>
      </c>
      <c r="G2324">
        <v>13</v>
      </c>
      <c r="H2324" s="15" t="str">
        <f t="shared" si="362"/>
        <v>13-Jun-1961</v>
      </c>
      <c r="I2324" s="13">
        <v>22445</v>
      </c>
      <c r="J2324" s="18">
        <f t="shared" si="363"/>
        <v>61</v>
      </c>
      <c r="K2324">
        <v>1</v>
      </c>
      <c r="L2324" s="14">
        <v>47403.88</v>
      </c>
      <c r="M2324" t="s">
        <v>13</v>
      </c>
      <c r="N2324">
        <f t="shared" si="364"/>
        <v>240</v>
      </c>
      <c r="O2324" s="8" t="str">
        <f t="shared" si="365"/>
        <v>tier - 1</v>
      </c>
      <c r="P2324" t="s">
        <v>9</v>
      </c>
      <c r="Q2324">
        <f t="shared" si="366"/>
        <v>1</v>
      </c>
      <c r="R2324" s="8" t="str">
        <f t="shared" si="367"/>
        <v>tier - 3</v>
      </c>
      <c r="S2324" t="s">
        <v>39</v>
      </c>
      <c r="T2324" s="8" t="str">
        <f t="shared" si="368"/>
        <v>R1011</v>
      </c>
    </row>
    <row r="2325" spans="1:20">
      <c r="A2325" t="s">
        <v>2350</v>
      </c>
      <c r="B2325" t="str">
        <f t="shared" si="369"/>
        <v>Id20</v>
      </c>
      <c r="C2325">
        <v>1971</v>
      </c>
      <c r="D2325" s="8">
        <f t="shared" si="360"/>
        <v>1971</v>
      </c>
      <c r="E2325" t="s">
        <v>17</v>
      </c>
      <c r="F2325" s="8" t="str">
        <f t="shared" si="361"/>
        <v>Sep</v>
      </c>
      <c r="G2325">
        <v>27</v>
      </c>
      <c r="H2325" s="15" t="str">
        <f t="shared" si="362"/>
        <v>27-Sep-1971</v>
      </c>
      <c r="I2325" s="13">
        <v>26203</v>
      </c>
      <c r="J2325" s="18">
        <f t="shared" si="363"/>
        <v>51</v>
      </c>
      <c r="K2325">
        <v>2</v>
      </c>
      <c r="L2325" s="14">
        <v>47462.89</v>
      </c>
      <c r="M2325" t="s">
        <v>13</v>
      </c>
      <c r="N2325">
        <f t="shared" si="364"/>
        <v>240</v>
      </c>
      <c r="O2325" s="8" t="str">
        <f t="shared" si="365"/>
        <v>tier - 1</v>
      </c>
      <c r="P2325" t="s">
        <v>8</v>
      </c>
      <c r="Q2325">
        <f t="shared" si="366"/>
        <v>9</v>
      </c>
      <c r="R2325" s="8" t="str">
        <f t="shared" si="367"/>
        <v>tier - 2</v>
      </c>
      <c r="S2325" t="s">
        <v>10</v>
      </c>
      <c r="T2325" s="8" t="str">
        <f t="shared" si="368"/>
        <v>R1013</v>
      </c>
    </row>
    <row r="2326" spans="1:20">
      <c r="A2326" t="s">
        <v>2351</v>
      </c>
      <c r="B2326" t="str">
        <f t="shared" si="369"/>
        <v>Id19</v>
      </c>
      <c r="C2326">
        <v>1964</v>
      </c>
      <c r="D2326" s="8">
        <f t="shared" si="360"/>
        <v>1964</v>
      </c>
      <c r="E2326" t="s">
        <v>12</v>
      </c>
      <c r="F2326" s="8" t="str">
        <f t="shared" si="361"/>
        <v>Nov</v>
      </c>
      <c r="G2326">
        <v>7</v>
      </c>
      <c r="H2326" s="15" t="str">
        <f t="shared" si="362"/>
        <v>7-Nov-1964</v>
      </c>
      <c r="I2326" s="13">
        <v>23688</v>
      </c>
      <c r="J2326" s="18">
        <f t="shared" si="363"/>
        <v>58</v>
      </c>
      <c r="K2326">
        <v>2</v>
      </c>
      <c r="L2326" s="14">
        <v>47496.49</v>
      </c>
      <c r="M2326" t="s">
        <v>13</v>
      </c>
      <c r="N2326">
        <f t="shared" si="364"/>
        <v>240</v>
      </c>
      <c r="O2326" s="8" t="str">
        <f t="shared" si="365"/>
        <v>tier - 1</v>
      </c>
      <c r="P2326" t="s">
        <v>9</v>
      </c>
      <c r="Q2326">
        <f t="shared" si="366"/>
        <v>1</v>
      </c>
      <c r="R2326" s="8" t="str">
        <f t="shared" si="367"/>
        <v>tier - 3</v>
      </c>
      <c r="S2326" t="s">
        <v>20</v>
      </c>
      <c r="T2326" s="8" t="str">
        <f t="shared" si="368"/>
        <v>R1012</v>
      </c>
    </row>
    <row r="2327" spans="1:20">
      <c r="A2327" t="s">
        <v>2352</v>
      </c>
      <c r="B2327" t="str">
        <f t="shared" si="369"/>
        <v>Id18</v>
      </c>
      <c r="C2327">
        <v>1963</v>
      </c>
      <c r="D2327" s="8">
        <f t="shared" si="360"/>
        <v>1963</v>
      </c>
      <c r="E2327" t="s">
        <v>32</v>
      </c>
      <c r="F2327" s="8" t="str">
        <f t="shared" si="361"/>
        <v>Aug</v>
      </c>
      <c r="G2327">
        <v>5</v>
      </c>
      <c r="H2327" s="15" t="str">
        <f t="shared" si="362"/>
        <v>5-Aug-1963</v>
      </c>
      <c r="I2327" s="13">
        <v>23228</v>
      </c>
      <c r="J2327" s="18">
        <f t="shared" si="363"/>
        <v>59</v>
      </c>
      <c r="K2327">
        <v>1</v>
      </c>
      <c r="L2327" s="14">
        <v>47896.79</v>
      </c>
      <c r="M2327" t="s">
        <v>13</v>
      </c>
      <c r="N2327">
        <f t="shared" si="364"/>
        <v>240</v>
      </c>
      <c r="O2327" s="8" t="str">
        <f t="shared" si="365"/>
        <v>tier - 1</v>
      </c>
      <c r="P2327" t="s">
        <v>9</v>
      </c>
      <c r="Q2327">
        <f t="shared" si="366"/>
        <v>1</v>
      </c>
      <c r="R2327" s="8" t="str">
        <f t="shared" si="367"/>
        <v>tier - 3</v>
      </c>
      <c r="S2327" t="s">
        <v>244</v>
      </c>
      <c r="T2327" s="8" t="str">
        <f t="shared" si="368"/>
        <v>R1024</v>
      </c>
    </row>
    <row r="2328" spans="1:20">
      <c r="A2328" t="s">
        <v>2353</v>
      </c>
      <c r="B2328" t="str">
        <f t="shared" si="369"/>
        <v>Id17</v>
      </c>
      <c r="C2328">
        <v>1958</v>
      </c>
      <c r="D2328" s="8">
        <f t="shared" si="360"/>
        <v>1958</v>
      </c>
      <c r="E2328" t="s">
        <v>12</v>
      </c>
      <c r="F2328" s="8" t="str">
        <f t="shared" si="361"/>
        <v>Nov</v>
      </c>
      <c r="G2328">
        <v>16</v>
      </c>
      <c r="H2328" s="15" t="str">
        <f t="shared" si="362"/>
        <v>16-Nov-1958</v>
      </c>
      <c r="I2328" s="13">
        <v>21505</v>
      </c>
      <c r="J2328" s="18">
        <f t="shared" si="363"/>
        <v>64</v>
      </c>
      <c r="K2328">
        <v>1</v>
      </c>
      <c r="L2328" s="14">
        <v>47928.03</v>
      </c>
      <c r="M2328" t="s">
        <v>8</v>
      </c>
      <c r="N2328">
        <f t="shared" si="364"/>
        <v>1</v>
      </c>
      <c r="O2328" s="8" t="str">
        <f t="shared" si="365"/>
        <v>tier - 2</v>
      </c>
      <c r="P2328" t="s">
        <v>9</v>
      </c>
      <c r="Q2328">
        <f t="shared" si="366"/>
        <v>1</v>
      </c>
      <c r="R2328" s="8" t="str">
        <f t="shared" si="367"/>
        <v>tier - 3</v>
      </c>
      <c r="S2328" t="s">
        <v>39</v>
      </c>
      <c r="T2328" s="8" t="str">
        <f t="shared" si="368"/>
        <v>R1011</v>
      </c>
    </row>
    <row r="2329" spans="1:20">
      <c r="A2329" t="s">
        <v>2354</v>
      </c>
      <c r="B2329" t="str">
        <f t="shared" si="369"/>
        <v>Id16</v>
      </c>
      <c r="C2329">
        <v>1962</v>
      </c>
      <c r="D2329" s="8">
        <f t="shared" si="360"/>
        <v>1962</v>
      </c>
      <c r="E2329" t="s">
        <v>32</v>
      </c>
      <c r="F2329" s="8" t="str">
        <f t="shared" si="361"/>
        <v>Aug</v>
      </c>
      <c r="G2329">
        <v>27</v>
      </c>
      <c r="H2329" s="15" t="str">
        <f t="shared" si="362"/>
        <v>27-Aug-1962</v>
      </c>
      <c r="I2329" s="13">
        <v>22885</v>
      </c>
      <c r="J2329" s="18">
        <f t="shared" si="363"/>
        <v>60</v>
      </c>
      <c r="K2329">
        <v>0</v>
      </c>
      <c r="L2329" s="14">
        <v>48173.36</v>
      </c>
      <c r="M2329" t="s">
        <v>13</v>
      </c>
      <c r="N2329">
        <f t="shared" si="364"/>
        <v>240</v>
      </c>
      <c r="O2329" s="8" t="str">
        <f t="shared" si="365"/>
        <v>tier - 1</v>
      </c>
      <c r="P2329" t="s">
        <v>9</v>
      </c>
      <c r="Q2329">
        <f t="shared" si="366"/>
        <v>1</v>
      </c>
      <c r="R2329" s="8" t="str">
        <f t="shared" si="367"/>
        <v>tier - 3</v>
      </c>
      <c r="S2329" t="s">
        <v>39</v>
      </c>
      <c r="T2329" s="8" t="str">
        <f t="shared" si="368"/>
        <v>R1011</v>
      </c>
    </row>
    <row r="2330" spans="1:20">
      <c r="A2330" t="s">
        <v>2355</v>
      </c>
      <c r="B2330" t="str">
        <f t="shared" si="369"/>
        <v>Id15</v>
      </c>
      <c r="C2330">
        <v>1961</v>
      </c>
      <c r="D2330" s="8">
        <f t="shared" si="360"/>
        <v>1961</v>
      </c>
      <c r="E2330" t="s">
        <v>27</v>
      </c>
      <c r="F2330" s="8" t="str">
        <f t="shared" si="361"/>
        <v>Dec</v>
      </c>
      <c r="G2330">
        <v>21</v>
      </c>
      <c r="H2330" s="15" t="str">
        <f t="shared" si="362"/>
        <v>21-Dec-1961</v>
      </c>
      <c r="I2330" s="13">
        <v>22636</v>
      </c>
      <c r="J2330" s="18">
        <f t="shared" si="363"/>
        <v>61</v>
      </c>
      <c r="K2330">
        <v>1</v>
      </c>
      <c r="L2330" s="14">
        <v>48517.56</v>
      </c>
      <c r="M2330" t="s">
        <v>13</v>
      </c>
      <c r="N2330">
        <f t="shared" si="364"/>
        <v>240</v>
      </c>
      <c r="O2330" s="8" t="str">
        <f t="shared" si="365"/>
        <v>tier - 1</v>
      </c>
      <c r="P2330" t="s">
        <v>9</v>
      </c>
      <c r="Q2330">
        <f t="shared" si="366"/>
        <v>1</v>
      </c>
      <c r="R2330" s="8" t="str">
        <f t="shared" si="367"/>
        <v>tier - 3</v>
      </c>
      <c r="S2330" t="s">
        <v>244</v>
      </c>
      <c r="T2330" s="8" t="str">
        <f t="shared" si="368"/>
        <v>R1024</v>
      </c>
    </row>
    <row r="2331" spans="1:20">
      <c r="A2331" t="s">
        <v>2356</v>
      </c>
      <c r="B2331" t="str">
        <f t="shared" si="369"/>
        <v>Id14</v>
      </c>
      <c r="C2331">
        <v>1968</v>
      </c>
      <c r="D2331" s="8">
        <f t="shared" si="360"/>
        <v>1968</v>
      </c>
      <c r="E2331" t="s">
        <v>27</v>
      </c>
      <c r="F2331" s="8" t="str">
        <f t="shared" si="361"/>
        <v>Dec</v>
      </c>
      <c r="G2331">
        <v>1</v>
      </c>
      <c r="H2331" s="15" t="str">
        <f t="shared" si="362"/>
        <v>1-Dec-1968</v>
      </c>
      <c r="I2331" s="13">
        <v>25173</v>
      </c>
      <c r="J2331" s="18">
        <f t="shared" si="363"/>
        <v>54</v>
      </c>
      <c r="K2331">
        <v>3</v>
      </c>
      <c r="L2331" s="14">
        <v>48549.18</v>
      </c>
      <c r="M2331" t="s">
        <v>13</v>
      </c>
      <c r="N2331">
        <f t="shared" si="364"/>
        <v>240</v>
      </c>
      <c r="O2331" s="8" t="str">
        <f t="shared" si="365"/>
        <v>tier - 1</v>
      </c>
      <c r="P2331" t="s">
        <v>9</v>
      </c>
      <c r="Q2331">
        <f t="shared" si="366"/>
        <v>1</v>
      </c>
      <c r="R2331" s="8" t="str">
        <f t="shared" si="367"/>
        <v>tier - 3</v>
      </c>
      <c r="S2331" t="s">
        <v>165</v>
      </c>
      <c r="T2331" s="8" t="str">
        <f t="shared" si="368"/>
        <v>R1016</v>
      </c>
    </row>
    <row r="2332" spans="1:20">
      <c r="A2332" t="s">
        <v>2357</v>
      </c>
      <c r="B2332" t="str">
        <f t="shared" si="369"/>
        <v>Id13</v>
      </c>
      <c r="C2332">
        <v>1962</v>
      </c>
      <c r="D2332" s="8">
        <f t="shared" si="360"/>
        <v>1962</v>
      </c>
      <c r="E2332" t="s">
        <v>34</v>
      </c>
      <c r="F2332" s="8" t="str">
        <f t="shared" si="361"/>
        <v>Oct</v>
      </c>
      <c r="G2332">
        <v>11</v>
      </c>
      <c r="H2332" s="15" t="str">
        <f t="shared" si="362"/>
        <v>11-Oct-1962</v>
      </c>
      <c r="I2332" s="13">
        <v>22930</v>
      </c>
      <c r="J2332" s="18">
        <f t="shared" si="363"/>
        <v>60</v>
      </c>
      <c r="K2332">
        <v>0</v>
      </c>
      <c r="L2332" s="14">
        <v>48673.56</v>
      </c>
      <c r="M2332" t="s">
        <v>13</v>
      </c>
      <c r="N2332">
        <f t="shared" si="364"/>
        <v>240</v>
      </c>
      <c r="O2332" s="8" t="str">
        <f t="shared" si="365"/>
        <v>tier - 1</v>
      </c>
      <c r="P2332" t="s">
        <v>8</v>
      </c>
      <c r="Q2332">
        <f t="shared" si="366"/>
        <v>9</v>
      </c>
      <c r="R2332" s="8" t="str">
        <f t="shared" si="367"/>
        <v>tier - 2</v>
      </c>
      <c r="S2332" t="s">
        <v>10</v>
      </c>
      <c r="T2332" s="8" t="str">
        <f t="shared" si="368"/>
        <v>R1013</v>
      </c>
    </row>
    <row r="2333" spans="1:20">
      <c r="A2333" t="s">
        <v>2358</v>
      </c>
      <c r="B2333" t="str">
        <f t="shared" si="369"/>
        <v>Id12</v>
      </c>
      <c r="C2333">
        <v>1965</v>
      </c>
      <c r="D2333" s="8">
        <f t="shared" si="360"/>
        <v>1965</v>
      </c>
      <c r="E2333" t="s">
        <v>34</v>
      </c>
      <c r="F2333" s="8" t="str">
        <f t="shared" si="361"/>
        <v>Oct</v>
      </c>
      <c r="G2333">
        <v>27</v>
      </c>
      <c r="H2333" s="15" t="str">
        <f t="shared" si="362"/>
        <v>27-Oct-1965</v>
      </c>
      <c r="I2333" s="13">
        <v>24042</v>
      </c>
      <c r="J2333" s="18">
        <f t="shared" si="363"/>
        <v>57</v>
      </c>
      <c r="K2333">
        <v>1</v>
      </c>
      <c r="L2333" s="14">
        <v>48675.519999999997</v>
      </c>
      <c r="M2333" t="s">
        <v>13</v>
      </c>
      <c r="N2333">
        <f t="shared" si="364"/>
        <v>240</v>
      </c>
      <c r="O2333" s="8" t="str">
        <f t="shared" si="365"/>
        <v>tier - 1</v>
      </c>
      <c r="P2333" t="s">
        <v>8</v>
      </c>
      <c r="Q2333">
        <f t="shared" si="366"/>
        <v>9</v>
      </c>
      <c r="R2333" s="8" t="str">
        <f t="shared" si="367"/>
        <v>tier - 2</v>
      </c>
      <c r="S2333" t="s">
        <v>10</v>
      </c>
      <c r="T2333" s="8" t="str">
        <f t="shared" si="368"/>
        <v>R1013</v>
      </c>
    </row>
    <row r="2334" spans="1:20">
      <c r="A2334" t="s">
        <v>2359</v>
      </c>
      <c r="B2334" t="str">
        <f t="shared" si="369"/>
        <v>Id11</v>
      </c>
      <c r="C2334">
        <v>1959</v>
      </c>
      <c r="D2334" s="8">
        <f t="shared" si="360"/>
        <v>1959</v>
      </c>
      <c r="E2334" t="s">
        <v>7</v>
      </c>
      <c r="F2334" s="8" t="str">
        <f t="shared" si="361"/>
        <v>Jul</v>
      </c>
      <c r="G2334">
        <v>22</v>
      </c>
      <c r="H2334" s="15" t="str">
        <f t="shared" si="362"/>
        <v>22-Jul-1959</v>
      </c>
      <c r="I2334" s="13">
        <v>21753</v>
      </c>
      <c r="J2334" s="18">
        <f t="shared" si="363"/>
        <v>63</v>
      </c>
      <c r="K2334">
        <v>0</v>
      </c>
      <c r="L2334" s="14">
        <v>48824.45</v>
      </c>
      <c r="M2334" t="s">
        <v>8</v>
      </c>
      <c r="N2334">
        <f t="shared" si="364"/>
        <v>1</v>
      </c>
      <c r="O2334" s="8" t="str">
        <f t="shared" si="365"/>
        <v>tier - 2</v>
      </c>
      <c r="P2334" t="s">
        <v>13</v>
      </c>
      <c r="Q2334">
        <f t="shared" si="366"/>
        <v>2</v>
      </c>
      <c r="R2334" s="8" t="str">
        <f t="shared" si="367"/>
        <v>tier - 1</v>
      </c>
      <c r="S2334" t="s">
        <v>39</v>
      </c>
      <c r="T2334" s="8" t="str">
        <f t="shared" si="368"/>
        <v>R1011</v>
      </c>
    </row>
    <row r="2335" spans="1:20">
      <c r="A2335" t="s">
        <v>2360</v>
      </c>
      <c r="B2335" t="str">
        <f t="shared" si="369"/>
        <v>Id10</v>
      </c>
      <c r="C2335">
        <v>1978</v>
      </c>
      <c r="D2335" s="8">
        <f t="shared" si="360"/>
        <v>1978</v>
      </c>
      <c r="E2335" t="s">
        <v>27</v>
      </c>
      <c r="F2335" s="8" t="str">
        <f t="shared" si="361"/>
        <v>Dec</v>
      </c>
      <c r="G2335">
        <v>29</v>
      </c>
      <c r="H2335" s="15" t="str">
        <f t="shared" si="362"/>
        <v>29-Dec-1978</v>
      </c>
      <c r="I2335" s="13">
        <v>28853</v>
      </c>
      <c r="J2335" s="18">
        <f t="shared" si="363"/>
        <v>44</v>
      </c>
      <c r="K2335">
        <v>0</v>
      </c>
      <c r="L2335" s="14">
        <v>48885.14</v>
      </c>
      <c r="M2335" t="s">
        <v>13</v>
      </c>
      <c r="N2335">
        <f t="shared" si="364"/>
        <v>240</v>
      </c>
      <c r="O2335" s="8" t="str">
        <f t="shared" si="365"/>
        <v>tier - 1</v>
      </c>
      <c r="P2335" t="s">
        <v>8</v>
      </c>
      <c r="Q2335">
        <f t="shared" si="366"/>
        <v>9</v>
      </c>
      <c r="R2335" s="8" t="str">
        <f t="shared" si="367"/>
        <v>tier - 2</v>
      </c>
      <c r="S2335" t="s">
        <v>10</v>
      </c>
      <c r="T2335" s="8" t="str">
        <f t="shared" si="368"/>
        <v>R1013</v>
      </c>
    </row>
    <row r="2336" spans="1:20">
      <c r="A2336" t="s">
        <v>2361</v>
      </c>
      <c r="B2336" t="str">
        <f t="shared" si="369"/>
        <v>Id9</v>
      </c>
      <c r="C2336">
        <v>1963</v>
      </c>
      <c r="D2336" s="8">
        <f t="shared" si="360"/>
        <v>1963</v>
      </c>
      <c r="E2336" t="s">
        <v>17</v>
      </c>
      <c r="F2336" s="8" t="str">
        <f t="shared" si="361"/>
        <v>Sep</v>
      </c>
      <c r="G2336">
        <v>4</v>
      </c>
      <c r="H2336" s="15" t="str">
        <f t="shared" si="362"/>
        <v>4-Sep-1963</v>
      </c>
      <c r="I2336" s="13">
        <v>23258</v>
      </c>
      <c r="J2336" s="18">
        <f t="shared" si="363"/>
        <v>59</v>
      </c>
      <c r="K2336">
        <v>1</v>
      </c>
      <c r="L2336" s="14">
        <v>48970.25</v>
      </c>
      <c r="M2336" t="s">
        <v>13</v>
      </c>
      <c r="N2336">
        <f t="shared" si="364"/>
        <v>240</v>
      </c>
      <c r="O2336" s="8" t="str">
        <f t="shared" si="365"/>
        <v>tier - 1</v>
      </c>
      <c r="P2336" t="s">
        <v>8</v>
      </c>
      <c r="Q2336">
        <f t="shared" si="366"/>
        <v>9</v>
      </c>
      <c r="R2336" s="8" t="str">
        <f t="shared" si="367"/>
        <v>tier - 2</v>
      </c>
      <c r="S2336" t="s">
        <v>10</v>
      </c>
      <c r="T2336" s="8" t="str">
        <f t="shared" si="368"/>
        <v>R1013</v>
      </c>
    </row>
    <row r="2337" spans="1:20">
      <c r="A2337" t="s">
        <v>2362</v>
      </c>
      <c r="B2337" t="str">
        <f t="shared" si="369"/>
        <v>Id8</v>
      </c>
      <c r="C2337">
        <v>1958</v>
      </c>
      <c r="D2337" s="8">
        <f t="shared" si="360"/>
        <v>1958</v>
      </c>
      <c r="E2337" t="s">
        <v>15</v>
      </c>
      <c r="F2337" s="8" t="str">
        <f t="shared" si="361"/>
        <v>Jun</v>
      </c>
      <c r="G2337">
        <v>27</v>
      </c>
      <c r="H2337" s="15" t="str">
        <f t="shared" si="362"/>
        <v>27-Jun-1958</v>
      </c>
      <c r="I2337" s="13">
        <v>21363</v>
      </c>
      <c r="J2337" s="18">
        <f t="shared" si="363"/>
        <v>64</v>
      </c>
      <c r="K2337">
        <v>2</v>
      </c>
      <c r="L2337" s="14">
        <v>49577.66</v>
      </c>
      <c r="M2337" t="s">
        <v>8</v>
      </c>
      <c r="N2337">
        <f t="shared" si="364"/>
        <v>1</v>
      </c>
      <c r="O2337" s="8" t="str">
        <f t="shared" si="365"/>
        <v>tier - 2</v>
      </c>
      <c r="P2337" t="s">
        <v>8</v>
      </c>
      <c r="Q2337">
        <f t="shared" si="366"/>
        <v>9</v>
      </c>
      <c r="R2337" s="8" t="str">
        <f t="shared" si="367"/>
        <v>tier - 2</v>
      </c>
      <c r="S2337" t="s">
        <v>10</v>
      </c>
      <c r="T2337" s="8" t="str">
        <f t="shared" si="368"/>
        <v>R1013</v>
      </c>
    </row>
    <row r="2338" spans="1:20">
      <c r="A2338" t="s">
        <v>2363</v>
      </c>
      <c r="B2338" t="str">
        <f t="shared" si="369"/>
        <v>Id7</v>
      </c>
      <c r="C2338">
        <v>1994</v>
      </c>
      <c r="D2338" s="8">
        <f t="shared" si="360"/>
        <v>1994</v>
      </c>
      <c r="E2338" t="s">
        <v>34</v>
      </c>
      <c r="F2338" s="8" t="str">
        <f t="shared" si="361"/>
        <v>Oct</v>
      </c>
      <c r="G2338">
        <v>27</v>
      </c>
      <c r="H2338" s="15" t="str">
        <f t="shared" si="362"/>
        <v>27-Oct-1994</v>
      </c>
      <c r="I2338" s="13">
        <v>34634</v>
      </c>
      <c r="J2338" s="18">
        <f t="shared" si="363"/>
        <v>28</v>
      </c>
      <c r="K2338">
        <v>1</v>
      </c>
      <c r="L2338" s="14">
        <v>51194.559999999998</v>
      </c>
      <c r="M2338" t="s">
        <v>13</v>
      </c>
      <c r="N2338">
        <f t="shared" si="364"/>
        <v>240</v>
      </c>
      <c r="O2338" s="8" t="str">
        <f t="shared" si="365"/>
        <v>tier - 1</v>
      </c>
      <c r="P2338" t="s">
        <v>9</v>
      </c>
      <c r="Q2338">
        <f t="shared" si="366"/>
        <v>1</v>
      </c>
      <c r="R2338" s="8" t="str">
        <f t="shared" si="367"/>
        <v>tier - 3</v>
      </c>
      <c r="S2338" t="s">
        <v>39</v>
      </c>
      <c r="T2338" s="8" t="str">
        <f t="shared" si="368"/>
        <v>R1011</v>
      </c>
    </row>
    <row r="2339" spans="1:20">
      <c r="A2339" t="s">
        <v>2364</v>
      </c>
      <c r="B2339" t="str">
        <f t="shared" si="369"/>
        <v>Id6</v>
      </c>
      <c r="C2339">
        <v>1962</v>
      </c>
      <c r="D2339" s="8">
        <f t="shared" si="360"/>
        <v>1962</v>
      </c>
      <c r="E2339" t="s">
        <v>32</v>
      </c>
      <c r="F2339" s="8" t="str">
        <f t="shared" si="361"/>
        <v>Aug</v>
      </c>
      <c r="G2339">
        <v>4</v>
      </c>
      <c r="H2339" s="15" t="str">
        <f t="shared" si="362"/>
        <v>4-Aug-1962</v>
      </c>
      <c r="I2339" s="13">
        <v>22862</v>
      </c>
      <c r="J2339" s="18">
        <f t="shared" si="363"/>
        <v>60</v>
      </c>
      <c r="K2339">
        <v>0</v>
      </c>
      <c r="L2339" s="14">
        <v>52590.83</v>
      </c>
      <c r="M2339" t="s">
        <v>13</v>
      </c>
      <c r="N2339">
        <f t="shared" si="364"/>
        <v>240</v>
      </c>
      <c r="O2339" s="8" t="str">
        <f t="shared" si="365"/>
        <v>tier - 1</v>
      </c>
      <c r="P2339" t="s">
        <v>9</v>
      </c>
      <c r="Q2339">
        <f t="shared" si="366"/>
        <v>1</v>
      </c>
      <c r="R2339" s="8" t="str">
        <f t="shared" si="367"/>
        <v>tier - 3</v>
      </c>
      <c r="S2339" t="s">
        <v>39</v>
      </c>
      <c r="T2339" s="8" t="str">
        <f t="shared" si="368"/>
        <v>R1011</v>
      </c>
    </row>
    <row r="2340" spans="1:20">
      <c r="A2340" t="s">
        <v>2365</v>
      </c>
      <c r="B2340" t="str">
        <f t="shared" si="369"/>
        <v>Id5</v>
      </c>
      <c r="C2340">
        <v>1989</v>
      </c>
      <c r="D2340" s="8">
        <f t="shared" si="360"/>
        <v>1989</v>
      </c>
      <c r="E2340" t="s">
        <v>15</v>
      </c>
      <c r="F2340" s="8" t="str">
        <f t="shared" si="361"/>
        <v>Jun</v>
      </c>
      <c r="G2340">
        <v>19</v>
      </c>
      <c r="H2340" s="15" t="str">
        <f t="shared" si="362"/>
        <v>19-Jun-1989</v>
      </c>
      <c r="I2340" s="13">
        <v>32678</v>
      </c>
      <c r="J2340" s="18">
        <f t="shared" si="363"/>
        <v>33</v>
      </c>
      <c r="K2340">
        <v>0</v>
      </c>
      <c r="L2340" s="14">
        <v>55135.4</v>
      </c>
      <c r="M2340" t="s">
        <v>13</v>
      </c>
      <c r="N2340">
        <f t="shared" si="364"/>
        <v>240</v>
      </c>
      <c r="O2340" s="8" t="str">
        <f t="shared" si="365"/>
        <v>tier - 1</v>
      </c>
      <c r="P2340" t="s">
        <v>8</v>
      </c>
      <c r="Q2340">
        <f t="shared" si="366"/>
        <v>9</v>
      </c>
      <c r="R2340" s="8" t="str">
        <f t="shared" si="367"/>
        <v>tier - 2</v>
      </c>
      <c r="S2340" t="s">
        <v>20</v>
      </c>
      <c r="T2340" s="8" t="str">
        <f t="shared" si="368"/>
        <v>R1012</v>
      </c>
    </row>
    <row r="2341" spans="1:20">
      <c r="A2341" t="s">
        <v>2366</v>
      </c>
      <c r="B2341" t="str">
        <f t="shared" si="369"/>
        <v>Id4</v>
      </c>
      <c r="C2341">
        <v>1991</v>
      </c>
      <c r="D2341" s="8">
        <f t="shared" si="360"/>
        <v>1991</v>
      </c>
      <c r="E2341" t="s">
        <v>15</v>
      </c>
      <c r="F2341" s="8" t="str">
        <f t="shared" si="361"/>
        <v>Jun</v>
      </c>
      <c r="G2341">
        <v>6</v>
      </c>
      <c r="H2341" s="15" t="str">
        <f t="shared" si="362"/>
        <v>6-Jun-1991</v>
      </c>
      <c r="I2341" s="13">
        <v>33395</v>
      </c>
      <c r="J2341" s="18">
        <f t="shared" si="363"/>
        <v>32</v>
      </c>
      <c r="K2341">
        <v>1</v>
      </c>
      <c r="L2341" s="14">
        <v>58571.07</v>
      </c>
      <c r="M2341" t="s">
        <v>13</v>
      </c>
      <c r="N2341">
        <f t="shared" si="364"/>
        <v>240</v>
      </c>
      <c r="O2341" s="8" t="str">
        <f t="shared" si="365"/>
        <v>tier - 1</v>
      </c>
      <c r="P2341" t="s">
        <v>9</v>
      </c>
      <c r="Q2341">
        <f t="shared" si="366"/>
        <v>1</v>
      </c>
      <c r="R2341" s="8" t="str">
        <f t="shared" si="367"/>
        <v>tier - 3</v>
      </c>
      <c r="S2341" t="s">
        <v>244</v>
      </c>
      <c r="T2341" s="8" t="str">
        <f t="shared" si="368"/>
        <v>R1024</v>
      </c>
    </row>
    <row r="2342" spans="1:20">
      <c r="A2342" t="s">
        <v>2367</v>
      </c>
      <c r="B2342" t="str">
        <f t="shared" si="369"/>
        <v>Id3</v>
      </c>
      <c r="C2342">
        <v>1970</v>
      </c>
      <c r="D2342" s="8">
        <f t="shared" si="360"/>
        <v>1970</v>
      </c>
      <c r="E2342" t="s">
        <v>28</v>
      </c>
      <c r="F2342" s="8" t="str">
        <f t="shared" si="361"/>
        <v>Sep</v>
      </c>
      <c r="G2342">
        <v>11</v>
      </c>
      <c r="H2342" s="15" t="str">
        <f t="shared" si="362"/>
        <v>11-Sep-1970</v>
      </c>
      <c r="I2342" s="13">
        <v>25822</v>
      </c>
      <c r="J2342" s="18">
        <f t="shared" si="363"/>
        <v>52</v>
      </c>
      <c r="K2342">
        <v>3</v>
      </c>
      <c r="L2342" s="14">
        <v>60021.4</v>
      </c>
      <c r="M2342" t="s">
        <v>13</v>
      </c>
      <c r="N2342">
        <f t="shared" si="364"/>
        <v>240</v>
      </c>
      <c r="O2342" s="8" t="str">
        <f t="shared" si="365"/>
        <v>tier - 1</v>
      </c>
      <c r="P2342" t="s">
        <v>13</v>
      </c>
      <c r="Q2342">
        <f t="shared" si="366"/>
        <v>2</v>
      </c>
      <c r="R2342" s="8" t="str">
        <f t="shared" si="367"/>
        <v>tier - 1</v>
      </c>
      <c r="S2342" t="s">
        <v>20</v>
      </c>
      <c r="T2342" s="8" t="str">
        <f t="shared" si="368"/>
        <v>R1012</v>
      </c>
    </row>
    <row r="2343" spans="1:20">
      <c r="A2343" t="s">
        <v>2368</v>
      </c>
      <c r="B2343" t="str">
        <f t="shared" si="369"/>
        <v>Id2</v>
      </c>
      <c r="C2343">
        <v>1977</v>
      </c>
      <c r="D2343" s="8">
        <f t="shared" si="360"/>
        <v>1977</v>
      </c>
      <c r="E2343" t="s">
        <v>15</v>
      </c>
      <c r="F2343" s="8" t="str">
        <f t="shared" si="361"/>
        <v>Jun</v>
      </c>
      <c r="G2343">
        <v>8</v>
      </c>
      <c r="H2343" s="15" t="str">
        <f t="shared" si="362"/>
        <v>8-Jun-1977</v>
      </c>
      <c r="I2343" s="13">
        <v>28284</v>
      </c>
      <c r="J2343" s="18">
        <f t="shared" si="363"/>
        <v>46</v>
      </c>
      <c r="K2343">
        <v>0</v>
      </c>
      <c r="L2343" s="14">
        <v>62592.87</v>
      </c>
      <c r="M2343" t="s">
        <v>8</v>
      </c>
      <c r="N2343">
        <f t="shared" si="364"/>
        <v>1</v>
      </c>
      <c r="O2343" s="8" t="str">
        <f t="shared" si="365"/>
        <v>tier - 2</v>
      </c>
      <c r="P2343" t="s">
        <v>9</v>
      </c>
      <c r="Q2343">
        <f t="shared" si="366"/>
        <v>1</v>
      </c>
      <c r="R2343" s="8" t="str">
        <f t="shared" si="367"/>
        <v>tier - 3</v>
      </c>
      <c r="S2343" t="s">
        <v>10</v>
      </c>
      <c r="T2343" s="8" t="str">
        <f t="shared" si="368"/>
        <v>R1013</v>
      </c>
    </row>
    <row r="2344" spans="1:20">
      <c r="A2344" t="s">
        <v>2369</v>
      </c>
      <c r="B2344" t="str">
        <f t="shared" si="369"/>
        <v>Id1</v>
      </c>
      <c r="C2344">
        <v>1968</v>
      </c>
      <c r="D2344" s="8">
        <f t="shared" si="360"/>
        <v>1968</v>
      </c>
      <c r="E2344" t="s">
        <v>34</v>
      </c>
      <c r="F2344" s="8" t="str">
        <f t="shared" si="361"/>
        <v>Oct</v>
      </c>
      <c r="G2344">
        <v>12</v>
      </c>
      <c r="H2344" s="15" t="str">
        <f t="shared" si="362"/>
        <v>12-Oct-1968</v>
      </c>
      <c r="I2344" s="13">
        <v>25123</v>
      </c>
      <c r="J2344" s="18">
        <f t="shared" si="363"/>
        <v>54</v>
      </c>
      <c r="K2344">
        <v>0</v>
      </c>
      <c r="L2344" s="14">
        <v>63770.43</v>
      </c>
      <c r="M2344" t="s">
        <v>13</v>
      </c>
      <c r="N2344">
        <f t="shared" si="364"/>
        <v>240</v>
      </c>
      <c r="O2344" s="8" t="str">
        <f t="shared" si="365"/>
        <v>tier - 1</v>
      </c>
      <c r="P2344" t="s">
        <v>9</v>
      </c>
      <c r="Q2344">
        <f t="shared" si="366"/>
        <v>1</v>
      </c>
      <c r="R2344" s="8" t="str">
        <f t="shared" si="367"/>
        <v>tier - 3</v>
      </c>
      <c r="S2344" t="s">
        <v>10</v>
      </c>
      <c r="T2344" s="8" t="str">
        <f t="shared" si="368"/>
        <v>R1013</v>
      </c>
    </row>
  </sheetData>
  <autoFilter ref="A1:V2344">
    <filterColumn colId="1"/>
    <filterColumn colId="3"/>
    <filterColumn colId="5"/>
    <filterColumn colId="7"/>
    <filterColumn colId="8"/>
    <filterColumn colId="9"/>
    <filterColumn colId="13"/>
    <filterColumn colId="14"/>
    <filterColumn colId="16"/>
    <filterColumn colId="17"/>
    <filterColumn colId="19"/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R2336"/>
  <sheetViews>
    <sheetView tabSelected="1" topLeftCell="D2315" workbookViewId="0">
      <selection activeCell="K2328" sqref="K2328"/>
    </sheetView>
  </sheetViews>
  <sheetFormatPr defaultRowHeight="15"/>
  <cols>
    <col min="1" max="1" width="11.85546875" bestFit="1" customWidth="1"/>
    <col min="2" max="2" width="18.28515625" bestFit="1" customWidth="1"/>
    <col min="3" max="5" width="11.85546875" customWidth="1"/>
    <col min="6" max="6" width="7" bestFit="1" customWidth="1"/>
    <col min="8" max="8" width="14.28515625" bestFit="1" customWidth="1"/>
    <col min="9" max="9" width="13.42578125" bestFit="1" customWidth="1"/>
    <col min="10" max="10" width="11.140625" bestFit="1" customWidth="1"/>
    <col min="11" max="11" width="15.7109375" bestFit="1" customWidth="1"/>
    <col min="12" max="12" width="18.5703125" bestFit="1" customWidth="1"/>
    <col min="13" max="13" width="8.5703125" bestFit="1" customWidth="1"/>
    <col min="14" max="14" width="8.5703125" customWidth="1"/>
    <col min="15" max="15" width="11.28515625" bestFit="1" customWidth="1"/>
  </cols>
  <sheetData>
    <row r="1" spans="1:18" ht="42" customHeight="1">
      <c r="A1" s="24" t="s">
        <v>0</v>
      </c>
      <c r="B1" s="24" t="str">
        <f>VLOOKUP(A1,'Customer Names'!$A$1:$E$2336,4,0)</f>
        <v xml:space="preserve">First Name </v>
      </c>
      <c r="C1" s="24" t="s">
        <v>8383</v>
      </c>
      <c r="D1" s="24" t="s">
        <v>8421</v>
      </c>
      <c r="E1" s="24" t="s">
        <v>8419</v>
      </c>
      <c r="F1" s="24" t="str">
        <f>VLOOKUP(A1,'Medical Examinations'!$A$1:$L$2336,2,0)</f>
        <v>BMI</v>
      </c>
      <c r="G1" s="24" t="str">
        <f>VLOOKUP(A1,'Medical Examinations'!$A$1:$L$2336,4,0)</f>
        <v>HBA1C</v>
      </c>
      <c r="H1" s="24" t="str">
        <f>VLOOKUP(A1,'Medical Examinations'!$A$1:$L$2336,3,0)</f>
        <v>Weight Status</v>
      </c>
      <c r="I1" s="24" t="str">
        <f>VLOOKUP(A1,'Medical Examinations'!$A$1:$L$2336,5,0)</f>
        <v>Diabetes status</v>
      </c>
      <c r="J1" s="24" t="str">
        <f>VLOOKUP(A1,'Medical Examinations'!$A$1:$L$2336,6,0)</f>
        <v>Heart Issues</v>
      </c>
      <c r="K1" s="24" t="str">
        <f>VLOOKUP(A1,'Medical Examinations'!$A$1:$L$2336,7,0)</f>
        <v>Any Transplants</v>
      </c>
      <c r="L1" s="24" t="s">
        <v>8431</v>
      </c>
      <c r="M1" s="24" t="s">
        <v>8432</v>
      </c>
      <c r="N1" s="24" t="s">
        <v>8441</v>
      </c>
      <c r="O1" s="24" t="s">
        <v>8420</v>
      </c>
      <c r="P1" s="24" t="s">
        <v>8422</v>
      </c>
      <c r="Q1" s="24" t="s">
        <v>8423</v>
      </c>
      <c r="R1" s="24" t="s">
        <v>5</v>
      </c>
    </row>
    <row r="2" spans="1:18">
      <c r="A2" t="s">
        <v>2369</v>
      </c>
      <c r="B2" s="22" t="str">
        <f>VLOOKUP(A2,'Customer Names'!A2:$E$2335,4,0)</f>
        <v>Hawks</v>
      </c>
      <c r="C2" s="25">
        <f>VLOOKUP(A2,'Hospitalisation Details'!$A$1:$T$2344,9,0)</f>
        <v>25123</v>
      </c>
      <c r="D2" s="26">
        <f>VLOOKUP(A2,'Hospitalisation Details'!$A$1:$T$2344,10,0)</f>
        <v>54</v>
      </c>
      <c r="E2" s="26">
        <f>VLOOKUP(A2,'Hospitalisation Details'!$A$1:$T$2344,11,0)</f>
        <v>0</v>
      </c>
      <c r="F2" s="28">
        <f>VLOOKUP(A2,'Medical Examinations'!$A$1:$L$2336,2,0)</f>
        <v>47.41</v>
      </c>
      <c r="G2" s="28">
        <f>VLOOKUP(A2,'Medical Examinations'!$A$1:$L$2336,4,0)</f>
        <v>7.47</v>
      </c>
      <c r="H2" s="30" t="str">
        <f>VLOOKUP(A2,'Medical Examinations'!$A$1:$L$2336,3,0)</f>
        <v>Obesity</v>
      </c>
      <c r="I2" s="30" t="str">
        <f>VLOOKUP(A2,'Medical Examinations'!$A$1:$L$2336,5,0)</f>
        <v>Diabetes</v>
      </c>
      <c r="J2" s="27" t="str">
        <f>VLOOKUP(A2,'Medical Examinations'!$A$1:$L$2336,6,0)</f>
        <v>No</v>
      </c>
      <c r="K2" s="27" t="str">
        <f>VLOOKUP(A2,'Medical Examinations'!$A$1:$L$2336,7,0)</f>
        <v>No</v>
      </c>
      <c r="L2" s="27">
        <f>VLOOKUP(A2,'Medical Examinations'!$A$1:$L$2336,10,0)</f>
        <v>0</v>
      </c>
      <c r="M2" s="27" t="str">
        <f>VLOOKUP(A2,'Medical Examinations'!$A$1:$L$2336,12,0)</f>
        <v>yes</v>
      </c>
      <c r="N2" s="27" t="str">
        <f>VLOOKUP(A2,'Medical Examinations'!$A$1:$L$2336,8,0)</f>
        <v>No</v>
      </c>
      <c r="O2" s="29">
        <f>VLOOKUP(A2,'Hospitalisation Details'!$A$1:$T$2344,12,0)</f>
        <v>63770.43</v>
      </c>
      <c r="P2" s="29" t="str">
        <f>VLOOKUP(A2,'Hospitalisation Details'!$A$1:$T$2344,15,0)</f>
        <v>tier - 1</v>
      </c>
      <c r="Q2" s="29" t="str">
        <f>VLOOKUP(A2,'Hospitalisation Details'!$A$1:$T$2344,18,0)</f>
        <v>tier - 3</v>
      </c>
      <c r="R2" s="29" t="str">
        <f>VLOOKUP(A2,'Hospitalisation Details'!$A$1:$T$2344,20,0)</f>
        <v>R1013</v>
      </c>
    </row>
    <row r="3" spans="1:18">
      <c r="A3" t="s">
        <v>2368</v>
      </c>
      <c r="B3" s="22" t="str">
        <f>VLOOKUP(A3,'Customer Names'!A3:$E$2335,4,0)</f>
        <v>Lehner</v>
      </c>
      <c r="C3" s="25">
        <f>VLOOKUP(A3,'Hospitalisation Details'!$A$1:$T$2344,9,0)</f>
        <v>28284</v>
      </c>
      <c r="D3" s="26">
        <f>VLOOKUP(A3,'Hospitalisation Details'!$A$1:$T$2344,10,0)</f>
        <v>46</v>
      </c>
      <c r="E3" s="26">
        <f>VLOOKUP(A3,'Hospitalisation Details'!$A$1:$T$2344,11,0)</f>
        <v>0</v>
      </c>
      <c r="F3" s="28">
        <f>VLOOKUP(A3,'Medical Examinations'!$A$1:$L$2336,2,0)</f>
        <v>30.36</v>
      </c>
      <c r="G3" s="28">
        <f>VLOOKUP(A3,'Medical Examinations'!$A$1:$L$2336,4,0)</f>
        <v>5.77</v>
      </c>
      <c r="H3" s="30" t="str">
        <f>VLOOKUP(A3,'Medical Examinations'!$A$1:$L$2336,3,0)</f>
        <v>Obesity</v>
      </c>
      <c r="I3" s="30" t="str">
        <f>VLOOKUP(A3,'Medical Examinations'!$A$1:$L$2336,5,0)</f>
        <v>Pre-diabetes</v>
      </c>
      <c r="J3" s="27" t="str">
        <f>VLOOKUP(A3,'Medical Examinations'!$A$1:$L$2336,6,0)</f>
        <v>No</v>
      </c>
      <c r="K3" s="27" t="str">
        <f>VLOOKUP(A3,'Medical Examinations'!$A$1:$L$2336,7,0)</f>
        <v>No</v>
      </c>
      <c r="L3" s="27">
        <f>VLOOKUP(A3,'Medical Examinations'!$A$1:$L$2336,10,0)</f>
        <v>0</v>
      </c>
      <c r="M3" s="27" t="str">
        <f>VLOOKUP(A3,'Medical Examinations'!$A$1:$L$2336,12,0)</f>
        <v>yes</v>
      </c>
      <c r="N3" s="27" t="str">
        <f>VLOOKUP(A3,'Medical Examinations'!$A$1:$L$2336,8,0)</f>
        <v>No</v>
      </c>
      <c r="O3" s="29">
        <f>VLOOKUP(A3,'Hospitalisation Details'!$A$1:$T$2344,12,0)</f>
        <v>62592.87</v>
      </c>
      <c r="P3" s="29" t="str">
        <f>VLOOKUP(A3,'Hospitalisation Details'!$A$1:$T$2344,15,0)</f>
        <v>tier - 2</v>
      </c>
      <c r="Q3" s="29" t="str">
        <f>VLOOKUP(A3,'Hospitalisation Details'!$A$1:$T$2344,18,0)</f>
        <v>tier - 3</v>
      </c>
      <c r="R3" s="29" t="str">
        <f>VLOOKUP(A3,'Hospitalisation Details'!$A$1:$T$2344,20,0)</f>
        <v>R1013</v>
      </c>
    </row>
    <row r="4" spans="1:18">
      <c r="A4" t="s">
        <v>2367</v>
      </c>
      <c r="B4" s="22" t="str">
        <f>VLOOKUP(A4,'Customer Names'!A4:$E$2335,4,0)</f>
        <v>Lu</v>
      </c>
      <c r="C4" s="25">
        <f>VLOOKUP(A4,'Hospitalisation Details'!$A$1:$T$2344,9,0)</f>
        <v>25822</v>
      </c>
      <c r="D4" s="26">
        <f>VLOOKUP(A4,'Hospitalisation Details'!$A$1:$T$2344,10,0)</f>
        <v>52</v>
      </c>
      <c r="E4" s="26">
        <f>VLOOKUP(A4,'Hospitalisation Details'!$A$1:$T$2344,11,0)</f>
        <v>3</v>
      </c>
      <c r="F4" s="28">
        <f>VLOOKUP(A4,'Medical Examinations'!$A$1:$L$2336,2,0)</f>
        <v>34.484999999999999</v>
      </c>
      <c r="G4" s="28">
        <f>VLOOKUP(A4,'Medical Examinations'!$A$1:$L$2336,4,0)</f>
        <v>11.87</v>
      </c>
      <c r="H4" s="30" t="str">
        <f>VLOOKUP(A4,'Medical Examinations'!$A$1:$L$2336,3,0)</f>
        <v>Obesity</v>
      </c>
      <c r="I4" s="30" t="str">
        <f>VLOOKUP(A4,'Medical Examinations'!$A$1:$L$2336,5,0)</f>
        <v>Diabetes</v>
      </c>
      <c r="J4" s="27" t="str">
        <f>VLOOKUP(A4,'Medical Examinations'!$A$1:$L$2336,6,0)</f>
        <v>yes</v>
      </c>
      <c r="K4" s="27" t="str">
        <f>VLOOKUP(A4,'Medical Examinations'!$A$1:$L$2336,7,0)</f>
        <v>No</v>
      </c>
      <c r="L4" s="27">
        <f>VLOOKUP(A4,'Medical Examinations'!$A$1:$L$2336,10,0)</f>
        <v>2</v>
      </c>
      <c r="M4" s="27" t="str">
        <f>VLOOKUP(A4,'Medical Examinations'!$A$1:$L$2336,12,0)</f>
        <v>yes</v>
      </c>
      <c r="N4" s="27" t="str">
        <f>VLOOKUP(A4,'Medical Examinations'!$A$1:$L$2336,8,0)</f>
        <v>No</v>
      </c>
      <c r="O4" s="29">
        <f>VLOOKUP(A4,'Hospitalisation Details'!$A$1:$T$2344,12,0)</f>
        <v>60021.4</v>
      </c>
      <c r="P4" s="29" t="str">
        <f>VLOOKUP(A4,'Hospitalisation Details'!$A$1:$T$2344,15,0)</f>
        <v>tier - 1</v>
      </c>
      <c r="Q4" s="29" t="str">
        <f>VLOOKUP(A4,'Hospitalisation Details'!$A$1:$T$2344,18,0)</f>
        <v>tier - 1</v>
      </c>
      <c r="R4" s="29" t="str">
        <f>VLOOKUP(A4,'Hospitalisation Details'!$A$1:$T$2344,20,0)</f>
        <v>R1012</v>
      </c>
    </row>
    <row r="5" spans="1:18">
      <c r="A5" t="s">
        <v>2366</v>
      </c>
      <c r="B5" s="22" t="str">
        <f>VLOOKUP(A5,'Customer Names'!A5:$E$2335,4,0)</f>
        <v>Osborne</v>
      </c>
      <c r="C5" s="25">
        <f>VLOOKUP(A5,'Hospitalisation Details'!$A$1:$T$2344,9,0)</f>
        <v>33395</v>
      </c>
      <c r="D5" s="26">
        <f>VLOOKUP(A5,'Hospitalisation Details'!$A$1:$T$2344,10,0)</f>
        <v>32</v>
      </c>
      <c r="E5" s="26">
        <f>VLOOKUP(A5,'Hospitalisation Details'!$A$1:$T$2344,11,0)</f>
        <v>1</v>
      </c>
      <c r="F5" s="28">
        <f>VLOOKUP(A5,'Medical Examinations'!$A$1:$L$2336,2,0)</f>
        <v>38.094999999999999</v>
      </c>
      <c r="G5" s="28">
        <f>VLOOKUP(A5,'Medical Examinations'!$A$1:$L$2336,4,0)</f>
        <v>6.05</v>
      </c>
      <c r="H5" s="30" t="str">
        <f>VLOOKUP(A5,'Medical Examinations'!$A$1:$L$2336,3,0)</f>
        <v>Obesity</v>
      </c>
      <c r="I5" s="30" t="str">
        <f>VLOOKUP(A5,'Medical Examinations'!$A$1:$L$2336,5,0)</f>
        <v>Pre-diabetes</v>
      </c>
      <c r="J5" s="27" t="str">
        <f>VLOOKUP(A5,'Medical Examinations'!$A$1:$L$2336,6,0)</f>
        <v>No</v>
      </c>
      <c r="K5" s="27" t="str">
        <f>VLOOKUP(A5,'Medical Examinations'!$A$1:$L$2336,7,0)</f>
        <v>No</v>
      </c>
      <c r="L5" s="27">
        <f>VLOOKUP(A5,'Medical Examinations'!$A$1:$L$2336,10,0)</f>
        <v>0</v>
      </c>
      <c r="M5" s="27" t="str">
        <f>VLOOKUP(A5,'Medical Examinations'!$A$1:$L$2336,12,0)</f>
        <v>yes</v>
      </c>
      <c r="N5" s="27" t="str">
        <f>VLOOKUP(A5,'Medical Examinations'!$A$1:$L$2336,8,0)</f>
        <v>No</v>
      </c>
      <c r="O5" s="29">
        <f>VLOOKUP(A5,'Hospitalisation Details'!$A$1:$T$2344,12,0)</f>
        <v>58571.07</v>
      </c>
      <c r="P5" s="29" t="str">
        <f>VLOOKUP(A5,'Hospitalisation Details'!$A$1:$T$2344,15,0)</f>
        <v>tier - 1</v>
      </c>
      <c r="Q5" s="29" t="str">
        <f>VLOOKUP(A5,'Hospitalisation Details'!$A$1:$T$2344,18,0)</f>
        <v>tier - 3</v>
      </c>
      <c r="R5" s="29" t="str">
        <f>VLOOKUP(A5,'Hospitalisation Details'!$A$1:$T$2344,20,0)</f>
        <v>R1024</v>
      </c>
    </row>
    <row r="6" spans="1:18">
      <c r="A6" t="s">
        <v>2365</v>
      </c>
      <c r="B6" s="22" t="str">
        <f>VLOOKUP(A6,'Customer Names'!A6:$E$2335,4,0)</f>
        <v>Kadala</v>
      </c>
      <c r="C6" s="25">
        <f>VLOOKUP(A6,'Hospitalisation Details'!$A$1:$T$2344,9,0)</f>
        <v>32678</v>
      </c>
      <c r="D6" s="26">
        <f>VLOOKUP(A6,'Hospitalisation Details'!$A$1:$T$2344,10,0)</f>
        <v>33</v>
      </c>
      <c r="E6" s="26">
        <f>VLOOKUP(A6,'Hospitalisation Details'!$A$1:$T$2344,11,0)</f>
        <v>0</v>
      </c>
      <c r="F6" s="28">
        <f>VLOOKUP(A6,'Medical Examinations'!$A$1:$L$2336,2,0)</f>
        <v>35.53</v>
      </c>
      <c r="G6" s="28">
        <f>VLOOKUP(A6,'Medical Examinations'!$A$1:$L$2336,4,0)</f>
        <v>5.45</v>
      </c>
      <c r="H6" s="30" t="str">
        <f>VLOOKUP(A6,'Medical Examinations'!$A$1:$L$2336,3,0)</f>
        <v>Obesity</v>
      </c>
      <c r="I6" s="30" t="str">
        <f>VLOOKUP(A6,'Medical Examinations'!$A$1:$L$2336,5,0)</f>
        <v>Normal</v>
      </c>
      <c r="J6" s="27" t="str">
        <f>VLOOKUP(A6,'Medical Examinations'!$A$1:$L$2336,6,0)</f>
        <v>No</v>
      </c>
      <c r="K6" s="27" t="str">
        <f>VLOOKUP(A6,'Medical Examinations'!$A$1:$L$2336,7,0)</f>
        <v>No</v>
      </c>
      <c r="L6" s="27">
        <f>VLOOKUP(A6,'Medical Examinations'!$A$1:$L$2336,10,0)</f>
        <v>0</v>
      </c>
      <c r="M6" s="27" t="str">
        <f>VLOOKUP(A6,'Medical Examinations'!$A$1:$L$2336,12,0)</f>
        <v>yes</v>
      </c>
      <c r="N6" s="27" t="str">
        <f>VLOOKUP(A6,'Medical Examinations'!$A$1:$L$2336,8,0)</f>
        <v>No</v>
      </c>
      <c r="O6" s="29">
        <f>VLOOKUP(A6,'Hospitalisation Details'!$A$1:$T$2344,12,0)</f>
        <v>55135.4</v>
      </c>
      <c r="P6" s="29" t="str">
        <f>VLOOKUP(A6,'Hospitalisation Details'!$A$1:$T$2344,15,0)</f>
        <v>tier - 1</v>
      </c>
      <c r="Q6" s="29" t="str">
        <f>VLOOKUP(A6,'Hospitalisation Details'!$A$1:$T$2344,18,0)</f>
        <v>tier - 2</v>
      </c>
      <c r="R6" s="29" t="str">
        <f>VLOOKUP(A6,'Hospitalisation Details'!$A$1:$T$2344,20,0)</f>
        <v>R1012</v>
      </c>
    </row>
    <row r="7" spans="1:18">
      <c r="A7" t="s">
        <v>2364</v>
      </c>
      <c r="B7" s="22" t="str">
        <f>VLOOKUP(A7,'Customer Names'!A7:$E$2335,4,0)</f>
        <v>Baker</v>
      </c>
      <c r="C7" s="25">
        <f>VLOOKUP(A7,'Hospitalisation Details'!$A$1:$T$2344,9,0)</f>
        <v>22862</v>
      </c>
      <c r="D7" s="26">
        <f>VLOOKUP(A7,'Hospitalisation Details'!$A$1:$T$2344,10,0)</f>
        <v>60</v>
      </c>
      <c r="E7" s="26">
        <f>VLOOKUP(A7,'Hospitalisation Details'!$A$1:$T$2344,11,0)</f>
        <v>0</v>
      </c>
      <c r="F7" s="28">
        <f>VLOOKUP(A7,'Medical Examinations'!$A$1:$L$2336,2,0)</f>
        <v>32.799999999999997</v>
      </c>
      <c r="G7" s="28">
        <f>VLOOKUP(A7,'Medical Examinations'!$A$1:$L$2336,4,0)</f>
        <v>6.59</v>
      </c>
      <c r="H7" s="30" t="str">
        <f>VLOOKUP(A7,'Medical Examinations'!$A$1:$L$2336,3,0)</f>
        <v>Obesity</v>
      </c>
      <c r="I7" s="30" t="str">
        <f>VLOOKUP(A7,'Medical Examinations'!$A$1:$L$2336,5,0)</f>
        <v>Diabetes</v>
      </c>
      <c r="J7" s="27" t="str">
        <f>VLOOKUP(A7,'Medical Examinations'!$A$1:$L$2336,6,0)</f>
        <v>No</v>
      </c>
      <c r="K7" s="27" t="str">
        <f>VLOOKUP(A7,'Medical Examinations'!$A$1:$L$2336,7,0)</f>
        <v>No</v>
      </c>
      <c r="L7" s="27">
        <f>VLOOKUP(A7,'Medical Examinations'!$A$1:$L$2336,10,0)</f>
        <v>0</v>
      </c>
      <c r="M7" s="27" t="str">
        <f>VLOOKUP(A7,'Medical Examinations'!$A$1:$L$2336,12,0)</f>
        <v>yes</v>
      </c>
      <c r="N7" s="27" t="str">
        <f>VLOOKUP(A7,'Medical Examinations'!$A$1:$L$2336,8,0)</f>
        <v>No</v>
      </c>
      <c r="O7" s="29">
        <f>VLOOKUP(A7,'Hospitalisation Details'!$A$1:$T$2344,12,0)</f>
        <v>52590.83</v>
      </c>
      <c r="P7" s="29" t="str">
        <f>VLOOKUP(A7,'Hospitalisation Details'!$A$1:$T$2344,15,0)</f>
        <v>tier - 1</v>
      </c>
      <c r="Q7" s="29" t="str">
        <f>VLOOKUP(A7,'Hospitalisation Details'!$A$1:$T$2344,18,0)</f>
        <v>tier - 3</v>
      </c>
      <c r="R7" s="29" t="str">
        <f>VLOOKUP(A7,'Hospitalisation Details'!$A$1:$T$2344,20,0)</f>
        <v>R1011</v>
      </c>
    </row>
    <row r="8" spans="1:18">
      <c r="A8" t="s">
        <v>2363</v>
      </c>
      <c r="B8" s="22" t="str">
        <f>VLOOKUP(A8,'Customer Names'!A8:$E$2335,4,0)</f>
        <v>Macpherson</v>
      </c>
      <c r="C8" s="25">
        <f>VLOOKUP(A8,'Hospitalisation Details'!$A$1:$T$2344,9,0)</f>
        <v>34634</v>
      </c>
      <c r="D8" s="26">
        <f>VLOOKUP(A8,'Hospitalisation Details'!$A$1:$T$2344,10,0)</f>
        <v>28</v>
      </c>
      <c r="E8" s="26">
        <f>VLOOKUP(A8,'Hospitalisation Details'!$A$1:$T$2344,11,0)</f>
        <v>1</v>
      </c>
      <c r="F8" s="28">
        <f>VLOOKUP(A8,'Medical Examinations'!$A$1:$L$2336,2,0)</f>
        <v>36.4</v>
      </c>
      <c r="G8" s="28">
        <f>VLOOKUP(A8,'Medical Examinations'!$A$1:$L$2336,4,0)</f>
        <v>6.07</v>
      </c>
      <c r="H8" s="30" t="str">
        <f>VLOOKUP(A8,'Medical Examinations'!$A$1:$L$2336,3,0)</f>
        <v>Obesity</v>
      </c>
      <c r="I8" s="30" t="str">
        <f>VLOOKUP(A8,'Medical Examinations'!$A$1:$L$2336,5,0)</f>
        <v>Pre-diabetes</v>
      </c>
      <c r="J8" s="27" t="str">
        <f>VLOOKUP(A8,'Medical Examinations'!$A$1:$L$2336,6,0)</f>
        <v>No</v>
      </c>
      <c r="K8" s="27" t="str">
        <f>VLOOKUP(A8,'Medical Examinations'!$A$1:$L$2336,7,0)</f>
        <v>No</v>
      </c>
      <c r="L8" s="27">
        <f>VLOOKUP(A8,'Medical Examinations'!$A$1:$L$2336,10,0)</f>
        <v>0</v>
      </c>
      <c r="M8" s="27" t="str">
        <f>VLOOKUP(A8,'Medical Examinations'!$A$1:$L$2336,12,0)</f>
        <v>yes</v>
      </c>
      <c r="N8" s="27" t="str">
        <f>VLOOKUP(A8,'Medical Examinations'!$A$1:$L$2336,8,0)</f>
        <v>No</v>
      </c>
      <c r="O8" s="29">
        <f>VLOOKUP(A8,'Hospitalisation Details'!$A$1:$T$2344,12,0)</f>
        <v>51194.559999999998</v>
      </c>
      <c r="P8" s="29" t="str">
        <f>VLOOKUP(A8,'Hospitalisation Details'!$A$1:$T$2344,15,0)</f>
        <v>tier - 1</v>
      </c>
      <c r="Q8" s="29" t="str">
        <f>VLOOKUP(A8,'Hospitalisation Details'!$A$1:$T$2344,18,0)</f>
        <v>tier - 3</v>
      </c>
      <c r="R8" s="29" t="str">
        <f>VLOOKUP(A8,'Hospitalisation Details'!$A$1:$T$2344,20,0)</f>
        <v>R1011</v>
      </c>
    </row>
    <row r="9" spans="1:18">
      <c r="A9" t="s">
        <v>2362</v>
      </c>
      <c r="B9" s="22" t="str">
        <f>VLOOKUP(A9,'Customer Names'!A9:$E$2335,4,0)</f>
        <v>Hallman</v>
      </c>
      <c r="C9" s="25">
        <f>VLOOKUP(A9,'Hospitalisation Details'!$A$1:$T$2344,9,0)</f>
        <v>21363</v>
      </c>
      <c r="D9" s="26">
        <f>VLOOKUP(A9,'Hospitalisation Details'!$A$1:$T$2344,10,0)</f>
        <v>64</v>
      </c>
      <c r="E9" s="26">
        <f>VLOOKUP(A9,'Hospitalisation Details'!$A$1:$T$2344,11,0)</f>
        <v>2</v>
      </c>
      <c r="F9" s="28">
        <f>VLOOKUP(A9,'Medical Examinations'!$A$1:$L$2336,2,0)</f>
        <v>36.96</v>
      </c>
      <c r="G9" s="28">
        <f>VLOOKUP(A9,'Medical Examinations'!$A$1:$L$2336,4,0)</f>
        <v>7.93</v>
      </c>
      <c r="H9" s="30" t="str">
        <f>VLOOKUP(A9,'Medical Examinations'!$A$1:$L$2336,3,0)</f>
        <v>Obesity</v>
      </c>
      <c r="I9" s="30" t="str">
        <f>VLOOKUP(A9,'Medical Examinations'!$A$1:$L$2336,5,0)</f>
        <v>Diabetes</v>
      </c>
      <c r="J9" s="27" t="str">
        <f>VLOOKUP(A9,'Medical Examinations'!$A$1:$L$2336,6,0)</f>
        <v>No</v>
      </c>
      <c r="K9" s="27" t="str">
        <f>VLOOKUP(A9,'Medical Examinations'!$A$1:$L$2336,7,0)</f>
        <v>No</v>
      </c>
      <c r="L9" s="27">
        <f>VLOOKUP(A9,'Medical Examinations'!$A$1:$L$2336,10,0)</f>
        <v>3</v>
      </c>
      <c r="M9" s="27" t="str">
        <f>VLOOKUP(A9,'Medical Examinations'!$A$1:$L$2336,12,0)</f>
        <v>yes</v>
      </c>
      <c r="N9" s="27" t="str">
        <f>VLOOKUP(A9,'Medical Examinations'!$A$1:$L$2336,8,0)</f>
        <v>No</v>
      </c>
      <c r="O9" s="29">
        <f>VLOOKUP(A9,'Hospitalisation Details'!$A$1:$T$2344,12,0)</f>
        <v>49577.66</v>
      </c>
      <c r="P9" s="29" t="str">
        <f>VLOOKUP(A9,'Hospitalisation Details'!$A$1:$T$2344,15,0)</f>
        <v>tier - 2</v>
      </c>
      <c r="Q9" s="29" t="str">
        <f>VLOOKUP(A9,'Hospitalisation Details'!$A$1:$T$2344,18,0)</f>
        <v>tier - 2</v>
      </c>
      <c r="R9" s="29" t="str">
        <f>VLOOKUP(A9,'Hospitalisation Details'!$A$1:$T$2344,20,0)</f>
        <v>R1013</v>
      </c>
    </row>
    <row r="10" spans="1:18">
      <c r="A10" t="s">
        <v>2361</v>
      </c>
      <c r="B10" s="22" t="str">
        <f>VLOOKUP(A10,'Customer Names'!A10:$E$2335,4,0)</f>
        <v>Moran</v>
      </c>
      <c r="C10" s="25">
        <f>VLOOKUP(A10,'Hospitalisation Details'!$A$1:$T$2344,9,0)</f>
        <v>23258</v>
      </c>
      <c r="D10" s="26">
        <f>VLOOKUP(A10,'Hospitalisation Details'!$A$1:$T$2344,10,0)</f>
        <v>59</v>
      </c>
      <c r="E10" s="26">
        <f>VLOOKUP(A10,'Hospitalisation Details'!$A$1:$T$2344,11,0)</f>
        <v>1</v>
      </c>
      <c r="F10" s="28">
        <f>VLOOKUP(A10,'Medical Examinations'!$A$1:$L$2336,2,0)</f>
        <v>41.14</v>
      </c>
      <c r="G10" s="28">
        <f>VLOOKUP(A10,'Medical Examinations'!$A$1:$L$2336,4,0)</f>
        <v>9.58</v>
      </c>
      <c r="H10" s="30" t="str">
        <f>VLOOKUP(A10,'Medical Examinations'!$A$1:$L$2336,3,0)</f>
        <v>Obesity</v>
      </c>
      <c r="I10" s="30" t="str">
        <f>VLOOKUP(A10,'Medical Examinations'!$A$1:$L$2336,5,0)</f>
        <v>Diabetes</v>
      </c>
      <c r="J10" s="27" t="str">
        <f>VLOOKUP(A10,'Medical Examinations'!$A$1:$L$2336,6,0)</f>
        <v>yes</v>
      </c>
      <c r="K10" s="27" t="str">
        <f>VLOOKUP(A10,'Medical Examinations'!$A$1:$L$2336,7,0)</f>
        <v>No</v>
      </c>
      <c r="L10" s="27">
        <f>VLOOKUP(A10,'Medical Examinations'!$A$1:$L$2336,10,0)</f>
        <v>1</v>
      </c>
      <c r="M10" s="27" t="str">
        <f>VLOOKUP(A10,'Medical Examinations'!$A$1:$L$2336,12,0)</f>
        <v>yes</v>
      </c>
      <c r="N10" s="27" t="str">
        <f>VLOOKUP(A10,'Medical Examinations'!$A$1:$L$2336,8,0)</f>
        <v>Yes</v>
      </c>
      <c r="O10" s="29">
        <f>VLOOKUP(A10,'Hospitalisation Details'!$A$1:$T$2344,12,0)</f>
        <v>48970.25</v>
      </c>
      <c r="P10" s="29" t="str">
        <f>VLOOKUP(A10,'Hospitalisation Details'!$A$1:$T$2344,15,0)</f>
        <v>tier - 1</v>
      </c>
      <c r="Q10" s="29" t="str">
        <f>VLOOKUP(A10,'Hospitalisation Details'!$A$1:$T$2344,18,0)</f>
        <v>tier - 2</v>
      </c>
      <c r="R10" s="29" t="str">
        <f>VLOOKUP(A10,'Hospitalisation Details'!$A$1:$T$2344,20,0)</f>
        <v>R1013</v>
      </c>
    </row>
    <row r="11" spans="1:18">
      <c r="A11" t="s">
        <v>2360</v>
      </c>
      <c r="B11" s="22" t="str">
        <f>VLOOKUP(A11,'Customer Names'!A11:$E$2335,4,0)</f>
        <v>Benner</v>
      </c>
      <c r="C11" s="25">
        <f>VLOOKUP(A11,'Hospitalisation Details'!$A$1:$T$2344,9,0)</f>
        <v>28853</v>
      </c>
      <c r="D11" s="26">
        <f>VLOOKUP(A11,'Hospitalisation Details'!$A$1:$T$2344,10,0)</f>
        <v>44</v>
      </c>
      <c r="E11" s="26">
        <f>VLOOKUP(A11,'Hospitalisation Details'!$A$1:$T$2344,11,0)</f>
        <v>0</v>
      </c>
      <c r="F11" s="28">
        <f>VLOOKUP(A11,'Medical Examinations'!$A$1:$L$2336,2,0)</f>
        <v>38.06</v>
      </c>
      <c r="G11" s="28">
        <f>VLOOKUP(A11,'Medical Examinations'!$A$1:$L$2336,4,0)</f>
        <v>10.79</v>
      </c>
      <c r="H11" s="30" t="str">
        <f>VLOOKUP(A11,'Medical Examinations'!$A$1:$L$2336,3,0)</f>
        <v>Obesity</v>
      </c>
      <c r="I11" s="30" t="str">
        <f>VLOOKUP(A11,'Medical Examinations'!$A$1:$L$2336,5,0)</f>
        <v>Diabetes</v>
      </c>
      <c r="J11" s="27" t="str">
        <f>VLOOKUP(A11,'Medical Examinations'!$A$1:$L$2336,6,0)</f>
        <v>No</v>
      </c>
      <c r="K11" s="27" t="str">
        <f>VLOOKUP(A11,'Medical Examinations'!$A$1:$L$2336,7,0)</f>
        <v>No</v>
      </c>
      <c r="L11" s="27">
        <f>VLOOKUP(A11,'Medical Examinations'!$A$1:$L$2336,10,0)</f>
        <v>0</v>
      </c>
      <c r="M11" s="27" t="str">
        <f>VLOOKUP(A11,'Medical Examinations'!$A$1:$L$2336,12,0)</f>
        <v>yes</v>
      </c>
      <c r="N11" s="27" t="str">
        <f>VLOOKUP(A11,'Medical Examinations'!$A$1:$L$2336,8,0)</f>
        <v>No</v>
      </c>
      <c r="O11" s="29">
        <f>VLOOKUP(A11,'Hospitalisation Details'!$A$1:$T$2344,12,0)</f>
        <v>48885.14</v>
      </c>
      <c r="P11" s="29" t="str">
        <f>VLOOKUP(A11,'Hospitalisation Details'!$A$1:$T$2344,15,0)</f>
        <v>tier - 1</v>
      </c>
      <c r="Q11" s="29" t="str">
        <f>VLOOKUP(A11,'Hospitalisation Details'!$A$1:$T$2344,18,0)</f>
        <v>tier - 2</v>
      </c>
      <c r="R11" s="29" t="str">
        <f>VLOOKUP(A11,'Hospitalisation Details'!$A$1:$T$2344,20,0)</f>
        <v>R1013</v>
      </c>
    </row>
    <row r="12" spans="1:18">
      <c r="A12" t="s">
        <v>2359</v>
      </c>
      <c r="B12" s="22" t="str">
        <f>VLOOKUP(A12,'Customer Names'!A12:$E$2335,4,0)</f>
        <v>Fierro Vargas</v>
      </c>
      <c r="C12" s="25">
        <f>VLOOKUP(A12,'Hospitalisation Details'!$A$1:$T$2344,9,0)</f>
        <v>21753</v>
      </c>
      <c r="D12" s="26">
        <f>VLOOKUP(A12,'Hospitalisation Details'!$A$1:$T$2344,10,0)</f>
        <v>63</v>
      </c>
      <c r="E12" s="26">
        <f>VLOOKUP(A12,'Hospitalisation Details'!$A$1:$T$2344,11,0)</f>
        <v>0</v>
      </c>
      <c r="F12" s="28">
        <f>VLOOKUP(A12,'Medical Examinations'!$A$1:$L$2336,2,0)</f>
        <v>37.700000000000003</v>
      </c>
      <c r="G12" s="28">
        <f>VLOOKUP(A12,'Medical Examinations'!$A$1:$L$2336,4,0)</f>
        <v>5.96</v>
      </c>
      <c r="H12" s="30" t="str">
        <f>VLOOKUP(A12,'Medical Examinations'!$A$1:$L$2336,3,0)</f>
        <v>Obesity</v>
      </c>
      <c r="I12" s="30" t="str">
        <f>VLOOKUP(A12,'Medical Examinations'!$A$1:$L$2336,5,0)</f>
        <v>Pre-diabetes</v>
      </c>
      <c r="J12" s="27" t="str">
        <f>VLOOKUP(A12,'Medical Examinations'!$A$1:$L$2336,6,0)</f>
        <v>yes</v>
      </c>
      <c r="K12" s="27" t="str">
        <f>VLOOKUP(A12,'Medical Examinations'!$A$1:$L$2336,7,0)</f>
        <v>No</v>
      </c>
      <c r="L12" s="27">
        <f>VLOOKUP(A12,'Medical Examinations'!$A$1:$L$2336,10,0)</f>
        <v>2</v>
      </c>
      <c r="M12" s="27" t="str">
        <f>VLOOKUP(A12,'Medical Examinations'!$A$1:$L$2336,12,0)</f>
        <v>yes</v>
      </c>
      <c r="N12" s="27" t="str">
        <f>VLOOKUP(A12,'Medical Examinations'!$A$1:$L$2336,8,0)</f>
        <v>No</v>
      </c>
      <c r="O12" s="29">
        <f>VLOOKUP(A12,'Hospitalisation Details'!$A$1:$T$2344,12,0)</f>
        <v>48824.45</v>
      </c>
      <c r="P12" s="29" t="str">
        <f>VLOOKUP(A12,'Hospitalisation Details'!$A$1:$T$2344,15,0)</f>
        <v>tier - 2</v>
      </c>
      <c r="Q12" s="29" t="str">
        <f>VLOOKUP(A12,'Hospitalisation Details'!$A$1:$T$2344,18,0)</f>
        <v>tier - 1</v>
      </c>
      <c r="R12" s="29" t="str">
        <f>VLOOKUP(A12,'Hospitalisation Details'!$A$1:$T$2344,20,0)</f>
        <v>R1011</v>
      </c>
    </row>
    <row r="13" spans="1:18">
      <c r="A13" t="s">
        <v>2358</v>
      </c>
      <c r="B13" s="22" t="str">
        <f>VLOOKUP(A13,'Customer Names'!A13:$E$2335,4,0)</f>
        <v>Franz</v>
      </c>
      <c r="C13" s="25">
        <f>VLOOKUP(A13,'Hospitalisation Details'!$A$1:$T$2344,9,0)</f>
        <v>24042</v>
      </c>
      <c r="D13" s="26">
        <f>VLOOKUP(A13,'Hospitalisation Details'!$A$1:$T$2344,10,0)</f>
        <v>57</v>
      </c>
      <c r="E13" s="26">
        <f>VLOOKUP(A13,'Hospitalisation Details'!$A$1:$T$2344,11,0)</f>
        <v>1</v>
      </c>
      <c r="F13" s="28">
        <f>VLOOKUP(A13,'Medical Examinations'!$A$1:$L$2336,2,0)</f>
        <v>42.13</v>
      </c>
      <c r="G13" s="28">
        <f>VLOOKUP(A13,'Medical Examinations'!$A$1:$L$2336,4,0)</f>
        <v>11.9</v>
      </c>
      <c r="H13" s="30" t="str">
        <f>VLOOKUP(A13,'Medical Examinations'!$A$1:$L$2336,3,0)</f>
        <v>Obesity</v>
      </c>
      <c r="I13" s="30" t="str">
        <f>VLOOKUP(A13,'Medical Examinations'!$A$1:$L$2336,5,0)</f>
        <v>Diabetes</v>
      </c>
      <c r="J13" s="27" t="str">
        <f>VLOOKUP(A13,'Medical Examinations'!$A$1:$L$2336,6,0)</f>
        <v>No</v>
      </c>
      <c r="K13" s="27" t="str">
        <f>VLOOKUP(A13,'Medical Examinations'!$A$1:$L$2336,7,0)</f>
        <v>No</v>
      </c>
      <c r="L13" s="27">
        <f>VLOOKUP(A13,'Medical Examinations'!$A$1:$L$2336,10,0)</f>
        <v>0</v>
      </c>
      <c r="M13" s="27" t="str">
        <f>VLOOKUP(A13,'Medical Examinations'!$A$1:$L$2336,12,0)</f>
        <v>yes</v>
      </c>
      <c r="N13" s="27" t="str">
        <f>VLOOKUP(A13,'Medical Examinations'!$A$1:$L$2336,8,0)</f>
        <v>No</v>
      </c>
      <c r="O13" s="29">
        <f>VLOOKUP(A13,'Hospitalisation Details'!$A$1:$T$2344,12,0)</f>
        <v>48675.519999999997</v>
      </c>
      <c r="P13" s="29" t="str">
        <f>VLOOKUP(A13,'Hospitalisation Details'!$A$1:$T$2344,15,0)</f>
        <v>tier - 1</v>
      </c>
      <c r="Q13" s="29" t="str">
        <f>VLOOKUP(A13,'Hospitalisation Details'!$A$1:$T$2344,18,0)</f>
        <v>tier - 2</v>
      </c>
      <c r="R13" s="29" t="str">
        <f>VLOOKUP(A13,'Hospitalisation Details'!$A$1:$T$2344,20,0)</f>
        <v>R1013</v>
      </c>
    </row>
    <row r="14" spans="1:18">
      <c r="A14" t="s">
        <v>2357</v>
      </c>
      <c r="B14" s="22" t="str">
        <f>VLOOKUP(A14,'Customer Names'!A14:$E$2335,4,0)</f>
        <v>Foster</v>
      </c>
      <c r="C14" s="25">
        <f>VLOOKUP(A14,'Hospitalisation Details'!$A$1:$T$2344,9,0)</f>
        <v>22930</v>
      </c>
      <c r="D14" s="26">
        <f>VLOOKUP(A14,'Hospitalisation Details'!$A$1:$T$2344,10,0)</f>
        <v>60</v>
      </c>
      <c r="E14" s="26">
        <f>VLOOKUP(A14,'Hospitalisation Details'!$A$1:$T$2344,11,0)</f>
        <v>0</v>
      </c>
      <c r="F14" s="28">
        <f>VLOOKUP(A14,'Medical Examinations'!$A$1:$L$2336,2,0)</f>
        <v>40.92</v>
      </c>
      <c r="G14" s="28">
        <f>VLOOKUP(A14,'Medical Examinations'!$A$1:$L$2336,4,0)</f>
        <v>8.41</v>
      </c>
      <c r="H14" s="30" t="str">
        <f>VLOOKUP(A14,'Medical Examinations'!$A$1:$L$2336,3,0)</f>
        <v>Obesity</v>
      </c>
      <c r="I14" s="30" t="str">
        <f>VLOOKUP(A14,'Medical Examinations'!$A$1:$L$2336,5,0)</f>
        <v>Diabetes</v>
      </c>
      <c r="J14" s="27" t="str">
        <f>VLOOKUP(A14,'Medical Examinations'!$A$1:$L$2336,6,0)</f>
        <v>No</v>
      </c>
      <c r="K14" s="27" t="str">
        <f>VLOOKUP(A14,'Medical Examinations'!$A$1:$L$2336,7,0)</f>
        <v>No</v>
      </c>
      <c r="L14" s="27">
        <f>VLOOKUP(A14,'Medical Examinations'!$A$1:$L$2336,10,0)</f>
        <v>0</v>
      </c>
      <c r="M14" s="27" t="str">
        <f>VLOOKUP(A14,'Medical Examinations'!$A$1:$L$2336,12,0)</f>
        <v>yes</v>
      </c>
      <c r="N14" s="27" t="str">
        <f>VLOOKUP(A14,'Medical Examinations'!$A$1:$L$2336,8,0)</f>
        <v>No</v>
      </c>
      <c r="O14" s="29">
        <f>VLOOKUP(A14,'Hospitalisation Details'!$A$1:$T$2344,12,0)</f>
        <v>48673.56</v>
      </c>
      <c r="P14" s="29" t="str">
        <f>VLOOKUP(A14,'Hospitalisation Details'!$A$1:$T$2344,15,0)</f>
        <v>tier - 1</v>
      </c>
      <c r="Q14" s="29" t="str">
        <f>VLOOKUP(A14,'Hospitalisation Details'!$A$1:$T$2344,18,0)</f>
        <v>tier - 2</v>
      </c>
      <c r="R14" s="29" t="str">
        <f>VLOOKUP(A14,'Hospitalisation Details'!$A$1:$T$2344,20,0)</f>
        <v>R1013</v>
      </c>
    </row>
    <row r="15" spans="1:18">
      <c r="A15" t="s">
        <v>2356</v>
      </c>
      <c r="B15" s="22" t="str">
        <f>VLOOKUP(A15,'Customer Names'!A15:$E$2335,4,0)</f>
        <v>Tenorio</v>
      </c>
      <c r="C15" s="25">
        <f>VLOOKUP(A15,'Hospitalisation Details'!$A$1:$T$2344,9,0)</f>
        <v>25173</v>
      </c>
      <c r="D15" s="26">
        <f>VLOOKUP(A15,'Hospitalisation Details'!$A$1:$T$2344,10,0)</f>
        <v>54</v>
      </c>
      <c r="E15" s="26">
        <f>VLOOKUP(A15,'Hospitalisation Details'!$A$1:$T$2344,11,0)</f>
        <v>3</v>
      </c>
      <c r="F15" s="28">
        <f>VLOOKUP(A15,'Medical Examinations'!$A$1:$L$2336,2,0)</f>
        <v>40.564999999999998</v>
      </c>
      <c r="G15" s="28">
        <f>VLOOKUP(A15,'Medical Examinations'!$A$1:$L$2336,4,0)</f>
        <v>7.02</v>
      </c>
      <c r="H15" s="30" t="str">
        <f>VLOOKUP(A15,'Medical Examinations'!$A$1:$L$2336,3,0)</f>
        <v>Obesity</v>
      </c>
      <c r="I15" s="30" t="str">
        <f>VLOOKUP(A15,'Medical Examinations'!$A$1:$L$2336,5,0)</f>
        <v>Diabetes</v>
      </c>
      <c r="J15" s="27" t="str">
        <f>VLOOKUP(A15,'Medical Examinations'!$A$1:$L$2336,6,0)</f>
        <v>No</v>
      </c>
      <c r="K15" s="27" t="str">
        <f>VLOOKUP(A15,'Medical Examinations'!$A$1:$L$2336,7,0)</f>
        <v>No</v>
      </c>
      <c r="L15" s="27">
        <f>VLOOKUP(A15,'Medical Examinations'!$A$1:$L$2336,10,0)</f>
        <v>0</v>
      </c>
      <c r="M15" s="27" t="str">
        <f>VLOOKUP(A15,'Medical Examinations'!$A$1:$L$2336,12,0)</f>
        <v>yes</v>
      </c>
      <c r="N15" s="27" t="str">
        <f>VLOOKUP(A15,'Medical Examinations'!$A$1:$L$2336,8,0)</f>
        <v>No</v>
      </c>
      <c r="O15" s="29">
        <f>VLOOKUP(A15,'Hospitalisation Details'!$A$1:$T$2344,12,0)</f>
        <v>48549.18</v>
      </c>
      <c r="P15" s="29" t="str">
        <f>VLOOKUP(A15,'Hospitalisation Details'!$A$1:$T$2344,15,0)</f>
        <v>tier - 1</v>
      </c>
      <c r="Q15" s="29" t="str">
        <f>VLOOKUP(A15,'Hospitalisation Details'!$A$1:$T$2344,18,0)</f>
        <v>tier - 3</v>
      </c>
      <c r="R15" s="29" t="str">
        <f>VLOOKUP(A15,'Hospitalisation Details'!$A$1:$T$2344,20,0)</f>
        <v>R1016</v>
      </c>
    </row>
    <row r="16" spans="1:18">
      <c r="A16" t="s">
        <v>2355</v>
      </c>
      <c r="B16" s="22" t="str">
        <f>VLOOKUP(A16,'Customer Names'!A16:$E$2335,4,0)</f>
        <v>Rios</v>
      </c>
      <c r="C16" s="25">
        <f>VLOOKUP(A16,'Hospitalisation Details'!$A$1:$T$2344,9,0)</f>
        <v>22636</v>
      </c>
      <c r="D16" s="26">
        <f>VLOOKUP(A16,'Hospitalisation Details'!$A$1:$T$2344,10,0)</f>
        <v>61</v>
      </c>
      <c r="E16" s="26">
        <f>VLOOKUP(A16,'Hospitalisation Details'!$A$1:$T$2344,11,0)</f>
        <v>1</v>
      </c>
      <c r="F16" s="28">
        <f>VLOOKUP(A16,'Medical Examinations'!$A$1:$L$2336,2,0)</f>
        <v>36.384999999999998</v>
      </c>
      <c r="G16" s="28">
        <f>VLOOKUP(A16,'Medical Examinations'!$A$1:$L$2336,4,0)</f>
        <v>7.59</v>
      </c>
      <c r="H16" s="30" t="str">
        <f>VLOOKUP(A16,'Medical Examinations'!$A$1:$L$2336,3,0)</f>
        <v>Obesity</v>
      </c>
      <c r="I16" s="30" t="str">
        <f>VLOOKUP(A16,'Medical Examinations'!$A$1:$L$2336,5,0)</f>
        <v>Diabetes</v>
      </c>
      <c r="J16" s="27" t="str">
        <f>VLOOKUP(A16,'Medical Examinations'!$A$1:$L$2336,6,0)</f>
        <v>yes</v>
      </c>
      <c r="K16" s="27" t="str">
        <f>VLOOKUP(A16,'Medical Examinations'!$A$1:$L$2336,7,0)</f>
        <v>No</v>
      </c>
      <c r="L16" s="27">
        <f>VLOOKUP(A16,'Medical Examinations'!$A$1:$L$2336,10,0)</f>
        <v>2</v>
      </c>
      <c r="M16" s="27" t="str">
        <f>VLOOKUP(A16,'Medical Examinations'!$A$1:$L$2336,12,0)</f>
        <v>yes</v>
      </c>
      <c r="N16" s="27" t="str">
        <f>VLOOKUP(A16,'Medical Examinations'!$A$1:$L$2336,8,0)</f>
        <v>No</v>
      </c>
      <c r="O16" s="29">
        <f>VLOOKUP(A16,'Hospitalisation Details'!$A$1:$T$2344,12,0)</f>
        <v>48517.56</v>
      </c>
      <c r="P16" s="29" t="str">
        <f>VLOOKUP(A16,'Hospitalisation Details'!$A$1:$T$2344,15,0)</f>
        <v>tier - 1</v>
      </c>
      <c r="Q16" s="29" t="str">
        <f>VLOOKUP(A16,'Hospitalisation Details'!$A$1:$T$2344,18,0)</f>
        <v>tier - 3</v>
      </c>
      <c r="R16" s="29" t="str">
        <f>VLOOKUP(A16,'Hospitalisation Details'!$A$1:$T$2344,20,0)</f>
        <v>R1024</v>
      </c>
    </row>
    <row r="17" spans="1:18">
      <c r="A17" t="s">
        <v>2354</v>
      </c>
      <c r="B17" s="22" t="str">
        <f>VLOOKUP(A17,'Customer Names'!A17:$E$2335,4,0)</f>
        <v>Viau-Dupuis</v>
      </c>
      <c r="C17" s="25">
        <f>VLOOKUP(A17,'Hospitalisation Details'!$A$1:$T$2344,9,0)</f>
        <v>22885</v>
      </c>
      <c r="D17" s="26">
        <f>VLOOKUP(A17,'Hospitalisation Details'!$A$1:$T$2344,10,0)</f>
        <v>60</v>
      </c>
      <c r="E17" s="26">
        <f>VLOOKUP(A17,'Hospitalisation Details'!$A$1:$T$2344,11,0)</f>
        <v>0</v>
      </c>
      <c r="F17" s="28">
        <f>VLOOKUP(A17,'Medical Examinations'!$A$1:$L$2336,2,0)</f>
        <v>39.9</v>
      </c>
      <c r="G17" s="28">
        <f>VLOOKUP(A17,'Medical Examinations'!$A$1:$L$2336,4,0)</f>
        <v>11.32</v>
      </c>
      <c r="H17" s="30" t="str">
        <f>VLOOKUP(A17,'Medical Examinations'!$A$1:$L$2336,3,0)</f>
        <v>Obesity</v>
      </c>
      <c r="I17" s="30" t="str">
        <f>VLOOKUP(A17,'Medical Examinations'!$A$1:$L$2336,5,0)</f>
        <v>Diabetes</v>
      </c>
      <c r="J17" s="27" t="str">
        <f>VLOOKUP(A17,'Medical Examinations'!$A$1:$L$2336,6,0)</f>
        <v>No</v>
      </c>
      <c r="K17" s="27" t="str">
        <f>VLOOKUP(A17,'Medical Examinations'!$A$1:$L$2336,7,0)</f>
        <v>No</v>
      </c>
      <c r="L17" s="27">
        <f>VLOOKUP(A17,'Medical Examinations'!$A$1:$L$2336,10,0)</f>
        <v>0</v>
      </c>
      <c r="M17" s="27" t="str">
        <f>VLOOKUP(A17,'Medical Examinations'!$A$1:$L$2336,12,0)</f>
        <v>yes</v>
      </c>
      <c r="N17" s="27" t="str">
        <f>VLOOKUP(A17,'Medical Examinations'!$A$1:$L$2336,8,0)</f>
        <v>No</v>
      </c>
      <c r="O17" s="29">
        <f>VLOOKUP(A17,'Hospitalisation Details'!$A$1:$T$2344,12,0)</f>
        <v>48173.36</v>
      </c>
      <c r="P17" s="29" t="str">
        <f>VLOOKUP(A17,'Hospitalisation Details'!$A$1:$T$2344,15,0)</f>
        <v>tier - 1</v>
      </c>
      <c r="Q17" s="29" t="str">
        <f>VLOOKUP(A17,'Hospitalisation Details'!$A$1:$T$2344,18,0)</f>
        <v>tier - 3</v>
      </c>
      <c r="R17" s="29" t="str">
        <f>VLOOKUP(A17,'Hospitalisation Details'!$A$1:$T$2344,20,0)</f>
        <v>R1011</v>
      </c>
    </row>
    <row r="18" spans="1:18">
      <c r="A18" t="s">
        <v>2353</v>
      </c>
      <c r="B18" s="22" t="str">
        <f>VLOOKUP(A18,'Customer Names'!A18:$E$2335,4,0)</f>
        <v>Cronin</v>
      </c>
      <c r="C18" s="25">
        <f>VLOOKUP(A18,'Hospitalisation Details'!$A$1:$T$2344,9,0)</f>
        <v>21505</v>
      </c>
      <c r="D18" s="26">
        <f>VLOOKUP(A18,'Hospitalisation Details'!$A$1:$T$2344,10,0)</f>
        <v>64</v>
      </c>
      <c r="E18" s="26">
        <f>VLOOKUP(A18,'Hospitalisation Details'!$A$1:$T$2344,11,0)</f>
        <v>1</v>
      </c>
      <c r="F18" s="28">
        <f>VLOOKUP(A18,'Medical Examinations'!$A$1:$L$2336,2,0)</f>
        <v>33.799999999999997</v>
      </c>
      <c r="G18" s="28">
        <f>VLOOKUP(A18,'Medical Examinations'!$A$1:$L$2336,4,0)</f>
        <v>7.67</v>
      </c>
      <c r="H18" s="30" t="str">
        <f>VLOOKUP(A18,'Medical Examinations'!$A$1:$L$2336,3,0)</f>
        <v>Obesity</v>
      </c>
      <c r="I18" s="30" t="str">
        <f>VLOOKUP(A18,'Medical Examinations'!$A$1:$L$2336,5,0)</f>
        <v>Diabetes</v>
      </c>
      <c r="J18" s="27" t="str">
        <f>VLOOKUP(A18,'Medical Examinations'!$A$1:$L$2336,6,0)</f>
        <v>No</v>
      </c>
      <c r="K18" s="27" t="str">
        <f>VLOOKUP(A18,'Medical Examinations'!$A$1:$L$2336,7,0)</f>
        <v>No</v>
      </c>
      <c r="L18" s="27">
        <f>VLOOKUP(A18,'Medical Examinations'!$A$1:$L$2336,10,0)</f>
        <v>3</v>
      </c>
      <c r="M18" s="27" t="str">
        <f>VLOOKUP(A18,'Medical Examinations'!$A$1:$L$2336,12,0)</f>
        <v>yes</v>
      </c>
      <c r="N18" s="27" t="str">
        <f>VLOOKUP(A18,'Medical Examinations'!$A$1:$L$2336,8,0)</f>
        <v>No</v>
      </c>
      <c r="O18" s="29">
        <f>VLOOKUP(A18,'Hospitalisation Details'!$A$1:$T$2344,12,0)</f>
        <v>47928.03</v>
      </c>
      <c r="P18" s="29" t="str">
        <f>VLOOKUP(A18,'Hospitalisation Details'!$A$1:$T$2344,15,0)</f>
        <v>tier - 2</v>
      </c>
      <c r="Q18" s="29" t="str">
        <f>VLOOKUP(A18,'Hospitalisation Details'!$A$1:$T$2344,18,0)</f>
        <v>tier - 3</v>
      </c>
      <c r="R18" s="29" t="str">
        <f>VLOOKUP(A18,'Hospitalisation Details'!$A$1:$T$2344,20,0)</f>
        <v>R1011</v>
      </c>
    </row>
    <row r="19" spans="1:18">
      <c r="A19" t="s">
        <v>2352</v>
      </c>
      <c r="B19" s="22" t="str">
        <f>VLOOKUP(A19,'Customer Names'!A19:$E$2335,4,0)</f>
        <v>Noordstar</v>
      </c>
      <c r="C19" s="25">
        <f>VLOOKUP(A19,'Hospitalisation Details'!$A$1:$T$2344,9,0)</f>
        <v>23228</v>
      </c>
      <c r="D19" s="26">
        <f>VLOOKUP(A19,'Hospitalisation Details'!$A$1:$T$2344,10,0)</f>
        <v>59</v>
      </c>
      <c r="E19" s="26">
        <f>VLOOKUP(A19,'Hospitalisation Details'!$A$1:$T$2344,11,0)</f>
        <v>1</v>
      </c>
      <c r="F19" s="28">
        <f>VLOOKUP(A19,'Medical Examinations'!$A$1:$L$2336,2,0)</f>
        <v>36.765000000000001</v>
      </c>
      <c r="G19" s="28">
        <f>VLOOKUP(A19,'Medical Examinations'!$A$1:$L$2336,4,0)</f>
        <v>7.29</v>
      </c>
      <c r="H19" s="30" t="str">
        <f>VLOOKUP(A19,'Medical Examinations'!$A$1:$L$2336,3,0)</f>
        <v>Obesity</v>
      </c>
      <c r="I19" s="30" t="str">
        <f>VLOOKUP(A19,'Medical Examinations'!$A$1:$L$2336,5,0)</f>
        <v>Diabetes</v>
      </c>
      <c r="J19" s="27" t="str">
        <f>VLOOKUP(A19,'Medical Examinations'!$A$1:$L$2336,6,0)</f>
        <v>yes</v>
      </c>
      <c r="K19" s="27" t="str">
        <f>VLOOKUP(A19,'Medical Examinations'!$A$1:$L$2336,7,0)</f>
        <v>No</v>
      </c>
      <c r="L19" s="27">
        <f>VLOOKUP(A19,'Medical Examinations'!$A$1:$L$2336,10,0)</f>
        <v>1</v>
      </c>
      <c r="M19" s="27" t="str">
        <f>VLOOKUP(A19,'Medical Examinations'!$A$1:$L$2336,12,0)</f>
        <v>yes</v>
      </c>
      <c r="N19" s="27" t="str">
        <f>VLOOKUP(A19,'Medical Examinations'!$A$1:$L$2336,8,0)</f>
        <v>Yes</v>
      </c>
      <c r="O19" s="29">
        <f>VLOOKUP(A19,'Hospitalisation Details'!$A$1:$T$2344,12,0)</f>
        <v>47896.79</v>
      </c>
      <c r="P19" s="29" t="str">
        <f>VLOOKUP(A19,'Hospitalisation Details'!$A$1:$T$2344,15,0)</f>
        <v>tier - 1</v>
      </c>
      <c r="Q19" s="29" t="str">
        <f>VLOOKUP(A19,'Hospitalisation Details'!$A$1:$T$2344,18,0)</f>
        <v>tier - 3</v>
      </c>
      <c r="R19" s="29" t="str">
        <f>VLOOKUP(A19,'Hospitalisation Details'!$A$1:$T$2344,20,0)</f>
        <v>R1024</v>
      </c>
    </row>
    <row r="20" spans="1:18">
      <c r="A20" t="s">
        <v>2351</v>
      </c>
      <c r="B20" s="22" t="str">
        <f>VLOOKUP(A20,'Customer Names'!A20:$E$2335,4,0)</f>
        <v>Boudalia</v>
      </c>
      <c r="C20" s="25">
        <f>VLOOKUP(A20,'Hospitalisation Details'!$A$1:$T$2344,9,0)</f>
        <v>23688</v>
      </c>
      <c r="D20" s="26">
        <f>VLOOKUP(A20,'Hospitalisation Details'!$A$1:$T$2344,10,0)</f>
        <v>58</v>
      </c>
      <c r="E20" s="26">
        <f>VLOOKUP(A20,'Hospitalisation Details'!$A$1:$T$2344,11,0)</f>
        <v>2</v>
      </c>
      <c r="F20" s="28">
        <f>VLOOKUP(A20,'Medical Examinations'!$A$1:$L$2336,2,0)</f>
        <v>36.954999999999998</v>
      </c>
      <c r="G20" s="28">
        <f>VLOOKUP(A20,'Medical Examinations'!$A$1:$L$2336,4,0)</f>
        <v>4.72</v>
      </c>
      <c r="H20" s="30" t="str">
        <f>VLOOKUP(A20,'Medical Examinations'!$A$1:$L$2336,3,0)</f>
        <v>Obesity</v>
      </c>
      <c r="I20" s="30" t="str">
        <f>VLOOKUP(A20,'Medical Examinations'!$A$1:$L$2336,5,0)</f>
        <v>Normal</v>
      </c>
      <c r="J20" s="27" t="str">
        <f>VLOOKUP(A20,'Medical Examinations'!$A$1:$L$2336,6,0)</f>
        <v>yes</v>
      </c>
      <c r="K20" s="27" t="str">
        <f>VLOOKUP(A20,'Medical Examinations'!$A$1:$L$2336,7,0)</f>
        <v>No</v>
      </c>
      <c r="L20" s="27">
        <f>VLOOKUP(A20,'Medical Examinations'!$A$1:$L$2336,10,0)</f>
        <v>1</v>
      </c>
      <c r="M20" s="27" t="str">
        <f>VLOOKUP(A20,'Medical Examinations'!$A$1:$L$2336,12,0)</f>
        <v>yes</v>
      </c>
      <c r="N20" s="27" t="str">
        <f>VLOOKUP(A20,'Medical Examinations'!$A$1:$L$2336,8,0)</f>
        <v>No</v>
      </c>
      <c r="O20" s="29">
        <f>VLOOKUP(A20,'Hospitalisation Details'!$A$1:$T$2344,12,0)</f>
        <v>47496.49</v>
      </c>
      <c r="P20" s="29" t="str">
        <f>VLOOKUP(A20,'Hospitalisation Details'!$A$1:$T$2344,15,0)</f>
        <v>tier - 1</v>
      </c>
      <c r="Q20" s="29" t="str">
        <f>VLOOKUP(A20,'Hospitalisation Details'!$A$1:$T$2344,18,0)</f>
        <v>tier - 3</v>
      </c>
      <c r="R20" s="29" t="str">
        <f>VLOOKUP(A20,'Hospitalisation Details'!$A$1:$T$2344,20,0)</f>
        <v>R1012</v>
      </c>
    </row>
    <row r="21" spans="1:18">
      <c r="A21" t="s">
        <v>2350</v>
      </c>
      <c r="B21" s="22" t="str">
        <f>VLOOKUP(A21,'Customer Names'!A21:$E$2335,4,0)</f>
        <v>Flor</v>
      </c>
      <c r="C21" s="25">
        <f>VLOOKUP(A21,'Hospitalisation Details'!$A$1:$T$2344,9,0)</f>
        <v>26203</v>
      </c>
      <c r="D21" s="26">
        <f>VLOOKUP(A21,'Hospitalisation Details'!$A$1:$T$2344,10,0)</f>
        <v>51</v>
      </c>
      <c r="E21" s="26">
        <f>VLOOKUP(A21,'Hospitalisation Details'!$A$1:$T$2344,11,0)</f>
        <v>2</v>
      </c>
      <c r="F21" s="28">
        <f>VLOOKUP(A21,'Medical Examinations'!$A$1:$L$2336,2,0)</f>
        <v>42.9</v>
      </c>
      <c r="G21" s="28">
        <f>VLOOKUP(A21,'Medical Examinations'!$A$1:$L$2336,4,0)</f>
        <v>11.41</v>
      </c>
      <c r="H21" s="30" t="str">
        <f>VLOOKUP(A21,'Medical Examinations'!$A$1:$L$2336,3,0)</f>
        <v>Obesity</v>
      </c>
      <c r="I21" s="30" t="str">
        <f>VLOOKUP(A21,'Medical Examinations'!$A$1:$L$2336,5,0)</f>
        <v>Diabetes</v>
      </c>
      <c r="J21" s="27" t="str">
        <f>VLOOKUP(A21,'Medical Examinations'!$A$1:$L$2336,6,0)</f>
        <v>No</v>
      </c>
      <c r="K21" s="27" t="str">
        <f>VLOOKUP(A21,'Medical Examinations'!$A$1:$L$2336,7,0)</f>
        <v>No</v>
      </c>
      <c r="L21" s="27">
        <f>VLOOKUP(A21,'Medical Examinations'!$A$1:$L$2336,10,0)</f>
        <v>0</v>
      </c>
      <c r="M21" s="27" t="str">
        <f>VLOOKUP(A21,'Medical Examinations'!$A$1:$L$2336,12,0)</f>
        <v>yes</v>
      </c>
      <c r="N21" s="27" t="str">
        <f>VLOOKUP(A21,'Medical Examinations'!$A$1:$L$2336,8,0)</f>
        <v>No</v>
      </c>
      <c r="O21" s="29">
        <f>VLOOKUP(A21,'Hospitalisation Details'!$A$1:$T$2344,12,0)</f>
        <v>47462.89</v>
      </c>
      <c r="P21" s="29" t="str">
        <f>VLOOKUP(A21,'Hospitalisation Details'!$A$1:$T$2344,15,0)</f>
        <v>tier - 1</v>
      </c>
      <c r="Q21" s="29" t="str">
        <f>VLOOKUP(A21,'Hospitalisation Details'!$A$1:$T$2344,18,0)</f>
        <v>tier - 2</v>
      </c>
      <c r="R21" s="29" t="str">
        <f>VLOOKUP(A21,'Hospitalisation Details'!$A$1:$T$2344,20,0)</f>
        <v>R1013</v>
      </c>
    </row>
    <row r="22" spans="1:18">
      <c r="A22" t="s">
        <v>2349</v>
      </c>
      <c r="B22" s="22" t="str">
        <f>VLOOKUP(A22,'Customer Names'!A22:$E$2335,4,0)</f>
        <v>Fennon</v>
      </c>
      <c r="C22" s="25">
        <f>VLOOKUP(A22,'Hospitalisation Details'!$A$1:$T$2344,9,0)</f>
        <v>22445</v>
      </c>
      <c r="D22" s="26">
        <f>VLOOKUP(A22,'Hospitalisation Details'!$A$1:$T$2344,10,0)</f>
        <v>61</v>
      </c>
      <c r="E22" s="26">
        <f>VLOOKUP(A22,'Hospitalisation Details'!$A$1:$T$2344,11,0)</f>
        <v>1</v>
      </c>
      <c r="F22" s="28">
        <f>VLOOKUP(A22,'Medical Examinations'!$A$1:$L$2336,2,0)</f>
        <v>36.299999999999997</v>
      </c>
      <c r="G22" s="28">
        <f>VLOOKUP(A22,'Medical Examinations'!$A$1:$L$2336,4,0)</f>
        <v>11.5</v>
      </c>
      <c r="H22" s="30" t="str">
        <f>VLOOKUP(A22,'Medical Examinations'!$A$1:$L$2336,3,0)</f>
        <v>Obesity</v>
      </c>
      <c r="I22" s="30" t="str">
        <f>VLOOKUP(A22,'Medical Examinations'!$A$1:$L$2336,5,0)</f>
        <v>Diabetes</v>
      </c>
      <c r="J22" s="27" t="str">
        <f>VLOOKUP(A22,'Medical Examinations'!$A$1:$L$2336,6,0)</f>
        <v>yes</v>
      </c>
      <c r="K22" s="27" t="str">
        <f>VLOOKUP(A22,'Medical Examinations'!$A$1:$L$2336,7,0)</f>
        <v>No</v>
      </c>
      <c r="L22" s="27">
        <f>VLOOKUP(A22,'Medical Examinations'!$A$1:$L$2336,10,0)</f>
        <v>2</v>
      </c>
      <c r="M22" s="27" t="str">
        <f>VLOOKUP(A22,'Medical Examinations'!$A$1:$L$2336,12,0)</f>
        <v>yes</v>
      </c>
      <c r="N22" s="27" t="str">
        <f>VLOOKUP(A22,'Medical Examinations'!$A$1:$L$2336,8,0)</f>
        <v>No</v>
      </c>
      <c r="O22" s="29">
        <f>VLOOKUP(A22,'Hospitalisation Details'!$A$1:$T$2344,12,0)</f>
        <v>47403.88</v>
      </c>
      <c r="P22" s="29" t="str">
        <f>VLOOKUP(A22,'Hospitalisation Details'!$A$1:$T$2344,15,0)</f>
        <v>tier - 1</v>
      </c>
      <c r="Q22" s="29" t="str">
        <f>VLOOKUP(A22,'Hospitalisation Details'!$A$1:$T$2344,18,0)</f>
        <v>tier - 3</v>
      </c>
      <c r="R22" s="29" t="str">
        <f>VLOOKUP(A22,'Hospitalisation Details'!$A$1:$T$2344,20,0)</f>
        <v>R1011</v>
      </c>
    </row>
    <row r="23" spans="1:18">
      <c r="A23" t="s">
        <v>2348</v>
      </c>
      <c r="B23" s="22" t="str">
        <f>VLOOKUP(A23,'Customer Names'!A23:$E$2335,4,0)</f>
        <v>Hribar</v>
      </c>
      <c r="C23" s="25">
        <f>VLOOKUP(A23,'Hospitalisation Details'!$A$1:$T$2344,9,0)</f>
        <v>21827</v>
      </c>
      <c r="D23" s="26">
        <f>VLOOKUP(A23,'Hospitalisation Details'!$A$1:$T$2344,10,0)</f>
        <v>63</v>
      </c>
      <c r="E23" s="26">
        <f>VLOOKUP(A23,'Hospitalisation Details'!$A$1:$T$2344,11,0)</f>
        <v>2</v>
      </c>
      <c r="F23" s="28">
        <f>VLOOKUP(A23,'Medical Examinations'!$A$1:$L$2336,2,0)</f>
        <v>32.200000000000003</v>
      </c>
      <c r="G23" s="28">
        <f>VLOOKUP(A23,'Medical Examinations'!$A$1:$L$2336,4,0)</f>
        <v>6.22</v>
      </c>
      <c r="H23" s="30" t="str">
        <f>VLOOKUP(A23,'Medical Examinations'!$A$1:$L$2336,3,0)</f>
        <v>Obesity</v>
      </c>
      <c r="I23" s="30" t="str">
        <f>VLOOKUP(A23,'Medical Examinations'!$A$1:$L$2336,5,0)</f>
        <v>Pre-diabetes</v>
      </c>
      <c r="J23" s="27" t="str">
        <f>VLOOKUP(A23,'Medical Examinations'!$A$1:$L$2336,6,0)</f>
        <v>yes</v>
      </c>
      <c r="K23" s="27" t="str">
        <f>VLOOKUP(A23,'Medical Examinations'!$A$1:$L$2336,7,0)</f>
        <v>No</v>
      </c>
      <c r="L23" s="27">
        <f>VLOOKUP(A23,'Medical Examinations'!$A$1:$L$2336,10,0)</f>
        <v>2</v>
      </c>
      <c r="M23" s="27" t="str">
        <f>VLOOKUP(A23,'Medical Examinations'!$A$1:$L$2336,12,0)</f>
        <v>yes</v>
      </c>
      <c r="N23" s="27" t="str">
        <f>VLOOKUP(A23,'Medical Examinations'!$A$1:$L$2336,8,0)</f>
        <v>No</v>
      </c>
      <c r="O23" s="29">
        <f>VLOOKUP(A23,'Hospitalisation Details'!$A$1:$T$2344,12,0)</f>
        <v>47305.31</v>
      </c>
      <c r="P23" s="29" t="str">
        <f>VLOOKUP(A23,'Hospitalisation Details'!$A$1:$T$2344,15,0)</f>
        <v>tier - 2</v>
      </c>
      <c r="Q23" s="29" t="str">
        <f>VLOOKUP(A23,'Hospitalisation Details'!$A$1:$T$2344,18,0)</f>
        <v>tier - 1</v>
      </c>
      <c r="R23" s="29" t="str">
        <f>VLOOKUP(A23,'Hospitalisation Details'!$A$1:$T$2344,20,0)</f>
        <v>R1011</v>
      </c>
    </row>
    <row r="24" spans="1:18">
      <c r="A24" t="s">
        <v>2347</v>
      </c>
      <c r="B24" s="22" t="str">
        <f>VLOOKUP(A24,'Customer Names'!A24:$E$2335,4,0)</f>
        <v>Tassello</v>
      </c>
      <c r="C24" s="25">
        <f>VLOOKUP(A24,'Hospitalisation Details'!$A$1:$T$2344,9,0)</f>
        <v>21431</v>
      </c>
      <c r="D24" s="26">
        <f>VLOOKUP(A24,'Hospitalisation Details'!$A$1:$T$2344,10,0)</f>
        <v>64</v>
      </c>
      <c r="E24" s="26">
        <f>VLOOKUP(A24,'Hospitalisation Details'!$A$1:$T$2344,11,0)</f>
        <v>2</v>
      </c>
      <c r="F24" s="28">
        <f>VLOOKUP(A24,'Medical Examinations'!$A$1:$L$2336,2,0)</f>
        <v>31.3</v>
      </c>
      <c r="G24" s="28">
        <f>VLOOKUP(A24,'Medical Examinations'!$A$1:$L$2336,4,0)</f>
        <v>11.38</v>
      </c>
      <c r="H24" s="30" t="str">
        <f>VLOOKUP(A24,'Medical Examinations'!$A$1:$L$2336,3,0)</f>
        <v>Obesity</v>
      </c>
      <c r="I24" s="30" t="str">
        <f>VLOOKUP(A24,'Medical Examinations'!$A$1:$L$2336,5,0)</f>
        <v>Diabetes</v>
      </c>
      <c r="J24" s="27" t="str">
        <f>VLOOKUP(A24,'Medical Examinations'!$A$1:$L$2336,6,0)</f>
        <v>No</v>
      </c>
      <c r="K24" s="27" t="str">
        <f>VLOOKUP(A24,'Medical Examinations'!$A$1:$L$2336,7,0)</f>
        <v>No</v>
      </c>
      <c r="L24" s="27">
        <f>VLOOKUP(A24,'Medical Examinations'!$A$1:$L$2336,10,0)</f>
        <v>3</v>
      </c>
      <c r="M24" s="27" t="str">
        <f>VLOOKUP(A24,'Medical Examinations'!$A$1:$L$2336,12,0)</f>
        <v>yes</v>
      </c>
      <c r="N24" s="27" t="str">
        <f>VLOOKUP(A24,'Medical Examinations'!$A$1:$L$2336,8,0)</f>
        <v>No</v>
      </c>
      <c r="O24" s="29">
        <f>VLOOKUP(A24,'Hospitalisation Details'!$A$1:$T$2344,12,0)</f>
        <v>47291.06</v>
      </c>
      <c r="P24" s="29" t="str">
        <f>VLOOKUP(A24,'Hospitalisation Details'!$A$1:$T$2344,15,0)</f>
        <v>tier - 2</v>
      </c>
      <c r="Q24" s="29" t="str">
        <f>VLOOKUP(A24,'Hospitalisation Details'!$A$1:$T$2344,18,0)</f>
        <v>tier - 1</v>
      </c>
      <c r="R24" s="29" t="str">
        <f>VLOOKUP(A24,'Hospitalisation Details'!$A$1:$T$2344,20,0)</f>
        <v>R1011</v>
      </c>
    </row>
    <row r="25" spans="1:18">
      <c r="A25" t="s">
        <v>2346</v>
      </c>
      <c r="B25" s="22" t="str">
        <f>VLOOKUP(A25,'Customer Names'!A25:$E$2335,4,0)</f>
        <v>Mauricette</v>
      </c>
      <c r="C25" s="25">
        <f>VLOOKUP(A25,'Hospitalisation Details'!$A$1:$T$2344,9,0)</f>
        <v>25930</v>
      </c>
      <c r="D25" s="26">
        <f>VLOOKUP(A25,'Hospitalisation Details'!$A$1:$T$2344,10,0)</f>
        <v>52</v>
      </c>
      <c r="E25" s="26">
        <f>VLOOKUP(A25,'Hospitalisation Details'!$A$1:$T$2344,11,0)</f>
        <v>2</v>
      </c>
      <c r="F25" s="28">
        <f>VLOOKUP(A25,'Medical Examinations'!$A$1:$L$2336,2,0)</f>
        <v>41.8</v>
      </c>
      <c r="G25" s="28">
        <f>VLOOKUP(A25,'Medical Examinations'!$A$1:$L$2336,4,0)</f>
        <v>7.89</v>
      </c>
      <c r="H25" s="30" t="str">
        <f>VLOOKUP(A25,'Medical Examinations'!$A$1:$L$2336,3,0)</f>
        <v>Obesity</v>
      </c>
      <c r="I25" s="30" t="str">
        <f>VLOOKUP(A25,'Medical Examinations'!$A$1:$L$2336,5,0)</f>
        <v>Diabetes</v>
      </c>
      <c r="J25" s="27" t="str">
        <f>VLOOKUP(A25,'Medical Examinations'!$A$1:$L$2336,6,0)</f>
        <v>yes</v>
      </c>
      <c r="K25" s="27" t="str">
        <f>VLOOKUP(A25,'Medical Examinations'!$A$1:$L$2336,7,0)</f>
        <v>No</v>
      </c>
      <c r="L25" s="27">
        <f>VLOOKUP(A25,'Medical Examinations'!$A$1:$L$2336,10,0)</f>
        <v>2</v>
      </c>
      <c r="M25" s="27" t="str">
        <f>VLOOKUP(A25,'Medical Examinations'!$A$1:$L$2336,12,0)</f>
        <v>yes</v>
      </c>
      <c r="N25" s="27" t="str">
        <f>VLOOKUP(A25,'Medical Examinations'!$A$1:$L$2336,8,0)</f>
        <v>No</v>
      </c>
      <c r="O25" s="29">
        <f>VLOOKUP(A25,'Hospitalisation Details'!$A$1:$T$2344,12,0)</f>
        <v>47269.85</v>
      </c>
      <c r="P25" s="29" t="str">
        <f>VLOOKUP(A25,'Hospitalisation Details'!$A$1:$T$2344,15,0)</f>
        <v>tier - 1</v>
      </c>
      <c r="Q25" s="29" t="str">
        <f>VLOOKUP(A25,'Hospitalisation Details'!$A$1:$T$2344,18,0)</f>
        <v>tier - 2</v>
      </c>
      <c r="R25" s="29" t="str">
        <f>VLOOKUP(A25,'Hospitalisation Details'!$A$1:$T$2344,20,0)</f>
        <v>R1013</v>
      </c>
    </row>
    <row r="26" spans="1:18">
      <c r="A26" t="s">
        <v>2345</v>
      </c>
      <c r="B26" s="22" t="str">
        <f>VLOOKUP(A26,'Customer Names'!A26:$E$2335,4,0)</f>
        <v>Garcia</v>
      </c>
      <c r="C26" s="25">
        <f>VLOOKUP(A26,'Hospitalisation Details'!$A$1:$T$2344,9,0)</f>
        <v>21745</v>
      </c>
      <c r="D26" s="26">
        <f>VLOOKUP(A26,'Hospitalisation Details'!$A$1:$T$2344,10,0)</f>
        <v>63</v>
      </c>
      <c r="E26" s="26">
        <f>VLOOKUP(A26,'Hospitalisation Details'!$A$1:$T$2344,11,0)</f>
        <v>0</v>
      </c>
      <c r="F26" s="28">
        <f>VLOOKUP(A26,'Medical Examinations'!$A$1:$L$2336,2,0)</f>
        <v>35.090000000000003</v>
      </c>
      <c r="G26" s="28">
        <f>VLOOKUP(A26,'Medical Examinations'!$A$1:$L$2336,4,0)</f>
        <v>4.38</v>
      </c>
      <c r="H26" s="30" t="str">
        <f>VLOOKUP(A26,'Medical Examinations'!$A$1:$L$2336,3,0)</f>
        <v>Obesity</v>
      </c>
      <c r="I26" s="30" t="str">
        <f>VLOOKUP(A26,'Medical Examinations'!$A$1:$L$2336,5,0)</f>
        <v>Normal</v>
      </c>
      <c r="J26" s="27" t="str">
        <f>VLOOKUP(A26,'Medical Examinations'!$A$1:$L$2336,6,0)</f>
        <v>yes</v>
      </c>
      <c r="K26" s="27" t="str">
        <f>VLOOKUP(A26,'Medical Examinations'!$A$1:$L$2336,7,0)</f>
        <v>No</v>
      </c>
      <c r="L26" s="27">
        <f>VLOOKUP(A26,'Medical Examinations'!$A$1:$L$2336,10,0)</f>
        <v>2</v>
      </c>
      <c r="M26" s="27" t="str">
        <f>VLOOKUP(A26,'Medical Examinations'!$A$1:$L$2336,12,0)</f>
        <v>yes</v>
      </c>
      <c r="N26" s="27" t="str">
        <f>VLOOKUP(A26,'Medical Examinations'!$A$1:$L$2336,8,0)</f>
        <v>No</v>
      </c>
      <c r="O26" s="29">
        <f>VLOOKUP(A26,'Hospitalisation Details'!$A$1:$T$2344,12,0)</f>
        <v>47055.53</v>
      </c>
      <c r="P26" s="29" t="str">
        <f>VLOOKUP(A26,'Hospitalisation Details'!$A$1:$T$2344,15,0)</f>
        <v>tier - 2</v>
      </c>
      <c r="Q26" s="29" t="str">
        <f>VLOOKUP(A26,'Hospitalisation Details'!$A$1:$T$2344,18,0)</f>
        <v>tier - 1</v>
      </c>
      <c r="R26" s="29" t="str">
        <f>VLOOKUP(A26,'Hospitalisation Details'!$A$1:$T$2344,20,0)</f>
        <v>R1013</v>
      </c>
    </row>
    <row r="27" spans="1:18">
      <c r="A27" t="s">
        <v>2344</v>
      </c>
      <c r="B27" s="22" t="str">
        <f>VLOOKUP(A27,'Customer Names'!A27:$E$2335,4,0)</f>
        <v>Airoldi</v>
      </c>
      <c r="C27" s="25">
        <f>VLOOKUP(A27,'Hospitalisation Details'!$A$1:$T$2344,9,0)</f>
        <v>21443</v>
      </c>
      <c r="D27" s="26">
        <f>VLOOKUP(A27,'Hospitalisation Details'!$A$1:$T$2344,10,0)</f>
        <v>64</v>
      </c>
      <c r="E27" s="26">
        <f>VLOOKUP(A27,'Hospitalisation Details'!$A$1:$T$2344,11,0)</f>
        <v>0</v>
      </c>
      <c r="F27" s="28">
        <f>VLOOKUP(A27,'Medical Examinations'!$A$1:$L$2336,2,0)</f>
        <v>33.880000000000003</v>
      </c>
      <c r="G27" s="28">
        <f>VLOOKUP(A27,'Medical Examinations'!$A$1:$L$2336,4,0)</f>
        <v>7.01</v>
      </c>
      <c r="H27" s="30" t="str">
        <f>VLOOKUP(A27,'Medical Examinations'!$A$1:$L$2336,3,0)</f>
        <v>Obesity</v>
      </c>
      <c r="I27" s="30" t="str">
        <f>VLOOKUP(A27,'Medical Examinations'!$A$1:$L$2336,5,0)</f>
        <v>Diabetes</v>
      </c>
      <c r="J27" s="27" t="str">
        <f>VLOOKUP(A27,'Medical Examinations'!$A$1:$L$2336,6,0)</f>
        <v>No</v>
      </c>
      <c r="K27" s="27" t="str">
        <f>VLOOKUP(A27,'Medical Examinations'!$A$1:$L$2336,7,0)</f>
        <v>No</v>
      </c>
      <c r="L27" s="27">
        <f>VLOOKUP(A27,'Medical Examinations'!$A$1:$L$2336,10,0)</f>
        <v>3</v>
      </c>
      <c r="M27" s="27" t="str">
        <f>VLOOKUP(A27,'Medical Examinations'!$A$1:$L$2336,12,0)</f>
        <v>yes</v>
      </c>
      <c r="N27" s="27" t="str">
        <f>VLOOKUP(A27,'Medical Examinations'!$A$1:$L$2336,8,0)</f>
        <v>No</v>
      </c>
      <c r="O27" s="29">
        <f>VLOOKUP(A27,'Hospitalisation Details'!$A$1:$T$2344,12,0)</f>
        <v>46889.26</v>
      </c>
      <c r="P27" s="29" t="str">
        <f>VLOOKUP(A27,'Hospitalisation Details'!$A$1:$T$2344,15,0)</f>
        <v>tier - 2</v>
      </c>
      <c r="Q27" s="29" t="str">
        <f>VLOOKUP(A27,'Hospitalisation Details'!$A$1:$T$2344,18,0)</f>
        <v>tier - 3</v>
      </c>
      <c r="R27" s="29" t="str">
        <f>VLOOKUP(A27,'Hospitalisation Details'!$A$1:$T$2344,20,0)</f>
        <v>R1013</v>
      </c>
    </row>
    <row r="28" spans="1:18">
      <c r="A28" t="s">
        <v>2343</v>
      </c>
      <c r="B28" s="22" t="str">
        <f>VLOOKUP(A28,'Customer Names'!A28:$E$2335,4,0)</f>
        <v>Cater-Cyker</v>
      </c>
      <c r="C28" s="25">
        <f>VLOOKUP(A28,'Hospitalisation Details'!$A$1:$T$2344,9,0)</f>
        <v>22237</v>
      </c>
      <c r="D28" s="26">
        <f>VLOOKUP(A28,'Hospitalisation Details'!$A$1:$T$2344,10,0)</f>
        <v>62</v>
      </c>
      <c r="E28" s="26">
        <f>VLOOKUP(A28,'Hospitalisation Details'!$A$1:$T$2344,11,0)</f>
        <v>3</v>
      </c>
      <c r="F28" s="28">
        <f>VLOOKUP(A28,'Medical Examinations'!$A$1:$L$2336,2,0)</f>
        <v>30.875</v>
      </c>
      <c r="G28" s="28">
        <f>VLOOKUP(A28,'Medical Examinations'!$A$1:$L$2336,4,0)</f>
        <v>11.88</v>
      </c>
      <c r="H28" s="30" t="str">
        <f>VLOOKUP(A28,'Medical Examinations'!$A$1:$L$2336,3,0)</f>
        <v>Obesity</v>
      </c>
      <c r="I28" s="30" t="str">
        <f>VLOOKUP(A28,'Medical Examinations'!$A$1:$L$2336,5,0)</f>
        <v>Diabetes</v>
      </c>
      <c r="J28" s="27" t="str">
        <f>VLOOKUP(A28,'Medical Examinations'!$A$1:$L$2336,6,0)</f>
        <v>No</v>
      </c>
      <c r="K28" s="27" t="str">
        <f>VLOOKUP(A28,'Medical Examinations'!$A$1:$L$2336,7,0)</f>
        <v>No</v>
      </c>
      <c r="L28" s="27">
        <f>VLOOKUP(A28,'Medical Examinations'!$A$1:$L$2336,10,0)</f>
        <v>0</v>
      </c>
      <c r="M28" s="27" t="str">
        <f>VLOOKUP(A28,'Medical Examinations'!$A$1:$L$2336,12,0)</f>
        <v>yes</v>
      </c>
      <c r="N28" s="27" t="str">
        <f>VLOOKUP(A28,'Medical Examinations'!$A$1:$L$2336,8,0)</f>
        <v>No</v>
      </c>
      <c r="O28" s="29">
        <f>VLOOKUP(A28,'Hospitalisation Details'!$A$1:$T$2344,12,0)</f>
        <v>46718.16</v>
      </c>
      <c r="P28" s="29" t="str">
        <f>VLOOKUP(A28,'Hospitalisation Details'!$A$1:$T$2344,15,0)</f>
        <v>tier - 1</v>
      </c>
      <c r="Q28" s="29" t="str">
        <f>VLOOKUP(A28,'Hospitalisation Details'!$A$1:$T$2344,18,0)</f>
        <v>tier - 1</v>
      </c>
      <c r="R28" s="29" t="str">
        <f>VLOOKUP(A28,'Hospitalisation Details'!$A$1:$T$2344,20,0)</f>
        <v>R1012</v>
      </c>
    </row>
    <row r="29" spans="1:18">
      <c r="A29" t="s">
        <v>2342</v>
      </c>
      <c r="B29" s="22" t="str">
        <f>VLOOKUP(A29,'Customer Names'!A29:$E$2335,4,0)</f>
        <v>Hamm</v>
      </c>
      <c r="C29" s="25">
        <f>VLOOKUP(A29,'Hospitalisation Details'!$A$1:$T$2344,9,0)</f>
        <v>25377</v>
      </c>
      <c r="D29" s="26">
        <f>VLOOKUP(A29,'Hospitalisation Details'!$A$1:$T$2344,10,0)</f>
        <v>53</v>
      </c>
      <c r="E29" s="26">
        <f>VLOOKUP(A29,'Hospitalisation Details'!$A$1:$T$2344,11,0)</f>
        <v>3</v>
      </c>
      <c r="F29" s="28">
        <f>VLOOKUP(A29,'Medical Examinations'!$A$1:$L$2336,2,0)</f>
        <v>36.86</v>
      </c>
      <c r="G29" s="28">
        <f>VLOOKUP(A29,'Medical Examinations'!$A$1:$L$2336,4,0)</f>
        <v>5.19</v>
      </c>
      <c r="H29" s="30" t="str">
        <f>VLOOKUP(A29,'Medical Examinations'!$A$1:$L$2336,3,0)</f>
        <v>Obesity</v>
      </c>
      <c r="I29" s="30" t="str">
        <f>VLOOKUP(A29,'Medical Examinations'!$A$1:$L$2336,5,0)</f>
        <v>Normal</v>
      </c>
      <c r="J29" s="27" t="str">
        <f>VLOOKUP(A29,'Medical Examinations'!$A$1:$L$2336,6,0)</f>
        <v>yes</v>
      </c>
      <c r="K29" s="27" t="str">
        <f>VLOOKUP(A29,'Medical Examinations'!$A$1:$L$2336,7,0)</f>
        <v>No</v>
      </c>
      <c r="L29" s="27">
        <f>VLOOKUP(A29,'Medical Examinations'!$A$1:$L$2336,10,0)</f>
        <v>1</v>
      </c>
      <c r="M29" s="27" t="str">
        <f>VLOOKUP(A29,'Medical Examinations'!$A$1:$L$2336,12,0)</f>
        <v>yes</v>
      </c>
      <c r="N29" s="27" t="str">
        <f>VLOOKUP(A29,'Medical Examinations'!$A$1:$L$2336,8,0)</f>
        <v>Yes</v>
      </c>
      <c r="O29" s="29">
        <f>VLOOKUP(A29,'Hospitalisation Details'!$A$1:$T$2344,12,0)</f>
        <v>46661.440000000002</v>
      </c>
      <c r="P29" s="29" t="str">
        <f>VLOOKUP(A29,'Hospitalisation Details'!$A$1:$T$2344,15,0)</f>
        <v>tier - 1</v>
      </c>
      <c r="Q29" s="29" t="str">
        <f>VLOOKUP(A29,'Hospitalisation Details'!$A$1:$T$2344,18,0)</f>
        <v>tier - 3</v>
      </c>
      <c r="R29" s="29" t="str">
        <f>VLOOKUP(A29,'Hospitalisation Details'!$A$1:$T$2344,20,0)</f>
        <v>R1012</v>
      </c>
    </row>
    <row r="30" spans="1:18">
      <c r="A30" t="s">
        <v>2341</v>
      </c>
      <c r="B30" s="22" t="str">
        <f>VLOOKUP(A30,'Customer Names'!A30:$E$2335,4,0)</f>
        <v>Cox</v>
      </c>
      <c r="C30" s="25">
        <f>VLOOKUP(A30,'Hospitalisation Details'!$A$1:$T$2344,9,0)</f>
        <v>22501</v>
      </c>
      <c r="D30" s="26">
        <f>VLOOKUP(A30,'Hospitalisation Details'!$A$1:$T$2344,10,0)</f>
        <v>61</v>
      </c>
      <c r="E30" s="26">
        <f>VLOOKUP(A30,'Hospitalisation Details'!$A$1:$T$2344,11,0)</f>
        <v>0</v>
      </c>
      <c r="F30" s="28">
        <f>VLOOKUP(A30,'Medical Examinations'!$A$1:$L$2336,2,0)</f>
        <v>35.86</v>
      </c>
      <c r="G30" s="28">
        <f>VLOOKUP(A30,'Medical Examinations'!$A$1:$L$2336,4,0)</f>
        <v>6.74</v>
      </c>
      <c r="H30" s="30" t="str">
        <f>VLOOKUP(A30,'Medical Examinations'!$A$1:$L$2336,3,0)</f>
        <v>Obesity</v>
      </c>
      <c r="I30" s="30" t="str">
        <f>VLOOKUP(A30,'Medical Examinations'!$A$1:$L$2336,5,0)</f>
        <v>Diabetes</v>
      </c>
      <c r="J30" s="27" t="str">
        <f>VLOOKUP(A30,'Medical Examinations'!$A$1:$L$2336,6,0)</f>
        <v>yes</v>
      </c>
      <c r="K30" s="27" t="str">
        <f>VLOOKUP(A30,'Medical Examinations'!$A$1:$L$2336,7,0)</f>
        <v>No</v>
      </c>
      <c r="L30" s="27">
        <f>VLOOKUP(A30,'Medical Examinations'!$A$1:$L$2336,10,0)</f>
        <v>2</v>
      </c>
      <c r="M30" s="27" t="str">
        <f>VLOOKUP(A30,'Medical Examinations'!$A$1:$L$2336,12,0)</f>
        <v>yes</v>
      </c>
      <c r="N30" s="27" t="str">
        <f>VLOOKUP(A30,'Medical Examinations'!$A$1:$L$2336,8,0)</f>
        <v>No</v>
      </c>
      <c r="O30" s="29">
        <f>VLOOKUP(A30,'Hospitalisation Details'!$A$1:$T$2344,12,0)</f>
        <v>46599.11</v>
      </c>
      <c r="P30" s="29" t="str">
        <f>VLOOKUP(A30,'Hospitalisation Details'!$A$1:$T$2344,15,0)</f>
        <v>tier - 1</v>
      </c>
      <c r="Q30" s="29" t="str">
        <f>VLOOKUP(A30,'Hospitalisation Details'!$A$1:$T$2344,18,0)</f>
        <v>tier - 1</v>
      </c>
      <c r="R30" s="29" t="str">
        <f>VLOOKUP(A30,'Hospitalisation Details'!$A$1:$T$2344,20,0)</f>
        <v>R1013</v>
      </c>
    </row>
    <row r="31" spans="1:18">
      <c r="A31" t="s">
        <v>2340</v>
      </c>
      <c r="B31" s="22" t="str">
        <f>VLOOKUP(A31,'Customer Names'!A31:$E$2335,4,0)</f>
        <v>Sachrajda</v>
      </c>
      <c r="C31" s="25">
        <f>VLOOKUP(A31,'Hospitalisation Details'!$A$1:$T$2344,9,0)</f>
        <v>26273</v>
      </c>
      <c r="D31" s="26">
        <f>VLOOKUP(A31,'Hospitalisation Details'!$A$1:$T$2344,10,0)</f>
        <v>51</v>
      </c>
      <c r="E31" s="26">
        <f>VLOOKUP(A31,'Hospitalisation Details'!$A$1:$T$2344,11,0)</f>
        <v>3</v>
      </c>
      <c r="F31" s="28">
        <f>VLOOKUP(A31,'Medical Examinations'!$A$1:$L$2336,2,0)</f>
        <v>37.049999999999997</v>
      </c>
      <c r="G31" s="28">
        <f>VLOOKUP(A31,'Medical Examinations'!$A$1:$L$2336,4,0)</f>
        <v>8.44</v>
      </c>
      <c r="H31" s="30" t="str">
        <f>VLOOKUP(A31,'Medical Examinations'!$A$1:$L$2336,3,0)</f>
        <v>Obesity</v>
      </c>
      <c r="I31" s="30" t="str">
        <f>VLOOKUP(A31,'Medical Examinations'!$A$1:$L$2336,5,0)</f>
        <v>Diabetes</v>
      </c>
      <c r="J31" s="27" t="str">
        <f>VLOOKUP(A31,'Medical Examinations'!$A$1:$L$2336,6,0)</f>
        <v>No</v>
      </c>
      <c r="K31" s="27" t="str">
        <f>VLOOKUP(A31,'Medical Examinations'!$A$1:$L$2336,7,0)</f>
        <v>No</v>
      </c>
      <c r="L31" s="27">
        <f>VLOOKUP(A31,'Medical Examinations'!$A$1:$L$2336,10,0)</f>
        <v>0</v>
      </c>
      <c r="M31" s="27" t="str">
        <f>VLOOKUP(A31,'Medical Examinations'!$A$1:$L$2336,12,0)</f>
        <v>yes</v>
      </c>
      <c r="N31" s="27" t="str">
        <f>VLOOKUP(A31,'Medical Examinations'!$A$1:$L$2336,8,0)</f>
        <v>No</v>
      </c>
      <c r="O31" s="29">
        <f>VLOOKUP(A31,'Hospitalisation Details'!$A$1:$T$2344,12,0)</f>
        <v>46255.11</v>
      </c>
      <c r="P31" s="29" t="str">
        <f>VLOOKUP(A31,'Hospitalisation Details'!$A$1:$T$2344,15,0)</f>
        <v>tier - 1</v>
      </c>
      <c r="Q31" s="29" t="str">
        <f>VLOOKUP(A31,'Hospitalisation Details'!$A$1:$T$2344,18,0)</f>
        <v>tier - 3</v>
      </c>
      <c r="R31" s="29" t="str">
        <f>VLOOKUP(A31,'Hospitalisation Details'!$A$1:$T$2344,20,0)</f>
        <v>R1024</v>
      </c>
    </row>
    <row r="32" spans="1:18">
      <c r="A32" t="s">
        <v>2339</v>
      </c>
      <c r="B32" s="22" t="str">
        <f>VLOOKUP(A32,'Customer Names'!A32:$E$2335,4,0)</f>
        <v>Gareri</v>
      </c>
      <c r="C32" s="25">
        <f>VLOOKUP(A32,'Hospitalisation Details'!$A$1:$T$2344,9,0)</f>
        <v>28719</v>
      </c>
      <c r="D32" s="26">
        <f>VLOOKUP(A32,'Hospitalisation Details'!$A$1:$T$2344,10,0)</f>
        <v>44</v>
      </c>
      <c r="E32" s="26">
        <f>VLOOKUP(A32,'Hospitalisation Details'!$A$1:$T$2344,11,0)</f>
        <v>2</v>
      </c>
      <c r="F32" s="28">
        <f>VLOOKUP(A32,'Medical Examinations'!$A$1:$L$2336,2,0)</f>
        <v>43.89</v>
      </c>
      <c r="G32" s="28">
        <f>VLOOKUP(A32,'Medical Examinations'!$A$1:$L$2336,4,0)</f>
        <v>8.7100000000000009</v>
      </c>
      <c r="H32" s="30" t="str">
        <f>VLOOKUP(A32,'Medical Examinations'!$A$1:$L$2336,3,0)</f>
        <v>Obesity</v>
      </c>
      <c r="I32" s="30" t="str">
        <f>VLOOKUP(A32,'Medical Examinations'!$A$1:$L$2336,5,0)</f>
        <v>Diabetes</v>
      </c>
      <c r="J32" s="27" t="str">
        <f>VLOOKUP(A32,'Medical Examinations'!$A$1:$L$2336,6,0)</f>
        <v>No</v>
      </c>
      <c r="K32" s="27" t="str">
        <f>VLOOKUP(A32,'Medical Examinations'!$A$1:$L$2336,7,0)</f>
        <v>No</v>
      </c>
      <c r="L32" s="27">
        <f>VLOOKUP(A32,'Medical Examinations'!$A$1:$L$2336,10,0)</f>
        <v>0</v>
      </c>
      <c r="M32" s="27" t="str">
        <f>VLOOKUP(A32,'Medical Examinations'!$A$1:$L$2336,12,0)</f>
        <v>yes</v>
      </c>
      <c r="N32" s="27" t="str">
        <f>VLOOKUP(A32,'Medical Examinations'!$A$1:$L$2336,8,0)</f>
        <v>No</v>
      </c>
      <c r="O32" s="29">
        <f>VLOOKUP(A32,'Hospitalisation Details'!$A$1:$T$2344,12,0)</f>
        <v>46200.99</v>
      </c>
      <c r="P32" s="29" t="str">
        <f>VLOOKUP(A32,'Hospitalisation Details'!$A$1:$T$2344,15,0)</f>
        <v>tier - 1</v>
      </c>
      <c r="Q32" s="29" t="str">
        <f>VLOOKUP(A32,'Hospitalisation Details'!$A$1:$T$2344,18,0)</f>
        <v>tier - 1</v>
      </c>
      <c r="R32" s="29" t="str">
        <f>VLOOKUP(A32,'Hospitalisation Details'!$A$1:$T$2344,20,0)</f>
        <v>R1013</v>
      </c>
    </row>
    <row r="33" spans="1:18">
      <c r="A33" t="s">
        <v>2338</v>
      </c>
      <c r="B33" s="22" t="str">
        <f>VLOOKUP(A33,'Customer Names'!A33:$E$2335,4,0)</f>
        <v>Welch</v>
      </c>
      <c r="C33" s="25">
        <f>VLOOKUP(A33,'Hospitalisation Details'!$A$1:$T$2344,9,0)</f>
        <v>28096</v>
      </c>
      <c r="D33" s="26">
        <f>VLOOKUP(A33,'Hospitalisation Details'!$A$1:$T$2344,10,0)</f>
        <v>46</v>
      </c>
      <c r="E33" s="26">
        <f>VLOOKUP(A33,'Hospitalisation Details'!$A$1:$T$2344,11,0)</f>
        <v>3</v>
      </c>
      <c r="F33" s="28">
        <f>VLOOKUP(A33,'Medical Examinations'!$A$1:$L$2336,2,0)</f>
        <v>42.35</v>
      </c>
      <c r="G33" s="28">
        <f>VLOOKUP(A33,'Medical Examinations'!$A$1:$L$2336,4,0)</f>
        <v>5.08</v>
      </c>
      <c r="H33" s="30" t="str">
        <f>VLOOKUP(A33,'Medical Examinations'!$A$1:$L$2336,3,0)</f>
        <v>Obesity</v>
      </c>
      <c r="I33" s="30" t="str">
        <f>VLOOKUP(A33,'Medical Examinations'!$A$1:$L$2336,5,0)</f>
        <v>Normal</v>
      </c>
      <c r="J33" s="27" t="str">
        <f>VLOOKUP(A33,'Medical Examinations'!$A$1:$L$2336,6,0)</f>
        <v>yes</v>
      </c>
      <c r="K33" s="27" t="str">
        <f>VLOOKUP(A33,'Medical Examinations'!$A$1:$L$2336,7,0)</f>
        <v>No</v>
      </c>
      <c r="L33" s="27">
        <f>VLOOKUP(A33,'Medical Examinations'!$A$1:$L$2336,10,0)</f>
        <v>0</v>
      </c>
      <c r="M33" s="27" t="str">
        <f>VLOOKUP(A33,'Medical Examinations'!$A$1:$L$2336,12,0)</f>
        <v>yes</v>
      </c>
      <c r="N33" s="27" t="str">
        <f>VLOOKUP(A33,'Medical Examinations'!$A$1:$L$2336,8,0)</f>
        <v>No</v>
      </c>
      <c r="O33" s="29">
        <f>VLOOKUP(A33,'Hospitalisation Details'!$A$1:$T$2344,12,0)</f>
        <v>46151.12</v>
      </c>
      <c r="P33" s="29" t="str">
        <f>VLOOKUP(A33,'Hospitalisation Details'!$A$1:$T$2344,15,0)</f>
        <v>tier - 1</v>
      </c>
      <c r="Q33" s="29" t="str">
        <f>VLOOKUP(A33,'Hospitalisation Details'!$A$1:$T$2344,18,0)</f>
        <v>tier - 3</v>
      </c>
      <c r="R33" s="29" t="str">
        <f>VLOOKUP(A33,'Hospitalisation Details'!$A$1:$T$2344,20,0)</f>
        <v>R1013</v>
      </c>
    </row>
    <row r="34" spans="1:18">
      <c r="A34" t="s">
        <v>2337</v>
      </c>
      <c r="B34" s="22" t="str">
        <f>VLOOKUP(A34,'Customer Names'!A34:$E$2335,4,0)</f>
        <v>Prindiville</v>
      </c>
      <c r="C34" s="25">
        <f>VLOOKUP(A34,'Hospitalisation Details'!$A$1:$T$2344,9,0)</f>
        <v>22984</v>
      </c>
      <c r="D34" s="26">
        <f>VLOOKUP(A34,'Hospitalisation Details'!$A$1:$T$2344,10,0)</f>
        <v>60</v>
      </c>
      <c r="E34" s="26">
        <f>VLOOKUP(A34,'Hospitalisation Details'!$A$1:$T$2344,11,0)</f>
        <v>3</v>
      </c>
      <c r="F34" s="28">
        <f>VLOOKUP(A34,'Medical Examinations'!$A$1:$L$2336,2,0)</f>
        <v>31.35</v>
      </c>
      <c r="G34" s="28">
        <f>VLOOKUP(A34,'Medical Examinations'!$A$1:$L$2336,4,0)</f>
        <v>6.86</v>
      </c>
      <c r="H34" s="30" t="str">
        <f>VLOOKUP(A34,'Medical Examinations'!$A$1:$L$2336,3,0)</f>
        <v>Obesity</v>
      </c>
      <c r="I34" s="30" t="str">
        <f>VLOOKUP(A34,'Medical Examinations'!$A$1:$L$2336,5,0)</f>
        <v>Diabetes</v>
      </c>
      <c r="J34" s="27" t="str">
        <f>VLOOKUP(A34,'Medical Examinations'!$A$1:$L$2336,6,0)</f>
        <v>No</v>
      </c>
      <c r="K34" s="27" t="str">
        <f>VLOOKUP(A34,'Medical Examinations'!$A$1:$L$2336,7,0)</f>
        <v>No</v>
      </c>
      <c r="L34" s="27">
        <f>VLOOKUP(A34,'Medical Examinations'!$A$1:$L$2336,10,0)</f>
        <v>0</v>
      </c>
      <c r="M34" s="27" t="str">
        <f>VLOOKUP(A34,'Medical Examinations'!$A$1:$L$2336,12,0)</f>
        <v>yes</v>
      </c>
      <c r="N34" s="27" t="str">
        <f>VLOOKUP(A34,'Medical Examinations'!$A$1:$L$2336,8,0)</f>
        <v>No</v>
      </c>
      <c r="O34" s="29">
        <f>VLOOKUP(A34,'Hospitalisation Details'!$A$1:$T$2344,12,0)</f>
        <v>46130.53</v>
      </c>
      <c r="P34" s="29" t="str">
        <f>VLOOKUP(A34,'Hospitalisation Details'!$A$1:$T$2344,15,0)</f>
        <v>tier - 1</v>
      </c>
      <c r="Q34" s="29" t="str">
        <f>VLOOKUP(A34,'Hospitalisation Details'!$A$1:$T$2344,18,0)</f>
        <v>tier - 1</v>
      </c>
      <c r="R34" s="29" t="str">
        <f>VLOOKUP(A34,'Hospitalisation Details'!$A$1:$T$2344,20,0)</f>
        <v>R1012</v>
      </c>
    </row>
    <row r="35" spans="1:18">
      <c r="A35" t="s">
        <v>2336</v>
      </c>
      <c r="B35" s="22" t="str">
        <f>VLOOKUP(A35,'Customer Names'!A35:$E$2335,4,0)</f>
        <v>Kincaid</v>
      </c>
      <c r="C35" s="25">
        <f>VLOOKUP(A35,'Hospitalisation Details'!$A$1:$T$2344,9,0)</f>
        <v>31320</v>
      </c>
      <c r="D35" s="26">
        <f>VLOOKUP(A35,'Hospitalisation Details'!$A$1:$T$2344,10,0)</f>
        <v>37</v>
      </c>
      <c r="E35" s="26">
        <f>VLOOKUP(A35,'Hospitalisation Details'!$A$1:$T$2344,11,0)</f>
        <v>2</v>
      </c>
      <c r="F35" s="28">
        <f>VLOOKUP(A35,'Medical Examinations'!$A$1:$L$2336,2,0)</f>
        <v>47.6</v>
      </c>
      <c r="G35" s="28">
        <f>VLOOKUP(A35,'Medical Examinations'!$A$1:$L$2336,4,0)</f>
        <v>5.95</v>
      </c>
      <c r="H35" s="30" t="str">
        <f>VLOOKUP(A35,'Medical Examinations'!$A$1:$L$2336,3,0)</f>
        <v>Obesity</v>
      </c>
      <c r="I35" s="30" t="str">
        <f>VLOOKUP(A35,'Medical Examinations'!$A$1:$L$2336,5,0)</f>
        <v>Pre-diabetes</v>
      </c>
      <c r="J35" s="27" t="str">
        <f>VLOOKUP(A35,'Medical Examinations'!$A$1:$L$2336,6,0)</f>
        <v>yes</v>
      </c>
      <c r="K35" s="27" t="str">
        <f>VLOOKUP(A35,'Medical Examinations'!$A$1:$L$2336,7,0)</f>
        <v>No</v>
      </c>
      <c r="L35" s="27">
        <f>VLOOKUP(A35,'Medical Examinations'!$A$1:$L$2336,10,0)</f>
        <v>0</v>
      </c>
      <c r="M35" s="27" t="str">
        <f>VLOOKUP(A35,'Medical Examinations'!$A$1:$L$2336,12,0)</f>
        <v>yes</v>
      </c>
      <c r="N35" s="27" t="str">
        <f>VLOOKUP(A35,'Medical Examinations'!$A$1:$L$2336,8,0)</f>
        <v>No</v>
      </c>
      <c r="O35" s="29">
        <f>VLOOKUP(A35,'Hospitalisation Details'!$A$1:$T$2344,12,0)</f>
        <v>46113.51</v>
      </c>
      <c r="P35" s="29" t="str">
        <f>VLOOKUP(A35,'Hospitalisation Details'!$A$1:$T$2344,15,0)</f>
        <v>tier - 2</v>
      </c>
      <c r="Q35" s="29" t="str">
        <f>VLOOKUP(A35,'Hospitalisation Details'!$A$1:$T$2344,18,0)</f>
        <v>tier - 3</v>
      </c>
      <c r="R35" s="29" t="str">
        <f>VLOOKUP(A35,'Hospitalisation Details'!$A$1:$T$2344,20,0)</f>
        <v>R1011</v>
      </c>
    </row>
    <row r="36" spans="1:18">
      <c r="A36" t="s">
        <v>2335</v>
      </c>
      <c r="B36" s="22" t="str">
        <f>VLOOKUP(A36,'Customer Names'!A36:$E$2335,4,0)</f>
        <v>Bruestle</v>
      </c>
      <c r="C36" s="25">
        <f>VLOOKUP(A36,'Hospitalisation Details'!$A$1:$T$2344,9,0)</f>
        <v>29079</v>
      </c>
      <c r="D36" s="26">
        <f>VLOOKUP(A36,'Hospitalisation Details'!$A$1:$T$2344,10,0)</f>
        <v>43</v>
      </c>
      <c r="E36" s="26">
        <f>VLOOKUP(A36,'Hospitalisation Details'!$A$1:$T$2344,11,0)</f>
        <v>0</v>
      </c>
      <c r="F36" s="28">
        <f>VLOOKUP(A36,'Medical Examinations'!$A$1:$L$2336,2,0)</f>
        <v>46.2</v>
      </c>
      <c r="G36" s="28">
        <f>VLOOKUP(A36,'Medical Examinations'!$A$1:$L$2336,4,0)</f>
        <v>6.09</v>
      </c>
      <c r="H36" s="30" t="str">
        <f>VLOOKUP(A36,'Medical Examinations'!$A$1:$L$2336,3,0)</f>
        <v>Obesity</v>
      </c>
      <c r="I36" s="30" t="str">
        <f>VLOOKUP(A36,'Medical Examinations'!$A$1:$L$2336,5,0)</f>
        <v>Pre-diabetes</v>
      </c>
      <c r="J36" s="27" t="str">
        <f>VLOOKUP(A36,'Medical Examinations'!$A$1:$L$2336,6,0)</f>
        <v>No</v>
      </c>
      <c r="K36" s="27" t="str">
        <f>VLOOKUP(A36,'Medical Examinations'!$A$1:$L$2336,7,0)</f>
        <v>No</v>
      </c>
      <c r="L36" s="27">
        <f>VLOOKUP(A36,'Medical Examinations'!$A$1:$L$2336,10,0)</f>
        <v>1</v>
      </c>
      <c r="M36" s="27" t="str">
        <f>VLOOKUP(A36,'Medical Examinations'!$A$1:$L$2336,12,0)</f>
        <v>yes</v>
      </c>
      <c r="N36" s="27" t="str">
        <f>VLOOKUP(A36,'Medical Examinations'!$A$1:$L$2336,8,0)</f>
        <v>Yes</v>
      </c>
      <c r="O36" s="29">
        <f>VLOOKUP(A36,'Hospitalisation Details'!$A$1:$T$2344,12,0)</f>
        <v>45863.21</v>
      </c>
      <c r="P36" s="29" t="str">
        <f>VLOOKUP(A36,'Hospitalisation Details'!$A$1:$T$2344,15,0)</f>
        <v>tier - 2</v>
      </c>
      <c r="Q36" s="29" t="str">
        <f>VLOOKUP(A36,'Hospitalisation Details'!$A$1:$T$2344,18,0)</f>
        <v>tier - 1</v>
      </c>
      <c r="R36" s="29" t="str">
        <f>VLOOKUP(A36,'Hospitalisation Details'!$A$1:$T$2344,20,0)</f>
        <v>R1013</v>
      </c>
    </row>
    <row r="37" spans="1:18">
      <c r="A37" t="s">
        <v>2334</v>
      </c>
      <c r="B37" s="22" t="str">
        <f>VLOOKUP(A37,'Customer Names'!A37:$E$2335,4,0)</f>
        <v>Lachance</v>
      </c>
      <c r="C37" s="25">
        <f>VLOOKUP(A37,'Hospitalisation Details'!$A$1:$T$2344,9,0)</f>
        <v>22271</v>
      </c>
      <c r="D37" s="26">
        <f>VLOOKUP(A37,'Hospitalisation Details'!$A$1:$T$2344,10,0)</f>
        <v>62</v>
      </c>
      <c r="E37" s="26">
        <f>VLOOKUP(A37,'Hospitalisation Details'!$A$1:$T$2344,11,0)</f>
        <v>0</v>
      </c>
      <c r="F37" s="28">
        <f>VLOOKUP(A37,'Medical Examinations'!$A$1:$L$2336,2,0)</f>
        <v>32.015000000000001</v>
      </c>
      <c r="G37" s="28">
        <f>VLOOKUP(A37,'Medical Examinations'!$A$1:$L$2336,4,0)</f>
        <v>11.75</v>
      </c>
      <c r="H37" s="30" t="str">
        <f>VLOOKUP(A37,'Medical Examinations'!$A$1:$L$2336,3,0)</f>
        <v>Obesity</v>
      </c>
      <c r="I37" s="30" t="str">
        <f>VLOOKUP(A37,'Medical Examinations'!$A$1:$L$2336,5,0)</f>
        <v>Diabetes</v>
      </c>
      <c r="J37" s="27" t="str">
        <f>VLOOKUP(A37,'Medical Examinations'!$A$1:$L$2336,6,0)</f>
        <v>No</v>
      </c>
      <c r="K37" s="27" t="str">
        <f>VLOOKUP(A37,'Medical Examinations'!$A$1:$L$2336,7,0)</f>
        <v>No</v>
      </c>
      <c r="L37" s="27">
        <f>VLOOKUP(A37,'Medical Examinations'!$A$1:$L$2336,10,0)</f>
        <v>0</v>
      </c>
      <c r="M37" s="27" t="str">
        <f>VLOOKUP(A37,'Medical Examinations'!$A$1:$L$2336,12,0)</f>
        <v>yes</v>
      </c>
      <c r="N37" s="27" t="str">
        <f>VLOOKUP(A37,'Medical Examinations'!$A$1:$L$2336,8,0)</f>
        <v>No</v>
      </c>
      <c r="O37" s="29">
        <f>VLOOKUP(A37,'Hospitalisation Details'!$A$1:$T$2344,12,0)</f>
        <v>45710.21</v>
      </c>
      <c r="P37" s="29" t="str">
        <f>VLOOKUP(A37,'Hospitalisation Details'!$A$1:$T$2344,15,0)</f>
        <v>tier - 2</v>
      </c>
      <c r="Q37" s="29" t="str">
        <f>VLOOKUP(A37,'Hospitalisation Details'!$A$1:$T$2344,18,0)</f>
        <v>tier - 2</v>
      </c>
      <c r="R37" s="29" t="str">
        <f>VLOOKUP(A37,'Hospitalisation Details'!$A$1:$T$2344,20,0)</f>
        <v>R1016</v>
      </c>
    </row>
    <row r="38" spans="1:18">
      <c r="A38" t="s">
        <v>2333</v>
      </c>
      <c r="B38" s="22" t="str">
        <f>VLOOKUP(A38,'Customer Names'!A38:$E$2335,4,0)</f>
        <v>Eason</v>
      </c>
      <c r="C38" s="25">
        <f>VLOOKUP(A38,'Hospitalisation Details'!$A$1:$T$2344,9,0)</f>
        <v>27250</v>
      </c>
      <c r="D38" s="26">
        <f>VLOOKUP(A38,'Hospitalisation Details'!$A$1:$T$2344,10,0)</f>
        <v>48</v>
      </c>
      <c r="E38" s="26">
        <f>VLOOKUP(A38,'Hospitalisation Details'!$A$1:$T$2344,11,0)</f>
        <v>2</v>
      </c>
      <c r="F38" s="28">
        <f>VLOOKUP(A38,'Medical Examinations'!$A$1:$L$2336,2,0)</f>
        <v>40.564999999999998</v>
      </c>
      <c r="G38" s="28">
        <f>VLOOKUP(A38,'Medical Examinations'!$A$1:$L$2336,4,0)</f>
        <v>7.37</v>
      </c>
      <c r="H38" s="30" t="str">
        <f>VLOOKUP(A38,'Medical Examinations'!$A$1:$L$2336,3,0)</f>
        <v>Obesity</v>
      </c>
      <c r="I38" s="30" t="str">
        <f>VLOOKUP(A38,'Medical Examinations'!$A$1:$L$2336,5,0)</f>
        <v>Diabetes</v>
      </c>
      <c r="J38" s="27" t="str">
        <f>VLOOKUP(A38,'Medical Examinations'!$A$1:$L$2336,6,0)</f>
        <v>No</v>
      </c>
      <c r="K38" s="27" t="str">
        <f>VLOOKUP(A38,'Medical Examinations'!$A$1:$L$2336,7,0)</f>
        <v>No</v>
      </c>
      <c r="L38" s="27">
        <f>VLOOKUP(A38,'Medical Examinations'!$A$1:$L$2336,10,0)</f>
        <v>0</v>
      </c>
      <c r="M38" s="27" t="str">
        <f>VLOOKUP(A38,'Medical Examinations'!$A$1:$L$2336,12,0)</f>
        <v>yes</v>
      </c>
      <c r="N38" s="27" t="str">
        <f>VLOOKUP(A38,'Medical Examinations'!$A$1:$L$2336,8,0)</f>
        <v>No</v>
      </c>
      <c r="O38" s="29">
        <f>VLOOKUP(A38,'Hospitalisation Details'!$A$1:$T$2344,12,0)</f>
        <v>45702.02</v>
      </c>
      <c r="P38" s="29" t="str">
        <f>VLOOKUP(A38,'Hospitalisation Details'!$A$1:$T$2344,15,0)</f>
        <v>tier - 2</v>
      </c>
      <c r="Q38" s="29" t="str">
        <f>VLOOKUP(A38,'Hospitalisation Details'!$A$1:$T$2344,18,0)</f>
        <v>tier - 2</v>
      </c>
      <c r="R38" s="29" t="str">
        <f>VLOOKUP(A38,'Hospitalisation Details'!$A$1:$T$2344,20,0)</f>
        <v>R1012</v>
      </c>
    </row>
    <row r="39" spans="1:18">
      <c r="A39" t="s">
        <v>2332</v>
      </c>
      <c r="B39" s="22" t="str">
        <f>VLOOKUP(A39,'Customer Names'!A39:$E$2335,4,0)</f>
        <v>Grummon</v>
      </c>
      <c r="C39" s="25">
        <f>VLOOKUP(A39,'Hospitalisation Details'!$A$1:$T$2344,9,0)</f>
        <v>22997</v>
      </c>
      <c r="D39" s="26">
        <f>VLOOKUP(A39,'Hospitalisation Details'!$A$1:$T$2344,10,0)</f>
        <v>60</v>
      </c>
      <c r="E39" s="26">
        <f>VLOOKUP(A39,'Hospitalisation Details'!$A$1:$T$2344,11,0)</f>
        <v>0</v>
      </c>
      <c r="F39" s="28">
        <f>VLOOKUP(A39,'Medical Examinations'!$A$1:$L$2336,2,0)</f>
        <v>32.450000000000003</v>
      </c>
      <c r="G39" s="28">
        <f>VLOOKUP(A39,'Medical Examinations'!$A$1:$L$2336,4,0)</f>
        <v>11.91</v>
      </c>
      <c r="H39" s="30" t="str">
        <f>VLOOKUP(A39,'Medical Examinations'!$A$1:$L$2336,3,0)</f>
        <v>Obesity</v>
      </c>
      <c r="I39" s="30" t="str">
        <f>VLOOKUP(A39,'Medical Examinations'!$A$1:$L$2336,5,0)</f>
        <v>Diabetes</v>
      </c>
      <c r="J39" s="27" t="str">
        <f>VLOOKUP(A39,'Medical Examinations'!$A$1:$L$2336,6,0)</f>
        <v>No</v>
      </c>
      <c r="K39" s="27" t="str">
        <f>VLOOKUP(A39,'Medical Examinations'!$A$1:$L$2336,7,0)</f>
        <v>No</v>
      </c>
      <c r="L39" s="27">
        <f>VLOOKUP(A39,'Medical Examinations'!$A$1:$L$2336,10,0)</f>
        <v>0</v>
      </c>
      <c r="M39" s="27" t="str">
        <f>VLOOKUP(A39,'Medical Examinations'!$A$1:$L$2336,12,0)</f>
        <v>yes</v>
      </c>
      <c r="N39" s="27" t="str">
        <f>VLOOKUP(A39,'Medical Examinations'!$A$1:$L$2336,8,0)</f>
        <v>No</v>
      </c>
      <c r="O39" s="29">
        <f>VLOOKUP(A39,'Hospitalisation Details'!$A$1:$T$2344,12,0)</f>
        <v>45008.959999999999</v>
      </c>
      <c r="P39" s="29" t="str">
        <f>VLOOKUP(A39,'Hospitalisation Details'!$A$1:$T$2344,15,0)</f>
        <v>tier - 2</v>
      </c>
      <c r="Q39" s="29" t="str">
        <f>VLOOKUP(A39,'Hospitalisation Details'!$A$1:$T$2344,18,0)</f>
        <v>tier - 2</v>
      </c>
      <c r="R39" s="29" t="str">
        <f>VLOOKUP(A39,'Hospitalisation Details'!$A$1:$T$2344,20,0)</f>
        <v>R1013</v>
      </c>
    </row>
    <row r="40" spans="1:18">
      <c r="A40" t="s">
        <v>2331</v>
      </c>
      <c r="B40" s="22" t="str">
        <f>VLOOKUP(A40,'Customer Names'!A40:$E$2335,4,0)</f>
        <v>Vanwechel</v>
      </c>
      <c r="C40" s="25">
        <f>VLOOKUP(A40,'Hospitalisation Details'!$A$1:$T$2344,9,0)</f>
        <v>26158</v>
      </c>
      <c r="D40" s="26">
        <f>VLOOKUP(A40,'Hospitalisation Details'!$A$1:$T$2344,10,0)</f>
        <v>51</v>
      </c>
      <c r="E40" s="26">
        <f>VLOOKUP(A40,'Hospitalisation Details'!$A$1:$T$2344,11,0)</f>
        <v>2</v>
      </c>
      <c r="F40" s="28">
        <f>VLOOKUP(A40,'Medical Examinations'!$A$1:$L$2336,2,0)</f>
        <v>34.96</v>
      </c>
      <c r="G40" s="28">
        <f>VLOOKUP(A40,'Medical Examinations'!$A$1:$L$2336,4,0)</f>
        <v>6.52</v>
      </c>
      <c r="H40" s="30" t="str">
        <f>VLOOKUP(A40,'Medical Examinations'!$A$1:$L$2336,3,0)</f>
        <v>Obesity</v>
      </c>
      <c r="I40" s="30" t="str">
        <f>VLOOKUP(A40,'Medical Examinations'!$A$1:$L$2336,5,0)</f>
        <v>Diabetes</v>
      </c>
      <c r="J40" s="27" t="str">
        <f>VLOOKUP(A40,'Medical Examinations'!$A$1:$L$2336,6,0)</f>
        <v>No</v>
      </c>
      <c r="K40" s="27" t="str">
        <f>VLOOKUP(A40,'Medical Examinations'!$A$1:$L$2336,7,0)</f>
        <v>No</v>
      </c>
      <c r="L40" s="27">
        <f>VLOOKUP(A40,'Medical Examinations'!$A$1:$L$2336,10,0)</f>
        <v>0</v>
      </c>
      <c r="M40" s="27" t="str">
        <f>VLOOKUP(A40,'Medical Examinations'!$A$1:$L$2336,12,0)</f>
        <v>yes</v>
      </c>
      <c r="N40" s="27" t="str">
        <f>VLOOKUP(A40,'Medical Examinations'!$A$1:$L$2336,8,0)</f>
        <v>No</v>
      </c>
      <c r="O40" s="29">
        <f>VLOOKUP(A40,'Hospitalisation Details'!$A$1:$T$2344,12,0)</f>
        <v>44641.2</v>
      </c>
      <c r="P40" s="29" t="str">
        <f>VLOOKUP(A40,'Hospitalisation Details'!$A$1:$T$2344,15,0)</f>
        <v>tier - 2</v>
      </c>
      <c r="Q40" s="29" t="str">
        <f>VLOOKUP(A40,'Hospitalisation Details'!$A$1:$T$2344,18,0)</f>
        <v>tier - 3</v>
      </c>
      <c r="R40" s="29" t="str">
        <f>VLOOKUP(A40,'Hospitalisation Details'!$A$1:$T$2344,20,0)</f>
        <v>R1024</v>
      </c>
    </row>
    <row r="41" spans="1:18">
      <c r="A41" t="s">
        <v>2330</v>
      </c>
      <c r="B41" s="22" t="str">
        <f>VLOOKUP(A41,'Customer Names'!A41:$E$2335,4,0)</f>
        <v>Fisher</v>
      </c>
      <c r="C41" s="25">
        <f>VLOOKUP(A41,'Hospitalisation Details'!$A$1:$T$2344,9,0)</f>
        <v>34253</v>
      </c>
      <c r="D41" s="26">
        <f>VLOOKUP(A41,'Hospitalisation Details'!$A$1:$T$2344,10,0)</f>
        <v>29</v>
      </c>
      <c r="E41" s="26">
        <f>VLOOKUP(A41,'Hospitalisation Details'!$A$1:$T$2344,11,0)</f>
        <v>2</v>
      </c>
      <c r="F41" s="28">
        <f>VLOOKUP(A41,'Medical Examinations'!$A$1:$L$2336,2,0)</f>
        <v>35.5</v>
      </c>
      <c r="G41" s="28">
        <f>VLOOKUP(A41,'Medical Examinations'!$A$1:$L$2336,4,0)</f>
        <v>5.14</v>
      </c>
      <c r="H41" s="30" t="str">
        <f>VLOOKUP(A41,'Medical Examinations'!$A$1:$L$2336,3,0)</f>
        <v>Obesity</v>
      </c>
      <c r="I41" s="30" t="str">
        <f>VLOOKUP(A41,'Medical Examinations'!$A$1:$L$2336,5,0)</f>
        <v>Normal</v>
      </c>
      <c r="J41" s="27" t="str">
        <f>VLOOKUP(A41,'Medical Examinations'!$A$1:$L$2336,6,0)</f>
        <v>No</v>
      </c>
      <c r="K41" s="27" t="str">
        <f>VLOOKUP(A41,'Medical Examinations'!$A$1:$L$2336,7,0)</f>
        <v>No</v>
      </c>
      <c r="L41" s="27">
        <f>VLOOKUP(A41,'Medical Examinations'!$A$1:$L$2336,10,0)</f>
        <v>1</v>
      </c>
      <c r="M41" s="27" t="str">
        <f>VLOOKUP(A41,'Medical Examinations'!$A$1:$L$2336,12,0)</f>
        <v>yes</v>
      </c>
      <c r="N41" s="27" t="str">
        <f>VLOOKUP(A41,'Medical Examinations'!$A$1:$L$2336,8,0)</f>
        <v>Yes</v>
      </c>
      <c r="O41" s="29">
        <f>VLOOKUP(A41,'Hospitalisation Details'!$A$1:$T$2344,12,0)</f>
        <v>44585.46</v>
      </c>
      <c r="P41" s="29" t="str">
        <f>VLOOKUP(A41,'Hospitalisation Details'!$A$1:$T$2344,15,0)</f>
        <v>tier - 2</v>
      </c>
      <c r="Q41" s="29" t="str">
        <f>VLOOKUP(A41,'Hospitalisation Details'!$A$1:$T$2344,18,0)</f>
        <v>tier - 2</v>
      </c>
      <c r="R41" s="29" t="str">
        <f>VLOOKUP(A41,'Hospitalisation Details'!$A$1:$T$2344,20,0)</f>
        <v>R1011</v>
      </c>
    </row>
    <row r="42" spans="1:18">
      <c r="A42" t="s">
        <v>2329</v>
      </c>
      <c r="B42" s="22" t="str">
        <f>VLOOKUP(A42,'Customer Names'!A42:$E$2335,4,0)</f>
        <v>Jenkins</v>
      </c>
      <c r="C42" s="25">
        <f>VLOOKUP(A42,'Hospitalisation Details'!$A$1:$T$2344,9,0)</f>
        <v>36740</v>
      </c>
      <c r="D42" s="26">
        <f>VLOOKUP(A42,'Hospitalisation Details'!$A$1:$T$2344,10,0)</f>
        <v>22</v>
      </c>
      <c r="E42" s="26">
        <f>VLOOKUP(A42,'Hospitalisation Details'!$A$1:$T$2344,11,0)</f>
        <v>1</v>
      </c>
      <c r="F42" s="28">
        <f>VLOOKUP(A42,'Medical Examinations'!$A$1:$L$2336,2,0)</f>
        <v>52.58</v>
      </c>
      <c r="G42" s="28">
        <f>VLOOKUP(A42,'Medical Examinations'!$A$1:$L$2336,4,0)</f>
        <v>4.1900000000000004</v>
      </c>
      <c r="H42" s="30" t="str">
        <f>VLOOKUP(A42,'Medical Examinations'!$A$1:$L$2336,3,0)</f>
        <v>Obesity</v>
      </c>
      <c r="I42" s="30" t="str">
        <f>VLOOKUP(A42,'Medical Examinations'!$A$1:$L$2336,5,0)</f>
        <v>Normal</v>
      </c>
      <c r="J42" s="27" t="str">
        <f>VLOOKUP(A42,'Medical Examinations'!$A$1:$L$2336,6,0)</f>
        <v>No</v>
      </c>
      <c r="K42" s="27" t="str">
        <f>VLOOKUP(A42,'Medical Examinations'!$A$1:$L$2336,7,0)</f>
        <v>yes</v>
      </c>
      <c r="L42" s="27">
        <f>VLOOKUP(A42,'Medical Examinations'!$A$1:$L$2336,10,0)</f>
        <v>1</v>
      </c>
      <c r="M42" s="27" t="str">
        <f>VLOOKUP(A42,'Medical Examinations'!$A$1:$L$2336,12,0)</f>
        <v>yes</v>
      </c>
      <c r="N42" s="27" t="str">
        <f>VLOOKUP(A42,'Medical Examinations'!$A$1:$L$2336,8,0)</f>
        <v>No</v>
      </c>
      <c r="O42" s="29">
        <f>VLOOKUP(A42,'Hospitalisation Details'!$A$1:$T$2344,12,0)</f>
        <v>44501.4</v>
      </c>
      <c r="P42" s="29" t="str">
        <f>VLOOKUP(A42,'Hospitalisation Details'!$A$1:$T$2344,15,0)</f>
        <v>tier - 2</v>
      </c>
      <c r="Q42" s="29" t="str">
        <f>VLOOKUP(A42,'Hospitalisation Details'!$A$1:$T$2344,18,0)</f>
        <v>tier - 3</v>
      </c>
      <c r="R42" s="29" t="str">
        <f>VLOOKUP(A42,'Hospitalisation Details'!$A$1:$T$2344,20,0)</f>
        <v>R1013</v>
      </c>
    </row>
    <row r="43" spans="1:18">
      <c r="A43" t="s">
        <v>2328</v>
      </c>
      <c r="B43" s="22" t="str">
        <f>VLOOKUP(A43,'Customer Names'!A43:$E$2335,4,0)</f>
        <v>Peters</v>
      </c>
      <c r="C43" s="25">
        <f>VLOOKUP(A43,'Hospitalisation Details'!$A$1:$T$2344,9,0)</f>
        <v>24729</v>
      </c>
      <c r="D43" s="26">
        <f>VLOOKUP(A43,'Hospitalisation Details'!$A$1:$T$2344,10,0)</f>
        <v>55</v>
      </c>
      <c r="E43" s="26">
        <f>VLOOKUP(A43,'Hospitalisation Details'!$A$1:$T$2344,11,0)</f>
        <v>0</v>
      </c>
      <c r="F43" s="28">
        <f>VLOOKUP(A43,'Medical Examinations'!$A$1:$L$2336,2,0)</f>
        <v>35.200000000000003</v>
      </c>
      <c r="G43" s="28">
        <f>VLOOKUP(A43,'Medical Examinations'!$A$1:$L$2336,4,0)</f>
        <v>11.68</v>
      </c>
      <c r="H43" s="30" t="str">
        <f>VLOOKUP(A43,'Medical Examinations'!$A$1:$L$2336,3,0)</f>
        <v>Obesity</v>
      </c>
      <c r="I43" s="30" t="str">
        <f>VLOOKUP(A43,'Medical Examinations'!$A$1:$L$2336,5,0)</f>
        <v>Diabetes</v>
      </c>
      <c r="J43" s="27" t="str">
        <f>VLOOKUP(A43,'Medical Examinations'!$A$1:$L$2336,6,0)</f>
        <v>yes</v>
      </c>
      <c r="K43" s="27" t="str">
        <f>VLOOKUP(A43,'Medical Examinations'!$A$1:$L$2336,7,0)</f>
        <v>No</v>
      </c>
      <c r="L43" s="27">
        <f>VLOOKUP(A43,'Medical Examinations'!$A$1:$L$2336,10,0)</f>
        <v>0</v>
      </c>
      <c r="M43" s="27" t="str">
        <f>VLOOKUP(A43,'Medical Examinations'!$A$1:$L$2336,12,0)</f>
        <v>yes</v>
      </c>
      <c r="N43" s="27" t="str">
        <f>VLOOKUP(A43,'Medical Examinations'!$A$1:$L$2336,8,0)</f>
        <v>No</v>
      </c>
      <c r="O43" s="29">
        <f>VLOOKUP(A43,'Hospitalisation Details'!$A$1:$T$2344,12,0)</f>
        <v>44423.8</v>
      </c>
      <c r="P43" s="29" t="str">
        <f>VLOOKUP(A43,'Hospitalisation Details'!$A$1:$T$2344,15,0)</f>
        <v>tier - 2</v>
      </c>
      <c r="Q43" s="29" t="str">
        <f>VLOOKUP(A43,'Hospitalisation Details'!$A$1:$T$2344,18,0)</f>
        <v>tier - 3</v>
      </c>
      <c r="R43" s="29" t="str">
        <f>VLOOKUP(A43,'Hospitalisation Details'!$A$1:$T$2344,20,0)</f>
        <v>R1013</v>
      </c>
    </row>
    <row r="44" spans="1:18">
      <c r="A44" t="s">
        <v>2327</v>
      </c>
      <c r="B44" s="22" t="str">
        <f>VLOOKUP(A44,'Customer Names'!A44:$E$2335,4,0)</f>
        <v>Aha</v>
      </c>
      <c r="C44" s="25">
        <f>VLOOKUP(A44,'Hospitalisation Details'!$A$1:$T$2344,9,0)</f>
        <v>26235</v>
      </c>
      <c r="D44" s="26">
        <f>VLOOKUP(A44,'Hospitalisation Details'!$A$1:$T$2344,10,0)</f>
        <v>51</v>
      </c>
      <c r="E44" s="26">
        <f>VLOOKUP(A44,'Hospitalisation Details'!$A$1:$T$2344,11,0)</f>
        <v>0</v>
      </c>
      <c r="F44" s="28">
        <f>VLOOKUP(A44,'Medical Examinations'!$A$1:$L$2336,2,0)</f>
        <v>38.06</v>
      </c>
      <c r="G44" s="28">
        <f>VLOOKUP(A44,'Medical Examinations'!$A$1:$L$2336,4,0)</f>
        <v>6.98</v>
      </c>
      <c r="H44" s="30" t="str">
        <f>VLOOKUP(A44,'Medical Examinations'!$A$1:$L$2336,3,0)</f>
        <v>Obesity</v>
      </c>
      <c r="I44" s="30" t="str">
        <f>VLOOKUP(A44,'Medical Examinations'!$A$1:$L$2336,5,0)</f>
        <v>Diabetes</v>
      </c>
      <c r="J44" s="27" t="str">
        <f>VLOOKUP(A44,'Medical Examinations'!$A$1:$L$2336,6,0)</f>
        <v>No</v>
      </c>
      <c r="K44" s="27" t="str">
        <f>VLOOKUP(A44,'Medical Examinations'!$A$1:$L$2336,7,0)</f>
        <v>No</v>
      </c>
      <c r="L44" s="27">
        <f>VLOOKUP(A44,'Medical Examinations'!$A$1:$L$2336,10,0)</f>
        <v>0</v>
      </c>
      <c r="M44" s="27" t="str">
        <f>VLOOKUP(A44,'Medical Examinations'!$A$1:$L$2336,12,0)</f>
        <v>yes</v>
      </c>
      <c r="N44" s="27" t="str">
        <f>VLOOKUP(A44,'Medical Examinations'!$A$1:$L$2336,8,0)</f>
        <v>No</v>
      </c>
      <c r="O44" s="29">
        <f>VLOOKUP(A44,'Hospitalisation Details'!$A$1:$T$2344,12,0)</f>
        <v>44400.41</v>
      </c>
      <c r="P44" s="29" t="str">
        <f>VLOOKUP(A44,'Hospitalisation Details'!$A$1:$T$2344,15,0)</f>
        <v>tier - 2</v>
      </c>
      <c r="Q44" s="29" t="str">
        <f>VLOOKUP(A44,'Hospitalisation Details'!$A$1:$T$2344,18,0)</f>
        <v>tier - 2</v>
      </c>
      <c r="R44" s="29" t="str">
        <f>VLOOKUP(A44,'Hospitalisation Details'!$A$1:$T$2344,20,0)</f>
        <v>R1013</v>
      </c>
    </row>
    <row r="45" spans="1:18">
      <c r="A45" t="s">
        <v>2326</v>
      </c>
      <c r="B45" s="22" t="str">
        <f>VLOOKUP(A45,'Customer Names'!A45:$E$2335,4,0)</f>
        <v>McElwain</v>
      </c>
      <c r="C45" s="25">
        <f>VLOOKUP(A45,'Hospitalisation Details'!$A$1:$T$2344,9,0)</f>
        <v>25166</v>
      </c>
      <c r="D45" s="26">
        <f>VLOOKUP(A45,'Hospitalisation Details'!$A$1:$T$2344,10,0)</f>
        <v>54</v>
      </c>
      <c r="E45" s="26">
        <f>VLOOKUP(A45,'Hospitalisation Details'!$A$1:$T$2344,11,0)</f>
        <v>2</v>
      </c>
      <c r="F45" s="28">
        <f>VLOOKUP(A45,'Medical Examinations'!$A$1:$L$2336,2,0)</f>
        <v>34.21</v>
      </c>
      <c r="G45" s="28">
        <f>VLOOKUP(A45,'Medical Examinations'!$A$1:$L$2336,4,0)</f>
        <v>8.34</v>
      </c>
      <c r="H45" s="30" t="str">
        <f>VLOOKUP(A45,'Medical Examinations'!$A$1:$L$2336,3,0)</f>
        <v>Obesity</v>
      </c>
      <c r="I45" s="30" t="str">
        <f>VLOOKUP(A45,'Medical Examinations'!$A$1:$L$2336,5,0)</f>
        <v>Diabetes</v>
      </c>
      <c r="J45" s="27" t="str">
        <f>VLOOKUP(A45,'Medical Examinations'!$A$1:$L$2336,6,0)</f>
        <v>No</v>
      </c>
      <c r="K45" s="27" t="str">
        <f>VLOOKUP(A45,'Medical Examinations'!$A$1:$L$2336,7,0)</f>
        <v>No</v>
      </c>
      <c r="L45" s="27">
        <f>VLOOKUP(A45,'Medical Examinations'!$A$1:$L$2336,10,0)</f>
        <v>0</v>
      </c>
      <c r="M45" s="27" t="str">
        <f>VLOOKUP(A45,'Medical Examinations'!$A$1:$L$2336,12,0)</f>
        <v>yes</v>
      </c>
      <c r="N45" s="27" t="str">
        <f>VLOOKUP(A45,'Medical Examinations'!$A$1:$L$2336,8,0)</f>
        <v>No</v>
      </c>
      <c r="O45" s="29">
        <f>VLOOKUP(A45,'Hospitalisation Details'!$A$1:$T$2344,12,0)</f>
        <v>44260.75</v>
      </c>
      <c r="P45" s="29" t="str">
        <f>VLOOKUP(A45,'Hospitalisation Details'!$A$1:$T$2344,15,0)</f>
        <v>tier - 2</v>
      </c>
      <c r="Q45" s="29" t="str">
        <f>VLOOKUP(A45,'Hospitalisation Details'!$A$1:$T$2344,18,0)</f>
        <v>tier - 1</v>
      </c>
      <c r="R45" s="29" t="str">
        <f>VLOOKUP(A45,'Hospitalisation Details'!$A$1:$T$2344,20,0)</f>
        <v>R1013</v>
      </c>
    </row>
    <row r="46" spans="1:18">
      <c r="A46" t="s">
        <v>2325</v>
      </c>
      <c r="B46" s="22" t="str">
        <f>VLOOKUP(A46,'Customer Names'!A46:$E$2335,4,0)</f>
        <v>Januszewski</v>
      </c>
      <c r="C46" s="25">
        <f>VLOOKUP(A46,'Hospitalisation Details'!$A$1:$T$2344,9,0)</f>
        <v>27546</v>
      </c>
      <c r="D46" s="26">
        <f>VLOOKUP(A46,'Hospitalisation Details'!$A$1:$T$2344,10,0)</f>
        <v>48</v>
      </c>
      <c r="E46" s="26">
        <f>VLOOKUP(A46,'Hospitalisation Details'!$A$1:$T$2344,11,0)</f>
        <v>2</v>
      </c>
      <c r="F46" s="28">
        <f>VLOOKUP(A46,'Medical Examinations'!$A$1:$L$2336,2,0)</f>
        <v>38.94</v>
      </c>
      <c r="G46" s="28">
        <f>VLOOKUP(A46,'Medical Examinations'!$A$1:$L$2336,4,0)</f>
        <v>8.49</v>
      </c>
      <c r="H46" s="30" t="str">
        <f>VLOOKUP(A46,'Medical Examinations'!$A$1:$L$2336,3,0)</f>
        <v>Obesity</v>
      </c>
      <c r="I46" s="30" t="str">
        <f>VLOOKUP(A46,'Medical Examinations'!$A$1:$L$2336,5,0)</f>
        <v>Diabetes</v>
      </c>
      <c r="J46" s="27" t="str">
        <f>VLOOKUP(A46,'Medical Examinations'!$A$1:$L$2336,6,0)</f>
        <v>yes</v>
      </c>
      <c r="K46" s="27" t="str">
        <f>VLOOKUP(A46,'Medical Examinations'!$A$1:$L$2336,7,0)</f>
        <v>No</v>
      </c>
      <c r="L46" s="27">
        <f>VLOOKUP(A46,'Medical Examinations'!$A$1:$L$2336,10,0)</f>
        <v>1</v>
      </c>
      <c r="M46" s="27" t="str">
        <f>VLOOKUP(A46,'Medical Examinations'!$A$1:$L$2336,12,0)</f>
        <v>yes</v>
      </c>
      <c r="N46" s="27" t="str">
        <f>VLOOKUP(A46,'Medical Examinations'!$A$1:$L$2336,8,0)</f>
        <v>No</v>
      </c>
      <c r="O46" s="29">
        <f>VLOOKUP(A46,'Hospitalisation Details'!$A$1:$T$2344,12,0)</f>
        <v>44202.65</v>
      </c>
      <c r="P46" s="29" t="str">
        <f>VLOOKUP(A46,'Hospitalisation Details'!$A$1:$T$2344,15,0)</f>
        <v>tier - 2</v>
      </c>
      <c r="Q46" s="29" t="str">
        <f>VLOOKUP(A46,'Hospitalisation Details'!$A$1:$T$2344,18,0)</f>
        <v>tier - 2</v>
      </c>
      <c r="R46" s="29" t="str">
        <f>VLOOKUP(A46,'Hospitalisation Details'!$A$1:$T$2344,20,0)</f>
        <v>R1013</v>
      </c>
    </row>
    <row r="47" spans="1:18">
      <c r="A47" t="s">
        <v>2324</v>
      </c>
      <c r="B47" s="22" t="str">
        <f>VLOOKUP(A47,'Customer Names'!A47:$E$2335,4,0)</f>
        <v>Rohne</v>
      </c>
      <c r="C47" s="25">
        <f>VLOOKUP(A47,'Hospitalisation Details'!$A$1:$T$2344,9,0)</f>
        <v>32340</v>
      </c>
      <c r="D47" s="26">
        <f>VLOOKUP(A47,'Hospitalisation Details'!$A$1:$T$2344,10,0)</f>
        <v>34</v>
      </c>
      <c r="E47" s="26">
        <f>VLOOKUP(A47,'Hospitalisation Details'!$A$1:$T$2344,11,0)</f>
        <v>1</v>
      </c>
      <c r="F47" s="28">
        <f>VLOOKUP(A47,'Medical Examinations'!$A$1:$L$2336,2,0)</f>
        <v>30.21</v>
      </c>
      <c r="G47" s="28">
        <f>VLOOKUP(A47,'Medical Examinations'!$A$1:$L$2336,4,0)</f>
        <v>5.34</v>
      </c>
      <c r="H47" s="30" t="str">
        <f>VLOOKUP(A47,'Medical Examinations'!$A$1:$L$2336,3,0)</f>
        <v>Obesity</v>
      </c>
      <c r="I47" s="30" t="str">
        <f>VLOOKUP(A47,'Medical Examinations'!$A$1:$L$2336,5,0)</f>
        <v>Normal</v>
      </c>
      <c r="J47" s="27" t="str">
        <f>VLOOKUP(A47,'Medical Examinations'!$A$1:$L$2336,6,0)</f>
        <v>yes</v>
      </c>
      <c r="K47" s="27" t="str">
        <f>VLOOKUP(A47,'Medical Examinations'!$A$1:$L$2336,7,0)</f>
        <v>No</v>
      </c>
      <c r="L47" s="27">
        <f>VLOOKUP(A47,'Medical Examinations'!$A$1:$L$2336,10,0)</f>
        <v>1</v>
      </c>
      <c r="M47" s="27" t="str">
        <f>VLOOKUP(A47,'Medical Examinations'!$A$1:$L$2336,12,0)</f>
        <v>yes</v>
      </c>
      <c r="N47" s="27" t="str">
        <f>VLOOKUP(A47,'Medical Examinations'!$A$1:$L$2336,8,0)</f>
        <v>No</v>
      </c>
      <c r="O47" s="29">
        <f>VLOOKUP(A47,'Hospitalisation Details'!$A$1:$T$2344,12,0)</f>
        <v>43943.88</v>
      </c>
      <c r="P47" s="29" t="str">
        <f>VLOOKUP(A47,'Hospitalisation Details'!$A$1:$T$2344,15,0)</f>
        <v>tier - 2</v>
      </c>
      <c r="Q47" s="29" t="str">
        <f>VLOOKUP(A47,'Hospitalisation Details'!$A$1:$T$2344,18,0)</f>
        <v>tier - 1</v>
      </c>
      <c r="R47" s="29" t="str">
        <f>VLOOKUP(A47,'Hospitalisation Details'!$A$1:$T$2344,20,0)</f>
        <v>R1012</v>
      </c>
    </row>
    <row r="48" spans="1:18">
      <c r="A48" t="s">
        <v>2323</v>
      </c>
      <c r="B48" s="22" t="str">
        <f>VLOOKUP(A48,'Customer Names'!A48:$E$2335,4,0)</f>
        <v>O'Grady</v>
      </c>
      <c r="C48" s="25">
        <f>VLOOKUP(A48,'Hospitalisation Details'!$A$1:$T$2344,9,0)</f>
        <v>24385</v>
      </c>
      <c r="D48" s="26">
        <f>VLOOKUP(A48,'Hospitalisation Details'!$A$1:$T$2344,10,0)</f>
        <v>56</v>
      </c>
      <c r="E48" s="26">
        <f>VLOOKUP(A48,'Hospitalisation Details'!$A$1:$T$2344,11,0)</f>
        <v>0</v>
      </c>
      <c r="F48" s="28">
        <f>VLOOKUP(A48,'Medical Examinations'!$A$1:$L$2336,2,0)</f>
        <v>33.630000000000003</v>
      </c>
      <c r="G48" s="28">
        <f>VLOOKUP(A48,'Medical Examinations'!$A$1:$L$2336,4,0)</f>
        <v>4.43</v>
      </c>
      <c r="H48" s="30" t="str">
        <f>VLOOKUP(A48,'Medical Examinations'!$A$1:$L$2336,3,0)</f>
        <v>Obesity</v>
      </c>
      <c r="I48" s="30" t="str">
        <f>VLOOKUP(A48,'Medical Examinations'!$A$1:$L$2336,5,0)</f>
        <v>Normal</v>
      </c>
      <c r="J48" s="27" t="str">
        <f>VLOOKUP(A48,'Medical Examinations'!$A$1:$L$2336,6,0)</f>
        <v>yes</v>
      </c>
      <c r="K48" s="27" t="str">
        <f>VLOOKUP(A48,'Medical Examinations'!$A$1:$L$2336,7,0)</f>
        <v>No</v>
      </c>
      <c r="L48" s="27">
        <f>VLOOKUP(A48,'Medical Examinations'!$A$1:$L$2336,10,0)</f>
        <v>2</v>
      </c>
      <c r="M48" s="27" t="str">
        <f>VLOOKUP(A48,'Medical Examinations'!$A$1:$L$2336,12,0)</f>
        <v>yes</v>
      </c>
      <c r="N48" s="27" t="str">
        <f>VLOOKUP(A48,'Medical Examinations'!$A$1:$L$2336,8,0)</f>
        <v>No</v>
      </c>
      <c r="O48" s="29">
        <f>VLOOKUP(A48,'Hospitalisation Details'!$A$1:$T$2344,12,0)</f>
        <v>43921.18</v>
      </c>
      <c r="P48" s="29" t="str">
        <f>VLOOKUP(A48,'Hospitalisation Details'!$A$1:$T$2344,15,0)</f>
        <v>tier - 2</v>
      </c>
      <c r="Q48" s="29" t="str">
        <f>VLOOKUP(A48,'Hospitalisation Details'!$A$1:$T$2344,18,0)</f>
        <v>tier - 2</v>
      </c>
      <c r="R48" s="29" t="str">
        <f>VLOOKUP(A48,'Hospitalisation Details'!$A$1:$T$2344,20,0)</f>
        <v>R1012</v>
      </c>
    </row>
    <row r="49" spans="1:18">
      <c r="A49" t="s">
        <v>2322</v>
      </c>
      <c r="B49" s="22" t="str">
        <f>VLOOKUP(A49,'Customer Names'!A49:$E$2335,4,0)</f>
        <v>Peters</v>
      </c>
      <c r="C49" s="25">
        <f>VLOOKUP(A49,'Hospitalisation Details'!$A$1:$T$2344,9,0)</f>
        <v>29535</v>
      </c>
      <c r="D49" s="26">
        <f>VLOOKUP(A49,'Hospitalisation Details'!$A$1:$T$2344,10,0)</f>
        <v>42</v>
      </c>
      <c r="E49" s="26">
        <f>VLOOKUP(A49,'Hospitalisation Details'!$A$1:$T$2344,11,0)</f>
        <v>2</v>
      </c>
      <c r="F49" s="28">
        <f>VLOOKUP(A49,'Medical Examinations'!$A$1:$L$2336,2,0)</f>
        <v>40.369999999999997</v>
      </c>
      <c r="G49" s="28">
        <f>VLOOKUP(A49,'Medical Examinations'!$A$1:$L$2336,4,0)</f>
        <v>4.47</v>
      </c>
      <c r="H49" s="30" t="str">
        <f>VLOOKUP(A49,'Medical Examinations'!$A$1:$L$2336,3,0)</f>
        <v>Obesity</v>
      </c>
      <c r="I49" s="30" t="str">
        <f>VLOOKUP(A49,'Medical Examinations'!$A$1:$L$2336,5,0)</f>
        <v>Normal</v>
      </c>
      <c r="J49" s="27" t="str">
        <f>VLOOKUP(A49,'Medical Examinations'!$A$1:$L$2336,6,0)</f>
        <v>No</v>
      </c>
      <c r="K49" s="27" t="str">
        <f>VLOOKUP(A49,'Medical Examinations'!$A$1:$L$2336,7,0)</f>
        <v>No</v>
      </c>
      <c r="L49" s="27">
        <f>VLOOKUP(A49,'Medical Examinations'!$A$1:$L$2336,10,0)</f>
        <v>0</v>
      </c>
      <c r="M49" s="27" t="str">
        <f>VLOOKUP(A49,'Medical Examinations'!$A$1:$L$2336,12,0)</f>
        <v>yes</v>
      </c>
      <c r="N49" s="27" t="str">
        <f>VLOOKUP(A49,'Medical Examinations'!$A$1:$L$2336,8,0)</f>
        <v>No</v>
      </c>
      <c r="O49" s="29">
        <f>VLOOKUP(A49,'Hospitalisation Details'!$A$1:$T$2344,12,0)</f>
        <v>43896.38</v>
      </c>
      <c r="P49" s="29" t="str">
        <f>VLOOKUP(A49,'Hospitalisation Details'!$A$1:$T$2344,15,0)</f>
        <v>tier - 2</v>
      </c>
      <c r="Q49" s="29" t="str">
        <f>VLOOKUP(A49,'Hospitalisation Details'!$A$1:$T$2344,18,0)</f>
        <v>tier - 1</v>
      </c>
      <c r="R49" s="29" t="str">
        <f>VLOOKUP(A49,'Hospitalisation Details'!$A$1:$T$2344,20,0)</f>
        <v>R1013</v>
      </c>
    </row>
    <row r="50" spans="1:18">
      <c r="A50" t="s">
        <v>2321</v>
      </c>
      <c r="B50" s="22" t="str">
        <f>VLOOKUP(A50,'Customer Names'!A50:$E$2335,4,0)</f>
        <v>De Simone</v>
      </c>
      <c r="C50" s="25">
        <f>VLOOKUP(A50,'Hospitalisation Details'!$A$1:$T$2344,9,0)</f>
        <v>24290</v>
      </c>
      <c r="D50" s="26">
        <f>VLOOKUP(A50,'Hospitalisation Details'!$A$1:$T$2344,10,0)</f>
        <v>56</v>
      </c>
      <c r="E50" s="26">
        <f>VLOOKUP(A50,'Hospitalisation Details'!$A$1:$T$2344,11,0)</f>
        <v>0</v>
      </c>
      <c r="F50" s="28">
        <f>VLOOKUP(A50,'Medical Examinations'!$A$1:$L$2336,2,0)</f>
        <v>53.09</v>
      </c>
      <c r="G50" s="28">
        <f>VLOOKUP(A50,'Medical Examinations'!$A$1:$L$2336,4,0)</f>
        <v>4.82</v>
      </c>
      <c r="H50" s="30" t="str">
        <f>VLOOKUP(A50,'Medical Examinations'!$A$1:$L$2336,3,0)</f>
        <v>Obesity</v>
      </c>
      <c r="I50" s="30" t="str">
        <f>VLOOKUP(A50,'Medical Examinations'!$A$1:$L$2336,5,0)</f>
        <v>Normal</v>
      </c>
      <c r="J50" s="27" t="str">
        <f>VLOOKUP(A50,'Medical Examinations'!$A$1:$L$2336,6,0)</f>
        <v>yes</v>
      </c>
      <c r="K50" s="27" t="str">
        <f>VLOOKUP(A50,'Medical Examinations'!$A$1:$L$2336,7,0)</f>
        <v>No</v>
      </c>
      <c r="L50" s="27">
        <f>VLOOKUP(A50,'Medical Examinations'!$A$1:$L$2336,10,0)</f>
        <v>2</v>
      </c>
      <c r="M50" s="27" t="str">
        <f>VLOOKUP(A50,'Medical Examinations'!$A$1:$L$2336,12,0)</f>
        <v>yes</v>
      </c>
      <c r="N50" s="27" t="str">
        <f>VLOOKUP(A50,'Medical Examinations'!$A$1:$L$2336,8,0)</f>
        <v>No</v>
      </c>
      <c r="O50" s="29">
        <f>VLOOKUP(A50,'Hospitalisation Details'!$A$1:$T$2344,12,0)</f>
        <v>43817.45</v>
      </c>
      <c r="P50" s="29" t="str">
        <f>VLOOKUP(A50,'Hospitalisation Details'!$A$1:$T$2344,15,0)</f>
        <v>tier - 2</v>
      </c>
      <c r="Q50" s="29" t="str">
        <f>VLOOKUP(A50,'Hospitalisation Details'!$A$1:$T$2344,18,0)</f>
        <v>tier - 3</v>
      </c>
      <c r="R50" s="29" t="str">
        <f>VLOOKUP(A50,'Hospitalisation Details'!$A$1:$T$2344,20,0)</f>
        <v>R1012</v>
      </c>
    </row>
    <row r="51" spans="1:18">
      <c r="A51" t="s">
        <v>2320</v>
      </c>
      <c r="B51" s="22" t="str">
        <f>VLOOKUP(A51,'Customer Names'!A51:$E$2335,4,0)</f>
        <v>Beckett</v>
      </c>
      <c r="C51" s="25">
        <f>VLOOKUP(A51,'Hospitalisation Details'!$A$1:$T$2344,9,0)</f>
        <v>24405</v>
      </c>
      <c r="D51" s="26">
        <f>VLOOKUP(A51,'Hospitalisation Details'!$A$1:$T$2344,10,0)</f>
        <v>56</v>
      </c>
      <c r="E51" s="26">
        <f>VLOOKUP(A51,'Hospitalisation Details'!$A$1:$T$2344,11,0)</f>
        <v>2</v>
      </c>
      <c r="F51" s="28">
        <f>VLOOKUP(A51,'Medical Examinations'!$A$1:$L$2336,2,0)</f>
        <v>31.79</v>
      </c>
      <c r="G51" s="28">
        <f>VLOOKUP(A51,'Medical Examinations'!$A$1:$L$2336,4,0)</f>
        <v>5.51</v>
      </c>
      <c r="H51" s="30" t="str">
        <f>VLOOKUP(A51,'Medical Examinations'!$A$1:$L$2336,3,0)</f>
        <v>Obesity</v>
      </c>
      <c r="I51" s="30" t="str">
        <f>VLOOKUP(A51,'Medical Examinations'!$A$1:$L$2336,5,0)</f>
        <v>Normal</v>
      </c>
      <c r="J51" s="27" t="str">
        <f>VLOOKUP(A51,'Medical Examinations'!$A$1:$L$2336,6,0)</f>
        <v>yes</v>
      </c>
      <c r="K51" s="27" t="str">
        <f>VLOOKUP(A51,'Medical Examinations'!$A$1:$L$2336,7,0)</f>
        <v>No</v>
      </c>
      <c r="L51" s="27">
        <f>VLOOKUP(A51,'Medical Examinations'!$A$1:$L$2336,10,0)</f>
        <v>2</v>
      </c>
      <c r="M51" s="27" t="str">
        <f>VLOOKUP(A51,'Medical Examinations'!$A$1:$L$2336,12,0)</f>
        <v>yes</v>
      </c>
      <c r="N51" s="27" t="str">
        <f>VLOOKUP(A51,'Medical Examinations'!$A$1:$L$2336,8,0)</f>
        <v>No</v>
      </c>
      <c r="O51" s="29">
        <f>VLOOKUP(A51,'Hospitalisation Details'!$A$1:$T$2344,12,0)</f>
        <v>43813.87</v>
      </c>
      <c r="P51" s="29" t="str">
        <f>VLOOKUP(A51,'Hospitalisation Details'!$A$1:$T$2344,15,0)</f>
        <v>tier - 2</v>
      </c>
      <c r="Q51" s="29" t="str">
        <f>VLOOKUP(A51,'Hospitalisation Details'!$A$1:$T$2344,18,0)</f>
        <v>tier - 2</v>
      </c>
      <c r="R51" s="29" t="str">
        <f>VLOOKUP(A51,'Hospitalisation Details'!$A$1:$T$2344,20,0)</f>
        <v>R1013</v>
      </c>
    </row>
    <row r="52" spans="1:18">
      <c r="A52" t="s">
        <v>2319</v>
      </c>
      <c r="B52" s="22" t="str">
        <f>VLOOKUP(A52,'Customer Names'!A52:$E$2335,4,0)</f>
        <v>Sobrilsky</v>
      </c>
      <c r="C52" s="25">
        <f>VLOOKUP(A52,'Hospitalisation Details'!$A$1:$T$2344,9,0)</f>
        <v>31775</v>
      </c>
      <c r="D52" s="26">
        <f>VLOOKUP(A52,'Hospitalisation Details'!$A$1:$T$2344,10,0)</f>
        <v>36</v>
      </c>
      <c r="E52" s="26">
        <f>VLOOKUP(A52,'Hospitalisation Details'!$A$1:$T$2344,11,0)</f>
        <v>3</v>
      </c>
      <c r="F52" s="28">
        <f>VLOOKUP(A52,'Medical Examinations'!$A$1:$L$2336,2,0)</f>
        <v>41.895000000000003</v>
      </c>
      <c r="G52" s="28">
        <f>VLOOKUP(A52,'Medical Examinations'!$A$1:$L$2336,4,0)</f>
        <v>10.87</v>
      </c>
      <c r="H52" s="30" t="str">
        <f>VLOOKUP(A52,'Medical Examinations'!$A$1:$L$2336,3,0)</f>
        <v>Obesity</v>
      </c>
      <c r="I52" s="30" t="str">
        <f>VLOOKUP(A52,'Medical Examinations'!$A$1:$L$2336,5,0)</f>
        <v>Diabetes</v>
      </c>
      <c r="J52" s="27" t="str">
        <f>VLOOKUP(A52,'Medical Examinations'!$A$1:$L$2336,6,0)</f>
        <v>yes</v>
      </c>
      <c r="K52" s="27" t="str">
        <f>VLOOKUP(A52,'Medical Examinations'!$A$1:$L$2336,7,0)</f>
        <v>No</v>
      </c>
      <c r="L52" s="27">
        <f>VLOOKUP(A52,'Medical Examinations'!$A$1:$L$2336,10,0)</f>
        <v>1</v>
      </c>
      <c r="M52" s="27" t="str">
        <f>VLOOKUP(A52,'Medical Examinations'!$A$1:$L$2336,12,0)</f>
        <v>yes</v>
      </c>
      <c r="N52" s="27" t="str">
        <f>VLOOKUP(A52,'Medical Examinations'!$A$1:$L$2336,8,0)</f>
        <v>No</v>
      </c>
      <c r="O52" s="29">
        <f>VLOOKUP(A52,'Hospitalisation Details'!$A$1:$T$2344,12,0)</f>
        <v>43753.34</v>
      </c>
      <c r="P52" s="29" t="str">
        <f>VLOOKUP(A52,'Hospitalisation Details'!$A$1:$T$2344,15,0)</f>
        <v>tier - 2</v>
      </c>
      <c r="Q52" s="29" t="str">
        <f>VLOOKUP(A52,'Hospitalisation Details'!$A$1:$T$2344,18,0)</f>
        <v>tier - 1</v>
      </c>
      <c r="R52" s="29" t="str">
        <f>VLOOKUP(A52,'Hospitalisation Details'!$A$1:$T$2344,20,0)</f>
        <v>R1015</v>
      </c>
    </row>
    <row r="53" spans="1:18">
      <c r="A53" t="s">
        <v>2318</v>
      </c>
      <c r="B53" s="22" t="str">
        <f>VLOOKUP(A53,'Customer Names'!A53:$E$2335,4,0)</f>
        <v>Wang</v>
      </c>
      <c r="C53" s="25">
        <f>VLOOKUP(A53,'Hospitalisation Details'!$A$1:$T$2344,9,0)</f>
        <v>23976</v>
      </c>
      <c r="D53" s="26">
        <f>VLOOKUP(A53,'Hospitalisation Details'!$A$1:$T$2344,10,0)</f>
        <v>57</v>
      </c>
      <c r="E53" s="26">
        <f>VLOOKUP(A53,'Hospitalisation Details'!$A$1:$T$2344,11,0)</f>
        <v>0</v>
      </c>
      <c r="F53" s="28">
        <f>VLOOKUP(A53,'Medical Examinations'!$A$1:$L$2336,2,0)</f>
        <v>31.16</v>
      </c>
      <c r="G53" s="28">
        <f>VLOOKUP(A53,'Medical Examinations'!$A$1:$L$2336,4,0)</f>
        <v>9.34</v>
      </c>
      <c r="H53" s="30" t="str">
        <f>VLOOKUP(A53,'Medical Examinations'!$A$1:$L$2336,3,0)</f>
        <v>Obesity</v>
      </c>
      <c r="I53" s="30" t="str">
        <f>VLOOKUP(A53,'Medical Examinations'!$A$1:$L$2336,5,0)</f>
        <v>Diabetes</v>
      </c>
      <c r="J53" s="27" t="str">
        <f>VLOOKUP(A53,'Medical Examinations'!$A$1:$L$2336,6,0)</f>
        <v>No</v>
      </c>
      <c r="K53" s="27" t="str">
        <f>VLOOKUP(A53,'Medical Examinations'!$A$1:$L$2336,7,0)</f>
        <v>No</v>
      </c>
      <c r="L53" s="27">
        <f>VLOOKUP(A53,'Medical Examinations'!$A$1:$L$2336,10,0)</f>
        <v>0</v>
      </c>
      <c r="M53" s="27" t="str">
        <f>VLOOKUP(A53,'Medical Examinations'!$A$1:$L$2336,12,0)</f>
        <v>yes</v>
      </c>
      <c r="N53" s="27" t="str">
        <f>VLOOKUP(A53,'Medical Examinations'!$A$1:$L$2336,8,0)</f>
        <v>No</v>
      </c>
      <c r="O53" s="29">
        <f>VLOOKUP(A53,'Hospitalisation Details'!$A$1:$T$2344,12,0)</f>
        <v>43578.94</v>
      </c>
      <c r="P53" s="29" t="str">
        <f>VLOOKUP(A53,'Hospitalisation Details'!$A$1:$T$2344,15,0)</f>
        <v>tier - 2</v>
      </c>
      <c r="Q53" s="29" t="str">
        <f>VLOOKUP(A53,'Hospitalisation Details'!$A$1:$T$2344,18,0)</f>
        <v>tier - 2</v>
      </c>
      <c r="R53" s="29" t="str">
        <f>VLOOKUP(A53,'Hospitalisation Details'!$A$1:$T$2344,20,0)</f>
        <v>R1012</v>
      </c>
    </row>
    <row r="54" spans="1:18">
      <c r="A54" t="s">
        <v>2317</v>
      </c>
      <c r="B54" s="22" t="str">
        <f>VLOOKUP(A54,'Customer Names'!A54:$E$2335,4,0)</f>
        <v>Campa</v>
      </c>
      <c r="C54" s="25">
        <f>VLOOKUP(A54,'Hospitalisation Details'!$A$1:$T$2344,9,0)</f>
        <v>25540</v>
      </c>
      <c r="D54" s="26">
        <f>VLOOKUP(A54,'Hospitalisation Details'!$A$1:$T$2344,10,0)</f>
        <v>53</v>
      </c>
      <c r="E54" s="26">
        <f>VLOOKUP(A54,'Hospitalisation Details'!$A$1:$T$2344,11,0)</f>
        <v>0</v>
      </c>
      <c r="F54" s="28">
        <f>VLOOKUP(A54,'Medical Examinations'!$A$1:$L$2336,2,0)</f>
        <v>34.104999999999997</v>
      </c>
      <c r="G54" s="28">
        <f>VLOOKUP(A54,'Medical Examinations'!$A$1:$L$2336,4,0)</f>
        <v>5.03</v>
      </c>
      <c r="H54" s="30" t="str">
        <f>VLOOKUP(A54,'Medical Examinations'!$A$1:$L$2336,3,0)</f>
        <v>Obesity</v>
      </c>
      <c r="I54" s="30" t="str">
        <f>VLOOKUP(A54,'Medical Examinations'!$A$1:$L$2336,5,0)</f>
        <v>Normal</v>
      </c>
      <c r="J54" s="27" t="str">
        <f>VLOOKUP(A54,'Medical Examinations'!$A$1:$L$2336,6,0)</f>
        <v>yes</v>
      </c>
      <c r="K54" s="27" t="str">
        <f>VLOOKUP(A54,'Medical Examinations'!$A$1:$L$2336,7,0)</f>
        <v>No</v>
      </c>
      <c r="L54" s="27">
        <f>VLOOKUP(A54,'Medical Examinations'!$A$1:$L$2336,10,0)</f>
        <v>1</v>
      </c>
      <c r="M54" s="27" t="str">
        <f>VLOOKUP(A54,'Medical Examinations'!$A$1:$L$2336,12,0)</f>
        <v>yes</v>
      </c>
      <c r="N54" s="27" t="str">
        <f>VLOOKUP(A54,'Medical Examinations'!$A$1:$L$2336,8,0)</f>
        <v>Yes</v>
      </c>
      <c r="O54" s="29">
        <f>VLOOKUP(A54,'Hospitalisation Details'!$A$1:$T$2344,12,0)</f>
        <v>43254.42</v>
      </c>
      <c r="P54" s="29" t="str">
        <f>VLOOKUP(A54,'Hospitalisation Details'!$A$1:$T$2344,15,0)</f>
        <v>tier - 2</v>
      </c>
      <c r="Q54" s="29" t="str">
        <f>VLOOKUP(A54,'Hospitalisation Details'!$A$1:$T$2344,18,0)</f>
        <v>tier - 2</v>
      </c>
      <c r="R54" s="29" t="str">
        <f>VLOOKUP(A54,'Hospitalisation Details'!$A$1:$T$2344,20,0)</f>
        <v>R1016</v>
      </c>
    </row>
    <row r="55" spans="1:18">
      <c r="A55" t="s">
        <v>2316</v>
      </c>
      <c r="B55" s="22" t="str">
        <f>VLOOKUP(A55,'Customer Names'!A55:$E$2335,4,0)</f>
        <v>Clifford</v>
      </c>
      <c r="C55" s="25">
        <f>VLOOKUP(A55,'Hospitalisation Details'!$A$1:$T$2344,9,0)</f>
        <v>24075</v>
      </c>
      <c r="D55" s="26">
        <f>VLOOKUP(A55,'Hospitalisation Details'!$A$1:$T$2344,10,0)</f>
        <v>57</v>
      </c>
      <c r="E55" s="26">
        <f>VLOOKUP(A55,'Hospitalisation Details'!$A$1:$T$2344,11,0)</f>
        <v>0</v>
      </c>
      <c r="F55" s="28">
        <f>VLOOKUP(A55,'Medical Examinations'!$A$1:$L$2336,2,0)</f>
        <v>51.93</v>
      </c>
      <c r="G55" s="28">
        <f>VLOOKUP(A55,'Medical Examinations'!$A$1:$L$2336,4,0)</f>
        <v>11.05</v>
      </c>
      <c r="H55" s="30" t="str">
        <f>VLOOKUP(A55,'Medical Examinations'!$A$1:$L$2336,3,0)</f>
        <v>Obesity</v>
      </c>
      <c r="I55" s="30" t="str">
        <f>VLOOKUP(A55,'Medical Examinations'!$A$1:$L$2336,5,0)</f>
        <v>Diabetes</v>
      </c>
      <c r="J55" s="27" t="str">
        <f>VLOOKUP(A55,'Medical Examinations'!$A$1:$L$2336,6,0)</f>
        <v>No</v>
      </c>
      <c r="K55" s="27" t="str">
        <f>VLOOKUP(A55,'Medical Examinations'!$A$1:$L$2336,7,0)</f>
        <v>No</v>
      </c>
      <c r="L55" s="27">
        <f>VLOOKUP(A55,'Medical Examinations'!$A$1:$L$2336,10,0)</f>
        <v>0</v>
      </c>
      <c r="M55" s="27" t="str">
        <f>VLOOKUP(A55,'Medical Examinations'!$A$1:$L$2336,12,0)</f>
        <v>yes</v>
      </c>
      <c r="N55" s="27" t="str">
        <f>VLOOKUP(A55,'Medical Examinations'!$A$1:$L$2336,8,0)</f>
        <v>No</v>
      </c>
      <c r="O55" s="29">
        <f>VLOOKUP(A55,'Hospitalisation Details'!$A$1:$T$2344,12,0)</f>
        <v>43073.760000000002</v>
      </c>
      <c r="P55" s="29" t="str">
        <f>VLOOKUP(A55,'Hospitalisation Details'!$A$1:$T$2344,15,0)</f>
        <v>tier - 2</v>
      </c>
      <c r="Q55" s="29" t="str">
        <f>VLOOKUP(A55,'Hospitalisation Details'!$A$1:$T$2344,18,0)</f>
        <v>tier - 2</v>
      </c>
      <c r="R55" s="29" t="str">
        <f>VLOOKUP(A55,'Hospitalisation Details'!$A$1:$T$2344,20,0)</f>
        <v>R1011</v>
      </c>
    </row>
    <row r="56" spans="1:18">
      <c r="A56" t="s">
        <v>2315</v>
      </c>
      <c r="B56" s="22" t="str">
        <f>VLOOKUP(A56,'Customer Names'!A56:$E$2335,4,0)</f>
        <v>Dalmata</v>
      </c>
      <c r="C56" s="25">
        <f>VLOOKUP(A56,'Hospitalisation Details'!$A$1:$T$2344,9,0)</f>
        <v>28798</v>
      </c>
      <c r="D56" s="26">
        <f>VLOOKUP(A56,'Hospitalisation Details'!$A$1:$T$2344,10,0)</f>
        <v>44</v>
      </c>
      <c r="E56" s="26">
        <f>VLOOKUP(A56,'Hospitalisation Details'!$A$1:$T$2344,11,0)</f>
        <v>0</v>
      </c>
      <c r="F56" s="28">
        <f>VLOOKUP(A56,'Medical Examinations'!$A$1:$L$2336,2,0)</f>
        <v>38.950000000000003</v>
      </c>
      <c r="G56" s="28">
        <f>VLOOKUP(A56,'Medical Examinations'!$A$1:$L$2336,4,0)</f>
        <v>11.95</v>
      </c>
      <c r="H56" s="30" t="str">
        <f>VLOOKUP(A56,'Medical Examinations'!$A$1:$L$2336,3,0)</f>
        <v>Obesity</v>
      </c>
      <c r="I56" s="30" t="str">
        <f>VLOOKUP(A56,'Medical Examinations'!$A$1:$L$2336,5,0)</f>
        <v>Diabetes</v>
      </c>
      <c r="J56" s="27" t="str">
        <f>VLOOKUP(A56,'Medical Examinations'!$A$1:$L$2336,6,0)</f>
        <v>No</v>
      </c>
      <c r="K56" s="27" t="str">
        <f>VLOOKUP(A56,'Medical Examinations'!$A$1:$L$2336,7,0)</f>
        <v>No</v>
      </c>
      <c r="L56" s="27">
        <f>VLOOKUP(A56,'Medical Examinations'!$A$1:$L$2336,10,0)</f>
        <v>0</v>
      </c>
      <c r="M56" s="27" t="str">
        <f>VLOOKUP(A56,'Medical Examinations'!$A$1:$L$2336,12,0)</f>
        <v>yes</v>
      </c>
      <c r="N56" s="27" t="str">
        <f>VLOOKUP(A56,'Medical Examinations'!$A$1:$L$2336,8,0)</f>
        <v>No</v>
      </c>
      <c r="O56" s="29">
        <f>VLOOKUP(A56,'Hospitalisation Details'!$A$1:$T$2344,12,0)</f>
        <v>42983.46</v>
      </c>
      <c r="P56" s="29" t="str">
        <f>VLOOKUP(A56,'Hospitalisation Details'!$A$1:$T$2344,15,0)</f>
        <v>tier - 1</v>
      </c>
      <c r="Q56" s="29" t="str">
        <f>VLOOKUP(A56,'Hospitalisation Details'!$A$1:$T$2344,18,0)</f>
        <v>tier - 2</v>
      </c>
      <c r="R56" s="29" t="str">
        <f>VLOOKUP(A56,'Hospitalisation Details'!$A$1:$T$2344,20,0)</f>
        <v>R1012</v>
      </c>
    </row>
    <row r="57" spans="1:18">
      <c r="A57" t="s">
        <v>2314</v>
      </c>
      <c r="B57" s="22" t="str">
        <f>VLOOKUP(A57,'Customer Names'!A57:$E$2335,4,0)</f>
        <v>Vishik</v>
      </c>
      <c r="C57" s="25">
        <f>VLOOKUP(A57,'Hospitalisation Details'!$A$1:$T$2344,9,0)</f>
        <v>27690</v>
      </c>
      <c r="D57" s="26">
        <f>VLOOKUP(A57,'Hospitalisation Details'!$A$1:$T$2344,10,0)</f>
        <v>47</v>
      </c>
      <c r="E57" s="26">
        <f>VLOOKUP(A57,'Hospitalisation Details'!$A$1:$T$2344,11,0)</f>
        <v>1</v>
      </c>
      <c r="F57" s="28">
        <f>VLOOKUP(A57,'Medical Examinations'!$A$1:$L$2336,2,0)</f>
        <v>36.630000000000003</v>
      </c>
      <c r="G57" s="28">
        <f>VLOOKUP(A57,'Medical Examinations'!$A$1:$L$2336,4,0)</f>
        <v>7.72</v>
      </c>
      <c r="H57" s="30" t="str">
        <f>VLOOKUP(A57,'Medical Examinations'!$A$1:$L$2336,3,0)</f>
        <v>Obesity</v>
      </c>
      <c r="I57" s="30" t="str">
        <f>VLOOKUP(A57,'Medical Examinations'!$A$1:$L$2336,5,0)</f>
        <v>Diabetes</v>
      </c>
      <c r="J57" s="27" t="str">
        <f>VLOOKUP(A57,'Medical Examinations'!$A$1:$L$2336,6,0)</f>
        <v>yes</v>
      </c>
      <c r="K57" s="27" t="str">
        <f>VLOOKUP(A57,'Medical Examinations'!$A$1:$L$2336,7,0)</f>
        <v>No</v>
      </c>
      <c r="L57" s="27">
        <f>VLOOKUP(A57,'Medical Examinations'!$A$1:$L$2336,10,0)</f>
        <v>1</v>
      </c>
      <c r="M57" s="27" t="str">
        <f>VLOOKUP(A57,'Medical Examinations'!$A$1:$L$2336,12,0)</f>
        <v>yes</v>
      </c>
      <c r="N57" s="27" t="str">
        <f>VLOOKUP(A57,'Medical Examinations'!$A$1:$L$2336,8,0)</f>
        <v>No</v>
      </c>
      <c r="O57" s="29">
        <f>VLOOKUP(A57,'Hospitalisation Details'!$A$1:$T$2344,12,0)</f>
        <v>42969.85</v>
      </c>
      <c r="P57" s="29" t="str">
        <f>VLOOKUP(A57,'Hospitalisation Details'!$A$1:$T$2344,15,0)</f>
        <v>tier - 1</v>
      </c>
      <c r="Q57" s="29" t="str">
        <f>VLOOKUP(A57,'Hospitalisation Details'!$A$1:$T$2344,18,0)</f>
        <v>tier - 3</v>
      </c>
      <c r="R57" s="29" t="str">
        <f>VLOOKUP(A57,'Hospitalisation Details'!$A$1:$T$2344,20,0)</f>
        <v>R1013</v>
      </c>
    </row>
    <row r="58" spans="1:18">
      <c r="A58" t="s">
        <v>2313</v>
      </c>
      <c r="B58" s="22" t="str">
        <f>VLOOKUP(A58,'Customer Names'!A58:$E$2335,4,0)</f>
        <v>Schorr</v>
      </c>
      <c r="C58" s="25">
        <f>VLOOKUP(A58,'Hospitalisation Details'!$A$1:$T$2344,9,0)</f>
        <v>26552</v>
      </c>
      <c r="D58" s="26">
        <f>VLOOKUP(A58,'Hospitalisation Details'!$A$1:$T$2344,10,0)</f>
        <v>50</v>
      </c>
      <c r="E58" s="26">
        <f>VLOOKUP(A58,'Hospitalisation Details'!$A$1:$T$2344,11,0)</f>
        <v>2</v>
      </c>
      <c r="F58" s="28">
        <f>VLOOKUP(A58,'Medical Examinations'!$A$1:$L$2336,2,0)</f>
        <v>34.200000000000003</v>
      </c>
      <c r="G58" s="28">
        <f>VLOOKUP(A58,'Medical Examinations'!$A$1:$L$2336,4,0)</f>
        <v>5.75</v>
      </c>
      <c r="H58" s="30" t="str">
        <f>VLOOKUP(A58,'Medical Examinations'!$A$1:$L$2336,3,0)</f>
        <v>Obesity</v>
      </c>
      <c r="I58" s="30" t="str">
        <f>VLOOKUP(A58,'Medical Examinations'!$A$1:$L$2336,5,0)</f>
        <v>Pre-diabetes</v>
      </c>
      <c r="J58" s="27" t="str">
        <f>VLOOKUP(A58,'Medical Examinations'!$A$1:$L$2336,6,0)</f>
        <v>No</v>
      </c>
      <c r="K58" s="27" t="str">
        <f>VLOOKUP(A58,'Medical Examinations'!$A$1:$L$2336,7,0)</f>
        <v>No</v>
      </c>
      <c r="L58" s="27">
        <f>VLOOKUP(A58,'Medical Examinations'!$A$1:$L$2336,10,0)</f>
        <v>2</v>
      </c>
      <c r="M58" s="27" t="str">
        <f>VLOOKUP(A58,'Medical Examinations'!$A$1:$L$2336,12,0)</f>
        <v>yes</v>
      </c>
      <c r="N58" s="27" t="str">
        <f>VLOOKUP(A58,'Medical Examinations'!$A$1:$L$2336,8,0)</f>
        <v>No</v>
      </c>
      <c r="O58" s="29">
        <f>VLOOKUP(A58,'Hospitalisation Details'!$A$1:$T$2344,12,0)</f>
        <v>42856.84</v>
      </c>
      <c r="P58" s="29" t="str">
        <f>VLOOKUP(A58,'Hospitalisation Details'!$A$1:$T$2344,15,0)</f>
        <v>tier - 1</v>
      </c>
      <c r="Q58" s="29" t="str">
        <f>VLOOKUP(A58,'Hospitalisation Details'!$A$1:$T$2344,18,0)</f>
        <v>tier - 1</v>
      </c>
      <c r="R58" s="29" t="str">
        <f>VLOOKUP(A58,'Hospitalisation Details'!$A$1:$T$2344,20,0)</f>
        <v>R1011</v>
      </c>
    </row>
    <row r="59" spans="1:18">
      <c r="A59" t="s">
        <v>2312</v>
      </c>
      <c r="B59" s="22" t="str">
        <f>VLOOKUP(A59,'Customer Names'!A59:$E$2335,4,0)</f>
        <v>Lusardi</v>
      </c>
      <c r="C59" s="25">
        <f>VLOOKUP(A59,'Hospitalisation Details'!$A$1:$T$2344,9,0)</f>
        <v>24044</v>
      </c>
      <c r="D59" s="26">
        <f>VLOOKUP(A59,'Hospitalisation Details'!$A$1:$T$2344,10,0)</f>
        <v>57</v>
      </c>
      <c r="E59" s="26">
        <f>VLOOKUP(A59,'Hospitalisation Details'!$A$1:$T$2344,11,0)</f>
        <v>0</v>
      </c>
      <c r="F59" s="28">
        <f>VLOOKUP(A59,'Medical Examinations'!$A$1:$L$2336,2,0)</f>
        <v>50.63</v>
      </c>
      <c r="G59" s="28">
        <f>VLOOKUP(A59,'Medical Examinations'!$A$1:$L$2336,4,0)</f>
        <v>11.89</v>
      </c>
      <c r="H59" s="30" t="str">
        <f>VLOOKUP(A59,'Medical Examinations'!$A$1:$L$2336,3,0)</f>
        <v>Obesity</v>
      </c>
      <c r="I59" s="30" t="str">
        <f>VLOOKUP(A59,'Medical Examinations'!$A$1:$L$2336,5,0)</f>
        <v>Diabetes</v>
      </c>
      <c r="J59" s="27" t="str">
        <f>VLOOKUP(A59,'Medical Examinations'!$A$1:$L$2336,6,0)</f>
        <v>No</v>
      </c>
      <c r="K59" s="27" t="str">
        <f>VLOOKUP(A59,'Medical Examinations'!$A$1:$L$2336,7,0)</f>
        <v>No</v>
      </c>
      <c r="L59" s="27">
        <f>VLOOKUP(A59,'Medical Examinations'!$A$1:$L$2336,10,0)</f>
        <v>0</v>
      </c>
      <c r="M59" s="27" t="str">
        <f>VLOOKUP(A59,'Medical Examinations'!$A$1:$L$2336,12,0)</f>
        <v>yes</v>
      </c>
      <c r="N59" s="27" t="str">
        <f>VLOOKUP(A59,'Medical Examinations'!$A$1:$L$2336,8,0)</f>
        <v>No</v>
      </c>
      <c r="O59" s="29">
        <f>VLOOKUP(A59,'Hospitalisation Details'!$A$1:$T$2344,12,0)</f>
        <v>42764.12</v>
      </c>
      <c r="P59" s="29" t="str">
        <f>VLOOKUP(A59,'Hospitalisation Details'!$A$1:$T$2344,15,0)</f>
        <v>tier - 1</v>
      </c>
      <c r="Q59" s="29" t="str">
        <f>VLOOKUP(A59,'Hospitalisation Details'!$A$1:$T$2344,18,0)</f>
        <v>tier - 2</v>
      </c>
      <c r="R59" s="29" t="str">
        <f>VLOOKUP(A59,'Hospitalisation Details'!$A$1:$T$2344,20,0)</f>
        <v>R1011</v>
      </c>
    </row>
    <row r="60" spans="1:18">
      <c r="A60" t="s">
        <v>2311</v>
      </c>
      <c r="B60" s="22" t="str">
        <f>VLOOKUP(A60,'Customer Names'!A60:$E$2335,4,0)</f>
        <v>Rayner</v>
      </c>
      <c r="C60" s="25">
        <f>VLOOKUP(A60,'Hospitalisation Details'!$A$1:$T$2344,9,0)</f>
        <v>28419</v>
      </c>
      <c r="D60" s="26">
        <f>VLOOKUP(A60,'Hospitalisation Details'!$A$1:$T$2344,10,0)</f>
        <v>45</v>
      </c>
      <c r="E60" s="26">
        <f>VLOOKUP(A60,'Hospitalisation Details'!$A$1:$T$2344,11,0)</f>
        <v>2</v>
      </c>
      <c r="F60" s="28">
        <f>VLOOKUP(A60,'Medical Examinations'!$A$1:$L$2336,2,0)</f>
        <v>36.479999999999997</v>
      </c>
      <c r="G60" s="28">
        <f>VLOOKUP(A60,'Medical Examinations'!$A$1:$L$2336,4,0)</f>
        <v>6.2</v>
      </c>
      <c r="H60" s="30" t="str">
        <f>VLOOKUP(A60,'Medical Examinations'!$A$1:$L$2336,3,0)</f>
        <v>Obesity</v>
      </c>
      <c r="I60" s="30" t="str">
        <f>VLOOKUP(A60,'Medical Examinations'!$A$1:$L$2336,5,0)</f>
        <v>Pre-diabetes</v>
      </c>
      <c r="J60" s="27" t="str">
        <f>VLOOKUP(A60,'Medical Examinations'!$A$1:$L$2336,6,0)</f>
        <v>No</v>
      </c>
      <c r="K60" s="27" t="str">
        <f>VLOOKUP(A60,'Medical Examinations'!$A$1:$L$2336,7,0)</f>
        <v>No</v>
      </c>
      <c r="L60" s="27">
        <f>VLOOKUP(A60,'Medical Examinations'!$A$1:$L$2336,10,0)</f>
        <v>0</v>
      </c>
      <c r="M60" s="27" t="str">
        <f>VLOOKUP(A60,'Medical Examinations'!$A$1:$L$2336,12,0)</f>
        <v>yes</v>
      </c>
      <c r="N60" s="27" t="str">
        <f>VLOOKUP(A60,'Medical Examinations'!$A$1:$L$2336,8,0)</f>
        <v>No</v>
      </c>
      <c r="O60" s="29">
        <f>VLOOKUP(A60,'Hospitalisation Details'!$A$1:$T$2344,12,0)</f>
        <v>42760.5</v>
      </c>
      <c r="P60" s="29" t="str">
        <f>VLOOKUP(A60,'Hospitalisation Details'!$A$1:$T$2344,15,0)</f>
        <v>tier - 1</v>
      </c>
      <c r="Q60" s="29" t="str">
        <f>VLOOKUP(A60,'Hospitalisation Details'!$A$1:$T$2344,18,0)</f>
        <v>tier - 2</v>
      </c>
      <c r="R60" s="29" t="str">
        <f>VLOOKUP(A60,'Hospitalisation Details'!$A$1:$T$2344,20,0)</f>
        <v>R1012</v>
      </c>
    </row>
    <row r="61" spans="1:18">
      <c r="A61" t="s">
        <v>2310</v>
      </c>
      <c r="B61" s="22" t="str">
        <f>VLOOKUP(A61,'Customer Names'!A61:$E$2335,4,0)</f>
        <v>Voghel</v>
      </c>
      <c r="C61" s="25">
        <f>VLOOKUP(A61,'Hospitalisation Details'!$A$1:$T$2344,9,0)</f>
        <v>26240</v>
      </c>
      <c r="D61" s="26">
        <f>VLOOKUP(A61,'Hospitalisation Details'!$A$1:$T$2344,10,0)</f>
        <v>51</v>
      </c>
      <c r="E61" s="26">
        <f>VLOOKUP(A61,'Hospitalisation Details'!$A$1:$T$2344,11,0)</f>
        <v>0</v>
      </c>
      <c r="F61" s="28">
        <f>VLOOKUP(A61,'Medical Examinations'!$A$1:$L$2336,2,0)</f>
        <v>54.82</v>
      </c>
      <c r="G61" s="28">
        <f>VLOOKUP(A61,'Medical Examinations'!$A$1:$L$2336,4,0)</f>
        <v>10.61</v>
      </c>
      <c r="H61" s="30" t="str">
        <f>VLOOKUP(A61,'Medical Examinations'!$A$1:$L$2336,3,0)</f>
        <v>Obesity</v>
      </c>
      <c r="I61" s="30" t="str">
        <f>VLOOKUP(A61,'Medical Examinations'!$A$1:$L$2336,5,0)</f>
        <v>Diabetes</v>
      </c>
      <c r="J61" s="27" t="str">
        <f>VLOOKUP(A61,'Medical Examinations'!$A$1:$L$2336,6,0)</f>
        <v>No</v>
      </c>
      <c r="K61" s="27" t="str">
        <f>VLOOKUP(A61,'Medical Examinations'!$A$1:$L$2336,7,0)</f>
        <v>No</v>
      </c>
      <c r="L61" s="27">
        <f>VLOOKUP(A61,'Medical Examinations'!$A$1:$L$2336,10,0)</f>
        <v>0</v>
      </c>
      <c r="M61" s="27" t="str">
        <f>VLOOKUP(A61,'Medical Examinations'!$A$1:$L$2336,12,0)</f>
        <v>yes</v>
      </c>
      <c r="N61" s="27" t="str">
        <f>VLOOKUP(A61,'Medical Examinations'!$A$1:$L$2336,8,0)</f>
        <v>No</v>
      </c>
      <c r="O61" s="29">
        <f>VLOOKUP(A61,'Hospitalisation Details'!$A$1:$T$2344,12,0)</f>
        <v>42644.2</v>
      </c>
      <c r="P61" s="29" t="str">
        <f>VLOOKUP(A61,'Hospitalisation Details'!$A$1:$T$2344,15,0)</f>
        <v>tier - 1</v>
      </c>
      <c r="Q61" s="29" t="str">
        <f>VLOOKUP(A61,'Hospitalisation Details'!$A$1:$T$2344,18,0)</f>
        <v>tier - 3</v>
      </c>
      <c r="R61" s="29" t="str">
        <f>VLOOKUP(A61,'Hospitalisation Details'!$A$1:$T$2344,20,0)</f>
        <v>R1011</v>
      </c>
    </row>
    <row r="62" spans="1:18">
      <c r="A62" t="s">
        <v>2309</v>
      </c>
      <c r="B62" s="22" t="str">
        <f>VLOOKUP(A62,'Customer Names'!A62:$E$2335,4,0)</f>
        <v>Rieth</v>
      </c>
      <c r="C62" s="25">
        <f>VLOOKUP(A62,'Hospitalisation Details'!$A$1:$T$2344,9,0)</f>
        <v>29216</v>
      </c>
      <c r="D62" s="26">
        <f>VLOOKUP(A62,'Hospitalisation Details'!$A$1:$T$2344,10,0)</f>
        <v>43</v>
      </c>
      <c r="E62" s="26">
        <f>VLOOKUP(A62,'Hospitalisation Details'!$A$1:$T$2344,11,0)</f>
        <v>2</v>
      </c>
      <c r="F62" s="28">
        <f>VLOOKUP(A62,'Medical Examinations'!$A$1:$L$2336,2,0)</f>
        <v>38.06</v>
      </c>
      <c r="G62" s="28">
        <f>VLOOKUP(A62,'Medical Examinations'!$A$1:$L$2336,4,0)</f>
        <v>6.04</v>
      </c>
      <c r="H62" s="30" t="str">
        <f>VLOOKUP(A62,'Medical Examinations'!$A$1:$L$2336,3,0)</f>
        <v>Obesity</v>
      </c>
      <c r="I62" s="30" t="str">
        <f>VLOOKUP(A62,'Medical Examinations'!$A$1:$L$2336,5,0)</f>
        <v>Pre-diabetes</v>
      </c>
      <c r="J62" s="27" t="str">
        <f>VLOOKUP(A62,'Medical Examinations'!$A$1:$L$2336,6,0)</f>
        <v>No</v>
      </c>
      <c r="K62" s="27" t="str">
        <f>VLOOKUP(A62,'Medical Examinations'!$A$1:$L$2336,7,0)</f>
        <v>No</v>
      </c>
      <c r="L62" s="27">
        <f>VLOOKUP(A62,'Medical Examinations'!$A$1:$L$2336,10,0)</f>
        <v>1</v>
      </c>
      <c r="M62" s="27" t="str">
        <f>VLOOKUP(A62,'Medical Examinations'!$A$1:$L$2336,12,0)</f>
        <v>yes</v>
      </c>
      <c r="N62" s="27" t="str">
        <f>VLOOKUP(A62,'Medical Examinations'!$A$1:$L$2336,8,0)</f>
        <v>Yes</v>
      </c>
      <c r="O62" s="29">
        <f>VLOOKUP(A62,'Hospitalisation Details'!$A$1:$T$2344,12,0)</f>
        <v>42560.43</v>
      </c>
      <c r="P62" s="29" t="str">
        <f>VLOOKUP(A62,'Hospitalisation Details'!$A$1:$T$2344,15,0)</f>
        <v>tier - 1</v>
      </c>
      <c r="Q62" s="29" t="str">
        <f>VLOOKUP(A62,'Hospitalisation Details'!$A$1:$T$2344,18,0)</f>
        <v>tier - 3</v>
      </c>
      <c r="R62" s="29" t="str">
        <f>VLOOKUP(A62,'Hospitalisation Details'!$A$1:$T$2344,20,0)</f>
        <v>R1013</v>
      </c>
    </row>
    <row r="63" spans="1:18">
      <c r="A63" t="s">
        <v>2308</v>
      </c>
      <c r="B63" s="22" t="str">
        <f>VLOOKUP(A63,'Customer Names'!A63:$E$2335,4,0)</f>
        <v>Gollotto</v>
      </c>
      <c r="C63" s="25">
        <f>VLOOKUP(A63,'Hospitalisation Details'!$A$1:$T$2344,9,0)</f>
        <v>24650</v>
      </c>
      <c r="D63" s="26">
        <f>VLOOKUP(A63,'Hospitalisation Details'!$A$1:$T$2344,10,0)</f>
        <v>55</v>
      </c>
      <c r="E63" s="26">
        <f>VLOOKUP(A63,'Hospitalisation Details'!$A$1:$T$2344,11,0)</f>
        <v>0</v>
      </c>
      <c r="F63" s="28">
        <f>VLOOKUP(A63,'Medical Examinations'!$A$1:$L$2336,2,0)</f>
        <v>51.48</v>
      </c>
      <c r="G63" s="28">
        <f>VLOOKUP(A63,'Medical Examinations'!$A$1:$L$2336,4,0)</f>
        <v>9.33</v>
      </c>
      <c r="H63" s="30" t="str">
        <f>VLOOKUP(A63,'Medical Examinations'!$A$1:$L$2336,3,0)</f>
        <v>Obesity</v>
      </c>
      <c r="I63" s="30" t="str">
        <f>VLOOKUP(A63,'Medical Examinations'!$A$1:$L$2336,5,0)</f>
        <v>Diabetes</v>
      </c>
      <c r="J63" s="27" t="str">
        <f>VLOOKUP(A63,'Medical Examinations'!$A$1:$L$2336,6,0)</f>
        <v>yes</v>
      </c>
      <c r="K63" s="27" t="str">
        <f>VLOOKUP(A63,'Medical Examinations'!$A$1:$L$2336,7,0)</f>
        <v>No</v>
      </c>
      <c r="L63" s="27">
        <f>VLOOKUP(A63,'Medical Examinations'!$A$1:$L$2336,10,0)</f>
        <v>0</v>
      </c>
      <c r="M63" s="27" t="str">
        <f>VLOOKUP(A63,'Medical Examinations'!$A$1:$L$2336,12,0)</f>
        <v>yes</v>
      </c>
      <c r="N63" s="27" t="str">
        <f>VLOOKUP(A63,'Medical Examinations'!$A$1:$L$2336,8,0)</f>
        <v>No</v>
      </c>
      <c r="O63" s="29">
        <f>VLOOKUP(A63,'Hospitalisation Details'!$A$1:$T$2344,12,0)</f>
        <v>42538.720000000001</v>
      </c>
      <c r="P63" s="29" t="str">
        <f>VLOOKUP(A63,'Hospitalisation Details'!$A$1:$T$2344,15,0)</f>
        <v>tier - 1</v>
      </c>
      <c r="Q63" s="29" t="str">
        <f>VLOOKUP(A63,'Hospitalisation Details'!$A$1:$T$2344,18,0)</f>
        <v>tier - 3</v>
      </c>
      <c r="R63" s="29" t="str">
        <f>VLOOKUP(A63,'Hospitalisation Details'!$A$1:$T$2344,20,0)</f>
        <v>R1011</v>
      </c>
    </row>
    <row r="64" spans="1:18">
      <c r="A64" t="s">
        <v>2307</v>
      </c>
      <c r="B64" s="22" t="str">
        <f>VLOOKUP(A64,'Customer Names'!A64:$E$2335,4,0)</f>
        <v>Dunn</v>
      </c>
      <c r="C64" s="25">
        <f>VLOOKUP(A64,'Hospitalisation Details'!$A$1:$T$2344,9,0)</f>
        <v>25053</v>
      </c>
      <c r="D64" s="26">
        <f>VLOOKUP(A64,'Hospitalisation Details'!$A$1:$T$2344,10,0)</f>
        <v>54</v>
      </c>
      <c r="E64" s="26">
        <f>VLOOKUP(A64,'Hospitalisation Details'!$A$1:$T$2344,11,0)</f>
        <v>0</v>
      </c>
      <c r="F64" s="28">
        <f>VLOOKUP(A64,'Medical Examinations'!$A$1:$L$2336,2,0)</f>
        <v>52.06</v>
      </c>
      <c r="G64" s="28">
        <f>VLOOKUP(A64,'Medical Examinations'!$A$1:$L$2336,4,0)</f>
        <v>11.47</v>
      </c>
      <c r="H64" s="30" t="str">
        <f>VLOOKUP(A64,'Medical Examinations'!$A$1:$L$2336,3,0)</f>
        <v>Obesity</v>
      </c>
      <c r="I64" s="30" t="str">
        <f>VLOOKUP(A64,'Medical Examinations'!$A$1:$L$2336,5,0)</f>
        <v>Diabetes</v>
      </c>
      <c r="J64" s="27" t="str">
        <f>VLOOKUP(A64,'Medical Examinations'!$A$1:$L$2336,6,0)</f>
        <v>No</v>
      </c>
      <c r="K64" s="27" t="str">
        <f>VLOOKUP(A64,'Medical Examinations'!$A$1:$L$2336,7,0)</f>
        <v>No</v>
      </c>
      <c r="L64" s="27">
        <f>VLOOKUP(A64,'Medical Examinations'!$A$1:$L$2336,10,0)</f>
        <v>0</v>
      </c>
      <c r="M64" s="27" t="str">
        <f>VLOOKUP(A64,'Medical Examinations'!$A$1:$L$2336,12,0)</f>
        <v>yes</v>
      </c>
      <c r="N64" s="27" t="str">
        <f>VLOOKUP(A64,'Medical Examinations'!$A$1:$L$2336,8,0)</f>
        <v>No</v>
      </c>
      <c r="O64" s="29">
        <f>VLOOKUP(A64,'Hospitalisation Details'!$A$1:$T$2344,12,0)</f>
        <v>42478.6</v>
      </c>
      <c r="P64" s="29" t="str">
        <f>VLOOKUP(A64,'Hospitalisation Details'!$A$1:$T$2344,15,0)</f>
        <v>tier - 1</v>
      </c>
      <c r="Q64" s="29" t="str">
        <f>VLOOKUP(A64,'Hospitalisation Details'!$A$1:$T$2344,18,0)</f>
        <v>tier - 2</v>
      </c>
      <c r="R64" s="29" t="str">
        <f>VLOOKUP(A64,'Hospitalisation Details'!$A$1:$T$2344,20,0)</f>
        <v>R1011</v>
      </c>
    </row>
    <row r="65" spans="1:18">
      <c r="A65" t="s">
        <v>2306</v>
      </c>
      <c r="B65" s="22" t="str">
        <f>VLOOKUP(A65,'Customer Names'!A65:$E$2335,4,0)</f>
        <v>Blitzer</v>
      </c>
      <c r="C65" s="25">
        <f>VLOOKUP(A65,'Hospitalisation Details'!$A$1:$T$2344,9,0)</f>
        <v>24651</v>
      </c>
      <c r="D65" s="26">
        <f>VLOOKUP(A65,'Hospitalisation Details'!$A$1:$T$2344,10,0)</f>
        <v>55</v>
      </c>
      <c r="E65" s="26">
        <f>VLOOKUP(A65,'Hospitalisation Details'!$A$1:$T$2344,11,0)</f>
        <v>0</v>
      </c>
      <c r="F65" s="28">
        <f>VLOOKUP(A65,'Medical Examinations'!$A$1:$L$2336,2,0)</f>
        <v>30.684999999999999</v>
      </c>
      <c r="G65" s="28">
        <f>VLOOKUP(A65,'Medical Examinations'!$A$1:$L$2336,4,0)</f>
        <v>7.02</v>
      </c>
      <c r="H65" s="30" t="str">
        <f>VLOOKUP(A65,'Medical Examinations'!$A$1:$L$2336,3,0)</f>
        <v>Obesity</v>
      </c>
      <c r="I65" s="30" t="str">
        <f>VLOOKUP(A65,'Medical Examinations'!$A$1:$L$2336,5,0)</f>
        <v>Diabetes</v>
      </c>
      <c r="J65" s="27" t="str">
        <f>VLOOKUP(A65,'Medical Examinations'!$A$1:$L$2336,6,0)</f>
        <v>yes</v>
      </c>
      <c r="K65" s="27" t="str">
        <f>VLOOKUP(A65,'Medical Examinations'!$A$1:$L$2336,7,0)</f>
        <v>No</v>
      </c>
      <c r="L65" s="27">
        <f>VLOOKUP(A65,'Medical Examinations'!$A$1:$L$2336,10,0)</f>
        <v>0</v>
      </c>
      <c r="M65" s="27" t="str">
        <f>VLOOKUP(A65,'Medical Examinations'!$A$1:$L$2336,12,0)</f>
        <v>yes</v>
      </c>
      <c r="N65" s="27" t="str">
        <f>VLOOKUP(A65,'Medical Examinations'!$A$1:$L$2336,8,0)</f>
        <v>No</v>
      </c>
      <c r="O65" s="29">
        <f>VLOOKUP(A65,'Hospitalisation Details'!$A$1:$T$2344,12,0)</f>
        <v>42303.69</v>
      </c>
      <c r="P65" s="29" t="str">
        <f>VLOOKUP(A65,'Hospitalisation Details'!$A$1:$T$2344,15,0)</f>
        <v>tier - 1</v>
      </c>
      <c r="Q65" s="29" t="str">
        <f>VLOOKUP(A65,'Hospitalisation Details'!$A$1:$T$2344,18,0)</f>
        <v>tier - 2</v>
      </c>
      <c r="R65" s="29" t="str">
        <f>VLOOKUP(A65,'Hospitalisation Details'!$A$1:$T$2344,20,0)</f>
        <v>R1016</v>
      </c>
    </row>
    <row r="66" spans="1:18">
      <c r="A66" t="s">
        <v>2305</v>
      </c>
      <c r="B66" s="22" t="str">
        <f>VLOOKUP(A66,'Customer Names'!A66:$E$2335,4,0)</f>
        <v>Smith</v>
      </c>
      <c r="C66" s="25">
        <f>VLOOKUP(A66,'Hospitalisation Details'!$A$1:$T$2344,9,0)</f>
        <v>27621</v>
      </c>
      <c r="D66" s="26">
        <f>VLOOKUP(A66,'Hospitalisation Details'!$A$1:$T$2344,10,0)</f>
        <v>47</v>
      </c>
      <c r="E66" s="26">
        <f>VLOOKUP(A66,'Hospitalisation Details'!$A$1:$T$2344,11,0)</f>
        <v>1</v>
      </c>
      <c r="F66" s="28">
        <f>VLOOKUP(A66,'Medical Examinations'!$A$1:$L$2336,2,0)</f>
        <v>36.08</v>
      </c>
      <c r="G66" s="28">
        <f>VLOOKUP(A66,'Medical Examinations'!$A$1:$L$2336,4,0)</f>
        <v>8.8000000000000007</v>
      </c>
      <c r="H66" s="30" t="str">
        <f>VLOOKUP(A66,'Medical Examinations'!$A$1:$L$2336,3,0)</f>
        <v>Obesity</v>
      </c>
      <c r="I66" s="30" t="str">
        <f>VLOOKUP(A66,'Medical Examinations'!$A$1:$L$2336,5,0)</f>
        <v>Diabetes</v>
      </c>
      <c r="J66" s="27" t="str">
        <f>VLOOKUP(A66,'Medical Examinations'!$A$1:$L$2336,6,0)</f>
        <v>yes</v>
      </c>
      <c r="K66" s="27" t="str">
        <f>VLOOKUP(A66,'Medical Examinations'!$A$1:$L$2336,7,0)</f>
        <v>No</v>
      </c>
      <c r="L66" s="27">
        <f>VLOOKUP(A66,'Medical Examinations'!$A$1:$L$2336,10,0)</f>
        <v>1</v>
      </c>
      <c r="M66" s="27" t="str">
        <f>VLOOKUP(A66,'Medical Examinations'!$A$1:$L$2336,12,0)</f>
        <v>yes</v>
      </c>
      <c r="N66" s="27" t="str">
        <f>VLOOKUP(A66,'Medical Examinations'!$A$1:$L$2336,8,0)</f>
        <v>No</v>
      </c>
      <c r="O66" s="29">
        <f>VLOOKUP(A66,'Hospitalisation Details'!$A$1:$T$2344,12,0)</f>
        <v>42211.14</v>
      </c>
      <c r="P66" s="29" t="str">
        <f>VLOOKUP(A66,'Hospitalisation Details'!$A$1:$T$2344,15,0)</f>
        <v>tier - 1</v>
      </c>
      <c r="Q66" s="29" t="str">
        <f>VLOOKUP(A66,'Hospitalisation Details'!$A$1:$T$2344,18,0)</f>
        <v>tier - 3</v>
      </c>
      <c r="R66" s="29" t="str">
        <f>VLOOKUP(A66,'Hospitalisation Details'!$A$1:$T$2344,20,0)</f>
        <v>R1013</v>
      </c>
    </row>
    <row r="67" spans="1:18">
      <c r="A67" t="s">
        <v>2304</v>
      </c>
      <c r="B67" s="22" t="str">
        <f>VLOOKUP(A67,'Customer Names'!A67:$E$2335,4,0)</f>
        <v>Hyland</v>
      </c>
      <c r="C67" s="25">
        <f>VLOOKUP(A67,'Hospitalisation Details'!$A$1:$T$2344,9,0)</f>
        <v>26925</v>
      </c>
      <c r="D67" s="26">
        <f>VLOOKUP(A67,'Hospitalisation Details'!$A$1:$T$2344,10,0)</f>
        <v>49</v>
      </c>
      <c r="E67" s="26">
        <f>VLOOKUP(A67,'Hospitalisation Details'!$A$1:$T$2344,11,0)</f>
        <v>0</v>
      </c>
      <c r="F67" s="28">
        <f>VLOOKUP(A67,'Medical Examinations'!$A$1:$L$2336,2,0)</f>
        <v>54.99</v>
      </c>
      <c r="G67" s="28">
        <f>VLOOKUP(A67,'Medical Examinations'!$A$1:$L$2336,4,0)</f>
        <v>8.68</v>
      </c>
      <c r="H67" s="30" t="str">
        <f>VLOOKUP(A67,'Medical Examinations'!$A$1:$L$2336,3,0)</f>
        <v>Obesity</v>
      </c>
      <c r="I67" s="30" t="str">
        <f>VLOOKUP(A67,'Medical Examinations'!$A$1:$L$2336,5,0)</f>
        <v>Diabetes</v>
      </c>
      <c r="J67" s="27" t="str">
        <f>VLOOKUP(A67,'Medical Examinations'!$A$1:$L$2336,6,0)</f>
        <v>No</v>
      </c>
      <c r="K67" s="27" t="str">
        <f>VLOOKUP(A67,'Medical Examinations'!$A$1:$L$2336,7,0)</f>
        <v>No</v>
      </c>
      <c r="L67" s="27">
        <f>VLOOKUP(A67,'Medical Examinations'!$A$1:$L$2336,10,0)</f>
        <v>2</v>
      </c>
      <c r="M67" s="27" t="str">
        <f>VLOOKUP(A67,'Medical Examinations'!$A$1:$L$2336,12,0)</f>
        <v>yes</v>
      </c>
      <c r="N67" s="27" t="str">
        <f>VLOOKUP(A67,'Medical Examinations'!$A$1:$L$2336,8,0)</f>
        <v>No</v>
      </c>
      <c r="O67" s="29">
        <f>VLOOKUP(A67,'Hospitalisation Details'!$A$1:$T$2344,12,0)</f>
        <v>42188.15</v>
      </c>
      <c r="P67" s="29" t="str">
        <f>VLOOKUP(A67,'Hospitalisation Details'!$A$1:$T$2344,15,0)</f>
        <v>tier - 1</v>
      </c>
      <c r="Q67" s="29" t="str">
        <f>VLOOKUP(A67,'Hospitalisation Details'!$A$1:$T$2344,18,0)</f>
        <v>tier - 1</v>
      </c>
      <c r="R67" s="29" t="str">
        <f>VLOOKUP(A67,'Hospitalisation Details'!$A$1:$T$2344,20,0)</f>
        <v>R1011</v>
      </c>
    </row>
    <row r="68" spans="1:18">
      <c r="A68" t="s">
        <v>2303</v>
      </c>
      <c r="B68" s="22" t="str">
        <f>VLOOKUP(A68,'Customer Names'!A68:$E$2335,4,0)</f>
        <v>Ducharme</v>
      </c>
      <c r="C68" s="25">
        <f>VLOOKUP(A68,'Hospitalisation Details'!$A$1:$T$2344,9,0)</f>
        <v>29039</v>
      </c>
      <c r="D68" s="26">
        <f>VLOOKUP(A68,'Hospitalisation Details'!$A$1:$T$2344,10,0)</f>
        <v>43</v>
      </c>
      <c r="E68" s="26">
        <f>VLOOKUP(A68,'Hospitalisation Details'!$A$1:$T$2344,11,0)</f>
        <v>3</v>
      </c>
      <c r="F68" s="28">
        <f>VLOOKUP(A68,'Medical Examinations'!$A$1:$L$2336,2,0)</f>
        <v>35.97</v>
      </c>
      <c r="G68" s="28">
        <f>VLOOKUP(A68,'Medical Examinations'!$A$1:$L$2336,4,0)</f>
        <v>6.12</v>
      </c>
      <c r="H68" s="30" t="str">
        <f>VLOOKUP(A68,'Medical Examinations'!$A$1:$L$2336,3,0)</f>
        <v>Obesity</v>
      </c>
      <c r="I68" s="30" t="str">
        <f>VLOOKUP(A68,'Medical Examinations'!$A$1:$L$2336,5,0)</f>
        <v>Pre-diabetes</v>
      </c>
      <c r="J68" s="27" t="str">
        <f>VLOOKUP(A68,'Medical Examinations'!$A$1:$L$2336,6,0)</f>
        <v>No</v>
      </c>
      <c r="K68" s="27" t="str">
        <f>VLOOKUP(A68,'Medical Examinations'!$A$1:$L$2336,7,0)</f>
        <v>No</v>
      </c>
      <c r="L68" s="27">
        <f>VLOOKUP(A68,'Medical Examinations'!$A$1:$L$2336,10,0)</f>
        <v>1</v>
      </c>
      <c r="M68" s="27" t="str">
        <f>VLOOKUP(A68,'Medical Examinations'!$A$1:$L$2336,12,0)</f>
        <v>yes</v>
      </c>
      <c r="N68" s="27" t="str">
        <f>VLOOKUP(A68,'Medical Examinations'!$A$1:$L$2336,8,0)</f>
        <v>Yes</v>
      </c>
      <c r="O68" s="29">
        <f>VLOOKUP(A68,'Hospitalisation Details'!$A$1:$T$2344,12,0)</f>
        <v>42124.52</v>
      </c>
      <c r="P68" s="29" t="str">
        <f>VLOOKUP(A68,'Hospitalisation Details'!$A$1:$T$2344,15,0)</f>
        <v>tier - 1</v>
      </c>
      <c r="Q68" s="29" t="str">
        <f>VLOOKUP(A68,'Hospitalisation Details'!$A$1:$T$2344,18,0)</f>
        <v>tier - 1</v>
      </c>
      <c r="R68" s="29" t="str">
        <f>VLOOKUP(A68,'Hospitalisation Details'!$A$1:$T$2344,20,0)</f>
        <v>R1013</v>
      </c>
    </row>
    <row r="69" spans="1:18">
      <c r="A69" t="s">
        <v>2302</v>
      </c>
      <c r="B69" s="22" t="str">
        <f>VLOOKUP(A69,'Customer Names'!A69:$E$2335,4,0)</f>
        <v>Johnson</v>
      </c>
      <c r="C69" s="25">
        <f>VLOOKUP(A69,'Hospitalisation Details'!$A$1:$T$2344,9,0)</f>
        <v>35773</v>
      </c>
      <c r="D69" s="26">
        <f>VLOOKUP(A69,'Hospitalisation Details'!$A$1:$T$2344,10,0)</f>
        <v>25</v>
      </c>
      <c r="E69" s="26">
        <f>VLOOKUP(A69,'Hospitalisation Details'!$A$1:$T$2344,11,0)</f>
        <v>2</v>
      </c>
      <c r="F69" s="28">
        <f>VLOOKUP(A69,'Medical Examinations'!$A$1:$L$2336,2,0)</f>
        <v>45.54</v>
      </c>
      <c r="G69" s="28">
        <f>VLOOKUP(A69,'Medical Examinations'!$A$1:$L$2336,4,0)</f>
        <v>5.4</v>
      </c>
      <c r="H69" s="30" t="str">
        <f>VLOOKUP(A69,'Medical Examinations'!$A$1:$L$2336,3,0)</f>
        <v>Obesity</v>
      </c>
      <c r="I69" s="30" t="str">
        <f>VLOOKUP(A69,'Medical Examinations'!$A$1:$L$2336,5,0)</f>
        <v>Normal</v>
      </c>
      <c r="J69" s="27" t="str">
        <f>VLOOKUP(A69,'Medical Examinations'!$A$1:$L$2336,6,0)</f>
        <v>yes</v>
      </c>
      <c r="K69" s="27" t="str">
        <f>VLOOKUP(A69,'Medical Examinations'!$A$1:$L$2336,7,0)</f>
        <v>No</v>
      </c>
      <c r="L69" s="27">
        <f>VLOOKUP(A69,'Medical Examinations'!$A$1:$L$2336,10,0)</f>
        <v>1</v>
      </c>
      <c r="M69" s="27" t="str">
        <f>VLOOKUP(A69,'Medical Examinations'!$A$1:$L$2336,12,0)</f>
        <v>yes</v>
      </c>
      <c r="N69" s="27" t="str">
        <f>VLOOKUP(A69,'Medical Examinations'!$A$1:$L$2336,8,0)</f>
        <v>Yes</v>
      </c>
      <c r="O69" s="29">
        <f>VLOOKUP(A69,'Hospitalisation Details'!$A$1:$T$2344,12,0)</f>
        <v>42112.24</v>
      </c>
      <c r="P69" s="29" t="str">
        <f>VLOOKUP(A69,'Hospitalisation Details'!$A$1:$T$2344,15,0)</f>
        <v>tier - 1</v>
      </c>
      <c r="Q69" s="29" t="str">
        <f>VLOOKUP(A69,'Hospitalisation Details'!$A$1:$T$2344,18,0)</f>
        <v>tier - 3</v>
      </c>
      <c r="R69" s="29" t="str">
        <f>VLOOKUP(A69,'Hospitalisation Details'!$A$1:$T$2344,20,0)</f>
        <v>R1013</v>
      </c>
    </row>
    <row r="70" spans="1:18">
      <c r="A70" t="s">
        <v>2301</v>
      </c>
      <c r="B70" s="22" t="str">
        <f>VLOOKUP(A70,'Customer Names'!A70:$E$2335,4,0)</f>
        <v>Mutz</v>
      </c>
      <c r="C70" s="25">
        <f>VLOOKUP(A70,'Hospitalisation Details'!$A$1:$T$2344,9,0)</f>
        <v>28092</v>
      </c>
      <c r="D70" s="26">
        <f>VLOOKUP(A70,'Hospitalisation Details'!$A$1:$T$2344,10,0)</f>
        <v>46</v>
      </c>
      <c r="E70" s="26">
        <f>VLOOKUP(A70,'Hospitalisation Details'!$A$1:$T$2344,11,0)</f>
        <v>0</v>
      </c>
      <c r="F70" s="28">
        <f>VLOOKUP(A70,'Medical Examinations'!$A$1:$L$2336,2,0)</f>
        <v>35.53</v>
      </c>
      <c r="G70" s="28">
        <f>VLOOKUP(A70,'Medical Examinations'!$A$1:$L$2336,4,0)</f>
        <v>4.3600000000000003</v>
      </c>
      <c r="H70" s="30" t="str">
        <f>VLOOKUP(A70,'Medical Examinations'!$A$1:$L$2336,3,0)</f>
        <v>Obesity</v>
      </c>
      <c r="I70" s="30" t="str">
        <f>VLOOKUP(A70,'Medical Examinations'!$A$1:$L$2336,5,0)</f>
        <v>Normal</v>
      </c>
      <c r="J70" s="27" t="str">
        <f>VLOOKUP(A70,'Medical Examinations'!$A$1:$L$2336,6,0)</f>
        <v>yes</v>
      </c>
      <c r="K70" s="27" t="str">
        <f>VLOOKUP(A70,'Medical Examinations'!$A$1:$L$2336,7,0)</f>
        <v>No</v>
      </c>
      <c r="L70" s="27">
        <f>VLOOKUP(A70,'Medical Examinations'!$A$1:$L$2336,10,0)</f>
        <v>0</v>
      </c>
      <c r="M70" s="27" t="str">
        <f>VLOOKUP(A70,'Medical Examinations'!$A$1:$L$2336,12,0)</f>
        <v>yes</v>
      </c>
      <c r="N70" s="27" t="str">
        <f>VLOOKUP(A70,'Medical Examinations'!$A$1:$L$2336,8,0)</f>
        <v>No</v>
      </c>
      <c r="O70" s="29">
        <f>VLOOKUP(A70,'Hospitalisation Details'!$A$1:$T$2344,12,0)</f>
        <v>42111.66</v>
      </c>
      <c r="P70" s="29" t="str">
        <f>VLOOKUP(A70,'Hospitalisation Details'!$A$1:$T$2344,15,0)</f>
        <v>tier - 1</v>
      </c>
      <c r="Q70" s="29" t="str">
        <f>VLOOKUP(A70,'Hospitalisation Details'!$A$1:$T$2344,18,0)</f>
        <v>tier - 1</v>
      </c>
      <c r="R70" s="29" t="str">
        <f>VLOOKUP(A70,'Hospitalisation Details'!$A$1:$T$2344,20,0)</f>
        <v>R1024</v>
      </c>
    </row>
    <row r="71" spans="1:18">
      <c r="A71" t="s">
        <v>2300</v>
      </c>
      <c r="B71" s="22" t="str">
        <f>VLOOKUP(A71,'Customer Names'!A71:$E$2335,4,0)</f>
        <v>Lee</v>
      </c>
      <c r="C71" s="25">
        <f>VLOOKUP(A71,'Hospitalisation Details'!$A$1:$T$2344,9,0)</f>
        <v>25191</v>
      </c>
      <c r="D71" s="26">
        <f>VLOOKUP(A71,'Hospitalisation Details'!$A$1:$T$2344,10,0)</f>
        <v>54</v>
      </c>
      <c r="E71" s="26">
        <f>VLOOKUP(A71,'Hospitalisation Details'!$A$1:$T$2344,11,0)</f>
        <v>1</v>
      </c>
      <c r="F71" s="28">
        <f>VLOOKUP(A71,'Medical Examinations'!$A$1:$L$2336,2,0)</f>
        <v>30.8</v>
      </c>
      <c r="G71" s="28">
        <f>VLOOKUP(A71,'Medical Examinations'!$A$1:$L$2336,4,0)</f>
        <v>9.77</v>
      </c>
      <c r="H71" s="30" t="str">
        <f>VLOOKUP(A71,'Medical Examinations'!$A$1:$L$2336,3,0)</f>
        <v>Obesity</v>
      </c>
      <c r="I71" s="30" t="str">
        <f>VLOOKUP(A71,'Medical Examinations'!$A$1:$L$2336,5,0)</f>
        <v>Diabetes</v>
      </c>
      <c r="J71" s="27" t="str">
        <f>VLOOKUP(A71,'Medical Examinations'!$A$1:$L$2336,6,0)</f>
        <v>No</v>
      </c>
      <c r="K71" s="27" t="str">
        <f>VLOOKUP(A71,'Medical Examinations'!$A$1:$L$2336,7,0)</f>
        <v>No</v>
      </c>
      <c r="L71" s="27">
        <f>VLOOKUP(A71,'Medical Examinations'!$A$1:$L$2336,10,0)</f>
        <v>0</v>
      </c>
      <c r="M71" s="27" t="str">
        <f>VLOOKUP(A71,'Medical Examinations'!$A$1:$L$2336,12,0)</f>
        <v>yes</v>
      </c>
      <c r="N71" s="27" t="str">
        <f>VLOOKUP(A71,'Medical Examinations'!$A$1:$L$2336,8,0)</f>
        <v>No</v>
      </c>
      <c r="O71" s="29">
        <f>VLOOKUP(A71,'Hospitalisation Details'!$A$1:$T$2344,12,0)</f>
        <v>41999.519999999997</v>
      </c>
      <c r="P71" s="29" t="str">
        <f>VLOOKUP(A71,'Hospitalisation Details'!$A$1:$T$2344,15,0)</f>
        <v>tier - 1</v>
      </c>
      <c r="Q71" s="29" t="str">
        <f>VLOOKUP(A71,'Hospitalisation Details'!$A$1:$T$2344,18,0)</f>
        <v>tier - 3</v>
      </c>
      <c r="R71" s="29" t="str">
        <f>VLOOKUP(A71,'Hospitalisation Details'!$A$1:$T$2344,20,0)</f>
        <v>R1013</v>
      </c>
    </row>
    <row r="72" spans="1:18">
      <c r="A72" t="s">
        <v>2299</v>
      </c>
      <c r="B72" s="22" t="str">
        <f>VLOOKUP(A72,'Customer Names'!A72:$E$2335,4,0)</f>
        <v>Turner</v>
      </c>
      <c r="C72" s="25">
        <f>VLOOKUP(A72,'Hospitalisation Details'!$A$1:$T$2344,9,0)</f>
        <v>30996</v>
      </c>
      <c r="D72" s="26">
        <f>VLOOKUP(A72,'Hospitalisation Details'!$A$1:$T$2344,10,0)</f>
        <v>38</v>
      </c>
      <c r="E72" s="26">
        <f>VLOOKUP(A72,'Hospitalisation Details'!$A$1:$T$2344,11,0)</f>
        <v>3</v>
      </c>
      <c r="F72" s="28">
        <f>VLOOKUP(A72,'Medical Examinations'!$A$1:$L$2336,2,0)</f>
        <v>38.39</v>
      </c>
      <c r="G72" s="28">
        <f>VLOOKUP(A72,'Medical Examinations'!$A$1:$L$2336,4,0)</f>
        <v>4.25</v>
      </c>
      <c r="H72" s="30" t="str">
        <f>VLOOKUP(A72,'Medical Examinations'!$A$1:$L$2336,3,0)</f>
        <v>Obesity</v>
      </c>
      <c r="I72" s="30" t="str">
        <f>VLOOKUP(A72,'Medical Examinations'!$A$1:$L$2336,5,0)</f>
        <v>Normal</v>
      </c>
      <c r="J72" s="27" t="str">
        <f>VLOOKUP(A72,'Medical Examinations'!$A$1:$L$2336,6,0)</f>
        <v>No</v>
      </c>
      <c r="K72" s="27" t="str">
        <f>VLOOKUP(A72,'Medical Examinations'!$A$1:$L$2336,7,0)</f>
        <v>No</v>
      </c>
      <c r="L72" s="27">
        <f>VLOOKUP(A72,'Medical Examinations'!$A$1:$L$2336,10,0)</f>
        <v>1</v>
      </c>
      <c r="M72" s="27" t="str">
        <f>VLOOKUP(A72,'Medical Examinations'!$A$1:$L$2336,12,0)</f>
        <v>yes</v>
      </c>
      <c r="N72" s="27" t="str">
        <f>VLOOKUP(A72,'Medical Examinations'!$A$1:$L$2336,8,0)</f>
        <v>No</v>
      </c>
      <c r="O72" s="29">
        <f>VLOOKUP(A72,'Hospitalisation Details'!$A$1:$T$2344,12,0)</f>
        <v>41949.24</v>
      </c>
      <c r="P72" s="29" t="str">
        <f>VLOOKUP(A72,'Hospitalisation Details'!$A$1:$T$2344,15,0)</f>
        <v>tier - 1</v>
      </c>
      <c r="Q72" s="29" t="str">
        <f>VLOOKUP(A72,'Hospitalisation Details'!$A$1:$T$2344,18,0)</f>
        <v>tier - 1</v>
      </c>
      <c r="R72" s="29" t="str">
        <f>VLOOKUP(A72,'Hospitalisation Details'!$A$1:$T$2344,20,0)</f>
        <v>R1013</v>
      </c>
    </row>
    <row r="73" spans="1:18">
      <c r="A73" t="s">
        <v>2298</v>
      </c>
      <c r="B73" s="22" t="str">
        <f>VLOOKUP(A73,'Customer Names'!A73:$E$2335,4,0)</f>
        <v>Rangel</v>
      </c>
      <c r="C73" s="25">
        <f>VLOOKUP(A73,'Hospitalisation Details'!$A$1:$T$2344,9,0)</f>
        <v>26458</v>
      </c>
      <c r="D73" s="26">
        <f>VLOOKUP(A73,'Hospitalisation Details'!$A$1:$T$2344,10,0)</f>
        <v>51</v>
      </c>
      <c r="E73" s="26">
        <f>VLOOKUP(A73,'Hospitalisation Details'!$A$1:$T$2344,11,0)</f>
        <v>1</v>
      </c>
      <c r="F73" s="28">
        <f>VLOOKUP(A73,'Medical Examinations'!$A$1:$L$2336,2,0)</f>
        <v>32.299999999999997</v>
      </c>
      <c r="G73" s="28">
        <f>VLOOKUP(A73,'Medical Examinations'!$A$1:$L$2336,4,0)</f>
        <v>4.76</v>
      </c>
      <c r="H73" s="30" t="str">
        <f>VLOOKUP(A73,'Medical Examinations'!$A$1:$L$2336,3,0)</f>
        <v>Obesity</v>
      </c>
      <c r="I73" s="30" t="str">
        <f>VLOOKUP(A73,'Medical Examinations'!$A$1:$L$2336,5,0)</f>
        <v>Normal</v>
      </c>
      <c r="J73" s="27" t="str">
        <f>VLOOKUP(A73,'Medical Examinations'!$A$1:$L$2336,6,0)</f>
        <v>No</v>
      </c>
      <c r="K73" s="27" t="str">
        <f>VLOOKUP(A73,'Medical Examinations'!$A$1:$L$2336,7,0)</f>
        <v>No</v>
      </c>
      <c r="L73" s="27">
        <f>VLOOKUP(A73,'Medical Examinations'!$A$1:$L$2336,10,0)</f>
        <v>2</v>
      </c>
      <c r="M73" s="27" t="str">
        <f>VLOOKUP(A73,'Medical Examinations'!$A$1:$L$2336,12,0)</f>
        <v>yes</v>
      </c>
      <c r="N73" s="27" t="str">
        <f>VLOOKUP(A73,'Medical Examinations'!$A$1:$L$2336,8,0)</f>
        <v>No</v>
      </c>
      <c r="O73" s="29">
        <f>VLOOKUP(A73,'Hospitalisation Details'!$A$1:$T$2344,12,0)</f>
        <v>41919.1</v>
      </c>
      <c r="P73" s="29" t="str">
        <f>VLOOKUP(A73,'Hospitalisation Details'!$A$1:$T$2344,15,0)</f>
        <v>tier - 1</v>
      </c>
      <c r="Q73" s="29" t="str">
        <f>VLOOKUP(A73,'Hospitalisation Details'!$A$1:$T$2344,18,0)</f>
        <v>tier - 1</v>
      </c>
      <c r="R73" s="29" t="str">
        <f>VLOOKUP(A73,'Hospitalisation Details'!$A$1:$T$2344,20,0)</f>
        <v>R1016</v>
      </c>
    </row>
    <row r="74" spans="1:18">
      <c r="A74" t="s">
        <v>2297</v>
      </c>
      <c r="B74" s="22" t="str">
        <f>VLOOKUP(A74,'Customer Names'!A74:$E$2335,4,0)</f>
        <v>Lacey</v>
      </c>
      <c r="C74" s="25">
        <f>VLOOKUP(A74,'Hospitalisation Details'!$A$1:$T$2344,9,0)</f>
        <v>24371</v>
      </c>
      <c r="D74" s="26">
        <f>VLOOKUP(A74,'Hospitalisation Details'!$A$1:$T$2344,10,0)</f>
        <v>56</v>
      </c>
      <c r="E74" s="26">
        <f>VLOOKUP(A74,'Hospitalisation Details'!$A$1:$T$2344,11,0)</f>
        <v>0</v>
      </c>
      <c r="F74" s="28">
        <f>VLOOKUP(A74,'Medical Examinations'!$A$1:$L$2336,2,0)</f>
        <v>48.8</v>
      </c>
      <c r="G74" s="28">
        <f>VLOOKUP(A74,'Medical Examinations'!$A$1:$L$2336,4,0)</f>
        <v>6.22</v>
      </c>
      <c r="H74" s="30" t="str">
        <f>VLOOKUP(A74,'Medical Examinations'!$A$1:$L$2336,3,0)</f>
        <v>Obesity</v>
      </c>
      <c r="I74" s="30" t="str">
        <f>VLOOKUP(A74,'Medical Examinations'!$A$1:$L$2336,5,0)</f>
        <v>Pre-diabetes</v>
      </c>
      <c r="J74" s="27" t="str">
        <f>VLOOKUP(A74,'Medical Examinations'!$A$1:$L$2336,6,0)</f>
        <v>yes</v>
      </c>
      <c r="K74" s="27" t="str">
        <f>VLOOKUP(A74,'Medical Examinations'!$A$1:$L$2336,7,0)</f>
        <v>No</v>
      </c>
      <c r="L74" s="27">
        <f>VLOOKUP(A74,'Medical Examinations'!$A$1:$L$2336,10,0)</f>
        <v>2</v>
      </c>
      <c r="M74" s="27" t="str">
        <f>VLOOKUP(A74,'Medical Examinations'!$A$1:$L$2336,12,0)</f>
        <v>yes</v>
      </c>
      <c r="N74" s="27" t="str">
        <f>VLOOKUP(A74,'Medical Examinations'!$A$1:$L$2336,8,0)</f>
        <v>No</v>
      </c>
      <c r="O74" s="29">
        <f>VLOOKUP(A74,'Hospitalisation Details'!$A$1:$T$2344,12,0)</f>
        <v>41886.54</v>
      </c>
      <c r="P74" s="29" t="str">
        <f>VLOOKUP(A74,'Hospitalisation Details'!$A$1:$T$2344,15,0)</f>
        <v>tier - 1</v>
      </c>
      <c r="Q74" s="29" t="str">
        <f>VLOOKUP(A74,'Hospitalisation Details'!$A$1:$T$2344,18,0)</f>
        <v>tier - 3</v>
      </c>
      <c r="R74" s="29" t="str">
        <f>VLOOKUP(A74,'Hospitalisation Details'!$A$1:$T$2344,20,0)</f>
        <v>R1011</v>
      </c>
    </row>
    <row r="75" spans="1:18">
      <c r="A75" t="s">
        <v>2296</v>
      </c>
      <c r="B75" s="22" t="str">
        <f>VLOOKUP(A75,'Customer Names'!A75:$E$2335,4,0)</f>
        <v>Stiger</v>
      </c>
      <c r="C75" s="25">
        <f>VLOOKUP(A75,'Hospitalisation Details'!$A$1:$T$2344,9,0)</f>
        <v>22911</v>
      </c>
      <c r="D75" s="26">
        <f>VLOOKUP(A75,'Hospitalisation Details'!$A$1:$T$2344,10,0)</f>
        <v>60</v>
      </c>
      <c r="E75" s="26">
        <f>VLOOKUP(A75,'Hospitalisation Details'!$A$1:$T$2344,11,0)</f>
        <v>0</v>
      </c>
      <c r="F75" s="28">
        <f>VLOOKUP(A75,'Medical Examinations'!$A$1:$L$2336,2,0)</f>
        <v>45.5</v>
      </c>
      <c r="G75" s="28">
        <f>VLOOKUP(A75,'Medical Examinations'!$A$1:$L$2336,4,0)</f>
        <v>7.96</v>
      </c>
      <c r="H75" s="30" t="str">
        <f>VLOOKUP(A75,'Medical Examinations'!$A$1:$L$2336,3,0)</f>
        <v>Obesity</v>
      </c>
      <c r="I75" s="30" t="str">
        <f>VLOOKUP(A75,'Medical Examinations'!$A$1:$L$2336,5,0)</f>
        <v>Diabetes</v>
      </c>
      <c r="J75" s="27" t="str">
        <f>VLOOKUP(A75,'Medical Examinations'!$A$1:$L$2336,6,0)</f>
        <v>No</v>
      </c>
      <c r="K75" s="27" t="str">
        <f>VLOOKUP(A75,'Medical Examinations'!$A$1:$L$2336,7,0)</f>
        <v>No</v>
      </c>
      <c r="L75" s="27">
        <f>VLOOKUP(A75,'Medical Examinations'!$A$1:$L$2336,10,0)</f>
        <v>0</v>
      </c>
      <c r="M75" s="27" t="str">
        <f>VLOOKUP(A75,'Medical Examinations'!$A$1:$L$2336,12,0)</f>
        <v>yes</v>
      </c>
      <c r="N75" s="27" t="str">
        <f>VLOOKUP(A75,'Medical Examinations'!$A$1:$L$2336,8,0)</f>
        <v>No</v>
      </c>
      <c r="O75" s="29">
        <f>VLOOKUP(A75,'Hospitalisation Details'!$A$1:$T$2344,12,0)</f>
        <v>41794.629999999997</v>
      </c>
      <c r="P75" s="29" t="str">
        <f>VLOOKUP(A75,'Hospitalisation Details'!$A$1:$T$2344,15,0)</f>
        <v>tier - 1</v>
      </c>
      <c r="Q75" s="29" t="str">
        <f>VLOOKUP(A75,'Hospitalisation Details'!$A$1:$T$2344,18,0)</f>
        <v>tier - 3</v>
      </c>
      <c r="R75" s="29" t="str">
        <f>VLOOKUP(A75,'Hospitalisation Details'!$A$1:$T$2344,20,0)</f>
        <v>R1011</v>
      </c>
    </row>
    <row r="76" spans="1:18">
      <c r="A76" t="s">
        <v>2295</v>
      </c>
      <c r="B76" s="22" t="str">
        <f>VLOOKUP(A76,'Customer Names'!A76:$E$2335,4,0)</f>
        <v>Caldwell</v>
      </c>
      <c r="C76" s="25">
        <f>VLOOKUP(A76,'Hospitalisation Details'!$A$1:$T$2344,9,0)</f>
        <v>27666</v>
      </c>
      <c r="D76" s="26">
        <f>VLOOKUP(A76,'Hospitalisation Details'!$A$1:$T$2344,10,0)</f>
        <v>47</v>
      </c>
      <c r="E76" s="26">
        <f>VLOOKUP(A76,'Hospitalisation Details'!$A$1:$T$2344,11,0)</f>
        <v>1</v>
      </c>
      <c r="F76" s="28">
        <f>VLOOKUP(A76,'Medical Examinations'!$A$1:$L$2336,2,0)</f>
        <v>53.61</v>
      </c>
      <c r="G76" s="28">
        <f>VLOOKUP(A76,'Medical Examinations'!$A$1:$L$2336,4,0)</f>
        <v>10.92</v>
      </c>
      <c r="H76" s="30" t="str">
        <f>VLOOKUP(A76,'Medical Examinations'!$A$1:$L$2336,3,0)</f>
        <v>Obesity</v>
      </c>
      <c r="I76" s="30" t="str">
        <f>VLOOKUP(A76,'Medical Examinations'!$A$1:$L$2336,5,0)</f>
        <v>Diabetes</v>
      </c>
      <c r="J76" s="27" t="str">
        <f>VLOOKUP(A76,'Medical Examinations'!$A$1:$L$2336,6,0)</f>
        <v>yes</v>
      </c>
      <c r="K76" s="27" t="str">
        <f>VLOOKUP(A76,'Medical Examinations'!$A$1:$L$2336,7,0)</f>
        <v>No</v>
      </c>
      <c r="L76" s="27">
        <f>VLOOKUP(A76,'Medical Examinations'!$A$1:$L$2336,10,0)</f>
        <v>1</v>
      </c>
      <c r="M76" s="27" t="str">
        <f>VLOOKUP(A76,'Medical Examinations'!$A$1:$L$2336,12,0)</f>
        <v>yes</v>
      </c>
      <c r="N76" s="27" t="str">
        <f>VLOOKUP(A76,'Medical Examinations'!$A$1:$L$2336,8,0)</f>
        <v>No</v>
      </c>
      <c r="O76" s="29">
        <f>VLOOKUP(A76,'Hospitalisation Details'!$A$1:$T$2344,12,0)</f>
        <v>41681.86</v>
      </c>
      <c r="P76" s="29" t="str">
        <f>VLOOKUP(A76,'Hospitalisation Details'!$A$1:$T$2344,15,0)</f>
        <v>tier - 1</v>
      </c>
      <c r="Q76" s="29" t="str">
        <f>VLOOKUP(A76,'Hospitalisation Details'!$A$1:$T$2344,18,0)</f>
        <v>tier - 1</v>
      </c>
      <c r="R76" s="29" t="str">
        <f>VLOOKUP(A76,'Hospitalisation Details'!$A$1:$T$2344,20,0)</f>
        <v>R1011</v>
      </c>
    </row>
    <row r="77" spans="1:18">
      <c r="A77" t="s">
        <v>2294</v>
      </c>
      <c r="B77" s="22" t="str">
        <f>VLOOKUP(A77,'Customer Names'!A77:$E$2335,4,0)</f>
        <v>Marmillod</v>
      </c>
      <c r="C77" s="25">
        <f>VLOOKUP(A77,'Hospitalisation Details'!$A$1:$T$2344,9,0)</f>
        <v>27712</v>
      </c>
      <c r="D77" s="26">
        <f>VLOOKUP(A77,'Hospitalisation Details'!$A$1:$T$2344,10,0)</f>
        <v>47</v>
      </c>
      <c r="E77" s="26">
        <f>VLOOKUP(A77,'Hospitalisation Details'!$A$1:$T$2344,11,0)</f>
        <v>0</v>
      </c>
      <c r="F77" s="28">
        <f>VLOOKUP(A77,'Medical Examinations'!$A$1:$L$2336,2,0)</f>
        <v>36.19</v>
      </c>
      <c r="G77" s="28">
        <f>VLOOKUP(A77,'Medical Examinations'!$A$1:$L$2336,4,0)</f>
        <v>11.51</v>
      </c>
      <c r="H77" s="30" t="str">
        <f>VLOOKUP(A77,'Medical Examinations'!$A$1:$L$2336,3,0)</f>
        <v>Obesity</v>
      </c>
      <c r="I77" s="30" t="str">
        <f>VLOOKUP(A77,'Medical Examinations'!$A$1:$L$2336,5,0)</f>
        <v>Diabetes</v>
      </c>
      <c r="J77" s="27" t="str">
        <f>VLOOKUP(A77,'Medical Examinations'!$A$1:$L$2336,6,0)</f>
        <v>yes</v>
      </c>
      <c r="K77" s="27" t="str">
        <f>VLOOKUP(A77,'Medical Examinations'!$A$1:$L$2336,7,0)</f>
        <v>No</v>
      </c>
      <c r="L77" s="27">
        <f>VLOOKUP(A77,'Medical Examinations'!$A$1:$L$2336,10,0)</f>
        <v>1</v>
      </c>
      <c r="M77" s="27" t="str">
        <f>VLOOKUP(A77,'Medical Examinations'!$A$1:$L$2336,12,0)</f>
        <v>yes</v>
      </c>
      <c r="N77" s="27" t="str">
        <f>VLOOKUP(A77,'Medical Examinations'!$A$1:$L$2336,8,0)</f>
        <v>No</v>
      </c>
      <c r="O77" s="29">
        <f>VLOOKUP(A77,'Hospitalisation Details'!$A$1:$T$2344,12,0)</f>
        <v>41676.080000000002</v>
      </c>
      <c r="P77" s="29" t="str">
        <f>VLOOKUP(A77,'Hospitalisation Details'!$A$1:$T$2344,15,0)</f>
        <v>tier - 1</v>
      </c>
      <c r="Q77" s="29" t="str">
        <f>VLOOKUP(A77,'Hospitalisation Details'!$A$1:$T$2344,18,0)</f>
        <v>tier - 2</v>
      </c>
      <c r="R77" s="29" t="str">
        <f>VLOOKUP(A77,'Hospitalisation Details'!$A$1:$T$2344,20,0)</f>
        <v>R1013</v>
      </c>
    </row>
    <row r="78" spans="1:18">
      <c r="A78" t="s">
        <v>2293</v>
      </c>
      <c r="B78" s="22" t="str">
        <f>VLOOKUP(A78,'Customer Names'!A78:$E$2335,4,0)</f>
        <v>Cloutier-Simons</v>
      </c>
      <c r="C78" s="25">
        <f>VLOOKUP(A78,'Hospitalisation Details'!$A$1:$T$2344,9,0)</f>
        <v>28062</v>
      </c>
      <c r="D78" s="26">
        <f>VLOOKUP(A78,'Hospitalisation Details'!$A$1:$T$2344,10,0)</f>
        <v>46</v>
      </c>
      <c r="E78" s="26">
        <f>VLOOKUP(A78,'Hospitalisation Details'!$A$1:$T$2344,11,0)</f>
        <v>1</v>
      </c>
      <c r="F78" s="28">
        <f>VLOOKUP(A78,'Medical Examinations'!$A$1:$L$2336,2,0)</f>
        <v>34.6</v>
      </c>
      <c r="G78" s="28">
        <f>VLOOKUP(A78,'Medical Examinations'!$A$1:$L$2336,4,0)</f>
        <v>5.99</v>
      </c>
      <c r="H78" s="30" t="str">
        <f>VLOOKUP(A78,'Medical Examinations'!$A$1:$L$2336,3,0)</f>
        <v>Obesity</v>
      </c>
      <c r="I78" s="30" t="str">
        <f>VLOOKUP(A78,'Medical Examinations'!$A$1:$L$2336,5,0)</f>
        <v>Pre-diabetes</v>
      </c>
      <c r="J78" s="27" t="str">
        <f>VLOOKUP(A78,'Medical Examinations'!$A$1:$L$2336,6,0)</f>
        <v>yes</v>
      </c>
      <c r="K78" s="27" t="str">
        <f>VLOOKUP(A78,'Medical Examinations'!$A$1:$L$2336,7,0)</f>
        <v>No</v>
      </c>
      <c r="L78" s="27">
        <f>VLOOKUP(A78,'Medical Examinations'!$A$1:$L$2336,10,0)</f>
        <v>0</v>
      </c>
      <c r="M78" s="27" t="str">
        <f>VLOOKUP(A78,'Medical Examinations'!$A$1:$L$2336,12,0)</f>
        <v>yes</v>
      </c>
      <c r="N78" s="27" t="str">
        <f>VLOOKUP(A78,'Medical Examinations'!$A$1:$L$2336,8,0)</f>
        <v>No</v>
      </c>
      <c r="O78" s="29">
        <f>VLOOKUP(A78,'Hospitalisation Details'!$A$1:$T$2344,12,0)</f>
        <v>41661.599999999999</v>
      </c>
      <c r="P78" s="29" t="str">
        <f>VLOOKUP(A78,'Hospitalisation Details'!$A$1:$T$2344,15,0)</f>
        <v>tier - 1</v>
      </c>
      <c r="Q78" s="29" t="str">
        <f>VLOOKUP(A78,'Hospitalisation Details'!$A$1:$T$2344,18,0)</f>
        <v>tier - 3</v>
      </c>
      <c r="R78" s="29" t="str">
        <f>VLOOKUP(A78,'Hospitalisation Details'!$A$1:$T$2344,20,0)</f>
        <v>R1011</v>
      </c>
    </row>
    <row r="79" spans="1:18">
      <c r="A79" t="s">
        <v>2292</v>
      </c>
      <c r="B79" s="22" t="str">
        <f>VLOOKUP(A79,'Customer Names'!A79:$E$2335,4,0)</f>
        <v>Vegas</v>
      </c>
      <c r="C79" s="25">
        <f>VLOOKUP(A79,'Hospitalisation Details'!$A$1:$T$2344,9,0)</f>
        <v>27357</v>
      </c>
      <c r="D79" s="26">
        <f>VLOOKUP(A79,'Hospitalisation Details'!$A$1:$T$2344,10,0)</f>
        <v>48</v>
      </c>
      <c r="E79" s="26">
        <f>VLOOKUP(A79,'Hospitalisation Details'!$A$1:$T$2344,11,0)</f>
        <v>0</v>
      </c>
      <c r="F79" s="28">
        <f>VLOOKUP(A79,'Medical Examinations'!$A$1:$L$2336,2,0)</f>
        <v>54.12</v>
      </c>
      <c r="G79" s="28">
        <f>VLOOKUP(A79,'Medical Examinations'!$A$1:$L$2336,4,0)</f>
        <v>11.57</v>
      </c>
      <c r="H79" s="30" t="str">
        <f>VLOOKUP(A79,'Medical Examinations'!$A$1:$L$2336,3,0)</f>
        <v>Obesity</v>
      </c>
      <c r="I79" s="30" t="str">
        <f>VLOOKUP(A79,'Medical Examinations'!$A$1:$L$2336,5,0)</f>
        <v>Diabetes</v>
      </c>
      <c r="J79" s="27" t="str">
        <f>VLOOKUP(A79,'Medical Examinations'!$A$1:$L$2336,6,0)</f>
        <v>No</v>
      </c>
      <c r="K79" s="27" t="str">
        <f>VLOOKUP(A79,'Medical Examinations'!$A$1:$L$2336,7,0)</f>
        <v>No</v>
      </c>
      <c r="L79" s="27">
        <f>VLOOKUP(A79,'Medical Examinations'!$A$1:$L$2336,10,0)</f>
        <v>0</v>
      </c>
      <c r="M79" s="27" t="str">
        <f>VLOOKUP(A79,'Medical Examinations'!$A$1:$L$2336,12,0)</f>
        <v>yes</v>
      </c>
      <c r="N79" s="27" t="str">
        <f>VLOOKUP(A79,'Medical Examinations'!$A$1:$L$2336,8,0)</f>
        <v>No</v>
      </c>
      <c r="O79" s="29">
        <f>VLOOKUP(A79,'Hospitalisation Details'!$A$1:$T$2344,12,0)</f>
        <v>41636.199999999997</v>
      </c>
      <c r="P79" s="29" t="str">
        <f>VLOOKUP(A79,'Hospitalisation Details'!$A$1:$T$2344,15,0)</f>
        <v>tier - 1</v>
      </c>
      <c r="Q79" s="29" t="str">
        <f>VLOOKUP(A79,'Hospitalisation Details'!$A$1:$T$2344,18,0)</f>
        <v>tier - 1</v>
      </c>
      <c r="R79" s="29" t="str">
        <f>VLOOKUP(A79,'Hospitalisation Details'!$A$1:$T$2344,20,0)</f>
        <v>R1011</v>
      </c>
    </row>
    <row r="80" spans="1:18">
      <c r="A80" t="s">
        <v>2291</v>
      </c>
      <c r="B80" s="22" t="str">
        <f>VLOOKUP(A80,'Customer Names'!A80:$E$2335,4,0)</f>
        <v>Cochran</v>
      </c>
      <c r="C80" s="25">
        <f>VLOOKUP(A80,'Hospitalisation Details'!$A$1:$T$2344,9,0)</f>
        <v>24828</v>
      </c>
      <c r="D80" s="26">
        <f>VLOOKUP(A80,'Hospitalisation Details'!$A$1:$T$2344,10,0)</f>
        <v>55</v>
      </c>
      <c r="E80" s="26">
        <f>VLOOKUP(A80,'Hospitalisation Details'!$A$1:$T$2344,11,0)</f>
        <v>0</v>
      </c>
      <c r="F80" s="28">
        <f>VLOOKUP(A80,'Medical Examinations'!$A$1:$L$2336,2,0)</f>
        <v>48.82</v>
      </c>
      <c r="G80" s="28">
        <f>VLOOKUP(A80,'Medical Examinations'!$A$1:$L$2336,4,0)</f>
        <v>6.67</v>
      </c>
      <c r="H80" s="30" t="str">
        <f>VLOOKUP(A80,'Medical Examinations'!$A$1:$L$2336,3,0)</f>
        <v>Obesity</v>
      </c>
      <c r="I80" s="30" t="str">
        <f>VLOOKUP(A80,'Medical Examinations'!$A$1:$L$2336,5,0)</f>
        <v>Diabetes</v>
      </c>
      <c r="J80" s="27" t="str">
        <f>VLOOKUP(A80,'Medical Examinations'!$A$1:$L$2336,6,0)</f>
        <v>yes</v>
      </c>
      <c r="K80" s="27" t="str">
        <f>VLOOKUP(A80,'Medical Examinations'!$A$1:$L$2336,7,0)</f>
        <v>No</v>
      </c>
      <c r="L80" s="27">
        <f>VLOOKUP(A80,'Medical Examinations'!$A$1:$L$2336,10,0)</f>
        <v>0</v>
      </c>
      <c r="M80" s="27" t="str">
        <f>VLOOKUP(A80,'Medical Examinations'!$A$1:$L$2336,12,0)</f>
        <v>yes</v>
      </c>
      <c r="N80" s="27" t="str">
        <f>VLOOKUP(A80,'Medical Examinations'!$A$1:$L$2336,8,0)</f>
        <v>No</v>
      </c>
      <c r="O80" s="29">
        <f>VLOOKUP(A80,'Hospitalisation Details'!$A$1:$T$2344,12,0)</f>
        <v>41505.15</v>
      </c>
      <c r="P80" s="29" t="str">
        <f>VLOOKUP(A80,'Hospitalisation Details'!$A$1:$T$2344,15,0)</f>
        <v>tier - 1</v>
      </c>
      <c r="Q80" s="29" t="str">
        <f>VLOOKUP(A80,'Hospitalisation Details'!$A$1:$T$2344,18,0)</f>
        <v>tier - 2</v>
      </c>
      <c r="R80" s="29" t="str">
        <f>VLOOKUP(A80,'Hospitalisation Details'!$A$1:$T$2344,20,0)</f>
        <v>R1011</v>
      </c>
    </row>
    <row r="81" spans="1:18">
      <c r="A81" t="s">
        <v>2290</v>
      </c>
      <c r="B81" s="22" t="str">
        <f>VLOOKUP(A81,'Customer Names'!A81:$E$2335,4,0)</f>
        <v>Holtzapple</v>
      </c>
      <c r="C81" s="25">
        <f>VLOOKUP(A81,'Hospitalisation Details'!$A$1:$T$2344,9,0)</f>
        <v>26222</v>
      </c>
      <c r="D81" s="26">
        <f>VLOOKUP(A81,'Hospitalisation Details'!$A$1:$T$2344,10,0)</f>
        <v>51</v>
      </c>
      <c r="E81" s="26">
        <f>VLOOKUP(A81,'Hospitalisation Details'!$A$1:$T$2344,11,0)</f>
        <v>0</v>
      </c>
      <c r="F81" s="28">
        <f>VLOOKUP(A81,'Medical Examinations'!$A$1:$L$2336,2,0)</f>
        <v>51.01</v>
      </c>
      <c r="G81" s="28">
        <f>VLOOKUP(A81,'Medical Examinations'!$A$1:$L$2336,4,0)</f>
        <v>9.1999999999999993</v>
      </c>
      <c r="H81" s="30" t="str">
        <f>VLOOKUP(A81,'Medical Examinations'!$A$1:$L$2336,3,0)</f>
        <v>Obesity</v>
      </c>
      <c r="I81" s="30" t="str">
        <f>VLOOKUP(A81,'Medical Examinations'!$A$1:$L$2336,5,0)</f>
        <v>Diabetes</v>
      </c>
      <c r="J81" s="27" t="str">
        <f>VLOOKUP(A81,'Medical Examinations'!$A$1:$L$2336,6,0)</f>
        <v>No</v>
      </c>
      <c r="K81" s="27" t="str">
        <f>VLOOKUP(A81,'Medical Examinations'!$A$1:$L$2336,7,0)</f>
        <v>No</v>
      </c>
      <c r="L81" s="27">
        <f>VLOOKUP(A81,'Medical Examinations'!$A$1:$L$2336,10,0)</f>
        <v>0</v>
      </c>
      <c r="M81" s="27" t="str">
        <f>VLOOKUP(A81,'Medical Examinations'!$A$1:$L$2336,12,0)</f>
        <v>yes</v>
      </c>
      <c r="N81" s="27" t="str">
        <f>VLOOKUP(A81,'Medical Examinations'!$A$1:$L$2336,8,0)</f>
        <v>No</v>
      </c>
      <c r="O81" s="29">
        <f>VLOOKUP(A81,'Hospitalisation Details'!$A$1:$T$2344,12,0)</f>
        <v>41351.879999999997</v>
      </c>
      <c r="P81" s="29" t="str">
        <f>VLOOKUP(A81,'Hospitalisation Details'!$A$1:$T$2344,15,0)</f>
        <v>tier - 1</v>
      </c>
      <c r="Q81" s="29" t="str">
        <f>VLOOKUP(A81,'Hospitalisation Details'!$A$1:$T$2344,18,0)</f>
        <v>tier - 2</v>
      </c>
      <c r="R81" s="29" t="str">
        <f>VLOOKUP(A81,'Hospitalisation Details'!$A$1:$T$2344,20,0)</f>
        <v>R1011</v>
      </c>
    </row>
    <row r="82" spans="1:18">
      <c r="A82" t="s">
        <v>2289</v>
      </c>
      <c r="B82" s="22" t="str">
        <f>VLOOKUP(A82,'Customer Names'!A82:$E$2335,4,0)</f>
        <v>Meyer</v>
      </c>
      <c r="C82" s="25">
        <f>VLOOKUP(A82,'Hospitalisation Details'!$A$1:$T$2344,9,0)</f>
        <v>23657</v>
      </c>
      <c r="D82" s="26">
        <f>VLOOKUP(A82,'Hospitalisation Details'!$A$1:$T$2344,10,0)</f>
        <v>58</v>
      </c>
      <c r="E82" s="26">
        <f>VLOOKUP(A82,'Hospitalisation Details'!$A$1:$T$2344,11,0)</f>
        <v>0</v>
      </c>
      <c r="F82" s="28">
        <f>VLOOKUP(A82,'Medical Examinations'!$A$1:$L$2336,2,0)</f>
        <v>45.65</v>
      </c>
      <c r="G82" s="28">
        <f>VLOOKUP(A82,'Medical Examinations'!$A$1:$L$2336,4,0)</f>
        <v>5.1100000000000003</v>
      </c>
      <c r="H82" s="30" t="str">
        <f>VLOOKUP(A82,'Medical Examinations'!$A$1:$L$2336,3,0)</f>
        <v>Obesity</v>
      </c>
      <c r="I82" s="30" t="str">
        <f>VLOOKUP(A82,'Medical Examinations'!$A$1:$L$2336,5,0)</f>
        <v>Normal</v>
      </c>
      <c r="J82" s="27" t="str">
        <f>VLOOKUP(A82,'Medical Examinations'!$A$1:$L$2336,6,0)</f>
        <v>yes</v>
      </c>
      <c r="K82" s="27" t="str">
        <f>VLOOKUP(A82,'Medical Examinations'!$A$1:$L$2336,7,0)</f>
        <v>No</v>
      </c>
      <c r="L82" s="27">
        <f>VLOOKUP(A82,'Medical Examinations'!$A$1:$L$2336,10,0)</f>
        <v>1</v>
      </c>
      <c r="M82" s="27" t="str">
        <f>VLOOKUP(A82,'Medical Examinations'!$A$1:$L$2336,12,0)</f>
        <v>yes</v>
      </c>
      <c r="N82" s="27" t="str">
        <f>VLOOKUP(A82,'Medical Examinations'!$A$1:$L$2336,8,0)</f>
        <v>No</v>
      </c>
      <c r="O82" s="29">
        <f>VLOOKUP(A82,'Hospitalisation Details'!$A$1:$T$2344,12,0)</f>
        <v>41331.79</v>
      </c>
      <c r="P82" s="29" t="str">
        <f>VLOOKUP(A82,'Hospitalisation Details'!$A$1:$T$2344,15,0)</f>
        <v>tier - 1</v>
      </c>
      <c r="Q82" s="29" t="str">
        <f>VLOOKUP(A82,'Hospitalisation Details'!$A$1:$T$2344,18,0)</f>
        <v>tier - 2</v>
      </c>
      <c r="R82" s="29" t="str">
        <f>VLOOKUP(A82,'Hospitalisation Details'!$A$1:$T$2344,20,0)</f>
        <v>R1011</v>
      </c>
    </row>
    <row r="83" spans="1:18">
      <c r="A83" t="s">
        <v>2288</v>
      </c>
      <c r="B83" s="22" t="str">
        <f>VLOOKUP(A83,'Customer Names'!A83:$E$2335,4,0)</f>
        <v>Brickley</v>
      </c>
      <c r="C83" s="25">
        <f>VLOOKUP(A83,'Hospitalisation Details'!$A$1:$T$2344,9,0)</f>
        <v>28364</v>
      </c>
      <c r="D83" s="26">
        <f>VLOOKUP(A83,'Hospitalisation Details'!$A$1:$T$2344,10,0)</f>
        <v>45</v>
      </c>
      <c r="E83" s="26">
        <f>VLOOKUP(A83,'Hospitalisation Details'!$A$1:$T$2344,11,0)</f>
        <v>2</v>
      </c>
      <c r="F83" s="28">
        <f>VLOOKUP(A83,'Medical Examinations'!$A$1:$L$2336,2,0)</f>
        <v>52.9</v>
      </c>
      <c r="G83" s="28">
        <f>VLOOKUP(A83,'Medical Examinations'!$A$1:$L$2336,4,0)</f>
        <v>5.34</v>
      </c>
      <c r="H83" s="30" t="str">
        <f>VLOOKUP(A83,'Medical Examinations'!$A$1:$L$2336,3,0)</f>
        <v>Obesity</v>
      </c>
      <c r="I83" s="30" t="str">
        <f>VLOOKUP(A83,'Medical Examinations'!$A$1:$L$2336,5,0)</f>
        <v>Normal</v>
      </c>
      <c r="J83" s="27" t="str">
        <f>VLOOKUP(A83,'Medical Examinations'!$A$1:$L$2336,6,0)</f>
        <v>No</v>
      </c>
      <c r="K83" s="27" t="str">
        <f>VLOOKUP(A83,'Medical Examinations'!$A$1:$L$2336,7,0)</f>
        <v>No</v>
      </c>
      <c r="L83" s="27">
        <f>VLOOKUP(A83,'Medical Examinations'!$A$1:$L$2336,10,0)</f>
        <v>0</v>
      </c>
      <c r="M83" s="27" t="str">
        <f>VLOOKUP(A83,'Medical Examinations'!$A$1:$L$2336,12,0)</f>
        <v>yes</v>
      </c>
      <c r="N83" s="27" t="str">
        <f>VLOOKUP(A83,'Medical Examinations'!$A$1:$L$2336,8,0)</f>
        <v>No</v>
      </c>
      <c r="O83" s="29">
        <f>VLOOKUP(A83,'Hospitalisation Details'!$A$1:$T$2344,12,0)</f>
        <v>41271.5</v>
      </c>
      <c r="P83" s="29" t="str">
        <f>VLOOKUP(A83,'Hospitalisation Details'!$A$1:$T$2344,15,0)</f>
        <v>tier - 1</v>
      </c>
      <c r="Q83" s="29" t="str">
        <f>VLOOKUP(A83,'Hospitalisation Details'!$A$1:$T$2344,18,0)</f>
        <v>tier - 2</v>
      </c>
      <c r="R83" s="29" t="str">
        <f>VLOOKUP(A83,'Hospitalisation Details'!$A$1:$T$2344,20,0)</f>
        <v>R1011</v>
      </c>
    </row>
    <row r="84" spans="1:18">
      <c r="A84" t="s">
        <v>2287</v>
      </c>
      <c r="B84" s="22" t="str">
        <f>VLOOKUP(A84,'Customer Names'!A84:$E$2335,4,0)</f>
        <v>Magee</v>
      </c>
      <c r="C84" s="25">
        <f>VLOOKUP(A84,'Hospitalisation Details'!$A$1:$T$2344,9,0)</f>
        <v>23534</v>
      </c>
      <c r="D84" s="26">
        <f>VLOOKUP(A84,'Hospitalisation Details'!$A$1:$T$2344,10,0)</f>
        <v>59</v>
      </c>
      <c r="E84" s="26">
        <f>VLOOKUP(A84,'Hospitalisation Details'!$A$1:$T$2344,11,0)</f>
        <v>0</v>
      </c>
      <c r="F84" s="28">
        <f>VLOOKUP(A84,'Medical Examinations'!$A$1:$L$2336,2,0)</f>
        <v>45.41</v>
      </c>
      <c r="G84" s="28">
        <f>VLOOKUP(A84,'Medical Examinations'!$A$1:$L$2336,4,0)</f>
        <v>4.03</v>
      </c>
      <c r="H84" s="30" t="str">
        <f>VLOOKUP(A84,'Medical Examinations'!$A$1:$L$2336,3,0)</f>
        <v>Obesity</v>
      </c>
      <c r="I84" s="30" t="str">
        <f>VLOOKUP(A84,'Medical Examinations'!$A$1:$L$2336,5,0)</f>
        <v>Normal</v>
      </c>
      <c r="J84" s="27" t="str">
        <f>VLOOKUP(A84,'Medical Examinations'!$A$1:$L$2336,6,0)</f>
        <v>yes</v>
      </c>
      <c r="K84" s="27" t="str">
        <f>VLOOKUP(A84,'Medical Examinations'!$A$1:$L$2336,7,0)</f>
        <v>No</v>
      </c>
      <c r="L84" s="27">
        <f>VLOOKUP(A84,'Medical Examinations'!$A$1:$L$2336,10,0)</f>
        <v>1</v>
      </c>
      <c r="M84" s="27" t="str">
        <f>VLOOKUP(A84,'Medical Examinations'!$A$1:$L$2336,12,0)</f>
        <v>yes</v>
      </c>
      <c r="N84" s="27" t="str">
        <f>VLOOKUP(A84,'Medical Examinations'!$A$1:$L$2336,8,0)</f>
        <v>No</v>
      </c>
      <c r="O84" s="29">
        <f>VLOOKUP(A84,'Hospitalisation Details'!$A$1:$T$2344,12,0)</f>
        <v>41250.39</v>
      </c>
      <c r="P84" s="29" t="str">
        <f>VLOOKUP(A84,'Hospitalisation Details'!$A$1:$T$2344,15,0)</f>
        <v>tier - 1</v>
      </c>
      <c r="Q84" s="29" t="str">
        <f>VLOOKUP(A84,'Hospitalisation Details'!$A$1:$T$2344,18,0)</f>
        <v>tier - 3</v>
      </c>
      <c r="R84" s="29" t="str">
        <f>VLOOKUP(A84,'Hospitalisation Details'!$A$1:$T$2344,20,0)</f>
        <v>R1011</v>
      </c>
    </row>
    <row r="85" spans="1:18">
      <c r="A85" t="s">
        <v>2286</v>
      </c>
      <c r="B85" s="22" t="str">
        <f>VLOOKUP(A85,'Customer Names'!A85:$E$2335,4,0)</f>
        <v>Thoma</v>
      </c>
      <c r="C85" s="25">
        <f>VLOOKUP(A85,'Hospitalisation Details'!$A$1:$T$2344,9,0)</f>
        <v>25423</v>
      </c>
      <c r="D85" s="26">
        <f>VLOOKUP(A85,'Hospitalisation Details'!$A$1:$T$2344,10,0)</f>
        <v>53</v>
      </c>
      <c r="E85" s="26">
        <f>VLOOKUP(A85,'Hospitalisation Details'!$A$1:$T$2344,11,0)</f>
        <v>0</v>
      </c>
      <c r="F85" s="28">
        <f>VLOOKUP(A85,'Medical Examinations'!$A$1:$L$2336,2,0)</f>
        <v>49.41</v>
      </c>
      <c r="G85" s="28">
        <f>VLOOKUP(A85,'Medical Examinations'!$A$1:$L$2336,4,0)</f>
        <v>4.2300000000000004</v>
      </c>
      <c r="H85" s="30" t="str">
        <f>VLOOKUP(A85,'Medical Examinations'!$A$1:$L$2336,3,0)</f>
        <v>Obesity</v>
      </c>
      <c r="I85" s="30" t="str">
        <f>VLOOKUP(A85,'Medical Examinations'!$A$1:$L$2336,5,0)</f>
        <v>Normal</v>
      </c>
      <c r="J85" s="27" t="str">
        <f>VLOOKUP(A85,'Medical Examinations'!$A$1:$L$2336,6,0)</f>
        <v>yes</v>
      </c>
      <c r="K85" s="27" t="str">
        <f>VLOOKUP(A85,'Medical Examinations'!$A$1:$L$2336,7,0)</f>
        <v>No</v>
      </c>
      <c r="L85" s="27">
        <f>VLOOKUP(A85,'Medical Examinations'!$A$1:$L$2336,10,0)</f>
        <v>1</v>
      </c>
      <c r="M85" s="27" t="str">
        <f>VLOOKUP(A85,'Medical Examinations'!$A$1:$L$2336,12,0)</f>
        <v>yes</v>
      </c>
      <c r="N85" s="27" t="str">
        <f>VLOOKUP(A85,'Medical Examinations'!$A$1:$L$2336,8,0)</f>
        <v>Yes</v>
      </c>
      <c r="O85" s="29">
        <f>VLOOKUP(A85,'Hospitalisation Details'!$A$1:$T$2344,12,0)</f>
        <v>41191.57</v>
      </c>
      <c r="P85" s="29" t="str">
        <f>VLOOKUP(A85,'Hospitalisation Details'!$A$1:$T$2344,15,0)</f>
        <v>tier - 1</v>
      </c>
      <c r="Q85" s="29" t="str">
        <f>VLOOKUP(A85,'Hospitalisation Details'!$A$1:$T$2344,18,0)</f>
        <v>tier - 2</v>
      </c>
      <c r="R85" s="29" t="str">
        <f>VLOOKUP(A85,'Hospitalisation Details'!$A$1:$T$2344,20,0)</f>
        <v>R1011</v>
      </c>
    </row>
    <row r="86" spans="1:18">
      <c r="A86" t="s">
        <v>2285</v>
      </c>
      <c r="B86" s="22" t="str">
        <f>VLOOKUP(A86,'Customer Names'!A86:$E$2335,4,0)</f>
        <v>Heagy</v>
      </c>
      <c r="C86" s="25">
        <f>VLOOKUP(A86,'Hospitalisation Details'!$A$1:$T$2344,9,0)</f>
        <v>26548</v>
      </c>
      <c r="D86" s="26">
        <f>VLOOKUP(A86,'Hospitalisation Details'!$A$1:$T$2344,10,0)</f>
        <v>50</v>
      </c>
      <c r="E86" s="26">
        <f>VLOOKUP(A86,'Hospitalisation Details'!$A$1:$T$2344,11,0)</f>
        <v>0</v>
      </c>
      <c r="F86" s="28">
        <f>VLOOKUP(A86,'Medical Examinations'!$A$1:$L$2336,2,0)</f>
        <v>31.824999999999999</v>
      </c>
      <c r="G86" s="28">
        <f>VLOOKUP(A86,'Medical Examinations'!$A$1:$L$2336,4,0)</f>
        <v>4.0599999999999996</v>
      </c>
      <c r="H86" s="30" t="str">
        <f>VLOOKUP(A86,'Medical Examinations'!$A$1:$L$2336,3,0)</f>
        <v>Obesity</v>
      </c>
      <c r="I86" s="30" t="str">
        <f>VLOOKUP(A86,'Medical Examinations'!$A$1:$L$2336,5,0)</f>
        <v>Normal</v>
      </c>
      <c r="J86" s="27" t="str">
        <f>VLOOKUP(A86,'Medical Examinations'!$A$1:$L$2336,6,0)</f>
        <v>No</v>
      </c>
      <c r="K86" s="27" t="str">
        <f>VLOOKUP(A86,'Medical Examinations'!$A$1:$L$2336,7,0)</f>
        <v>No</v>
      </c>
      <c r="L86" s="27">
        <f>VLOOKUP(A86,'Medical Examinations'!$A$1:$L$2336,10,0)</f>
        <v>2</v>
      </c>
      <c r="M86" s="27" t="str">
        <f>VLOOKUP(A86,'Medical Examinations'!$A$1:$L$2336,12,0)</f>
        <v>yes</v>
      </c>
      <c r="N86" s="27" t="str">
        <f>VLOOKUP(A86,'Medical Examinations'!$A$1:$L$2336,8,0)</f>
        <v>No</v>
      </c>
      <c r="O86" s="29">
        <f>VLOOKUP(A86,'Hospitalisation Details'!$A$1:$T$2344,12,0)</f>
        <v>41097.160000000003</v>
      </c>
      <c r="P86" s="29" t="str">
        <f>VLOOKUP(A86,'Hospitalisation Details'!$A$1:$T$2344,15,0)</f>
        <v>tier - 1</v>
      </c>
      <c r="Q86" s="29" t="str">
        <f>VLOOKUP(A86,'Hospitalisation Details'!$A$1:$T$2344,18,0)</f>
        <v>tier - 3</v>
      </c>
      <c r="R86" s="29" t="str">
        <f>VLOOKUP(A86,'Hospitalisation Details'!$A$1:$T$2344,20,0)</f>
        <v>R1016</v>
      </c>
    </row>
    <row r="87" spans="1:18">
      <c r="A87" t="s">
        <v>2284</v>
      </c>
      <c r="B87" s="22" t="str">
        <f>VLOOKUP(A87,'Customer Names'!A87:$E$2335,4,0)</f>
        <v>Regnier</v>
      </c>
      <c r="C87" s="25">
        <f>VLOOKUP(A87,'Hospitalisation Details'!$A$1:$T$2344,9,0)</f>
        <v>26523</v>
      </c>
      <c r="D87" s="26">
        <f>VLOOKUP(A87,'Hospitalisation Details'!$A$1:$T$2344,10,0)</f>
        <v>50</v>
      </c>
      <c r="E87" s="26">
        <f>VLOOKUP(A87,'Hospitalisation Details'!$A$1:$T$2344,11,0)</f>
        <v>0</v>
      </c>
      <c r="F87" s="28">
        <f>VLOOKUP(A87,'Medical Examinations'!$A$1:$L$2336,2,0)</f>
        <v>51.28</v>
      </c>
      <c r="G87" s="28">
        <f>VLOOKUP(A87,'Medical Examinations'!$A$1:$L$2336,4,0)</f>
        <v>4.68</v>
      </c>
      <c r="H87" s="30" t="str">
        <f>VLOOKUP(A87,'Medical Examinations'!$A$1:$L$2336,3,0)</f>
        <v>Obesity</v>
      </c>
      <c r="I87" s="30" t="str">
        <f>VLOOKUP(A87,'Medical Examinations'!$A$1:$L$2336,5,0)</f>
        <v>Normal</v>
      </c>
      <c r="J87" s="27" t="str">
        <f>VLOOKUP(A87,'Medical Examinations'!$A$1:$L$2336,6,0)</f>
        <v>No</v>
      </c>
      <c r="K87" s="27" t="str">
        <f>VLOOKUP(A87,'Medical Examinations'!$A$1:$L$2336,7,0)</f>
        <v>No</v>
      </c>
      <c r="L87" s="27">
        <f>VLOOKUP(A87,'Medical Examinations'!$A$1:$L$2336,10,0)</f>
        <v>2</v>
      </c>
      <c r="M87" s="27" t="str">
        <f>VLOOKUP(A87,'Medical Examinations'!$A$1:$L$2336,12,0)</f>
        <v>yes</v>
      </c>
      <c r="N87" s="27" t="str">
        <f>VLOOKUP(A87,'Medical Examinations'!$A$1:$L$2336,8,0)</f>
        <v>No</v>
      </c>
      <c r="O87" s="29">
        <f>VLOOKUP(A87,'Hospitalisation Details'!$A$1:$T$2344,12,0)</f>
        <v>41055.29</v>
      </c>
      <c r="P87" s="29" t="str">
        <f>VLOOKUP(A87,'Hospitalisation Details'!$A$1:$T$2344,15,0)</f>
        <v>tier - 1</v>
      </c>
      <c r="Q87" s="29" t="str">
        <f>VLOOKUP(A87,'Hospitalisation Details'!$A$1:$T$2344,18,0)</f>
        <v>tier - 2</v>
      </c>
      <c r="R87" s="29" t="str">
        <f>VLOOKUP(A87,'Hospitalisation Details'!$A$1:$T$2344,20,0)</f>
        <v>R1011</v>
      </c>
    </row>
    <row r="88" spans="1:18">
      <c r="A88" t="s">
        <v>2283</v>
      </c>
      <c r="B88" s="22" t="str">
        <f>VLOOKUP(A88,'Customer Names'!A88:$E$2335,4,0)</f>
        <v>Parendo</v>
      </c>
      <c r="C88" s="25">
        <f>VLOOKUP(A88,'Hospitalisation Details'!$A$1:$T$2344,9,0)</f>
        <v>29139</v>
      </c>
      <c r="D88" s="26">
        <f>VLOOKUP(A88,'Hospitalisation Details'!$A$1:$T$2344,10,0)</f>
        <v>43</v>
      </c>
      <c r="E88" s="26">
        <f>VLOOKUP(A88,'Hospitalisation Details'!$A$1:$T$2344,11,0)</f>
        <v>1</v>
      </c>
      <c r="F88" s="28">
        <f>VLOOKUP(A88,'Medical Examinations'!$A$1:$L$2336,2,0)</f>
        <v>34.96</v>
      </c>
      <c r="G88" s="28">
        <f>VLOOKUP(A88,'Medical Examinations'!$A$1:$L$2336,4,0)</f>
        <v>4.34</v>
      </c>
      <c r="H88" s="30" t="str">
        <f>VLOOKUP(A88,'Medical Examinations'!$A$1:$L$2336,3,0)</f>
        <v>Obesity</v>
      </c>
      <c r="I88" s="30" t="str">
        <f>VLOOKUP(A88,'Medical Examinations'!$A$1:$L$2336,5,0)</f>
        <v>Normal</v>
      </c>
      <c r="J88" s="27" t="str">
        <f>VLOOKUP(A88,'Medical Examinations'!$A$1:$L$2336,6,0)</f>
        <v>No</v>
      </c>
      <c r="K88" s="27" t="str">
        <f>VLOOKUP(A88,'Medical Examinations'!$A$1:$L$2336,7,0)</f>
        <v>No</v>
      </c>
      <c r="L88" s="27">
        <f>VLOOKUP(A88,'Medical Examinations'!$A$1:$L$2336,10,0)</f>
        <v>1</v>
      </c>
      <c r="M88" s="27" t="str">
        <f>VLOOKUP(A88,'Medical Examinations'!$A$1:$L$2336,12,0)</f>
        <v>yes</v>
      </c>
      <c r="N88" s="27" t="str">
        <f>VLOOKUP(A88,'Medical Examinations'!$A$1:$L$2336,8,0)</f>
        <v>Yes</v>
      </c>
      <c r="O88" s="29">
        <f>VLOOKUP(A88,'Hospitalisation Details'!$A$1:$T$2344,12,0)</f>
        <v>41034.22</v>
      </c>
      <c r="P88" s="29" t="str">
        <f>VLOOKUP(A88,'Hospitalisation Details'!$A$1:$T$2344,15,0)</f>
        <v>tier - 1</v>
      </c>
      <c r="Q88" s="29" t="str">
        <f>VLOOKUP(A88,'Hospitalisation Details'!$A$1:$T$2344,18,0)</f>
        <v>tier - 3</v>
      </c>
      <c r="R88" s="29" t="str">
        <f>VLOOKUP(A88,'Hospitalisation Details'!$A$1:$T$2344,20,0)</f>
        <v>R1017</v>
      </c>
    </row>
    <row r="89" spans="1:18">
      <c r="A89" t="s">
        <v>2282</v>
      </c>
      <c r="B89" s="22" t="str">
        <f>VLOOKUP(A89,'Customer Names'!A89:$E$2335,4,0)</f>
        <v>Schell</v>
      </c>
      <c r="C89" s="25">
        <f>VLOOKUP(A89,'Hospitalisation Details'!$A$1:$T$2344,9,0)</f>
        <v>27185</v>
      </c>
      <c r="D89" s="26">
        <f>VLOOKUP(A89,'Hospitalisation Details'!$A$1:$T$2344,10,0)</f>
        <v>49</v>
      </c>
      <c r="E89" s="26">
        <f>VLOOKUP(A89,'Hospitalisation Details'!$A$1:$T$2344,11,0)</f>
        <v>0</v>
      </c>
      <c r="F89" s="28">
        <f>VLOOKUP(A89,'Medical Examinations'!$A$1:$L$2336,2,0)</f>
        <v>33.11</v>
      </c>
      <c r="G89" s="28">
        <f>VLOOKUP(A89,'Medical Examinations'!$A$1:$L$2336,4,0)</f>
        <v>10.51</v>
      </c>
      <c r="H89" s="30" t="str">
        <f>VLOOKUP(A89,'Medical Examinations'!$A$1:$L$2336,3,0)</f>
        <v>Obesity</v>
      </c>
      <c r="I89" s="30" t="str">
        <f>VLOOKUP(A89,'Medical Examinations'!$A$1:$L$2336,5,0)</f>
        <v>Diabetes</v>
      </c>
      <c r="J89" s="27" t="str">
        <f>VLOOKUP(A89,'Medical Examinations'!$A$1:$L$2336,6,0)</f>
        <v>No</v>
      </c>
      <c r="K89" s="27" t="str">
        <f>VLOOKUP(A89,'Medical Examinations'!$A$1:$L$2336,7,0)</f>
        <v>No</v>
      </c>
      <c r="L89" s="27">
        <f>VLOOKUP(A89,'Medical Examinations'!$A$1:$L$2336,10,0)</f>
        <v>0</v>
      </c>
      <c r="M89" s="27" t="str">
        <f>VLOOKUP(A89,'Medical Examinations'!$A$1:$L$2336,12,0)</f>
        <v>yes</v>
      </c>
      <c r="N89" s="27" t="str">
        <f>VLOOKUP(A89,'Medical Examinations'!$A$1:$L$2336,8,0)</f>
        <v>No</v>
      </c>
      <c r="O89" s="29">
        <f>VLOOKUP(A89,'Hospitalisation Details'!$A$1:$T$2344,12,0)</f>
        <v>40974.160000000003</v>
      </c>
      <c r="P89" s="29" t="str">
        <f>VLOOKUP(A89,'Hospitalisation Details'!$A$1:$T$2344,15,0)</f>
        <v>tier - 1</v>
      </c>
      <c r="Q89" s="29" t="str">
        <f>VLOOKUP(A89,'Hospitalisation Details'!$A$1:$T$2344,18,0)</f>
        <v>tier - 2</v>
      </c>
      <c r="R89" s="29" t="str">
        <f>VLOOKUP(A89,'Hospitalisation Details'!$A$1:$T$2344,20,0)</f>
        <v>R1013</v>
      </c>
    </row>
    <row r="90" spans="1:18">
      <c r="A90" t="s">
        <v>2281</v>
      </c>
      <c r="B90" s="22" t="str">
        <f>VLOOKUP(A90,'Customer Names'!A90:$E$2335,4,0)</f>
        <v>Driscoll</v>
      </c>
      <c r="C90" s="25">
        <f>VLOOKUP(A90,'Hospitalisation Details'!$A$1:$T$2344,9,0)</f>
        <v>30567</v>
      </c>
      <c r="D90" s="26">
        <f>VLOOKUP(A90,'Hospitalisation Details'!$A$1:$T$2344,10,0)</f>
        <v>39</v>
      </c>
      <c r="E90" s="26">
        <f>VLOOKUP(A90,'Hospitalisation Details'!$A$1:$T$2344,11,0)</f>
        <v>3</v>
      </c>
      <c r="F90" s="28">
        <f>VLOOKUP(A90,'Medical Examinations'!$A$1:$L$2336,2,0)</f>
        <v>54.74</v>
      </c>
      <c r="G90" s="28">
        <f>VLOOKUP(A90,'Medical Examinations'!$A$1:$L$2336,4,0)</f>
        <v>5.84</v>
      </c>
      <c r="H90" s="30" t="str">
        <f>VLOOKUP(A90,'Medical Examinations'!$A$1:$L$2336,3,0)</f>
        <v>Obesity</v>
      </c>
      <c r="I90" s="30" t="str">
        <f>VLOOKUP(A90,'Medical Examinations'!$A$1:$L$2336,5,0)</f>
        <v>Pre-diabetes</v>
      </c>
      <c r="J90" s="27" t="str">
        <f>VLOOKUP(A90,'Medical Examinations'!$A$1:$L$2336,6,0)</f>
        <v>yes</v>
      </c>
      <c r="K90" s="27" t="str">
        <f>VLOOKUP(A90,'Medical Examinations'!$A$1:$L$2336,7,0)</f>
        <v>No</v>
      </c>
      <c r="L90" s="27">
        <f>VLOOKUP(A90,'Medical Examinations'!$A$1:$L$2336,10,0)</f>
        <v>1</v>
      </c>
      <c r="M90" s="27" t="str">
        <f>VLOOKUP(A90,'Medical Examinations'!$A$1:$L$2336,12,0)</f>
        <v>yes</v>
      </c>
      <c r="N90" s="27" t="str">
        <f>VLOOKUP(A90,'Medical Examinations'!$A$1:$L$2336,8,0)</f>
        <v>Yes</v>
      </c>
      <c r="O90" s="29">
        <f>VLOOKUP(A90,'Hospitalisation Details'!$A$1:$T$2344,12,0)</f>
        <v>40961.29</v>
      </c>
      <c r="P90" s="29" t="str">
        <f>VLOOKUP(A90,'Hospitalisation Details'!$A$1:$T$2344,15,0)</f>
        <v>tier - 1</v>
      </c>
      <c r="Q90" s="29" t="str">
        <f>VLOOKUP(A90,'Hospitalisation Details'!$A$1:$T$2344,18,0)</f>
        <v>tier - 2</v>
      </c>
      <c r="R90" s="29" t="str">
        <f>VLOOKUP(A90,'Hospitalisation Details'!$A$1:$T$2344,20,0)</f>
        <v>R1011</v>
      </c>
    </row>
    <row r="91" spans="1:18">
      <c r="A91" t="s">
        <v>2280</v>
      </c>
      <c r="B91" s="22" t="str">
        <f>VLOOKUP(A91,'Customer Names'!A91:$E$2335,4,0)</f>
        <v>Mitchell</v>
      </c>
      <c r="C91" s="25">
        <f>VLOOKUP(A91,'Hospitalisation Details'!$A$1:$T$2344,9,0)</f>
        <v>29114</v>
      </c>
      <c r="D91" s="26">
        <f>VLOOKUP(A91,'Hospitalisation Details'!$A$1:$T$2344,10,0)</f>
        <v>43</v>
      </c>
      <c r="E91" s="26">
        <f>VLOOKUP(A91,'Hospitalisation Details'!$A$1:$T$2344,11,0)</f>
        <v>3</v>
      </c>
      <c r="F91" s="28">
        <f>VLOOKUP(A91,'Medical Examinations'!$A$1:$L$2336,2,0)</f>
        <v>32.56</v>
      </c>
      <c r="G91" s="28">
        <f>VLOOKUP(A91,'Medical Examinations'!$A$1:$L$2336,4,0)</f>
        <v>5.41</v>
      </c>
      <c r="H91" s="30" t="str">
        <f>VLOOKUP(A91,'Medical Examinations'!$A$1:$L$2336,3,0)</f>
        <v>Obesity</v>
      </c>
      <c r="I91" s="30" t="str">
        <f>VLOOKUP(A91,'Medical Examinations'!$A$1:$L$2336,5,0)</f>
        <v>Normal</v>
      </c>
      <c r="J91" s="27" t="str">
        <f>VLOOKUP(A91,'Medical Examinations'!$A$1:$L$2336,6,0)</f>
        <v>No</v>
      </c>
      <c r="K91" s="27" t="str">
        <f>VLOOKUP(A91,'Medical Examinations'!$A$1:$L$2336,7,0)</f>
        <v>No</v>
      </c>
      <c r="L91" s="27">
        <f>VLOOKUP(A91,'Medical Examinations'!$A$1:$L$2336,10,0)</f>
        <v>1</v>
      </c>
      <c r="M91" s="27" t="str">
        <f>VLOOKUP(A91,'Medical Examinations'!$A$1:$L$2336,12,0)</f>
        <v>yes</v>
      </c>
      <c r="N91" s="27" t="str">
        <f>VLOOKUP(A91,'Medical Examinations'!$A$1:$L$2336,8,0)</f>
        <v>Yes</v>
      </c>
      <c r="O91" s="29">
        <f>VLOOKUP(A91,'Hospitalisation Details'!$A$1:$T$2344,12,0)</f>
        <v>40941.29</v>
      </c>
      <c r="P91" s="29" t="str">
        <f>VLOOKUP(A91,'Hospitalisation Details'!$A$1:$T$2344,15,0)</f>
        <v>tier - 1</v>
      </c>
      <c r="Q91" s="29" t="str">
        <f>VLOOKUP(A91,'Hospitalisation Details'!$A$1:$T$2344,18,0)</f>
        <v>tier - 2</v>
      </c>
      <c r="R91" s="29" t="str">
        <f>VLOOKUP(A91,'Hospitalisation Details'!$A$1:$T$2344,20,0)</f>
        <v>R1013</v>
      </c>
    </row>
    <row r="92" spans="1:18">
      <c r="A92" t="s">
        <v>2279</v>
      </c>
      <c r="B92" s="22" t="str">
        <f>VLOOKUP(A92,'Customer Names'!A92:$E$2335,4,0)</f>
        <v>Cutler</v>
      </c>
      <c r="C92" s="25">
        <f>VLOOKUP(A92,'Hospitalisation Details'!$A$1:$T$2344,9,0)</f>
        <v>33820</v>
      </c>
      <c r="D92" s="26">
        <f>VLOOKUP(A92,'Hospitalisation Details'!$A$1:$T$2344,10,0)</f>
        <v>30</v>
      </c>
      <c r="E92" s="26">
        <f>VLOOKUP(A92,'Hospitalisation Details'!$A$1:$T$2344,11,0)</f>
        <v>3</v>
      </c>
      <c r="F92" s="28">
        <f>VLOOKUP(A92,'Medical Examinations'!$A$1:$L$2336,2,0)</f>
        <v>39.049999999999997</v>
      </c>
      <c r="G92" s="28">
        <f>VLOOKUP(A92,'Medical Examinations'!$A$1:$L$2336,4,0)</f>
        <v>6.06</v>
      </c>
      <c r="H92" s="30" t="str">
        <f>VLOOKUP(A92,'Medical Examinations'!$A$1:$L$2336,3,0)</f>
        <v>Obesity</v>
      </c>
      <c r="I92" s="30" t="str">
        <f>VLOOKUP(A92,'Medical Examinations'!$A$1:$L$2336,5,0)</f>
        <v>Pre-diabetes</v>
      </c>
      <c r="J92" s="27" t="str">
        <f>VLOOKUP(A92,'Medical Examinations'!$A$1:$L$2336,6,0)</f>
        <v>No</v>
      </c>
      <c r="K92" s="27" t="str">
        <f>VLOOKUP(A92,'Medical Examinations'!$A$1:$L$2336,7,0)</f>
        <v>No</v>
      </c>
      <c r="L92" s="27">
        <f>VLOOKUP(A92,'Medical Examinations'!$A$1:$L$2336,10,0)</f>
        <v>1</v>
      </c>
      <c r="M92" s="27" t="str">
        <f>VLOOKUP(A92,'Medical Examinations'!$A$1:$L$2336,12,0)</f>
        <v>yes</v>
      </c>
      <c r="N92" s="27" t="str">
        <f>VLOOKUP(A92,'Medical Examinations'!$A$1:$L$2336,8,0)</f>
        <v>No</v>
      </c>
      <c r="O92" s="29">
        <f>VLOOKUP(A92,'Hospitalisation Details'!$A$1:$T$2344,12,0)</f>
        <v>40932.43</v>
      </c>
      <c r="P92" s="29" t="str">
        <f>VLOOKUP(A92,'Hospitalisation Details'!$A$1:$T$2344,15,0)</f>
        <v>tier - 1</v>
      </c>
      <c r="Q92" s="29" t="str">
        <f>VLOOKUP(A92,'Hospitalisation Details'!$A$1:$T$2344,18,0)</f>
        <v>tier - 2</v>
      </c>
      <c r="R92" s="29" t="str">
        <f>VLOOKUP(A92,'Hospitalisation Details'!$A$1:$T$2344,20,0)</f>
        <v>R1013</v>
      </c>
    </row>
    <row r="93" spans="1:18">
      <c r="A93" t="s">
        <v>2278</v>
      </c>
      <c r="B93" s="22" t="str">
        <f>VLOOKUP(A93,'Customer Names'!A93:$E$2335,4,0)</f>
        <v>Derian</v>
      </c>
      <c r="C93" s="25">
        <f>VLOOKUP(A93,'Hospitalisation Details'!$A$1:$T$2344,9,0)</f>
        <v>36343</v>
      </c>
      <c r="D93" s="26">
        <f>VLOOKUP(A93,'Hospitalisation Details'!$A$1:$T$2344,10,0)</f>
        <v>23</v>
      </c>
      <c r="E93" s="26">
        <f>VLOOKUP(A93,'Hospitalisation Details'!$A$1:$T$2344,11,0)</f>
        <v>1</v>
      </c>
      <c r="F93" s="28">
        <f>VLOOKUP(A93,'Medical Examinations'!$A$1:$L$2336,2,0)</f>
        <v>42.75</v>
      </c>
      <c r="G93" s="28">
        <f>VLOOKUP(A93,'Medical Examinations'!$A$1:$L$2336,4,0)</f>
        <v>4.22</v>
      </c>
      <c r="H93" s="30" t="str">
        <f>VLOOKUP(A93,'Medical Examinations'!$A$1:$L$2336,3,0)</f>
        <v>Obesity</v>
      </c>
      <c r="I93" s="30" t="str">
        <f>VLOOKUP(A93,'Medical Examinations'!$A$1:$L$2336,5,0)</f>
        <v>Normal</v>
      </c>
      <c r="J93" s="27" t="str">
        <f>VLOOKUP(A93,'Medical Examinations'!$A$1:$L$2336,6,0)</f>
        <v>No</v>
      </c>
      <c r="K93" s="27" t="str">
        <f>VLOOKUP(A93,'Medical Examinations'!$A$1:$L$2336,7,0)</f>
        <v>No</v>
      </c>
      <c r="L93" s="27">
        <f>VLOOKUP(A93,'Medical Examinations'!$A$1:$L$2336,10,0)</f>
        <v>0</v>
      </c>
      <c r="M93" s="27" t="str">
        <f>VLOOKUP(A93,'Medical Examinations'!$A$1:$L$2336,12,0)</f>
        <v>yes</v>
      </c>
      <c r="N93" s="27" t="str">
        <f>VLOOKUP(A93,'Medical Examinations'!$A$1:$L$2336,8,0)</f>
        <v>No</v>
      </c>
      <c r="O93" s="29">
        <f>VLOOKUP(A93,'Hospitalisation Details'!$A$1:$T$2344,12,0)</f>
        <v>40904.199999999997</v>
      </c>
      <c r="P93" s="29" t="str">
        <f>VLOOKUP(A93,'Hospitalisation Details'!$A$1:$T$2344,15,0)</f>
        <v>tier - 1</v>
      </c>
      <c r="Q93" s="29" t="str">
        <f>VLOOKUP(A93,'Hospitalisation Details'!$A$1:$T$2344,18,0)</f>
        <v>tier - 1</v>
      </c>
      <c r="R93" s="29" t="str">
        <f>VLOOKUP(A93,'Hospitalisation Details'!$A$1:$T$2344,20,0)</f>
        <v>R1024</v>
      </c>
    </row>
    <row r="94" spans="1:18">
      <c r="A94" t="s">
        <v>2277</v>
      </c>
      <c r="B94" s="22" t="str">
        <f>VLOOKUP(A94,'Customer Names'!A94:$E$2335,4,0)</f>
        <v>Farina</v>
      </c>
      <c r="C94" s="25">
        <f>VLOOKUP(A94,'Hospitalisation Details'!$A$1:$T$2344,9,0)</f>
        <v>26460</v>
      </c>
      <c r="D94" s="26">
        <f>VLOOKUP(A94,'Hospitalisation Details'!$A$1:$T$2344,10,0)</f>
        <v>50</v>
      </c>
      <c r="E94" s="26">
        <f>VLOOKUP(A94,'Hospitalisation Details'!$A$1:$T$2344,11,0)</f>
        <v>0</v>
      </c>
      <c r="F94" s="28">
        <f>VLOOKUP(A94,'Medical Examinations'!$A$1:$L$2336,2,0)</f>
        <v>50.58</v>
      </c>
      <c r="G94" s="28">
        <f>VLOOKUP(A94,'Medical Examinations'!$A$1:$L$2336,4,0)</f>
        <v>5.12</v>
      </c>
      <c r="H94" s="30" t="str">
        <f>VLOOKUP(A94,'Medical Examinations'!$A$1:$L$2336,3,0)</f>
        <v>Obesity</v>
      </c>
      <c r="I94" s="30" t="str">
        <f>VLOOKUP(A94,'Medical Examinations'!$A$1:$L$2336,5,0)</f>
        <v>Normal</v>
      </c>
      <c r="J94" s="27" t="str">
        <f>VLOOKUP(A94,'Medical Examinations'!$A$1:$L$2336,6,0)</f>
        <v>No</v>
      </c>
      <c r="K94" s="27" t="str">
        <f>VLOOKUP(A94,'Medical Examinations'!$A$1:$L$2336,7,0)</f>
        <v>No</v>
      </c>
      <c r="L94" s="27">
        <f>VLOOKUP(A94,'Medical Examinations'!$A$1:$L$2336,10,0)</f>
        <v>2</v>
      </c>
      <c r="M94" s="27" t="str">
        <f>VLOOKUP(A94,'Medical Examinations'!$A$1:$L$2336,12,0)</f>
        <v>yes</v>
      </c>
      <c r="N94" s="27" t="str">
        <f>VLOOKUP(A94,'Medical Examinations'!$A$1:$L$2336,8,0)</f>
        <v>No</v>
      </c>
      <c r="O94" s="29">
        <f>VLOOKUP(A94,'Hospitalisation Details'!$A$1:$T$2344,12,0)</f>
        <v>40817.85</v>
      </c>
      <c r="P94" s="29" t="str">
        <f>VLOOKUP(A94,'Hospitalisation Details'!$A$1:$T$2344,15,0)</f>
        <v>tier - 1</v>
      </c>
      <c r="Q94" s="29" t="str">
        <f>VLOOKUP(A94,'Hospitalisation Details'!$A$1:$T$2344,18,0)</f>
        <v>tier - 3</v>
      </c>
      <c r="R94" s="29" t="str">
        <f>VLOOKUP(A94,'Hospitalisation Details'!$A$1:$T$2344,20,0)</f>
        <v>R1011</v>
      </c>
    </row>
    <row r="95" spans="1:18">
      <c r="A95" t="s">
        <v>2276</v>
      </c>
      <c r="B95" s="22" t="str">
        <f>VLOOKUP(A95,'Customer Names'!A95:$E$2335,4,0)</f>
        <v>Saunders</v>
      </c>
      <c r="C95" s="25">
        <f>VLOOKUP(A95,'Hospitalisation Details'!$A$1:$T$2344,9,0)</f>
        <v>28120</v>
      </c>
      <c r="D95" s="26">
        <f>VLOOKUP(A95,'Hospitalisation Details'!$A$1:$T$2344,10,0)</f>
        <v>46</v>
      </c>
      <c r="E95" s="26">
        <f>VLOOKUP(A95,'Hospitalisation Details'!$A$1:$T$2344,11,0)</f>
        <v>3</v>
      </c>
      <c r="F95" s="28">
        <f>VLOOKUP(A95,'Medical Examinations'!$A$1:$L$2336,2,0)</f>
        <v>30.495000000000001</v>
      </c>
      <c r="G95" s="28">
        <f>VLOOKUP(A95,'Medical Examinations'!$A$1:$L$2336,4,0)</f>
        <v>4.57</v>
      </c>
      <c r="H95" s="30" t="str">
        <f>VLOOKUP(A95,'Medical Examinations'!$A$1:$L$2336,3,0)</f>
        <v>Obesity</v>
      </c>
      <c r="I95" s="30" t="str">
        <f>VLOOKUP(A95,'Medical Examinations'!$A$1:$L$2336,5,0)</f>
        <v>Normal</v>
      </c>
      <c r="J95" s="27" t="str">
        <f>VLOOKUP(A95,'Medical Examinations'!$A$1:$L$2336,6,0)</f>
        <v>yes</v>
      </c>
      <c r="K95" s="27" t="str">
        <f>VLOOKUP(A95,'Medical Examinations'!$A$1:$L$2336,7,0)</f>
        <v>No</v>
      </c>
      <c r="L95" s="27">
        <f>VLOOKUP(A95,'Medical Examinations'!$A$1:$L$2336,10,0)</f>
        <v>0</v>
      </c>
      <c r="M95" s="27" t="str">
        <f>VLOOKUP(A95,'Medical Examinations'!$A$1:$L$2336,12,0)</f>
        <v>yes</v>
      </c>
      <c r="N95" s="27" t="str">
        <f>VLOOKUP(A95,'Medical Examinations'!$A$1:$L$2336,8,0)</f>
        <v>No</v>
      </c>
      <c r="O95" s="29">
        <f>VLOOKUP(A95,'Hospitalisation Details'!$A$1:$T$2344,12,0)</f>
        <v>40720.550000000003</v>
      </c>
      <c r="P95" s="29" t="str">
        <f>VLOOKUP(A95,'Hospitalisation Details'!$A$1:$T$2344,15,0)</f>
        <v>tier - 1</v>
      </c>
      <c r="Q95" s="29" t="str">
        <f>VLOOKUP(A95,'Hospitalisation Details'!$A$1:$T$2344,18,0)</f>
        <v>tier - 3</v>
      </c>
      <c r="R95" s="29" t="str">
        <f>VLOOKUP(A95,'Hospitalisation Details'!$A$1:$T$2344,20,0)</f>
        <v>R1012</v>
      </c>
    </row>
    <row r="96" spans="1:18">
      <c r="A96" t="s">
        <v>2275</v>
      </c>
      <c r="B96" s="22" t="str">
        <f>VLOOKUP(A96,'Customer Names'!A96:$E$2335,4,0)</f>
        <v>Kratz</v>
      </c>
      <c r="C96" s="25">
        <f>VLOOKUP(A96,'Hospitalisation Details'!$A$1:$T$2344,9,0)</f>
        <v>25836</v>
      </c>
      <c r="D96" s="26">
        <f>VLOOKUP(A96,'Hospitalisation Details'!$A$1:$T$2344,10,0)</f>
        <v>52</v>
      </c>
      <c r="E96" s="26">
        <f>VLOOKUP(A96,'Hospitalisation Details'!$A$1:$T$2344,11,0)</f>
        <v>0</v>
      </c>
      <c r="F96" s="28">
        <f>VLOOKUP(A96,'Medical Examinations'!$A$1:$L$2336,2,0)</f>
        <v>48.31</v>
      </c>
      <c r="G96" s="28">
        <f>VLOOKUP(A96,'Medical Examinations'!$A$1:$L$2336,4,0)</f>
        <v>9.58</v>
      </c>
      <c r="H96" s="30" t="str">
        <f>VLOOKUP(A96,'Medical Examinations'!$A$1:$L$2336,3,0)</f>
        <v>Obesity</v>
      </c>
      <c r="I96" s="30" t="str">
        <f>VLOOKUP(A96,'Medical Examinations'!$A$1:$L$2336,5,0)</f>
        <v>Diabetes</v>
      </c>
      <c r="J96" s="27" t="str">
        <f>VLOOKUP(A96,'Medical Examinations'!$A$1:$L$2336,6,0)</f>
        <v>yes</v>
      </c>
      <c r="K96" s="27" t="str">
        <f>VLOOKUP(A96,'Medical Examinations'!$A$1:$L$2336,7,0)</f>
        <v>No</v>
      </c>
      <c r="L96" s="27">
        <f>VLOOKUP(A96,'Medical Examinations'!$A$1:$L$2336,10,0)</f>
        <v>2</v>
      </c>
      <c r="M96" s="27" t="str">
        <f>VLOOKUP(A96,'Medical Examinations'!$A$1:$L$2336,12,0)</f>
        <v>yes</v>
      </c>
      <c r="N96" s="27" t="str">
        <f>VLOOKUP(A96,'Medical Examinations'!$A$1:$L$2336,8,0)</f>
        <v>No</v>
      </c>
      <c r="O96" s="29">
        <f>VLOOKUP(A96,'Hospitalisation Details'!$A$1:$T$2344,12,0)</f>
        <v>40692.910000000003</v>
      </c>
      <c r="P96" s="29" t="str">
        <f>VLOOKUP(A96,'Hospitalisation Details'!$A$1:$T$2344,15,0)</f>
        <v>tier - 1</v>
      </c>
      <c r="Q96" s="29" t="str">
        <f>VLOOKUP(A96,'Hospitalisation Details'!$A$1:$T$2344,18,0)</f>
        <v>tier - 1</v>
      </c>
      <c r="R96" s="29" t="str">
        <f>VLOOKUP(A96,'Hospitalisation Details'!$A$1:$T$2344,20,0)</f>
        <v>R1011</v>
      </c>
    </row>
    <row r="97" spans="1:18">
      <c r="A97" t="s">
        <v>2274</v>
      </c>
      <c r="B97" s="22" t="str">
        <f>VLOOKUP(A97,'Customer Names'!A97:$E$2335,4,0)</f>
        <v>Boland</v>
      </c>
      <c r="C97" s="25">
        <f>VLOOKUP(A97,'Hospitalisation Details'!$A$1:$T$2344,9,0)</f>
        <v>27585</v>
      </c>
      <c r="D97" s="26">
        <f>VLOOKUP(A97,'Hospitalisation Details'!$A$1:$T$2344,10,0)</f>
        <v>47</v>
      </c>
      <c r="E97" s="26">
        <f>VLOOKUP(A97,'Hospitalisation Details'!$A$1:$T$2344,11,0)</f>
        <v>1</v>
      </c>
      <c r="F97" s="28">
        <f>VLOOKUP(A97,'Medical Examinations'!$A$1:$L$2336,2,0)</f>
        <v>48.99</v>
      </c>
      <c r="G97" s="28">
        <f>VLOOKUP(A97,'Medical Examinations'!$A$1:$L$2336,4,0)</f>
        <v>9.7799999999999994</v>
      </c>
      <c r="H97" s="30" t="str">
        <f>VLOOKUP(A97,'Medical Examinations'!$A$1:$L$2336,3,0)</f>
        <v>Obesity</v>
      </c>
      <c r="I97" s="30" t="str">
        <f>VLOOKUP(A97,'Medical Examinations'!$A$1:$L$2336,5,0)</f>
        <v>Diabetes</v>
      </c>
      <c r="J97" s="27" t="str">
        <f>VLOOKUP(A97,'Medical Examinations'!$A$1:$L$2336,6,0)</f>
        <v>yes</v>
      </c>
      <c r="K97" s="27" t="str">
        <f>VLOOKUP(A97,'Medical Examinations'!$A$1:$L$2336,7,0)</f>
        <v>No</v>
      </c>
      <c r="L97" s="27">
        <f>VLOOKUP(A97,'Medical Examinations'!$A$1:$L$2336,10,0)</f>
        <v>1</v>
      </c>
      <c r="M97" s="27" t="str">
        <f>VLOOKUP(A97,'Medical Examinations'!$A$1:$L$2336,12,0)</f>
        <v>yes</v>
      </c>
      <c r="N97" s="27" t="str">
        <f>VLOOKUP(A97,'Medical Examinations'!$A$1:$L$2336,8,0)</f>
        <v>No</v>
      </c>
      <c r="O97" s="29">
        <f>VLOOKUP(A97,'Hospitalisation Details'!$A$1:$T$2344,12,0)</f>
        <v>40590.550000000003</v>
      </c>
      <c r="P97" s="29" t="str">
        <f>VLOOKUP(A97,'Hospitalisation Details'!$A$1:$T$2344,15,0)</f>
        <v>tier - 1</v>
      </c>
      <c r="Q97" s="29" t="str">
        <f>VLOOKUP(A97,'Hospitalisation Details'!$A$1:$T$2344,18,0)</f>
        <v>tier - 3</v>
      </c>
      <c r="R97" s="29" t="str">
        <f>VLOOKUP(A97,'Hospitalisation Details'!$A$1:$T$2344,20,0)</f>
        <v>R1012</v>
      </c>
    </row>
    <row r="98" spans="1:18">
      <c r="A98" t="s">
        <v>2273</v>
      </c>
      <c r="B98" s="22" t="str">
        <f>VLOOKUP(A98,'Customer Names'!A98:$E$2335,4,0)</f>
        <v>Van Hout</v>
      </c>
      <c r="C98" s="25">
        <f>VLOOKUP(A98,'Hospitalisation Details'!$A$1:$T$2344,9,0)</f>
        <v>31354</v>
      </c>
      <c r="D98" s="26">
        <f>VLOOKUP(A98,'Hospitalisation Details'!$A$1:$T$2344,10,0)</f>
        <v>37</v>
      </c>
      <c r="E98" s="26">
        <f>VLOOKUP(A98,'Hospitalisation Details'!$A$1:$T$2344,11,0)</f>
        <v>0</v>
      </c>
      <c r="F98" s="28">
        <f>VLOOKUP(A98,'Medical Examinations'!$A$1:$L$2336,2,0)</f>
        <v>38.39</v>
      </c>
      <c r="G98" s="28">
        <f>VLOOKUP(A98,'Medical Examinations'!$A$1:$L$2336,4,0)</f>
        <v>4.1100000000000003</v>
      </c>
      <c r="H98" s="30" t="str">
        <f>VLOOKUP(A98,'Medical Examinations'!$A$1:$L$2336,3,0)</f>
        <v>Obesity</v>
      </c>
      <c r="I98" s="30" t="str">
        <f>VLOOKUP(A98,'Medical Examinations'!$A$1:$L$2336,5,0)</f>
        <v>Normal</v>
      </c>
      <c r="J98" s="27" t="str">
        <f>VLOOKUP(A98,'Medical Examinations'!$A$1:$L$2336,6,0)</f>
        <v>yes</v>
      </c>
      <c r="K98" s="27" t="str">
        <f>VLOOKUP(A98,'Medical Examinations'!$A$1:$L$2336,7,0)</f>
        <v>No</v>
      </c>
      <c r="L98" s="27">
        <f>VLOOKUP(A98,'Medical Examinations'!$A$1:$L$2336,10,0)</f>
        <v>0</v>
      </c>
      <c r="M98" s="27" t="str">
        <f>VLOOKUP(A98,'Medical Examinations'!$A$1:$L$2336,12,0)</f>
        <v>yes</v>
      </c>
      <c r="N98" s="27" t="str">
        <f>VLOOKUP(A98,'Medical Examinations'!$A$1:$L$2336,8,0)</f>
        <v>No</v>
      </c>
      <c r="O98" s="29">
        <f>VLOOKUP(A98,'Hospitalisation Details'!$A$1:$T$2344,12,0)</f>
        <v>40419.019999999997</v>
      </c>
      <c r="P98" s="29" t="str">
        <f>VLOOKUP(A98,'Hospitalisation Details'!$A$1:$T$2344,15,0)</f>
        <v>tier - 1</v>
      </c>
      <c r="Q98" s="29" t="str">
        <f>VLOOKUP(A98,'Hospitalisation Details'!$A$1:$T$2344,18,0)</f>
        <v>tier - 2</v>
      </c>
      <c r="R98" s="29" t="str">
        <f>VLOOKUP(A98,'Hospitalisation Details'!$A$1:$T$2344,20,0)</f>
        <v>R1013</v>
      </c>
    </row>
    <row r="99" spans="1:18">
      <c r="A99" t="s">
        <v>2272</v>
      </c>
      <c r="B99" s="22" t="str">
        <f>VLOOKUP(A99,'Customer Names'!A99:$E$2335,4,0)</f>
        <v>Ramsey</v>
      </c>
      <c r="C99" s="25">
        <f>VLOOKUP(A99,'Hospitalisation Details'!$A$1:$T$2344,9,0)</f>
        <v>24331</v>
      </c>
      <c r="D99" s="26">
        <f>VLOOKUP(A99,'Hospitalisation Details'!$A$1:$T$2344,10,0)</f>
        <v>56</v>
      </c>
      <c r="E99" s="26">
        <f>VLOOKUP(A99,'Hospitalisation Details'!$A$1:$T$2344,11,0)</f>
        <v>0</v>
      </c>
      <c r="F99" s="28">
        <f>VLOOKUP(A99,'Medical Examinations'!$A$1:$L$2336,2,0)</f>
        <v>44.34</v>
      </c>
      <c r="G99" s="28">
        <f>VLOOKUP(A99,'Medical Examinations'!$A$1:$L$2336,4,0)</f>
        <v>4.0199999999999996</v>
      </c>
      <c r="H99" s="30" t="str">
        <f>VLOOKUP(A99,'Medical Examinations'!$A$1:$L$2336,3,0)</f>
        <v>Obesity</v>
      </c>
      <c r="I99" s="30" t="str">
        <f>VLOOKUP(A99,'Medical Examinations'!$A$1:$L$2336,5,0)</f>
        <v>Normal</v>
      </c>
      <c r="J99" s="27" t="str">
        <f>VLOOKUP(A99,'Medical Examinations'!$A$1:$L$2336,6,0)</f>
        <v>yes</v>
      </c>
      <c r="K99" s="27" t="str">
        <f>VLOOKUP(A99,'Medical Examinations'!$A$1:$L$2336,7,0)</f>
        <v>No</v>
      </c>
      <c r="L99" s="27">
        <f>VLOOKUP(A99,'Medical Examinations'!$A$1:$L$2336,10,0)</f>
        <v>2</v>
      </c>
      <c r="M99" s="27" t="str">
        <f>VLOOKUP(A99,'Medical Examinations'!$A$1:$L$2336,12,0)</f>
        <v>yes</v>
      </c>
      <c r="N99" s="27" t="str">
        <f>VLOOKUP(A99,'Medical Examinations'!$A$1:$L$2336,8,0)</f>
        <v>No</v>
      </c>
      <c r="O99" s="29">
        <f>VLOOKUP(A99,'Hospitalisation Details'!$A$1:$T$2344,12,0)</f>
        <v>40373.74</v>
      </c>
      <c r="P99" s="29" t="str">
        <f>VLOOKUP(A99,'Hospitalisation Details'!$A$1:$T$2344,15,0)</f>
        <v>tier - 1</v>
      </c>
      <c r="Q99" s="29" t="str">
        <f>VLOOKUP(A99,'Hospitalisation Details'!$A$1:$T$2344,18,0)</f>
        <v>tier - 3</v>
      </c>
      <c r="R99" s="29" t="str">
        <f>VLOOKUP(A99,'Hospitalisation Details'!$A$1:$T$2344,20,0)</f>
        <v>R1011</v>
      </c>
    </row>
    <row r="100" spans="1:18">
      <c r="A100" t="s">
        <v>2271</v>
      </c>
      <c r="B100" s="22" t="str">
        <f>VLOOKUP(A100,'Customer Names'!A100:$E$2335,4,0)</f>
        <v>Gage</v>
      </c>
      <c r="C100" s="25">
        <f>VLOOKUP(A100,'Hospitalisation Details'!$A$1:$T$2344,9,0)</f>
        <v>22893</v>
      </c>
      <c r="D100" s="26">
        <f>VLOOKUP(A100,'Hospitalisation Details'!$A$1:$T$2344,10,0)</f>
        <v>60</v>
      </c>
      <c r="E100" s="26">
        <f>VLOOKUP(A100,'Hospitalisation Details'!$A$1:$T$2344,11,0)</f>
        <v>0</v>
      </c>
      <c r="F100" s="28">
        <f>VLOOKUP(A100,'Medical Examinations'!$A$1:$L$2336,2,0)</f>
        <v>41.51</v>
      </c>
      <c r="G100" s="28">
        <f>VLOOKUP(A100,'Medical Examinations'!$A$1:$L$2336,4,0)</f>
        <v>6.92</v>
      </c>
      <c r="H100" s="30" t="str">
        <f>VLOOKUP(A100,'Medical Examinations'!$A$1:$L$2336,3,0)</f>
        <v>Obesity</v>
      </c>
      <c r="I100" s="30" t="str">
        <f>VLOOKUP(A100,'Medical Examinations'!$A$1:$L$2336,5,0)</f>
        <v>Diabetes</v>
      </c>
      <c r="J100" s="27" t="str">
        <f>VLOOKUP(A100,'Medical Examinations'!$A$1:$L$2336,6,0)</f>
        <v>No</v>
      </c>
      <c r="K100" s="27" t="str">
        <f>VLOOKUP(A100,'Medical Examinations'!$A$1:$L$2336,7,0)</f>
        <v>No</v>
      </c>
      <c r="L100" s="27">
        <f>VLOOKUP(A100,'Medical Examinations'!$A$1:$L$2336,10,0)</f>
        <v>0</v>
      </c>
      <c r="M100" s="27" t="str">
        <f>VLOOKUP(A100,'Medical Examinations'!$A$1:$L$2336,12,0)</f>
        <v>yes</v>
      </c>
      <c r="N100" s="27" t="str">
        <f>VLOOKUP(A100,'Medical Examinations'!$A$1:$L$2336,8,0)</f>
        <v>No</v>
      </c>
      <c r="O100" s="29">
        <f>VLOOKUP(A100,'Hospitalisation Details'!$A$1:$T$2344,12,0)</f>
        <v>40309.93</v>
      </c>
      <c r="P100" s="29" t="str">
        <f>VLOOKUP(A100,'Hospitalisation Details'!$A$1:$T$2344,15,0)</f>
        <v>tier - 1</v>
      </c>
      <c r="Q100" s="29" t="str">
        <f>VLOOKUP(A100,'Hospitalisation Details'!$A$1:$T$2344,18,0)</f>
        <v>tier - 3</v>
      </c>
      <c r="R100" s="29" t="str">
        <f>VLOOKUP(A100,'Hospitalisation Details'!$A$1:$T$2344,20,0)</f>
        <v>R1011</v>
      </c>
    </row>
    <row r="101" spans="1:18">
      <c r="A101" t="s">
        <v>2270</v>
      </c>
      <c r="B101" s="22" t="str">
        <f>VLOOKUP(A101,'Customer Names'!A101:$E$2335,4,0)</f>
        <v>Gollins</v>
      </c>
      <c r="C101" s="25">
        <f>VLOOKUP(A101,'Hospitalisation Details'!$A$1:$T$2344,9,0)</f>
        <v>28303</v>
      </c>
      <c r="D101" s="26">
        <f>VLOOKUP(A101,'Hospitalisation Details'!$A$1:$T$2344,10,0)</f>
        <v>45</v>
      </c>
      <c r="E101" s="26">
        <f>VLOOKUP(A101,'Hospitalisation Details'!$A$1:$T$2344,11,0)</f>
        <v>2</v>
      </c>
      <c r="F101" s="28">
        <f>VLOOKUP(A101,'Medical Examinations'!$A$1:$L$2336,2,0)</f>
        <v>48.2</v>
      </c>
      <c r="G101" s="28">
        <f>VLOOKUP(A101,'Medical Examinations'!$A$1:$L$2336,4,0)</f>
        <v>4.84</v>
      </c>
      <c r="H101" s="30" t="str">
        <f>VLOOKUP(A101,'Medical Examinations'!$A$1:$L$2336,3,0)</f>
        <v>Obesity</v>
      </c>
      <c r="I101" s="30" t="str">
        <f>VLOOKUP(A101,'Medical Examinations'!$A$1:$L$2336,5,0)</f>
        <v>Normal</v>
      </c>
      <c r="J101" s="27" t="str">
        <f>VLOOKUP(A101,'Medical Examinations'!$A$1:$L$2336,6,0)</f>
        <v>No</v>
      </c>
      <c r="K101" s="27" t="str">
        <f>VLOOKUP(A101,'Medical Examinations'!$A$1:$L$2336,7,0)</f>
        <v>No</v>
      </c>
      <c r="L101" s="27">
        <f>VLOOKUP(A101,'Medical Examinations'!$A$1:$L$2336,10,0)</f>
        <v>0</v>
      </c>
      <c r="M101" s="27" t="str">
        <f>VLOOKUP(A101,'Medical Examinations'!$A$1:$L$2336,12,0)</f>
        <v>yes</v>
      </c>
      <c r="N101" s="27" t="str">
        <f>VLOOKUP(A101,'Medical Examinations'!$A$1:$L$2336,8,0)</f>
        <v>No</v>
      </c>
      <c r="O101" s="29">
        <f>VLOOKUP(A101,'Hospitalisation Details'!$A$1:$T$2344,12,0)</f>
        <v>40284.379999999997</v>
      </c>
      <c r="P101" s="29" t="str">
        <f>VLOOKUP(A101,'Hospitalisation Details'!$A$1:$T$2344,15,0)</f>
        <v>tier - 1</v>
      </c>
      <c r="Q101" s="29" t="str">
        <f>VLOOKUP(A101,'Hospitalisation Details'!$A$1:$T$2344,18,0)</f>
        <v>tier - 3</v>
      </c>
      <c r="R101" s="29" t="str">
        <f>VLOOKUP(A101,'Hospitalisation Details'!$A$1:$T$2344,20,0)</f>
        <v>R1012</v>
      </c>
    </row>
    <row r="102" spans="1:18">
      <c r="A102" t="s">
        <v>2269</v>
      </c>
      <c r="B102" s="22" t="str">
        <f>VLOOKUP(A102,'Customer Names'!A102:$E$2335,4,0)</f>
        <v>Benestad</v>
      </c>
      <c r="C102" s="25">
        <f>VLOOKUP(A102,'Hospitalisation Details'!$A$1:$T$2344,9,0)</f>
        <v>29863</v>
      </c>
      <c r="D102" s="26">
        <f>VLOOKUP(A102,'Hospitalisation Details'!$A$1:$T$2344,10,0)</f>
        <v>41</v>
      </c>
      <c r="E102" s="26">
        <f>VLOOKUP(A102,'Hospitalisation Details'!$A$1:$T$2344,11,0)</f>
        <v>1</v>
      </c>
      <c r="F102" s="28">
        <f>VLOOKUP(A102,'Medical Examinations'!$A$1:$L$2336,2,0)</f>
        <v>35.75</v>
      </c>
      <c r="G102" s="28">
        <f>VLOOKUP(A102,'Medical Examinations'!$A$1:$L$2336,4,0)</f>
        <v>8</v>
      </c>
      <c r="H102" s="30" t="str">
        <f>VLOOKUP(A102,'Medical Examinations'!$A$1:$L$2336,3,0)</f>
        <v>Obesity</v>
      </c>
      <c r="I102" s="30" t="str">
        <f>VLOOKUP(A102,'Medical Examinations'!$A$1:$L$2336,5,0)</f>
        <v>Diabetes</v>
      </c>
      <c r="J102" s="27" t="str">
        <f>VLOOKUP(A102,'Medical Examinations'!$A$1:$L$2336,6,0)</f>
        <v>yes</v>
      </c>
      <c r="K102" s="27" t="str">
        <f>VLOOKUP(A102,'Medical Examinations'!$A$1:$L$2336,7,0)</f>
        <v>No</v>
      </c>
      <c r="L102" s="27">
        <f>VLOOKUP(A102,'Medical Examinations'!$A$1:$L$2336,10,0)</f>
        <v>0</v>
      </c>
      <c r="M102" s="27" t="str">
        <f>VLOOKUP(A102,'Medical Examinations'!$A$1:$L$2336,12,0)</f>
        <v>yes</v>
      </c>
      <c r="N102" s="27" t="str">
        <f>VLOOKUP(A102,'Medical Examinations'!$A$1:$L$2336,8,0)</f>
        <v>No</v>
      </c>
      <c r="O102" s="29">
        <f>VLOOKUP(A102,'Hospitalisation Details'!$A$1:$T$2344,12,0)</f>
        <v>40273.65</v>
      </c>
      <c r="P102" s="29" t="str">
        <f>VLOOKUP(A102,'Hospitalisation Details'!$A$1:$T$2344,15,0)</f>
        <v>tier - 1</v>
      </c>
      <c r="Q102" s="29" t="str">
        <f>VLOOKUP(A102,'Hospitalisation Details'!$A$1:$T$2344,18,0)</f>
        <v>tier - 3</v>
      </c>
      <c r="R102" s="29" t="str">
        <f>VLOOKUP(A102,'Hospitalisation Details'!$A$1:$T$2344,20,0)</f>
        <v>R1013</v>
      </c>
    </row>
    <row r="103" spans="1:18">
      <c r="A103" t="s">
        <v>2268</v>
      </c>
      <c r="B103" s="22" t="str">
        <f>VLOOKUP(A103,'Customer Names'!A103:$E$2335,4,0)</f>
        <v>Aviv</v>
      </c>
      <c r="C103" s="25">
        <f>VLOOKUP(A103,'Hospitalisation Details'!$A$1:$T$2344,9,0)</f>
        <v>29795</v>
      </c>
      <c r="D103" s="26">
        <f>VLOOKUP(A103,'Hospitalisation Details'!$A$1:$T$2344,10,0)</f>
        <v>41</v>
      </c>
      <c r="E103" s="26">
        <f>VLOOKUP(A103,'Hospitalisation Details'!$A$1:$T$2344,11,0)</f>
        <v>1</v>
      </c>
      <c r="F103" s="28">
        <f>VLOOKUP(A103,'Medical Examinations'!$A$1:$L$2336,2,0)</f>
        <v>53.81</v>
      </c>
      <c r="G103" s="28">
        <f>VLOOKUP(A103,'Medical Examinations'!$A$1:$L$2336,4,0)</f>
        <v>8.77</v>
      </c>
      <c r="H103" s="30" t="str">
        <f>VLOOKUP(A103,'Medical Examinations'!$A$1:$L$2336,3,0)</f>
        <v>Obesity</v>
      </c>
      <c r="I103" s="30" t="str">
        <f>VLOOKUP(A103,'Medical Examinations'!$A$1:$L$2336,5,0)</f>
        <v>Diabetes</v>
      </c>
      <c r="J103" s="27" t="str">
        <f>VLOOKUP(A103,'Medical Examinations'!$A$1:$L$2336,6,0)</f>
        <v>yes</v>
      </c>
      <c r="K103" s="27" t="str">
        <f>VLOOKUP(A103,'Medical Examinations'!$A$1:$L$2336,7,0)</f>
        <v>No</v>
      </c>
      <c r="L103" s="27">
        <f>VLOOKUP(A103,'Medical Examinations'!$A$1:$L$2336,10,0)</f>
        <v>0</v>
      </c>
      <c r="M103" s="27" t="str">
        <f>VLOOKUP(A103,'Medical Examinations'!$A$1:$L$2336,12,0)</f>
        <v>yes</v>
      </c>
      <c r="N103" s="27" t="str">
        <f>VLOOKUP(A103,'Medical Examinations'!$A$1:$L$2336,8,0)</f>
        <v>No</v>
      </c>
      <c r="O103" s="29">
        <f>VLOOKUP(A103,'Hospitalisation Details'!$A$1:$T$2344,12,0)</f>
        <v>40208.559999999998</v>
      </c>
      <c r="P103" s="29" t="str">
        <f>VLOOKUP(A103,'Hospitalisation Details'!$A$1:$T$2344,15,0)</f>
        <v>tier - 1</v>
      </c>
      <c r="Q103" s="29" t="str">
        <f>VLOOKUP(A103,'Hospitalisation Details'!$A$1:$T$2344,18,0)</f>
        <v>tier - 2</v>
      </c>
      <c r="R103" s="29" t="str">
        <f>VLOOKUP(A103,'Hospitalisation Details'!$A$1:$T$2344,20,0)</f>
        <v>R1011</v>
      </c>
    </row>
    <row r="104" spans="1:18">
      <c r="A104" t="s">
        <v>2267</v>
      </c>
      <c r="B104" s="22" t="str">
        <f>VLOOKUP(A104,'Customer Names'!A104:$E$2335,4,0)</f>
        <v>Burns</v>
      </c>
      <c r="C104" s="25">
        <f>VLOOKUP(A104,'Hospitalisation Details'!$A$1:$T$2344,9,0)</f>
        <v>29085</v>
      </c>
      <c r="D104" s="26">
        <f>VLOOKUP(A104,'Hospitalisation Details'!$A$1:$T$2344,10,0)</f>
        <v>43</v>
      </c>
      <c r="E104" s="26">
        <f>VLOOKUP(A104,'Hospitalisation Details'!$A$1:$T$2344,11,0)</f>
        <v>2</v>
      </c>
      <c r="F104" s="28">
        <f>VLOOKUP(A104,'Medical Examinations'!$A$1:$L$2336,2,0)</f>
        <v>49.48</v>
      </c>
      <c r="G104" s="28">
        <f>VLOOKUP(A104,'Medical Examinations'!$A$1:$L$2336,4,0)</f>
        <v>4.96</v>
      </c>
      <c r="H104" s="30" t="str">
        <f>VLOOKUP(A104,'Medical Examinations'!$A$1:$L$2336,3,0)</f>
        <v>Obesity</v>
      </c>
      <c r="I104" s="30" t="str">
        <f>VLOOKUP(A104,'Medical Examinations'!$A$1:$L$2336,5,0)</f>
        <v>Normal</v>
      </c>
      <c r="J104" s="27" t="str">
        <f>VLOOKUP(A104,'Medical Examinations'!$A$1:$L$2336,6,0)</f>
        <v>No</v>
      </c>
      <c r="K104" s="27" t="str">
        <f>VLOOKUP(A104,'Medical Examinations'!$A$1:$L$2336,7,0)</f>
        <v>No</v>
      </c>
      <c r="L104" s="27">
        <f>VLOOKUP(A104,'Medical Examinations'!$A$1:$L$2336,10,0)</f>
        <v>1</v>
      </c>
      <c r="M104" s="27" t="str">
        <f>VLOOKUP(A104,'Medical Examinations'!$A$1:$L$2336,12,0)</f>
        <v>yes</v>
      </c>
      <c r="N104" s="27" t="str">
        <f>VLOOKUP(A104,'Medical Examinations'!$A$1:$L$2336,8,0)</f>
        <v>Yes</v>
      </c>
      <c r="O104" s="29">
        <f>VLOOKUP(A104,'Hospitalisation Details'!$A$1:$T$2344,12,0)</f>
        <v>40204.83</v>
      </c>
      <c r="P104" s="29" t="str">
        <f>VLOOKUP(A104,'Hospitalisation Details'!$A$1:$T$2344,15,0)</f>
        <v>tier - 1</v>
      </c>
      <c r="Q104" s="29" t="str">
        <f>VLOOKUP(A104,'Hospitalisation Details'!$A$1:$T$2344,18,0)</f>
        <v>tier - 3</v>
      </c>
      <c r="R104" s="29" t="str">
        <f>VLOOKUP(A104,'Hospitalisation Details'!$A$1:$T$2344,20,0)</f>
        <v>R1012</v>
      </c>
    </row>
    <row r="105" spans="1:18">
      <c r="A105" t="s">
        <v>2266</v>
      </c>
      <c r="B105" s="22" t="str">
        <f>VLOOKUP(A105,'Customer Names'!A105:$E$2335,4,0)</f>
        <v>Maldonado</v>
      </c>
      <c r="C105" s="25">
        <f>VLOOKUP(A105,'Hospitalisation Details'!$A$1:$T$2344,9,0)</f>
        <v>31341</v>
      </c>
      <c r="D105" s="26">
        <f>VLOOKUP(A105,'Hospitalisation Details'!$A$1:$T$2344,10,0)</f>
        <v>37</v>
      </c>
      <c r="E105" s="26">
        <f>VLOOKUP(A105,'Hospitalisation Details'!$A$1:$T$2344,11,0)</f>
        <v>4</v>
      </c>
      <c r="F105" s="28">
        <f>VLOOKUP(A105,'Medical Examinations'!$A$1:$L$2336,2,0)</f>
        <v>34.1</v>
      </c>
      <c r="G105" s="28">
        <f>VLOOKUP(A105,'Medical Examinations'!$A$1:$L$2336,4,0)</f>
        <v>4.43</v>
      </c>
      <c r="H105" s="30" t="str">
        <f>VLOOKUP(A105,'Medical Examinations'!$A$1:$L$2336,3,0)</f>
        <v>Obesity</v>
      </c>
      <c r="I105" s="30" t="str">
        <f>VLOOKUP(A105,'Medical Examinations'!$A$1:$L$2336,5,0)</f>
        <v>Normal</v>
      </c>
      <c r="J105" s="27" t="str">
        <f>VLOOKUP(A105,'Medical Examinations'!$A$1:$L$2336,6,0)</f>
        <v>yes</v>
      </c>
      <c r="K105" s="27" t="str">
        <f>VLOOKUP(A105,'Medical Examinations'!$A$1:$L$2336,7,0)</f>
        <v>No</v>
      </c>
      <c r="L105" s="27">
        <f>VLOOKUP(A105,'Medical Examinations'!$A$1:$L$2336,10,0)</f>
        <v>0</v>
      </c>
      <c r="M105" s="27" t="str">
        <f>VLOOKUP(A105,'Medical Examinations'!$A$1:$L$2336,12,0)</f>
        <v>yes</v>
      </c>
      <c r="N105" s="27" t="str">
        <f>VLOOKUP(A105,'Medical Examinations'!$A$1:$L$2336,8,0)</f>
        <v>No</v>
      </c>
      <c r="O105" s="29">
        <f>VLOOKUP(A105,'Hospitalisation Details'!$A$1:$T$2344,12,0)</f>
        <v>40182.25</v>
      </c>
      <c r="P105" s="29" t="str">
        <f>VLOOKUP(A105,'Hospitalisation Details'!$A$1:$T$2344,15,0)</f>
        <v>tier - 1</v>
      </c>
      <c r="Q105" s="29" t="str">
        <f>VLOOKUP(A105,'Hospitalisation Details'!$A$1:$T$2344,18,0)</f>
        <v>tier - 2</v>
      </c>
      <c r="R105" s="29" t="str">
        <f>VLOOKUP(A105,'Hospitalisation Details'!$A$1:$T$2344,20,0)</f>
        <v>R1011</v>
      </c>
    </row>
    <row r="106" spans="1:18">
      <c r="A106" t="s">
        <v>2265</v>
      </c>
      <c r="B106" s="22" t="str">
        <f>VLOOKUP(A106,'Customer Names'!A106:$E$2335,4,0)</f>
        <v>Yitref</v>
      </c>
      <c r="C106" s="25">
        <f>VLOOKUP(A106,'Hospitalisation Details'!$A$1:$T$2344,9,0)</f>
        <v>30603</v>
      </c>
      <c r="D106" s="26">
        <f>VLOOKUP(A106,'Hospitalisation Details'!$A$1:$T$2344,10,0)</f>
        <v>39</v>
      </c>
      <c r="E106" s="26">
        <f>VLOOKUP(A106,'Hospitalisation Details'!$A$1:$T$2344,11,0)</f>
        <v>2</v>
      </c>
      <c r="F106" s="28">
        <f>VLOOKUP(A106,'Medical Examinations'!$A$1:$L$2336,2,0)</f>
        <v>35.299999999999997</v>
      </c>
      <c r="G106" s="28">
        <f>VLOOKUP(A106,'Medical Examinations'!$A$1:$L$2336,4,0)</f>
        <v>5.82</v>
      </c>
      <c r="H106" s="30" t="str">
        <f>VLOOKUP(A106,'Medical Examinations'!$A$1:$L$2336,3,0)</f>
        <v>Obesity</v>
      </c>
      <c r="I106" s="30" t="str">
        <f>VLOOKUP(A106,'Medical Examinations'!$A$1:$L$2336,5,0)</f>
        <v>Pre-diabetes</v>
      </c>
      <c r="J106" s="27" t="str">
        <f>VLOOKUP(A106,'Medical Examinations'!$A$1:$L$2336,6,0)</f>
        <v>yes</v>
      </c>
      <c r="K106" s="27" t="str">
        <f>VLOOKUP(A106,'Medical Examinations'!$A$1:$L$2336,7,0)</f>
        <v>No</v>
      </c>
      <c r="L106" s="27">
        <f>VLOOKUP(A106,'Medical Examinations'!$A$1:$L$2336,10,0)</f>
        <v>1</v>
      </c>
      <c r="M106" s="27" t="str">
        <f>VLOOKUP(A106,'Medical Examinations'!$A$1:$L$2336,12,0)</f>
        <v>yes</v>
      </c>
      <c r="N106" s="27" t="str">
        <f>VLOOKUP(A106,'Medical Examinations'!$A$1:$L$2336,8,0)</f>
        <v>Yes</v>
      </c>
      <c r="O106" s="29">
        <f>VLOOKUP(A106,'Hospitalisation Details'!$A$1:$T$2344,12,0)</f>
        <v>40103.89</v>
      </c>
      <c r="P106" s="29" t="str">
        <f>VLOOKUP(A106,'Hospitalisation Details'!$A$1:$T$2344,15,0)</f>
        <v>tier - 1</v>
      </c>
      <c r="Q106" s="29" t="str">
        <f>VLOOKUP(A106,'Hospitalisation Details'!$A$1:$T$2344,18,0)</f>
        <v>tier - 2</v>
      </c>
      <c r="R106" s="29" t="str">
        <f>VLOOKUP(A106,'Hospitalisation Details'!$A$1:$T$2344,20,0)</f>
        <v>R1011</v>
      </c>
    </row>
    <row r="107" spans="1:18">
      <c r="A107" t="s">
        <v>2264</v>
      </c>
      <c r="B107" s="22" t="str">
        <f>VLOOKUP(A107,'Customer Names'!A107:$E$2335,4,0)</f>
        <v>Loudon-Brown</v>
      </c>
      <c r="C107" s="25">
        <f>VLOOKUP(A107,'Hospitalisation Details'!$A$1:$T$2344,9,0)</f>
        <v>24331</v>
      </c>
      <c r="D107" s="26">
        <f>VLOOKUP(A107,'Hospitalisation Details'!$A$1:$T$2344,10,0)</f>
        <v>56</v>
      </c>
      <c r="E107" s="26">
        <f>VLOOKUP(A107,'Hospitalisation Details'!$A$1:$T$2344,11,0)</f>
        <v>0</v>
      </c>
      <c r="F107" s="28">
        <f>VLOOKUP(A107,'Medical Examinations'!$A$1:$L$2336,2,0)</f>
        <v>43.83</v>
      </c>
      <c r="G107" s="28">
        <f>VLOOKUP(A107,'Medical Examinations'!$A$1:$L$2336,4,0)</f>
        <v>6.03</v>
      </c>
      <c r="H107" s="30" t="str">
        <f>VLOOKUP(A107,'Medical Examinations'!$A$1:$L$2336,3,0)</f>
        <v>Obesity</v>
      </c>
      <c r="I107" s="30" t="str">
        <f>VLOOKUP(A107,'Medical Examinations'!$A$1:$L$2336,5,0)</f>
        <v>Pre-diabetes</v>
      </c>
      <c r="J107" s="27" t="str">
        <f>VLOOKUP(A107,'Medical Examinations'!$A$1:$L$2336,6,0)</f>
        <v>yes</v>
      </c>
      <c r="K107" s="27" t="str">
        <f>VLOOKUP(A107,'Medical Examinations'!$A$1:$L$2336,7,0)</f>
        <v>No</v>
      </c>
      <c r="L107" s="27">
        <f>VLOOKUP(A107,'Medical Examinations'!$A$1:$L$2336,10,0)</f>
        <v>2</v>
      </c>
      <c r="M107" s="27" t="str">
        <f>VLOOKUP(A107,'Medical Examinations'!$A$1:$L$2336,12,0)</f>
        <v>yes</v>
      </c>
      <c r="N107" s="27" t="str">
        <f>VLOOKUP(A107,'Medical Examinations'!$A$1:$L$2336,8,0)</f>
        <v>No</v>
      </c>
      <c r="O107" s="29">
        <f>VLOOKUP(A107,'Hospitalisation Details'!$A$1:$T$2344,12,0)</f>
        <v>40069.440000000002</v>
      </c>
      <c r="P107" s="29" t="str">
        <f>VLOOKUP(A107,'Hospitalisation Details'!$A$1:$T$2344,15,0)</f>
        <v>tier - 1</v>
      </c>
      <c r="Q107" s="29" t="str">
        <f>VLOOKUP(A107,'Hospitalisation Details'!$A$1:$T$2344,18,0)</f>
        <v>tier - 3</v>
      </c>
      <c r="R107" s="29" t="str">
        <f>VLOOKUP(A107,'Hospitalisation Details'!$A$1:$T$2344,20,0)</f>
        <v>R1011</v>
      </c>
    </row>
    <row r="108" spans="1:18">
      <c r="A108" t="s">
        <v>2263</v>
      </c>
      <c r="B108" s="22" t="str">
        <f>VLOOKUP(A108,'Customer Names'!A108:$E$2335,4,0)</f>
        <v>Sugathadasa</v>
      </c>
      <c r="C108" s="25">
        <f>VLOOKUP(A108,'Hospitalisation Details'!$A$1:$T$2344,9,0)</f>
        <v>28844</v>
      </c>
      <c r="D108" s="26">
        <f>VLOOKUP(A108,'Hospitalisation Details'!$A$1:$T$2344,10,0)</f>
        <v>44</v>
      </c>
      <c r="E108" s="26">
        <f>VLOOKUP(A108,'Hospitalisation Details'!$A$1:$T$2344,11,0)</f>
        <v>2</v>
      </c>
      <c r="F108" s="28">
        <f>VLOOKUP(A108,'Medical Examinations'!$A$1:$L$2336,2,0)</f>
        <v>50.07</v>
      </c>
      <c r="G108" s="28">
        <f>VLOOKUP(A108,'Medical Examinations'!$A$1:$L$2336,4,0)</f>
        <v>9.27</v>
      </c>
      <c r="H108" s="30" t="str">
        <f>VLOOKUP(A108,'Medical Examinations'!$A$1:$L$2336,3,0)</f>
        <v>Obesity</v>
      </c>
      <c r="I108" s="30" t="str">
        <f>VLOOKUP(A108,'Medical Examinations'!$A$1:$L$2336,5,0)</f>
        <v>Diabetes</v>
      </c>
      <c r="J108" s="27" t="str">
        <f>VLOOKUP(A108,'Medical Examinations'!$A$1:$L$2336,6,0)</f>
        <v>No</v>
      </c>
      <c r="K108" s="27" t="str">
        <f>VLOOKUP(A108,'Medical Examinations'!$A$1:$L$2336,7,0)</f>
        <v>No</v>
      </c>
      <c r="L108" s="27">
        <f>VLOOKUP(A108,'Medical Examinations'!$A$1:$L$2336,10,0)</f>
        <v>0</v>
      </c>
      <c r="M108" s="27" t="str">
        <f>VLOOKUP(A108,'Medical Examinations'!$A$1:$L$2336,12,0)</f>
        <v>yes</v>
      </c>
      <c r="N108" s="27" t="str">
        <f>VLOOKUP(A108,'Medical Examinations'!$A$1:$L$2336,8,0)</f>
        <v>No</v>
      </c>
      <c r="O108" s="29">
        <f>VLOOKUP(A108,'Hospitalisation Details'!$A$1:$T$2344,12,0)</f>
        <v>40054.730000000003</v>
      </c>
      <c r="P108" s="29" t="str">
        <f>VLOOKUP(A108,'Hospitalisation Details'!$A$1:$T$2344,15,0)</f>
        <v>tier - 1</v>
      </c>
      <c r="Q108" s="29" t="str">
        <f>VLOOKUP(A108,'Hospitalisation Details'!$A$1:$T$2344,18,0)</f>
        <v>tier - 3</v>
      </c>
      <c r="R108" s="29" t="str">
        <f>VLOOKUP(A108,'Hospitalisation Details'!$A$1:$T$2344,20,0)</f>
        <v>R1011</v>
      </c>
    </row>
    <row r="109" spans="1:18">
      <c r="A109" t="s">
        <v>2262</v>
      </c>
      <c r="B109" s="22" t="str">
        <f>VLOOKUP(A109,'Customer Names'!A109:$E$2335,4,0)</f>
        <v>Ganley</v>
      </c>
      <c r="C109" s="25">
        <f>VLOOKUP(A109,'Hospitalisation Details'!$A$1:$T$2344,9,0)</f>
        <v>30310</v>
      </c>
      <c r="D109" s="26">
        <f>VLOOKUP(A109,'Hospitalisation Details'!$A$1:$T$2344,10,0)</f>
        <v>40</v>
      </c>
      <c r="E109" s="26">
        <f>VLOOKUP(A109,'Hospitalisation Details'!$A$1:$T$2344,11,0)</f>
        <v>2</v>
      </c>
      <c r="F109" s="28">
        <f>VLOOKUP(A109,'Medical Examinations'!$A$1:$L$2336,2,0)</f>
        <v>32.774999999999999</v>
      </c>
      <c r="G109" s="28">
        <f>VLOOKUP(A109,'Medical Examinations'!$A$1:$L$2336,4,0)</f>
        <v>5.53</v>
      </c>
      <c r="H109" s="30" t="str">
        <f>VLOOKUP(A109,'Medical Examinations'!$A$1:$L$2336,3,0)</f>
        <v>Obesity</v>
      </c>
      <c r="I109" s="30" t="str">
        <f>VLOOKUP(A109,'Medical Examinations'!$A$1:$L$2336,5,0)</f>
        <v>Normal</v>
      </c>
      <c r="J109" s="27" t="str">
        <f>VLOOKUP(A109,'Medical Examinations'!$A$1:$L$2336,6,0)</f>
        <v>No</v>
      </c>
      <c r="K109" s="27" t="str">
        <f>VLOOKUP(A109,'Medical Examinations'!$A$1:$L$2336,7,0)</f>
        <v>No</v>
      </c>
      <c r="L109" s="27">
        <f>VLOOKUP(A109,'Medical Examinations'!$A$1:$L$2336,10,0)</f>
        <v>0</v>
      </c>
      <c r="M109" s="27" t="str">
        <f>VLOOKUP(A109,'Medical Examinations'!$A$1:$L$2336,12,0)</f>
        <v>yes</v>
      </c>
      <c r="N109" s="27" t="str">
        <f>VLOOKUP(A109,'Medical Examinations'!$A$1:$L$2336,8,0)</f>
        <v>No</v>
      </c>
      <c r="O109" s="29">
        <f>VLOOKUP(A109,'Hospitalisation Details'!$A$1:$T$2344,12,0)</f>
        <v>40003.33</v>
      </c>
      <c r="P109" s="29" t="str">
        <f>VLOOKUP(A109,'Hospitalisation Details'!$A$1:$T$2344,15,0)</f>
        <v>tier - 1</v>
      </c>
      <c r="Q109" s="29" t="str">
        <f>VLOOKUP(A109,'Hospitalisation Details'!$A$1:$T$2344,18,0)</f>
        <v>tier - 1</v>
      </c>
      <c r="R109" s="29" t="str">
        <f>VLOOKUP(A109,'Hospitalisation Details'!$A$1:$T$2344,20,0)</f>
        <v>R1012</v>
      </c>
    </row>
    <row r="110" spans="1:18">
      <c r="A110" t="s">
        <v>2261</v>
      </c>
      <c r="B110" s="22" t="str">
        <f>VLOOKUP(A110,'Customer Names'!A110:$E$2335,4,0)</f>
        <v>Potter</v>
      </c>
      <c r="C110" s="25">
        <f>VLOOKUP(A110,'Hospitalisation Details'!$A$1:$T$2344,9,0)</f>
        <v>31997</v>
      </c>
      <c r="D110" s="26">
        <f>VLOOKUP(A110,'Hospitalisation Details'!$A$1:$T$2344,10,0)</f>
        <v>35</v>
      </c>
      <c r="E110" s="26">
        <f>VLOOKUP(A110,'Hospitalisation Details'!$A$1:$T$2344,11,0)</f>
        <v>3</v>
      </c>
      <c r="F110" s="28">
        <f>VLOOKUP(A110,'Medical Examinations'!$A$1:$L$2336,2,0)</f>
        <v>34.104999999999997</v>
      </c>
      <c r="G110" s="28">
        <f>VLOOKUP(A110,'Medical Examinations'!$A$1:$L$2336,4,0)</f>
        <v>5.07</v>
      </c>
      <c r="H110" s="30" t="str">
        <f>VLOOKUP(A110,'Medical Examinations'!$A$1:$L$2336,3,0)</f>
        <v>Obesity</v>
      </c>
      <c r="I110" s="30" t="str">
        <f>VLOOKUP(A110,'Medical Examinations'!$A$1:$L$2336,5,0)</f>
        <v>Normal</v>
      </c>
      <c r="J110" s="27" t="str">
        <f>VLOOKUP(A110,'Medical Examinations'!$A$1:$L$2336,6,0)</f>
        <v>No</v>
      </c>
      <c r="K110" s="27" t="str">
        <f>VLOOKUP(A110,'Medical Examinations'!$A$1:$L$2336,7,0)</f>
        <v>No</v>
      </c>
      <c r="L110" s="27">
        <f>VLOOKUP(A110,'Medical Examinations'!$A$1:$L$2336,10,0)</f>
        <v>1</v>
      </c>
      <c r="M110" s="27" t="str">
        <f>VLOOKUP(A110,'Medical Examinations'!$A$1:$L$2336,12,0)</f>
        <v>yes</v>
      </c>
      <c r="N110" s="27" t="str">
        <f>VLOOKUP(A110,'Medical Examinations'!$A$1:$L$2336,8,0)</f>
        <v>No</v>
      </c>
      <c r="O110" s="29">
        <f>VLOOKUP(A110,'Hospitalisation Details'!$A$1:$T$2344,12,0)</f>
        <v>39983.43</v>
      </c>
      <c r="P110" s="29" t="str">
        <f>VLOOKUP(A110,'Hospitalisation Details'!$A$1:$T$2344,15,0)</f>
        <v>tier - 2</v>
      </c>
      <c r="Q110" s="29" t="str">
        <f>VLOOKUP(A110,'Hospitalisation Details'!$A$1:$T$2344,18,0)</f>
        <v>tier - 3</v>
      </c>
      <c r="R110" s="29" t="str">
        <f>VLOOKUP(A110,'Hospitalisation Details'!$A$1:$T$2344,20,0)</f>
        <v>R1012</v>
      </c>
    </row>
    <row r="111" spans="1:18">
      <c r="A111" t="s">
        <v>2260</v>
      </c>
      <c r="B111" s="22" t="str">
        <f>VLOOKUP(A111,'Customer Names'!A111:$E$2335,4,0)</f>
        <v>Rasmussen</v>
      </c>
      <c r="C111" s="25">
        <f>VLOOKUP(A111,'Hospitalisation Details'!$A$1:$T$2344,9,0)</f>
        <v>27730</v>
      </c>
      <c r="D111" s="26">
        <f>VLOOKUP(A111,'Hospitalisation Details'!$A$1:$T$2344,10,0)</f>
        <v>47</v>
      </c>
      <c r="E111" s="26">
        <f>VLOOKUP(A111,'Hospitalisation Details'!$A$1:$T$2344,11,0)</f>
        <v>1</v>
      </c>
      <c r="F111" s="28">
        <f>VLOOKUP(A111,'Medical Examinations'!$A$1:$L$2336,2,0)</f>
        <v>48.93</v>
      </c>
      <c r="G111" s="28">
        <f>VLOOKUP(A111,'Medical Examinations'!$A$1:$L$2336,4,0)</f>
        <v>11.17</v>
      </c>
      <c r="H111" s="30" t="str">
        <f>VLOOKUP(A111,'Medical Examinations'!$A$1:$L$2336,3,0)</f>
        <v>Obesity</v>
      </c>
      <c r="I111" s="30" t="str">
        <f>VLOOKUP(A111,'Medical Examinations'!$A$1:$L$2336,5,0)</f>
        <v>Diabetes</v>
      </c>
      <c r="J111" s="27" t="str">
        <f>VLOOKUP(A111,'Medical Examinations'!$A$1:$L$2336,6,0)</f>
        <v>yes</v>
      </c>
      <c r="K111" s="27" t="str">
        <f>VLOOKUP(A111,'Medical Examinations'!$A$1:$L$2336,7,0)</f>
        <v>No</v>
      </c>
      <c r="L111" s="27">
        <f>VLOOKUP(A111,'Medical Examinations'!$A$1:$L$2336,10,0)</f>
        <v>1</v>
      </c>
      <c r="M111" s="27" t="str">
        <f>VLOOKUP(A111,'Medical Examinations'!$A$1:$L$2336,12,0)</f>
        <v>yes</v>
      </c>
      <c r="N111" s="27" t="str">
        <f>VLOOKUP(A111,'Medical Examinations'!$A$1:$L$2336,8,0)</f>
        <v>No</v>
      </c>
      <c r="O111" s="29">
        <f>VLOOKUP(A111,'Hospitalisation Details'!$A$1:$T$2344,12,0)</f>
        <v>39963.120000000003</v>
      </c>
      <c r="P111" s="29" t="str">
        <f>VLOOKUP(A111,'Hospitalisation Details'!$A$1:$T$2344,15,0)</f>
        <v>tier - 2</v>
      </c>
      <c r="Q111" s="29" t="str">
        <f>VLOOKUP(A111,'Hospitalisation Details'!$A$1:$T$2344,18,0)</f>
        <v>tier - 2</v>
      </c>
      <c r="R111" s="29" t="str">
        <f>VLOOKUP(A111,'Hospitalisation Details'!$A$1:$T$2344,20,0)</f>
        <v>R1011</v>
      </c>
    </row>
    <row r="112" spans="1:18">
      <c r="A112" t="s">
        <v>2259</v>
      </c>
      <c r="B112" s="22" t="str">
        <f>VLOOKUP(A112,'Customer Names'!A112:$E$2335,4,0)</f>
        <v>Robinson</v>
      </c>
      <c r="C112" s="25">
        <f>VLOOKUP(A112,'Hospitalisation Details'!$A$1:$T$2344,9,0)</f>
        <v>31281</v>
      </c>
      <c r="D112" s="26">
        <f>VLOOKUP(A112,'Hospitalisation Details'!$A$1:$T$2344,10,0)</f>
        <v>37</v>
      </c>
      <c r="E112" s="26">
        <f>VLOOKUP(A112,'Hospitalisation Details'!$A$1:$T$2344,11,0)</f>
        <v>1</v>
      </c>
      <c r="F112" s="28">
        <f>VLOOKUP(A112,'Medical Examinations'!$A$1:$L$2336,2,0)</f>
        <v>37.07</v>
      </c>
      <c r="G112" s="28">
        <f>VLOOKUP(A112,'Medical Examinations'!$A$1:$L$2336,4,0)</f>
        <v>6.14</v>
      </c>
      <c r="H112" s="30" t="str">
        <f>VLOOKUP(A112,'Medical Examinations'!$A$1:$L$2336,3,0)</f>
        <v>Obesity</v>
      </c>
      <c r="I112" s="30" t="str">
        <f>VLOOKUP(A112,'Medical Examinations'!$A$1:$L$2336,5,0)</f>
        <v>Pre-diabetes</v>
      </c>
      <c r="J112" s="27" t="str">
        <f>VLOOKUP(A112,'Medical Examinations'!$A$1:$L$2336,6,0)</f>
        <v>yes</v>
      </c>
      <c r="K112" s="27" t="str">
        <f>VLOOKUP(A112,'Medical Examinations'!$A$1:$L$2336,7,0)</f>
        <v>No</v>
      </c>
      <c r="L112" s="27">
        <f>VLOOKUP(A112,'Medical Examinations'!$A$1:$L$2336,10,0)</f>
        <v>0</v>
      </c>
      <c r="M112" s="27" t="str">
        <f>VLOOKUP(A112,'Medical Examinations'!$A$1:$L$2336,12,0)</f>
        <v>yes</v>
      </c>
      <c r="N112" s="27" t="str">
        <f>VLOOKUP(A112,'Medical Examinations'!$A$1:$L$2336,8,0)</f>
        <v>No</v>
      </c>
      <c r="O112" s="29">
        <f>VLOOKUP(A112,'Hospitalisation Details'!$A$1:$T$2344,12,0)</f>
        <v>39871.699999999997</v>
      </c>
      <c r="P112" s="29" t="str">
        <f>VLOOKUP(A112,'Hospitalisation Details'!$A$1:$T$2344,15,0)</f>
        <v>tier - 1</v>
      </c>
      <c r="Q112" s="29" t="str">
        <f>VLOOKUP(A112,'Hospitalisation Details'!$A$1:$T$2344,18,0)</f>
        <v>tier - 2</v>
      </c>
      <c r="R112" s="29" t="str">
        <f>VLOOKUP(A112,'Hospitalisation Details'!$A$1:$T$2344,20,0)</f>
        <v>R1013</v>
      </c>
    </row>
    <row r="113" spans="1:18">
      <c r="A113" t="s">
        <v>2258</v>
      </c>
      <c r="B113" s="22" t="str">
        <f>VLOOKUP(A113,'Customer Names'!A113:$E$2335,4,0)</f>
        <v>Antonopoulos</v>
      </c>
      <c r="C113" s="25">
        <f>VLOOKUP(A113,'Hospitalisation Details'!$A$1:$T$2344,9,0)</f>
        <v>30468</v>
      </c>
      <c r="D113" s="26">
        <f>VLOOKUP(A113,'Hospitalisation Details'!$A$1:$T$2344,10,0)</f>
        <v>40</v>
      </c>
      <c r="E113" s="26">
        <f>VLOOKUP(A113,'Hospitalisation Details'!$A$1:$T$2344,11,0)</f>
        <v>3</v>
      </c>
      <c r="F113" s="28">
        <f>VLOOKUP(A113,'Medical Examinations'!$A$1:$L$2336,2,0)</f>
        <v>51.51</v>
      </c>
      <c r="G113" s="28">
        <f>VLOOKUP(A113,'Medical Examinations'!$A$1:$L$2336,4,0)</f>
        <v>6.26</v>
      </c>
      <c r="H113" s="30" t="str">
        <f>VLOOKUP(A113,'Medical Examinations'!$A$1:$L$2336,3,0)</f>
        <v>Obesity</v>
      </c>
      <c r="I113" s="30" t="str">
        <f>VLOOKUP(A113,'Medical Examinations'!$A$1:$L$2336,5,0)</f>
        <v>Pre-diabetes</v>
      </c>
      <c r="J113" s="27" t="str">
        <f>VLOOKUP(A113,'Medical Examinations'!$A$1:$L$2336,6,0)</f>
        <v>yes</v>
      </c>
      <c r="K113" s="27" t="str">
        <f>VLOOKUP(A113,'Medical Examinations'!$A$1:$L$2336,7,0)</f>
        <v>No</v>
      </c>
      <c r="L113" s="27">
        <f>VLOOKUP(A113,'Medical Examinations'!$A$1:$L$2336,10,0)</f>
        <v>1</v>
      </c>
      <c r="M113" s="27" t="str">
        <f>VLOOKUP(A113,'Medical Examinations'!$A$1:$L$2336,12,0)</f>
        <v>yes</v>
      </c>
      <c r="N113" s="27" t="str">
        <f>VLOOKUP(A113,'Medical Examinations'!$A$1:$L$2336,8,0)</f>
        <v>Yes</v>
      </c>
      <c r="O113" s="29">
        <f>VLOOKUP(A113,'Hospitalisation Details'!$A$1:$T$2344,12,0)</f>
        <v>39865.699999999997</v>
      </c>
      <c r="P113" s="29" t="str">
        <f>VLOOKUP(A113,'Hospitalisation Details'!$A$1:$T$2344,15,0)</f>
        <v>tier - 2</v>
      </c>
      <c r="Q113" s="29" t="str">
        <f>VLOOKUP(A113,'Hospitalisation Details'!$A$1:$T$2344,18,0)</f>
        <v>tier - 2</v>
      </c>
      <c r="R113" s="29" t="str">
        <f>VLOOKUP(A113,'Hospitalisation Details'!$A$1:$T$2344,20,0)</f>
        <v>R1011</v>
      </c>
    </row>
    <row r="114" spans="1:18">
      <c r="A114" t="s">
        <v>2257</v>
      </c>
      <c r="B114" s="22" t="str">
        <f>VLOOKUP(A114,'Customer Names'!A114:$E$2335,4,0)</f>
        <v>Groner</v>
      </c>
      <c r="C114" s="25">
        <f>VLOOKUP(A114,'Hospitalisation Details'!$A$1:$T$2344,9,0)</f>
        <v>31245</v>
      </c>
      <c r="D114" s="26">
        <f>VLOOKUP(A114,'Hospitalisation Details'!$A$1:$T$2344,10,0)</f>
        <v>37</v>
      </c>
      <c r="E114" s="26">
        <f>VLOOKUP(A114,'Hospitalisation Details'!$A$1:$T$2344,11,0)</f>
        <v>2</v>
      </c>
      <c r="F114" s="28">
        <f>VLOOKUP(A114,'Medical Examinations'!$A$1:$L$2336,2,0)</f>
        <v>34.799999999999997</v>
      </c>
      <c r="G114" s="28">
        <f>VLOOKUP(A114,'Medical Examinations'!$A$1:$L$2336,4,0)</f>
        <v>4.72</v>
      </c>
      <c r="H114" s="30" t="str">
        <f>VLOOKUP(A114,'Medical Examinations'!$A$1:$L$2336,3,0)</f>
        <v>Obesity</v>
      </c>
      <c r="I114" s="30" t="str">
        <f>VLOOKUP(A114,'Medical Examinations'!$A$1:$L$2336,5,0)</f>
        <v>Normal</v>
      </c>
      <c r="J114" s="27" t="str">
        <f>VLOOKUP(A114,'Medical Examinations'!$A$1:$L$2336,6,0)</f>
        <v>yes</v>
      </c>
      <c r="K114" s="27" t="str">
        <f>VLOOKUP(A114,'Medical Examinations'!$A$1:$L$2336,7,0)</f>
        <v>No</v>
      </c>
      <c r="L114" s="27">
        <f>VLOOKUP(A114,'Medical Examinations'!$A$1:$L$2336,10,0)</f>
        <v>0</v>
      </c>
      <c r="M114" s="27" t="str">
        <f>VLOOKUP(A114,'Medical Examinations'!$A$1:$L$2336,12,0)</f>
        <v>yes</v>
      </c>
      <c r="N114" s="27" t="str">
        <f>VLOOKUP(A114,'Medical Examinations'!$A$1:$L$2336,8,0)</f>
        <v>No</v>
      </c>
      <c r="O114" s="29">
        <f>VLOOKUP(A114,'Hospitalisation Details'!$A$1:$T$2344,12,0)</f>
        <v>39836.519999999997</v>
      </c>
      <c r="P114" s="29" t="str">
        <f>VLOOKUP(A114,'Hospitalisation Details'!$A$1:$T$2344,15,0)</f>
        <v>tier - 2</v>
      </c>
      <c r="Q114" s="29" t="str">
        <f>VLOOKUP(A114,'Hospitalisation Details'!$A$1:$T$2344,18,0)</f>
        <v>tier - 1</v>
      </c>
      <c r="R114" s="29" t="str">
        <f>VLOOKUP(A114,'Hospitalisation Details'!$A$1:$T$2344,20,0)</f>
        <v>R1011</v>
      </c>
    </row>
    <row r="115" spans="1:18">
      <c r="A115" t="s">
        <v>2256</v>
      </c>
      <c r="B115" s="22" t="str">
        <f>VLOOKUP(A115,'Customer Names'!A115:$E$2335,4,0)</f>
        <v>Zywicki</v>
      </c>
      <c r="C115" s="25">
        <f>VLOOKUP(A115,'Hospitalisation Details'!$A$1:$T$2344,9,0)</f>
        <v>31982</v>
      </c>
      <c r="D115" s="26">
        <f>VLOOKUP(A115,'Hospitalisation Details'!$A$1:$T$2344,10,0)</f>
        <v>35</v>
      </c>
      <c r="E115" s="26">
        <f>VLOOKUP(A115,'Hospitalisation Details'!$A$1:$T$2344,11,0)</f>
        <v>1</v>
      </c>
      <c r="F115" s="28">
        <f>VLOOKUP(A115,'Medical Examinations'!$A$1:$L$2336,2,0)</f>
        <v>36.67</v>
      </c>
      <c r="G115" s="28">
        <f>VLOOKUP(A115,'Medical Examinations'!$A$1:$L$2336,4,0)</f>
        <v>5.18</v>
      </c>
      <c r="H115" s="30" t="str">
        <f>VLOOKUP(A115,'Medical Examinations'!$A$1:$L$2336,3,0)</f>
        <v>Obesity</v>
      </c>
      <c r="I115" s="30" t="str">
        <f>VLOOKUP(A115,'Medical Examinations'!$A$1:$L$2336,5,0)</f>
        <v>Normal</v>
      </c>
      <c r="J115" s="27" t="str">
        <f>VLOOKUP(A115,'Medical Examinations'!$A$1:$L$2336,6,0)</f>
        <v>No</v>
      </c>
      <c r="K115" s="27" t="str">
        <f>VLOOKUP(A115,'Medical Examinations'!$A$1:$L$2336,7,0)</f>
        <v>No</v>
      </c>
      <c r="L115" s="27">
        <f>VLOOKUP(A115,'Medical Examinations'!$A$1:$L$2336,10,0)</f>
        <v>1</v>
      </c>
      <c r="M115" s="27" t="str">
        <f>VLOOKUP(A115,'Medical Examinations'!$A$1:$L$2336,12,0)</f>
        <v>yes</v>
      </c>
      <c r="N115" s="27" t="str">
        <f>VLOOKUP(A115,'Medical Examinations'!$A$1:$L$2336,8,0)</f>
        <v>No</v>
      </c>
      <c r="O115" s="29">
        <f>VLOOKUP(A115,'Hospitalisation Details'!$A$1:$T$2344,12,0)</f>
        <v>39774.28</v>
      </c>
      <c r="P115" s="29" t="str">
        <f>VLOOKUP(A115,'Hospitalisation Details'!$A$1:$T$2344,15,0)</f>
        <v>tier - 1</v>
      </c>
      <c r="Q115" s="29" t="str">
        <f>VLOOKUP(A115,'Hospitalisation Details'!$A$1:$T$2344,18,0)</f>
        <v>tier - 1</v>
      </c>
      <c r="R115" s="29" t="str">
        <f>VLOOKUP(A115,'Hospitalisation Details'!$A$1:$T$2344,20,0)</f>
        <v>R1014</v>
      </c>
    </row>
    <row r="116" spans="1:18">
      <c r="A116" t="s">
        <v>2255</v>
      </c>
      <c r="B116" s="22" t="str">
        <f>VLOOKUP(A116,'Customer Names'!A116:$E$2335,4,0)</f>
        <v>Cardinal</v>
      </c>
      <c r="C116" s="25">
        <f>VLOOKUP(A116,'Hospitalisation Details'!$A$1:$T$2344,9,0)</f>
        <v>27015</v>
      </c>
      <c r="D116" s="26">
        <f>VLOOKUP(A116,'Hospitalisation Details'!$A$1:$T$2344,10,0)</f>
        <v>49</v>
      </c>
      <c r="E116" s="26">
        <f>VLOOKUP(A116,'Hospitalisation Details'!$A$1:$T$2344,11,0)</f>
        <v>0</v>
      </c>
      <c r="F116" s="28">
        <f>VLOOKUP(A116,'Medical Examinations'!$A$1:$L$2336,2,0)</f>
        <v>30.9</v>
      </c>
      <c r="G116" s="28">
        <f>VLOOKUP(A116,'Medical Examinations'!$A$1:$L$2336,4,0)</f>
        <v>9.4</v>
      </c>
      <c r="H116" s="30" t="str">
        <f>VLOOKUP(A116,'Medical Examinations'!$A$1:$L$2336,3,0)</f>
        <v>Obesity</v>
      </c>
      <c r="I116" s="30" t="str">
        <f>VLOOKUP(A116,'Medical Examinations'!$A$1:$L$2336,5,0)</f>
        <v>Diabetes</v>
      </c>
      <c r="J116" s="27" t="str">
        <f>VLOOKUP(A116,'Medical Examinations'!$A$1:$L$2336,6,0)</f>
        <v>No</v>
      </c>
      <c r="K116" s="27" t="str">
        <f>VLOOKUP(A116,'Medical Examinations'!$A$1:$L$2336,7,0)</f>
        <v>No</v>
      </c>
      <c r="L116" s="27">
        <f>VLOOKUP(A116,'Medical Examinations'!$A$1:$L$2336,10,0)</f>
        <v>2</v>
      </c>
      <c r="M116" s="27" t="str">
        <f>VLOOKUP(A116,'Medical Examinations'!$A$1:$L$2336,12,0)</f>
        <v>yes</v>
      </c>
      <c r="N116" s="27" t="str">
        <f>VLOOKUP(A116,'Medical Examinations'!$A$1:$L$2336,8,0)</f>
        <v>No</v>
      </c>
      <c r="O116" s="29">
        <f>VLOOKUP(A116,'Hospitalisation Details'!$A$1:$T$2344,12,0)</f>
        <v>39727.61</v>
      </c>
      <c r="P116" s="29" t="str">
        <f>VLOOKUP(A116,'Hospitalisation Details'!$A$1:$T$2344,15,0)</f>
        <v>tier - 1</v>
      </c>
      <c r="Q116" s="29" t="str">
        <f>VLOOKUP(A116,'Hospitalisation Details'!$A$1:$T$2344,18,0)</f>
        <v>tier - 2</v>
      </c>
      <c r="R116" s="29" t="str">
        <f>VLOOKUP(A116,'Hospitalisation Details'!$A$1:$T$2344,20,0)</f>
        <v>R1011</v>
      </c>
    </row>
    <row r="117" spans="1:18">
      <c r="A117" t="s">
        <v>2254</v>
      </c>
      <c r="B117" s="22" t="str">
        <f>VLOOKUP(A117,'Customer Names'!A117:$E$2335,4,0)</f>
        <v>Alleman</v>
      </c>
      <c r="C117" s="25">
        <f>VLOOKUP(A117,'Hospitalisation Details'!$A$1:$T$2344,9,0)</f>
        <v>28349</v>
      </c>
      <c r="D117" s="26">
        <f>VLOOKUP(A117,'Hospitalisation Details'!$A$1:$T$2344,10,0)</f>
        <v>45</v>
      </c>
      <c r="E117" s="26">
        <f>VLOOKUP(A117,'Hospitalisation Details'!$A$1:$T$2344,11,0)</f>
        <v>1</v>
      </c>
      <c r="F117" s="28">
        <f>VLOOKUP(A117,'Medical Examinations'!$A$1:$L$2336,2,0)</f>
        <v>30.495000000000001</v>
      </c>
      <c r="G117" s="28">
        <f>VLOOKUP(A117,'Medical Examinations'!$A$1:$L$2336,4,0)</f>
        <v>6.29</v>
      </c>
      <c r="H117" s="30" t="str">
        <f>VLOOKUP(A117,'Medical Examinations'!$A$1:$L$2336,3,0)</f>
        <v>Obesity</v>
      </c>
      <c r="I117" s="30" t="str">
        <f>VLOOKUP(A117,'Medical Examinations'!$A$1:$L$2336,5,0)</f>
        <v>Pre-diabetes</v>
      </c>
      <c r="J117" s="27" t="str">
        <f>VLOOKUP(A117,'Medical Examinations'!$A$1:$L$2336,6,0)</f>
        <v>No</v>
      </c>
      <c r="K117" s="27" t="str">
        <f>VLOOKUP(A117,'Medical Examinations'!$A$1:$L$2336,7,0)</f>
        <v>No</v>
      </c>
      <c r="L117" s="27">
        <f>VLOOKUP(A117,'Medical Examinations'!$A$1:$L$2336,10,0)</f>
        <v>0</v>
      </c>
      <c r="M117" s="27" t="str">
        <f>VLOOKUP(A117,'Medical Examinations'!$A$1:$L$2336,12,0)</f>
        <v>yes</v>
      </c>
      <c r="N117" s="27" t="str">
        <f>VLOOKUP(A117,'Medical Examinations'!$A$1:$L$2336,8,0)</f>
        <v>No</v>
      </c>
      <c r="O117" s="29">
        <f>VLOOKUP(A117,'Hospitalisation Details'!$A$1:$T$2344,12,0)</f>
        <v>39725.519999999997</v>
      </c>
      <c r="P117" s="29" t="str">
        <f>VLOOKUP(A117,'Hospitalisation Details'!$A$1:$T$2344,15,0)</f>
        <v>tier - 2</v>
      </c>
      <c r="Q117" s="29" t="str">
        <f>VLOOKUP(A117,'Hospitalisation Details'!$A$1:$T$2344,18,0)</f>
        <v>tier - 1</v>
      </c>
      <c r="R117" s="29" t="str">
        <f>VLOOKUP(A117,'Hospitalisation Details'!$A$1:$T$2344,20,0)</f>
        <v>R1012</v>
      </c>
    </row>
    <row r="118" spans="1:18">
      <c r="A118" t="s">
        <v>2253</v>
      </c>
      <c r="B118" s="22" t="str">
        <f>VLOOKUP(A118,'Customer Names'!A118:$E$2335,4,0)</f>
        <v>Stroffolino</v>
      </c>
      <c r="C118" s="25">
        <f>VLOOKUP(A118,'Hospitalisation Details'!$A$1:$T$2344,9,0)</f>
        <v>37818</v>
      </c>
      <c r="D118" s="26">
        <f>VLOOKUP(A118,'Hospitalisation Details'!$A$1:$T$2344,10,0)</f>
        <v>19</v>
      </c>
      <c r="E118" s="26">
        <f>VLOOKUP(A118,'Hospitalisation Details'!$A$1:$T$2344,11,0)</f>
        <v>0</v>
      </c>
      <c r="F118" s="28">
        <f>VLOOKUP(A118,'Medical Examinations'!$A$1:$L$2336,2,0)</f>
        <v>44.88</v>
      </c>
      <c r="G118" s="28">
        <f>VLOOKUP(A118,'Medical Examinations'!$A$1:$L$2336,4,0)</f>
        <v>6.04</v>
      </c>
      <c r="H118" s="30" t="str">
        <f>VLOOKUP(A118,'Medical Examinations'!$A$1:$L$2336,3,0)</f>
        <v>Obesity</v>
      </c>
      <c r="I118" s="30" t="str">
        <f>VLOOKUP(A118,'Medical Examinations'!$A$1:$L$2336,5,0)</f>
        <v>Pre-diabetes</v>
      </c>
      <c r="J118" s="27" t="str">
        <f>VLOOKUP(A118,'Medical Examinations'!$A$1:$L$2336,6,0)</f>
        <v>No</v>
      </c>
      <c r="K118" s="27" t="str">
        <f>VLOOKUP(A118,'Medical Examinations'!$A$1:$L$2336,7,0)</f>
        <v>No</v>
      </c>
      <c r="L118" s="27">
        <f>VLOOKUP(A118,'Medical Examinations'!$A$1:$L$2336,10,0)</f>
        <v>1</v>
      </c>
      <c r="M118" s="27" t="str">
        <f>VLOOKUP(A118,'Medical Examinations'!$A$1:$L$2336,12,0)</f>
        <v>yes</v>
      </c>
      <c r="N118" s="27" t="str">
        <f>VLOOKUP(A118,'Medical Examinations'!$A$1:$L$2336,8,0)</f>
        <v>Yes</v>
      </c>
      <c r="O118" s="29">
        <f>VLOOKUP(A118,'Hospitalisation Details'!$A$1:$T$2344,12,0)</f>
        <v>39722.75</v>
      </c>
      <c r="P118" s="29" t="str">
        <f>VLOOKUP(A118,'Hospitalisation Details'!$A$1:$T$2344,15,0)</f>
        <v>tier - 1</v>
      </c>
      <c r="Q118" s="29" t="str">
        <f>VLOOKUP(A118,'Hospitalisation Details'!$A$1:$T$2344,18,0)</f>
        <v>tier - 1</v>
      </c>
      <c r="R118" s="29" t="str">
        <f>VLOOKUP(A118,'Hospitalisation Details'!$A$1:$T$2344,20,0)</f>
        <v>R1013</v>
      </c>
    </row>
    <row r="119" spans="1:18">
      <c r="A119" t="s">
        <v>2252</v>
      </c>
      <c r="B119" s="22" t="str">
        <f>VLOOKUP(A119,'Customer Names'!A119:$E$2335,4,0)</f>
        <v>Clubb</v>
      </c>
      <c r="C119" s="25">
        <f>VLOOKUP(A119,'Hospitalisation Details'!$A$1:$T$2344,9,0)</f>
        <v>25110</v>
      </c>
      <c r="D119" s="26">
        <f>VLOOKUP(A119,'Hospitalisation Details'!$A$1:$T$2344,10,0)</f>
        <v>54</v>
      </c>
      <c r="E119" s="26">
        <f>VLOOKUP(A119,'Hospitalisation Details'!$A$1:$T$2344,11,0)</f>
        <v>0</v>
      </c>
      <c r="F119" s="28">
        <f>VLOOKUP(A119,'Medical Examinations'!$A$1:$L$2336,2,0)</f>
        <v>44.32</v>
      </c>
      <c r="G119" s="28">
        <f>VLOOKUP(A119,'Medical Examinations'!$A$1:$L$2336,4,0)</f>
        <v>10.55</v>
      </c>
      <c r="H119" s="30" t="str">
        <f>VLOOKUP(A119,'Medical Examinations'!$A$1:$L$2336,3,0)</f>
        <v>Obesity</v>
      </c>
      <c r="I119" s="30" t="str">
        <f>VLOOKUP(A119,'Medical Examinations'!$A$1:$L$2336,5,0)</f>
        <v>Diabetes</v>
      </c>
      <c r="J119" s="27" t="str">
        <f>VLOOKUP(A119,'Medical Examinations'!$A$1:$L$2336,6,0)</f>
        <v>No</v>
      </c>
      <c r="K119" s="27" t="str">
        <f>VLOOKUP(A119,'Medical Examinations'!$A$1:$L$2336,7,0)</f>
        <v>No</v>
      </c>
      <c r="L119" s="27">
        <f>VLOOKUP(A119,'Medical Examinations'!$A$1:$L$2336,10,0)</f>
        <v>0</v>
      </c>
      <c r="M119" s="27" t="str">
        <f>VLOOKUP(A119,'Medical Examinations'!$A$1:$L$2336,12,0)</f>
        <v>yes</v>
      </c>
      <c r="N119" s="27" t="str">
        <f>VLOOKUP(A119,'Medical Examinations'!$A$1:$L$2336,8,0)</f>
        <v>No</v>
      </c>
      <c r="O119" s="29">
        <f>VLOOKUP(A119,'Hospitalisation Details'!$A$1:$T$2344,12,0)</f>
        <v>39721.93</v>
      </c>
      <c r="P119" s="29" t="str">
        <f>VLOOKUP(A119,'Hospitalisation Details'!$A$1:$T$2344,15,0)</f>
        <v>tier - 2</v>
      </c>
      <c r="Q119" s="29" t="str">
        <f>VLOOKUP(A119,'Hospitalisation Details'!$A$1:$T$2344,18,0)</f>
        <v>tier - 2</v>
      </c>
      <c r="R119" s="29" t="str">
        <f>VLOOKUP(A119,'Hospitalisation Details'!$A$1:$T$2344,20,0)</f>
        <v>R1011</v>
      </c>
    </row>
    <row r="120" spans="1:18">
      <c r="A120" t="s">
        <v>2251</v>
      </c>
      <c r="B120" s="22" t="str">
        <f>VLOOKUP(A120,'Customer Names'!A120:$E$2335,4,0)</f>
        <v>McGoogan</v>
      </c>
      <c r="C120" s="25">
        <f>VLOOKUP(A120,'Hospitalisation Details'!$A$1:$T$2344,9,0)</f>
        <v>28476</v>
      </c>
      <c r="D120" s="26">
        <f>VLOOKUP(A120,'Hospitalisation Details'!$A$1:$T$2344,10,0)</f>
        <v>45</v>
      </c>
      <c r="E120" s="26">
        <f>VLOOKUP(A120,'Hospitalisation Details'!$A$1:$T$2344,11,0)</f>
        <v>2</v>
      </c>
      <c r="F120" s="28">
        <f>VLOOKUP(A120,'Medical Examinations'!$A$1:$L$2336,2,0)</f>
        <v>46.39</v>
      </c>
      <c r="G120" s="28">
        <f>VLOOKUP(A120,'Medical Examinations'!$A$1:$L$2336,4,0)</f>
        <v>5.09</v>
      </c>
      <c r="H120" s="30" t="str">
        <f>VLOOKUP(A120,'Medical Examinations'!$A$1:$L$2336,3,0)</f>
        <v>Obesity</v>
      </c>
      <c r="I120" s="30" t="str">
        <f>VLOOKUP(A120,'Medical Examinations'!$A$1:$L$2336,5,0)</f>
        <v>Normal</v>
      </c>
      <c r="J120" s="27" t="str">
        <f>VLOOKUP(A120,'Medical Examinations'!$A$1:$L$2336,6,0)</f>
        <v>No</v>
      </c>
      <c r="K120" s="27" t="str">
        <f>VLOOKUP(A120,'Medical Examinations'!$A$1:$L$2336,7,0)</f>
        <v>No</v>
      </c>
      <c r="L120" s="27">
        <f>VLOOKUP(A120,'Medical Examinations'!$A$1:$L$2336,10,0)</f>
        <v>0</v>
      </c>
      <c r="M120" s="27" t="str">
        <f>VLOOKUP(A120,'Medical Examinations'!$A$1:$L$2336,12,0)</f>
        <v>yes</v>
      </c>
      <c r="N120" s="27" t="str">
        <f>VLOOKUP(A120,'Medical Examinations'!$A$1:$L$2336,8,0)</f>
        <v>No</v>
      </c>
      <c r="O120" s="29">
        <f>VLOOKUP(A120,'Hospitalisation Details'!$A$1:$T$2344,12,0)</f>
        <v>39670.44</v>
      </c>
      <c r="P120" s="29" t="str">
        <f>VLOOKUP(A120,'Hospitalisation Details'!$A$1:$T$2344,15,0)</f>
        <v>tier - 2</v>
      </c>
      <c r="Q120" s="29" t="str">
        <f>VLOOKUP(A120,'Hospitalisation Details'!$A$1:$T$2344,18,0)</f>
        <v>tier - 1</v>
      </c>
      <c r="R120" s="29" t="str">
        <f>VLOOKUP(A120,'Hospitalisation Details'!$A$1:$T$2344,20,0)</f>
        <v>R1012</v>
      </c>
    </row>
    <row r="121" spans="1:18">
      <c r="A121" t="s">
        <v>2250</v>
      </c>
      <c r="B121" s="22" t="str">
        <f>VLOOKUP(A121,'Customer Names'!A121:$E$2335,4,0)</f>
        <v>Keflezighi</v>
      </c>
      <c r="C121" s="25">
        <f>VLOOKUP(A121,'Hospitalisation Details'!$A$1:$T$2344,9,0)</f>
        <v>34918</v>
      </c>
      <c r="D121" s="26">
        <f>VLOOKUP(A121,'Hospitalisation Details'!$A$1:$T$2344,10,0)</f>
        <v>27</v>
      </c>
      <c r="E121" s="26">
        <f>VLOOKUP(A121,'Hospitalisation Details'!$A$1:$T$2344,11,0)</f>
        <v>0</v>
      </c>
      <c r="F121" s="28">
        <f>VLOOKUP(A121,'Medical Examinations'!$A$1:$L$2336,2,0)</f>
        <v>42.13</v>
      </c>
      <c r="G121" s="28">
        <f>VLOOKUP(A121,'Medical Examinations'!$A$1:$L$2336,4,0)</f>
        <v>5.2</v>
      </c>
      <c r="H121" s="30" t="str">
        <f>VLOOKUP(A121,'Medical Examinations'!$A$1:$L$2336,3,0)</f>
        <v>Obesity</v>
      </c>
      <c r="I121" s="30" t="str">
        <f>VLOOKUP(A121,'Medical Examinations'!$A$1:$L$2336,5,0)</f>
        <v>Normal</v>
      </c>
      <c r="J121" s="27" t="str">
        <f>VLOOKUP(A121,'Medical Examinations'!$A$1:$L$2336,6,0)</f>
        <v>yes</v>
      </c>
      <c r="K121" s="27" t="str">
        <f>VLOOKUP(A121,'Medical Examinations'!$A$1:$L$2336,7,0)</f>
        <v>No</v>
      </c>
      <c r="L121" s="27">
        <f>VLOOKUP(A121,'Medical Examinations'!$A$1:$L$2336,10,0)</f>
        <v>1</v>
      </c>
      <c r="M121" s="27" t="str">
        <f>VLOOKUP(A121,'Medical Examinations'!$A$1:$L$2336,12,0)</f>
        <v>yes</v>
      </c>
      <c r="N121" s="27" t="str">
        <f>VLOOKUP(A121,'Medical Examinations'!$A$1:$L$2336,8,0)</f>
        <v>No</v>
      </c>
      <c r="O121" s="29">
        <f>VLOOKUP(A121,'Hospitalisation Details'!$A$1:$T$2344,12,0)</f>
        <v>39611.760000000002</v>
      </c>
      <c r="P121" s="29" t="str">
        <f>VLOOKUP(A121,'Hospitalisation Details'!$A$1:$T$2344,15,0)</f>
        <v>tier - 1</v>
      </c>
      <c r="Q121" s="29" t="str">
        <f>VLOOKUP(A121,'Hospitalisation Details'!$A$1:$T$2344,18,0)</f>
        <v>tier - 3</v>
      </c>
      <c r="R121" s="29" t="str">
        <f>VLOOKUP(A121,'Hospitalisation Details'!$A$1:$T$2344,20,0)</f>
        <v>R1013</v>
      </c>
    </row>
    <row r="122" spans="1:18">
      <c r="A122" t="s">
        <v>2249</v>
      </c>
      <c r="B122" s="22" t="str">
        <f>VLOOKUP(A122,'Customer Names'!A122:$E$2335,4,0)</f>
        <v>Syed</v>
      </c>
      <c r="C122" s="25">
        <f>VLOOKUP(A122,'Hospitalisation Details'!$A$1:$T$2344,9,0)</f>
        <v>29772</v>
      </c>
      <c r="D122" s="26">
        <f>VLOOKUP(A122,'Hospitalisation Details'!$A$1:$T$2344,10,0)</f>
        <v>41</v>
      </c>
      <c r="E122" s="26">
        <f>VLOOKUP(A122,'Hospitalisation Details'!$A$1:$T$2344,11,0)</f>
        <v>3</v>
      </c>
      <c r="F122" s="28">
        <f>VLOOKUP(A122,'Medical Examinations'!$A$1:$L$2336,2,0)</f>
        <v>30.78</v>
      </c>
      <c r="G122" s="28">
        <f>VLOOKUP(A122,'Medical Examinations'!$A$1:$L$2336,4,0)</f>
        <v>8.4499999999999993</v>
      </c>
      <c r="H122" s="30" t="str">
        <f>VLOOKUP(A122,'Medical Examinations'!$A$1:$L$2336,3,0)</f>
        <v>Obesity</v>
      </c>
      <c r="I122" s="30" t="str">
        <f>VLOOKUP(A122,'Medical Examinations'!$A$1:$L$2336,5,0)</f>
        <v>Diabetes</v>
      </c>
      <c r="J122" s="27" t="str">
        <f>VLOOKUP(A122,'Medical Examinations'!$A$1:$L$2336,6,0)</f>
        <v>yes</v>
      </c>
      <c r="K122" s="27" t="str">
        <f>VLOOKUP(A122,'Medical Examinations'!$A$1:$L$2336,7,0)</f>
        <v>No</v>
      </c>
      <c r="L122" s="27">
        <f>VLOOKUP(A122,'Medical Examinations'!$A$1:$L$2336,10,0)</f>
        <v>0</v>
      </c>
      <c r="M122" s="27" t="str">
        <f>VLOOKUP(A122,'Medical Examinations'!$A$1:$L$2336,12,0)</f>
        <v>yes</v>
      </c>
      <c r="N122" s="27" t="str">
        <f>VLOOKUP(A122,'Medical Examinations'!$A$1:$L$2336,8,0)</f>
        <v>No</v>
      </c>
      <c r="O122" s="29">
        <f>VLOOKUP(A122,'Hospitalisation Details'!$A$1:$T$2344,12,0)</f>
        <v>39597.410000000003</v>
      </c>
      <c r="P122" s="29" t="str">
        <f>VLOOKUP(A122,'Hospitalisation Details'!$A$1:$T$2344,15,0)</f>
        <v>tier - 1</v>
      </c>
      <c r="Q122" s="29" t="str">
        <f>VLOOKUP(A122,'Hospitalisation Details'!$A$1:$T$2344,18,0)</f>
        <v>tier - 2</v>
      </c>
      <c r="R122" s="29" t="str">
        <f>VLOOKUP(A122,'Hospitalisation Details'!$A$1:$T$2344,20,0)</f>
        <v>R1017</v>
      </c>
    </row>
    <row r="123" spans="1:18">
      <c r="A123" t="s">
        <v>2248</v>
      </c>
      <c r="B123" s="22" t="str">
        <f>VLOOKUP(A123,'Customer Names'!A123:$E$2335,4,0)</f>
        <v>Segal</v>
      </c>
      <c r="C123" s="25">
        <f>VLOOKUP(A123,'Hospitalisation Details'!$A$1:$T$2344,9,0)</f>
        <v>28683</v>
      </c>
      <c r="D123" s="26">
        <f>VLOOKUP(A123,'Hospitalisation Details'!$A$1:$T$2344,10,0)</f>
        <v>44</v>
      </c>
      <c r="E123" s="26">
        <f>VLOOKUP(A123,'Hospitalisation Details'!$A$1:$T$2344,11,0)</f>
        <v>1</v>
      </c>
      <c r="F123" s="28">
        <f>VLOOKUP(A123,'Medical Examinations'!$A$1:$L$2336,2,0)</f>
        <v>31.35</v>
      </c>
      <c r="G123" s="28">
        <f>VLOOKUP(A123,'Medical Examinations'!$A$1:$L$2336,4,0)</f>
        <v>9.5399999999999991</v>
      </c>
      <c r="H123" s="30" t="str">
        <f>VLOOKUP(A123,'Medical Examinations'!$A$1:$L$2336,3,0)</f>
        <v>Obesity</v>
      </c>
      <c r="I123" s="30" t="str">
        <f>VLOOKUP(A123,'Medical Examinations'!$A$1:$L$2336,5,0)</f>
        <v>Diabetes</v>
      </c>
      <c r="J123" s="27" t="str">
        <f>VLOOKUP(A123,'Medical Examinations'!$A$1:$L$2336,6,0)</f>
        <v>No</v>
      </c>
      <c r="K123" s="27" t="str">
        <f>VLOOKUP(A123,'Medical Examinations'!$A$1:$L$2336,7,0)</f>
        <v>No</v>
      </c>
      <c r="L123" s="27">
        <f>VLOOKUP(A123,'Medical Examinations'!$A$1:$L$2336,10,0)</f>
        <v>0</v>
      </c>
      <c r="M123" s="27" t="str">
        <f>VLOOKUP(A123,'Medical Examinations'!$A$1:$L$2336,12,0)</f>
        <v>yes</v>
      </c>
      <c r="N123" s="27" t="str">
        <f>VLOOKUP(A123,'Medical Examinations'!$A$1:$L$2336,8,0)</f>
        <v>No</v>
      </c>
      <c r="O123" s="29">
        <f>VLOOKUP(A123,'Hospitalisation Details'!$A$1:$T$2344,12,0)</f>
        <v>39556.49</v>
      </c>
      <c r="P123" s="29" t="str">
        <f>VLOOKUP(A123,'Hospitalisation Details'!$A$1:$T$2344,15,0)</f>
        <v>tier - 1</v>
      </c>
      <c r="Q123" s="29" t="str">
        <f>VLOOKUP(A123,'Hospitalisation Details'!$A$1:$T$2344,18,0)</f>
        <v>tier - 2</v>
      </c>
      <c r="R123" s="29" t="str">
        <f>VLOOKUP(A123,'Hospitalisation Details'!$A$1:$T$2344,20,0)</f>
        <v>R1015</v>
      </c>
    </row>
    <row r="124" spans="1:18">
      <c r="A124" t="s">
        <v>2247</v>
      </c>
      <c r="B124" s="22" t="str">
        <f>VLOOKUP(A124,'Customer Names'!A124:$E$2335,4,0)</f>
        <v>Defranco</v>
      </c>
      <c r="C124" s="25">
        <f>VLOOKUP(A124,'Hospitalisation Details'!$A$1:$T$2344,9,0)</f>
        <v>24282</v>
      </c>
      <c r="D124" s="26">
        <f>VLOOKUP(A124,'Hospitalisation Details'!$A$1:$T$2344,10,0)</f>
        <v>56</v>
      </c>
      <c r="E124" s="26">
        <f>VLOOKUP(A124,'Hospitalisation Details'!$A$1:$T$2344,11,0)</f>
        <v>0</v>
      </c>
      <c r="F124" s="28">
        <f>VLOOKUP(A124,'Medical Examinations'!$A$1:$L$2336,2,0)</f>
        <v>41.46</v>
      </c>
      <c r="G124" s="28">
        <f>VLOOKUP(A124,'Medical Examinations'!$A$1:$L$2336,4,0)</f>
        <v>4.99</v>
      </c>
      <c r="H124" s="30" t="str">
        <f>VLOOKUP(A124,'Medical Examinations'!$A$1:$L$2336,3,0)</f>
        <v>Obesity</v>
      </c>
      <c r="I124" s="30" t="str">
        <f>VLOOKUP(A124,'Medical Examinations'!$A$1:$L$2336,5,0)</f>
        <v>Normal</v>
      </c>
      <c r="J124" s="27" t="str">
        <f>VLOOKUP(A124,'Medical Examinations'!$A$1:$L$2336,6,0)</f>
        <v>yes</v>
      </c>
      <c r="K124" s="27" t="str">
        <f>VLOOKUP(A124,'Medical Examinations'!$A$1:$L$2336,7,0)</f>
        <v>No</v>
      </c>
      <c r="L124" s="27">
        <f>VLOOKUP(A124,'Medical Examinations'!$A$1:$L$2336,10,0)</f>
        <v>2</v>
      </c>
      <c r="M124" s="27" t="str">
        <f>VLOOKUP(A124,'Medical Examinations'!$A$1:$L$2336,12,0)</f>
        <v>yes</v>
      </c>
      <c r="N124" s="27" t="str">
        <f>VLOOKUP(A124,'Medical Examinations'!$A$1:$L$2336,8,0)</f>
        <v>No</v>
      </c>
      <c r="O124" s="29">
        <f>VLOOKUP(A124,'Hospitalisation Details'!$A$1:$T$2344,12,0)</f>
        <v>39396.86</v>
      </c>
      <c r="P124" s="29" t="str">
        <f>VLOOKUP(A124,'Hospitalisation Details'!$A$1:$T$2344,15,0)</f>
        <v>tier - 2</v>
      </c>
      <c r="Q124" s="29" t="str">
        <f>VLOOKUP(A124,'Hospitalisation Details'!$A$1:$T$2344,18,0)</f>
        <v>tier - 2</v>
      </c>
      <c r="R124" s="29" t="str">
        <f>VLOOKUP(A124,'Hospitalisation Details'!$A$1:$T$2344,20,0)</f>
        <v>R1011</v>
      </c>
    </row>
    <row r="125" spans="1:18">
      <c r="A125" t="s">
        <v>2246</v>
      </c>
      <c r="B125" s="22" t="str">
        <f>VLOOKUP(A125,'Customer Names'!A125:$E$2335,4,0)</f>
        <v>Kells</v>
      </c>
      <c r="C125" s="25">
        <f>VLOOKUP(A125,'Hospitalisation Details'!$A$1:$T$2344,9,0)</f>
        <v>28707</v>
      </c>
      <c r="D125" s="26">
        <f>VLOOKUP(A125,'Hospitalisation Details'!$A$1:$T$2344,10,0)</f>
        <v>44</v>
      </c>
      <c r="E125" s="26">
        <f>VLOOKUP(A125,'Hospitalisation Details'!$A$1:$T$2344,11,0)</f>
        <v>2</v>
      </c>
      <c r="F125" s="28">
        <f>VLOOKUP(A125,'Medical Examinations'!$A$1:$L$2336,2,0)</f>
        <v>48</v>
      </c>
      <c r="G125" s="28">
        <f>VLOOKUP(A125,'Medical Examinations'!$A$1:$L$2336,4,0)</f>
        <v>10.54</v>
      </c>
      <c r="H125" s="30" t="str">
        <f>VLOOKUP(A125,'Medical Examinations'!$A$1:$L$2336,3,0)</f>
        <v>Obesity</v>
      </c>
      <c r="I125" s="30" t="str">
        <f>VLOOKUP(A125,'Medical Examinations'!$A$1:$L$2336,5,0)</f>
        <v>Diabetes</v>
      </c>
      <c r="J125" s="27" t="str">
        <f>VLOOKUP(A125,'Medical Examinations'!$A$1:$L$2336,6,0)</f>
        <v>No</v>
      </c>
      <c r="K125" s="27" t="str">
        <f>VLOOKUP(A125,'Medical Examinations'!$A$1:$L$2336,7,0)</f>
        <v>No</v>
      </c>
      <c r="L125" s="27">
        <f>VLOOKUP(A125,'Medical Examinations'!$A$1:$L$2336,10,0)</f>
        <v>0</v>
      </c>
      <c r="M125" s="27" t="str">
        <f>VLOOKUP(A125,'Medical Examinations'!$A$1:$L$2336,12,0)</f>
        <v>yes</v>
      </c>
      <c r="N125" s="27" t="str">
        <f>VLOOKUP(A125,'Medical Examinations'!$A$1:$L$2336,8,0)</f>
        <v>No</v>
      </c>
      <c r="O125" s="29">
        <f>VLOOKUP(A125,'Hospitalisation Details'!$A$1:$T$2344,12,0)</f>
        <v>39352.6</v>
      </c>
      <c r="P125" s="29" t="str">
        <f>VLOOKUP(A125,'Hospitalisation Details'!$A$1:$T$2344,15,0)</f>
        <v>tier - 2</v>
      </c>
      <c r="Q125" s="29" t="str">
        <f>VLOOKUP(A125,'Hospitalisation Details'!$A$1:$T$2344,18,0)</f>
        <v>tier - 3</v>
      </c>
      <c r="R125" s="29" t="str">
        <f>VLOOKUP(A125,'Hospitalisation Details'!$A$1:$T$2344,20,0)</f>
        <v>R1011</v>
      </c>
    </row>
    <row r="126" spans="1:18">
      <c r="A126" t="s">
        <v>2245</v>
      </c>
      <c r="B126" s="22" t="str">
        <f>VLOOKUP(A126,'Customer Names'!A126:$E$2335,4,0)</f>
        <v>Lawton</v>
      </c>
      <c r="C126" s="25">
        <f>VLOOKUP(A126,'Hospitalisation Details'!$A$1:$T$2344,9,0)</f>
        <v>30179</v>
      </c>
      <c r="D126" s="26">
        <f>VLOOKUP(A126,'Hospitalisation Details'!$A$1:$T$2344,10,0)</f>
        <v>40</v>
      </c>
      <c r="E126" s="26">
        <f>VLOOKUP(A126,'Hospitalisation Details'!$A$1:$T$2344,11,0)</f>
        <v>3</v>
      </c>
      <c r="F126" s="28">
        <f>VLOOKUP(A126,'Medical Examinations'!$A$1:$L$2336,2,0)</f>
        <v>49.13</v>
      </c>
      <c r="G126" s="28">
        <f>VLOOKUP(A126,'Medical Examinations'!$A$1:$L$2336,4,0)</f>
        <v>4.54</v>
      </c>
      <c r="H126" s="30" t="str">
        <f>VLOOKUP(A126,'Medical Examinations'!$A$1:$L$2336,3,0)</f>
        <v>Obesity</v>
      </c>
      <c r="I126" s="30" t="str">
        <f>VLOOKUP(A126,'Medical Examinations'!$A$1:$L$2336,5,0)</f>
        <v>Normal</v>
      </c>
      <c r="J126" s="27" t="str">
        <f>VLOOKUP(A126,'Medical Examinations'!$A$1:$L$2336,6,0)</f>
        <v>No</v>
      </c>
      <c r="K126" s="27" t="str">
        <f>VLOOKUP(A126,'Medical Examinations'!$A$1:$L$2336,7,0)</f>
        <v>No</v>
      </c>
      <c r="L126" s="27">
        <f>VLOOKUP(A126,'Medical Examinations'!$A$1:$L$2336,10,0)</f>
        <v>0</v>
      </c>
      <c r="M126" s="27" t="str">
        <f>VLOOKUP(A126,'Medical Examinations'!$A$1:$L$2336,12,0)</f>
        <v>yes</v>
      </c>
      <c r="N126" s="27" t="str">
        <f>VLOOKUP(A126,'Medical Examinations'!$A$1:$L$2336,8,0)</f>
        <v>No</v>
      </c>
      <c r="O126" s="29">
        <f>VLOOKUP(A126,'Hospitalisation Details'!$A$1:$T$2344,12,0)</f>
        <v>39315.279999999999</v>
      </c>
      <c r="P126" s="29" t="str">
        <f>VLOOKUP(A126,'Hospitalisation Details'!$A$1:$T$2344,15,0)</f>
        <v>tier - 2</v>
      </c>
      <c r="Q126" s="29" t="str">
        <f>VLOOKUP(A126,'Hospitalisation Details'!$A$1:$T$2344,18,0)</f>
        <v>tier - 3</v>
      </c>
      <c r="R126" s="29" t="str">
        <f>VLOOKUP(A126,'Hospitalisation Details'!$A$1:$T$2344,20,0)</f>
        <v>R1011</v>
      </c>
    </row>
    <row r="127" spans="1:18">
      <c r="A127" t="s">
        <v>2244</v>
      </c>
      <c r="B127" s="22" t="str">
        <f>VLOOKUP(A127,'Customer Names'!A127:$E$2335,4,0)</f>
        <v>Bejar</v>
      </c>
      <c r="C127" s="25">
        <f>VLOOKUP(A127,'Hospitalisation Details'!$A$1:$T$2344,9,0)</f>
        <v>33938</v>
      </c>
      <c r="D127" s="26">
        <f>VLOOKUP(A127,'Hospitalisation Details'!$A$1:$T$2344,10,0)</f>
        <v>30</v>
      </c>
      <c r="E127" s="26">
        <f>VLOOKUP(A127,'Hospitalisation Details'!$A$1:$T$2344,11,0)</f>
        <v>2</v>
      </c>
      <c r="F127" s="28">
        <f>VLOOKUP(A127,'Medical Examinations'!$A$1:$L$2336,2,0)</f>
        <v>37.799999999999997</v>
      </c>
      <c r="G127" s="28">
        <f>VLOOKUP(A127,'Medical Examinations'!$A$1:$L$2336,4,0)</f>
        <v>6.29</v>
      </c>
      <c r="H127" s="30" t="str">
        <f>VLOOKUP(A127,'Medical Examinations'!$A$1:$L$2336,3,0)</f>
        <v>Obesity</v>
      </c>
      <c r="I127" s="30" t="str">
        <f>VLOOKUP(A127,'Medical Examinations'!$A$1:$L$2336,5,0)</f>
        <v>Pre-diabetes</v>
      </c>
      <c r="J127" s="27" t="str">
        <f>VLOOKUP(A127,'Medical Examinations'!$A$1:$L$2336,6,0)</f>
        <v>No</v>
      </c>
      <c r="K127" s="27" t="str">
        <f>VLOOKUP(A127,'Medical Examinations'!$A$1:$L$2336,7,0)</f>
        <v>No</v>
      </c>
      <c r="L127" s="27">
        <f>VLOOKUP(A127,'Medical Examinations'!$A$1:$L$2336,10,0)</f>
        <v>1</v>
      </c>
      <c r="M127" s="27" t="str">
        <f>VLOOKUP(A127,'Medical Examinations'!$A$1:$L$2336,12,0)</f>
        <v>yes</v>
      </c>
      <c r="N127" s="27" t="str">
        <f>VLOOKUP(A127,'Medical Examinations'!$A$1:$L$2336,8,0)</f>
        <v>No</v>
      </c>
      <c r="O127" s="29">
        <f>VLOOKUP(A127,'Hospitalisation Details'!$A$1:$T$2344,12,0)</f>
        <v>39241.440000000002</v>
      </c>
      <c r="P127" s="29" t="str">
        <f>VLOOKUP(A127,'Hospitalisation Details'!$A$1:$T$2344,15,0)</f>
        <v>tier - 1</v>
      </c>
      <c r="Q127" s="29" t="str">
        <f>VLOOKUP(A127,'Hospitalisation Details'!$A$1:$T$2344,18,0)</f>
        <v>tier - 3</v>
      </c>
      <c r="R127" s="29" t="str">
        <f>VLOOKUP(A127,'Hospitalisation Details'!$A$1:$T$2344,20,0)</f>
        <v>R1011</v>
      </c>
    </row>
    <row r="128" spans="1:18">
      <c r="A128" t="s">
        <v>2243</v>
      </c>
      <c r="B128" s="22" t="str">
        <f>VLOOKUP(A128,'Customer Names'!A128:$E$2335,4,0)</f>
        <v>Navarro Castro</v>
      </c>
      <c r="C128" s="25">
        <f>VLOOKUP(A128,'Hospitalisation Details'!$A$1:$T$2344,9,0)</f>
        <v>22834</v>
      </c>
      <c r="D128" s="26">
        <f>VLOOKUP(A128,'Hospitalisation Details'!$A$1:$T$2344,10,0)</f>
        <v>60</v>
      </c>
      <c r="E128" s="26">
        <f>VLOOKUP(A128,'Hospitalisation Details'!$A$1:$T$2344,11,0)</f>
        <v>0</v>
      </c>
      <c r="F128" s="28">
        <f>VLOOKUP(A128,'Medical Examinations'!$A$1:$L$2336,2,0)</f>
        <v>38.299999999999997</v>
      </c>
      <c r="G128" s="28">
        <f>VLOOKUP(A128,'Medical Examinations'!$A$1:$L$2336,4,0)</f>
        <v>9.51</v>
      </c>
      <c r="H128" s="30" t="str">
        <f>VLOOKUP(A128,'Medical Examinations'!$A$1:$L$2336,3,0)</f>
        <v>Obesity</v>
      </c>
      <c r="I128" s="30" t="str">
        <f>VLOOKUP(A128,'Medical Examinations'!$A$1:$L$2336,5,0)</f>
        <v>Diabetes</v>
      </c>
      <c r="J128" s="27" t="str">
        <f>VLOOKUP(A128,'Medical Examinations'!$A$1:$L$2336,6,0)</f>
        <v>No</v>
      </c>
      <c r="K128" s="27" t="str">
        <f>VLOOKUP(A128,'Medical Examinations'!$A$1:$L$2336,7,0)</f>
        <v>No</v>
      </c>
      <c r="L128" s="27">
        <f>VLOOKUP(A128,'Medical Examinations'!$A$1:$L$2336,10,0)</f>
        <v>0</v>
      </c>
      <c r="M128" s="27" t="str">
        <f>VLOOKUP(A128,'Medical Examinations'!$A$1:$L$2336,12,0)</f>
        <v>yes</v>
      </c>
      <c r="N128" s="27" t="str">
        <f>VLOOKUP(A128,'Medical Examinations'!$A$1:$L$2336,8,0)</f>
        <v>No</v>
      </c>
      <c r="O128" s="29">
        <f>VLOOKUP(A128,'Hospitalisation Details'!$A$1:$T$2344,12,0)</f>
        <v>39221.120000000003</v>
      </c>
      <c r="P128" s="29" t="str">
        <f>VLOOKUP(A128,'Hospitalisation Details'!$A$1:$T$2344,15,0)</f>
        <v>tier - 2</v>
      </c>
      <c r="Q128" s="29" t="str">
        <f>VLOOKUP(A128,'Hospitalisation Details'!$A$1:$T$2344,18,0)</f>
        <v>tier - 1</v>
      </c>
      <c r="R128" s="29" t="str">
        <f>VLOOKUP(A128,'Hospitalisation Details'!$A$1:$T$2344,20,0)</f>
        <v>R1011</v>
      </c>
    </row>
    <row r="129" spans="1:18">
      <c r="A129" t="s">
        <v>2242</v>
      </c>
      <c r="B129" s="22" t="str">
        <f>VLOOKUP(A129,'Customer Names'!A129:$E$2335,4,0)</f>
        <v>Tice</v>
      </c>
      <c r="C129" s="25">
        <f>VLOOKUP(A129,'Hospitalisation Details'!$A$1:$T$2344,9,0)</f>
        <v>30167</v>
      </c>
      <c r="D129" s="26">
        <f>VLOOKUP(A129,'Hospitalisation Details'!$A$1:$T$2344,10,0)</f>
        <v>40</v>
      </c>
      <c r="E129" s="26">
        <f>VLOOKUP(A129,'Hospitalisation Details'!$A$1:$T$2344,11,0)</f>
        <v>1</v>
      </c>
      <c r="F129" s="28">
        <f>VLOOKUP(A129,'Medical Examinations'!$A$1:$L$2336,2,0)</f>
        <v>32.774999999999999</v>
      </c>
      <c r="G129" s="28">
        <f>VLOOKUP(A129,'Medical Examinations'!$A$1:$L$2336,4,0)</f>
        <v>4.72</v>
      </c>
      <c r="H129" s="30" t="str">
        <f>VLOOKUP(A129,'Medical Examinations'!$A$1:$L$2336,3,0)</f>
        <v>Obesity</v>
      </c>
      <c r="I129" s="30" t="str">
        <f>VLOOKUP(A129,'Medical Examinations'!$A$1:$L$2336,5,0)</f>
        <v>Normal</v>
      </c>
      <c r="J129" s="27" t="str">
        <f>VLOOKUP(A129,'Medical Examinations'!$A$1:$L$2336,6,0)</f>
        <v>No</v>
      </c>
      <c r="K129" s="27" t="str">
        <f>VLOOKUP(A129,'Medical Examinations'!$A$1:$L$2336,7,0)</f>
        <v>No</v>
      </c>
      <c r="L129" s="27">
        <f>VLOOKUP(A129,'Medical Examinations'!$A$1:$L$2336,10,0)</f>
        <v>0</v>
      </c>
      <c r="M129" s="27" t="str">
        <f>VLOOKUP(A129,'Medical Examinations'!$A$1:$L$2336,12,0)</f>
        <v>yes</v>
      </c>
      <c r="N129" s="27" t="str">
        <f>VLOOKUP(A129,'Medical Examinations'!$A$1:$L$2336,8,0)</f>
        <v>No</v>
      </c>
      <c r="O129" s="29">
        <f>VLOOKUP(A129,'Hospitalisation Details'!$A$1:$T$2344,12,0)</f>
        <v>39125.33</v>
      </c>
      <c r="P129" s="29" t="str">
        <f>VLOOKUP(A129,'Hospitalisation Details'!$A$1:$T$2344,15,0)</f>
        <v>tier - 1</v>
      </c>
      <c r="Q129" s="29" t="str">
        <f>VLOOKUP(A129,'Hospitalisation Details'!$A$1:$T$2344,18,0)</f>
        <v>tier - 1</v>
      </c>
      <c r="R129" s="29" t="str">
        <f>VLOOKUP(A129,'Hospitalisation Details'!$A$1:$T$2344,20,0)</f>
        <v>R1016</v>
      </c>
    </row>
    <row r="130" spans="1:18">
      <c r="A130" t="s">
        <v>2241</v>
      </c>
      <c r="B130" s="22" t="str">
        <f>VLOOKUP(A130,'Customer Names'!A130:$E$2335,4,0)</f>
        <v>Wolf</v>
      </c>
      <c r="C130" s="25">
        <f>VLOOKUP(A130,'Hospitalisation Details'!$A$1:$T$2344,9,0)</f>
        <v>31310</v>
      </c>
      <c r="D130" s="26">
        <f>VLOOKUP(A130,'Hospitalisation Details'!$A$1:$T$2344,10,0)</f>
        <v>37</v>
      </c>
      <c r="E130" s="26">
        <f>VLOOKUP(A130,'Hospitalisation Details'!$A$1:$T$2344,11,0)</f>
        <v>1</v>
      </c>
      <c r="F130" s="28">
        <f>VLOOKUP(A130,'Medical Examinations'!$A$1:$L$2336,2,0)</f>
        <v>34.200000000000003</v>
      </c>
      <c r="G130" s="28">
        <f>VLOOKUP(A130,'Medical Examinations'!$A$1:$L$2336,4,0)</f>
        <v>5.91</v>
      </c>
      <c r="H130" s="30" t="str">
        <f>VLOOKUP(A130,'Medical Examinations'!$A$1:$L$2336,3,0)</f>
        <v>Obesity</v>
      </c>
      <c r="I130" s="30" t="str">
        <f>VLOOKUP(A130,'Medical Examinations'!$A$1:$L$2336,5,0)</f>
        <v>Pre-diabetes</v>
      </c>
      <c r="J130" s="27" t="str">
        <f>VLOOKUP(A130,'Medical Examinations'!$A$1:$L$2336,6,0)</f>
        <v>yes</v>
      </c>
      <c r="K130" s="27" t="str">
        <f>VLOOKUP(A130,'Medical Examinations'!$A$1:$L$2336,7,0)</f>
        <v>No</v>
      </c>
      <c r="L130" s="27">
        <f>VLOOKUP(A130,'Medical Examinations'!$A$1:$L$2336,10,0)</f>
        <v>0</v>
      </c>
      <c r="M130" s="27" t="str">
        <f>VLOOKUP(A130,'Medical Examinations'!$A$1:$L$2336,12,0)</f>
        <v>yes</v>
      </c>
      <c r="N130" s="27" t="str">
        <f>VLOOKUP(A130,'Medical Examinations'!$A$1:$L$2336,8,0)</f>
        <v>No</v>
      </c>
      <c r="O130" s="29">
        <f>VLOOKUP(A130,'Hospitalisation Details'!$A$1:$T$2344,12,0)</f>
        <v>39047.29</v>
      </c>
      <c r="P130" s="29" t="str">
        <f>VLOOKUP(A130,'Hospitalisation Details'!$A$1:$T$2344,15,0)</f>
        <v>tier - 1</v>
      </c>
      <c r="Q130" s="29" t="str">
        <f>VLOOKUP(A130,'Hospitalisation Details'!$A$1:$T$2344,18,0)</f>
        <v>tier - 3</v>
      </c>
      <c r="R130" s="29" t="str">
        <f>VLOOKUP(A130,'Hospitalisation Details'!$A$1:$T$2344,20,0)</f>
        <v>R1017</v>
      </c>
    </row>
    <row r="131" spans="1:18">
      <c r="A131" t="s">
        <v>2240</v>
      </c>
      <c r="B131" s="22" t="str">
        <f>VLOOKUP(A131,'Customer Names'!A131:$E$2335,4,0)</f>
        <v>Oppedal</v>
      </c>
      <c r="C131" s="25">
        <f>VLOOKUP(A131,'Hospitalisation Details'!$A$1:$T$2344,9,0)</f>
        <v>28775</v>
      </c>
      <c r="D131" s="26">
        <f>VLOOKUP(A131,'Hospitalisation Details'!$A$1:$T$2344,10,0)</f>
        <v>44</v>
      </c>
      <c r="E131" s="26">
        <f>VLOOKUP(A131,'Hospitalisation Details'!$A$1:$T$2344,11,0)</f>
        <v>2</v>
      </c>
      <c r="F131" s="28">
        <f>VLOOKUP(A131,'Medical Examinations'!$A$1:$L$2336,2,0)</f>
        <v>30.2</v>
      </c>
      <c r="G131" s="28">
        <f>VLOOKUP(A131,'Medical Examinations'!$A$1:$L$2336,4,0)</f>
        <v>9.58</v>
      </c>
      <c r="H131" s="30" t="str">
        <f>VLOOKUP(A131,'Medical Examinations'!$A$1:$L$2336,3,0)</f>
        <v>Obesity</v>
      </c>
      <c r="I131" s="30" t="str">
        <f>VLOOKUP(A131,'Medical Examinations'!$A$1:$L$2336,5,0)</f>
        <v>Diabetes</v>
      </c>
      <c r="J131" s="27" t="str">
        <f>VLOOKUP(A131,'Medical Examinations'!$A$1:$L$2336,6,0)</f>
        <v>No</v>
      </c>
      <c r="K131" s="27" t="str">
        <f>VLOOKUP(A131,'Medical Examinations'!$A$1:$L$2336,7,0)</f>
        <v>No</v>
      </c>
      <c r="L131" s="27">
        <f>VLOOKUP(A131,'Medical Examinations'!$A$1:$L$2336,10,0)</f>
        <v>0</v>
      </c>
      <c r="M131" s="27" t="str">
        <f>VLOOKUP(A131,'Medical Examinations'!$A$1:$L$2336,12,0)</f>
        <v>yes</v>
      </c>
      <c r="N131" s="27" t="str">
        <f>VLOOKUP(A131,'Medical Examinations'!$A$1:$L$2336,8,0)</f>
        <v>No</v>
      </c>
      <c r="O131" s="29">
        <f>VLOOKUP(A131,'Hospitalisation Details'!$A$1:$T$2344,12,0)</f>
        <v>38998.550000000003</v>
      </c>
      <c r="P131" s="29" t="str">
        <f>VLOOKUP(A131,'Hospitalisation Details'!$A$1:$T$2344,15,0)</f>
        <v>tier - 1</v>
      </c>
      <c r="Q131" s="29" t="str">
        <f>VLOOKUP(A131,'Hospitalisation Details'!$A$1:$T$2344,18,0)</f>
        <v>tier - 1</v>
      </c>
      <c r="R131" s="29" t="str">
        <f>VLOOKUP(A131,'Hospitalisation Details'!$A$1:$T$2344,20,0)</f>
        <v>R1011</v>
      </c>
    </row>
    <row r="132" spans="1:18">
      <c r="A132" t="s">
        <v>2239</v>
      </c>
      <c r="B132" s="22" t="str">
        <f>VLOOKUP(A132,'Customer Names'!A132:$E$2335,4,0)</f>
        <v>Wright</v>
      </c>
      <c r="C132" s="25">
        <f>VLOOKUP(A132,'Hospitalisation Details'!$A$1:$T$2344,9,0)</f>
        <v>29488</v>
      </c>
      <c r="D132" s="26">
        <f>VLOOKUP(A132,'Hospitalisation Details'!$A$1:$T$2344,10,0)</f>
        <v>42</v>
      </c>
      <c r="E132" s="26">
        <f>VLOOKUP(A132,'Hospitalisation Details'!$A$1:$T$2344,11,0)</f>
        <v>2</v>
      </c>
      <c r="F132" s="28">
        <f>VLOOKUP(A132,'Medical Examinations'!$A$1:$L$2336,2,0)</f>
        <v>48.32</v>
      </c>
      <c r="G132" s="28">
        <f>VLOOKUP(A132,'Medical Examinations'!$A$1:$L$2336,4,0)</f>
        <v>5.77</v>
      </c>
      <c r="H132" s="30" t="str">
        <f>VLOOKUP(A132,'Medical Examinations'!$A$1:$L$2336,3,0)</f>
        <v>Obesity</v>
      </c>
      <c r="I132" s="30" t="str">
        <f>VLOOKUP(A132,'Medical Examinations'!$A$1:$L$2336,5,0)</f>
        <v>Pre-diabetes</v>
      </c>
      <c r="J132" s="27" t="str">
        <f>VLOOKUP(A132,'Medical Examinations'!$A$1:$L$2336,6,0)</f>
        <v>No</v>
      </c>
      <c r="K132" s="27" t="str">
        <f>VLOOKUP(A132,'Medical Examinations'!$A$1:$L$2336,7,0)</f>
        <v>No</v>
      </c>
      <c r="L132" s="27">
        <f>VLOOKUP(A132,'Medical Examinations'!$A$1:$L$2336,10,0)</f>
        <v>0</v>
      </c>
      <c r="M132" s="27" t="str">
        <f>VLOOKUP(A132,'Medical Examinations'!$A$1:$L$2336,12,0)</f>
        <v>yes</v>
      </c>
      <c r="N132" s="27" t="str">
        <f>VLOOKUP(A132,'Medical Examinations'!$A$1:$L$2336,8,0)</f>
        <v>No</v>
      </c>
      <c r="O132" s="29">
        <f>VLOOKUP(A132,'Hospitalisation Details'!$A$1:$T$2344,12,0)</f>
        <v>38947.43</v>
      </c>
      <c r="P132" s="29" t="str">
        <f>VLOOKUP(A132,'Hospitalisation Details'!$A$1:$T$2344,15,0)</f>
        <v>tier - 2</v>
      </c>
      <c r="Q132" s="29" t="str">
        <f>VLOOKUP(A132,'Hospitalisation Details'!$A$1:$T$2344,18,0)</f>
        <v>tier - 3</v>
      </c>
      <c r="R132" s="29" t="str">
        <f>VLOOKUP(A132,'Hospitalisation Details'!$A$1:$T$2344,20,0)</f>
        <v>R1011</v>
      </c>
    </row>
    <row r="133" spans="1:18">
      <c r="A133" t="s">
        <v>2238</v>
      </c>
      <c r="B133" s="22" t="str">
        <f>VLOOKUP(A133,'Customer Names'!A133:$E$2335,4,0)</f>
        <v>Ellis</v>
      </c>
      <c r="C133" s="25">
        <f>VLOOKUP(A133,'Hospitalisation Details'!$A$1:$T$2344,9,0)</f>
        <v>28109</v>
      </c>
      <c r="D133" s="26">
        <f>VLOOKUP(A133,'Hospitalisation Details'!$A$1:$T$2344,10,0)</f>
        <v>46</v>
      </c>
      <c r="E133" s="26">
        <f>VLOOKUP(A133,'Hospitalisation Details'!$A$1:$T$2344,11,0)</f>
        <v>2</v>
      </c>
      <c r="F133" s="28">
        <f>VLOOKUP(A133,'Medical Examinations'!$A$1:$L$2336,2,0)</f>
        <v>44.86</v>
      </c>
      <c r="G133" s="28">
        <f>VLOOKUP(A133,'Medical Examinations'!$A$1:$L$2336,4,0)</f>
        <v>4.38</v>
      </c>
      <c r="H133" s="30" t="str">
        <f>VLOOKUP(A133,'Medical Examinations'!$A$1:$L$2336,3,0)</f>
        <v>Obesity</v>
      </c>
      <c r="I133" s="30" t="str">
        <f>VLOOKUP(A133,'Medical Examinations'!$A$1:$L$2336,5,0)</f>
        <v>Normal</v>
      </c>
      <c r="J133" s="27" t="str">
        <f>VLOOKUP(A133,'Medical Examinations'!$A$1:$L$2336,6,0)</f>
        <v>yes</v>
      </c>
      <c r="K133" s="27" t="str">
        <f>VLOOKUP(A133,'Medical Examinations'!$A$1:$L$2336,7,0)</f>
        <v>No</v>
      </c>
      <c r="L133" s="27">
        <f>VLOOKUP(A133,'Medical Examinations'!$A$1:$L$2336,10,0)</f>
        <v>0</v>
      </c>
      <c r="M133" s="27" t="str">
        <f>VLOOKUP(A133,'Medical Examinations'!$A$1:$L$2336,12,0)</f>
        <v>yes</v>
      </c>
      <c r="N133" s="27" t="str">
        <f>VLOOKUP(A133,'Medical Examinations'!$A$1:$L$2336,8,0)</f>
        <v>No</v>
      </c>
      <c r="O133" s="29">
        <f>VLOOKUP(A133,'Hospitalisation Details'!$A$1:$T$2344,12,0)</f>
        <v>38932.559999999998</v>
      </c>
      <c r="P133" s="29" t="str">
        <f>VLOOKUP(A133,'Hospitalisation Details'!$A$1:$T$2344,15,0)</f>
        <v>tier - 2</v>
      </c>
      <c r="Q133" s="29" t="str">
        <f>VLOOKUP(A133,'Hospitalisation Details'!$A$1:$T$2344,18,0)</f>
        <v>tier - 3</v>
      </c>
      <c r="R133" s="29" t="str">
        <f>VLOOKUP(A133,'Hospitalisation Details'!$A$1:$T$2344,20,0)</f>
        <v>R1011</v>
      </c>
    </row>
    <row r="134" spans="1:18">
      <c r="A134" t="s">
        <v>2237</v>
      </c>
      <c r="B134" s="22" t="str">
        <f>VLOOKUP(A134,'Customer Names'!A134:$E$2335,4,0)</f>
        <v>Taormina</v>
      </c>
      <c r="C134" s="25">
        <f>VLOOKUP(A134,'Hospitalisation Details'!$A$1:$T$2344,9,0)</f>
        <v>31944</v>
      </c>
      <c r="D134" s="26">
        <f>VLOOKUP(A134,'Hospitalisation Details'!$A$1:$T$2344,10,0)</f>
        <v>35</v>
      </c>
      <c r="E134" s="26">
        <f>VLOOKUP(A134,'Hospitalisation Details'!$A$1:$T$2344,11,0)</f>
        <v>3</v>
      </c>
      <c r="F134" s="28">
        <f>VLOOKUP(A134,'Medical Examinations'!$A$1:$L$2336,2,0)</f>
        <v>52.15</v>
      </c>
      <c r="G134" s="28">
        <f>VLOOKUP(A134,'Medical Examinations'!$A$1:$L$2336,4,0)</f>
        <v>5.65</v>
      </c>
      <c r="H134" s="30" t="str">
        <f>VLOOKUP(A134,'Medical Examinations'!$A$1:$L$2336,3,0)</f>
        <v>Obesity</v>
      </c>
      <c r="I134" s="30" t="str">
        <f>VLOOKUP(A134,'Medical Examinations'!$A$1:$L$2336,5,0)</f>
        <v>Normal</v>
      </c>
      <c r="J134" s="27" t="str">
        <f>VLOOKUP(A134,'Medical Examinations'!$A$1:$L$2336,6,0)</f>
        <v>No</v>
      </c>
      <c r="K134" s="27" t="str">
        <f>VLOOKUP(A134,'Medical Examinations'!$A$1:$L$2336,7,0)</f>
        <v>No</v>
      </c>
      <c r="L134" s="27">
        <f>VLOOKUP(A134,'Medical Examinations'!$A$1:$L$2336,10,0)</f>
        <v>1</v>
      </c>
      <c r="M134" s="27" t="str">
        <f>VLOOKUP(A134,'Medical Examinations'!$A$1:$L$2336,12,0)</f>
        <v>yes</v>
      </c>
      <c r="N134" s="27" t="str">
        <f>VLOOKUP(A134,'Medical Examinations'!$A$1:$L$2336,8,0)</f>
        <v>No</v>
      </c>
      <c r="O134" s="29">
        <f>VLOOKUP(A134,'Hospitalisation Details'!$A$1:$T$2344,12,0)</f>
        <v>38924.04</v>
      </c>
      <c r="P134" s="29" t="str">
        <f>VLOOKUP(A134,'Hospitalisation Details'!$A$1:$T$2344,15,0)</f>
        <v>tier - 2</v>
      </c>
      <c r="Q134" s="29" t="str">
        <f>VLOOKUP(A134,'Hospitalisation Details'!$A$1:$T$2344,18,0)</f>
        <v>tier - 2</v>
      </c>
      <c r="R134" s="29" t="str">
        <f>VLOOKUP(A134,'Hospitalisation Details'!$A$1:$T$2344,20,0)</f>
        <v>R1011</v>
      </c>
    </row>
    <row r="135" spans="1:18">
      <c r="A135" t="s">
        <v>2236</v>
      </c>
      <c r="B135" s="22" t="str">
        <f>VLOOKUP(A135,'Customer Names'!A135:$E$2335,4,0)</f>
        <v>Lynch</v>
      </c>
      <c r="C135" s="25">
        <f>VLOOKUP(A135,'Hospitalisation Details'!$A$1:$T$2344,9,0)</f>
        <v>24683</v>
      </c>
      <c r="D135" s="26">
        <f>VLOOKUP(A135,'Hospitalisation Details'!$A$1:$T$2344,10,0)</f>
        <v>55</v>
      </c>
      <c r="E135" s="26">
        <f>VLOOKUP(A135,'Hospitalisation Details'!$A$1:$T$2344,11,0)</f>
        <v>0</v>
      </c>
      <c r="F135" s="28">
        <f>VLOOKUP(A135,'Medical Examinations'!$A$1:$L$2336,2,0)</f>
        <v>41.12</v>
      </c>
      <c r="G135" s="28">
        <f>VLOOKUP(A135,'Medical Examinations'!$A$1:$L$2336,4,0)</f>
        <v>7.54</v>
      </c>
      <c r="H135" s="30" t="str">
        <f>VLOOKUP(A135,'Medical Examinations'!$A$1:$L$2336,3,0)</f>
        <v>Obesity</v>
      </c>
      <c r="I135" s="30" t="str">
        <f>VLOOKUP(A135,'Medical Examinations'!$A$1:$L$2336,5,0)</f>
        <v>Diabetes</v>
      </c>
      <c r="J135" s="27" t="str">
        <f>VLOOKUP(A135,'Medical Examinations'!$A$1:$L$2336,6,0)</f>
        <v>yes</v>
      </c>
      <c r="K135" s="27" t="str">
        <f>VLOOKUP(A135,'Medical Examinations'!$A$1:$L$2336,7,0)</f>
        <v>No</v>
      </c>
      <c r="L135" s="27">
        <f>VLOOKUP(A135,'Medical Examinations'!$A$1:$L$2336,10,0)</f>
        <v>0</v>
      </c>
      <c r="M135" s="27" t="str">
        <f>VLOOKUP(A135,'Medical Examinations'!$A$1:$L$2336,12,0)</f>
        <v>yes</v>
      </c>
      <c r="N135" s="27" t="str">
        <f>VLOOKUP(A135,'Medical Examinations'!$A$1:$L$2336,8,0)</f>
        <v>No</v>
      </c>
      <c r="O135" s="29">
        <f>VLOOKUP(A135,'Hospitalisation Details'!$A$1:$T$2344,12,0)</f>
        <v>38893.360000000001</v>
      </c>
      <c r="P135" s="29" t="str">
        <f>VLOOKUP(A135,'Hospitalisation Details'!$A$1:$T$2344,15,0)</f>
        <v>tier - 1</v>
      </c>
      <c r="Q135" s="29" t="str">
        <f>VLOOKUP(A135,'Hospitalisation Details'!$A$1:$T$2344,18,0)</f>
        <v>tier - 2</v>
      </c>
      <c r="R135" s="29" t="str">
        <f>VLOOKUP(A135,'Hospitalisation Details'!$A$1:$T$2344,20,0)</f>
        <v>R1011</v>
      </c>
    </row>
    <row r="136" spans="1:18">
      <c r="A136" t="s">
        <v>2235</v>
      </c>
      <c r="B136" s="22" t="str">
        <f>VLOOKUP(A136,'Customer Names'!A136:$E$2335,4,0)</f>
        <v>Tavella</v>
      </c>
      <c r="C136" s="25">
        <f>VLOOKUP(A136,'Hospitalisation Details'!$A$1:$T$2344,9,0)</f>
        <v>23534</v>
      </c>
      <c r="D136" s="26">
        <f>VLOOKUP(A136,'Hospitalisation Details'!$A$1:$T$2344,10,0)</f>
        <v>59</v>
      </c>
      <c r="E136" s="26">
        <f>VLOOKUP(A136,'Hospitalisation Details'!$A$1:$T$2344,11,0)</f>
        <v>0</v>
      </c>
      <c r="F136" s="28">
        <f>VLOOKUP(A136,'Medical Examinations'!$A$1:$L$2336,2,0)</f>
        <v>38.39</v>
      </c>
      <c r="G136" s="28">
        <f>VLOOKUP(A136,'Medical Examinations'!$A$1:$L$2336,4,0)</f>
        <v>5.1100000000000003</v>
      </c>
      <c r="H136" s="30" t="str">
        <f>VLOOKUP(A136,'Medical Examinations'!$A$1:$L$2336,3,0)</f>
        <v>Obesity</v>
      </c>
      <c r="I136" s="30" t="str">
        <f>VLOOKUP(A136,'Medical Examinations'!$A$1:$L$2336,5,0)</f>
        <v>Normal</v>
      </c>
      <c r="J136" s="27" t="str">
        <f>VLOOKUP(A136,'Medical Examinations'!$A$1:$L$2336,6,0)</f>
        <v>yes</v>
      </c>
      <c r="K136" s="27" t="str">
        <f>VLOOKUP(A136,'Medical Examinations'!$A$1:$L$2336,7,0)</f>
        <v>No</v>
      </c>
      <c r="L136" s="27">
        <f>VLOOKUP(A136,'Medical Examinations'!$A$1:$L$2336,10,0)</f>
        <v>1</v>
      </c>
      <c r="M136" s="27" t="str">
        <f>VLOOKUP(A136,'Medical Examinations'!$A$1:$L$2336,12,0)</f>
        <v>yes</v>
      </c>
      <c r="N136" s="27" t="str">
        <f>VLOOKUP(A136,'Medical Examinations'!$A$1:$L$2336,8,0)</f>
        <v>No</v>
      </c>
      <c r="O136" s="29">
        <f>VLOOKUP(A136,'Hospitalisation Details'!$A$1:$T$2344,12,0)</f>
        <v>38869.25</v>
      </c>
      <c r="P136" s="29" t="str">
        <f>VLOOKUP(A136,'Hospitalisation Details'!$A$1:$T$2344,15,0)</f>
        <v>tier - 2</v>
      </c>
      <c r="Q136" s="29" t="str">
        <f>VLOOKUP(A136,'Hospitalisation Details'!$A$1:$T$2344,18,0)</f>
        <v>tier - 2</v>
      </c>
      <c r="R136" s="29" t="str">
        <f>VLOOKUP(A136,'Hospitalisation Details'!$A$1:$T$2344,20,0)</f>
        <v>R1011</v>
      </c>
    </row>
    <row r="137" spans="1:18">
      <c r="A137" t="s">
        <v>2234</v>
      </c>
      <c r="B137" s="22" t="str">
        <f>VLOOKUP(A137,'Customer Names'!A137:$E$2335,4,0)</f>
        <v>Neufeld</v>
      </c>
      <c r="C137" s="25">
        <f>VLOOKUP(A137,'Hospitalisation Details'!$A$1:$T$2344,9,0)</f>
        <v>29192</v>
      </c>
      <c r="D137" s="26">
        <f>VLOOKUP(A137,'Hospitalisation Details'!$A$1:$T$2344,10,0)</f>
        <v>43</v>
      </c>
      <c r="E137" s="26">
        <f>VLOOKUP(A137,'Hospitalisation Details'!$A$1:$T$2344,11,0)</f>
        <v>2</v>
      </c>
      <c r="F137" s="28">
        <f>VLOOKUP(A137,'Medical Examinations'!$A$1:$L$2336,2,0)</f>
        <v>46.85</v>
      </c>
      <c r="G137" s="28">
        <f>VLOOKUP(A137,'Medical Examinations'!$A$1:$L$2336,4,0)</f>
        <v>4.25</v>
      </c>
      <c r="H137" s="30" t="str">
        <f>VLOOKUP(A137,'Medical Examinations'!$A$1:$L$2336,3,0)</f>
        <v>Obesity</v>
      </c>
      <c r="I137" s="30" t="str">
        <f>VLOOKUP(A137,'Medical Examinations'!$A$1:$L$2336,5,0)</f>
        <v>Normal</v>
      </c>
      <c r="J137" s="27" t="str">
        <f>VLOOKUP(A137,'Medical Examinations'!$A$1:$L$2336,6,0)</f>
        <v>No</v>
      </c>
      <c r="K137" s="27" t="str">
        <f>VLOOKUP(A137,'Medical Examinations'!$A$1:$L$2336,7,0)</f>
        <v>No</v>
      </c>
      <c r="L137" s="27">
        <f>VLOOKUP(A137,'Medical Examinations'!$A$1:$L$2336,10,0)</f>
        <v>1</v>
      </c>
      <c r="M137" s="27" t="str">
        <f>VLOOKUP(A137,'Medical Examinations'!$A$1:$L$2336,12,0)</f>
        <v>yes</v>
      </c>
      <c r="N137" s="27" t="str">
        <f>VLOOKUP(A137,'Medical Examinations'!$A$1:$L$2336,8,0)</f>
        <v>Yes</v>
      </c>
      <c r="O137" s="29">
        <f>VLOOKUP(A137,'Hospitalisation Details'!$A$1:$T$2344,12,0)</f>
        <v>38836.980000000003</v>
      </c>
      <c r="P137" s="29" t="str">
        <f>VLOOKUP(A137,'Hospitalisation Details'!$A$1:$T$2344,15,0)</f>
        <v>tier - 2</v>
      </c>
      <c r="Q137" s="29" t="str">
        <f>VLOOKUP(A137,'Hospitalisation Details'!$A$1:$T$2344,18,0)</f>
        <v>tier - 1</v>
      </c>
      <c r="R137" s="29" t="str">
        <f>VLOOKUP(A137,'Hospitalisation Details'!$A$1:$T$2344,20,0)</f>
        <v>R1011</v>
      </c>
    </row>
    <row r="138" spans="1:18">
      <c r="A138" t="s">
        <v>2233</v>
      </c>
      <c r="B138" s="22" t="str">
        <f>VLOOKUP(A138,'Customer Names'!A138:$E$2335,4,0)</f>
        <v>Walhovd</v>
      </c>
      <c r="C138" s="25">
        <f>VLOOKUP(A138,'Hospitalisation Details'!$A$1:$T$2344,9,0)</f>
        <v>38326</v>
      </c>
      <c r="D138" s="26">
        <f>VLOOKUP(A138,'Hospitalisation Details'!$A$1:$T$2344,10,0)</f>
        <v>18</v>
      </c>
      <c r="E138" s="26">
        <f>VLOOKUP(A138,'Hospitalisation Details'!$A$1:$T$2344,11,0)</f>
        <v>0</v>
      </c>
      <c r="F138" s="28">
        <f>VLOOKUP(A138,'Medical Examinations'!$A$1:$L$2336,2,0)</f>
        <v>42.24</v>
      </c>
      <c r="G138" s="28">
        <f>VLOOKUP(A138,'Medical Examinations'!$A$1:$L$2336,4,0)</f>
        <v>5.55</v>
      </c>
      <c r="H138" s="30" t="str">
        <f>VLOOKUP(A138,'Medical Examinations'!$A$1:$L$2336,3,0)</f>
        <v>Obesity</v>
      </c>
      <c r="I138" s="30" t="str">
        <f>VLOOKUP(A138,'Medical Examinations'!$A$1:$L$2336,5,0)</f>
        <v>Normal</v>
      </c>
      <c r="J138" s="27" t="str">
        <f>VLOOKUP(A138,'Medical Examinations'!$A$1:$L$2336,6,0)</f>
        <v>No</v>
      </c>
      <c r="K138" s="27" t="str">
        <f>VLOOKUP(A138,'Medical Examinations'!$A$1:$L$2336,7,0)</f>
        <v>yes</v>
      </c>
      <c r="L138" s="27">
        <f>VLOOKUP(A138,'Medical Examinations'!$A$1:$L$2336,10,0)</f>
        <v>1</v>
      </c>
      <c r="M138" s="27" t="str">
        <f>VLOOKUP(A138,'Medical Examinations'!$A$1:$L$2336,12,0)</f>
        <v>yes</v>
      </c>
      <c r="N138" s="27" t="str">
        <f>VLOOKUP(A138,'Medical Examinations'!$A$1:$L$2336,8,0)</f>
        <v>No</v>
      </c>
      <c r="O138" s="29">
        <f>VLOOKUP(A138,'Hospitalisation Details'!$A$1:$T$2344,12,0)</f>
        <v>38792.69</v>
      </c>
      <c r="P138" s="29" t="str">
        <f>VLOOKUP(A138,'Hospitalisation Details'!$A$1:$T$2344,15,0)</f>
        <v>tier - 2</v>
      </c>
      <c r="Q138" s="29" t="str">
        <f>VLOOKUP(A138,'Hospitalisation Details'!$A$1:$T$2344,18,0)</f>
        <v>tier - 2</v>
      </c>
      <c r="R138" s="29" t="str">
        <f>VLOOKUP(A138,'Hospitalisation Details'!$A$1:$T$2344,20,0)</f>
        <v>R1013</v>
      </c>
    </row>
    <row r="139" spans="1:18">
      <c r="A139" t="s">
        <v>2232</v>
      </c>
      <c r="B139" s="22" t="str">
        <f>VLOOKUP(A139,'Customer Names'!A139:$E$2335,4,0)</f>
        <v>Washburn</v>
      </c>
      <c r="C139" s="25">
        <f>VLOOKUP(A139,'Hospitalisation Details'!$A$1:$T$2344,9,0)</f>
        <v>33550</v>
      </c>
      <c r="D139" s="26">
        <f>VLOOKUP(A139,'Hospitalisation Details'!$A$1:$T$2344,10,0)</f>
        <v>31</v>
      </c>
      <c r="E139" s="26">
        <f>VLOOKUP(A139,'Hospitalisation Details'!$A$1:$T$2344,11,0)</f>
        <v>3</v>
      </c>
      <c r="F139" s="28">
        <f>VLOOKUP(A139,'Medical Examinations'!$A$1:$L$2336,2,0)</f>
        <v>34.39</v>
      </c>
      <c r="G139" s="28">
        <f>VLOOKUP(A139,'Medical Examinations'!$A$1:$L$2336,4,0)</f>
        <v>5.78</v>
      </c>
      <c r="H139" s="30" t="str">
        <f>VLOOKUP(A139,'Medical Examinations'!$A$1:$L$2336,3,0)</f>
        <v>Obesity</v>
      </c>
      <c r="I139" s="30" t="str">
        <f>VLOOKUP(A139,'Medical Examinations'!$A$1:$L$2336,5,0)</f>
        <v>Pre-diabetes</v>
      </c>
      <c r="J139" s="27" t="str">
        <f>VLOOKUP(A139,'Medical Examinations'!$A$1:$L$2336,6,0)</f>
        <v>No</v>
      </c>
      <c r="K139" s="27" t="str">
        <f>VLOOKUP(A139,'Medical Examinations'!$A$1:$L$2336,7,0)</f>
        <v>No</v>
      </c>
      <c r="L139" s="27">
        <f>VLOOKUP(A139,'Medical Examinations'!$A$1:$L$2336,10,0)</f>
        <v>0</v>
      </c>
      <c r="M139" s="27" t="str">
        <f>VLOOKUP(A139,'Medical Examinations'!$A$1:$L$2336,12,0)</f>
        <v>yes</v>
      </c>
      <c r="N139" s="27" t="str">
        <f>VLOOKUP(A139,'Medical Examinations'!$A$1:$L$2336,8,0)</f>
        <v>No</v>
      </c>
      <c r="O139" s="29">
        <f>VLOOKUP(A139,'Hospitalisation Details'!$A$1:$T$2344,12,0)</f>
        <v>38746.36</v>
      </c>
      <c r="P139" s="29" t="str">
        <f>VLOOKUP(A139,'Hospitalisation Details'!$A$1:$T$2344,15,0)</f>
        <v>tier - 1</v>
      </c>
      <c r="Q139" s="29" t="str">
        <f>VLOOKUP(A139,'Hospitalisation Details'!$A$1:$T$2344,18,0)</f>
        <v>tier - 2</v>
      </c>
      <c r="R139" s="29" t="str">
        <f>VLOOKUP(A139,'Hospitalisation Details'!$A$1:$T$2344,20,0)</f>
        <v>R1012</v>
      </c>
    </row>
    <row r="140" spans="1:18">
      <c r="A140" t="s">
        <v>2231</v>
      </c>
      <c r="B140" s="22" t="str">
        <f>VLOOKUP(A140,'Customer Names'!A140:$E$2335,4,0)</f>
        <v>Mroz</v>
      </c>
      <c r="C140" s="25">
        <f>VLOOKUP(A140,'Hospitalisation Details'!$A$1:$T$2344,9,0)</f>
        <v>27926</v>
      </c>
      <c r="D140" s="26">
        <f>VLOOKUP(A140,'Hospitalisation Details'!$A$1:$T$2344,10,0)</f>
        <v>46</v>
      </c>
      <c r="E140" s="26">
        <f>VLOOKUP(A140,'Hospitalisation Details'!$A$1:$T$2344,11,0)</f>
        <v>2</v>
      </c>
      <c r="F140" s="28">
        <f>VLOOKUP(A140,'Medical Examinations'!$A$1:$L$2336,2,0)</f>
        <v>42.89</v>
      </c>
      <c r="G140" s="28">
        <f>VLOOKUP(A140,'Medical Examinations'!$A$1:$L$2336,4,0)</f>
        <v>5.28</v>
      </c>
      <c r="H140" s="30" t="str">
        <f>VLOOKUP(A140,'Medical Examinations'!$A$1:$L$2336,3,0)</f>
        <v>Obesity</v>
      </c>
      <c r="I140" s="30" t="str">
        <f>VLOOKUP(A140,'Medical Examinations'!$A$1:$L$2336,5,0)</f>
        <v>Normal</v>
      </c>
      <c r="J140" s="27" t="str">
        <f>VLOOKUP(A140,'Medical Examinations'!$A$1:$L$2336,6,0)</f>
        <v>yes</v>
      </c>
      <c r="K140" s="27" t="str">
        <f>VLOOKUP(A140,'Medical Examinations'!$A$1:$L$2336,7,0)</f>
        <v>No</v>
      </c>
      <c r="L140" s="27">
        <f>VLOOKUP(A140,'Medical Examinations'!$A$1:$L$2336,10,0)</f>
        <v>0</v>
      </c>
      <c r="M140" s="27" t="str">
        <f>VLOOKUP(A140,'Medical Examinations'!$A$1:$L$2336,12,0)</f>
        <v>yes</v>
      </c>
      <c r="N140" s="27" t="str">
        <f>VLOOKUP(A140,'Medical Examinations'!$A$1:$L$2336,8,0)</f>
        <v>No</v>
      </c>
      <c r="O140" s="29">
        <f>VLOOKUP(A140,'Hospitalisation Details'!$A$1:$T$2344,12,0)</f>
        <v>38740.120000000003</v>
      </c>
      <c r="P140" s="29" t="str">
        <f>VLOOKUP(A140,'Hospitalisation Details'!$A$1:$T$2344,15,0)</f>
        <v>tier - 2</v>
      </c>
      <c r="Q140" s="29" t="str">
        <f>VLOOKUP(A140,'Hospitalisation Details'!$A$1:$T$2344,18,0)</f>
        <v>tier - 2</v>
      </c>
      <c r="R140" s="29" t="str">
        <f>VLOOKUP(A140,'Hospitalisation Details'!$A$1:$T$2344,20,0)</f>
        <v>R1012</v>
      </c>
    </row>
    <row r="141" spans="1:18">
      <c r="A141" t="s">
        <v>2230</v>
      </c>
      <c r="B141" s="22" t="str">
        <f>VLOOKUP(A141,'Customer Names'!A141:$E$2335,4,0)</f>
        <v>Canaday</v>
      </c>
      <c r="C141" s="25">
        <f>VLOOKUP(A141,'Hospitalisation Details'!$A$1:$T$2344,9,0)</f>
        <v>33544</v>
      </c>
      <c r="D141" s="26">
        <f>VLOOKUP(A141,'Hospitalisation Details'!$A$1:$T$2344,10,0)</f>
        <v>31</v>
      </c>
      <c r="E141" s="26">
        <f>VLOOKUP(A141,'Hospitalisation Details'!$A$1:$T$2344,11,0)</f>
        <v>2</v>
      </c>
      <c r="F141" s="28">
        <f>VLOOKUP(A141,'Medical Examinations'!$A$1:$L$2336,2,0)</f>
        <v>36.299999999999997</v>
      </c>
      <c r="G141" s="28">
        <f>VLOOKUP(A141,'Medical Examinations'!$A$1:$L$2336,4,0)</f>
        <v>5.39</v>
      </c>
      <c r="H141" s="30" t="str">
        <f>VLOOKUP(A141,'Medical Examinations'!$A$1:$L$2336,3,0)</f>
        <v>Obesity</v>
      </c>
      <c r="I141" s="30" t="str">
        <f>VLOOKUP(A141,'Medical Examinations'!$A$1:$L$2336,5,0)</f>
        <v>Normal</v>
      </c>
      <c r="J141" s="27" t="str">
        <f>VLOOKUP(A141,'Medical Examinations'!$A$1:$L$2336,6,0)</f>
        <v>No</v>
      </c>
      <c r="K141" s="27" t="str">
        <f>VLOOKUP(A141,'Medical Examinations'!$A$1:$L$2336,7,0)</f>
        <v>No</v>
      </c>
      <c r="L141" s="27">
        <f>VLOOKUP(A141,'Medical Examinations'!$A$1:$L$2336,10,0)</f>
        <v>0</v>
      </c>
      <c r="M141" s="27" t="str">
        <f>VLOOKUP(A141,'Medical Examinations'!$A$1:$L$2336,12,0)</f>
        <v>yes</v>
      </c>
      <c r="N141" s="27" t="str">
        <f>VLOOKUP(A141,'Medical Examinations'!$A$1:$L$2336,8,0)</f>
        <v>No</v>
      </c>
      <c r="O141" s="29">
        <f>VLOOKUP(A141,'Hospitalisation Details'!$A$1:$T$2344,12,0)</f>
        <v>38711</v>
      </c>
      <c r="P141" s="29" t="str">
        <f>VLOOKUP(A141,'Hospitalisation Details'!$A$1:$T$2344,15,0)</f>
        <v>tier - 2</v>
      </c>
      <c r="Q141" s="29" t="str">
        <f>VLOOKUP(A141,'Hospitalisation Details'!$A$1:$T$2344,18,0)</f>
        <v>tier - 2</v>
      </c>
      <c r="R141" s="29" t="str">
        <f>VLOOKUP(A141,'Hospitalisation Details'!$A$1:$T$2344,20,0)</f>
        <v>R1011</v>
      </c>
    </row>
    <row r="142" spans="1:18">
      <c r="A142" t="s">
        <v>2229</v>
      </c>
      <c r="B142" s="22" t="str">
        <f>VLOOKUP(A142,'Customer Names'!A142:$E$2335,4,0)</f>
        <v>Atkins</v>
      </c>
      <c r="C142" s="25">
        <f>VLOOKUP(A142,'Hospitalisation Details'!$A$1:$T$2344,9,0)</f>
        <v>31613</v>
      </c>
      <c r="D142" s="26">
        <f>VLOOKUP(A142,'Hospitalisation Details'!$A$1:$T$2344,10,0)</f>
        <v>36</v>
      </c>
      <c r="E142" s="26">
        <f>VLOOKUP(A142,'Hospitalisation Details'!$A$1:$T$2344,11,0)</f>
        <v>1</v>
      </c>
      <c r="F142" s="28">
        <f>VLOOKUP(A142,'Medical Examinations'!$A$1:$L$2336,2,0)</f>
        <v>35.200000000000003</v>
      </c>
      <c r="G142" s="28">
        <f>VLOOKUP(A142,'Medical Examinations'!$A$1:$L$2336,4,0)</f>
        <v>8.01</v>
      </c>
      <c r="H142" s="30" t="str">
        <f>VLOOKUP(A142,'Medical Examinations'!$A$1:$L$2336,3,0)</f>
        <v>Obesity</v>
      </c>
      <c r="I142" s="30" t="str">
        <f>VLOOKUP(A142,'Medical Examinations'!$A$1:$L$2336,5,0)</f>
        <v>Diabetes</v>
      </c>
      <c r="J142" s="27" t="str">
        <f>VLOOKUP(A142,'Medical Examinations'!$A$1:$L$2336,6,0)</f>
        <v>yes</v>
      </c>
      <c r="K142" s="27" t="str">
        <f>VLOOKUP(A142,'Medical Examinations'!$A$1:$L$2336,7,0)</f>
        <v>No</v>
      </c>
      <c r="L142" s="27">
        <f>VLOOKUP(A142,'Medical Examinations'!$A$1:$L$2336,10,0)</f>
        <v>1</v>
      </c>
      <c r="M142" s="27" t="str">
        <f>VLOOKUP(A142,'Medical Examinations'!$A$1:$L$2336,12,0)</f>
        <v>yes</v>
      </c>
      <c r="N142" s="27" t="str">
        <f>VLOOKUP(A142,'Medical Examinations'!$A$1:$L$2336,8,0)</f>
        <v>No</v>
      </c>
      <c r="O142" s="29">
        <f>VLOOKUP(A142,'Hospitalisation Details'!$A$1:$T$2344,12,0)</f>
        <v>38709.18</v>
      </c>
      <c r="P142" s="29" t="str">
        <f>VLOOKUP(A142,'Hospitalisation Details'!$A$1:$T$2344,15,0)</f>
        <v>tier - 1</v>
      </c>
      <c r="Q142" s="29" t="str">
        <f>VLOOKUP(A142,'Hospitalisation Details'!$A$1:$T$2344,18,0)</f>
        <v>tier - 3</v>
      </c>
      <c r="R142" s="29" t="str">
        <f>VLOOKUP(A142,'Hospitalisation Details'!$A$1:$T$2344,20,0)</f>
        <v>R1013</v>
      </c>
    </row>
    <row r="143" spans="1:18">
      <c r="A143" t="s">
        <v>2228</v>
      </c>
      <c r="B143" s="22" t="str">
        <f>VLOOKUP(A143,'Customer Names'!A143:$E$2335,4,0)</f>
        <v>Kropelnicki</v>
      </c>
      <c r="C143" s="25">
        <f>VLOOKUP(A143,'Hospitalisation Details'!$A$1:$T$2344,9,0)</f>
        <v>33067</v>
      </c>
      <c r="D143" s="26">
        <f>VLOOKUP(A143,'Hospitalisation Details'!$A$1:$T$2344,10,0)</f>
        <v>32</v>
      </c>
      <c r="E143" s="26">
        <f>VLOOKUP(A143,'Hospitalisation Details'!$A$1:$T$2344,11,0)</f>
        <v>3</v>
      </c>
      <c r="F143" s="28">
        <f>VLOOKUP(A143,'Medical Examinations'!$A$1:$L$2336,2,0)</f>
        <v>53.62</v>
      </c>
      <c r="G143" s="28">
        <f>VLOOKUP(A143,'Medical Examinations'!$A$1:$L$2336,4,0)</f>
        <v>5.21</v>
      </c>
      <c r="H143" s="30" t="str">
        <f>VLOOKUP(A143,'Medical Examinations'!$A$1:$L$2336,3,0)</f>
        <v>Obesity</v>
      </c>
      <c r="I143" s="30" t="str">
        <f>VLOOKUP(A143,'Medical Examinations'!$A$1:$L$2336,5,0)</f>
        <v>Normal</v>
      </c>
      <c r="J143" s="27" t="str">
        <f>VLOOKUP(A143,'Medical Examinations'!$A$1:$L$2336,6,0)</f>
        <v>No</v>
      </c>
      <c r="K143" s="27" t="str">
        <f>VLOOKUP(A143,'Medical Examinations'!$A$1:$L$2336,7,0)</f>
        <v>No</v>
      </c>
      <c r="L143" s="27">
        <f>VLOOKUP(A143,'Medical Examinations'!$A$1:$L$2336,10,0)</f>
        <v>0</v>
      </c>
      <c r="M143" s="27" t="str">
        <f>VLOOKUP(A143,'Medical Examinations'!$A$1:$L$2336,12,0)</f>
        <v>yes</v>
      </c>
      <c r="N143" s="27" t="str">
        <f>VLOOKUP(A143,'Medical Examinations'!$A$1:$L$2336,8,0)</f>
        <v>No</v>
      </c>
      <c r="O143" s="29">
        <f>VLOOKUP(A143,'Hospitalisation Details'!$A$1:$T$2344,12,0)</f>
        <v>38652.089999999997</v>
      </c>
      <c r="P143" s="29" t="str">
        <f>VLOOKUP(A143,'Hospitalisation Details'!$A$1:$T$2344,15,0)</f>
        <v>tier - 2</v>
      </c>
      <c r="Q143" s="29" t="str">
        <f>VLOOKUP(A143,'Hospitalisation Details'!$A$1:$T$2344,18,0)</f>
        <v>tier - 2</v>
      </c>
      <c r="R143" s="29" t="str">
        <f>VLOOKUP(A143,'Hospitalisation Details'!$A$1:$T$2344,20,0)</f>
        <v>R1011</v>
      </c>
    </row>
    <row r="144" spans="1:18">
      <c r="A144" t="s">
        <v>2227</v>
      </c>
      <c r="B144" s="22" t="str">
        <f>VLOOKUP(A144,'Customer Names'!A144:$E$2335,4,0)</f>
        <v>Braund</v>
      </c>
      <c r="C144" s="25">
        <f>VLOOKUP(A144,'Hospitalisation Details'!$A$1:$T$2344,9,0)</f>
        <v>36476</v>
      </c>
      <c r="D144" s="26">
        <f>VLOOKUP(A144,'Hospitalisation Details'!$A$1:$T$2344,10,0)</f>
        <v>23</v>
      </c>
      <c r="E144" s="26">
        <f>VLOOKUP(A144,'Hospitalisation Details'!$A$1:$T$2344,11,0)</f>
        <v>2</v>
      </c>
      <c r="F144" s="28">
        <f>VLOOKUP(A144,'Medical Examinations'!$A$1:$L$2336,2,0)</f>
        <v>36.67</v>
      </c>
      <c r="G144" s="28">
        <f>VLOOKUP(A144,'Medical Examinations'!$A$1:$L$2336,4,0)</f>
        <v>6.27</v>
      </c>
      <c r="H144" s="30" t="str">
        <f>VLOOKUP(A144,'Medical Examinations'!$A$1:$L$2336,3,0)</f>
        <v>Obesity</v>
      </c>
      <c r="I144" s="30" t="str">
        <f>VLOOKUP(A144,'Medical Examinations'!$A$1:$L$2336,5,0)</f>
        <v>Pre-diabetes</v>
      </c>
      <c r="J144" s="27" t="str">
        <f>VLOOKUP(A144,'Medical Examinations'!$A$1:$L$2336,6,0)</f>
        <v>No</v>
      </c>
      <c r="K144" s="27" t="str">
        <f>VLOOKUP(A144,'Medical Examinations'!$A$1:$L$2336,7,0)</f>
        <v>No</v>
      </c>
      <c r="L144" s="27">
        <f>VLOOKUP(A144,'Medical Examinations'!$A$1:$L$2336,10,0)</f>
        <v>0</v>
      </c>
      <c r="M144" s="27" t="str">
        <f>VLOOKUP(A144,'Medical Examinations'!$A$1:$L$2336,12,0)</f>
        <v>yes</v>
      </c>
      <c r="N144" s="27" t="str">
        <f>VLOOKUP(A144,'Medical Examinations'!$A$1:$L$2336,8,0)</f>
        <v>No</v>
      </c>
      <c r="O144" s="29">
        <f>VLOOKUP(A144,'Hospitalisation Details'!$A$1:$T$2344,12,0)</f>
        <v>38511.629999999997</v>
      </c>
      <c r="P144" s="29" t="str">
        <f>VLOOKUP(A144,'Hospitalisation Details'!$A$1:$T$2344,15,0)</f>
        <v>tier - 2</v>
      </c>
      <c r="Q144" s="29" t="str">
        <f>VLOOKUP(A144,'Hospitalisation Details'!$A$1:$T$2344,18,0)</f>
        <v>tier - 2</v>
      </c>
      <c r="R144" s="29" t="str">
        <f>VLOOKUP(A144,'Hospitalisation Details'!$A$1:$T$2344,20,0)</f>
        <v>R1024</v>
      </c>
    </row>
    <row r="145" spans="1:18">
      <c r="A145" t="s">
        <v>2226</v>
      </c>
      <c r="B145" s="22" t="str">
        <f>VLOOKUP(A145,'Customer Names'!A145:$E$2335,4,0)</f>
        <v>Anderson</v>
      </c>
      <c r="C145" s="25">
        <f>VLOOKUP(A145,'Hospitalisation Details'!$A$1:$T$2344,9,0)</f>
        <v>31584</v>
      </c>
      <c r="D145" s="26">
        <f>VLOOKUP(A145,'Hospitalisation Details'!$A$1:$T$2344,10,0)</f>
        <v>36</v>
      </c>
      <c r="E145" s="26">
        <f>VLOOKUP(A145,'Hospitalisation Details'!$A$1:$T$2344,11,0)</f>
        <v>2</v>
      </c>
      <c r="F145" s="28">
        <f>VLOOKUP(A145,'Medical Examinations'!$A$1:$L$2336,2,0)</f>
        <v>33.4</v>
      </c>
      <c r="G145" s="28">
        <f>VLOOKUP(A145,'Medical Examinations'!$A$1:$L$2336,4,0)</f>
        <v>10.73</v>
      </c>
      <c r="H145" s="30" t="str">
        <f>VLOOKUP(A145,'Medical Examinations'!$A$1:$L$2336,3,0)</f>
        <v>Obesity</v>
      </c>
      <c r="I145" s="30" t="str">
        <f>VLOOKUP(A145,'Medical Examinations'!$A$1:$L$2336,5,0)</f>
        <v>Diabetes</v>
      </c>
      <c r="J145" s="27" t="str">
        <f>VLOOKUP(A145,'Medical Examinations'!$A$1:$L$2336,6,0)</f>
        <v>yes</v>
      </c>
      <c r="K145" s="27" t="str">
        <f>VLOOKUP(A145,'Medical Examinations'!$A$1:$L$2336,7,0)</f>
        <v>No</v>
      </c>
      <c r="L145" s="27">
        <f>VLOOKUP(A145,'Medical Examinations'!$A$1:$L$2336,10,0)</f>
        <v>1</v>
      </c>
      <c r="M145" s="27" t="str">
        <f>VLOOKUP(A145,'Medical Examinations'!$A$1:$L$2336,12,0)</f>
        <v>yes</v>
      </c>
      <c r="N145" s="27" t="str">
        <f>VLOOKUP(A145,'Medical Examinations'!$A$1:$L$2336,8,0)</f>
        <v>No</v>
      </c>
      <c r="O145" s="29">
        <f>VLOOKUP(A145,'Hospitalisation Details'!$A$1:$T$2344,12,0)</f>
        <v>38415.47</v>
      </c>
      <c r="P145" s="29" t="str">
        <f>VLOOKUP(A145,'Hospitalisation Details'!$A$1:$T$2344,15,0)</f>
        <v>tier - 1</v>
      </c>
      <c r="Q145" s="29" t="str">
        <f>VLOOKUP(A145,'Hospitalisation Details'!$A$1:$T$2344,18,0)</f>
        <v>tier - 2</v>
      </c>
      <c r="R145" s="29" t="str">
        <f>VLOOKUP(A145,'Hospitalisation Details'!$A$1:$T$2344,20,0)</f>
        <v>R1011</v>
      </c>
    </row>
    <row r="146" spans="1:18">
      <c r="A146" t="s">
        <v>2225</v>
      </c>
      <c r="B146" s="22" t="str">
        <f>VLOOKUP(A146,'Customer Names'!A146:$E$2335,4,0)</f>
        <v>Bilbrey</v>
      </c>
      <c r="C146" s="25">
        <f>VLOOKUP(A146,'Hospitalisation Details'!$A$1:$T$2344,9,0)</f>
        <v>26290</v>
      </c>
      <c r="D146" s="26">
        <f>VLOOKUP(A146,'Hospitalisation Details'!$A$1:$T$2344,10,0)</f>
        <v>51</v>
      </c>
      <c r="E146" s="26">
        <f>VLOOKUP(A146,'Hospitalisation Details'!$A$1:$T$2344,11,0)</f>
        <v>0</v>
      </c>
      <c r="F146" s="28">
        <f>VLOOKUP(A146,'Medical Examinations'!$A$1:$L$2336,2,0)</f>
        <v>42.71</v>
      </c>
      <c r="G146" s="28">
        <f>VLOOKUP(A146,'Medical Examinations'!$A$1:$L$2336,4,0)</f>
        <v>10.52</v>
      </c>
      <c r="H146" s="30" t="str">
        <f>VLOOKUP(A146,'Medical Examinations'!$A$1:$L$2336,3,0)</f>
        <v>Obesity</v>
      </c>
      <c r="I146" s="30" t="str">
        <f>VLOOKUP(A146,'Medical Examinations'!$A$1:$L$2336,5,0)</f>
        <v>Diabetes</v>
      </c>
      <c r="J146" s="27" t="str">
        <f>VLOOKUP(A146,'Medical Examinations'!$A$1:$L$2336,6,0)</f>
        <v>No</v>
      </c>
      <c r="K146" s="27" t="str">
        <f>VLOOKUP(A146,'Medical Examinations'!$A$1:$L$2336,7,0)</f>
        <v>No</v>
      </c>
      <c r="L146" s="27">
        <f>VLOOKUP(A146,'Medical Examinations'!$A$1:$L$2336,10,0)</f>
        <v>0</v>
      </c>
      <c r="M146" s="27" t="str">
        <f>VLOOKUP(A146,'Medical Examinations'!$A$1:$L$2336,12,0)</f>
        <v>yes</v>
      </c>
      <c r="N146" s="27" t="str">
        <f>VLOOKUP(A146,'Medical Examinations'!$A$1:$L$2336,8,0)</f>
        <v>No</v>
      </c>
      <c r="O146" s="29">
        <f>VLOOKUP(A146,'Hospitalisation Details'!$A$1:$T$2344,12,0)</f>
        <v>38405.26</v>
      </c>
      <c r="P146" s="29" t="str">
        <f>VLOOKUP(A146,'Hospitalisation Details'!$A$1:$T$2344,15,0)</f>
        <v>tier - 2</v>
      </c>
      <c r="Q146" s="29" t="str">
        <f>VLOOKUP(A146,'Hospitalisation Details'!$A$1:$T$2344,18,0)</f>
        <v>tier - 1</v>
      </c>
      <c r="R146" s="29" t="str">
        <f>VLOOKUP(A146,'Hospitalisation Details'!$A$1:$T$2344,20,0)</f>
        <v>R1011</v>
      </c>
    </row>
    <row r="147" spans="1:18">
      <c r="A147" t="s">
        <v>2224</v>
      </c>
      <c r="B147" s="22" t="str">
        <f>VLOOKUP(A147,'Customer Names'!A147:$E$2335,4,0)</f>
        <v>Curtis</v>
      </c>
      <c r="C147" s="25">
        <f>VLOOKUP(A147,'Hospitalisation Details'!$A$1:$T$2344,9,0)</f>
        <v>25802</v>
      </c>
      <c r="D147" s="26">
        <f>VLOOKUP(A147,'Hospitalisation Details'!$A$1:$T$2344,10,0)</f>
        <v>52</v>
      </c>
      <c r="E147" s="26">
        <f>VLOOKUP(A147,'Hospitalisation Details'!$A$1:$T$2344,11,0)</f>
        <v>0</v>
      </c>
      <c r="F147" s="28">
        <f>VLOOKUP(A147,'Medical Examinations'!$A$1:$L$2336,2,0)</f>
        <v>41.52</v>
      </c>
      <c r="G147" s="28">
        <f>VLOOKUP(A147,'Medical Examinations'!$A$1:$L$2336,4,0)</f>
        <v>11.82</v>
      </c>
      <c r="H147" s="30" t="str">
        <f>VLOOKUP(A147,'Medical Examinations'!$A$1:$L$2336,3,0)</f>
        <v>Obesity</v>
      </c>
      <c r="I147" s="30" t="str">
        <f>VLOOKUP(A147,'Medical Examinations'!$A$1:$L$2336,5,0)</f>
        <v>Diabetes</v>
      </c>
      <c r="J147" s="27" t="str">
        <f>VLOOKUP(A147,'Medical Examinations'!$A$1:$L$2336,6,0)</f>
        <v>yes</v>
      </c>
      <c r="K147" s="27" t="str">
        <f>VLOOKUP(A147,'Medical Examinations'!$A$1:$L$2336,7,0)</f>
        <v>No</v>
      </c>
      <c r="L147" s="27">
        <f>VLOOKUP(A147,'Medical Examinations'!$A$1:$L$2336,10,0)</f>
        <v>2</v>
      </c>
      <c r="M147" s="27" t="str">
        <f>VLOOKUP(A147,'Medical Examinations'!$A$1:$L$2336,12,0)</f>
        <v>yes</v>
      </c>
      <c r="N147" s="27" t="str">
        <f>VLOOKUP(A147,'Medical Examinations'!$A$1:$L$2336,8,0)</f>
        <v>No</v>
      </c>
      <c r="O147" s="29">
        <f>VLOOKUP(A147,'Hospitalisation Details'!$A$1:$T$2344,12,0)</f>
        <v>38389.79</v>
      </c>
      <c r="P147" s="29" t="str">
        <f>VLOOKUP(A147,'Hospitalisation Details'!$A$1:$T$2344,15,0)</f>
        <v>tier - 2</v>
      </c>
      <c r="Q147" s="29" t="str">
        <f>VLOOKUP(A147,'Hospitalisation Details'!$A$1:$T$2344,18,0)</f>
        <v>tier - 3</v>
      </c>
      <c r="R147" s="29" t="str">
        <f>VLOOKUP(A147,'Hospitalisation Details'!$A$1:$T$2344,20,0)</f>
        <v>R1011</v>
      </c>
    </row>
    <row r="148" spans="1:18">
      <c r="A148" t="s">
        <v>2223</v>
      </c>
      <c r="B148" s="22" t="str">
        <f>VLOOKUP(A148,'Customer Names'!A148:$E$2335,4,0)</f>
        <v>Meyer</v>
      </c>
      <c r="C148" s="25">
        <f>VLOOKUP(A148,'Hospitalisation Details'!$A$1:$T$2344,9,0)</f>
        <v>37516</v>
      </c>
      <c r="D148" s="26">
        <f>VLOOKUP(A148,'Hospitalisation Details'!$A$1:$T$2344,10,0)</f>
        <v>20</v>
      </c>
      <c r="E148" s="26">
        <f>VLOOKUP(A148,'Hospitalisation Details'!$A$1:$T$2344,11,0)</f>
        <v>2</v>
      </c>
      <c r="F148" s="28">
        <f>VLOOKUP(A148,'Medical Examinations'!$A$1:$L$2336,2,0)</f>
        <v>39.4</v>
      </c>
      <c r="G148" s="28">
        <f>VLOOKUP(A148,'Medical Examinations'!$A$1:$L$2336,4,0)</f>
        <v>6.76</v>
      </c>
      <c r="H148" s="30" t="str">
        <f>VLOOKUP(A148,'Medical Examinations'!$A$1:$L$2336,3,0)</f>
        <v>Obesity</v>
      </c>
      <c r="I148" s="30" t="str">
        <f>VLOOKUP(A148,'Medical Examinations'!$A$1:$L$2336,5,0)</f>
        <v>Diabetes</v>
      </c>
      <c r="J148" s="27" t="str">
        <f>VLOOKUP(A148,'Medical Examinations'!$A$1:$L$2336,6,0)</f>
        <v>No</v>
      </c>
      <c r="K148" s="27" t="str">
        <f>VLOOKUP(A148,'Medical Examinations'!$A$1:$L$2336,7,0)</f>
        <v>No</v>
      </c>
      <c r="L148" s="27">
        <f>VLOOKUP(A148,'Medical Examinations'!$A$1:$L$2336,10,0)</f>
        <v>0</v>
      </c>
      <c r="M148" s="27" t="str">
        <f>VLOOKUP(A148,'Medical Examinations'!$A$1:$L$2336,12,0)</f>
        <v>yes</v>
      </c>
      <c r="N148" s="27" t="str">
        <f>VLOOKUP(A148,'Medical Examinations'!$A$1:$L$2336,8,0)</f>
        <v>No</v>
      </c>
      <c r="O148" s="29">
        <f>VLOOKUP(A148,'Hospitalisation Details'!$A$1:$T$2344,12,0)</f>
        <v>38344.57</v>
      </c>
      <c r="P148" s="29" t="str">
        <f>VLOOKUP(A148,'Hospitalisation Details'!$A$1:$T$2344,15,0)</f>
        <v>tier - 1</v>
      </c>
      <c r="Q148" s="29" t="str">
        <f>VLOOKUP(A148,'Hospitalisation Details'!$A$1:$T$2344,18,0)</f>
        <v>tier - 3</v>
      </c>
      <c r="R148" s="29" t="str">
        <f>VLOOKUP(A148,'Hospitalisation Details'!$A$1:$T$2344,20,0)</f>
        <v>R1011</v>
      </c>
    </row>
    <row r="149" spans="1:18">
      <c r="A149" t="s">
        <v>2222</v>
      </c>
      <c r="B149" s="22" t="str">
        <f>VLOOKUP(A149,'Customer Names'!A149:$E$2335,4,0)</f>
        <v>Bardeesy</v>
      </c>
      <c r="C149" s="25">
        <f>VLOOKUP(A149,'Hospitalisation Details'!$A$1:$T$2344,9,0)</f>
        <v>29384</v>
      </c>
      <c r="D149" s="26">
        <f>VLOOKUP(A149,'Hospitalisation Details'!$A$1:$T$2344,10,0)</f>
        <v>42</v>
      </c>
      <c r="E149" s="26">
        <f>VLOOKUP(A149,'Hospitalisation Details'!$A$1:$T$2344,11,0)</f>
        <v>2</v>
      </c>
      <c r="F149" s="28">
        <f>VLOOKUP(A149,'Medical Examinations'!$A$1:$L$2336,2,0)</f>
        <v>46.45</v>
      </c>
      <c r="G149" s="28">
        <f>VLOOKUP(A149,'Medical Examinations'!$A$1:$L$2336,4,0)</f>
        <v>5.62</v>
      </c>
      <c r="H149" s="30" t="str">
        <f>VLOOKUP(A149,'Medical Examinations'!$A$1:$L$2336,3,0)</f>
        <v>Obesity</v>
      </c>
      <c r="I149" s="30" t="str">
        <f>VLOOKUP(A149,'Medical Examinations'!$A$1:$L$2336,5,0)</f>
        <v>Normal</v>
      </c>
      <c r="J149" s="27" t="str">
        <f>VLOOKUP(A149,'Medical Examinations'!$A$1:$L$2336,6,0)</f>
        <v>No</v>
      </c>
      <c r="K149" s="27" t="str">
        <f>VLOOKUP(A149,'Medical Examinations'!$A$1:$L$2336,7,0)</f>
        <v>No</v>
      </c>
      <c r="L149" s="27">
        <f>VLOOKUP(A149,'Medical Examinations'!$A$1:$L$2336,10,0)</f>
        <v>0</v>
      </c>
      <c r="M149" s="27" t="str">
        <f>VLOOKUP(A149,'Medical Examinations'!$A$1:$L$2336,12,0)</f>
        <v>yes</v>
      </c>
      <c r="N149" s="27" t="str">
        <f>VLOOKUP(A149,'Medical Examinations'!$A$1:$L$2336,8,0)</f>
        <v>No</v>
      </c>
      <c r="O149" s="29">
        <f>VLOOKUP(A149,'Hospitalisation Details'!$A$1:$T$2344,12,0)</f>
        <v>38313.129999999997</v>
      </c>
      <c r="P149" s="29" t="str">
        <f>VLOOKUP(A149,'Hospitalisation Details'!$A$1:$T$2344,15,0)</f>
        <v>tier - 1</v>
      </c>
      <c r="Q149" s="29" t="str">
        <f>VLOOKUP(A149,'Hospitalisation Details'!$A$1:$T$2344,18,0)</f>
        <v>tier - 3</v>
      </c>
      <c r="R149" s="29" t="str">
        <f>VLOOKUP(A149,'Hospitalisation Details'!$A$1:$T$2344,20,0)</f>
        <v>R1011</v>
      </c>
    </row>
    <row r="150" spans="1:18">
      <c r="A150" t="s">
        <v>2221</v>
      </c>
      <c r="B150" s="22" t="str">
        <f>VLOOKUP(A150,'Customer Names'!A150:$E$2335,4,0)</f>
        <v>Shanahan</v>
      </c>
      <c r="C150" s="25">
        <f>VLOOKUP(A150,'Hospitalisation Details'!$A$1:$T$2344,9,0)</f>
        <v>32811</v>
      </c>
      <c r="D150" s="26">
        <f>VLOOKUP(A150,'Hospitalisation Details'!$A$1:$T$2344,10,0)</f>
        <v>33</v>
      </c>
      <c r="E150" s="26">
        <f>VLOOKUP(A150,'Hospitalisation Details'!$A$1:$T$2344,11,0)</f>
        <v>1</v>
      </c>
      <c r="F150" s="28">
        <f>VLOOKUP(A150,'Medical Examinations'!$A$1:$L$2336,2,0)</f>
        <v>35.75</v>
      </c>
      <c r="G150" s="28">
        <f>VLOOKUP(A150,'Medical Examinations'!$A$1:$L$2336,4,0)</f>
        <v>4.1900000000000004</v>
      </c>
      <c r="H150" s="30" t="str">
        <f>VLOOKUP(A150,'Medical Examinations'!$A$1:$L$2336,3,0)</f>
        <v>Obesity</v>
      </c>
      <c r="I150" s="30" t="str">
        <f>VLOOKUP(A150,'Medical Examinations'!$A$1:$L$2336,5,0)</f>
        <v>Normal</v>
      </c>
      <c r="J150" s="27" t="str">
        <f>VLOOKUP(A150,'Medical Examinations'!$A$1:$L$2336,6,0)</f>
        <v>No</v>
      </c>
      <c r="K150" s="27" t="str">
        <f>VLOOKUP(A150,'Medical Examinations'!$A$1:$L$2336,7,0)</f>
        <v>No</v>
      </c>
      <c r="L150" s="27">
        <f>VLOOKUP(A150,'Medical Examinations'!$A$1:$L$2336,10,0)</f>
        <v>0</v>
      </c>
      <c r="M150" s="27" t="str">
        <f>VLOOKUP(A150,'Medical Examinations'!$A$1:$L$2336,12,0)</f>
        <v>yes</v>
      </c>
      <c r="N150" s="27" t="str">
        <f>VLOOKUP(A150,'Medical Examinations'!$A$1:$L$2336,8,0)</f>
        <v>No</v>
      </c>
      <c r="O150" s="29">
        <f>VLOOKUP(A150,'Hospitalisation Details'!$A$1:$T$2344,12,0)</f>
        <v>38282.75</v>
      </c>
      <c r="P150" s="29" t="str">
        <f>VLOOKUP(A150,'Hospitalisation Details'!$A$1:$T$2344,15,0)</f>
        <v>tier - 1</v>
      </c>
      <c r="Q150" s="29" t="str">
        <f>VLOOKUP(A150,'Hospitalisation Details'!$A$1:$T$2344,18,0)</f>
        <v>tier - 2</v>
      </c>
      <c r="R150" s="29" t="str">
        <f>VLOOKUP(A150,'Hospitalisation Details'!$A$1:$T$2344,20,0)</f>
        <v>R1013</v>
      </c>
    </row>
    <row r="151" spans="1:18">
      <c r="A151" t="s">
        <v>2220</v>
      </c>
      <c r="B151" s="22" t="str">
        <f>VLOOKUP(A151,'Customer Names'!A151:$E$2335,4,0)</f>
        <v>Sutter</v>
      </c>
      <c r="C151" s="25">
        <f>VLOOKUP(A151,'Hospitalisation Details'!$A$1:$T$2344,9,0)</f>
        <v>29449</v>
      </c>
      <c r="D151" s="26">
        <f>VLOOKUP(A151,'Hospitalisation Details'!$A$1:$T$2344,10,0)</f>
        <v>42</v>
      </c>
      <c r="E151" s="26">
        <f>VLOOKUP(A151,'Hospitalisation Details'!$A$1:$T$2344,11,0)</f>
        <v>1</v>
      </c>
      <c r="F151" s="28">
        <f>VLOOKUP(A151,'Medical Examinations'!$A$1:$L$2336,2,0)</f>
        <v>26.07</v>
      </c>
      <c r="G151" s="28">
        <f>VLOOKUP(A151,'Medical Examinations'!$A$1:$L$2336,4,0)</f>
        <v>5.32</v>
      </c>
      <c r="H151" s="30" t="str">
        <f>VLOOKUP(A151,'Medical Examinations'!$A$1:$L$2336,3,0)</f>
        <v>Overweight</v>
      </c>
      <c r="I151" s="30" t="str">
        <f>VLOOKUP(A151,'Medical Examinations'!$A$1:$L$2336,5,0)</f>
        <v>Normal</v>
      </c>
      <c r="J151" s="27" t="str">
        <f>VLOOKUP(A151,'Medical Examinations'!$A$1:$L$2336,6,0)</f>
        <v>No</v>
      </c>
      <c r="K151" s="27" t="str">
        <f>VLOOKUP(A151,'Medical Examinations'!$A$1:$L$2336,7,0)</f>
        <v>No</v>
      </c>
      <c r="L151" s="27">
        <f>VLOOKUP(A151,'Medical Examinations'!$A$1:$L$2336,10,0)</f>
        <v>0</v>
      </c>
      <c r="M151" s="27" t="str">
        <f>VLOOKUP(A151,'Medical Examinations'!$A$1:$L$2336,12,0)</f>
        <v>yes</v>
      </c>
      <c r="N151" s="27" t="str">
        <f>VLOOKUP(A151,'Medical Examinations'!$A$1:$L$2336,8,0)</f>
        <v>No</v>
      </c>
      <c r="O151" s="29">
        <f>VLOOKUP(A151,'Hospitalisation Details'!$A$1:$T$2344,12,0)</f>
        <v>38245.589999999997</v>
      </c>
      <c r="P151" s="29" t="str">
        <f>VLOOKUP(A151,'Hospitalisation Details'!$A$1:$T$2344,15,0)</f>
        <v>tier - 1</v>
      </c>
      <c r="Q151" s="29" t="str">
        <f>VLOOKUP(A151,'Hospitalisation Details'!$A$1:$T$2344,18,0)</f>
        <v>tier - 2</v>
      </c>
      <c r="R151" s="29" t="str">
        <f>VLOOKUP(A151,'Hospitalisation Details'!$A$1:$T$2344,20,0)</f>
        <v>R1013</v>
      </c>
    </row>
    <row r="152" spans="1:18">
      <c r="A152" t="s">
        <v>2219</v>
      </c>
      <c r="B152" s="22" t="str">
        <f>VLOOKUP(A152,'Customer Names'!A152:$E$2335,4,0)</f>
        <v>Yesian</v>
      </c>
      <c r="C152" s="25">
        <f>VLOOKUP(A152,'Hospitalisation Details'!$A$1:$T$2344,9,0)</f>
        <v>23544</v>
      </c>
      <c r="D152" s="26">
        <f>VLOOKUP(A152,'Hospitalisation Details'!$A$1:$T$2344,10,0)</f>
        <v>58</v>
      </c>
      <c r="E152" s="26">
        <f>VLOOKUP(A152,'Hospitalisation Details'!$A$1:$T$2344,11,0)</f>
        <v>0</v>
      </c>
      <c r="F152" s="28">
        <f>VLOOKUP(A152,'Medical Examinations'!$A$1:$L$2336,2,0)</f>
        <v>36.54</v>
      </c>
      <c r="G152" s="28">
        <f>VLOOKUP(A152,'Medical Examinations'!$A$1:$L$2336,4,0)</f>
        <v>4.46</v>
      </c>
      <c r="H152" s="30" t="str">
        <f>VLOOKUP(A152,'Medical Examinations'!$A$1:$L$2336,3,0)</f>
        <v>Obesity</v>
      </c>
      <c r="I152" s="30" t="str">
        <f>VLOOKUP(A152,'Medical Examinations'!$A$1:$L$2336,5,0)</f>
        <v>Normal</v>
      </c>
      <c r="J152" s="27" t="str">
        <f>VLOOKUP(A152,'Medical Examinations'!$A$1:$L$2336,6,0)</f>
        <v>yes</v>
      </c>
      <c r="K152" s="27" t="str">
        <f>VLOOKUP(A152,'Medical Examinations'!$A$1:$L$2336,7,0)</f>
        <v>No</v>
      </c>
      <c r="L152" s="27">
        <f>VLOOKUP(A152,'Medical Examinations'!$A$1:$L$2336,10,0)</f>
        <v>1</v>
      </c>
      <c r="M152" s="27" t="str">
        <f>VLOOKUP(A152,'Medical Examinations'!$A$1:$L$2336,12,0)</f>
        <v>yes</v>
      </c>
      <c r="N152" s="27" t="str">
        <f>VLOOKUP(A152,'Medical Examinations'!$A$1:$L$2336,8,0)</f>
        <v>No</v>
      </c>
      <c r="O152" s="29">
        <f>VLOOKUP(A152,'Hospitalisation Details'!$A$1:$T$2344,12,0)</f>
        <v>38241.74</v>
      </c>
      <c r="P152" s="29" t="str">
        <f>VLOOKUP(A152,'Hospitalisation Details'!$A$1:$T$2344,15,0)</f>
        <v>tier - 2</v>
      </c>
      <c r="Q152" s="29" t="str">
        <f>VLOOKUP(A152,'Hospitalisation Details'!$A$1:$T$2344,18,0)</f>
        <v>tier - 3</v>
      </c>
      <c r="R152" s="29" t="str">
        <f>VLOOKUP(A152,'Hospitalisation Details'!$A$1:$T$2344,20,0)</f>
        <v>R1011</v>
      </c>
    </row>
    <row r="153" spans="1:18">
      <c r="A153" t="s">
        <v>2218</v>
      </c>
      <c r="B153" s="22" t="str">
        <f>VLOOKUP(A153,'Customer Names'!A153:$E$2335,4,0)</f>
        <v>Meers</v>
      </c>
      <c r="C153" s="25">
        <f>VLOOKUP(A153,'Hospitalisation Details'!$A$1:$T$2344,9,0)</f>
        <v>32759</v>
      </c>
      <c r="D153" s="26">
        <f>VLOOKUP(A153,'Hospitalisation Details'!$A$1:$T$2344,10,0)</f>
        <v>33</v>
      </c>
      <c r="E153" s="26">
        <f>VLOOKUP(A153,'Hospitalisation Details'!$A$1:$T$2344,11,0)</f>
        <v>3</v>
      </c>
      <c r="F153" s="28">
        <f>VLOOKUP(A153,'Medical Examinations'!$A$1:$L$2336,2,0)</f>
        <v>51.64</v>
      </c>
      <c r="G153" s="28">
        <f>VLOOKUP(A153,'Medical Examinations'!$A$1:$L$2336,4,0)</f>
        <v>5.65</v>
      </c>
      <c r="H153" s="30" t="str">
        <f>VLOOKUP(A153,'Medical Examinations'!$A$1:$L$2336,3,0)</f>
        <v>Obesity</v>
      </c>
      <c r="I153" s="30" t="str">
        <f>VLOOKUP(A153,'Medical Examinations'!$A$1:$L$2336,5,0)</f>
        <v>Normal</v>
      </c>
      <c r="J153" s="27" t="str">
        <f>VLOOKUP(A153,'Medical Examinations'!$A$1:$L$2336,6,0)</f>
        <v>No</v>
      </c>
      <c r="K153" s="27" t="str">
        <f>VLOOKUP(A153,'Medical Examinations'!$A$1:$L$2336,7,0)</f>
        <v>No</v>
      </c>
      <c r="L153" s="27">
        <f>VLOOKUP(A153,'Medical Examinations'!$A$1:$L$2336,10,0)</f>
        <v>0</v>
      </c>
      <c r="M153" s="27" t="str">
        <f>VLOOKUP(A153,'Medical Examinations'!$A$1:$L$2336,12,0)</f>
        <v>yes</v>
      </c>
      <c r="N153" s="27" t="str">
        <f>VLOOKUP(A153,'Medical Examinations'!$A$1:$L$2336,8,0)</f>
        <v>No</v>
      </c>
      <c r="O153" s="29">
        <f>VLOOKUP(A153,'Hospitalisation Details'!$A$1:$T$2344,12,0)</f>
        <v>38237.339999999997</v>
      </c>
      <c r="P153" s="29" t="str">
        <f>VLOOKUP(A153,'Hospitalisation Details'!$A$1:$T$2344,15,0)</f>
        <v>tier - 2</v>
      </c>
      <c r="Q153" s="29" t="str">
        <f>VLOOKUP(A153,'Hospitalisation Details'!$A$1:$T$2344,18,0)</f>
        <v>tier - 3</v>
      </c>
      <c r="R153" s="29" t="str">
        <f>VLOOKUP(A153,'Hospitalisation Details'!$A$1:$T$2344,20,0)</f>
        <v>R1011</v>
      </c>
    </row>
    <row r="154" spans="1:18">
      <c r="A154" t="s">
        <v>2217</v>
      </c>
      <c r="B154" s="22" t="str">
        <f>VLOOKUP(A154,'Customer Names'!A154:$E$2335,4,0)</f>
        <v>Conlon</v>
      </c>
      <c r="C154" s="25">
        <f>VLOOKUP(A154,'Hospitalisation Details'!$A$1:$T$2344,9,0)</f>
        <v>26622</v>
      </c>
      <c r="D154" s="26">
        <f>VLOOKUP(A154,'Hospitalisation Details'!$A$1:$T$2344,10,0)</f>
        <v>50</v>
      </c>
      <c r="E154" s="26">
        <f>VLOOKUP(A154,'Hospitalisation Details'!$A$1:$T$2344,11,0)</f>
        <v>0</v>
      </c>
      <c r="F154" s="28">
        <f>VLOOKUP(A154,'Medical Examinations'!$A$1:$L$2336,2,0)</f>
        <v>42.83</v>
      </c>
      <c r="G154" s="28">
        <f>VLOOKUP(A154,'Medical Examinations'!$A$1:$L$2336,4,0)</f>
        <v>6.04</v>
      </c>
      <c r="H154" s="30" t="str">
        <f>VLOOKUP(A154,'Medical Examinations'!$A$1:$L$2336,3,0)</f>
        <v>Obesity</v>
      </c>
      <c r="I154" s="30" t="str">
        <f>VLOOKUP(A154,'Medical Examinations'!$A$1:$L$2336,5,0)</f>
        <v>Pre-diabetes</v>
      </c>
      <c r="J154" s="27" t="str">
        <f>VLOOKUP(A154,'Medical Examinations'!$A$1:$L$2336,6,0)</f>
        <v>No</v>
      </c>
      <c r="K154" s="27" t="str">
        <f>VLOOKUP(A154,'Medical Examinations'!$A$1:$L$2336,7,0)</f>
        <v>No</v>
      </c>
      <c r="L154" s="27">
        <f>VLOOKUP(A154,'Medical Examinations'!$A$1:$L$2336,10,0)</f>
        <v>2</v>
      </c>
      <c r="M154" s="27" t="str">
        <f>VLOOKUP(A154,'Medical Examinations'!$A$1:$L$2336,12,0)</f>
        <v>yes</v>
      </c>
      <c r="N154" s="27" t="str">
        <f>VLOOKUP(A154,'Medical Examinations'!$A$1:$L$2336,8,0)</f>
        <v>No</v>
      </c>
      <c r="O154" s="29">
        <f>VLOOKUP(A154,'Hospitalisation Details'!$A$1:$T$2344,12,0)</f>
        <v>38189.1</v>
      </c>
      <c r="P154" s="29" t="str">
        <f>VLOOKUP(A154,'Hospitalisation Details'!$A$1:$T$2344,15,0)</f>
        <v>tier - 2</v>
      </c>
      <c r="Q154" s="29" t="str">
        <f>VLOOKUP(A154,'Hospitalisation Details'!$A$1:$T$2344,18,0)</f>
        <v>tier - 2</v>
      </c>
      <c r="R154" s="29" t="str">
        <f>VLOOKUP(A154,'Hospitalisation Details'!$A$1:$T$2344,20,0)</f>
        <v>R1011</v>
      </c>
    </row>
    <row r="155" spans="1:18">
      <c r="A155" t="s">
        <v>2216</v>
      </c>
      <c r="B155" s="22" t="str">
        <f>VLOOKUP(A155,'Customer Names'!A155:$E$2335,4,0)</f>
        <v>Arnstein</v>
      </c>
      <c r="C155" s="25">
        <f>VLOOKUP(A155,'Hospitalisation Details'!$A$1:$T$2344,9,0)</f>
        <v>36005</v>
      </c>
      <c r="D155" s="26">
        <f>VLOOKUP(A155,'Hospitalisation Details'!$A$1:$T$2344,10,0)</f>
        <v>24</v>
      </c>
      <c r="E155" s="26">
        <f>VLOOKUP(A155,'Hospitalisation Details'!$A$1:$T$2344,11,0)</f>
        <v>0</v>
      </c>
      <c r="F155" s="28">
        <f>VLOOKUP(A155,'Medical Examinations'!$A$1:$L$2336,2,0)</f>
        <v>40.15</v>
      </c>
      <c r="G155" s="28">
        <f>VLOOKUP(A155,'Medical Examinations'!$A$1:$L$2336,4,0)</f>
        <v>5.76</v>
      </c>
      <c r="H155" s="30" t="str">
        <f>VLOOKUP(A155,'Medical Examinations'!$A$1:$L$2336,3,0)</f>
        <v>Obesity</v>
      </c>
      <c r="I155" s="30" t="str">
        <f>VLOOKUP(A155,'Medical Examinations'!$A$1:$L$2336,5,0)</f>
        <v>Pre-diabetes</v>
      </c>
      <c r="J155" s="27" t="str">
        <f>VLOOKUP(A155,'Medical Examinations'!$A$1:$L$2336,6,0)</f>
        <v>No</v>
      </c>
      <c r="K155" s="27" t="str">
        <f>VLOOKUP(A155,'Medical Examinations'!$A$1:$L$2336,7,0)</f>
        <v>No</v>
      </c>
      <c r="L155" s="27">
        <f>VLOOKUP(A155,'Medical Examinations'!$A$1:$L$2336,10,0)</f>
        <v>1</v>
      </c>
      <c r="M155" s="27" t="str">
        <f>VLOOKUP(A155,'Medical Examinations'!$A$1:$L$2336,12,0)</f>
        <v>yes</v>
      </c>
      <c r="N155" s="27" t="str">
        <f>VLOOKUP(A155,'Medical Examinations'!$A$1:$L$2336,8,0)</f>
        <v>No</v>
      </c>
      <c r="O155" s="29">
        <f>VLOOKUP(A155,'Hospitalisation Details'!$A$1:$T$2344,12,0)</f>
        <v>38126.25</v>
      </c>
      <c r="P155" s="29" t="str">
        <f>VLOOKUP(A155,'Hospitalisation Details'!$A$1:$T$2344,15,0)</f>
        <v>tier - 1</v>
      </c>
      <c r="Q155" s="29" t="str">
        <f>VLOOKUP(A155,'Hospitalisation Details'!$A$1:$T$2344,18,0)</f>
        <v>tier - 3</v>
      </c>
      <c r="R155" s="29" t="str">
        <f>VLOOKUP(A155,'Hospitalisation Details'!$A$1:$T$2344,20,0)</f>
        <v>R1013</v>
      </c>
    </row>
    <row r="156" spans="1:18">
      <c r="A156" t="s">
        <v>2215</v>
      </c>
      <c r="B156" s="22" t="str">
        <f>VLOOKUP(A156,'Customer Names'!A156:$E$2335,4,0)</f>
        <v>Jurek</v>
      </c>
      <c r="C156" s="25">
        <f>VLOOKUP(A156,'Hospitalisation Details'!$A$1:$T$2344,9,0)</f>
        <v>29107</v>
      </c>
      <c r="D156" s="26">
        <f>VLOOKUP(A156,'Hospitalisation Details'!$A$1:$T$2344,10,0)</f>
        <v>43</v>
      </c>
      <c r="E156" s="26">
        <f>VLOOKUP(A156,'Hospitalisation Details'!$A$1:$T$2344,11,0)</f>
        <v>0</v>
      </c>
      <c r="F156" s="28">
        <f>VLOOKUP(A156,'Medical Examinations'!$A$1:$L$2336,2,0)</f>
        <v>27.8</v>
      </c>
      <c r="G156" s="28">
        <f>VLOOKUP(A156,'Medical Examinations'!$A$1:$L$2336,4,0)</f>
        <v>4.3600000000000003</v>
      </c>
      <c r="H156" s="30" t="str">
        <f>VLOOKUP(A156,'Medical Examinations'!$A$1:$L$2336,3,0)</f>
        <v>Overweight</v>
      </c>
      <c r="I156" s="30" t="str">
        <f>VLOOKUP(A156,'Medical Examinations'!$A$1:$L$2336,5,0)</f>
        <v>Normal</v>
      </c>
      <c r="J156" s="27" t="str">
        <f>VLOOKUP(A156,'Medical Examinations'!$A$1:$L$2336,6,0)</f>
        <v>No</v>
      </c>
      <c r="K156" s="27" t="str">
        <f>VLOOKUP(A156,'Medical Examinations'!$A$1:$L$2336,7,0)</f>
        <v>No</v>
      </c>
      <c r="L156" s="27">
        <f>VLOOKUP(A156,'Medical Examinations'!$A$1:$L$2336,10,0)</f>
        <v>1</v>
      </c>
      <c r="M156" s="27" t="str">
        <f>VLOOKUP(A156,'Medical Examinations'!$A$1:$L$2336,12,0)</f>
        <v>yes</v>
      </c>
      <c r="N156" s="27" t="str">
        <f>VLOOKUP(A156,'Medical Examinations'!$A$1:$L$2336,8,0)</f>
        <v>Yes</v>
      </c>
      <c r="O156" s="29">
        <f>VLOOKUP(A156,'Hospitalisation Details'!$A$1:$T$2344,12,0)</f>
        <v>37829.72</v>
      </c>
      <c r="P156" s="29" t="str">
        <f>VLOOKUP(A156,'Hospitalisation Details'!$A$1:$T$2344,15,0)</f>
        <v>tier - 1</v>
      </c>
      <c r="Q156" s="29" t="str">
        <f>VLOOKUP(A156,'Hospitalisation Details'!$A$1:$T$2344,18,0)</f>
        <v>tier - 2</v>
      </c>
      <c r="R156" s="29" t="str">
        <f>VLOOKUP(A156,'Hospitalisation Details'!$A$1:$T$2344,20,0)</f>
        <v>R1011</v>
      </c>
    </row>
    <row r="157" spans="1:18">
      <c r="A157" t="s">
        <v>2214</v>
      </c>
      <c r="B157" s="22" t="str">
        <f>VLOOKUP(A157,'Customer Names'!A157:$E$2335,4,0)</f>
        <v>Thill</v>
      </c>
      <c r="C157" s="25">
        <f>VLOOKUP(A157,'Hospitalisation Details'!$A$1:$T$2344,9,0)</f>
        <v>30523</v>
      </c>
      <c r="D157" s="26">
        <f>VLOOKUP(A157,'Hospitalisation Details'!$A$1:$T$2344,10,0)</f>
        <v>39</v>
      </c>
      <c r="E157" s="26">
        <f>VLOOKUP(A157,'Hospitalisation Details'!$A$1:$T$2344,11,0)</f>
        <v>3</v>
      </c>
      <c r="F157" s="28">
        <f>VLOOKUP(A157,'Medical Examinations'!$A$1:$L$2336,2,0)</f>
        <v>45.81</v>
      </c>
      <c r="G157" s="28">
        <f>VLOOKUP(A157,'Medical Examinations'!$A$1:$L$2336,4,0)</f>
        <v>4.76</v>
      </c>
      <c r="H157" s="30" t="str">
        <f>VLOOKUP(A157,'Medical Examinations'!$A$1:$L$2336,3,0)</f>
        <v>Obesity</v>
      </c>
      <c r="I157" s="30" t="str">
        <f>VLOOKUP(A157,'Medical Examinations'!$A$1:$L$2336,5,0)</f>
        <v>Normal</v>
      </c>
      <c r="J157" s="27" t="str">
        <f>VLOOKUP(A157,'Medical Examinations'!$A$1:$L$2336,6,0)</f>
        <v>yes</v>
      </c>
      <c r="K157" s="27" t="str">
        <f>VLOOKUP(A157,'Medical Examinations'!$A$1:$L$2336,7,0)</f>
        <v>No</v>
      </c>
      <c r="L157" s="27">
        <f>VLOOKUP(A157,'Medical Examinations'!$A$1:$L$2336,10,0)</f>
        <v>1</v>
      </c>
      <c r="M157" s="27" t="str">
        <f>VLOOKUP(A157,'Medical Examinations'!$A$1:$L$2336,12,0)</f>
        <v>yes</v>
      </c>
      <c r="N157" s="27" t="str">
        <f>VLOOKUP(A157,'Medical Examinations'!$A$1:$L$2336,8,0)</f>
        <v>Yes</v>
      </c>
      <c r="O157" s="29">
        <f>VLOOKUP(A157,'Hospitalisation Details'!$A$1:$T$2344,12,0)</f>
        <v>37800.980000000003</v>
      </c>
      <c r="P157" s="29" t="str">
        <f>VLOOKUP(A157,'Hospitalisation Details'!$A$1:$T$2344,15,0)</f>
        <v>tier - 2</v>
      </c>
      <c r="Q157" s="29" t="str">
        <f>VLOOKUP(A157,'Hospitalisation Details'!$A$1:$T$2344,18,0)</f>
        <v>tier - 2</v>
      </c>
      <c r="R157" s="29" t="str">
        <f>VLOOKUP(A157,'Hospitalisation Details'!$A$1:$T$2344,20,0)</f>
        <v>R1011</v>
      </c>
    </row>
    <row r="158" spans="1:18">
      <c r="A158" t="s">
        <v>2213</v>
      </c>
      <c r="B158" s="22" t="str">
        <f>VLOOKUP(A158,'Customer Names'!A158:$E$2335,4,0)</f>
        <v>Glaz</v>
      </c>
      <c r="C158" s="25">
        <f>VLOOKUP(A158,'Hospitalisation Details'!$A$1:$T$2344,9,0)</f>
        <v>31639</v>
      </c>
      <c r="D158" s="26">
        <f>VLOOKUP(A158,'Hospitalisation Details'!$A$1:$T$2344,10,0)</f>
        <v>36</v>
      </c>
      <c r="E158" s="26">
        <f>VLOOKUP(A158,'Hospitalisation Details'!$A$1:$T$2344,11,0)</f>
        <v>0</v>
      </c>
      <c r="F158" s="28">
        <f>VLOOKUP(A158,'Medical Examinations'!$A$1:$L$2336,2,0)</f>
        <v>34.43</v>
      </c>
      <c r="G158" s="28">
        <f>VLOOKUP(A158,'Medical Examinations'!$A$1:$L$2336,4,0)</f>
        <v>10.82</v>
      </c>
      <c r="H158" s="30" t="str">
        <f>VLOOKUP(A158,'Medical Examinations'!$A$1:$L$2336,3,0)</f>
        <v>Obesity</v>
      </c>
      <c r="I158" s="30" t="str">
        <f>VLOOKUP(A158,'Medical Examinations'!$A$1:$L$2336,5,0)</f>
        <v>Diabetes</v>
      </c>
      <c r="J158" s="27" t="str">
        <f>VLOOKUP(A158,'Medical Examinations'!$A$1:$L$2336,6,0)</f>
        <v>yes</v>
      </c>
      <c r="K158" s="27" t="str">
        <f>VLOOKUP(A158,'Medical Examinations'!$A$1:$L$2336,7,0)</f>
        <v>No</v>
      </c>
      <c r="L158" s="27">
        <f>VLOOKUP(A158,'Medical Examinations'!$A$1:$L$2336,10,0)</f>
        <v>1</v>
      </c>
      <c r="M158" s="27" t="str">
        <f>VLOOKUP(A158,'Medical Examinations'!$A$1:$L$2336,12,0)</f>
        <v>yes</v>
      </c>
      <c r="N158" s="27" t="str">
        <f>VLOOKUP(A158,'Medical Examinations'!$A$1:$L$2336,8,0)</f>
        <v>No</v>
      </c>
      <c r="O158" s="29">
        <f>VLOOKUP(A158,'Hospitalisation Details'!$A$1:$T$2344,12,0)</f>
        <v>37742.58</v>
      </c>
      <c r="P158" s="29" t="str">
        <f>VLOOKUP(A158,'Hospitalisation Details'!$A$1:$T$2344,15,0)</f>
        <v>tier - 1</v>
      </c>
      <c r="Q158" s="29" t="str">
        <f>VLOOKUP(A158,'Hospitalisation Details'!$A$1:$T$2344,18,0)</f>
        <v>tier - 1</v>
      </c>
      <c r="R158" s="29" t="str">
        <f>VLOOKUP(A158,'Hospitalisation Details'!$A$1:$T$2344,20,0)</f>
        <v>R1013</v>
      </c>
    </row>
    <row r="159" spans="1:18">
      <c r="A159" t="s">
        <v>2212</v>
      </c>
      <c r="B159" s="22" t="str">
        <f>VLOOKUP(A159,'Customer Names'!A159:$E$2335,4,0)</f>
        <v>Sampson</v>
      </c>
      <c r="C159" s="25">
        <f>VLOOKUP(A159,'Hospitalisation Details'!$A$1:$T$2344,9,0)</f>
        <v>28021</v>
      </c>
      <c r="D159" s="26">
        <f>VLOOKUP(A159,'Hospitalisation Details'!$A$1:$T$2344,10,0)</f>
        <v>46</v>
      </c>
      <c r="E159" s="26">
        <f>VLOOKUP(A159,'Hospitalisation Details'!$A$1:$T$2344,11,0)</f>
        <v>2</v>
      </c>
      <c r="F159" s="28">
        <f>VLOOKUP(A159,'Medical Examinations'!$A$1:$L$2336,2,0)</f>
        <v>41.33</v>
      </c>
      <c r="G159" s="28">
        <f>VLOOKUP(A159,'Medical Examinations'!$A$1:$L$2336,4,0)</f>
        <v>4.01</v>
      </c>
      <c r="H159" s="30" t="str">
        <f>VLOOKUP(A159,'Medical Examinations'!$A$1:$L$2336,3,0)</f>
        <v>Obesity</v>
      </c>
      <c r="I159" s="30" t="str">
        <f>VLOOKUP(A159,'Medical Examinations'!$A$1:$L$2336,5,0)</f>
        <v>Normal</v>
      </c>
      <c r="J159" s="27" t="str">
        <f>VLOOKUP(A159,'Medical Examinations'!$A$1:$L$2336,6,0)</f>
        <v>yes</v>
      </c>
      <c r="K159" s="27" t="str">
        <f>VLOOKUP(A159,'Medical Examinations'!$A$1:$L$2336,7,0)</f>
        <v>No</v>
      </c>
      <c r="L159" s="27">
        <f>VLOOKUP(A159,'Medical Examinations'!$A$1:$L$2336,10,0)</f>
        <v>0</v>
      </c>
      <c r="M159" s="27" t="str">
        <f>VLOOKUP(A159,'Medical Examinations'!$A$1:$L$2336,12,0)</f>
        <v>yes</v>
      </c>
      <c r="N159" s="27" t="str">
        <f>VLOOKUP(A159,'Medical Examinations'!$A$1:$L$2336,8,0)</f>
        <v>No</v>
      </c>
      <c r="O159" s="29">
        <f>VLOOKUP(A159,'Hospitalisation Details'!$A$1:$T$2344,12,0)</f>
        <v>37735.199999999997</v>
      </c>
      <c r="P159" s="29" t="str">
        <f>VLOOKUP(A159,'Hospitalisation Details'!$A$1:$T$2344,15,0)</f>
        <v>tier - 2</v>
      </c>
      <c r="Q159" s="29" t="str">
        <f>VLOOKUP(A159,'Hospitalisation Details'!$A$1:$T$2344,18,0)</f>
        <v>tier - 2</v>
      </c>
      <c r="R159" s="29" t="str">
        <f>VLOOKUP(A159,'Hospitalisation Details'!$A$1:$T$2344,20,0)</f>
        <v>R1011</v>
      </c>
    </row>
    <row r="160" spans="1:18">
      <c r="A160" t="s">
        <v>2211</v>
      </c>
      <c r="B160" s="22" t="str">
        <f>VLOOKUP(A160,'Customer Names'!A160:$E$2335,4,0)</f>
        <v>Duliba</v>
      </c>
      <c r="C160" s="25">
        <f>VLOOKUP(A160,'Hospitalisation Details'!$A$1:$T$2344,9,0)</f>
        <v>32426</v>
      </c>
      <c r="D160" s="26">
        <f>VLOOKUP(A160,'Hospitalisation Details'!$A$1:$T$2344,10,0)</f>
        <v>34</v>
      </c>
      <c r="E160" s="26">
        <f>VLOOKUP(A160,'Hospitalisation Details'!$A$1:$T$2344,11,0)</f>
        <v>1</v>
      </c>
      <c r="F160" s="28">
        <f>VLOOKUP(A160,'Medical Examinations'!$A$1:$L$2336,2,0)</f>
        <v>31.92</v>
      </c>
      <c r="G160" s="28">
        <f>VLOOKUP(A160,'Medical Examinations'!$A$1:$L$2336,4,0)</f>
        <v>5.12</v>
      </c>
      <c r="H160" s="30" t="str">
        <f>VLOOKUP(A160,'Medical Examinations'!$A$1:$L$2336,3,0)</f>
        <v>Obesity</v>
      </c>
      <c r="I160" s="30" t="str">
        <f>VLOOKUP(A160,'Medical Examinations'!$A$1:$L$2336,5,0)</f>
        <v>Normal</v>
      </c>
      <c r="J160" s="27" t="str">
        <f>VLOOKUP(A160,'Medical Examinations'!$A$1:$L$2336,6,0)</f>
        <v>yes</v>
      </c>
      <c r="K160" s="27" t="str">
        <f>VLOOKUP(A160,'Medical Examinations'!$A$1:$L$2336,7,0)</f>
        <v>No</v>
      </c>
      <c r="L160" s="27">
        <f>VLOOKUP(A160,'Medical Examinations'!$A$1:$L$2336,10,0)</f>
        <v>1</v>
      </c>
      <c r="M160" s="27" t="str">
        <f>VLOOKUP(A160,'Medical Examinations'!$A$1:$L$2336,12,0)</f>
        <v>yes</v>
      </c>
      <c r="N160" s="27" t="str">
        <f>VLOOKUP(A160,'Medical Examinations'!$A$1:$L$2336,8,0)</f>
        <v>No</v>
      </c>
      <c r="O160" s="29">
        <f>VLOOKUP(A160,'Hospitalisation Details'!$A$1:$T$2344,12,0)</f>
        <v>37701.879999999997</v>
      </c>
      <c r="P160" s="29" t="str">
        <f>VLOOKUP(A160,'Hospitalisation Details'!$A$1:$T$2344,15,0)</f>
        <v>tier - 2</v>
      </c>
      <c r="Q160" s="29" t="str">
        <f>VLOOKUP(A160,'Hospitalisation Details'!$A$1:$T$2344,18,0)</f>
        <v>tier - 3</v>
      </c>
      <c r="R160" s="29" t="str">
        <f>VLOOKUP(A160,'Hospitalisation Details'!$A$1:$T$2344,20,0)</f>
        <v>R1023</v>
      </c>
    </row>
    <row r="161" spans="1:18">
      <c r="A161" t="s">
        <v>2210</v>
      </c>
      <c r="B161" s="22" t="str">
        <f>VLOOKUP(A161,'Customer Names'!A161:$E$2335,4,0)</f>
        <v>Tanguay</v>
      </c>
      <c r="C161" s="25">
        <f>VLOOKUP(A161,'Hospitalisation Details'!$A$1:$T$2344,9,0)</f>
        <v>25869</v>
      </c>
      <c r="D161" s="26">
        <f>VLOOKUP(A161,'Hospitalisation Details'!$A$1:$T$2344,10,0)</f>
        <v>52</v>
      </c>
      <c r="E161" s="26">
        <f>VLOOKUP(A161,'Hospitalisation Details'!$A$1:$T$2344,11,0)</f>
        <v>0</v>
      </c>
      <c r="F161" s="28">
        <f>VLOOKUP(A161,'Medical Examinations'!$A$1:$L$2336,2,0)</f>
        <v>39.799999999999997</v>
      </c>
      <c r="G161" s="28">
        <f>VLOOKUP(A161,'Medical Examinations'!$A$1:$L$2336,4,0)</f>
        <v>10.54</v>
      </c>
      <c r="H161" s="30" t="str">
        <f>VLOOKUP(A161,'Medical Examinations'!$A$1:$L$2336,3,0)</f>
        <v>Obesity</v>
      </c>
      <c r="I161" s="30" t="str">
        <f>VLOOKUP(A161,'Medical Examinations'!$A$1:$L$2336,5,0)</f>
        <v>Diabetes</v>
      </c>
      <c r="J161" s="27" t="str">
        <f>VLOOKUP(A161,'Medical Examinations'!$A$1:$L$2336,6,0)</f>
        <v>yes</v>
      </c>
      <c r="K161" s="27" t="str">
        <f>VLOOKUP(A161,'Medical Examinations'!$A$1:$L$2336,7,0)</f>
        <v>No</v>
      </c>
      <c r="L161" s="27">
        <f>VLOOKUP(A161,'Medical Examinations'!$A$1:$L$2336,10,0)</f>
        <v>2</v>
      </c>
      <c r="M161" s="27" t="str">
        <f>VLOOKUP(A161,'Medical Examinations'!$A$1:$L$2336,12,0)</f>
        <v>yes</v>
      </c>
      <c r="N161" s="27" t="str">
        <f>VLOOKUP(A161,'Medical Examinations'!$A$1:$L$2336,8,0)</f>
        <v>No</v>
      </c>
      <c r="O161" s="29">
        <f>VLOOKUP(A161,'Hospitalisation Details'!$A$1:$T$2344,12,0)</f>
        <v>37675.06</v>
      </c>
      <c r="P161" s="29" t="str">
        <f>VLOOKUP(A161,'Hospitalisation Details'!$A$1:$T$2344,15,0)</f>
        <v>tier - 2</v>
      </c>
      <c r="Q161" s="29" t="str">
        <f>VLOOKUP(A161,'Hospitalisation Details'!$A$1:$T$2344,18,0)</f>
        <v>tier - 3</v>
      </c>
      <c r="R161" s="29" t="str">
        <f>VLOOKUP(A161,'Hospitalisation Details'!$A$1:$T$2344,20,0)</f>
        <v>R1011</v>
      </c>
    </row>
    <row r="162" spans="1:18">
      <c r="A162" t="s">
        <v>2209</v>
      </c>
      <c r="B162" s="22" t="str">
        <f>VLOOKUP(A162,'Customer Names'!A162:$E$2335,4,0)</f>
        <v>McClelland</v>
      </c>
      <c r="C162" s="25">
        <f>VLOOKUP(A162,'Hospitalisation Details'!$A$1:$T$2344,9,0)</f>
        <v>30122</v>
      </c>
      <c r="D162" s="26">
        <f>VLOOKUP(A162,'Hospitalisation Details'!$A$1:$T$2344,10,0)</f>
        <v>40</v>
      </c>
      <c r="E162" s="26">
        <f>VLOOKUP(A162,'Hospitalisation Details'!$A$1:$T$2344,11,0)</f>
        <v>3</v>
      </c>
      <c r="F162" s="28">
        <f>VLOOKUP(A162,'Medical Examinations'!$A$1:$L$2336,2,0)</f>
        <v>42.82</v>
      </c>
      <c r="G162" s="28">
        <f>VLOOKUP(A162,'Medical Examinations'!$A$1:$L$2336,4,0)</f>
        <v>4.21</v>
      </c>
      <c r="H162" s="30" t="str">
        <f>VLOOKUP(A162,'Medical Examinations'!$A$1:$L$2336,3,0)</f>
        <v>Obesity</v>
      </c>
      <c r="I162" s="30" t="str">
        <f>VLOOKUP(A162,'Medical Examinations'!$A$1:$L$2336,5,0)</f>
        <v>Normal</v>
      </c>
      <c r="J162" s="27" t="str">
        <f>VLOOKUP(A162,'Medical Examinations'!$A$1:$L$2336,6,0)</f>
        <v>No</v>
      </c>
      <c r="K162" s="27" t="str">
        <f>VLOOKUP(A162,'Medical Examinations'!$A$1:$L$2336,7,0)</f>
        <v>No</v>
      </c>
      <c r="L162" s="27">
        <f>VLOOKUP(A162,'Medical Examinations'!$A$1:$L$2336,10,0)</f>
        <v>0</v>
      </c>
      <c r="M162" s="27" t="str">
        <f>VLOOKUP(A162,'Medical Examinations'!$A$1:$L$2336,12,0)</f>
        <v>yes</v>
      </c>
      <c r="N162" s="27" t="str">
        <f>VLOOKUP(A162,'Medical Examinations'!$A$1:$L$2336,8,0)</f>
        <v>No</v>
      </c>
      <c r="O162" s="29">
        <f>VLOOKUP(A162,'Hospitalisation Details'!$A$1:$T$2344,12,0)</f>
        <v>37650.74</v>
      </c>
      <c r="P162" s="29" t="str">
        <f>VLOOKUP(A162,'Hospitalisation Details'!$A$1:$T$2344,15,0)</f>
        <v>tier - 2</v>
      </c>
      <c r="Q162" s="29" t="str">
        <f>VLOOKUP(A162,'Hospitalisation Details'!$A$1:$T$2344,18,0)</f>
        <v>tier - 2</v>
      </c>
      <c r="R162" s="29" t="str">
        <f>VLOOKUP(A162,'Hospitalisation Details'!$A$1:$T$2344,20,0)</f>
        <v>R1012</v>
      </c>
    </row>
    <row r="163" spans="1:18">
      <c r="A163" t="s">
        <v>2208</v>
      </c>
      <c r="B163" s="22" t="str">
        <f>VLOOKUP(A163,'Customer Names'!A163:$E$2335,4,0)</f>
        <v>Gorman</v>
      </c>
      <c r="C163" s="25">
        <f>VLOOKUP(A163,'Hospitalisation Details'!$A$1:$T$2344,9,0)</f>
        <v>33193</v>
      </c>
      <c r="D163" s="26">
        <f>VLOOKUP(A163,'Hospitalisation Details'!$A$1:$T$2344,10,0)</f>
        <v>32</v>
      </c>
      <c r="E163" s="26">
        <f>VLOOKUP(A163,'Hospitalisation Details'!$A$1:$T$2344,11,0)</f>
        <v>1</v>
      </c>
      <c r="F163" s="28">
        <f>VLOOKUP(A163,'Medical Examinations'!$A$1:$L$2336,2,0)</f>
        <v>33.630000000000003</v>
      </c>
      <c r="G163" s="28">
        <f>VLOOKUP(A163,'Medical Examinations'!$A$1:$L$2336,4,0)</f>
        <v>5.42</v>
      </c>
      <c r="H163" s="30" t="str">
        <f>VLOOKUP(A163,'Medical Examinations'!$A$1:$L$2336,3,0)</f>
        <v>Obesity</v>
      </c>
      <c r="I163" s="30" t="str">
        <f>VLOOKUP(A163,'Medical Examinations'!$A$1:$L$2336,5,0)</f>
        <v>Normal</v>
      </c>
      <c r="J163" s="27" t="str">
        <f>VLOOKUP(A163,'Medical Examinations'!$A$1:$L$2336,6,0)</f>
        <v>No</v>
      </c>
      <c r="K163" s="27" t="str">
        <f>VLOOKUP(A163,'Medical Examinations'!$A$1:$L$2336,7,0)</f>
        <v>No</v>
      </c>
      <c r="L163" s="27">
        <f>VLOOKUP(A163,'Medical Examinations'!$A$1:$L$2336,10,0)</f>
        <v>0</v>
      </c>
      <c r="M163" s="27" t="str">
        <f>VLOOKUP(A163,'Medical Examinations'!$A$1:$L$2336,12,0)</f>
        <v>yes</v>
      </c>
      <c r="N163" s="27" t="str">
        <f>VLOOKUP(A163,'Medical Examinations'!$A$1:$L$2336,8,0)</f>
        <v>No</v>
      </c>
      <c r="O163" s="29">
        <f>VLOOKUP(A163,'Hospitalisation Details'!$A$1:$T$2344,12,0)</f>
        <v>37607.53</v>
      </c>
      <c r="P163" s="29" t="str">
        <f>VLOOKUP(A163,'Hospitalisation Details'!$A$1:$T$2344,15,0)</f>
        <v>tier - 1</v>
      </c>
      <c r="Q163" s="29" t="str">
        <f>VLOOKUP(A163,'Hospitalisation Details'!$A$1:$T$2344,18,0)</f>
        <v>tier - 2</v>
      </c>
      <c r="R163" s="29" t="str">
        <f>VLOOKUP(A163,'Hospitalisation Details'!$A$1:$T$2344,20,0)</f>
        <v>R1019</v>
      </c>
    </row>
    <row r="164" spans="1:18">
      <c r="A164" t="s">
        <v>2207</v>
      </c>
      <c r="B164" s="22" t="str">
        <f>VLOOKUP(A164,'Customer Names'!A164:$E$2335,4,0)</f>
        <v>Nishimura</v>
      </c>
      <c r="C164" s="25">
        <f>VLOOKUP(A164,'Hospitalisation Details'!$A$1:$T$2344,9,0)</f>
        <v>36811</v>
      </c>
      <c r="D164" s="26">
        <f>VLOOKUP(A164,'Hospitalisation Details'!$A$1:$T$2344,10,0)</f>
        <v>22</v>
      </c>
      <c r="E164" s="26">
        <f>VLOOKUP(A164,'Hospitalisation Details'!$A$1:$T$2344,11,0)</f>
        <v>2</v>
      </c>
      <c r="F164" s="28">
        <f>VLOOKUP(A164,'Medical Examinations'!$A$1:$L$2336,2,0)</f>
        <v>37.07</v>
      </c>
      <c r="G164" s="28">
        <f>VLOOKUP(A164,'Medical Examinations'!$A$1:$L$2336,4,0)</f>
        <v>4.28</v>
      </c>
      <c r="H164" s="30" t="str">
        <f>VLOOKUP(A164,'Medical Examinations'!$A$1:$L$2336,3,0)</f>
        <v>Obesity</v>
      </c>
      <c r="I164" s="30" t="str">
        <f>VLOOKUP(A164,'Medical Examinations'!$A$1:$L$2336,5,0)</f>
        <v>Normal</v>
      </c>
      <c r="J164" s="27" t="str">
        <f>VLOOKUP(A164,'Medical Examinations'!$A$1:$L$2336,6,0)</f>
        <v>No</v>
      </c>
      <c r="K164" s="27" t="str">
        <f>VLOOKUP(A164,'Medical Examinations'!$A$1:$L$2336,7,0)</f>
        <v>yes</v>
      </c>
      <c r="L164" s="27">
        <f>VLOOKUP(A164,'Medical Examinations'!$A$1:$L$2336,10,0)</f>
        <v>1</v>
      </c>
      <c r="M164" s="27" t="str">
        <f>VLOOKUP(A164,'Medical Examinations'!$A$1:$L$2336,12,0)</f>
        <v>yes</v>
      </c>
      <c r="N164" s="27" t="str">
        <f>VLOOKUP(A164,'Medical Examinations'!$A$1:$L$2336,8,0)</f>
        <v>No</v>
      </c>
      <c r="O164" s="29">
        <f>VLOOKUP(A164,'Hospitalisation Details'!$A$1:$T$2344,12,0)</f>
        <v>37484.449999999997</v>
      </c>
      <c r="P164" s="29" t="str">
        <f>VLOOKUP(A164,'Hospitalisation Details'!$A$1:$T$2344,15,0)</f>
        <v>tier - 1</v>
      </c>
      <c r="Q164" s="29" t="str">
        <f>VLOOKUP(A164,'Hospitalisation Details'!$A$1:$T$2344,18,0)</f>
        <v>tier - 1</v>
      </c>
      <c r="R164" s="29" t="str">
        <f>VLOOKUP(A164,'Hospitalisation Details'!$A$1:$T$2344,20,0)</f>
        <v>R1013</v>
      </c>
    </row>
    <row r="165" spans="1:18">
      <c r="A165" t="s">
        <v>2206</v>
      </c>
      <c r="B165" s="22" t="str">
        <f>VLOOKUP(A165,'Customer Names'!A165:$E$2335,4,0)</f>
        <v>Brimble</v>
      </c>
      <c r="C165" s="25">
        <f>VLOOKUP(A165,'Hospitalisation Details'!$A$1:$T$2344,9,0)</f>
        <v>37526</v>
      </c>
      <c r="D165" s="26">
        <f>VLOOKUP(A165,'Hospitalisation Details'!$A$1:$T$2344,10,0)</f>
        <v>20</v>
      </c>
      <c r="E165" s="26">
        <f>VLOOKUP(A165,'Hospitalisation Details'!$A$1:$T$2344,11,0)</f>
        <v>3</v>
      </c>
      <c r="F165" s="28">
        <f>VLOOKUP(A165,'Medical Examinations'!$A$1:$L$2336,2,0)</f>
        <v>35.625</v>
      </c>
      <c r="G165" s="28">
        <f>VLOOKUP(A165,'Medical Examinations'!$A$1:$L$2336,4,0)</f>
        <v>8.9</v>
      </c>
      <c r="H165" s="30" t="str">
        <f>VLOOKUP(A165,'Medical Examinations'!$A$1:$L$2336,3,0)</f>
        <v>Obesity</v>
      </c>
      <c r="I165" s="30" t="str">
        <f>VLOOKUP(A165,'Medical Examinations'!$A$1:$L$2336,5,0)</f>
        <v>Diabetes</v>
      </c>
      <c r="J165" s="27" t="str">
        <f>VLOOKUP(A165,'Medical Examinations'!$A$1:$L$2336,6,0)</f>
        <v>No</v>
      </c>
      <c r="K165" s="27" t="str">
        <f>VLOOKUP(A165,'Medical Examinations'!$A$1:$L$2336,7,0)</f>
        <v>No</v>
      </c>
      <c r="L165" s="27">
        <f>VLOOKUP(A165,'Medical Examinations'!$A$1:$L$2336,10,0)</f>
        <v>0</v>
      </c>
      <c r="M165" s="27" t="str">
        <f>VLOOKUP(A165,'Medical Examinations'!$A$1:$L$2336,12,0)</f>
        <v>yes</v>
      </c>
      <c r="N165" s="27" t="str">
        <f>VLOOKUP(A165,'Medical Examinations'!$A$1:$L$2336,8,0)</f>
        <v>No</v>
      </c>
      <c r="O165" s="29">
        <f>VLOOKUP(A165,'Hospitalisation Details'!$A$1:$T$2344,12,0)</f>
        <v>37465.339999999997</v>
      </c>
      <c r="P165" s="29" t="str">
        <f>VLOOKUP(A165,'Hospitalisation Details'!$A$1:$T$2344,15,0)</f>
        <v>tier - 1</v>
      </c>
      <c r="Q165" s="29" t="str">
        <f>VLOOKUP(A165,'Hospitalisation Details'!$A$1:$T$2344,18,0)</f>
        <v>tier - 2</v>
      </c>
      <c r="R165" s="29" t="str">
        <f>VLOOKUP(A165,'Hospitalisation Details'!$A$1:$T$2344,20,0)</f>
        <v>R1012</v>
      </c>
    </row>
    <row r="166" spans="1:18">
      <c r="A166" t="s">
        <v>2205</v>
      </c>
      <c r="B166" s="22" t="str">
        <f>VLOOKUP(A166,'Customer Names'!A166:$E$2335,4,0)</f>
        <v>Trenk</v>
      </c>
      <c r="C166" s="25">
        <f>VLOOKUP(A166,'Hospitalisation Details'!$A$1:$T$2344,9,0)</f>
        <v>29070</v>
      </c>
      <c r="D166" s="26">
        <f>VLOOKUP(A166,'Hospitalisation Details'!$A$1:$T$2344,10,0)</f>
        <v>43</v>
      </c>
      <c r="E166" s="26">
        <f>VLOOKUP(A166,'Hospitalisation Details'!$A$1:$T$2344,11,0)</f>
        <v>2</v>
      </c>
      <c r="F166" s="28">
        <f>VLOOKUP(A166,'Medical Examinations'!$A$1:$L$2336,2,0)</f>
        <v>42.69</v>
      </c>
      <c r="G166" s="28">
        <f>VLOOKUP(A166,'Medical Examinations'!$A$1:$L$2336,4,0)</f>
        <v>4.8899999999999997</v>
      </c>
      <c r="H166" s="30" t="str">
        <f>VLOOKUP(A166,'Medical Examinations'!$A$1:$L$2336,3,0)</f>
        <v>Obesity</v>
      </c>
      <c r="I166" s="30" t="str">
        <f>VLOOKUP(A166,'Medical Examinations'!$A$1:$L$2336,5,0)</f>
        <v>Normal</v>
      </c>
      <c r="J166" s="27" t="str">
        <f>VLOOKUP(A166,'Medical Examinations'!$A$1:$L$2336,6,0)</f>
        <v>No</v>
      </c>
      <c r="K166" s="27" t="str">
        <f>VLOOKUP(A166,'Medical Examinations'!$A$1:$L$2336,7,0)</f>
        <v>No</v>
      </c>
      <c r="L166" s="27">
        <f>VLOOKUP(A166,'Medical Examinations'!$A$1:$L$2336,10,0)</f>
        <v>1</v>
      </c>
      <c r="M166" s="27" t="str">
        <f>VLOOKUP(A166,'Medical Examinations'!$A$1:$L$2336,12,0)</f>
        <v>yes</v>
      </c>
      <c r="N166" s="27" t="str">
        <f>VLOOKUP(A166,'Medical Examinations'!$A$1:$L$2336,8,0)</f>
        <v>Yes</v>
      </c>
      <c r="O166" s="29">
        <f>VLOOKUP(A166,'Hospitalisation Details'!$A$1:$T$2344,12,0)</f>
        <v>37425.94</v>
      </c>
      <c r="P166" s="29" t="str">
        <f>VLOOKUP(A166,'Hospitalisation Details'!$A$1:$T$2344,15,0)</f>
        <v>tier - 2</v>
      </c>
      <c r="Q166" s="29" t="str">
        <f>VLOOKUP(A166,'Hospitalisation Details'!$A$1:$T$2344,18,0)</f>
        <v>tier - 1</v>
      </c>
      <c r="R166" s="29" t="str">
        <f>VLOOKUP(A166,'Hospitalisation Details'!$A$1:$T$2344,20,0)</f>
        <v>R1011</v>
      </c>
    </row>
    <row r="167" spans="1:18">
      <c r="A167" t="s">
        <v>2204</v>
      </c>
      <c r="B167" s="22" t="str">
        <f>VLOOKUP(A167,'Customer Names'!A167:$E$2335,4,0)</f>
        <v>Wittmann</v>
      </c>
      <c r="C167" s="25">
        <f>VLOOKUP(A167,'Hospitalisation Details'!$A$1:$T$2344,9,0)</f>
        <v>25506</v>
      </c>
      <c r="D167" s="26">
        <f>VLOOKUP(A167,'Hospitalisation Details'!$A$1:$T$2344,10,0)</f>
        <v>53</v>
      </c>
      <c r="E167" s="26">
        <f>VLOOKUP(A167,'Hospitalisation Details'!$A$1:$T$2344,11,0)</f>
        <v>0</v>
      </c>
      <c r="F167" s="28">
        <f>VLOOKUP(A167,'Medical Examinations'!$A$1:$L$2336,2,0)</f>
        <v>37.869999999999997</v>
      </c>
      <c r="G167" s="28">
        <f>VLOOKUP(A167,'Medical Examinations'!$A$1:$L$2336,4,0)</f>
        <v>4.29</v>
      </c>
      <c r="H167" s="30" t="str">
        <f>VLOOKUP(A167,'Medical Examinations'!$A$1:$L$2336,3,0)</f>
        <v>Obesity</v>
      </c>
      <c r="I167" s="30" t="str">
        <f>VLOOKUP(A167,'Medical Examinations'!$A$1:$L$2336,5,0)</f>
        <v>Normal</v>
      </c>
      <c r="J167" s="27" t="str">
        <f>VLOOKUP(A167,'Medical Examinations'!$A$1:$L$2336,6,0)</f>
        <v>yes</v>
      </c>
      <c r="K167" s="27" t="str">
        <f>VLOOKUP(A167,'Medical Examinations'!$A$1:$L$2336,7,0)</f>
        <v>No</v>
      </c>
      <c r="L167" s="27">
        <f>VLOOKUP(A167,'Medical Examinations'!$A$1:$L$2336,10,0)</f>
        <v>1</v>
      </c>
      <c r="M167" s="27" t="str">
        <f>VLOOKUP(A167,'Medical Examinations'!$A$1:$L$2336,12,0)</f>
        <v>yes</v>
      </c>
      <c r="N167" s="27" t="str">
        <f>VLOOKUP(A167,'Medical Examinations'!$A$1:$L$2336,8,0)</f>
        <v>Yes</v>
      </c>
      <c r="O167" s="29">
        <f>VLOOKUP(A167,'Hospitalisation Details'!$A$1:$T$2344,12,0)</f>
        <v>37277.269999999997</v>
      </c>
      <c r="P167" s="29" t="str">
        <f>VLOOKUP(A167,'Hospitalisation Details'!$A$1:$T$2344,15,0)</f>
        <v>tier - 1</v>
      </c>
      <c r="Q167" s="29" t="str">
        <f>VLOOKUP(A167,'Hospitalisation Details'!$A$1:$T$2344,18,0)</f>
        <v>tier - 3</v>
      </c>
      <c r="R167" s="29" t="str">
        <f>VLOOKUP(A167,'Hospitalisation Details'!$A$1:$T$2344,20,0)</f>
        <v>R1011</v>
      </c>
    </row>
    <row r="168" spans="1:18">
      <c r="A168" t="s">
        <v>2203</v>
      </c>
      <c r="B168" s="22" t="str">
        <f>VLOOKUP(A168,'Customer Names'!A168:$E$2335,4,0)</f>
        <v>Tremblay</v>
      </c>
      <c r="C168" s="25">
        <f>VLOOKUP(A168,'Hospitalisation Details'!$A$1:$T$2344,9,0)</f>
        <v>27707</v>
      </c>
      <c r="D168" s="26">
        <f>VLOOKUP(A168,'Hospitalisation Details'!$A$1:$T$2344,10,0)</f>
        <v>47</v>
      </c>
      <c r="E168" s="26">
        <f>VLOOKUP(A168,'Hospitalisation Details'!$A$1:$T$2344,11,0)</f>
        <v>1</v>
      </c>
      <c r="F168" s="28">
        <f>VLOOKUP(A168,'Medical Examinations'!$A$1:$L$2336,2,0)</f>
        <v>40.61</v>
      </c>
      <c r="G168" s="28">
        <f>VLOOKUP(A168,'Medical Examinations'!$A$1:$L$2336,4,0)</f>
        <v>8</v>
      </c>
      <c r="H168" s="30" t="str">
        <f>VLOOKUP(A168,'Medical Examinations'!$A$1:$L$2336,3,0)</f>
        <v>Obesity</v>
      </c>
      <c r="I168" s="30" t="str">
        <f>VLOOKUP(A168,'Medical Examinations'!$A$1:$L$2336,5,0)</f>
        <v>Diabetes</v>
      </c>
      <c r="J168" s="27" t="str">
        <f>VLOOKUP(A168,'Medical Examinations'!$A$1:$L$2336,6,0)</f>
        <v>yes</v>
      </c>
      <c r="K168" s="27" t="str">
        <f>VLOOKUP(A168,'Medical Examinations'!$A$1:$L$2336,7,0)</f>
        <v>No</v>
      </c>
      <c r="L168" s="27">
        <f>VLOOKUP(A168,'Medical Examinations'!$A$1:$L$2336,10,0)</f>
        <v>1</v>
      </c>
      <c r="M168" s="27" t="str">
        <f>VLOOKUP(A168,'Medical Examinations'!$A$1:$L$2336,12,0)</f>
        <v>yes</v>
      </c>
      <c r="N168" s="27" t="str">
        <f>VLOOKUP(A168,'Medical Examinations'!$A$1:$L$2336,8,0)</f>
        <v>No</v>
      </c>
      <c r="O168" s="29">
        <f>VLOOKUP(A168,'Hospitalisation Details'!$A$1:$T$2344,12,0)</f>
        <v>37272.339999999997</v>
      </c>
      <c r="P168" s="29" t="str">
        <f>VLOOKUP(A168,'Hospitalisation Details'!$A$1:$T$2344,15,0)</f>
        <v>tier - 2</v>
      </c>
      <c r="Q168" s="29" t="str">
        <f>VLOOKUP(A168,'Hospitalisation Details'!$A$1:$T$2344,18,0)</f>
        <v>tier - 3</v>
      </c>
      <c r="R168" s="29" t="str">
        <f>VLOOKUP(A168,'Hospitalisation Details'!$A$1:$T$2344,20,0)</f>
        <v>R1011</v>
      </c>
    </row>
    <row r="169" spans="1:18">
      <c r="A169" t="s">
        <v>2202</v>
      </c>
      <c r="B169" s="22" t="str">
        <f>VLOOKUP(A169,'Customer Names'!A169:$E$2335,4,0)</f>
        <v>Scofield</v>
      </c>
      <c r="C169" s="25">
        <f>VLOOKUP(A169,'Hospitalisation Details'!$A$1:$T$2344,9,0)</f>
        <v>31368</v>
      </c>
      <c r="D169" s="26">
        <f>VLOOKUP(A169,'Hospitalisation Details'!$A$1:$T$2344,10,0)</f>
        <v>37</v>
      </c>
      <c r="E169" s="26">
        <f>VLOOKUP(A169,'Hospitalisation Details'!$A$1:$T$2344,11,0)</f>
        <v>0</v>
      </c>
      <c r="F169" s="28">
        <f>VLOOKUP(A169,'Medical Examinations'!$A$1:$L$2336,2,0)</f>
        <v>30.78</v>
      </c>
      <c r="G169" s="28">
        <f>VLOOKUP(A169,'Medical Examinations'!$A$1:$L$2336,4,0)</f>
        <v>4.67</v>
      </c>
      <c r="H169" s="30" t="str">
        <f>VLOOKUP(A169,'Medical Examinations'!$A$1:$L$2336,3,0)</f>
        <v>Obesity</v>
      </c>
      <c r="I169" s="30" t="str">
        <f>VLOOKUP(A169,'Medical Examinations'!$A$1:$L$2336,5,0)</f>
        <v>Normal</v>
      </c>
      <c r="J169" s="27" t="str">
        <f>VLOOKUP(A169,'Medical Examinations'!$A$1:$L$2336,6,0)</f>
        <v>yes</v>
      </c>
      <c r="K169" s="27" t="str">
        <f>VLOOKUP(A169,'Medical Examinations'!$A$1:$L$2336,7,0)</f>
        <v>No</v>
      </c>
      <c r="L169" s="27">
        <f>VLOOKUP(A169,'Medical Examinations'!$A$1:$L$2336,10,0)</f>
        <v>0</v>
      </c>
      <c r="M169" s="27" t="str">
        <f>VLOOKUP(A169,'Medical Examinations'!$A$1:$L$2336,12,0)</f>
        <v>yes</v>
      </c>
      <c r="N169" s="27" t="str">
        <f>VLOOKUP(A169,'Medical Examinations'!$A$1:$L$2336,8,0)</f>
        <v>No</v>
      </c>
      <c r="O169" s="29">
        <f>VLOOKUP(A169,'Hospitalisation Details'!$A$1:$T$2344,12,0)</f>
        <v>37270.15</v>
      </c>
      <c r="P169" s="29" t="str">
        <f>VLOOKUP(A169,'Hospitalisation Details'!$A$1:$T$2344,15,0)</f>
        <v>tier - 2</v>
      </c>
      <c r="Q169" s="29" t="str">
        <f>VLOOKUP(A169,'Hospitalisation Details'!$A$1:$T$2344,18,0)</f>
        <v>tier - 1</v>
      </c>
      <c r="R169" s="29" t="str">
        <f>VLOOKUP(A169,'Hospitalisation Details'!$A$1:$T$2344,20,0)</f>
        <v>R1024</v>
      </c>
    </row>
    <row r="170" spans="1:18">
      <c r="A170" t="s">
        <v>2201</v>
      </c>
      <c r="B170" s="22" t="str">
        <f>VLOOKUP(A170,'Customer Names'!A170:$E$2335,4,0)</f>
        <v>Yost</v>
      </c>
      <c r="C170" s="25">
        <f>VLOOKUP(A170,'Hospitalisation Details'!$A$1:$T$2344,9,0)</f>
        <v>33163</v>
      </c>
      <c r="D170" s="26">
        <f>VLOOKUP(A170,'Hospitalisation Details'!$A$1:$T$2344,10,0)</f>
        <v>32</v>
      </c>
      <c r="E170" s="26">
        <f>VLOOKUP(A170,'Hospitalisation Details'!$A$1:$T$2344,11,0)</f>
        <v>3</v>
      </c>
      <c r="F170" s="28">
        <f>VLOOKUP(A170,'Medical Examinations'!$A$1:$L$2336,2,0)</f>
        <v>49.49</v>
      </c>
      <c r="G170" s="28">
        <f>VLOOKUP(A170,'Medical Examinations'!$A$1:$L$2336,4,0)</f>
        <v>4.5</v>
      </c>
      <c r="H170" s="30" t="str">
        <f>VLOOKUP(A170,'Medical Examinations'!$A$1:$L$2336,3,0)</f>
        <v>Obesity</v>
      </c>
      <c r="I170" s="30" t="str">
        <f>VLOOKUP(A170,'Medical Examinations'!$A$1:$L$2336,5,0)</f>
        <v>Normal</v>
      </c>
      <c r="J170" s="27" t="str">
        <f>VLOOKUP(A170,'Medical Examinations'!$A$1:$L$2336,6,0)</f>
        <v>No</v>
      </c>
      <c r="K170" s="27" t="str">
        <f>VLOOKUP(A170,'Medical Examinations'!$A$1:$L$2336,7,0)</f>
        <v>No</v>
      </c>
      <c r="L170" s="27">
        <f>VLOOKUP(A170,'Medical Examinations'!$A$1:$L$2336,10,0)</f>
        <v>0</v>
      </c>
      <c r="M170" s="27" t="str">
        <f>VLOOKUP(A170,'Medical Examinations'!$A$1:$L$2336,12,0)</f>
        <v>yes</v>
      </c>
      <c r="N170" s="27" t="str">
        <f>VLOOKUP(A170,'Medical Examinations'!$A$1:$L$2336,8,0)</f>
        <v>No</v>
      </c>
      <c r="O170" s="29">
        <f>VLOOKUP(A170,'Hospitalisation Details'!$A$1:$T$2344,12,0)</f>
        <v>37251.22</v>
      </c>
      <c r="P170" s="29" t="str">
        <f>VLOOKUP(A170,'Hospitalisation Details'!$A$1:$T$2344,15,0)</f>
        <v>tier - 2</v>
      </c>
      <c r="Q170" s="29" t="str">
        <f>VLOOKUP(A170,'Hospitalisation Details'!$A$1:$T$2344,18,0)</f>
        <v>tier - 2</v>
      </c>
      <c r="R170" s="29" t="str">
        <f>VLOOKUP(A170,'Hospitalisation Details'!$A$1:$T$2344,20,0)</f>
        <v>R1011</v>
      </c>
    </row>
    <row r="171" spans="1:18">
      <c r="A171" t="s">
        <v>2200</v>
      </c>
      <c r="B171" s="22" t="str">
        <f>VLOOKUP(A171,'Customer Names'!A171:$E$2335,4,0)</f>
        <v>Torphy</v>
      </c>
      <c r="C171" s="25">
        <f>VLOOKUP(A171,'Hospitalisation Details'!$A$1:$T$2344,9,0)</f>
        <v>36774</v>
      </c>
      <c r="D171" s="26">
        <f>VLOOKUP(A171,'Hospitalisation Details'!$A$1:$T$2344,10,0)</f>
        <v>22</v>
      </c>
      <c r="E171" s="26">
        <f>VLOOKUP(A171,'Hospitalisation Details'!$A$1:$T$2344,11,0)</f>
        <v>1</v>
      </c>
      <c r="F171" s="28">
        <f>VLOOKUP(A171,'Medical Examinations'!$A$1:$L$2336,2,0)</f>
        <v>37.619999999999997</v>
      </c>
      <c r="G171" s="28">
        <f>VLOOKUP(A171,'Medical Examinations'!$A$1:$L$2336,4,0)</f>
        <v>6.32</v>
      </c>
      <c r="H171" s="30" t="str">
        <f>VLOOKUP(A171,'Medical Examinations'!$A$1:$L$2336,3,0)</f>
        <v>Obesity</v>
      </c>
      <c r="I171" s="30" t="str">
        <f>VLOOKUP(A171,'Medical Examinations'!$A$1:$L$2336,5,0)</f>
        <v>Pre-diabetes</v>
      </c>
      <c r="J171" s="27" t="str">
        <f>VLOOKUP(A171,'Medical Examinations'!$A$1:$L$2336,6,0)</f>
        <v>yes</v>
      </c>
      <c r="K171" s="27" t="str">
        <f>VLOOKUP(A171,'Medical Examinations'!$A$1:$L$2336,7,0)</f>
        <v>yes</v>
      </c>
      <c r="L171" s="27">
        <f>VLOOKUP(A171,'Medical Examinations'!$A$1:$L$2336,10,0)</f>
        <v>2</v>
      </c>
      <c r="M171" s="27" t="str">
        <f>VLOOKUP(A171,'Medical Examinations'!$A$1:$L$2336,12,0)</f>
        <v>yes</v>
      </c>
      <c r="N171" s="27" t="str">
        <f>VLOOKUP(A171,'Medical Examinations'!$A$1:$L$2336,8,0)</f>
        <v>No</v>
      </c>
      <c r="O171" s="29">
        <f>VLOOKUP(A171,'Hospitalisation Details'!$A$1:$T$2344,12,0)</f>
        <v>37165.160000000003</v>
      </c>
      <c r="P171" s="29" t="str">
        <f>VLOOKUP(A171,'Hospitalisation Details'!$A$1:$T$2344,15,0)</f>
        <v>tier - 1</v>
      </c>
      <c r="Q171" s="29" t="str">
        <f>VLOOKUP(A171,'Hospitalisation Details'!$A$1:$T$2344,18,0)</f>
        <v>tier - 3</v>
      </c>
      <c r="R171" s="29" t="str">
        <f>VLOOKUP(A171,'Hospitalisation Details'!$A$1:$T$2344,20,0)</f>
        <v>Unknown</v>
      </c>
    </row>
    <row r="172" spans="1:18">
      <c r="A172" t="s">
        <v>2199</v>
      </c>
      <c r="B172" s="22" t="str">
        <f>VLOOKUP(A172,'Customer Names'!A172:$E$2335,4,0)</f>
        <v>Busby</v>
      </c>
      <c r="C172" s="25">
        <f>VLOOKUP(A172,'Hospitalisation Details'!$A$1:$T$2344,9,0)</f>
        <v>35002</v>
      </c>
      <c r="D172" s="26">
        <f>VLOOKUP(A172,'Hospitalisation Details'!$A$1:$T$2344,10,0)</f>
        <v>27</v>
      </c>
      <c r="E172" s="26">
        <f>VLOOKUP(A172,'Hospitalisation Details'!$A$1:$T$2344,11,0)</f>
        <v>0</v>
      </c>
      <c r="F172" s="28">
        <f>VLOOKUP(A172,'Medical Examinations'!$A$1:$L$2336,2,0)</f>
        <v>36.08</v>
      </c>
      <c r="G172" s="28">
        <f>VLOOKUP(A172,'Medical Examinations'!$A$1:$L$2336,4,0)</f>
        <v>6.1</v>
      </c>
      <c r="H172" s="30" t="str">
        <f>VLOOKUP(A172,'Medical Examinations'!$A$1:$L$2336,3,0)</f>
        <v>Obesity</v>
      </c>
      <c r="I172" s="30" t="str">
        <f>VLOOKUP(A172,'Medical Examinations'!$A$1:$L$2336,5,0)</f>
        <v>Pre-diabetes</v>
      </c>
      <c r="J172" s="27" t="str">
        <f>VLOOKUP(A172,'Medical Examinations'!$A$1:$L$2336,6,0)</f>
        <v>yes</v>
      </c>
      <c r="K172" s="27" t="str">
        <f>VLOOKUP(A172,'Medical Examinations'!$A$1:$L$2336,7,0)</f>
        <v>No</v>
      </c>
      <c r="L172" s="27">
        <f>VLOOKUP(A172,'Medical Examinations'!$A$1:$L$2336,10,0)</f>
        <v>1</v>
      </c>
      <c r="M172" s="27" t="str">
        <f>VLOOKUP(A172,'Medical Examinations'!$A$1:$L$2336,12,0)</f>
        <v>yes</v>
      </c>
      <c r="N172" s="27" t="str">
        <f>VLOOKUP(A172,'Medical Examinations'!$A$1:$L$2336,8,0)</f>
        <v>No</v>
      </c>
      <c r="O172" s="29">
        <f>VLOOKUP(A172,'Hospitalisation Details'!$A$1:$T$2344,12,0)</f>
        <v>37133.9</v>
      </c>
      <c r="P172" s="29" t="str">
        <f>VLOOKUP(A172,'Hospitalisation Details'!$A$1:$T$2344,15,0)</f>
        <v>tier - 2</v>
      </c>
      <c r="Q172" s="29" t="str">
        <f>VLOOKUP(A172,'Hospitalisation Details'!$A$1:$T$2344,18,0)</f>
        <v>tier - 2</v>
      </c>
      <c r="R172" s="29" t="str">
        <f>VLOOKUP(A172,'Hospitalisation Details'!$A$1:$T$2344,20,0)</f>
        <v>R1013</v>
      </c>
    </row>
    <row r="173" spans="1:18">
      <c r="A173" t="s">
        <v>2198</v>
      </c>
      <c r="B173" s="22" t="str">
        <f>VLOOKUP(A173,'Customer Names'!A173:$E$2335,4,0)</f>
        <v>Nguyen</v>
      </c>
      <c r="C173" s="25">
        <f>VLOOKUP(A173,'Hospitalisation Details'!$A$1:$T$2344,9,0)</f>
        <v>32669</v>
      </c>
      <c r="D173" s="26">
        <f>VLOOKUP(A173,'Hospitalisation Details'!$A$1:$T$2344,10,0)</f>
        <v>33</v>
      </c>
      <c r="E173" s="26">
        <f>VLOOKUP(A173,'Hospitalisation Details'!$A$1:$T$2344,11,0)</f>
        <v>0</v>
      </c>
      <c r="F173" s="28">
        <f>VLOOKUP(A173,'Medical Examinations'!$A$1:$L$2336,2,0)</f>
        <v>33.5</v>
      </c>
      <c r="G173" s="28">
        <f>VLOOKUP(A173,'Medical Examinations'!$A$1:$L$2336,4,0)</f>
        <v>5.4</v>
      </c>
      <c r="H173" s="30" t="str">
        <f>VLOOKUP(A173,'Medical Examinations'!$A$1:$L$2336,3,0)</f>
        <v>Obesity</v>
      </c>
      <c r="I173" s="30" t="str">
        <f>VLOOKUP(A173,'Medical Examinations'!$A$1:$L$2336,5,0)</f>
        <v>Normal</v>
      </c>
      <c r="J173" s="27" t="str">
        <f>VLOOKUP(A173,'Medical Examinations'!$A$1:$L$2336,6,0)</f>
        <v>No</v>
      </c>
      <c r="K173" s="27" t="str">
        <f>VLOOKUP(A173,'Medical Examinations'!$A$1:$L$2336,7,0)</f>
        <v>No</v>
      </c>
      <c r="L173" s="27">
        <f>VLOOKUP(A173,'Medical Examinations'!$A$1:$L$2336,10,0)</f>
        <v>0</v>
      </c>
      <c r="M173" s="27" t="str">
        <f>VLOOKUP(A173,'Medical Examinations'!$A$1:$L$2336,12,0)</f>
        <v>yes</v>
      </c>
      <c r="N173" s="27" t="str">
        <f>VLOOKUP(A173,'Medical Examinations'!$A$1:$L$2336,8,0)</f>
        <v>No</v>
      </c>
      <c r="O173" s="29">
        <f>VLOOKUP(A173,'Hospitalisation Details'!$A$1:$T$2344,12,0)</f>
        <v>37079.370000000003</v>
      </c>
      <c r="P173" s="29" t="str">
        <f>VLOOKUP(A173,'Hospitalisation Details'!$A$1:$T$2344,15,0)</f>
        <v>tier - 2</v>
      </c>
      <c r="Q173" s="29" t="str">
        <f>VLOOKUP(A173,'Hospitalisation Details'!$A$1:$T$2344,18,0)</f>
        <v>tier - 3</v>
      </c>
      <c r="R173" s="29" t="str">
        <f>VLOOKUP(A173,'Hospitalisation Details'!$A$1:$T$2344,20,0)</f>
        <v>R1011</v>
      </c>
    </row>
    <row r="174" spans="1:18">
      <c r="A174" t="s">
        <v>2197</v>
      </c>
      <c r="B174" s="22" t="str">
        <f>VLOOKUP(A174,'Customer Names'!A174:$E$2335,4,0)</f>
        <v>Hanley</v>
      </c>
      <c r="C174" s="25">
        <f>VLOOKUP(A174,'Hospitalisation Details'!$A$1:$T$2344,9,0)</f>
        <v>32494</v>
      </c>
      <c r="D174" s="26">
        <f>VLOOKUP(A174,'Hospitalisation Details'!$A$1:$T$2344,10,0)</f>
        <v>34</v>
      </c>
      <c r="E174" s="26">
        <f>VLOOKUP(A174,'Hospitalisation Details'!$A$1:$T$2344,11,0)</f>
        <v>3</v>
      </c>
      <c r="F174" s="28">
        <f>VLOOKUP(A174,'Medical Examinations'!$A$1:$L$2336,2,0)</f>
        <v>47.46</v>
      </c>
      <c r="G174" s="28">
        <f>VLOOKUP(A174,'Medical Examinations'!$A$1:$L$2336,4,0)</f>
        <v>6.24</v>
      </c>
      <c r="H174" s="30" t="str">
        <f>VLOOKUP(A174,'Medical Examinations'!$A$1:$L$2336,3,0)</f>
        <v>Obesity</v>
      </c>
      <c r="I174" s="30" t="str">
        <f>VLOOKUP(A174,'Medical Examinations'!$A$1:$L$2336,5,0)</f>
        <v>Pre-diabetes</v>
      </c>
      <c r="J174" s="27" t="str">
        <f>VLOOKUP(A174,'Medical Examinations'!$A$1:$L$2336,6,0)</f>
        <v>yes</v>
      </c>
      <c r="K174" s="27" t="str">
        <f>VLOOKUP(A174,'Medical Examinations'!$A$1:$L$2336,7,0)</f>
        <v>No</v>
      </c>
      <c r="L174" s="27">
        <f>VLOOKUP(A174,'Medical Examinations'!$A$1:$L$2336,10,0)</f>
        <v>1</v>
      </c>
      <c r="M174" s="27" t="str">
        <f>VLOOKUP(A174,'Medical Examinations'!$A$1:$L$2336,12,0)</f>
        <v>yes</v>
      </c>
      <c r="N174" s="27" t="str">
        <f>VLOOKUP(A174,'Medical Examinations'!$A$1:$L$2336,8,0)</f>
        <v>No</v>
      </c>
      <c r="O174" s="29">
        <f>VLOOKUP(A174,'Hospitalisation Details'!$A$1:$T$2344,12,0)</f>
        <v>37076.370000000003</v>
      </c>
      <c r="P174" s="29" t="str">
        <f>VLOOKUP(A174,'Hospitalisation Details'!$A$1:$T$2344,15,0)</f>
        <v>tier - 2</v>
      </c>
      <c r="Q174" s="29" t="str">
        <f>VLOOKUP(A174,'Hospitalisation Details'!$A$1:$T$2344,18,0)</f>
        <v>tier - 1</v>
      </c>
      <c r="R174" s="29" t="str">
        <f>VLOOKUP(A174,'Hospitalisation Details'!$A$1:$T$2344,20,0)</f>
        <v>R1011</v>
      </c>
    </row>
    <row r="175" spans="1:18">
      <c r="A175" t="s">
        <v>2196</v>
      </c>
      <c r="B175" s="22" t="str">
        <f>VLOOKUP(A175,'Customer Names'!A175:$E$2335,4,0)</f>
        <v>Scheer</v>
      </c>
      <c r="C175" s="25">
        <f>VLOOKUP(A175,'Hospitalisation Details'!$A$1:$T$2344,9,0)</f>
        <v>33543</v>
      </c>
      <c r="D175" s="26">
        <f>VLOOKUP(A175,'Hospitalisation Details'!$A$1:$T$2344,10,0)</f>
        <v>31</v>
      </c>
      <c r="E175" s="26">
        <f>VLOOKUP(A175,'Hospitalisation Details'!$A$1:$T$2344,11,0)</f>
        <v>3</v>
      </c>
      <c r="F175" s="28">
        <f>VLOOKUP(A175,'Medical Examinations'!$A$1:$L$2336,2,0)</f>
        <v>49.24</v>
      </c>
      <c r="G175" s="28">
        <f>VLOOKUP(A175,'Medical Examinations'!$A$1:$L$2336,4,0)</f>
        <v>4.45</v>
      </c>
      <c r="H175" s="30" t="str">
        <f>VLOOKUP(A175,'Medical Examinations'!$A$1:$L$2336,3,0)</f>
        <v>Obesity</v>
      </c>
      <c r="I175" s="30" t="str">
        <f>VLOOKUP(A175,'Medical Examinations'!$A$1:$L$2336,5,0)</f>
        <v>Normal</v>
      </c>
      <c r="J175" s="27" t="str">
        <f>VLOOKUP(A175,'Medical Examinations'!$A$1:$L$2336,6,0)</f>
        <v>No</v>
      </c>
      <c r="K175" s="27" t="str">
        <f>VLOOKUP(A175,'Medical Examinations'!$A$1:$L$2336,7,0)</f>
        <v>No</v>
      </c>
      <c r="L175" s="27">
        <f>VLOOKUP(A175,'Medical Examinations'!$A$1:$L$2336,10,0)</f>
        <v>0</v>
      </c>
      <c r="M175" s="27" t="str">
        <f>VLOOKUP(A175,'Medical Examinations'!$A$1:$L$2336,12,0)</f>
        <v>yes</v>
      </c>
      <c r="N175" s="27" t="str">
        <f>VLOOKUP(A175,'Medical Examinations'!$A$1:$L$2336,8,0)</f>
        <v>No</v>
      </c>
      <c r="O175" s="29">
        <f>VLOOKUP(A175,'Hospitalisation Details'!$A$1:$T$2344,12,0)</f>
        <v>37040.879999999997</v>
      </c>
      <c r="P175" s="29" t="str">
        <f>VLOOKUP(A175,'Hospitalisation Details'!$A$1:$T$2344,15,0)</f>
        <v>tier - 2</v>
      </c>
      <c r="Q175" s="29" t="str">
        <f>VLOOKUP(A175,'Hospitalisation Details'!$A$1:$T$2344,18,0)</f>
        <v>tier - 2</v>
      </c>
      <c r="R175" s="29" t="str">
        <f>VLOOKUP(A175,'Hospitalisation Details'!$A$1:$T$2344,20,0)</f>
        <v>R1011</v>
      </c>
    </row>
    <row r="176" spans="1:18">
      <c r="A176" t="s">
        <v>2195</v>
      </c>
      <c r="B176" s="22" t="str">
        <f>VLOOKUP(A176,'Customer Names'!A176:$E$2335,4,0)</f>
        <v>Rankin</v>
      </c>
      <c r="C176" s="25">
        <f>VLOOKUP(A176,'Hospitalisation Details'!$A$1:$T$2344,9,0)</f>
        <v>33860</v>
      </c>
      <c r="D176" s="26">
        <f>VLOOKUP(A176,'Hospitalisation Details'!$A$1:$T$2344,10,0)</f>
        <v>30</v>
      </c>
      <c r="E176" s="26">
        <f>VLOOKUP(A176,'Hospitalisation Details'!$A$1:$T$2344,11,0)</f>
        <v>0</v>
      </c>
      <c r="F176" s="28">
        <f>VLOOKUP(A176,'Medical Examinations'!$A$1:$L$2336,2,0)</f>
        <v>54.4</v>
      </c>
      <c r="G176" s="28">
        <f>VLOOKUP(A176,'Medical Examinations'!$A$1:$L$2336,4,0)</f>
        <v>5.22</v>
      </c>
      <c r="H176" s="30" t="str">
        <f>VLOOKUP(A176,'Medical Examinations'!$A$1:$L$2336,3,0)</f>
        <v>Obesity</v>
      </c>
      <c r="I176" s="30" t="str">
        <f>VLOOKUP(A176,'Medical Examinations'!$A$1:$L$2336,5,0)</f>
        <v>Normal</v>
      </c>
      <c r="J176" s="27" t="str">
        <f>VLOOKUP(A176,'Medical Examinations'!$A$1:$L$2336,6,0)</f>
        <v>No</v>
      </c>
      <c r="K176" s="27" t="str">
        <f>VLOOKUP(A176,'Medical Examinations'!$A$1:$L$2336,7,0)</f>
        <v>No</v>
      </c>
      <c r="L176" s="27">
        <f>VLOOKUP(A176,'Medical Examinations'!$A$1:$L$2336,10,0)</f>
        <v>1</v>
      </c>
      <c r="M176" s="27" t="str">
        <f>VLOOKUP(A176,'Medical Examinations'!$A$1:$L$2336,12,0)</f>
        <v>yes</v>
      </c>
      <c r="N176" s="27" t="str">
        <f>VLOOKUP(A176,'Medical Examinations'!$A$1:$L$2336,8,0)</f>
        <v>No</v>
      </c>
      <c r="O176" s="29">
        <f>VLOOKUP(A176,'Hospitalisation Details'!$A$1:$T$2344,12,0)</f>
        <v>36976.449999999997</v>
      </c>
      <c r="P176" s="29" t="str">
        <f>VLOOKUP(A176,'Hospitalisation Details'!$A$1:$T$2344,15,0)</f>
        <v>tier - 2</v>
      </c>
      <c r="Q176" s="29" t="str">
        <f>VLOOKUP(A176,'Hospitalisation Details'!$A$1:$T$2344,18,0)</f>
        <v>tier - 3</v>
      </c>
      <c r="R176" s="29" t="str">
        <f>VLOOKUP(A176,'Hospitalisation Details'!$A$1:$T$2344,20,0)</f>
        <v>R1011</v>
      </c>
    </row>
    <row r="177" spans="1:18">
      <c r="A177" t="s">
        <v>2194</v>
      </c>
      <c r="B177" s="22" t="str">
        <f>VLOOKUP(A177,'Customer Names'!A177:$E$2335,4,0)</f>
        <v>Ricardi</v>
      </c>
      <c r="C177" s="25">
        <f>VLOOKUP(A177,'Hospitalisation Details'!$A$1:$T$2344,9,0)</f>
        <v>33841</v>
      </c>
      <c r="D177" s="26">
        <f>VLOOKUP(A177,'Hospitalisation Details'!$A$1:$T$2344,10,0)</f>
        <v>30</v>
      </c>
      <c r="E177" s="26">
        <f>VLOOKUP(A177,'Hospitalisation Details'!$A$1:$T$2344,11,0)</f>
        <v>0</v>
      </c>
      <c r="F177" s="28">
        <f>VLOOKUP(A177,'Medical Examinations'!$A$1:$L$2336,2,0)</f>
        <v>35.53</v>
      </c>
      <c r="G177" s="28">
        <f>VLOOKUP(A177,'Medical Examinations'!$A$1:$L$2336,4,0)</f>
        <v>4.6100000000000003</v>
      </c>
      <c r="H177" s="30" t="str">
        <f>VLOOKUP(A177,'Medical Examinations'!$A$1:$L$2336,3,0)</f>
        <v>Obesity</v>
      </c>
      <c r="I177" s="30" t="str">
        <f>VLOOKUP(A177,'Medical Examinations'!$A$1:$L$2336,5,0)</f>
        <v>Normal</v>
      </c>
      <c r="J177" s="27" t="str">
        <f>VLOOKUP(A177,'Medical Examinations'!$A$1:$L$2336,6,0)</f>
        <v>No</v>
      </c>
      <c r="K177" s="27" t="str">
        <f>VLOOKUP(A177,'Medical Examinations'!$A$1:$L$2336,7,0)</f>
        <v>No</v>
      </c>
      <c r="L177" s="27">
        <f>VLOOKUP(A177,'Medical Examinations'!$A$1:$L$2336,10,0)</f>
        <v>1</v>
      </c>
      <c r="M177" s="27" t="str">
        <f>VLOOKUP(A177,'Medical Examinations'!$A$1:$L$2336,12,0)</f>
        <v>yes</v>
      </c>
      <c r="N177" s="27" t="str">
        <f>VLOOKUP(A177,'Medical Examinations'!$A$1:$L$2336,8,0)</f>
        <v>No</v>
      </c>
      <c r="O177" s="29">
        <f>VLOOKUP(A177,'Hospitalisation Details'!$A$1:$T$2344,12,0)</f>
        <v>36950.26</v>
      </c>
      <c r="P177" s="29" t="str">
        <f>VLOOKUP(A177,'Hospitalisation Details'!$A$1:$T$2344,15,0)</f>
        <v>tier - 1</v>
      </c>
      <c r="Q177" s="29" t="str">
        <f>VLOOKUP(A177,'Hospitalisation Details'!$A$1:$T$2344,18,0)</f>
        <v>tier - 1</v>
      </c>
      <c r="R177" s="29" t="str">
        <f>VLOOKUP(A177,'Hospitalisation Details'!$A$1:$T$2344,20,0)</f>
        <v>R1013</v>
      </c>
    </row>
    <row r="178" spans="1:18">
      <c r="A178" t="s">
        <v>2193</v>
      </c>
      <c r="B178" s="22" t="str">
        <f>VLOOKUP(A178,'Customer Names'!A178:$E$2335,4,0)</f>
        <v>Karkos</v>
      </c>
      <c r="C178" s="25">
        <f>VLOOKUP(A178,'Hospitalisation Details'!$A$1:$T$2344,9,0)</f>
        <v>28350</v>
      </c>
      <c r="D178" s="26">
        <f>VLOOKUP(A178,'Hospitalisation Details'!$A$1:$T$2344,10,0)</f>
        <v>45</v>
      </c>
      <c r="E178" s="26">
        <f>VLOOKUP(A178,'Hospitalisation Details'!$A$1:$T$2344,11,0)</f>
        <v>2</v>
      </c>
      <c r="F178" s="28">
        <f>VLOOKUP(A178,'Medical Examinations'!$A$1:$L$2336,2,0)</f>
        <v>39.729999999999997</v>
      </c>
      <c r="G178" s="28">
        <f>VLOOKUP(A178,'Medical Examinations'!$A$1:$L$2336,4,0)</f>
        <v>6.24</v>
      </c>
      <c r="H178" s="30" t="str">
        <f>VLOOKUP(A178,'Medical Examinations'!$A$1:$L$2336,3,0)</f>
        <v>Obesity</v>
      </c>
      <c r="I178" s="30" t="str">
        <f>VLOOKUP(A178,'Medical Examinations'!$A$1:$L$2336,5,0)</f>
        <v>Pre-diabetes</v>
      </c>
      <c r="J178" s="27" t="str">
        <f>VLOOKUP(A178,'Medical Examinations'!$A$1:$L$2336,6,0)</f>
        <v>No</v>
      </c>
      <c r="K178" s="27" t="str">
        <f>VLOOKUP(A178,'Medical Examinations'!$A$1:$L$2336,7,0)</f>
        <v>No</v>
      </c>
      <c r="L178" s="27">
        <f>VLOOKUP(A178,'Medical Examinations'!$A$1:$L$2336,10,0)</f>
        <v>0</v>
      </c>
      <c r="M178" s="27" t="str">
        <f>VLOOKUP(A178,'Medical Examinations'!$A$1:$L$2336,12,0)</f>
        <v>yes</v>
      </c>
      <c r="N178" s="27" t="str">
        <f>VLOOKUP(A178,'Medical Examinations'!$A$1:$L$2336,8,0)</f>
        <v>No</v>
      </c>
      <c r="O178" s="29">
        <f>VLOOKUP(A178,'Hospitalisation Details'!$A$1:$T$2344,12,0)</f>
        <v>36935.64</v>
      </c>
      <c r="P178" s="29" t="str">
        <f>VLOOKUP(A178,'Hospitalisation Details'!$A$1:$T$2344,15,0)</f>
        <v>tier - 2</v>
      </c>
      <c r="Q178" s="29" t="str">
        <f>VLOOKUP(A178,'Hospitalisation Details'!$A$1:$T$2344,18,0)</f>
        <v>tier - 1</v>
      </c>
      <c r="R178" s="29" t="str">
        <f>VLOOKUP(A178,'Hospitalisation Details'!$A$1:$T$2344,20,0)</f>
        <v>R1011</v>
      </c>
    </row>
    <row r="179" spans="1:18">
      <c r="A179" t="s">
        <v>2192</v>
      </c>
      <c r="B179" s="22" t="str">
        <f>VLOOKUP(A179,'Customer Names'!A179:$E$2335,4,0)</f>
        <v>Price-Dierksen</v>
      </c>
      <c r="C179" s="25">
        <f>VLOOKUP(A179,'Hospitalisation Details'!$A$1:$T$2344,9,0)</f>
        <v>25133</v>
      </c>
      <c r="D179" s="26">
        <f>VLOOKUP(A179,'Hospitalisation Details'!$A$1:$T$2344,10,0)</f>
        <v>54</v>
      </c>
      <c r="E179" s="26">
        <f>VLOOKUP(A179,'Hospitalisation Details'!$A$1:$T$2344,11,0)</f>
        <v>0</v>
      </c>
      <c r="F179" s="28">
        <f>VLOOKUP(A179,'Medical Examinations'!$A$1:$L$2336,2,0)</f>
        <v>35.68</v>
      </c>
      <c r="G179" s="28">
        <f>VLOOKUP(A179,'Medical Examinations'!$A$1:$L$2336,4,0)</f>
        <v>10.039999999999999</v>
      </c>
      <c r="H179" s="30" t="str">
        <f>VLOOKUP(A179,'Medical Examinations'!$A$1:$L$2336,3,0)</f>
        <v>Obesity</v>
      </c>
      <c r="I179" s="30" t="str">
        <f>VLOOKUP(A179,'Medical Examinations'!$A$1:$L$2336,5,0)</f>
        <v>Diabetes</v>
      </c>
      <c r="J179" s="27" t="str">
        <f>VLOOKUP(A179,'Medical Examinations'!$A$1:$L$2336,6,0)</f>
        <v>No</v>
      </c>
      <c r="K179" s="27" t="str">
        <f>VLOOKUP(A179,'Medical Examinations'!$A$1:$L$2336,7,0)</f>
        <v>No</v>
      </c>
      <c r="L179" s="27">
        <f>VLOOKUP(A179,'Medical Examinations'!$A$1:$L$2336,10,0)</f>
        <v>0</v>
      </c>
      <c r="M179" s="27" t="str">
        <f>VLOOKUP(A179,'Medical Examinations'!$A$1:$L$2336,12,0)</f>
        <v>yes</v>
      </c>
      <c r="N179" s="27" t="str">
        <f>VLOOKUP(A179,'Medical Examinations'!$A$1:$L$2336,8,0)</f>
        <v>No</v>
      </c>
      <c r="O179" s="29">
        <f>VLOOKUP(A179,'Hospitalisation Details'!$A$1:$T$2344,12,0)</f>
        <v>36922.61</v>
      </c>
      <c r="P179" s="29" t="str">
        <f>VLOOKUP(A179,'Hospitalisation Details'!$A$1:$T$2344,15,0)</f>
        <v>tier - 2</v>
      </c>
      <c r="Q179" s="29" t="str">
        <f>VLOOKUP(A179,'Hospitalisation Details'!$A$1:$T$2344,18,0)</f>
        <v>tier - 1</v>
      </c>
      <c r="R179" s="29" t="str">
        <f>VLOOKUP(A179,'Hospitalisation Details'!$A$1:$T$2344,20,0)</f>
        <v>R1011</v>
      </c>
    </row>
    <row r="180" spans="1:18">
      <c r="A180" t="s">
        <v>2191</v>
      </c>
      <c r="B180" s="22" t="str">
        <f>VLOOKUP(A180,'Customer Names'!A180:$E$2335,4,0)</f>
        <v>Knispel</v>
      </c>
      <c r="C180" s="25">
        <f>VLOOKUP(A180,'Hospitalisation Details'!$A$1:$T$2344,9,0)</f>
        <v>33399</v>
      </c>
      <c r="D180" s="26">
        <f>VLOOKUP(A180,'Hospitalisation Details'!$A$1:$T$2344,10,0)</f>
        <v>31</v>
      </c>
      <c r="E180" s="26">
        <f>VLOOKUP(A180,'Hospitalisation Details'!$A$1:$T$2344,11,0)</f>
        <v>3</v>
      </c>
      <c r="F180" s="28">
        <f>VLOOKUP(A180,'Medical Examinations'!$A$1:$L$2336,2,0)</f>
        <v>48.86</v>
      </c>
      <c r="G180" s="28">
        <f>VLOOKUP(A180,'Medical Examinations'!$A$1:$L$2336,4,0)</f>
        <v>6.09</v>
      </c>
      <c r="H180" s="30" t="str">
        <f>VLOOKUP(A180,'Medical Examinations'!$A$1:$L$2336,3,0)</f>
        <v>Obesity</v>
      </c>
      <c r="I180" s="30" t="str">
        <f>VLOOKUP(A180,'Medical Examinations'!$A$1:$L$2336,5,0)</f>
        <v>Pre-diabetes</v>
      </c>
      <c r="J180" s="27" t="str">
        <f>VLOOKUP(A180,'Medical Examinations'!$A$1:$L$2336,6,0)</f>
        <v>No</v>
      </c>
      <c r="K180" s="27" t="str">
        <f>VLOOKUP(A180,'Medical Examinations'!$A$1:$L$2336,7,0)</f>
        <v>No</v>
      </c>
      <c r="L180" s="27">
        <f>VLOOKUP(A180,'Medical Examinations'!$A$1:$L$2336,10,0)</f>
        <v>0</v>
      </c>
      <c r="M180" s="27" t="str">
        <f>VLOOKUP(A180,'Medical Examinations'!$A$1:$L$2336,12,0)</f>
        <v>yes</v>
      </c>
      <c r="N180" s="27" t="str">
        <f>VLOOKUP(A180,'Medical Examinations'!$A$1:$L$2336,8,0)</f>
        <v>No</v>
      </c>
      <c r="O180" s="29">
        <f>VLOOKUP(A180,'Hospitalisation Details'!$A$1:$T$2344,12,0)</f>
        <v>36911.99</v>
      </c>
      <c r="P180" s="29" t="str">
        <f>VLOOKUP(A180,'Hospitalisation Details'!$A$1:$T$2344,15,0)</f>
        <v>tier - 2</v>
      </c>
      <c r="Q180" s="29" t="str">
        <f>VLOOKUP(A180,'Hospitalisation Details'!$A$1:$T$2344,18,0)</f>
        <v>tier - 2</v>
      </c>
      <c r="R180" s="29" t="str">
        <f>VLOOKUP(A180,'Hospitalisation Details'!$A$1:$T$2344,20,0)</f>
        <v>R1011</v>
      </c>
    </row>
    <row r="181" spans="1:18">
      <c r="A181" t="s">
        <v>2190</v>
      </c>
      <c r="B181" s="22" t="str">
        <f>VLOOKUP(A181,'Customer Names'!A181:$E$2335,4,0)</f>
        <v>King</v>
      </c>
      <c r="C181" s="25">
        <f>VLOOKUP(A181,'Hospitalisation Details'!$A$1:$T$2344,9,0)</f>
        <v>23216</v>
      </c>
      <c r="D181" s="26">
        <f>VLOOKUP(A181,'Hospitalisation Details'!$A$1:$T$2344,10,0)</f>
        <v>59</v>
      </c>
      <c r="E181" s="26">
        <f>VLOOKUP(A181,'Hospitalisation Details'!$A$1:$T$2344,11,0)</f>
        <v>2</v>
      </c>
      <c r="F181" s="28">
        <f>VLOOKUP(A181,'Medical Examinations'!$A$1:$L$2336,2,0)</f>
        <v>34.799999999999997</v>
      </c>
      <c r="G181" s="28">
        <f>VLOOKUP(A181,'Medical Examinations'!$A$1:$L$2336,4,0)</f>
        <v>11.4</v>
      </c>
      <c r="H181" s="30" t="str">
        <f>VLOOKUP(A181,'Medical Examinations'!$A$1:$L$2336,3,0)</f>
        <v>Obesity</v>
      </c>
      <c r="I181" s="30" t="str">
        <f>VLOOKUP(A181,'Medical Examinations'!$A$1:$L$2336,5,0)</f>
        <v>Diabetes</v>
      </c>
      <c r="J181" s="27" t="str">
        <f>VLOOKUP(A181,'Medical Examinations'!$A$1:$L$2336,6,0)</f>
        <v>yes</v>
      </c>
      <c r="K181" s="27" t="str">
        <f>VLOOKUP(A181,'Medical Examinations'!$A$1:$L$2336,7,0)</f>
        <v>No</v>
      </c>
      <c r="L181" s="27">
        <f>VLOOKUP(A181,'Medical Examinations'!$A$1:$L$2336,10,0)</f>
        <v>1</v>
      </c>
      <c r="M181" s="27" t="str">
        <f>VLOOKUP(A181,'Medical Examinations'!$A$1:$L$2336,12,0)</f>
        <v>No</v>
      </c>
      <c r="N181" s="27" t="str">
        <f>VLOOKUP(A181,'Medical Examinations'!$A$1:$L$2336,8,0)</f>
        <v>Yes</v>
      </c>
      <c r="O181" s="29">
        <f>VLOOKUP(A181,'Hospitalisation Details'!$A$1:$T$2344,12,0)</f>
        <v>36910.61</v>
      </c>
      <c r="P181" s="29" t="str">
        <f>VLOOKUP(A181,'Hospitalisation Details'!$A$1:$T$2344,15,0)</f>
        <v>tier - 2</v>
      </c>
      <c r="Q181" s="29" t="str">
        <f>VLOOKUP(A181,'Hospitalisation Details'!$A$1:$T$2344,18,0)</f>
        <v>tier - 2</v>
      </c>
      <c r="R181" s="29" t="str">
        <f>VLOOKUP(A181,'Hospitalisation Details'!$A$1:$T$2344,20,0)</f>
        <v>R1011</v>
      </c>
    </row>
    <row r="182" spans="1:18">
      <c r="A182" t="s">
        <v>2189</v>
      </c>
      <c r="B182" s="22" t="str">
        <f>VLOOKUP(A182,'Customer Names'!A182:$E$2335,4,0)</f>
        <v>Samuelson</v>
      </c>
      <c r="C182" s="25">
        <f>VLOOKUP(A182,'Hospitalisation Details'!$A$1:$T$2344,9,0)</f>
        <v>37793</v>
      </c>
      <c r="D182" s="26">
        <f>VLOOKUP(A182,'Hospitalisation Details'!$A$1:$T$2344,10,0)</f>
        <v>19</v>
      </c>
      <c r="E182" s="26">
        <f>VLOOKUP(A182,'Hospitalisation Details'!$A$1:$T$2344,11,0)</f>
        <v>0</v>
      </c>
      <c r="F182" s="28">
        <f>VLOOKUP(A182,'Medical Examinations'!$A$1:$L$2336,2,0)</f>
        <v>32.49</v>
      </c>
      <c r="G182" s="28">
        <f>VLOOKUP(A182,'Medical Examinations'!$A$1:$L$2336,4,0)</f>
        <v>4.29</v>
      </c>
      <c r="H182" s="30" t="str">
        <f>VLOOKUP(A182,'Medical Examinations'!$A$1:$L$2336,3,0)</f>
        <v>Obesity</v>
      </c>
      <c r="I182" s="30" t="str">
        <f>VLOOKUP(A182,'Medical Examinations'!$A$1:$L$2336,5,0)</f>
        <v>Normal</v>
      </c>
      <c r="J182" s="27" t="str">
        <f>VLOOKUP(A182,'Medical Examinations'!$A$1:$L$2336,6,0)</f>
        <v>No</v>
      </c>
      <c r="K182" s="27" t="str">
        <f>VLOOKUP(A182,'Medical Examinations'!$A$1:$L$2336,7,0)</f>
        <v>No</v>
      </c>
      <c r="L182" s="27">
        <f>VLOOKUP(A182,'Medical Examinations'!$A$1:$L$2336,10,0)</f>
        <v>1</v>
      </c>
      <c r="M182" s="27" t="str">
        <f>VLOOKUP(A182,'Medical Examinations'!$A$1:$L$2336,12,0)</f>
        <v>yes</v>
      </c>
      <c r="N182" s="27" t="str">
        <f>VLOOKUP(A182,'Medical Examinations'!$A$1:$L$2336,8,0)</f>
        <v>Yes</v>
      </c>
      <c r="O182" s="29">
        <f>VLOOKUP(A182,'Hospitalisation Details'!$A$1:$T$2344,12,0)</f>
        <v>36898.730000000003</v>
      </c>
      <c r="P182" s="29" t="str">
        <f>VLOOKUP(A182,'Hospitalisation Details'!$A$1:$T$2344,15,0)</f>
        <v>tier - 2</v>
      </c>
      <c r="Q182" s="29" t="str">
        <f>VLOOKUP(A182,'Hospitalisation Details'!$A$1:$T$2344,18,0)</f>
        <v>tier - 1</v>
      </c>
      <c r="R182" s="29" t="str">
        <f>VLOOKUP(A182,'Hospitalisation Details'!$A$1:$T$2344,20,0)</f>
        <v>R1012</v>
      </c>
    </row>
    <row r="183" spans="1:18">
      <c r="A183" t="s">
        <v>2188</v>
      </c>
      <c r="B183" s="22" t="str">
        <f>VLOOKUP(A183,'Customer Names'!A183:$E$2335,4,0)</f>
        <v>Fredsall</v>
      </c>
      <c r="C183" s="25">
        <f>VLOOKUP(A183,'Hospitalisation Details'!$A$1:$T$2344,9,0)</f>
        <v>26638</v>
      </c>
      <c r="D183" s="26">
        <f>VLOOKUP(A183,'Hospitalisation Details'!$A$1:$T$2344,10,0)</f>
        <v>50</v>
      </c>
      <c r="E183" s="26">
        <f>VLOOKUP(A183,'Hospitalisation Details'!$A$1:$T$2344,11,0)</f>
        <v>0</v>
      </c>
      <c r="F183" s="28">
        <f>VLOOKUP(A183,'Medical Examinations'!$A$1:$L$2336,2,0)</f>
        <v>39</v>
      </c>
      <c r="G183" s="28">
        <f>VLOOKUP(A183,'Medical Examinations'!$A$1:$L$2336,4,0)</f>
        <v>5.7</v>
      </c>
      <c r="H183" s="30" t="str">
        <f>VLOOKUP(A183,'Medical Examinations'!$A$1:$L$2336,3,0)</f>
        <v>Obesity</v>
      </c>
      <c r="I183" s="30" t="str">
        <f>VLOOKUP(A183,'Medical Examinations'!$A$1:$L$2336,5,0)</f>
        <v>Pre-diabetes</v>
      </c>
      <c r="J183" s="27" t="str">
        <f>VLOOKUP(A183,'Medical Examinations'!$A$1:$L$2336,6,0)</f>
        <v>No</v>
      </c>
      <c r="K183" s="27" t="str">
        <f>VLOOKUP(A183,'Medical Examinations'!$A$1:$L$2336,7,0)</f>
        <v>No</v>
      </c>
      <c r="L183" s="27">
        <f>VLOOKUP(A183,'Medical Examinations'!$A$1:$L$2336,10,0)</f>
        <v>2</v>
      </c>
      <c r="M183" s="27" t="str">
        <f>VLOOKUP(A183,'Medical Examinations'!$A$1:$L$2336,12,0)</f>
        <v>yes</v>
      </c>
      <c r="N183" s="27" t="str">
        <f>VLOOKUP(A183,'Medical Examinations'!$A$1:$L$2336,8,0)</f>
        <v>No</v>
      </c>
      <c r="O183" s="29">
        <f>VLOOKUP(A183,'Hospitalisation Details'!$A$1:$T$2344,12,0)</f>
        <v>36889.99</v>
      </c>
      <c r="P183" s="29" t="str">
        <f>VLOOKUP(A183,'Hospitalisation Details'!$A$1:$T$2344,15,0)</f>
        <v>tier - 1</v>
      </c>
      <c r="Q183" s="29" t="str">
        <f>VLOOKUP(A183,'Hospitalisation Details'!$A$1:$T$2344,18,0)</f>
        <v>tier - 3</v>
      </c>
      <c r="R183" s="29" t="str">
        <f>VLOOKUP(A183,'Hospitalisation Details'!$A$1:$T$2344,20,0)</f>
        <v>R1011</v>
      </c>
    </row>
    <row r="184" spans="1:18">
      <c r="A184" t="s">
        <v>2187</v>
      </c>
      <c r="B184" s="22" t="str">
        <f>VLOOKUP(A184,'Customer Names'!A184:$E$2335,4,0)</f>
        <v>Eggleston</v>
      </c>
      <c r="C184" s="25">
        <f>VLOOKUP(A184,'Hospitalisation Details'!$A$1:$T$2344,9,0)</f>
        <v>33789</v>
      </c>
      <c r="D184" s="26">
        <f>VLOOKUP(A184,'Hospitalisation Details'!$A$1:$T$2344,10,0)</f>
        <v>30</v>
      </c>
      <c r="E184" s="26">
        <f>VLOOKUP(A184,'Hospitalisation Details'!$A$1:$T$2344,11,0)</f>
        <v>0</v>
      </c>
      <c r="F184" s="28">
        <f>VLOOKUP(A184,'Medical Examinations'!$A$1:$L$2336,2,0)</f>
        <v>35.299999999999997</v>
      </c>
      <c r="G184" s="28">
        <f>VLOOKUP(A184,'Medical Examinations'!$A$1:$L$2336,4,0)</f>
        <v>6.09</v>
      </c>
      <c r="H184" s="30" t="str">
        <f>VLOOKUP(A184,'Medical Examinations'!$A$1:$L$2336,3,0)</f>
        <v>Obesity</v>
      </c>
      <c r="I184" s="30" t="str">
        <f>VLOOKUP(A184,'Medical Examinations'!$A$1:$L$2336,5,0)</f>
        <v>Pre-diabetes</v>
      </c>
      <c r="J184" s="27" t="str">
        <f>VLOOKUP(A184,'Medical Examinations'!$A$1:$L$2336,6,0)</f>
        <v>No</v>
      </c>
      <c r="K184" s="27" t="str">
        <f>VLOOKUP(A184,'Medical Examinations'!$A$1:$L$2336,7,0)</f>
        <v>No</v>
      </c>
      <c r="L184" s="27">
        <f>VLOOKUP(A184,'Medical Examinations'!$A$1:$L$2336,10,0)</f>
        <v>1</v>
      </c>
      <c r="M184" s="27" t="str">
        <f>VLOOKUP(A184,'Medical Examinations'!$A$1:$L$2336,12,0)</f>
        <v>yes</v>
      </c>
      <c r="N184" s="27" t="str">
        <f>VLOOKUP(A184,'Medical Examinations'!$A$1:$L$2336,8,0)</f>
        <v>No</v>
      </c>
      <c r="O184" s="29">
        <f>VLOOKUP(A184,'Hospitalisation Details'!$A$1:$T$2344,12,0)</f>
        <v>36837.47</v>
      </c>
      <c r="P184" s="29" t="str">
        <f>VLOOKUP(A184,'Hospitalisation Details'!$A$1:$T$2344,15,0)</f>
        <v>tier - 2</v>
      </c>
      <c r="Q184" s="29" t="str">
        <f>VLOOKUP(A184,'Hospitalisation Details'!$A$1:$T$2344,18,0)</f>
        <v>tier - 3</v>
      </c>
      <c r="R184" s="29" t="str">
        <f>VLOOKUP(A184,'Hospitalisation Details'!$A$1:$T$2344,20,0)</f>
        <v>R1011</v>
      </c>
    </row>
    <row r="185" spans="1:18">
      <c r="A185" t="s">
        <v>2186</v>
      </c>
      <c r="B185" s="22" t="str">
        <f>VLOOKUP(A185,'Customer Names'!A185:$E$2335,4,0)</f>
        <v>Palombaro</v>
      </c>
      <c r="C185" s="25">
        <f>VLOOKUP(A185,'Hospitalisation Details'!$A$1:$T$2344,9,0)</f>
        <v>24104</v>
      </c>
      <c r="D185" s="26">
        <f>VLOOKUP(A185,'Hospitalisation Details'!$A$1:$T$2344,10,0)</f>
        <v>57</v>
      </c>
      <c r="E185" s="26">
        <f>VLOOKUP(A185,'Hospitalisation Details'!$A$1:$T$2344,11,0)</f>
        <v>0</v>
      </c>
      <c r="F185" s="28">
        <f>VLOOKUP(A185,'Medical Examinations'!$A$1:$L$2336,2,0)</f>
        <v>33.42</v>
      </c>
      <c r="G185" s="28">
        <f>VLOOKUP(A185,'Medical Examinations'!$A$1:$L$2336,4,0)</f>
        <v>10.67</v>
      </c>
      <c r="H185" s="30" t="str">
        <f>VLOOKUP(A185,'Medical Examinations'!$A$1:$L$2336,3,0)</f>
        <v>Obesity</v>
      </c>
      <c r="I185" s="30" t="str">
        <f>VLOOKUP(A185,'Medical Examinations'!$A$1:$L$2336,5,0)</f>
        <v>Diabetes</v>
      </c>
      <c r="J185" s="27" t="str">
        <f>VLOOKUP(A185,'Medical Examinations'!$A$1:$L$2336,6,0)</f>
        <v>No</v>
      </c>
      <c r="K185" s="27" t="str">
        <f>VLOOKUP(A185,'Medical Examinations'!$A$1:$L$2336,7,0)</f>
        <v>No</v>
      </c>
      <c r="L185" s="27">
        <f>VLOOKUP(A185,'Medical Examinations'!$A$1:$L$2336,10,0)</f>
        <v>0</v>
      </c>
      <c r="M185" s="27" t="str">
        <f>VLOOKUP(A185,'Medical Examinations'!$A$1:$L$2336,12,0)</f>
        <v>yes</v>
      </c>
      <c r="N185" s="27" t="str">
        <f>VLOOKUP(A185,'Medical Examinations'!$A$1:$L$2336,8,0)</f>
        <v>No</v>
      </c>
      <c r="O185" s="29">
        <f>VLOOKUP(A185,'Hospitalisation Details'!$A$1:$T$2344,12,0)</f>
        <v>36795.29</v>
      </c>
      <c r="P185" s="29" t="str">
        <f>VLOOKUP(A185,'Hospitalisation Details'!$A$1:$T$2344,15,0)</f>
        <v>tier - 2</v>
      </c>
      <c r="Q185" s="29" t="str">
        <f>VLOOKUP(A185,'Hospitalisation Details'!$A$1:$T$2344,18,0)</f>
        <v>tier - 1</v>
      </c>
      <c r="R185" s="29" t="str">
        <f>VLOOKUP(A185,'Hospitalisation Details'!$A$1:$T$2344,20,0)</f>
        <v>R1011</v>
      </c>
    </row>
    <row r="186" spans="1:18">
      <c r="A186" t="s">
        <v>2185</v>
      </c>
      <c r="B186" s="22" t="str">
        <f>VLOOKUP(A186,'Customer Names'!A186:$E$2335,4,0)</f>
        <v>Silva</v>
      </c>
      <c r="C186" s="25">
        <f>VLOOKUP(A186,'Hospitalisation Details'!$A$1:$T$2344,9,0)</f>
        <v>25763</v>
      </c>
      <c r="D186" s="26">
        <f>VLOOKUP(A186,'Hospitalisation Details'!$A$1:$T$2344,10,0)</f>
        <v>52</v>
      </c>
      <c r="E186" s="26">
        <f>VLOOKUP(A186,'Hospitalisation Details'!$A$1:$T$2344,11,0)</f>
        <v>0</v>
      </c>
      <c r="F186" s="28">
        <f>VLOOKUP(A186,'Medical Examinations'!$A$1:$L$2336,2,0)</f>
        <v>37.18</v>
      </c>
      <c r="G186" s="28">
        <f>VLOOKUP(A186,'Medical Examinations'!$A$1:$L$2336,4,0)</f>
        <v>6.75</v>
      </c>
      <c r="H186" s="30" t="str">
        <f>VLOOKUP(A186,'Medical Examinations'!$A$1:$L$2336,3,0)</f>
        <v>Obesity</v>
      </c>
      <c r="I186" s="30" t="str">
        <f>VLOOKUP(A186,'Medical Examinations'!$A$1:$L$2336,5,0)</f>
        <v>Diabetes</v>
      </c>
      <c r="J186" s="27" t="str">
        <f>VLOOKUP(A186,'Medical Examinations'!$A$1:$L$2336,6,0)</f>
        <v>yes</v>
      </c>
      <c r="K186" s="27" t="str">
        <f>VLOOKUP(A186,'Medical Examinations'!$A$1:$L$2336,7,0)</f>
        <v>No</v>
      </c>
      <c r="L186" s="27">
        <f>VLOOKUP(A186,'Medical Examinations'!$A$1:$L$2336,10,0)</f>
        <v>2</v>
      </c>
      <c r="M186" s="27" t="str">
        <f>VLOOKUP(A186,'Medical Examinations'!$A$1:$L$2336,12,0)</f>
        <v>yes</v>
      </c>
      <c r="N186" s="27" t="str">
        <f>VLOOKUP(A186,'Medical Examinations'!$A$1:$L$2336,8,0)</f>
        <v>No</v>
      </c>
      <c r="O186" s="29">
        <f>VLOOKUP(A186,'Hospitalisation Details'!$A$1:$T$2344,12,0)</f>
        <v>36786.370000000003</v>
      </c>
      <c r="P186" s="29" t="str">
        <f>VLOOKUP(A186,'Hospitalisation Details'!$A$1:$T$2344,15,0)</f>
        <v>tier - 1</v>
      </c>
      <c r="Q186" s="29" t="str">
        <f>VLOOKUP(A186,'Hospitalisation Details'!$A$1:$T$2344,18,0)</f>
        <v>tier - 1</v>
      </c>
      <c r="R186" s="29" t="str">
        <f>VLOOKUP(A186,'Hospitalisation Details'!$A$1:$T$2344,20,0)</f>
        <v>R1011</v>
      </c>
    </row>
    <row r="187" spans="1:18">
      <c r="A187" t="s">
        <v>2184</v>
      </c>
      <c r="B187" s="22" t="str">
        <f>VLOOKUP(A187,'Customer Names'!A187:$E$2335,4,0)</f>
        <v>Bugala</v>
      </c>
      <c r="C187" s="25">
        <f>VLOOKUP(A187,'Hospitalisation Details'!$A$1:$T$2344,9,0)</f>
        <v>22491</v>
      </c>
      <c r="D187" s="26">
        <f>VLOOKUP(A187,'Hospitalisation Details'!$A$1:$T$2344,10,0)</f>
        <v>61</v>
      </c>
      <c r="E187" s="26">
        <f>VLOOKUP(A187,'Hospitalisation Details'!$A$1:$T$2344,11,0)</f>
        <v>4</v>
      </c>
      <c r="F187" s="28">
        <f>VLOOKUP(A187,'Medical Examinations'!$A$1:$L$2336,2,0)</f>
        <v>33.33</v>
      </c>
      <c r="G187" s="28">
        <f>VLOOKUP(A187,'Medical Examinations'!$A$1:$L$2336,4,0)</f>
        <v>9.26</v>
      </c>
      <c r="H187" s="30" t="str">
        <f>VLOOKUP(A187,'Medical Examinations'!$A$1:$L$2336,3,0)</f>
        <v>Obesity</v>
      </c>
      <c r="I187" s="30" t="str">
        <f>VLOOKUP(A187,'Medical Examinations'!$A$1:$L$2336,5,0)</f>
        <v>Diabetes</v>
      </c>
      <c r="J187" s="27" t="str">
        <f>VLOOKUP(A187,'Medical Examinations'!$A$1:$L$2336,6,0)</f>
        <v>yes</v>
      </c>
      <c r="K187" s="27" t="str">
        <f>VLOOKUP(A187,'Medical Examinations'!$A$1:$L$2336,7,0)</f>
        <v>No</v>
      </c>
      <c r="L187" s="27">
        <f>VLOOKUP(A187,'Medical Examinations'!$A$1:$L$2336,10,0)</f>
        <v>2</v>
      </c>
      <c r="M187" s="27" t="str">
        <f>VLOOKUP(A187,'Medical Examinations'!$A$1:$L$2336,12,0)</f>
        <v>No</v>
      </c>
      <c r="N187" s="27" t="str">
        <f>VLOOKUP(A187,'Medical Examinations'!$A$1:$L$2336,8,0)</f>
        <v>No</v>
      </c>
      <c r="O187" s="29">
        <f>VLOOKUP(A187,'Hospitalisation Details'!$A$1:$T$2344,12,0)</f>
        <v>36580.28</v>
      </c>
      <c r="P187" s="29" t="str">
        <f>VLOOKUP(A187,'Hospitalisation Details'!$A$1:$T$2344,15,0)</f>
        <v>tier - 2</v>
      </c>
      <c r="Q187" s="29" t="str">
        <f>VLOOKUP(A187,'Hospitalisation Details'!$A$1:$T$2344,18,0)</f>
        <v>tier - 2</v>
      </c>
      <c r="R187" s="29" t="str">
        <f>VLOOKUP(A187,'Hospitalisation Details'!$A$1:$T$2344,20,0)</f>
        <v>R1013</v>
      </c>
    </row>
    <row r="188" spans="1:18">
      <c r="A188" t="s">
        <v>2183</v>
      </c>
      <c r="B188" s="22" t="str">
        <f>VLOOKUP(A188,'Customer Names'!A188:$E$2335,4,0)</f>
        <v>Dublin</v>
      </c>
      <c r="C188" s="25">
        <f>VLOOKUP(A188,'Hospitalisation Details'!$A$1:$T$2344,9,0)</f>
        <v>33886</v>
      </c>
      <c r="D188" s="26">
        <f>VLOOKUP(A188,'Hospitalisation Details'!$A$1:$T$2344,10,0)</f>
        <v>30</v>
      </c>
      <c r="E188" s="26">
        <f>VLOOKUP(A188,'Hospitalisation Details'!$A$1:$T$2344,11,0)</f>
        <v>0</v>
      </c>
      <c r="F188" s="28">
        <f>VLOOKUP(A188,'Medical Examinations'!$A$1:$L$2336,2,0)</f>
        <v>53.21</v>
      </c>
      <c r="G188" s="28">
        <f>VLOOKUP(A188,'Medical Examinations'!$A$1:$L$2336,4,0)</f>
        <v>4.2699999999999996</v>
      </c>
      <c r="H188" s="30" t="str">
        <f>VLOOKUP(A188,'Medical Examinations'!$A$1:$L$2336,3,0)</f>
        <v>Obesity</v>
      </c>
      <c r="I188" s="30" t="str">
        <f>VLOOKUP(A188,'Medical Examinations'!$A$1:$L$2336,5,0)</f>
        <v>Normal</v>
      </c>
      <c r="J188" s="27" t="str">
        <f>VLOOKUP(A188,'Medical Examinations'!$A$1:$L$2336,6,0)</f>
        <v>No</v>
      </c>
      <c r="K188" s="27" t="str">
        <f>VLOOKUP(A188,'Medical Examinations'!$A$1:$L$2336,7,0)</f>
        <v>No</v>
      </c>
      <c r="L188" s="27">
        <f>VLOOKUP(A188,'Medical Examinations'!$A$1:$L$2336,10,0)</f>
        <v>1</v>
      </c>
      <c r="M188" s="27" t="str">
        <f>VLOOKUP(A188,'Medical Examinations'!$A$1:$L$2336,12,0)</f>
        <v>yes</v>
      </c>
      <c r="N188" s="27" t="str">
        <f>VLOOKUP(A188,'Medical Examinations'!$A$1:$L$2336,8,0)</f>
        <v>No</v>
      </c>
      <c r="O188" s="29">
        <f>VLOOKUP(A188,'Hospitalisation Details'!$A$1:$T$2344,12,0)</f>
        <v>36572.800000000003</v>
      </c>
      <c r="P188" s="29" t="str">
        <f>VLOOKUP(A188,'Hospitalisation Details'!$A$1:$T$2344,15,0)</f>
        <v>tier - 1</v>
      </c>
      <c r="Q188" s="29" t="str">
        <f>VLOOKUP(A188,'Hospitalisation Details'!$A$1:$T$2344,18,0)</f>
        <v>tier - 2</v>
      </c>
      <c r="R188" s="29" t="str">
        <f>VLOOKUP(A188,'Hospitalisation Details'!$A$1:$T$2344,20,0)</f>
        <v>R1011</v>
      </c>
    </row>
    <row r="189" spans="1:18">
      <c r="A189" t="s">
        <v>2182</v>
      </c>
      <c r="B189" s="22" t="str">
        <f>VLOOKUP(A189,'Customer Names'!A189:$E$2335,4,0)</f>
        <v>Cleland</v>
      </c>
      <c r="C189" s="25">
        <f>VLOOKUP(A189,'Hospitalisation Details'!$A$1:$T$2344,9,0)</f>
        <v>26885</v>
      </c>
      <c r="D189" s="26">
        <f>VLOOKUP(A189,'Hospitalisation Details'!$A$1:$T$2344,10,0)</f>
        <v>49</v>
      </c>
      <c r="E189" s="26">
        <f>VLOOKUP(A189,'Hospitalisation Details'!$A$1:$T$2344,11,0)</f>
        <v>0</v>
      </c>
      <c r="F189" s="28">
        <f>VLOOKUP(A189,'Medical Examinations'!$A$1:$L$2336,2,0)</f>
        <v>38.729999999999997</v>
      </c>
      <c r="G189" s="28">
        <f>VLOOKUP(A189,'Medical Examinations'!$A$1:$L$2336,4,0)</f>
        <v>11.51</v>
      </c>
      <c r="H189" s="30" t="str">
        <f>VLOOKUP(A189,'Medical Examinations'!$A$1:$L$2336,3,0)</f>
        <v>Obesity</v>
      </c>
      <c r="I189" s="30" t="str">
        <f>VLOOKUP(A189,'Medical Examinations'!$A$1:$L$2336,5,0)</f>
        <v>Diabetes</v>
      </c>
      <c r="J189" s="27" t="str">
        <f>VLOOKUP(A189,'Medical Examinations'!$A$1:$L$2336,6,0)</f>
        <v>No</v>
      </c>
      <c r="K189" s="27" t="str">
        <f>VLOOKUP(A189,'Medical Examinations'!$A$1:$L$2336,7,0)</f>
        <v>No</v>
      </c>
      <c r="L189" s="27">
        <f>VLOOKUP(A189,'Medical Examinations'!$A$1:$L$2336,10,0)</f>
        <v>2</v>
      </c>
      <c r="M189" s="27" t="str">
        <f>VLOOKUP(A189,'Medical Examinations'!$A$1:$L$2336,12,0)</f>
        <v>yes</v>
      </c>
      <c r="N189" s="27" t="str">
        <f>VLOOKUP(A189,'Medical Examinations'!$A$1:$L$2336,8,0)</f>
        <v>No</v>
      </c>
      <c r="O189" s="29">
        <f>VLOOKUP(A189,'Hospitalisation Details'!$A$1:$T$2344,12,0)</f>
        <v>36541.550000000003</v>
      </c>
      <c r="P189" s="29" t="str">
        <f>VLOOKUP(A189,'Hospitalisation Details'!$A$1:$T$2344,15,0)</f>
        <v>tier - 2</v>
      </c>
      <c r="Q189" s="29" t="str">
        <f>VLOOKUP(A189,'Hospitalisation Details'!$A$1:$T$2344,18,0)</f>
        <v>tier - 3</v>
      </c>
      <c r="R189" s="29" t="str">
        <f>VLOOKUP(A189,'Hospitalisation Details'!$A$1:$T$2344,20,0)</f>
        <v>R1011</v>
      </c>
    </row>
    <row r="190" spans="1:18">
      <c r="A190" t="s">
        <v>2181</v>
      </c>
      <c r="B190" s="22" t="str">
        <f>VLOOKUP(A190,'Customer Names'!A190:$E$2335,4,0)</f>
        <v>Evans</v>
      </c>
      <c r="C190" s="25">
        <f>VLOOKUP(A190,'Hospitalisation Details'!$A$1:$T$2344,9,0)</f>
        <v>22969</v>
      </c>
      <c r="D190" s="26">
        <f>VLOOKUP(A190,'Hospitalisation Details'!$A$1:$T$2344,10,0)</f>
        <v>60</v>
      </c>
      <c r="E190" s="26">
        <f>VLOOKUP(A190,'Hospitalisation Details'!$A$1:$T$2344,11,0)</f>
        <v>0</v>
      </c>
      <c r="F190" s="28">
        <f>VLOOKUP(A190,'Medical Examinations'!$A$1:$L$2336,2,0)</f>
        <v>29.73</v>
      </c>
      <c r="G190" s="28">
        <f>VLOOKUP(A190,'Medical Examinations'!$A$1:$L$2336,4,0)</f>
        <v>7.22</v>
      </c>
      <c r="H190" s="30" t="str">
        <f>VLOOKUP(A190,'Medical Examinations'!$A$1:$L$2336,3,0)</f>
        <v>Overweight</v>
      </c>
      <c r="I190" s="30" t="str">
        <f>VLOOKUP(A190,'Medical Examinations'!$A$1:$L$2336,5,0)</f>
        <v>Diabetes</v>
      </c>
      <c r="J190" s="27" t="str">
        <f>VLOOKUP(A190,'Medical Examinations'!$A$1:$L$2336,6,0)</f>
        <v>No</v>
      </c>
      <c r="K190" s="27" t="str">
        <f>VLOOKUP(A190,'Medical Examinations'!$A$1:$L$2336,7,0)</f>
        <v>No</v>
      </c>
      <c r="L190" s="27">
        <f>VLOOKUP(A190,'Medical Examinations'!$A$1:$L$2336,10,0)</f>
        <v>0</v>
      </c>
      <c r="M190" s="27" t="str">
        <f>VLOOKUP(A190,'Medical Examinations'!$A$1:$L$2336,12,0)</f>
        <v>yes</v>
      </c>
      <c r="N190" s="27" t="str">
        <f>VLOOKUP(A190,'Medical Examinations'!$A$1:$L$2336,8,0)</f>
        <v>No</v>
      </c>
      <c r="O190" s="29">
        <f>VLOOKUP(A190,'Hospitalisation Details'!$A$1:$T$2344,12,0)</f>
        <v>36445.550000000003</v>
      </c>
      <c r="P190" s="29" t="str">
        <f>VLOOKUP(A190,'Hospitalisation Details'!$A$1:$T$2344,15,0)</f>
        <v>tier - 2</v>
      </c>
      <c r="Q190" s="29" t="str">
        <f>VLOOKUP(A190,'Hospitalisation Details'!$A$1:$T$2344,18,0)</f>
        <v>tier - 2</v>
      </c>
      <c r="R190" s="29" t="str">
        <f>VLOOKUP(A190,'Hospitalisation Details'!$A$1:$T$2344,20,0)</f>
        <v>R1011</v>
      </c>
    </row>
    <row r="191" spans="1:18">
      <c r="A191" t="s">
        <v>2180</v>
      </c>
      <c r="B191" s="22" t="str">
        <f>VLOOKUP(A191,'Customer Names'!A191:$E$2335,4,0)</f>
        <v>Boyd</v>
      </c>
      <c r="C191" s="25">
        <f>VLOOKUP(A191,'Hospitalisation Details'!$A$1:$T$2344,9,0)</f>
        <v>37964</v>
      </c>
      <c r="D191" s="26">
        <f>VLOOKUP(A191,'Hospitalisation Details'!$A$1:$T$2344,10,0)</f>
        <v>19</v>
      </c>
      <c r="E191" s="26">
        <f>VLOOKUP(A191,'Hospitalisation Details'!$A$1:$T$2344,11,0)</f>
        <v>2</v>
      </c>
      <c r="F191" s="28">
        <f>VLOOKUP(A191,'Medical Examinations'!$A$1:$L$2336,2,0)</f>
        <v>34.700000000000003</v>
      </c>
      <c r="G191" s="28">
        <f>VLOOKUP(A191,'Medical Examinations'!$A$1:$L$2336,4,0)</f>
        <v>4.37</v>
      </c>
      <c r="H191" s="30" t="str">
        <f>VLOOKUP(A191,'Medical Examinations'!$A$1:$L$2336,3,0)</f>
        <v>Obesity</v>
      </c>
      <c r="I191" s="30" t="str">
        <f>VLOOKUP(A191,'Medical Examinations'!$A$1:$L$2336,5,0)</f>
        <v>Normal</v>
      </c>
      <c r="J191" s="27" t="str">
        <f>VLOOKUP(A191,'Medical Examinations'!$A$1:$L$2336,6,0)</f>
        <v>No</v>
      </c>
      <c r="K191" s="27" t="str">
        <f>VLOOKUP(A191,'Medical Examinations'!$A$1:$L$2336,7,0)</f>
        <v>No</v>
      </c>
      <c r="L191" s="27">
        <f>VLOOKUP(A191,'Medical Examinations'!$A$1:$L$2336,10,0)</f>
        <v>1</v>
      </c>
      <c r="M191" s="27" t="str">
        <f>VLOOKUP(A191,'Medical Examinations'!$A$1:$L$2336,12,0)</f>
        <v>yes</v>
      </c>
      <c r="N191" s="27" t="str">
        <f>VLOOKUP(A191,'Medical Examinations'!$A$1:$L$2336,8,0)</f>
        <v>Yes</v>
      </c>
      <c r="O191" s="29">
        <f>VLOOKUP(A191,'Hospitalisation Details'!$A$1:$T$2344,12,0)</f>
        <v>36397.58</v>
      </c>
      <c r="P191" s="29" t="str">
        <f>VLOOKUP(A191,'Hospitalisation Details'!$A$1:$T$2344,15,0)</f>
        <v>tier - 2</v>
      </c>
      <c r="Q191" s="29" t="str">
        <f>VLOOKUP(A191,'Hospitalisation Details'!$A$1:$T$2344,18,0)</f>
        <v>tier - 3</v>
      </c>
      <c r="R191" s="29" t="str">
        <f>VLOOKUP(A191,'Hospitalisation Details'!$A$1:$T$2344,20,0)</f>
        <v>R1011</v>
      </c>
    </row>
    <row r="192" spans="1:18">
      <c r="A192" t="s">
        <v>2179</v>
      </c>
      <c r="B192" s="22" t="str">
        <f>VLOOKUP(A192,'Customer Names'!A192:$E$2335,4,0)</f>
        <v>Roulier</v>
      </c>
      <c r="C192" s="25">
        <f>VLOOKUP(A192,'Hospitalisation Details'!$A$1:$T$2344,9,0)</f>
        <v>27550</v>
      </c>
      <c r="D192" s="26">
        <f>VLOOKUP(A192,'Hospitalisation Details'!$A$1:$T$2344,10,0)</f>
        <v>48</v>
      </c>
      <c r="E192" s="26">
        <f>VLOOKUP(A192,'Hospitalisation Details'!$A$1:$T$2344,11,0)</f>
        <v>1</v>
      </c>
      <c r="F192" s="28">
        <f>VLOOKUP(A192,'Medical Examinations'!$A$1:$L$2336,2,0)</f>
        <v>38.28</v>
      </c>
      <c r="G192" s="28">
        <f>VLOOKUP(A192,'Medical Examinations'!$A$1:$L$2336,4,0)</f>
        <v>11.56</v>
      </c>
      <c r="H192" s="30" t="str">
        <f>VLOOKUP(A192,'Medical Examinations'!$A$1:$L$2336,3,0)</f>
        <v>Obesity</v>
      </c>
      <c r="I192" s="30" t="str">
        <f>VLOOKUP(A192,'Medical Examinations'!$A$1:$L$2336,5,0)</f>
        <v>Diabetes</v>
      </c>
      <c r="J192" s="27" t="str">
        <f>VLOOKUP(A192,'Medical Examinations'!$A$1:$L$2336,6,0)</f>
        <v>yes</v>
      </c>
      <c r="K192" s="27" t="str">
        <f>VLOOKUP(A192,'Medical Examinations'!$A$1:$L$2336,7,0)</f>
        <v>No</v>
      </c>
      <c r="L192" s="27">
        <f>VLOOKUP(A192,'Medical Examinations'!$A$1:$L$2336,10,0)</f>
        <v>1</v>
      </c>
      <c r="M192" s="27" t="str">
        <f>VLOOKUP(A192,'Medical Examinations'!$A$1:$L$2336,12,0)</f>
        <v>yes</v>
      </c>
      <c r="N192" s="27" t="str">
        <f>VLOOKUP(A192,'Medical Examinations'!$A$1:$L$2336,8,0)</f>
        <v>No</v>
      </c>
      <c r="O192" s="29">
        <f>VLOOKUP(A192,'Hospitalisation Details'!$A$1:$T$2344,12,0)</f>
        <v>36350.71</v>
      </c>
      <c r="P192" s="29" t="str">
        <f>VLOOKUP(A192,'Hospitalisation Details'!$A$1:$T$2344,15,0)</f>
        <v>tier - 1</v>
      </c>
      <c r="Q192" s="29" t="str">
        <f>VLOOKUP(A192,'Hospitalisation Details'!$A$1:$T$2344,18,0)</f>
        <v>tier - 2</v>
      </c>
      <c r="R192" s="29" t="str">
        <f>VLOOKUP(A192,'Hospitalisation Details'!$A$1:$T$2344,20,0)</f>
        <v>R1011</v>
      </c>
    </row>
    <row r="193" spans="1:18">
      <c r="A193" t="s">
        <v>2178</v>
      </c>
      <c r="B193" s="22" t="str">
        <f>VLOOKUP(A193,'Customer Names'!A193:$E$2335,4,0)</f>
        <v>Mullins</v>
      </c>
      <c r="C193" s="25">
        <f>VLOOKUP(A193,'Hospitalisation Details'!$A$1:$T$2344,9,0)</f>
        <v>24763</v>
      </c>
      <c r="D193" s="26">
        <f>VLOOKUP(A193,'Hospitalisation Details'!$A$1:$T$2344,10,0)</f>
        <v>55</v>
      </c>
      <c r="E193" s="26">
        <f>VLOOKUP(A193,'Hospitalisation Details'!$A$1:$T$2344,11,0)</f>
        <v>0</v>
      </c>
      <c r="F193" s="28">
        <f>VLOOKUP(A193,'Medical Examinations'!$A$1:$L$2336,2,0)</f>
        <v>33.57</v>
      </c>
      <c r="G193" s="28">
        <f>VLOOKUP(A193,'Medical Examinations'!$A$1:$L$2336,4,0)</f>
        <v>8.82</v>
      </c>
      <c r="H193" s="30" t="str">
        <f>VLOOKUP(A193,'Medical Examinations'!$A$1:$L$2336,3,0)</f>
        <v>Obesity</v>
      </c>
      <c r="I193" s="30" t="str">
        <f>VLOOKUP(A193,'Medical Examinations'!$A$1:$L$2336,5,0)</f>
        <v>Diabetes</v>
      </c>
      <c r="J193" s="27" t="str">
        <f>VLOOKUP(A193,'Medical Examinations'!$A$1:$L$2336,6,0)</f>
        <v>yes</v>
      </c>
      <c r="K193" s="27" t="str">
        <f>VLOOKUP(A193,'Medical Examinations'!$A$1:$L$2336,7,0)</f>
        <v>No</v>
      </c>
      <c r="L193" s="27">
        <f>VLOOKUP(A193,'Medical Examinations'!$A$1:$L$2336,10,0)</f>
        <v>0</v>
      </c>
      <c r="M193" s="27" t="str">
        <f>VLOOKUP(A193,'Medical Examinations'!$A$1:$L$2336,12,0)</f>
        <v>yes</v>
      </c>
      <c r="N193" s="27" t="str">
        <f>VLOOKUP(A193,'Medical Examinations'!$A$1:$L$2336,8,0)</f>
        <v>No</v>
      </c>
      <c r="O193" s="29">
        <f>VLOOKUP(A193,'Hospitalisation Details'!$A$1:$T$2344,12,0)</f>
        <v>36332.449999999997</v>
      </c>
      <c r="P193" s="29" t="str">
        <f>VLOOKUP(A193,'Hospitalisation Details'!$A$1:$T$2344,15,0)</f>
        <v>tier - 1</v>
      </c>
      <c r="Q193" s="29" t="str">
        <f>VLOOKUP(A193,'Hospitalisation Details'!$A$1:$T$2344,18,0)</f>
        <v>tier - 3</v>
      </c>
      <c r="R193" s="29" t="str">
        <f>VLOOKUP(A193,'Hospitalisation Details'!$A$1:$T$2344,20,0)</f>
        <v>R1011</v>
      </c>
    </row>
    <row r="194" spans="1:18">
      <c r="A194" t="s">
        <v>2177</v>
      </c>
      <c r="B194" s="22" t="str">
        <f>VLOOKUP(A194,'Customer Names'!A194:$E$2335,4,0)</f>
        <v>Hofmann</v>
      </c>
      <c r="C194" s="25">
        <f>VLOOKUP(A194,'Hospitalisation Details'!$A$1:$T$2344,9,0)</f>
        <v>33771</v>
      </c>
      <c r="D194" s="26">
        <f>VLOOKUP(A194,'Hospitalisation Details'!$A$1:$T$2344,10,0)</f>
        <v>30</v>
      </c>
      <c r="E194" s="26">
        <f>VLOOKUP(A194,'Hospitalisation Details'!$A$1:$T$2344,11,0)</f>
        <v>0</v>
      </c>
      <c r="F194" s="28">
        <f>VLOOKUP(A194,'Medical Examinations'!$A$1:$L$2336,2,0)</f>
        <v>52.06</v>
      </c>
      <c r="G194" s="28">
        <f>VLOOKUP(A194,'Medical Examinations'!$A$1:$L$2336,4,0)</f>
        <v>4.6900000000000004</v>
      </c>
      <c r="H194" s="30" t="str">
        <f>VLOOKUP(A194,'Medical Examinations'!$A$1:$L$2336,3,0)</f>
        <v>Obesity</v>
      </c>
      <c r="I194" s="30" t="str">
        <f>VLOOKUP(A194,'Medical Examinations'!$A$1:$L$2336,5,0)</f>
        <v>Normal</v>
      </c>
      <c r="J194" s="27" t="str">
        <f>VLOOKUP(A194,'Medical Examinations'!$A$1:$L$2336,6,0)</f>
        <v>No</v>
      </c>
      <c r="K194" s="27" t="str">
        <f>VLOOKUP(A194,'Medical Examinations'!$A$1:$L$2336,7,0)</f>
        <v>No</v>
      </c>
      <c r="L194" s="27">
        <f>VLOOKUP(A194,'Medical Examinations'!$A$1:$L$2336,10,0)</f>
        <v>1</v>
      </c>
      <c r="M194" s="27" t="str">
        <f>VLOOKUP(A194,'Medical Examinations'!$A$1:$L$2336,12,0)</f>
        <v>yes</v>
      </c>
      <c r="N194" s="27" t="str">
        <f>VLOOKUP(A194,'Medical Examinations'!$A$1:$L$2336,8,0)</f>
        <v>No</v>
      </c>
      <c r="O194" s="29">
        <f>VLOOKUP(A194,'Hospitalisation Details'!$A$1:$T$2344,12,0)</f>
        <v>36314.050000000003</v>
      </c>
      <c r="P194" s="29" t="str">
        <f>VLOOKUP(A194,'Hospitalisation Details'!$A$1:$T$2344,15,0)</f>
        <v>tier - 2</v>
      </c>
      <c r="Q194" s="29" t="str">
        <f>VLOOKUP(A194,'Hospitalisation Details'!$A$1:$T$2344,18,0)</f>
        <v>tier - 2</v>
      </c>
      <c r="R194" s="29" t="str">
        <f>VLOOKUP(A194,'Hospitalisation Details'!$A$1:$T$2344,20,0)</f>
        <v>R1011</v>
      </c>
    </row>
    <row r="195" spans="1:18">
      <c r="A195" t="s">
        <v>2176</v>
      </c>
      <c r="B195" s="22" t="str">
        <f>VLOOKUP(A195,'Customer Names'!A195:$E$2335,4,0)</f>
        <v>Garcia Garcia</v>
      </c>
      <c r="C195" s="25">
        <f>VLOOKUP(A195,'Hospitalisation Details'!$A$1:$T$2344,9,0)</f>
        <v>38346</v>
      </c>
      <c r="D195" s="26">
        <f>VLOOKUP(A195,'Hospitalisation Details'!$A$1:$T$2344,10,0)</f>
        <v>18</v>
      </c>
      <c r="E195" s="26">
        <f>VLOOKUP(A195,'Hospitalisation Details'!$A$1:$T$2344,11,0)</f>
        <v>0</v>
      </c>
      <c r="F195" s="28">
        <f>VLOOKUP(A195,'Medical Examinations'!$A$1:$L$2336,2,0)</f>
        <v>38.17</v>
      </c>
      <c r="G195" s="28">
        <f>VLOOKUP(A195,'Medical Examinations'!$A$1:$L$2336,4,0)</f>
        <v>4.53</v>
      </c>
      <c r="H195" s="30" t="str">
        <f>VLOOKUP(A195,'Medical Examinations'!$A$1:$L$2336,3,0)</f>
        <v>Obesity</v>
      </c>
      <c r="I195" s="30" t="str">
        <f>VLOOKUP(A195,'Medical Examinations'!$A$1:$L$2336,5,0)</f>
        <v>Normal</v>
      </c>
      <c r="J195" s="27" t="str">
        <f>VLOOKUP(A195,'Medical Examinations'!$A$1:$L$2336,6,0)</f>
        <v>No</v>
      </c>
      <c r="K195" s="27" t="str">
        <f>VLOOKUP(A195,'Medical Examinations'!$A$1:$L$2336,7,0)</f>
        <v>yes</v>
      </c>
      <c r="L195" s="27">
        <f>VLOOKUP(A195,'Medical Examinations'!$A$1:$L$2336,10,0)</f>
        <v>1</v>
      </c>
      <c r="M195" s="27" t="str">
        <f>VLOOKUP(A195,'Medical Examinations'!$A$1:$L$2336,12,0)</f>
        <v>yes</v>
      </c>
      <c r="N195" s="27" t="str">
        <f>VLOOKUP(A195,'Medical Examinations'!$A$1:$L$2336,8,0)</f>
        <v>No</v>
      </c>
      <c r="O195" s="29">
        <f>VLOOKUP(A195,'Hospitalisation Details'!$A$1:$T$2344,12,0)</f>
        <v>36307.800000000003</v>
      </c>
      <c r="P195" s="29" t="str">
        <f>VLOOKUP(A195,'Hospitalisation Details'!$A$1:$T$2344,15,0)</f>
        <v>tier - 1</v>
      </c>
      <c r="Q195" s="29" t="str">
        <f>VLOOKUP(A195,'Hospitalisation Details'!$A$1:$T$2344,18,0)</f>
        <v>tier - 2</v>
      </c>
      <c r="R195" s="29" t="str">
        <f>VLOOKUP(A195,'Hospitalisation Details'!$A$1:$T$2344,20,0)</f>
        <v>R1013</v>
      </c>
    </row>
    <row r="196" spans="1:18">
      <c r="A196" t="s">
        <v>2175</v>
      </c>
      <c r="B196" s="22" t="str">
        <f>VLOOKUP(A196,'Customer Names'!A196:$E$2335,4,0)</f>
        <v>Klecker</v>
      </c>
      <c r="C196" s="25">
        <f>VLOOKUP(A196,'Hospitalisation Details'!$A$1:$T$2344,9,0)</f>
        <v>37869</v>
      </c>
      <c r="D196" s="26">
        <f>VLOOKUP(A196,'Hospitalisation Details'!$A$1:$T$2344,10,0)</f>
        <v>19</v>
      </c>
      <c r="E196" s="26">
        <f>VLOOKUP(A196,'Hospitalisation Details'!$A$1:$T$2344,11,0)</f>
        <v>0</v>
      </c>
      <c r="F196" s="28">
        <f>VLOOKUP(A196,'Medical Examinations'!$A$1:$L$2336,2,0)</f>
        <v>36.954999999999998</v>
      </c>
      <c r="G196" s="28">
        <f>VLOOKUP(A196,'Medical Examinations'!$A$1:$L$2336,4,0)</f>
        <v>5.84</v>
      </c>
      <c r="H196" s="30" t="str">
        <f>VLOOKUP(A196,'Medical Examinations'!$A$1:$L$2336,3,0)</f>
        <v>Obesity</v>
      </c>
      <c r="I196" s="30" t="str">
        <f>VLOOKUP(A196,'Medical Examinations'!$A$1:$L$2336,5,0)</f>
        <v>Pre-diabetes</v>
      </c>
      <c r="J196" s="27" t="str">
        <f>VLOOKUP(A196,'Medical Examinations'!$A$1:$L$2336,6,0)</f>
        <v>No</v>
      </c>
      <c r="K196" s="27" t="str">
        <f>VLOOKUP(A196,'Medical Examinations'!$A$1:$L$2336,7,0)</f>
        <v>No</v>
      </c>
      <c r="L196" s="27">
        <f>VLOOKUP(A196,'Medical Examinations'!$A$1:$L$2336,10,0)</f>
        <v>1</v>
      </c>
      <c r="M196" s="27" t="str">
        <f>VLOOKUP(A196,'Medical Examinations'!$A$1:$L$2336,12,0)</f>
        <v>yes</v>
      </c>
      <c r="N196" s="27" t="str">
        <f>VLOOKUP(A196,'Medical Examinations'!$A$1:$L$2336,8,0)</f>
        <v>Yes</v>
      </c>
      <c r="O196" s="29">
        <f>VLOOKUP(A196,'Hospitalisation Details'!$A$1:$T$2344,12,0)</f>
        <v>36219.410000000003</v>
      </c>
      <c r="P196" s="29" t="str">
        <f>VLOOKUP(A196,'Hospitalisation Details'!$A$1:$T$2344,15,0)</f>
        <v>tier - 1</v>
      </c>
      <c r="Q196" s="29" t="str">
        <f>VLOOKUP(A196,'Hospitalisation Details'!$A$1:$T$2344,18,0)</f>
        <v>tier - 1</v>
      </c>
      <c r="R196" s="29" t="str">
        <f>VLOOKUP(A196,'Hospitalisation Details'!$A$1:$T$2344,20,0)</f>
        <v>R1012</v>
      </c>
    </row>
    <row r="197" spans="1:18">
      <c r="A197" t="s">
        <v>2174</v>
      </c>
      <c r="B197" s="22" t="str">
        <f>VLOOKUP(A197,'Customer Names'!A197:$E$2335,4,0)</f>
        <v>Cancre</v>
      </c>
      <c r="C197" s="25">
        <f>VLOOKUP(A197,'Hospitalisation Details'!$A$1:$T$2344,9,0)</f>
        <v>34331</v>
      </c>
      <c r="D197" s="26">
        <f>VLOOKUP(A197,'Hospitalisation Details'!$A$1:$T$2344,10,0)</f>
        <v>29</v>
      </c>
      <c r="E197" s="26">
        <f>VLOOKUP(A197,'Hospitalisation Details'!$A$1:$T$2344,11,0)</f>
        <v>0</v>
      </c>
      <c r="F197" s="28">
        <f>VLOOKUP(A197,'Medical Examinations'!$A$1:$L$2336,2,0)</f>
        <v>34.4</v>
      </c>
      <c r="G197" s="28">
        <f>VLOOKUP(A197,'Medical Examinations'!$A$1:$L$2336,4,0)</f>
        <v>4.9000000000000004</v>
      </c>
      <c r="H197" s="30" t="str">
        <f>VLOOKUP(A197,'Medical Examinations'!$A$1:$L$2336,3,0)</f>
        <v>Obesity</v>
      </c>
      <c r="I197" s="30" t="str">
        <f>VLOOKUP(A197,'Medical Examinations'!$A$1:$L$2336,5,0)</f>
        <v>Normal</v>
      </c>
      <c r="J197" s="27" t="str">
        <f>VLOOKUP(A197,'Medical Examinations'!$A$1:$L$2336,6,0)</f>
        <v>No</v>
      </c>
      <c r="K197" s="27" t="str">
        <f>VLOOKUP(A197,'Medical Examinations'!$A$1:$L$2336,7,0)</f>
        <v>No</v>
      </c>
      <c r="L197" s="27">
        <f>VLOOKUP(A197,'Medical Examinations'!$A$1:$L$2336,10,0)</f>
        <v>1</v>
      </c>
      <c r="M197" s="27" t="str">
        <f>VLOOKUP(A197,'Medical Examinations'!$A$1:$L$2336,12,0)</f>
        <v>yes</v>
      </c>
      <c r="N197" s="27" t="str">
        <f>VLOOKUP(A197,'Medical Examinations'!$A$1:$L$2336,8,0)</f>
        <v>Yes</v>
      </c>
      <c r="O197" s="29">
        <f>VLOOKUP(A197,'Hospitalisation Details'!$A$1:$T$2344,12,0)</f>
        <v>36197.699999999997</v>
      </c>
      <c r="P197" s="29" t="str">
        <f>VLOOKUP(A197,'Hospitalisation Details'!$A$1:$T$2344,15,0)</f>
        <v>tier - 1</v>
      </c>
      <c r="Q197" s="29" t="str">
        <f>VLOOKUP(A197,'Hospitalisation Details'!$A$1:$T$2344,18,0)</f>
        <v>tier - 3</v>
      </c>
      <c r="R197" s="29" t="str">
        <f>VLOOKUP(A197,'Hospitalisation Details'!$A$1:$T$2344,20,0)</f>
        <v>R1011</v>
      </c>
    </row>
    <row r="198" spans="1:18">
      <c r="A198" t="s">
        <v>2173</v>
      </c>
      <c r="B198" s="22" t="str">
        <f>VLOOKUP(A198,'Customer Names'!A198:$E$2335,4,0)</f>
        <v>Denucci</v>
      </c>
      <c r="C198" s="25">
        <f>VLOOKUP(A198,'Hospitalisation Details'!$A$1:$T$2344,9,0)</f>
        <v>36434</v>
      </c>
      <c r="D198" s="26">
        <f>VLOOKUP(A198,'Hospitalisation Details'!$A$1:$T$2344,10,0)</f>
        <v>23</v>
      </c>
      <c r="E198" s="26">
        <f>VLOOKUP(A198,'Hospitalisation Details'!$A$1:$T$2344,11,0)</f>
        <v>3</v>
      </c>
      <c r="F198" s="28">
        <f>VLOOKUP(A198,'Medical Examinations'!$A$1:$L$2336,2,0)</f>
        <v>31.73</v>
      </c>
      <c r="G198" s="28">
        <f>VLOOKUP(A198,'Medical Examinations'!$A$1:$L$2336,4,0)</f>
        <v>4.3</v>
      </c>
      <c r="H198" s="30" t="str">
        <f>VLOOKUP(A198,'Medical Examinations'!$A$1:$L$2336,3,0)</f>
        <v>Obesity</v>
      </c>
      <c r="I198" s="30" t="str">
        <f>VLOOKUP(A198,'Medical Examinations'!$A$1:$L$2336,5,0)</f>
        <v>Normal</v>
      </c>
      <c r="J198" s="27" t="str">
        <f>VLOOKUP(A198,'Medical Examinations'!$A$1:$L$2336,6,0)</f>
        <v>No</v>
      </c>
      <c r="K198" s="27" t="str">
        <f>VLOOKUP(A198,'Medical Examinations'!$A$1:$L$2336,7,0)</f>
        <v>No</v>
      </c>
      <c r="L198" s="27">
        <f>VLOOKUP(A198,'Medical Examinations'!$A$1:$L$2336,10,0)</f>
        <v>0</v>
      </c>
      <c r="M198" s="27" t="str">
        <f>VLOOKUP(A198,'Medical Examinations'!$A$1:$L$2336,12,0)</f>
        <v>yes</v>
      </c>
      <c r="N198" s="27" t="str">
        <f>VLOOKUP(A198,'Medical Examinations'!$A$1:$L$2336,8,0)</f>
        <v>No</v>
      </c>
      <c r="O198" s="29">
        <f>VLOOKUP(A198,'Hospitalisation Details'!$A$1:$T$2344,12,0)</f>
        <v>36189.1</v>
      </c>
      <c r="P198" s="29" t="str">
        <f>VLOOKUP(A198,'Hospitalisation Details'!$A$1:$T$2344,15,0)</f>
        <v>tier - 1</v>
      </c>
      <c r="Q198" s="29" t="str">
        <f>VLOOKUP(A198,'Hospitalisation Details'!$A$1:$T$2344,18,0)</f>
        <v>tier - 3</v>
      </c>
      <c r="R198" s="29" t="str">
        <f>VLOOKUP(A198,'Hospitalisation Details'!$A$1:$T$2344,20,0)</f>
        <v>R1016</v>
      </c>
    </row>
    <row r="199" spans="1:18">
      <c r="A199" t="s">
        <v>2172</v>
      </c>
      <c r="B199" s="22" t="str">
        <f>VLOOKUP(A199,'Customer Names'!A199:$E$2335,4,0)</f>
        <v>Saldana</v>
      </c>
      <c r="C199" s="25">
        <f>VLOOKUP(A199,'Hospitalisation Details'!$A$1:$T$2344,9,0)</f>
        <v>27369</v>
      </c>
      <c r="D199" s="26">
        <f>VLOOKUP(A199,'Hospitalisation Details'!$A$1:$T$2344,10,0)</f>
        <v>48</v>
      </c>
      <c r="E199" s="26">
        <f>VLOOKUP(A199,'Hospitalisation Details'!$A$1:$T$2344,11,0)</f>
        <v>0</v>
      </c>
      <c r="F199" s="28">
        <f>VLOOKUP(A199,'Medical Examinations'!$A$1:$L$2336,2,0)</f>
        <v>36.64</v>
      </c>
      <c r="G199" s="28">
        <f>VLOOKUP(A199,'Medical Examinations'!$A$1:$L$2336,4,0)</f>
        <v>11.34</v>
      </c>
      <c r="H199" s="30" t="str">
        <f>VLOOKUP(A199,'Medical Examinations'!$A$1:$L$2336,3,0)</f>
        <v>Obesity</v>
      </c>
      <c r="I199" s="30" t="str">
        <f>VLOOKUP(A199,'Medical Examinations'!$A$1:$L$2336,5,0)</f>
        <v>Diabetes</v>
      </c>
      <c r="J199" s="27" t="str">
        <f>VLOOKUP(A199,'Medical Examinations'!$A$1:$L$2336,6,0)</f>
        <v>No</v>
      </c>
      <c r="K199" s="27" t="str">
        <f>VLOOKUP(A199,'Medical Examinations'!$A$1:$L$2336,7,0)</f>
        <v>No</v>
      </c>
      <c r="L199" s="27">
        <f>VLOOKUP(A199,'Medical Examinations'!$A$1:$L$2336,10,0)</f>
        <v>0</v>
      </c>
      <c r="M199" s="27" t="str">
        <f>VLOOKUP(A199,'Medical Examinations'!$A$1:$L$2336,12,0)</f>
        <v>yes</v>
      </c>
      <c r="N199" s="27" t="str">
        <f>VLOOKUP(A199,'Medical Examinations'!$A$1:$L$2336,8,0)</f>
        <v>No</v>
      </c>
      <c r="O199" s="29">
        <f>VLOOKUP(A199,'Hospitalisation Details'!$A$1:$T$2344,12,0)</f>
        <v>36182.870000000003</v>
      </c>
      <c r="P199" s="29" t="str">
        <f>VLOOKUP(A199,'Hospitalisation Details'!$A$1:$T$2344,15,0)</f>
        <v>tier - 2</v>
      </c>
      <c r="Q199" s="29" t="str">
        <f>VLOOKUP(A199,'Hospitalisation Details'!$A$1:$T$2344,18,0)</f>
        <v>tier - 3</v>
      </c>
      <c r="R199" s="29" t="str">
        <f>VLOOKUP(A199,'Hospitalisation Details'!$A$1:$T$2344,20,0)</f>
        <v>R1012</v>
      </c>
    </row>
    <row r="200" spans="1:18">
      <c r="A200" t="s">
        <v>2171</v>
      </c>
      <c r="B200" s="22" t="str">
        <f>VLOOKUP(A200,'Customer Names'!A200:$E$2335,4,0)</f>
        <v>Weinberg</v>
      </c>
      <c r="C200" s="25">
        <f>VLOOKUP(A200,'Hospitalisation Details'!$A$1:$T$2344,9,0)</f>
        <v>38229</v>
      </c>
      <c r="D200" s="26">
        <f>VLOOKUP(A200,'Hospitalisation Details'!$A$1:$T$2344,10,0)</f>
        <v>18</v>
      </c>
      <c r="E200" s="26">
        <f>VLOOKUP(A200,'Hospitalisation Details'!$A$1:$T$2344,11,0)</f>
        <v>0</v>
      </c>
      <c r="F200" s="28">
        <f>VLOOKUP(A200,'Medical Examinations'!$A$1:$L$2336,2,0)</f>
        <v>36.85</v>
      </c>
      <c r="G200" s="28">
        <f>VLOOKUP(A200,'Medical Examinations'!$A$1:$L$2336,4,0)</f>
        <v>5.88</v>
      </c>
      <c r="H200" s="30" t="str">
        <f>VLOOKUP(A200,'Medical Examinations'!$A$1:$L$2336,3,0)</f>
        <v>Obesity</v>
      </c>
      <c r="I200" s="30" t="str">
        <f>VLOOKUP(A200,'Medical Examinations'!$A$1:$L$2336,5,0)</f>
        <v>Pre-diabetes</v>
      </c>
      <c r="J200" s="27" t="str">
        <f>VLOOKUP(A200,'Medical Examinations'!$A$1:$L$2336,6,0)</f>
        <v>No</v>
      </c>
      <c r="K200" s="27" t="str">
        <f>VLOOKUP(A200,'Medical Examinations'!$A$1:$L$2336,7,0)</f>
        <v>yes</v>
      </c>
      <c r="L200" s="27">
        <f>VLOOKUP(A200,'Medical Examinations'!$A$1:$L$2336,10,0)</f>
        <v>1</v>
      </c>
      <c r="M200" s="27" t="str">
        <f>VLOOKUP(A200,'Medical Examinations'!$A$1:$L$2336,12,0)</f>
        <v>yes</v>
      </c>
      <c r="N200" s="27" t="str">
        <f>VLOOKUP(A200,'Medical Examinations'!$A$1:$L$2336,8,0)</f>
        <v>No</v>
      </c>
      <c r="O200" s="29">
        <f>VLOOKUP(A200,'Hospitalisation Details'!$A$1:$T$2344,12,0)</f>
        <v>36149.480000000003</v>
      </c>
      <c r="P200" s="29" t="str">
        <f>VLOOKUP(A200,'Hospitalisation Details'!$A$1:$T$2344,15,0)</f>
        <v>tier - 2</v>
      </c>
      <c r="Q200" s="29" t="str">
        <f>VLOOKUP(A200,'Hospitalisation Details'!$A$1:$T$2344,18,0)</f>
        <v>tier - 2</v>
      </c>
      <c r="R200" s="29" t="str">
        <f>VLOOKUP(A200,'Hospitalisation Details'!$A$1:$T$2344,20,0)</f>
        <v>R1013</v>
      </c>
    </row>
    <row r="201" spans="1:18">
      <c r="A201" t="s">
        <v>2170</v>
      </c>
      <c r="B201" s="22" t="str">
        <f>VLOOKUP(A201,'Customer Names'!A201:$E$2335,4,0)</f>
        <v>Walsh</v>
      </c>
      <c r="C201" s="25">
        <f>VLOOKUP(A201,'Hospitalisation Details'!$A$1:$T$2344,9,0)</f>
        <v>35593</v>
      </c>
      <c r="D201" s="26">
        <f>VLOOKUP(A201,'Hospitalisation Details'!$A$1:$T$2344,10,0)</f>
        <v>25</v>
      </c>
      <c r="E201" s="26">
        <f>VLOOKUP(A201,'Hospitalisation Details'!$A$1:$T$2344,11,0)</f>
        <v>2</v>
      </c>
      <c r="F201" s="28">
        <f>VLOOKUP(A201,'Medical Examinations'!$A$1:$L$2336,2,0)</f>
        <v>33.33</v>
      </c>
      <c r="G201" s="28">
        <f>VLOOKUP(A201,'Medical Examinations'!$A$1:$L$2336,4,0)</f>
        <v>5.01</v>
      </c>
      <c r="H201" s="30" t="str">
        <f>VLOOKUP(A201,'Medical Examinations'!$A$1:$L$2336,3,0)</f>
        <v>Obesity</v>
      </c>
      <c r="I201" s="30" t="str">
        <f>VLOOKUP(A201,'Medical Examinations'!$A$1:$L$2336,5,0)</f>
        <v>Normal</v>
      </c>
      <c r="J201" s="27" t="str">
        <f>VLOOKUP(A201,'Medical Examinations'!$A$1:$L$2336,6,0)</f>
        <v>yes</v>
      </c>
      <c r="K201" s="27" t="str">
        <f>VLOOKUP(A201,'Medical Examinations'!$A$1:$L$2336,7,0)</f>
        <v>No</v>
      </c>
      <c r="L201" s="27">
        <f>VLOOKUP(A201,'Medical Examinations'!$A$1:$L$2336,10,0)</f>
        <v>1</v>
      </c>
      <c r="M201" s="27" t="str">
        <f>VLOOKUP(A201,'Medical Examinations'!$A$1:$L$2336,12,0)</f>
        <v>yes</v>
      </c>
      <c r="N201" s="27" t="str">
        <f>VLOOKUP(A201,'Medical Examinations'!$A$1:$L$2336,8,0)</f>
        <v>Yes</v>
      </c>
      <c r="O201" s="29">
        <f>VLOOKUP(A201,'Hospitalisation Details'!$A$1:$T$2344,12,0)</f>
        <v>36124.57</v>
      </c>
      <c r="P201" s="29" t="str">
        <f>VLOOKUP(A201,'Hospitalisation Details'!$A$1:$T$2344,15,0)</f>
        <v>tier - 1</v>
      </c>
      <c r="Q201" s="29" t="str">
        <f>VLOOKUP(A201,'Hospitalisation Details'!$A$1:$T$2344,18,0)</f>
        <v>tier - 3</v>
      </c>
      <c r="R201" s="29" t="str">
        <f>VLOOKUP(A201,'Hospitalisation Details'!$A$1:$T$2344,20,0)</f>
        <v>R1013</v>
      </c>
    </row>
    <row r="202" spans="1:18">
      <c r="A202" t="s">
        <v>2169</v>
      </c>
      <c r="B202" s="22" t="str">
        <f>VLOOKUP(A202,'Customer Names'!A202:$E$2335,4,0)</f>
        <v>Pasten</v>
      </c>
      <c r="C202" s="25">
        <f>VLOOKUP(A202,'Hospitalisation Details'!$A$1:$T$2344,9,0)</f>
        <v>29163</v>
      </c>
      <c r="D202" s="26">
        <f>VLOOKUP(A202,'Hospitalisation Details'!$A$1:$T$2344,10,0)</f>
        <v>43</v>
      </c>
      <c r="E202" s="26">
        <f>VLOOKUP(A202,'Hospitalisation Details'!$A$1:$T$2344,11,0)</f>
        <v>2</v>
      </c>
      <c r="F202" s="28">
        <f>VLOOKUP(A202,'Medical Examinations'!$A$1:$L$2336,2,0)</f>
        <v>39.14</v>
      </c>
      <c r="G202" s="28">
        <f>VLOOKUP(A202,'Medical Examinations'!$A$1:$L$2336,4,0)</f>
        <v>4.4000000000000004</v>
      </c>
      <c r="H202" s="30" t="str">
        <f>VLOOKUP(A202,'Medical Examinations'!$A$1:$L$2336,3,0)</f>
        <v>Obesity</v>
      </c>
      <c r="I202" s="30" t="str">
        <f>VLOOKUP(A202,'Medical Examinations'!$A$1:$L$2336,5,0)</f>
        <v>Normal</v>
      </c>
      <c r="J202" s="27" t="str">
        <f>VLOOKUP(A202,'Medical Examinations'!$A$1:$L$2336,6,0)</f>
        <v>No</v>
      </c>
      <c r="K202" s="27" t="str">
        <f>VLOOKUP(A202,'Medical Examinations'!$A$1:$L$2336,7,0)</f>
        <v>No</v>
      </c>
      <c r="L202" s="27">
        <f>VLOOKUP(A202,'Medical Examinations'!$A$1:$L$2336,10,0)</f>
        <v>1</v>
      </c>
      <c r="M202" s="27" t="str">
        <f>VLOOKUP(A202,'Medical Examinations'!$A$1:$L$2336,12,0)</f>
        <v>yes</v>
      </c>
      <c r="N202" s="27" t="str">
        <f>VLOOKUP(A202,'Medical Examinations'!$A$1:$L$2336,8,0)</f>
        <v>Yes</v>
      </c>
      <c r="O202" s="29">
        <f>VLOOKUP(A202,'Hospitalisation Details'!$A$1:$T$2344,12,0)</f>
        <v>36090.49</v>
      </c>
      <c r="P202" s="29" t="str">
        <f>VLOOKUP(A202,'Hospitalisation Details'!$A$1:$T$2344,15,0)</f>
        <v>tier - 2</v>
      </c>
      <c r="Q202" s="29" t="str">
        <f>VLOOKUP(A202,'Hospitalisation Details'!$A$1:$T$2344,18,0)</f>
        <v>tier - 2</v>
      </c>
      <c r="R202" s="29" t="str">
        <f>VLOOKUP(A202,'Hospitalisation Details'!$A$1:$T$2344,20,0)</f>
        <v>R1011</v>
      </c>
    </row>
    <row r="203" spans="1:18">
      <c r="A203" t="s">
        <v>2168</v>
      </c>
      <c r="B203" s="22" t="str">
        <f>VLOOKUP(A203,'Customer Names'!A203:$E$2335,4,0)</f>
        <v>LaBelle</v>
      </c>
      <c r="C203" s="25">
        <f>VLOOKUP(A203,'Hospitalisation Details'!$A$1:$T$2344,9,0)</f>
        <v>35297</v>
      </c>
      <c r="D203" s="26">
        <f>VLOOKUP(A203,'Hospitalisation Details'!$A$1:$T$2344,10,0)</f>
        <v>26</v>
      </c>
      <c r="E203" s="26">
        <f>VLOOKUP(A203,'Hospitalisation Details'!$A$1:$T$2344,11,0)</f>
        <v>2</v>
      </c>
      <c r="F203" s="28">
        <f>VLOOKUP(A203,'Medical Examinations'!$A$1:$L$2336,2,0)</f>
        <v>32.9</v>
      </c>
      <c r="G203" s="28">
        <f>VLOOKUP(A203,'Medical Examinations'!$A$1:$L$2336,4,0)</f>
        <v>6.26</v>
      </c>
      <c r="H203" s="30" t="str">
        <f>VLOOKUP(A203,'Medical Examinations'!$A$1:$L$2336,3,0)</f>
        <v>Obesity</v>
      </c>
      <c r="I203" s="30" t="str">
        <f>VLOOKUP(A203,'Medical Examinations'!$A$1:$L$2336,5,0)</f>
        <v>Pre-diabetes</v>
      </c>
      <c r="J203" s="27" t="str">
        <f>VLOOKUP(A203,'Medical Examinations'!$A$1:$L$2336,6,0)</f>
        <v>yes</v>
      </c>
      <c r="K203" s="27" t="str">
        <f>VLOOKUP(A203,'Medical Examinations'!$A$1:$L$2336,7,0)</f>
        <v>No</v>
      </c>
      <c r="L203" s="27">
        <f>VLOOKUP(A203,'Medical Examinations'!$A$1:$L$2336,10,0)</f>
        <v>0</v>
      </c>
      <c r="M203" s="27" t="str">
        <f>VLOOKUP(A203,'Medical Examinations'!$A$1:$L$2336,12,0)</f>
        <v>yes</v>
      </c>
      <c r="N203" s="27" t="str">
        <f>VLOOKUP(A203,'Medical Examinations'!$A$1:$L$2336,8,0)</f>
        <v>No</v>
      </c>
      <c r="O203" s="29">
        <f>VLOOKUP(A203,'Hospitalisation Details'!$A$1:$T$2344,12,0)</f>
        <v>36085.22</v>
      </c>
      <c r="P203" s="29" t="str">
        <f>VLOOKUP(A203,'Hospitalisation Details'!$A$1:$T$2344,15,0)</f>
        <v>tier - 1</v>
      </c>
      <c r="Q203" s="29" t="str">
        <f>VLOOKUP(A203,'Hospitalisation Details'!$A$1:$T$2344,18,0)</f>
        <v>tier - 1</v>
      </c>
      <c r="R203" s="29" t="str">
        <f>VLOOKUP(A203,'Hospitalisation Details'!$A$1:$T$2344,20,0)</f>
        <v>R1011</v>
      </c>
    </row>
    <row r="204" spans="1:18">
      <c r="A204" t="s">
        <v>2167</v>
      </c>
      <c r="B204" s="22" t="str">
        <f>VLOOKUP(A204,'Customer Names'!A204:$E$2335,4,0)</f>
        <v>Guzman</v>
      </c>
      <c r="C204" s="25">
        <f>VLOOKUP(A204,'Hospitalisation Details'!$A$1:$T$2344,9,0)</f>
        <v>23214</v>
      </c>
      <c r="D204" s="26">
        <f>VLOOKUP(A204,'Hospitalisation Details'!$A$1:$T$2344,10,0)</f>
        <v>59</v>
      </c>
      <c r="E204" s="26">
        <f>VLOOKUP(A204,'Hospitalisation Details'!$A$1:$T$2344,11,0)</f>
        <v>0</v>
      </c>
      <c r="F204" s="28">
        <f>VLOOKUP(A204,'Medical Examinations'!$A$1:$L$2336,2,0)</f>
        <v>29.78</v>
      </c>
      <c r="G204" s="28">
        <f>VLOOKUP(A204,'Medical Examinations'!$A$1:$L$2336,4,0)</f>
        <v>10.27</v>
      </c>
      <c r="H204" s="30" t="str">
        <f>VLOOKUP(A204,'Medical Examinations'!$A$1:$L$2336,3,0)</f>
        <v>Overweight</v>
      </c>
      <c r="I204" s="30" t="str">
        <f>VLOOKUP(A204,'Medical Examinations'!$A$1:$L$2336,5,0)</f>
        <v>Diabetes</v>
      </c>
      <c r="J204" s="27" t="str">
        <f>VLOOKUP(A204,'Medical Examinations'!$A$1:$L$2336,6,0)</f>
        <v>yes</v>
      </c>
      <c r="K204" s="27" t="str">
        <f>VLOOKUP(A204,'Medical Examinations'!$A$1:$L$2336,7,0)</f>
        <v>No</v>
      </c>
      <c r="L204" s="27">
        <f>VLOOKUP(A204,'Medical Examinations'!$A$1:$L$2336,10,0)</f>
        <v>1</v>
      </c>
      <c r="M204" s="27" t="str">
        <f>VLOOKUP(A204,'Medical Examinations'!$A$1:$L$2336,12,0)</f>
        <v>yes</v>
      </c>
      <c r="N204" s="27" t="str">
        <f>VLOOKUP(A204,'Medical Examinations'!$A$1:$L$2336,8,0)</f>
        <v>Yes</v>
      </c>
      <c r="O204" s="29">
        <f>VLOOKUP(A204,'Hospitalisation Details'!$A$1:$T$2344,12,0)</f>
        <v>36074.339999999997</v>
      </c>
      <c r="P204" s="29" t="str">
        <f>VLOOKUP(A204,'Hospitalisation Details'!$A$1:$T$2344,15,0)</f>
        <v>tier - 2</v>
      </c>
      <c r="Q204" s="29" t="str">
        <f>VLOOKUP(A204,'Hospitalisation Details'!$A$1:$T$2344,18,0)</f>
        <v>tier - 1</v>
      </c>
      <c r="R204" s="29" t="str">
        <f>VLOOKUP(A204,'Hospitalisation Details'!$A$1:$T$2344,20,0)</f>
        <v>R1011</v>
      </c>
    </row>
    <row r="205" spans="1:18">
      <c r="A205" t="s">
        <v>2166</v>
      </c>
      <c r="B205" s="22" t="str">
        <f>VLOOKUP(A205,'Customer Names'!A205:$E$2335,4,0)</f>
        <v>Turnbull</v>
      </c>
      <c r="C205" s="25">
        <f>VLOOKUP(A205,'Hospitalisation Details'!$A$1:$T$2344,9,0)</f>
        <v>36407</v>
      </c>
      <c r="D205" s="26">
        <f>VLOOKUP(A205,'Hospitalisation Details'!$A$1:$T$2344,10,0)</f>
        <v>23</v>
      </c>
      <c r="E205" s="26">
        <f>VLOOKUP(A205,'Hospitalisation Details'!$A$1:$T$2344,11,0)</f>
        <v>2</v>
      </c>
      <c r="F205" s="28">
        <f>VLOOKUP(A205,'Medical Examinations'!$A$1:$L$2336,2,0)</f>
        <v>32.78</v>
      </c>
      <c r="G205" s="28">
        <f>VLOOKUP(A205,'Medical Examinations'!$A$1:$L$2336,4,0)</f>
        <v>5.27</v>
      </c>
      <c r="H205" s="30" t="str">
        <f>VLOOKUP(A205,'Medical Examinations'!$A$1:$L$2336,3,0)</f>
        <v>Obesity</v>
      </c>
      <c r="I205" s="30" t="str">
        <f>VLOOKUP(A205,'Medical Examinations'!$A$1:$L$2336,5,0)</f>
        <v>Normal</v>
      </c>
      <c r="J205" s="27" t="str">
        <f>VLOOKUP(A205,'Medical Examinations'!$A$1:$L$2336,6,0)</f>
        <v>No</v>
      </c>
      <c r="K205" s="27" t="str">
        <f>VLOOKUP(A205,'Medical Examinations'!$A$1:$L$2336,7,0)</f>
        <v>No</v>
      </c>
      <c r="L205" s="27">
        <f>VLOOKUP(A205,'Medical Examinations'!$A$1:$L$2336,10,0)</f>
        <v>0</v>
      </c>
      <c r="M205" s="27" t="str">
        <f>VLOOKUP(A205,'Medical Examinations'!$A$1:$L$2336,12,0)</f>
        <v>yes</v>
      </c>
      <c r="N205" s="27" t="str">
        <f>VLOOKUP(A205,'Medical Examinations'!$A$1:$L$2336,8,0)</f>
        <v>No</v>
      </c>
      <c r="O205" s="29">
        <f>VLOOKUP(A205,'Hospitalisation Details'!$A$1:$T$2344,12,0)</f>
        <v>36021.01</v>
      </c>
      <c r="P205" s="29" t="str">
        <f>VLOOKUP(A205,'Hospitalisation Details'!$A$1:$T$2344,15,0)</f>
        <v>tier - 2</v>
      </c>
      <c r="Q205" s="29" t="str">
        <f>VLOOKUP(A205,'Hospitalisation Details'!$A$1:$T$2344,18,0)</f>
        <v>tier - 3</v>
      </c>
      <c r="R205" s="29" t="str">
        <f>VLOOKUP(A205,'Hospitalisation Details'!$A$1:$T$2344,20,0)</f>
        <v>R1013</v>
      </c>
    </row>
    <row r="206" spans="1:18">
      <c r="A206" t="s">
        <v>2165</v>
      </c>
      <c r="B206" s="22" t="str">
        <f>VLOOKUP(A206,'Customer Names'!A206:$E$2335,4,0)</f>
        <v>Aguero</v>
      </c>
      <c r="C206" s="25">
        <f>VLOOKUP(A206,'Hospitalisation Details'!$A$1:$T$2344,9,0)</f>
        <v>29912</v>
      </c>
      <c r="D206" s="26">
        <f>VLOOKUP(A206,'Hospitalisation Details'!$A$1:$T$2344,10,0)</f>
        <v>41</v>
      </c>
      <c r="E206" s="26">
        <f>VLOOKUP(A206,'Hospitalisation Details'!$A$1:$T$2344,11,0)</f>
        <v>1</v>
      </c>
      <c r="F206" s="28">
        <f>VLOOKUP(A206,'Medical Examinations'!$A$1:$L$2336,2,0)</f>
        <v>41.65</v>
      </c>
      <c r="G206" s="28">
        <f>VLOOKUP(A206,'Medical Examinations'!$A$1:$L$2336,4,0)</f>
        <v>10.73</v>
      </c>
      <c r="H206" s="30" t="str">
        <f>VLOOKUP(A206,'Medical Examinations'!$A$1:$L$2336,3,0)</f>
        <v>Obesity</v>
      </c>
      <c r="I206" s="30" t="str">
        <f>VLOOKUP(A206,'Medical Examinations'!$A$1:$L$2336,5,0)</f>
        <v>Diabetes</v>
      </c>
      <c r="J206" s="27" t="str">
        <f>VLOOKUP(A206,'Medical Examinations'!$A$1:$L$2336,6,0)</f>
        <v>yes</v>
      </c>
      <c r="K206" s="27" t="str">
        <f>VLOOKUP(A206,'Medical Examinations'!$A$1:$L$2336,7,0)</f>
        <v>No</v>
      </c>
      <c r="L206" s="27">
        <f>VLOOKUP(A206,'Medical Examinations'!$A$1:$L$2336,10,0)</f>
        <v>0</v>
      </c>
      <c r="M206" s="27" t="str">
        <f>VLOOKUP(A206,'Medical Examinations'!$A$1:$L$2336,12,0)</f>
        <v>yes</v>
      </c>
      <c r="N206" s="27" t="str">
        <f>VLOOKUP(A206,'Medical Examinations'!$A$1:$L$2336,8,0)</f>
        <v>No</v>
      </c>
      <c r="O206" s="29">
        <f>VLOOKUP(A206,'Hospitalisation Details'!$A$1:$T$2344,12,0)</f>
        <v>35952.65</v>
      </c>
      <c r="P206" s="29" t="str">
        <f>VLOOKUP(A206,'Hospitalisation Details'!$A$1:$T$2344,15,0)</f>
        <v>tier - 1</v>
      </c>
      <c r="Q206" s="29" t="str">
        <f>VLOOKUP(A206,'Hospitalisation Details'!$A$1:$T$2344,18,0)</f>
        <v>tier - 3</v>
      </c>
      <c r="R206" s="29" t="str">
        <f>VLOOKUP(A206,'Hospitalisation Details'!$A$1:$T$2344,20,0)</f>
        <v>R1011</v>
      </c>
    </row>
    <row r="207" spans="1:18">
      <c r="A207" t="s">
        <v>2164</v>
      </c>
      <c r="B207" s="22" t="str">
        <f>VLOOKUP(A207,'Customer Names'!A207:$E$2335,4,0)</f>
        <v>Woodward</v>
      </c>
      <c r="C207" s="25">
        <f>VLOOKUP(A207,'Hospitalisation Details'!$A$1:$T$2344,9,0)</f>
        <v>33773</v>
      </c>
      <c r="D207" s="26">
        <f>VLOOKUP(A207,'Hospitalisation Details'!$A$1:$T$2344,10,0)</f>
        <v>30</v>
      </c>
      <c r="E207" s="26">
        <f>VLOOKUP(A207,'Hospitalisation Details'!$A$1:$T$2344,11,0)</f>
        <v>0</v>
      </c>
      <c r="F207" s="28">
        <f>VLOOKUP(A207,'Medical Examinations'!$A$1:$L$2336,2,0)</f>
        <v>50.79</v>
      </c>
      <c r="G207" s="28">
        <f>VLOOKUP(A207,'Medical Examinations'!$A$1:$L$2336,4,0)</f>
        <v>4.45</v>
      </c>
      <c r="H207" s="30" t="str">
        <f>VLOOKUP(A207,'Medical Examinations'!$A$1:$L$2336,3,0)</f>
        <v>Obesity</v>
      </c>
      <c r="I207" s="30" t="str">
        <f>VLOOKUP(A207,'Medical Examinations'!$A$1:$L$2336,5,0)</f>
        <v>Normal</v>
      </c>
      <c r="J207" s="27" t="str">
        <f>VLOOKUP(A207,'Medical Examinations'!$A$1:$L$2336,6,0)</f>
        <v>No</v>
      </c>
      <c r="K207" s="27" t="str">
        <f>VLOOKUP(A207,'Medical Examinations'!$A$1:$L$2336,7,0)</f>
        <v>No</v>
      </c>
      <c r="L207" s="27">
        <f>VLOOKUP(A207,'Medical Examinations'!$A$1:$L$2336,10,0)</f>
        <v>1</v>
      </c>
      <c r="M207" s="27" t="str">
        <f>VLOOKUP(A207,'Medical Examinations'!$A$1:$L$2336,12,0)</f>
        <v>yes</v>
      </c>
      <c r="N207" s="27" t="str">
        <f>VLOOKUP(A207,'Medical Examinations'!$A$1:$L$2336,8,0)</f>
        <v>No</v>
      </c>
      <c r="O207" s="29">
        <f>VLOOKUP(A207,'Hospitalisation Details'!$A$1:$T$2344,12,0)</f>
        <v>35883.269999999997</v>
      </c>
      <c r="P207" s="29" t="str">
        <f>VLOOKUP(A207,'Hospitalisation Details'!$A$1:$T$2344,15,0)</f>
        <v>tier - 2</v>
      </c>
      <c r="Q207" s="29" t="str">
        <f>VLOOKUP(A207,'Hospitalisation Details'!$A$1:$T$2344,18,0)</f>
        <v>tier - 1</v>
      </c>
      <c r="R207" s="29" t="str">
        <f>VLOOKUP(A207,'Hospitalisation Details'!$A$1:$T$2344,20,0)</f>
        <v>R1011</v>
      </c>
    </row>
    <row r="208" spans="1:18">
      <c r="A208" t="s">
        <v>2163</v>
      </c>
      <c r="B208" s="22" t="str">
        <f>VLOOKUP(A208,'Customer Names'!A208:$E$2335,4,0)</f>
        <v>McElroy</v>
      </c>
      <c r="C208" s="25">
        <f>VLOOKUP(A208,'Hospitalisation Details'!$A$1:$T$2344,9,0)</f>
        <v>28037</v>
      </c>
      <c r="D208" s="26">
        <f>VLOOKUP(A208,'Hospitalisation Details'!$A$1:$T$2344,10,0)</f>
        <v>46</v>
      </c>
      <c r="E208" s="26">
        <f>VLOOKUP(A208,'Hospitalisation Details'!$A$1:$T$2344,11,0)</f>
        <v>2</v>
      </c>
      <c r="F208" s="28">
        <f>VLOOKUP(A208,'Medical Examinations'!$A$1:$L$2336,2,0)</f>
        <v>35.43</v>
      </c>
      <c r="G208" s="28">
        <f>VLOOKUP(A208,'Medical Examinations'!$A$1:$L$2336,4,0)</f>
        <v>5.25</v>
      </c>
      <c r="H208" s="30" t="str">
        <f>VLOOKUP(A208,'Medical Examinations'!$A$1:$L$2336,3,0)</f>
        <v>Obesity</v>
      </c>
      <c r="I208" s="30" t="str">
        <f>VLOOKUP(A208,'Medical Examinations'!$A$1:$L$2336,5,0)</f>
        <v>Normal</v>
      </c>
      <c r="J208" s="27" t="str">
        <f>VLOOKUP(A208,'Medical Examinations'!$A$1:$L$2336,6,0)</f>
        <v>yes</v>
      </c>
      <c r="K208" s="27" t="str">
        <f>VLOOKUP(A208,'Medical Examinations'!$A$1:$L$2336,7,0)</f>
        <v>No</v>
      </c>
      <c r="L208" s="27">
        <f>VLOOKUP(A208,'Medical Examinations'!$A$1:$L$2336,10,0)</f>
        <v>0</v>
      </c>
      <c r="M208" s="27" t="str">
        <f>VLOOKUP(A208,'Medical Examinations'!$A$1:$L$2336,12,0)</f>
        <v>yes</v>
      </c>
      <c r="N208" s="27" t="str">
        <f>VLOOKUP(A208,'Medical Examinations'!$A$1:$L$2336,8,0)</f>
        <v>No</v>
      </c>
      <c r="O208" s="29">
        <f>VLOOKUP(A208,'Hospitalisation Details'!$A$1:$T$2344,12,0)</f>
        <v>35733.96</v>
      </c>
      <c r="P208" s="29" t="str">
        <f>VLOOKUP(A208,'Hospitalisation Details'!$A$1:$T$2344,15,0)</f>
        <v>tier - 2</v>
      </c>
      <c r="Q208" s="29" t="str">
        <f>VLOOKUP(A208,'Hospitalisation Details'!$A$1:$T$2344,18,0)</f>
        <v>tier - 2</v>
      </c>
      <c r="R208" s="29" t="str">
        <f>VLOOKUP(A208,'Hospitalisation Details'!$A$1:$T$2344,20,0)</f>
        <v>R1011</v>
      </c>
    </row>
    <row r="209" spans="1:18">
      <c r="A209" t="s">
        <v>2162</v>
      </c>
      <c r="B209" s="22" t="str">
        <f>VLOOKUP(A209,'Customer Names'!A209:$E$2335,4,0)</f>
        <v>Lopez</v>
      </c>
      <c r="C209" s="25">
        <f>VLOOKUP(A209,'Hospitalisation Details'!$A$1:$T$2344,9,0)</f>
        <v>27225</v>
      </c>
      <c r="D209" s="26">
        <f>VLOOKUP(A209,'Hospitalisation Details'!$A$1:$T$2344,10,0)</f>
        <v>48</v>
      </c>
      <c r="E209" s="26">
        <f>VLOOKUP(A209,'Hospitalisation Details'!$A$1:$T$2344,11,0)</f>
        <v>0</v>
      </c>
      <c r="F209" s="28">
        <f>VLOOKUP(A209,'Medical Examinations'!$A$1:$L$2336,2,0)</f>
        <v>35.25</v>
      </c>
      <c r="G209" s="28">
        <f>VLOOKUP(A209,'Medical Examinations'!$A$1:$L$2336,4,0)</f>
        <v>9.51</v>
      </c>
      <c r="H209" s="30" t="str">
        <f>VLOOKUP(A209,'Medical Examinations'!$A$1:$L$2336,3,0)</f>
        <v>Obesity</v>
      </c>
      <c r="I209" s="30" t="str">
        <f>VLOOKUP(A209,'Medical Examinations'!$A$1:$L$2336,5,0)</f>
        <v>Diabetes</v>
      </c>
      <c r="J209" s="27" t="str">
        <f>VLOOKUP(A209,'Medical Examinations'!$A$1:$L$2336,6,0)</f>
        <v>No</v>
      </c>
      <c r="K209" s="27" t="str">
        <f>VLOOKUP(A209,'Medical Examinations'!$A$1:$L$2336,7,0)</f>
        <v>No</v>
      </c>
      <c r="L209" s="27">
        <f>VLOOKUP(A209,'Medical Examinations'!$A$1:$L$2336,10,0)</f>
        <v>0</v>
      </c>
      <c r="M209" s="27" t="str">
        <f>VLOOKUP(A209,'Medical Examinations'!$A$1:$L$2336,12,0)</f>
        <v>yes</v>
      </c>
      <c r="N209" s="27" t="str">
        <f>VLOOKUP(A209,'Medical Examinations'!$A$1:$L$2336,8,0)</f>
        <v>No</v>
      </c>
      <c r="O209" s="29">
        <f>VLOOKUP(A209,'Hospitalisation Details'!$A$1:$T$2344,12,0)</f>
        <v>35711.39</v>
      </c>
      <c r="P209" s="29" t="str">
        <f>VLOOKUP(A209,'Hospitalisation Details'!$A$1:$T$2344,15,0)</f>
        <v>tier - 2</v>
      </c>
      <c r="Q209" s="29" t="str">
        <f>VLOOKUP(A209,'Hospitalisation Details'!$A$1:$T$2344,18,0)</f>
        <v>tier - 3</v>
      </c>
      <c r="R209" s="29" t="str">
        <f>VLOOKUP(A209,'Hospitalisation Details'!$A$1:$T$2344,20,0)</f>
        <v>R1012</v>
      </c>
    </row>
    <row r="210" spans="1:18">
      <c r="A210" t="s">
        <v>2161</v>
      </c>
      <c r="B210" s="22" t="str">
        <f>VLOOKUP(A210,'Customer Names'!A210:$E$2335,4,0)</f>
        <v>Cardosi</v>
      </c>
      <c r="C210" s="25">
        <f>VLOOKUP(A210,'Hospitalisation Details'!$A$1:$T$2344,9,0)</f>
        <v>28843</v>
      </c>
      <c r="D210" s="26">
        <f>VLOOKUP(A210,'Hospitalisation Details'!$A$1:$T$2344,10,0)</f>
        <v>44</v>
      </c>
      <c r="E210" s="26">
        <f>VLOOKUP(A210,'Hospitalisation Details'!$A$1:$T$2344,11,0)</f>
        <v>2</v>
      </c>
      <c r="F210" s="28">
        <f>VLOOKUP(A210,'Medical Examinations'!$A$1:$L$2336,2,0)</f>
        <v>36.85</v>
      </c>
      <c r="G210" s="28">
        <f>VLOOKUP(A210,'Medical Examinations'!$A$1:$L$2336,4,0)</f>
        <v>11.12</v>
      </c>
      <c r="H210" s="30" t="str">
        <f>VLOOKUP(A210,'Medical Examinations'!$A$1:$L$2336,3,0)</f>
        <v>Obesity</v>
      </c>
      <c r="I210" s="30" t="str">
        <f>VLOOKUP(A210,'Medical Examinations'!$A$1:$L$2336,5,0)</f>
        <v>Diabetes</v>
      </c>
      <c r="J210" s="27" t="str">
        <f>VLOOKUP(A210,'Medical Examinations'!$A$1:$L$2336,6,0)</f>
        <v>No</v>
      </c>
      <c r="K210" s="27" t="str">
        <f>VLOOKUP(A210,'Medical Examinations'!$A$1:$L$2336,7,0)</f>
        <v>No</v>
      </c>
      <c r="L210" s="27">
        <f>VLOOKUP(A210,'Medical Examinations'!$A$1:$L$2336,10,0)</f>
        <v>0</v>
      </c>
      <c r="M210" s="27" t="str">
        <f>VLOOKUP(A210,'Medical Examinations'!$A$1:$L$2336,12,0)</f>
        <v>yes</v>
      </c>
      <c r="N210" s="27" t="str">
        <f>VLOOKUP(A210,'Medical Examinations'!$A$1:$L$2336,8,0)</f>
        <v>No</v>
      </c>
      <c r="O210" s="29">
        <f>VLOOKUP(A210,'Hospitalisation Details'!$A$1:$T$2344,12,0)</f>
        <v>35701.9</v>
      </c>
      <c r="P210" s="29" t="str">
        <f>VLOOKUP(A210,'Hospitalisation Details'!$A$1:$T$2344,15,0)</f>
        <v>tier - 2</v>
      </c>
      <c r="Q210" s="29" t="str">
        <f>VLOOKUP(A210,'Hospitalisation Details'!$A$1:$T$2344,18,0)</f>
        <v>tier - 1</v>
      </c>
      <c r="R210" s="29" t="str">
        <f>VLOOKUP(A210,'Hospitalisation Details'!$A$1:$T$2344,20,0)</f>
        <v>R1011</v>
      </c>
    </row>
    <row r="211" spans="1:18">
      <c r="A211" t="s">
        <v>2160</v>
      </c>
      <c r="B211" s="22" t="str">
        <f>VLOOKUP(A211,'Customer Names'!A211:$E$2335,4,0)</f>
        <v>Looney</v>
      </c>
      <c r="C211" s="25">
        <f>VLOOKUP(A211,'Hospitalisation Details'!$A$1:$T$2344,9,0)</f>
        <v>36877</v>
      </c>
      <c r="D211" s="26">
        <f>VLOOKUP(A211,'Hospitalisation Details'!$A$1:$T$2344,10,0)</f>
        <v>22</v>
      </c>
      <c r="E211" s="26">
        <f>VLOOKUP(A211,'Hospitalisation Details'!$A$1:$T$2344,11,0)</f>
        <v>3</v>
      </c>
      <c r="F211" s="28">
        <f>VLOOKUP(A211,'Medical Examinations'!$A$1:$L$2336,2,0)</f>
        <v>31.02</v>
      </c>
      <c r="G211" s="28">
        <f>VLOOKUP(A211,'Medical Examinations'!$A$1:$L$2336,4,0)</f>
        <v>4.5599999999999996</v>
      </c>
      <c r="H211" s="30" t="str">
        <f>VLOOKUP(A211,'Medical Examinations'!$A$1:$L$2336,3,0)</f>
        <v>Obesity</v>
      </c>
      <c r="I211" s="30" t="str">
        <f>VLOOKUP(A211,'Medical Examinations'!$A$1:$L$2336,5,0)</f>
        <v>Normal</v>
      </c>
      <c r="J211" s="27" t="str">
        <f>VLOOKUP(A211,'Medical Examinations'!$A$1:$L$2336,6,0)</f>
        <v>No</v>
      </c>
      <c r="K211" s="27" t="str">
        <f>VLOOKUP(A211,'Medical Examinations'!$A$1:$L$2336,7,0)</f>
        <v>yes</v>
      </c>
      <c r="L211" s="27">
        <f>VLOOKUP(A211,'Medical Examinations'!$A$1:$L$2336,10,0)</f>
        <v>1</v>
      </c>
      <c r="M211" s="27" t="str">
        <f>VLOOKUP(A211,'Medical Examinations'!$A$1:$L$2336,12,0)</f>
        <v>yes</v>
      </c>
      <c r="N211" s="27" t="str">
        <f>VLOOKUP(A211,'Medical Examinations'!$A$1:$L$2336,8,0)</f>
        <v>No</v>
      </c>
      <c r="O211" s="29">
        <f>VLOOKUP(A211,'Hospitalisation Details'!$A$1:$T$2344,12,0)</f>
        <v>35595.589999999997</v>
      </c>
      <c r="P211" s="29" t="str">
        <f>VLOOKUP(A211,'Hospitalisation Details'!$A$1:$T$2344,15,0)</f>
        <v>tier - 2</v>
      </c>
      <c r="Q211" s="29" t="str">
        <f>VLOOKUP(A211,'Hospitalisation Details'!$A$1:$T$2344,18,0)</f>
        <v>tier - 3</v>
      </c>
      <c r="R211" s="29" t="str">
        <f>VLOOKUP(A211,'Hospitalisation Details'!$A$1:$T$2344,20,0)</f>
        <v>R1013</v>
      </c>
    </row>
    <row r="212" spans="1:18">
      <c r="A212" t="s">
        <v>2159</v>
      </c>
      <c r="B212" s="22" t="str">
        <f>VLOOKUP(A212,'Customer Names'!A212:$E$2335,4,0)</f>
        <v>Zyryanov</v>
      </c>
      <c r="C212" s="25">
        <f>VLOOKUP(A212,'Hospitalisation Details'!$A$1:$T$2344,9,0)</f>
        <v>36849</v>
      </c>
      <c r="D212" s="26">
        <f>VLOOKUP(A212,'Hospitalisation Details'!$A$1:$T$2344,10,0)</f>
        <v>22</v>
      </c>
      <c r="E212" s="26">
        <f>VLOOKUP(A212,'Hospitalisation Details'!$A$1:$T$2344,11,0)</f>
        <v>0</v>
      </c>
      <c r="F212" s="28">
        <f>VLOOKUP(A212,'Medical Examinations'!$A$1:$L$2336,2,0)</f>
        <v>35.6</v>
      </c>
      <c r="G212" s="28">
        <f>VLOOKUP(A212,'Medical Examinations'!$A$1:$L$2336,4,0)</f>
        <v>4.0199999999999996</v>
      </c>
      <c r="H212" s="30" t="str">
        <f>VLOOKUP(A212,'Medical Examinations'!$A$1:$L$2336,3,0)</f>
        <v>Obesity</v>
      </c>
      <c r="I212" s="30" t="str">
        <f>VLOOKUP(A212,'Medical Examinations'!$A$1:$L$2336,5,0)</f>
        <v>Normal</v>
      </c>
      <c r="J212" s="27" t="str">
        <f>VLOOKUP(A212,'Medical Examinations'!$A$1:$L$2336,6,0)</f>
        <v>yes</v>
      </c>
      <c r="K212" s="27" t="str">
        <f>VLOOKUP(A212,'Medical Examinations'!$A$1:$L$2336,7,0)</f>
        <v>yes</v>
      </c>
      <c r="L212" s="27">
        <f>VLOOKUP(A212,'Medical Examinations'!$A$1:$L$2336,10,0)</f>
        <v>2</v>
      </c>
      <c r="M212" s="27" t="str">
        <f>VLOOKUP(A212,'Medical Examinations'!$A$1:$L$2336,12,0)</f>
        <v>yes</v>
      </c>
      <c r="N212" s="27" t="str">
        <f>VLOOKUP(A212,'Medical Examinations'!$A$1:$L$2336,8,0)</f>
        <v>No</v>
      </c>
      <c r="O212" s="29">
        <f>VLOOKUP(A212,'Hospitalisation Details'!$A$1:$T$2344,12,0)</f>
        <v>35585.58</v>
      </c>
      <c r="P212" s="29" t="str">
        <f>VLOOKUP(A212,'Hospitalisation Details'!$A$1:$T$2344,15,0)</f>
        <v>tier - 2</v>
      </c>
      <c r="Q212" s="29" t="str">
        <f>VLOOKUP(A212,'Hospitalisation Details'!$A$1:$T$2344,18,0)</f>
        <v>tier - 3</v>
      </c>
      <c r="R212" s="29" t="str">
        <f>VLOOKUP(A212,'Hospitalisation Details'!$A$1:$T$2344,20,0)</f>
        <v>R1011</v>
      </c>
    </row>
    <row r="213" spans="1:18">
      <c r="A213" t="s">
        <v>2158</v>
      </c>
      <c r="B213" s="22" t="str">
        <f>VLOOKUP(A213,'Customer Names'!A213:$E$2335,4,0)</f>
        <v>Gavin</v>
      </c>
      <c r="C213" s="25">
        <f>VLOOKUP(A213,'Hospitalisation Details'!$A$1:$T$2344,9,0)</f>
        <v>26155</v>
      </c>
      <c r="D213" s="26">
        <f>VLOOKUP(A213,'Hospitalisation Details'!$A$1:$T$2344,10,0)</f>
        <v>51</v>
      </c>
      <c r="E213" s="26">
        <f>VLOOKUP(A213,'Hospitalisation Details'!$A$1:$T$2344,11,0)</f>
        <v>0</v>
      </c>
      <c r="F213" s="28">
        <f>VLOOKUP(A213,'Medical Examinations'!$A$1:$L$2336,2,0)</f>
        <v>34.39</v>
      </c>
      <c r="G213" s="28">
        <f>VLOOKUP(A213,'Medical Examinations'!$A$1:$L$2336,4,0)</f>
        <v>8.7200000000000006</v>
      </c>
      <c r="H213" s="30" t="str">
        <f>VLOOKUP(A213,'Medical Examinations'!$A$1:$L$2336,3,0)</f>
        <v>Obesity</v>
      </c>
      <c r="I213" s="30" t="str">
        <f>VLOOKUP(A213,'Medical Examinations'!$A$1:$L$2336,5,0)</f>
        <v>Diabetes</v>
      </c>
      <c r="J213" s="27" t="str">
        <f>VLOOKUP(A213,'Medical Examinations'!$A$1:$L$2336,6,0)</f>
        <v>No</v>
      </c>
      <c r="K213" s="27" t="str">
        <f>VLOOKUP(A213,'Medical Examinations'!$A$1:$L$2336,7,0)</f>
        <v>No</v>
      </c>
      <c r="L213" s="27">
        <f>VLOOKUP(A213,'Medical Examinations'!$A$1:$L$2336,10,0)</f>
        <v>0</v>
      </c>
      <c r="M213" s="27" t="str">
        <f>VLOOKUP(A213,'Medical Examinations'!$A$1:$L$2336,12,0)</f>
        <v>yes</v>
      </c>
      <c r="N213" s="27" t="str">
        <f>VLOOKUP(A213,'Medical Examinations'!$A$1:$L$2336,8,0)</f>
        <v>No</v>
      </c>
      <c r="O213" s="29">
        <f>VLOOKUP(A213,'Hospitalisation Details'!$A$1:$T$2344,12,0)</f>
        <v>35583.17</v>
      </c>
      <c r="P213" s="29" t="str">
        <f>VLOOKUP(A213,'Hospitalisation Details'!$A$1:$T$2344,15,0)</f>
        <v>tier - 1</v>
      </c>
      <c r="Q213" s="29" t="str">
        <f>VLOOKUP(A213,'Hospitalisation Details'!$A$1:$T$2344,18,0)</f>
        <v>tier - 3</v>
      </c>
      <c r="R213" s="29" t="str">
        <f>VLOOKUP(A213,'Hospitalisation Details'!$A$1:$T$2344,20,0)</f>
        <v>R1011</v>
      </c>
    </row>
    <row r="214" spans="1:18">
      <c r="A214" t="s">
        <v>2157</v>
      </c>
      <c r="B214" s="22" t="str">
        <f>VLOOKUP(A214,'Customer Names'!A214:$E$2335,4,0)</f>
        <v>Littlefield</v>
      </c>
      <c r="C214" s="25">
        <f>VLOOKUP(A214,'Hospitalisation Details'!$A$1:$T$2344,9,0)</f>
        <v>23618</v>
      </c>
      <c r="D214" s="26">
        <f>VLOOKUP(A214,'Hospitalisation Details'!$A$1:$T$2344,10,0)</f>
        <v>58</v>
      </c>
      <c r="E214" s="26">
        <f>VLOOKUP(A214,'Hospitalisation Details'!$A$1:$T$2344,11,0)</f>
        <v>0</v>
      </c>
      <c r="F214" s="28">
        <f>VLOOKUP(A214,'Medical Examinations'!$A$1:$L$2336,2,0)</f>
        <v>29.06</v>
      </c>
      <c r="G214" s="28">
        <f>VLOOKUP(A214,'Medical Examinations'!$A$1:$L$2336,4,0)</f>
        <v>6.25</v>
      </c>
      <c r="H214" s="30" t="str">
        <f>VLOOKUP(A214,'Medical Examinations'!$A$1:$L$2336,3,0)</f>
        <v>Overweight</v>
      </c>
      <c r="I214" s="30" t="str">
        <f>VLOOKUP(A214,'Medical Examinations'!$A$1:$L$2336,5,0)</f>
        <v>Pre-diabetes</v>
      </c>
      <c r="J214" s="27" t="str">
        <f>VLOOKUP(A214,'Medical Examinations'!$A$1:$L$2336,6,0)</f>
        <v>yes</v>
      </c>
      <c r="K214" s="27" t="str">
        <f>VLOOKUP(A214,'Medical Examinations'!$A$1:$L$2336,7,0)</f>
        <v>No</v>
      </c>
      <c r="L214" s="27">
        <f>VLOOKUP(A214,'Medical Examinations'!$A$1:$L$2336,10,0)</f>
        <v>1</v>
      </c>
      <c r="M214" s="27" t="str">
        <f>VLOOKUP(A214,'Medical Examinations'!$A$1:$L$2336,12,0)</f>
        <v>yes</v>
      </c>
      <c r="N214" s="27" t="str">
        <f>VLOOKUP(A214,'Medical Examinations'!$A$1:$L$2336,8,0)</f>
        <v>No</v>
      </c>
      <c r="O214" s="29">
        <f>VLOOKUP(A214,'Hospitalisation Details'!$A$1:$T$2344,12,0)</f>
        <v>35573.26</v>
      </c>
      <c r="P214" s="29" t="str">
        <f>VLOOKUP(A214,'Hospitalisation Details'!$A$1:$T$2344,15,0)</f>
        <v>tier - 2</v>
      </c>
      <c r="Q214" s="29" t="str">
        <f>VLOOKUP(A214,'Hospitalisation Details'!$A$1:$T$2344,18,0)</f>
        <v>tier - 1</v>
      </c>
      <c r="R214" s="29" t="str">
        <f>VLOOKUP(A214,'Hospitalisation Details'!$A$1:$T$2344,20,0)</f>
        <v>R1011</v>
      </c>
    </row>
    <row r="215" spans="1:18">
      <c r="A215" t="s">
        <v>2156</v>
      </c>
      <c r="B215" s="22" t="str">
        <f>VLOOKUP(A215,'Customer Names'!A215:$E$2335,4,0)</f>
        <v>Shearer</v>
      </c>
      <c r="C215" s="25">
        <f>VLOOKUP(A215,'Hospitalisation Details'!$A$1:$T$2344,9,0)</f>
        <v>26964</v>
      </c>
      <c r="D215" s="26">
        <f>VLOOKUP(A215,'Hospitalisation Details'!$A$1:$T$2344,10,0)</f>
        <v>49</v>
      </c>
      <c r="E215" s="26">
        <f>VLOOKUP(A215,'Hospitalisation Details'!$A$1:$T$2344,11,0)</f>
        <v>0</v>
      </c>
      <c r="F215" s="28">
        <f>VLOOKUP(A215,'Medical Examinations'!$A$1:$L$2336,2,0)</f>
        <v>35.799999999999997</v>
      </c>
      <c r="G215" s="28">
        <f>VLOOKUP(A215,'Medical Examinations'!$A$1:$L$2336,4,0)</f>
        <v>7.32</v>
      </c>
      <c r="H215" s="30" t="str">
        <f>VLOOKUP(A215,'Medical Examinations'!$A$1:$L$2336,3,0)</f>
        <v>Obesity</v>
      </c>
      <c r="I215" s="30" t="str">
        <f>VLOOKUP(A215,'Medical Examinations'!$A$1:$L$2336,5,0)</f>
        <v>Diabetes</v>
      </c>
      <c r="J215" s="27" t="str">
        <f>VLOOKUP(A215,'Medical Examinations'!$A$1:$L$2336,6,0)</f>
        <v>No</v>
      </c>
      <c r="K215" s="27" t="str">
        <f>VLOOKUP(A215,'Medical Examinations'!$A$1:$L$2336,7,0)</f>
        <v>No</v>
      </c>
      <c r="L215" s="27">
        <f>VLOOKUP(A215,'Medical Examinations'!$A$1:$L$2336,10,0)</f>
        <v>2</v>
      </c>
      <c r="M215" s="27" t="str">
        <f>VLOOKUP(A215,'Medical Examinations'!$A$1:$L$2336,12,0)</f>
        <v>yes</v>
      </c>
      <c r="N215" s="27" t="str">
        <f>VLOOKUP(A215,'Medical Examinations'!$A$1:$L$2336,8,0)</f>
        <v>No</v>
      </c>
      <c r="O215" s="29">
        <f>VLOOKUP(A215,'Hospitalisation Details'!$A$1:$T$2344,12,0)</f>
        <v>35547.72</v>
      </c>
      <c r="P215" s="29" t="str">
        <f>VLOOKUP(A215,'Hospitalisation Details'!$A$1:$T$2344,15,0)</f>
        <v>tier - 1</v>
      </c>
      <c r="Q215" s="29" t="str">
        <f>VLOOKUP(A215,'Hospitalisation Details'!$A$1:$T$2344,18,0)</f>
        <v>tier - 1</v>
      </c>
      <c r="R215" s="29" t="str">
        <f>VLOOKUP(A215,'Hospitalisation Details'!$A$1:$T$2344,20,0)</f>
        <v>R1011</v>
      </c>
    </row>
    <row r="216" spans="1:18">
      <c r="A216" t="s">
        <v>2155</v>
      </c>
      <c r="B216" s="22" t="str">
        <f>VLOOKUP(A216,'Customer Names'!A216:$E$2335,4,0)</f>
        <v>Armstrong</v>
      </c>
      <c r="C216" s="25">
        <f>VLOOKUP(A216,'Hospitalisation Details'!$A$1:$T$2344,9,0)</f>
        <v>33860</v>
      </c>
      <c r="D216" s="26">
        <f>VLOOKUP(A216,'Hospitalisation Details'!$A$1:$T$2344,10,0)</f>
        <v>30</v>
      </c>
      <c r="E216" s="26">
        <f>VLOOKUP(A216,'Hospitalisation Details'!$A$1:$T$2344,11,0)</f>
        <v>0</v>
      </c>
      <c r="F216" s="28">
        <f>VLOOKUP(A216,'Medical Examinations'!$A$1:$L$2336,2,0)</f>
        <v>49.8</v>
      </c>
      <c r="G216" s="28">
        <f>VLOOKUP(A216,'Medical Examinations'!$A$1:$L$2336,4,0)</f>
        <v>4.24</v>
      </c>
      <c r="H216" s="30" t="str">
        <f>VLOOKUP(A216,'Medical Examinations'!$A$1:$L$2336,3,0)</f>
        <v>Obesity</v>
      </c>
      <c r="I216" s="30" t="str">
        <f>VLOOKUP(A216,'Medical Examinations'!$A$1:$L$2336,5,0)</f>
        <v>Normal</v>
      </c>
      <c r="J216" s="27" t="str">
        <f>VLOOKUP(A216,'Medical Examinations'!$A$1:$L$2336,6,0)</f>
        <v>No</v>
      </c>
      <c r="K216" s="27" t="str">
        <f>VLOOKUP(A216,'Medical Examinations'!$A$1:$L$2336,7,0)</f>
        <v>No</v>
      </c>
      <c r="L216" s="27">
        <f>VLOOKUP(A216,'Medical Examinations'!$A$1:$L$2336,10,0)</f>
        <v>1</v>
      </c>
      <c r="M216" s="27" t="str">
        <f>VLOOKUP(A216,'Medical Examinations'!$A$1:$L$2336,12,0)</f>
        <v>yes</v>
      </c>
      <c r="N216" s="27" t="str">
        <f>VLOOKUP(A216,'Medical Examinations'!$A$1:$L$2336,8,0)</f>
        <v>No</v>
      </c>
      <c r="O216" s="29">
        <f>VLOOKUP(A216,'Hospitalisation Details'!$A$1:$T$2344,12,0)</f>
        <v>35547.47</v>
      </c>
      <c r="P216" s="29" t="str">
        <f>VLOOKUP(A216,'Hospitalisation Details'!$A$1:$T$2344,15,0)</f>
        <v>tier - 2</v>
      </c>
      <c r="Q216" s="29" t="str">
        <f>VLOOKUP(A216,'Hospitalisation Details'!$A$1:$T$2344,18,0)</f>
        <v>tier - 3</v>
      </c>
      <c r="R216" s="29" t="str">
        <f>VLOOKUP(A216,'Hospitalisation Details'!$A$1:$T$2344,20,0)</f>
        <v>R1011</v>
      </c>
    </row>
    <row r="217" spans="1:18">
      <c r="A217" t="s">
        <v>2154</v>
      </c>
      <c r="B217" s="22" t="str">
        <f>VLOOKUP(A217,'Customer Names'!A217:$E$2335,4,0)</f>
        <v>Warriner</v>
      </c>
      <c r="C217" s="25">
        <f>VLOOKUP(A217,'Hospitalisation Details'!$A$1:$T$2344,9,0)</f>
        <v>27014</v>
      </c>
      <c r="D217" s="26">
        <f>VLOOKUP(A217,'Hospitalisation Details'!$A$1:$T$2344,10,0)</f>
        <v>49</v>
      </c>
      <c r="E217" s="26">
        <f>VLOOKUP(A217,'Hospitalisation Details'!$A$1:$T$2344,11,0)</f>
        <v>0</v>
      </c>
      <c r="F217" s="28">
        <f>VLOOKUP(A217,'Medical Examinations'!$A$1:$L$2336,2,0)</f>
        <v>35.71</v>
      </c>
      <c r="G217" s="28">
        <f>VLOOKUP(A217,'Medical Examinations'!$A$1:$L$2336,4,0)</f>
        <v>6.84</v>
      </c>
      <c r="H217" s="30" t="str">
        <f>VLOOKUP(A217,'Medical Examinations'!$A$1:$L$2336,3,0)</f>
        <v>Obesity</v>
      </c>
      <c r="I217" s="30" t="str">
        <f>VLOOKUP(A217,'Medical Examinations'!$A$1:$L$2336,5,0)</f>
        <v>Diabetes</v>
      </c>
      <c r="J217" s="27" t="str">
        <f>VLOOKUP(A217,'Medical Examinations'!$A$1:$L$2336,6,0)</f>
        <v>No</v>
      </c>
      <c r="K217" s="27" t="str">
        <f>VLOOKUP(A217,'Medical Examinations'!$A$1:$L$2336,7,0)</f>
        <v>No</v>
      </c>
      <c r="L217" s="27">
        <f>VLOOKUP(A217,'Medical Examinations'!$A$1:$L$2336,10,0)</f>
        <v>2</v>
      </c>
      <c r="M217" s="27" t="str">
        <f>VLOOKUP(A217,'Medical Examinations'!$A$1:$L$2336,12,0)</f>
        <v>yes</v>
      </c>
      <c r="N217" s="27" t="str">
        <f>VLOOKUP(A217,'Medical Examinations'!$A$1:$L$2336,8,0)</f>
        <v>No</v>
      </c>
      <c r="O217" s="29">
        <f>VLOOKUP(A217,'Hospitalisation Details'!$A$1:$T$2344,12,0)</f>
        <v>35517.19</v>
      </c>
      <c r="P217" s="29" t="str">
        <f>VLOOKUP(A217,'Hospitalisation Details'!$A$1:$T$2344,15,0)</f>
        <v>tier - 2</v>
      </c>
      <c r="Q217" s="29" t="str">
        <f>VLOOKUP(A217,'Hospitalisation Details'!$A$1:$T$2344,18,0)</f>
        <v>tier - 2</v>
      </c>
      <c r="R217" s="29" t="str">
        <f>VLOOKUP(A217,'Hospitalisation Details'!$A$1:$T$2344,20,0)</f>
        <v>R1011</v>
      </c>
    </row>
    <row r="218" spans="1:18">
      <c r="A218" t="s">
        <v>2153</v>
      </c>
      <c r="B218" s="22" t="str">
        <f>VLOOKUP(A218,'Customer Names'!A218:$E$2335,4,0)</f>
        <v>White</v>
      </c>
      <c r="C218" s="25">
        <f>VLOOKUP(A218,'Hospitalisation Details'!$A$1:$T$2344,9,0)</f>
        <v>32467</v>
      </c>
      <c r="D218" s="26">
        <f>VLOOKUP(A218,'Hospitalisation Details'!$A$1:$T$2344,10,0)</f>
        <v>34</v>
      </c>
      <c r="E218" s="26">
        <f>VLOOKUP(A218,'Hospitalisation Details'!$A$1:$T$2344,11,0)</f>
        <v>0</v>
      </c>
      <c r="F218" s="28">
        <f>VLOOKUP(A218,'Medical Examinations'!$A$1:$L$2336,2,0)</f>
        <v>30.8</v>
      </c>
      <c r="G218" s="28">
        <f>VLOOKUP(A218,'Medical Examinations'!$A$1:$L$2336,4,0)</f>
        <v>5.23</v>
      </c>
      <c r="H218" s="30" t="str">
        <f>VLOOKUP(A218,'Medical Examinations'!$A$1:$L$2336,3,0)</f>
        <v>Obesity</v>
      </c>
      <c r="I218" s="30" t="str">
        <f>VLOOKUP(A218,'Medical Examinations'!$A$1:$L$2336,5,0)</f>
        <v>Normal</v>
      </c>
      <c r="J218" s="27" t="str">
        <f>VLOOKUP(A218,'Medical Examinations'!$A$1:$L$2336,6,0)</f>
        <v>yes</v>
      </c>
      <c r="K218" s="27" t="str">
        <f>VLOOKUP(A218,'Medical Examinations'!$A$1:$L$2336,7,0)</f>
        <v>No</v>
      </c>
      <c r="L218" s="27">
        <f>VLOOKUP(A218,'Medical Examinations'!$A$1:$L$2336,10,0)</f>
        <v>1</v>
      </c>
      <c r="M218" s="27" t="str">
        <f>VLOOKUP(A218,'Medical Examinations'!$A$1:$L$2336,12,0)</f>
        <v>yes</v>
      </c>
      <c r="N218" s="27" t="str">
        <f>VLOOKUP(A218,'Medical Examinations'!$A$1:$L$2336,8,0)</f>
        <v>No</v>
      </c>
      <c r="O218" s="29">
        <f>VLOOKUP(A218,'Hospitalisation Details'!$A$1:$T$2344,12,0)</f>
        <v>35491.64</v>
      </c>
      <c r="P218" s="29" t="str">
        <f>VLOOKUP(A218,'Hospitalisation Details'!$A$1:$T$2344,15,0)</f>
        <v>tier - 1</v>
      </c>
      <c r="Q218" s="29" t="str">
        <f>VLOOKUP(A218,'Hospitalisation Details'!$A$1:$T$2344,18,0)</f>
        <v>tier - 2</v>
      </c>
      <c r="R218" s="29" t="str">
        <f>VLOOKUP(A218,'Hospitalisation Details'!$A$1:$T$2344,20,0)</f>
        <v>R1011</v>
      </c>
    </row>
    <row r="219" spans="1:18">
      <c r="A219" t="s">
        <v>2152</v>
      </c>
      <c r="B219" s="22" t="str">
        <f>VLOOKUP(A219,'Customer Names'!A219:$E$2335,4,0)</f>
        <v>Cordaro</v>
      </c>
      <c r="C219" s="25">
        <f>VLOOKUP(A219,'Hospitalisation Details'!$A$1:$T$2344,9,0)</f>
        <v>26198</v>
      </c>
      <c r="D219" s="26">
        <f>VLOOKUP(A219,'Hospitalisation Details'!$A$1:$T$2344,10,0)</f>
        <v>51</v>
      </c>
      <c r="E219" s="26">
        <f>VLOOKUP(A219,'Hospitalisation Details'!$A$1:$T$2344,11,0)</f>
        <v>0</v>
      </c>
      <c r="F219" s="28">
        <f>VLOOKUP(A219,'Medical Examinations'!$A$1:$L$2336,2,0)</f>
        <v>33.69</v>
      </c>
      <c r="G219" s="28">
        <f>VLOOKUP(A219,'Medical Examinations'!$A$1:$L$2336,4,0)</f>
        <v>9.68</v>
      </c>
      <c r="H219" s="30" t="str">
        <f>VLOOKUP(A219,'Medical Examinations'!$A$1:$L$2336,3,0)</f>
        <v>Obesity</v>
      </c>
      <c r="I219" s="30" t="str">
        <f>VLOOKUP(A219,'Medical Examinations'!$A$1:$L$2336,5,0)</f>
        <v>Diabetes</v>
      </c>
      <c r="J219" s="27" t="str">
        <f>VLOOKUP(A219,'Medical Examinations'!$A$1:$L$2336,6,0)</f>
        <v>No</v>
      </c>
      <c r="K219" s="27" t="str">
        <f>VLOOKUP(A219,'Medical Examinations'!$A$1:$L$2336,7,0)</f>
        <v>No</v>
      </c>
      <c r="L219" s="27">
        <f>VLOOKUP(A219,'Medical Examinations'!$A$1:$L$2336,10,0)</f>
        <v>0</v>
      </c>
      <c r="M219" s="27" t="str">
        <f>VLOOKUP(A219,'Medical Examinations'!$A$1:$L$2336,12,0)</f>
        <v>yes</v>
      </c>
      <c r="N219" s="27" t="str">
        <f>VLOOKUP(A219,'Medical Examinations'!$A$1:$L$2336,8,0)</f>
        <v>No</v>
      </c>
      <c r="O219" s="29">
        <f>VLOOKUP(A219,'Hospitalisation Details'!$A$1:$T$2344,12,0)</f>
        <v>35345.730000000003</v>
      </c>
      <c r="P219" s="29" t="str">
        <f>VLOOKUP(A219,'Hospitalisation Details'!$A$1:$T$2344,15,0)</f>
        <v>tier - 2</v>
      </c>
      <c r="Q219" s="29" t="str">
        <f>VLOOKUP(A219,'Hospitalisation Details'!$A$1:$T$2344,18,0)</f>
        <v>tier - 3</v>
      </c>
      <c r="R219" s="29" t="str">
        <f>VLOOKUP(A219,'Hospitalisation Details'!$A$1:$T$2344,20,0)</f>
        <v>R1011</v>
      </c>
    </row>
    <row r="220" spans="1:18">
      <c r="A220" t="s">
        <v>2151</v>
      </c>
      <c r="B220" s="22" t="str">
        <f>VLOOKUP(A220,'Customer Names'!A220:$E$2335,4,0)</f>
        <v>Hamilton</v>
      </c>
      <c r="C220" s="25">
        <f>VLOOKUP(A220,'Hospitalisation Details'!$A$1:$T$2344,9,0)</f>
        <v>32405</v>
      </c>
      <c r="D220" s="26">
        <f>VLOOKUP(A220,'Hospitalisation Details'!$A$1:$T$2344,10,0)</f>
        <v>34</v>
      </c>
      <c r="E220" s="26">
        <f>VLOOKUP(A220,'Hospitalisation Details'!$A$1:$T$2344,11,0)</f>
        <v>3</v>
      </c>
      <c r="F220" s="28">
        <f>VLOOKUP(A220,'Medical Examinations'!$A$1:$L$2336,2,0)</f>
        <v>42.27</v>
      </c>
      <c r="G220" s="28">
        <f>VLOOKUP(A220,'Medical Examinations'!$A$1:$L$2336,4,0)</f>
        <v>6.05</v>
      </c>
      <c r="H220" s="30" t="str">
        <f>VLOOKUP(A220,'Medical Examinations'!$A$1:$L$2336,3,0)</f>
        <v>Obesity</v>
      </c>
      <c r="I220" s="30" t="str">
        <f>VLOOKUP(A220,'Medical Examinations'!$A$1:$L$2336,5,0)</f>
        <v>Pre-diabetes</v>
      </c>
      <c r="J220" s="27" t="str">
        <f>VLOOKUP(A220,'Medical Examinations'!$A$1:$L$2336,6,0)</f>
        <v>yes</v>
      </c>
      <c r="K220" s="27" t="str">
        <f>VLOOKUP(A220,'Medical Examinations'!$A$1:$L$2336,7,0)</f>
        <v>No</v>
      </c>
      <c r="L220" s="27">
        <f>VLOOKUP(A220,'Medical Examinations'!$A$1:$L$2336,10,0)</f>
        <v>1</v>
      </c>
      <c r="M220" s="27" t="str">
        <f>VLOOKUP(A220,'Medical Examinations'!$A$1:$L$2336,12,0)</f>
        <v>yes</v>
      </c>
      <c r="N220" s="27" t="str">
        <f>VLOOKUP(A220,'Medical Examinations'!$A$1:$L$2336,8,0)</f>
        <v>No</v>
      </c>
      <c r="O220" s="29">
        <f>VLOOKUP(A220,'Hospitalisation Details'!$A$1:$T$2344,12,0)</f>
        <v>35315.96</v>
      </c>
      <c r="P220" s="29" t="str">
        <f>VLOOKUP(A220,'Hospitalisation Details'!$A$1:$T$2344,15,0)</f>
        <v>tier - 2</v>
      </c>
      <c r="Q220" s="29" t="str">
        <f>VLOOKUP(A220,'Hospitalisation Details'!$A$1:$T$2344,18,0)</f>
        <v>tier - 1</v>
      </c>
      <c r="R220" s="29" t="str">
        <f>VLOOKUP(A220,'Hospitalisation Details'!$A$1:$T$2344,20,0)</f>
        <v>R1011</v>
      </c>
    </row>
    <row r="221" spans="1:18">
      <c r="A221" t="s">
        <v>2150</v>
      </c>
      <c r="B221" s="22" t="str">
        <f>VLOOKUP(A221,'Customer Names'!A221:$E$2335,4,0)</f>
        <v>Meyer</v>
      </c>
      <c r="C221" s="25">
        <f>VLOOKUP(A221,'Hospitalisation Details'!$A$1:$T$2344,9,0)</f>
        <v>35620</v>
      </c>
      <c r="D221" s="26">
        <f>VLOOKUP(A221,'Hospitalisation Details'!$A$1:$T$2344,10,0)</f>
        <v>25</v>
      </c>
      <c r="E221" s="26">
        <f>VLOOKUP(A221,'Hospitalisation Details'!$A$1:$T$2344,11,0)</f>
        <v>0</v>
      </c>
      <c r="F221" s="28">
        <f>VLOOKUP(A221,'Medical Examinations'!$A$1:$L$2336,2,0)</f>
        <v>53.25</v>
      </c>
      <c r="G221" s="28">
        <f>VLOOKUP(A221,'Medical Examinations'!$A$1:$L$2336,4,0)</f>
        <v>6.11</v>
      </c>
      <c r="H221" s="30" t="str">
        <f>VLOOKUP(A221,'Medical Examinations'!$A$1:$L$2336,3,0)</f>
        <v>Obesity</v>
      </c>
      <c r="I221" s="30" t="str">
        <f>VLOOKUP(A221,'Medical Examinations'!$A$1:$L$2336,5,0)</f>
        <v>Pre-diabetes</v>
      </c>
      <c r="J221" s="27" t="str">
        <f>VLOOKUP(A221,'Medical Examinations'!$A$1:$L$2336,6,0)</f>
        <v>yes</v>
      </c>
      <c r="K221" s="27" t="str">
        <f>VLOOKUP(A221,'Medical Examinations'!$A$1:$L$2336,7,0)</f>
        <v>No</v>
      </c>
      <c r="L221" s="27">
        <f>VLOOKUP(A221,'Medical Examinations'!$A$1:$L$2336,10,0)</f>
        <v>1</v>
      </c>
      <c r="M221" s="27" t="str">
        <f>VLOOKUP(A221,'Medical Examinations'!$A$1:$L$2336,12,0)</f>
        <v>yes</v>
      </c>
      <c r="N221" s="27" t="str">
        <f>VLOOKUP(A221,'Medical Examinations'!$A$1:$L$2336,8,0)</f>
        <v>Yes</v>
      </c>
      <c r="O221" s="29">
        <f>VLOOKUP(A221,'Hospitalisation Details'!$A$1:$T$2344,12,0)</f>
        <v>35302.089999999997</v>
      </c>
      <c r="P221" s="29" t="str">
        <f>VLOOKUP(A221,'Hospitalisation Details'!$A$1:$T$2344,15,0)</f>
        <v>tier - 1</v>
      </c>
      <c r="Q221" s="29" t="str">
        <f>VLOOKUP(A221,'Hospitalisation Details'!$A$1:$T$2344,18,0)</f>
        <v>tier - 2</v>
      </c>
      <c r="R221" s="29" t="str">
        <f>VLOOKUP(A221,'Hospitalisation Details'!$A$1:$T$2344,20,0)</f>
        <v>R1011</v>
      </c>
    </row>
    <row r="222" spans="1:18">
      <c r="A222" t="s">
        <v>2149</v>
      </c>
      <c r="B222" s="22" t="str">
        <f>VLOOKUP(A222,'Customer Names'!A222:$E$2335,4,0)</f>
        <v>Duke</v>
      </c>
      <c r="C222" s="25">
        <f>VLOOKUP(A222,'Hospitalisation Details'!$A$1:$T$2344,9,0)</f>
        <v>24836</v>
      </c>
      <c r="D222" s="26">
        <f>VLOOKUP(A222,'Hospitalisation Details'!$A$1:$T$2344,10,0)</f>
        <v>55</v>
      </c>
      <c r="E222" s="26">
        <f>VLOOKUP(A222,'Hospitalisation Details'!$A$1:$T$2344,11,0)</f>
        <v>1</v>
      </c>
      <c r="F222" s="28">
        <f>VLOOKUP(A222,'Medical Examinations'!$A$1:$L$2336,2,0)</f>
        <v>26.8</v>
      </c>
      <c r="G222" s="28">
        <f>VLOOKUP(A222,'Medical Examinations'!$A$1:$L$2336,4,0)</f>
        <v>10.93</v>
      </c>
      <c r="H222" s="30" t="str">
        <f>VLOOKUP(A222,'Medical Examinations'!$A$1:$L$2336,3,0)</f>
        <v>Overweight</v>
      </c>
      <c r="I222" s="30" t="str">
        <f>VLOOKUP(A222,'Medical Examinations'!$A$1:$L$2336,5,0)</f>
        <v>Diabetes</v>
      </c>
      <c r="J222" s="27" t="str">
        <f>VLOOKUP(A222,'Medical Examinations'!$A$1:$L$2336,6,0)</f>
        <v>yes</v>
      </c>
      <c r="K222" s="27" t="str">
        <f>VLOOKUP(A222,'Medical Examinations'!$A$1:$L$2336,7,0)</f>
        <v>No</v>
      </c>
      <c r="L222" s="27">
        <f>VLOOKUP(A222,'Medical Examinations'!$A$1:$L$2336,10,0)</f>
        <v>0</v>
      </c>
      <c r="M222" s="27" t="str">
        <f>VLOOKUP(A222,'Medical Examinations'!$A$1:$L$2336,12,0)</f>
        <v>No</v>
      </c>
      <c r="N222" s="27" t="str">
        <f>VLOOKUP(A222,'Medical Examinations'!$A$1:$L$2336,8,0)</f>
        <v>No</v>
      </c>
      <c r="O222" s="29">
        <f>VLOOKUP(A222,'Hospitalisation Details'!$A$1:$T$2344,12,0)</f>
        <v>35160.129999999997</v>
      </c>
      <c r="P222" s="29" t="str">
        <f>VLOOKUP(A222,'Hospitalisation Details'!$A$1:$T$2344,15,0)</f>
        <v>tier - 2</v>
      </c>
      <c r="Q222" s="29" t="str">
        <f>VLOOKUP(A222,'Hospitalisation Details'!$A$1:$T$2344,18,0)</f>
        <v>tier - 2</v>
      </c>
      <c r="R222" s="29" t="str">
        <f>VLOOKUP(A222,'Hospitalisation Details'!$A$1:$T$2344,20,0)</f>
        <v>R1011</v>
      </c>
    </row>
    <row r="223" spans="1:18">
      <c r="A223" t="s">
        <v>2148</v>
      </c>
      <c r="B223" s="22" t="str">
        <f>VLOOKUP(A223,'Customer Names'!A223:$E$2335,4,0)</f>
        <v>Malatesta</v>
      </c>
      <c r="C223" s="25">
        <f>VLOOKUP(A223,'Hospitalisation Details'!$A$1:$T$2344,9,0)</f>
        <v>36151</v>
      </c>
      <c r="D223" s="26">
        <f>VLOOKUP(A223,'Hospitalisation Details'!$A$1:$T$2344,10,0)</f>
        <v>24</v>
      </c>
      <c r="E223" s="26">
        <f>VLOOKUP(A223,'Hospitalisation Details'!$A$1:$T$2344,11,0)</f>
        <v>0</v>
      </c>
      <c r="F223" s="28">
        <f>VLOOKUP(A223,'Medical Examinations'!$A$1:$L$2336,2,0)</f>
        <v>28.5</v>
      </c>
      <c r="G223" s="28">
        <f>VLOOKUP(A223,'Medical Examinations'!$A$1:$L$2336,4,0)</f>
        <v>5.12</v>
      </c>
      <c r="H223" s="30" t="str">
        <f>VLOOKUP(A223,'Medical Examinations'!$A$1:$L$2336,3,0)</f>
        <v>Overweight</v>
      </c>
      <c r="I223" s="30" t="str">
        <f>VLOOKUP(A223,'Medical Examinations'!$A$1:$L$2336,5,0)</f>
        <v>Normal</v>
      </c>
      <c r="J223" s="27" t="str">
        <f>VLOOKUP(A223,'Medical Examinations'!$A$1:$L$2336,6,0)</f>
        <v>No</v>
      </c>
      <c r="K223" s="27" t="str">
        <f>VLOOKUP(A223,'Medical Examinations'!$A$1:$L$2336,7,0)</f>
        <v>No</v>
      </c>
      <c r="L223" s="27">
        <f>VLOOKUP(A223,'Medical Examinations'!$A$1:$L$2336,10,0)</f>
        <v>1</v>
      </c>
      <c r="M223" s="27" t="str">
        <f>VLOOKUP(A223,'Medical Examinations'!$A$1:$L$2336,12,0)</f>
        <v>yes</v>
      </c>
      <c r="N223" s="27" t="str">
        <f>VLOOKUP(A223,'Medical Examinations'!$A$1:$L$2336,8,0)</f>
        <v>No</v>
      </c>
      <c r="O223" s="29">
        <f>VLOOKUP(A223,'Hospitalisation Details'!$A$1:$T$2344,12,0)</f>
        <v>35147.53</v>
      </c>
      <c r="P223" s="29" t="str">
        <f>VLOOKUP(A223,'Hospitalisation Details'!$A$1:$T$2344,15,0)</f>
        <v>tier - 1</v>
      </c>
      <c r="Q223" s="29" t="str">
        <f>VLOOKUP(A223,'Hospitalisation Details'!$A$1:$T$2344,18,0)</f>
        <v>tier - 1</v>
      </c>
      <c r="R223" s="29" t="str">
        <f>VLOOKUP(A223,'Hospitalisation Details'!$A$1:$T$2344,20,0)</f>
        <v>R1016</v>
      </c>
    </row>
    <row r="224" spans="1:18">
      <c r="A224" t="s">
        <v>2147</v>
      </c>
      <c r="B224" s="22" t="str">
        <f>VLOOKUP(A224,'Customer Names'!A224:$E$2335,4,0)</f>
        <v>Hinrichsen</v>
      </c>
      <c r="C224" s="25">
        <f>VLOOKUP(A224,'Hospitalisation Details'!$A$1:$T$2344,9,0)</f>
        <v>28305</v>
      </c>
      <c r="D224" s="26">
        <f>VLOOKUP(A224,'Hospitalisation Details'!$A$1:$T$2344,10,0)</f>
        <v>45</v>
      </c>
      <c r="E224" s="26">
        <f>VLOOKUP(A224,'Hospitalisation Details'!$A$1:$T$2344,11,0)</f>
        <v>0</v>
      </c>
      <c r="F224" s="28">
        <f>VLOOKUP(A224,'Medical Examinations'!$A$1:$L$2336,2,0)</f>
        <v>22.895</v>
      </c>
      <c r="G224" s="28">
        <f>VLOOKUP(A224,'Medical Examinations'!$A$1:$L$2336,4,0)</f>
        <v>5.72</v>
      </c>
      <c r="H224" s="30" t="str">
        <f>VLOOKUP(A224,'Medical Examinations'!$A$1:$L$2336,3,0)</f>
        <v>Normal weight</v>
      </c>
      <c r="I224" s="30" t="str">
        <f>VLOOKUP(A224,'Medical Examinations'!$A$1:$L$2336,5,0)</f>
        <v>Pre-diabetes</v>
      </c>
      <c r="J224" s="27" t="str">
        <f>VLOOKUP(A224,'Medical Examinations'!$A$1:$L$2336,6,0)</f>
        <v>No</v>
      </c>
      <c r="K224" s="27" t="str">
        <f>VLOOKUP(A224,'Medical Examinations'!$A$1:$L$2336,7,0)</f>
        <v>No</v>
      </c>
      <c r="L224" s="27">
        <f>VLOOKUP(A224,'Medical Examinations'!$A$1:$L$2336,10,0)</f>
        <v>0</v>
      </c>
      <c r="M224" s="27" t="str">
        <f>VLOOKUP(A224,'Medical Examinations'!$A$1:$L$2336,12,0)</f>
        <v>yes</v>
      </c>
      <c r="N224" s="27" t="str">
        <f>VLOOKUP(A224,'Medical Examinations'!$A$1:$L$2336,8,0)</f>
        <v>No</v>
      </c>
      <c r="O224" s="29">
        <f>VLOOKUP(A224,'Hospitalisation Details'!$A$1:$T$2344,12,0)</f>
        <v>35069.370000000003</v>
      </c>
      <c r="P224" s="29" t="str">
        <f>VLOOKUP(A224,'Hospitalisation Details'!$A$1:$T$2344,15,0)</f>
        <v>tier - 1</v>
      </c>
      <c r="Q224" s="29" t="str">
        <f>VLOOKUP(A224,'Hospitalisation Details'!$A$1:$T$2344,18,0)</f>
        <v>tier - 1</v>
      </c>
      <c r="R224" s="29" t="str">
        <f>VLOOKUP(A224,'Hospitalisation Details'!$A$1:$T$2344,20,0)</f>
        <v>R1017</v>
      </c>
    </row>
    <row r="225" spans="1:18">
      <c r="A225" t="s">
        <v>2146</v>
      </c>
      <c r="B225" s="22" t="str">
        <f>VLOOKUP(A225,'Customer Names'!A225:$E$2335,4,0)</f>
        <v>Lucan</v>
      </c>
      <c r="C225" s="25">
        <f>VLOOKUP(A225,'Hospitalisation Details'!$A$1:$T$2344,9,0)</f>
        <v>27635</v>
      </c>
      <c r="D225" s="26">
        <f>VLOOKUP(A225,'Hospitalisation Details'!$A$1:$T$2344,10,0)</f>
        <v>47</v>
      </c>
      <c r="E225" s="26">
        <f>VLOOKUP(A225,'Hospitalisation Details'!$A$1:$T$2344,11,0)</f>
        <v>1</v>
      </c>
      <c r="F225" s="28">
        <f>VLOOKUP(A225,'Medical Examinations'!$A$1:$L$2336,2,0)</f>
        <v>34.06</v>
      </c>
      <c r="G225" s="28">
        <f>VLOOKUP(A225,'Medical Examinations'!$A$1:$L$2336,4,0)</f>
        <v>11.83</v>
      </c>
      <c r="H225" s="30" t="str">
        <f>VLOOKUP(A225,'Medical Examinations'!$A$1:$L$2336,3,0)</f>
        <v>Obesity</v>
      </c>
      <c r="I225" s="30" t="str">
        <f>VLOOKUP(A225,'Medical Examinations'!$A$1:$L$2336,5,0)</f>
        <v>Diabetes</v>
      </c>
      <c r="J225" s="27" t="str">
        <f>VLOOKUP(A225,'Medical Examinations'!$A$1:$L$2336,6,0)</f>
        <v>yes</v>
      </c>
      <c r="K225" s="27" t="str">
        <f>VLOOKUP(A225,'Medical Examinations'!$A$1:$L$2336,7,0)</f>
        <v>No</v>
      </c>
      <c r="L225" s="27">
        <f>VLOOKUP(A225,'Medical Examinations'!$A$1:$L$2336,10,0)</f>
        <v>1</v>
      </c>
      <c r="M225" s="27" t="str">
        <f>VLOOKUP(A225,'Medical Examinations'!$A$1:$L$2336,12,0)</f>
        <v>yes</v>
      </c>
      <c r="N225" s="27" t="str">
        <f>VLOOKUP(A225,'Medical Examinations'!$A$1:$L$2336,8,0)</f>
        <v>No</v>
      </c>
      <c r="O225" s="29">
        <f>VLOOKUP(A225,'Hospitalisation Details'!$A$1:$T$2344,12,0)</f>
        <v>35050.620000000003</v>
      </c>
      <c r="P225" s="29" t="str">
        <f>VLOOKUP(A225,'Hospitalisation Details'!$A$1:$T$2344,15,0)</f>
        <v>tier - 2</v>
      </c>
      <c r="Q225" s="29" t="str">
        <f>VLOOKUP(A225,'Hospitalisation Details'!$A$1:$T$2344,18,0)</f>
        <v>tier - 1</v>
      </c>
      <c r="R225" s="29" t="str">
        <f>VLOOKUP(A225,'Hospitalisation Details'!$A$1:$T$2344,20,0)</f>
        <v>R1011</v>
      </c>
    </row>
    <row r="226" spans="1:18">
      <c r="A226" t="s">
        <v>2145</v>
      </c>
      <c r="B226" s="22" t="str">
        <f>VLOOKUP(A226,'Customer Names'!A226:$E$2335,4,0)</f>
        <v>Koch</v>
      </c>
      <c r="C226" s="25">
        <f>VLOOKUP(A226,'Hospitalisation Details'!$A$1:$T$2344,9,0)</f>
        <v>30137</v>
      </c>
      <c r="D226" s="26">
        <f>VLOOKUP(A226,'Hospitalisation Details'!$A$1:$T$2344,10,0)</f>
        <v>40</v>
      </c>
      <c r="E226" s="26">
        <f>VLOOKUP(A226,'Hospitalisation Details'!$A$1:$T$2344,11,0)</f>
        <v>3</v>
      </c>
      <c r="F226" s="28">
        <f>VLOOKUP(A226,'Medical Examinations'!$A$1:$L$2336,2,0)</f>
        <v>36.409999999999997</v>
      </c>
      <c r="G226" s="28">
        <f>VLOOKUP(A226,'Medical Examinations'!$A$1:$L$2336,4,0)</f>
        <v>4.55</v>
      </c>
      <c r="H226" s="30" t="str">
        <f>VLOOKUP(A226,'Medical Examinations'!$A$1:$L$2336,3,0)</f>
        <v>Obesity</v>
      </c>
      <c r="I226" s="30" t="str">
        <f>VLOOKUP(A226,'Medical Examinations'!$A$1:$L$2336,5,0)</f>
        <v>Normal</v>
      </c>
      <c r="J226" s="27" t="str">
        <f>VLOOKUP(A226,'Medical Examinations'!$A$1:$L$2336,6,0)</f>
        <v>No</v>
      </c>
      <c r="K226" s="27" t="str">
        <f>VLOOKUP(A226,'Medical Examinations'!$A$1:$L$2336,7,0)</f>
        <v>No</v>
      </c>
      <c r="L226" s="27">
        <f>VLOOKUP(A226,'Medical Examinations'!$A$1:$L$2336,10,0)</f>
        <v>0</v>
      </c>
      <c r="M226" s="27" t="str">
        <f>VLOOKUP(A226,'Medical Examinations'!$A$1:$L$2336,12,0)</f>
        <v>yes</v>
      </c>
      <c r="N226" s="27" t="str">
        <f>VLOOKUP(A226,'Medical Examinations'!$A$1:$L$2336,8,0)</f>
        <v>No</v>
      </c>
      <c r="O226" s="29">
        <f>VLOOKUP(A226,'Hospitalisation Details'!$A$1:$T$2344,12,0)</f>
        <v>35000.730000000003</v>
      </c>
      <c r="P226" s="29" t="str">
        <f>VLOOKUP(A226,'Hospitalisation Details'!$A$1:$T$2344,15,0)</f>
        <v>tier - 2</v>
      </c>
      <c r="Q226" s="29" t="str">
        <f>VLOOKUP(A226,'Hospitalisation Details'!$A$1:$T$2344,18,0)</f>
        <v>tier - 3</v>
      </c>
      <c r="R226" s="29" t="str">
        <f>VLOOKUP(A226,'Hospitalisation Details'!$A$1:$T$2344,20,0)</f>
        <v>R1011</v>
      </c>
    </row>
    <row r="227" spans="1:18">
      <c r="A227" t="s">
        <v>2144</v>
      </c>
      <c r="B227" s="22" t="str">
        <f>VLOOKUP(A227,'Customer Names'!A227:$E$2335,4,0)</f>
        <v>Smith</v>
      </c>
      <c r="C227" s="25">
        <f>VLOOKUP(A227,'Hospitalisation Details'!$A$1:$T$2344,9,0)</f>
        <v>35664</v>
      </c>
      <c r="D227" s="26">
        <f>VLOOKUP(A227,'Hospitalisation Details'!$A$1:$T$2344,10,0)</f>
        <v>25</v>
      </c>
      <c r="E227" s="26">
        <f>VLOOKUP(A227,'Hospitalisation Details'!$A$1:$T$2344,11,0)</f>
        <v>0</v>
      </c>
      <c r="F227" s="28">
        <f>VLOOKUP(A227,'Medical Examinations'!$A$1:$L$2336,2,0)</f>
        <v>52.3</v>
      </c>
      <c r="G227" s="28">
        <f>VLOOKUP(A227,'Medical Examinations'!$A$1:$L$2336,4,0)</f>
        <v>4.87</v>
      </c>
      <c r="H227" s="30" t="str">
        <f>VLOOKUP(A227,'Medical Examinations'!$A$1:$L$2336,3,0)</f>
        <v>Obesity</v>
      </c>
      <c r="I227" s="30" t="str">
        <f>VLOOKUP(A227,'Medical Examinations'!$A$1:$L$2336,5,0)</f>
        <v>Normal</v>
      </c>
      <c r="J227" s="27" t="str">
        <f>VLOOKUP(A227,'Medical Examinations'!$A$1:$L$2336,6,0)</f>
        <v>yes</v>
      </c>
      <c r="K227" s="27" t="str">
        <f>VLOOKUP(A227,'Medical Examinations'!$A$1:$L$2336,7,0)</f>
        <v>No</v>
      </c>
      <c r="L227" s="27">
        <f>VLOOKUP(A227,'Medical Examinations'!$A$1:$L$2336,10,0)</f>
        <v>1</v>
      </c>
      <c r="M227" s="27" t="str">
        <f>VLOOKUP(A227,'Medical Examinations'!$A$1:$L$2336,12,0)</f>
        <v>yes</v>
      </c>
      <c r="N227" s="27" t="str">
        <f>VLOOKUP(A227,'Medical Examinations'!$A$1:$L$2336,8,0)</f>
        <v>Yes</v>
      </c>
      <c r="O227" s="29">
        <f>VLOOKUP(A227,'Hospitalisation Details'!$A$1:$T$2344,12,0)</f>
        <v>34979.86</v>
      </c>
      <c r="P227" s="29" t="str">
        <f>VLOOKUP(A227,'Hospitalisation Details'!$A$1:$T$2344,15,0)</f>
        <v>tier - 2</v>
      </c>
      <c r="Q227" s="29" t="str">
        <f>VLOOKUP(A227,'Hospitalisation Details'!$A$1:$T$2344,18,0)</f>
        <v>tier - 2</v>
      </c>
      <c r="R227" s="29" t="str">
        <f>VLOOKUP(A227,'Hospitalisation Details'!$A$1:$T$2344,20,0)</f>
        <v>R1011</v>
      </c>
    </row>
    <row r="228" spans="1:18">
      <c r="A228" t="s">
        <v>2143</v>
      </c>
      <c r="B228" s="22" t="str">
        <f>VLOOKUP(A228,'Customer Names'!A228:$E$2335,4,0)</f>
        <v>O'Connor</v>
      </c>
      <c r="C228" s="25">
        <f>VLOOKUP(A228,'Hospitalisation Details'!$A$1:$T$2344,9,0)</f>
        <v>36029</v>
      </c>
      <c r="D228" s="26">
        <f>VLOOKUP(A228,'Hospitalisation Details'!$A$1:$T$2344,10,0)</f>
        <v>24</v>
      </c>
      <c r="E228" s="26">
        <f>VLOOKUP(A228,'Hospitalisation Details'!$A$1:$T$2344,11,0)</f>
        <v>0</v>
      </c>
      <c r="F228" s="28">
        <f>VLOOKUP(A228,'Medical Examinations'!$A$1:$L$2336,2,0)</f>
        <v>52.66</v>
      </c>
      <c r="G228" s="28">
        <f>VLOOKUP(A228,'Medical Examinations'!$A$1:$L$2336,4,0)</f>
        <v>4.45</v>
      </c>
      <c r="H228" s="30" t="str">
        <f>VLOOKUP(A228,'Medical Examinations'!$A$1:$L$2336,3,0)</f>
        <v>Obesity</v>
      </c>
      <c r="I228" s="30" t="str">
        <f>VLOOKUP(A228,'Medical Examinations'!$A$1:$L$2336,5,0)</f>
        <v>Normal</v>
      </c>
      <c r="J228" s="27" t="str">
        <f>VLOOKUP(A228,'Medical Examinations'!$A$1:$L$2336,6,0)</f>
        <v>No</v>
      </c>
      <c r="K228" s="27" t="str">
        <f>VLOOKUP(A228,'Medical Examinations'!$A$1:$L$2336,7,0)</f>
        <v>No</v>
      </c>
      <c r="L228" s="27">
        <f>VLOOKUP(A228,'Medical Examinations'!$A$1:$L$2336,10,0)</f>
        <v>1</v>
      </c>
      <c r="M228" s="27" t="str">
        <f>VLOOKUP(A228,'Medical Examinations'!$A$1:$L$2336,12,0)</f>
        <v>yes</v>
      </c>
      <c r="N228" s="27" t="str">
        <f>VLOOKUP(A228,'Medical Examinations'!$A$1:$L$2336,8,0)</f>
        <v>No</v>
      </c>
      <c r="O228" s="29">
        <f>VLOOKUP(A228,'Hospitalisation Details'!$A$1:$T$2344,12,0)</f>
        <v>34976.42</v>
      </c>
      <c r="P228" s="29" t="str">
        <f>VLOOKUP(A228,'Hospitalisation Details'!$A$1:$T$2344,15,0)</f>
        <v>tier - 2</v>
      </c>
      <c r="Q228" s="29" t="str">
        <f>VLOOKUP(A228,'Hospitalisation Details'!$A$1:$T$2344,18,0)</f>
        <v>tier - 1</v>
      </c>
      <c r="R228" s="29" t="str">
        <f>VLOOKUP(A228,'Hospitalisation Details'!$A$1:$T$2344,20,0)</f>
        <v>R1011</v>
      </c>
    </row>
    <row r="229" spans="1:18">
      <c r="A229" t="s">
        <v>2142</v>
      </c>
      <c r="B229" s="22" t="str">
        <f>VLOOKUP(A229,'Customer Names'!A229:$E$2335,4,0)</f>
        <v>Kampwerth</v>
      </c>
      <c r="C229" s="25">
        <f>VLOOKUP(A229,'Hospitalisation Details'!$A$1:$T$2344,9,0)</f>
        <v>24752</v>
      </c>
      <c r="D229" s="26">
        <f>VLOOKUP(A229,'Hospitalisation Details'!$A$1:$T$2344,10,0)</f>
        <v>55</v>
      </c>
      <c r="E229" s="26">
        <f>VLOOKUP(A229,'Hospitalisation Details'!$A$1:$T$2344,11,0)</f>
        <v>0</v>
      </c>
      <c r="F229" s="28">
        <f>VLOOKUP(A229,'Medical Examinations'!$A$1:$L$2336,2,0)</f>
        <v>29.57</v>
      </c>
      <c r="G229" s="28">
        <f>VLOOKUP(A229,'Medical Examinations'!$A$1:$L$2336,4,0)</f>
        <v>9.42</v>
      </c>
      <c r="H229" s="30" t="str">
        <f>VLOOKUP(A229,'Medical Examinations'!$A$1:$L$2336,3,0)</f>
        <v>Overweight</v>
      </c>
      <c r="I229" s="30" t="str">
        <f>VLOOKUP(A229,'Medical Examinations'!$A$1:$L$2336,5,0)</f>
        <v>Diabetes</v>
      </c>
      <c r="J229" s="27" t="str">
        <f>VLOOKUP(A229,'Medical Examinations'!$A$1:$L$2336,6,0)</f>
        <v>yes</v>
      </c>
      <c r="K229" s="27" t="str">
        <f>VLOOKUP(A229,'Medical Examinations'!$A$1:$L$2336,7,0)</f>
        <v>No</v>
      </c>
      <c r="L229" s="27">
        <f>VLOOKUP(A229,'Medical Examinations'!$A$1:$L$2336,10,0)</f>
        <v>0</v>
      </c>
      <c r="M229" s="27" t="str">
        <f>VLOOKUP(A229,'Medical Examinations'!$A$1:$L$2336,12,0)</f>
        <v>yes</v>
      </c>
      <c r="N229" s="27" t="str">
        <f>VLOOKUP(A229,'Medical Examinations'!$A$1:$L$2336,8,0)</f>
        <v>No</v>
      </c>
      <c r="O229" s="29">
        <f>VLOOKUP(A229,'Hospitalisation Details'!$A$1:$T$2344,12,0)</f>
        <v>34975.68</v>
      </c>
      <c r="P229" s="29" t="str">
        <f>VLOOKUP(A229,'Hospitalisation Details'!$A$1:$T$2344,15,0)</f>
        <v>tier - 2</v>
      </c>
      <c r="Q229" s="29" t="str">
        <f>VLOOKUP(A229,'Hospitalisation Details'!$A$1:$T$2344,18,0)</f>
        <v>tier - 2</v>
      </c>
      <c r="R229" s="29" t="str">
        <f>VLOOKUP(A229,'Hospitalisation Details'!$A$1:$T$2344,20,0)</f>
        <v>R1011</v>
      </c>
    </row>
    <row r="230" spans="1:18">
      <c r="A230" t="s">
        <v>2141</v>
      </c>
      <c r="B230" s="22" t="str">
        <f>VLOOKUP(A230,'Customer Names'!A230:$E$2335,4,0)</f>
        <v>Federoff</v>
      </c>
      <c r="C230" s="25">
        <f>VLOOKUP(A230,'Hospitalisation Details'!$A$1:$T$2344,9,0)</f>
        <v>30526</v>
      </c>
      <c r="D230" s="26">
        <f>VLOOKUP(A230,'Hospitalisation Details'!$A$1:$T$2344,10,0)</f>
        <v>39</v>
      </c>
      <c r="E230" s="26">
        <f>VLOOKUP(A230,'Hospitalisation Details'!$A$1:$T$2344,11,0)</f>
        <v>3</v>
      </c>
      <c r="F230" s="28">
        <f>VLOOKUP(A230,'Medical Examinations'!$A$1:$L$2336,2,0)</f>
        <v>36.99</v>
      </c>
      <c r="G230" s="28">
        <f>VLOOKUP(A230,'Medical Examinations'!$A$1:$L$2336,4,0)</f>
        <v>5.37</v>
      </c>
      <c r="H230" s="30" t="str">
        <f>VLOOKUP(A230,'Medical Examinations'!$A$1:$L$2336,3,0)</f>
        <v>Obesity</v>
      </c>
      <c r="I230" s="30" t="str">
        <f>VLOOKUP(A230,'Medical Examinations'!$A$1:$L$2336,5,0)</f>
        <v>Normal</v>
      </c>
      <c r="J230" s="27" t="str">
        <f>VLOOKUP(A230,'Medical Examinations'!$A$1:$L$2336,6,0)</f>
        <v>yes</v>
      </c>
      <c r="K230" s="27" t="str">
        <f>VLOOKUP(A230,'Medical Examinations'!$A$1:$L$2336,7,0)</f>
        <v>No</v>
      </c>
      <c r="L230" s="27">
        <f>VLOOKUP(A230,'Medical Examinations'!$A$1:$L$2336,10,0)</f>
        <v>1</v>
      </c>
      <c r="M230" s="27" t="str">
        <f>VLOOKUP(A230,'Medical Examinations'!$A$1:$L$2336,12,0)</f>
        <v>yes</v>
      </c>
      <c r="N230" s="27" t="str">
        <f>VLOOKUP(A230,'Medical Examinations'!$A$1:$L$2336,8,0)</f>
        <v>Yes</v>
      </c>
      <c r="O230" s="29">
        <f>VLOOKUP(A230,'Hospitalisation Details'!$A$1:$T$2344,12,0)</f>
        <v>34940.61</v>
      </c>
      <c r="P230" s="29" t="str">
        <f>VLOOKUP(A230,'Hospitalisation Details'!$A$1:$T$2344,15,0)</f>
        <v>tier - 2</v>
      </c>
      <c r="Q230" s="29" t="str">
        <f>VLOOKUP(A230,'Hospitalisation Details'!$A$1:$T$2344,18,0)</f>
        <v>tier - 3</v>
      </c>
      <c r="R230" s="29" t="str">
        <f>VLOOKUP(A230,'Hospitalisation Details'!$A$1:$T$2344,20,0)</f>
        <v>R1011</v>
      </c>
    </row>
    <row r="231" spans="1:18">
      <c r="A231" t="s">
        <v>2140</v>
      </c>
      <c r="B231" s="22" t="str">
        <f>VLOOKUP(A231,'Customer Names'!A231:$E$2335,4,0)</f>
        <v>Goya</v>
      </c>
      <c r="C231" s="25">
        <f>VLOOKUP(A231,'Hospitalisation Details'!$A$1:$T$2344,9,0)</f>
        <v>34989</v>
      </c>
      <c r="D231" s="26">
        <f>VLOOKUP(A231,'Hospitalisation Details'!$A$1:$T$2344,10,0)</f>
        <v>27</v>
      </c>
      <c r="E231" s="26">
        <f>VLOOKUP(A231,'Hospitalisation Details'!$A$1:$T$2344,11,0)</f>
        <v>0</v>
      </c>
      <c r="F231" s="28">
        <f>VLOOKUP(A231,'Medical Examinations'!$A$1:$L$2336,2,0)</f>
        <v>31.4</v>
      </c>
      <c r="G231" s="28">
        <f>VLOOKUP(A231,'Medical Examinations'!$A$1:$L$2336,4,0)</f>
        <v>4.5999999999999996</v>
      </c>
      <c r="H231" s="30" t="str">
        <f>VLOOKUP(A231,'Medical Examinations'!$A$1:$L$2336,3,0)</f>
        <v>Obesity</v>
      </c>
      <c r="I231" s="30" t="str">
        <f>VLOOKUP(A231,'Medical Examinations'!$A$1:$L$2336,5,0)</f>
        <v>Normal</v>
      </c>
      <c r="J231" s="27" t="str">
        <f>VLOOKUP(A231,'Medical Examinations'!$A$1:$L$2336,6,0)</f>
        <v>yes</v>
      </c>
      <c r="K231" s="27" t="str">
        <f>VLOOKUP(A231,'Medical Examinations'!$A$1:$L$2336,7,0)</f>
        <v>No</v>
      </c>
      <c r="L231" s="27">
        <f>VLOOKUP(A231,'Medical Examinations'!$A$1:$L$2336,10,0)</f>
        <v>1</v>
      </c>
      <c r="M231" s="27" t="str">
        <f>VLOOKUP(A231,'Medical Examinations'!$A$1:$L$2336,12,0)</f>
        <v>yes</v>
      </c>
      <c r="N231" s="27" t="str">
        <f>VLOOKUP(A231,'Medical Examinations'!$A$1:$L$2336,8,0)</f>
        <v>No</v>
      </c>
      <c r="O231" s="29">
        <f>VLOOKUP(A231,'Hospitalisation Details'!$A$1:$T$2344,12,0)</f>
        <v>34838.870000000003</v>
      </c>
      <c r="P231" s="29" t="str">
        <f>VLOOKUP(A231,'Hospitalisation Details'!$A$1:$T$2344,15,0)</f>
        <v>tier - 2</v>
      </c>
      <c r="Q231" s="29" t="str">
        <f>VLOOKUP(A231,'Hospitalisation Details'!$A$1:$T$2344,18,0)</f>
        <v>tier - 3</v>
      </c>
      <c r="R231" s="29" t="str">
        <f>VLOOKUP(A231,'Hospitalisation Details'!$A$1:$T$2344,20,0)</f>
        <v>R1011</v>
      </c>
    </row>
    <row r="232" spans="1:18">
      <c r="A232" t="s">
        <v>2139</v>
      </c>
      <c r="B232" s="22" t="str">
        <f>VLOOKUP(A232,'Customer Names'!A232:$E$2335,4,0)</f>
        <v>Hodges</v>
      </c>
      <c r="C232" s="25">
        <f>VLOOKUP(A232,'Hospitalisation Details'!$A$1:$T$2344,9,0)</f>
        <v>37881</v>
      </c>
      <c r="D232" s="26">
        <f>VLOOKUP(A232,'Hospitalisation Details'!$A$1:$T$2344,10,0)</f>
        <v>19</v>
      </c>
      <c r="E232" s="26">
        <f>VLOOKUP(A232,'Hospitalisation Details'!$A$1:$T$2344,11,0)</f>
        <v>0</v>
      </c>
      <c r="F232" s="28">
        <f>VLOOKUP(A232,'Medical Examinations'!$A$1:$L$2336,2,0)</f>
        <v>34.9</v>
      </c>
      <c r="G232" s="28">
        <f>VLOOKUP(A232,'Medical Examinations'!$A$1:$L$2336,4,0)</f>
        <v>6.22</v>
      </c>
      <c r="H232" s="30" t="str">
        <f>VLOOKUP(A232,'Medical Examinations'!$A$1:$L$2336,3,0)</f>
        <v>Obesity</v>
      </c>
      <c r="I232" s="30" t="str">
        <f>VLOOKUP(A232,'Medical Examinations'!$A$1:$L$2336,5,0)</f>
        <v>Pre-diabetes</v>
      </c>
      <c r="J232" s="27" t="str">
        <f>VLOOKUP(A232,'Medical Examinations'!$A$1:$L$2336,6,0)</f>
        <v>No</v>
      </c>
      <c r="K232" s="27" t="str">
        <f>VLOOKUP(A232,'Medical Examinations'!$A$1:$L$2336,7,0)</f>
        <v>No</v>
      </c>
      <c r="L232" s="27">
        <f>VLOOKUP(A232,'Medical Examinations'!$A$1:$L$2336,10,0)</f>
        <v>1</v>
      </c>
      <c r="M232" s="27" t="str">
        <f>VLOOKUP(A232,'Medical Examinations'!$A$1:$L$2336,12,0)</f>
        <v>yes</v>
      </c>
      <c r="N232" s="27" t="str">
        <f>VLOOKUP(A232,'Medical Examinations'!$A$1:$L$2336,8,0)</f>
        <v>Yes</v>
      </c>
      <c r="O232" s="29">
        <f>VLOOKUP(A232,'Hospitalisation Details'!$A$1:$T$2344,12,0)</f>
        <v>34828.65</v>
      </c>
      <c r="P232" s="29" t="str">
        <f>VLOOKUP(A232,'Hospitalisation Details'!$A$1:$T$2344,15,0)</f>
        <v>tier - 1</v>
      </c>
      <c r="Q232" s="29" t="str">
        <f>VLOOKUP(A232,'Hospitalisation Details'!$A$1:$T$2344,18,0)</f>
        <v>tier - 3</v>
      </c>
      <c r="R232" s="29" t="str">
        <f>VLOOKUP(A232,'Hospitalisation Details'!$A$1:$T$2344,20,0)</f>
        <v>R1011</v>
      </c>
    </row>
    <row r="233" spans="1:18">
      <c r="A233" t="s">
        <v>2138</v>
      </c>
      <c r="B233" s="22" t="str">
        <f>VLOOKUP(A233,'Customer Names'!A233:$E$2335,4,0)</f>
        <v>Erickson</v>
      </c>
      <c r="C233" s="25">
        <f>VLOOKUP(A233,'Hospitalisation Details'!$A$1:$T$2344,9,0)</f>
        <v>35060</v>
      </c>
      <c r="D233" s="26">
        <f>VLOOKUP(A233,'Hospitalisation Details'!$A$1:$T$2344,10,0)</f>
        <v>27</v>
      </c>
      <c r="E233" s="26">
        <f>VLOOKUP(A233,'Hospitalisation Details'!$A$1:$T$2344,11,0)</f>
        <v>1</v>
      </c>
      <c r="F233" s="28">
        <f>VLOOKUP(A233,'Medical Examinations'!$A$1:$L$2336,2,0)</f>
        <v>31.13</v>
      </c>
      <c r="G233" s="28">
        <f>VLOOKUP(A233,'Medical Examinations'!$A$1:$L$2336,4,0)</f>
        <v>4.5199999999999996</v>
      </c>
      <c r="H233" s="30" t="str">
        <f>VLOOKUP(A233,'Medical Examinations'!$A$1:$L$2336,3,0)</f>
        <v>Obesity</v>
      </c>
      <c r="I233" s="30" t="str">
        <f>VLOOKUP(A233,'Medical Examinations'!$A$1:$L$2336,5,0)</f>
        <v>Normal</v>
      </c>
      <c r="J233" s="27" t="str">
        <f>VLOOKUP(A233,'Medical Examinations'!$A$1:$L$2336,6,0)</f>
        <v>yes</v>
      </c>
      <c r="K233" s="27" t="str">
        <f>VLOOKUP(A233,'Medical Examinations'!$A$1:$L$2336,7,0)</f>
        <v>No</v>
      </c>
      <c r="L233" s="27">
        <f>VLOOKUP(A233,'Medical Examinations'!$A$1:$L$2336,10,0)</f>
        <v>1</v>
      </c>
      <c r="M233" s="27" t="str">
        <f>VLOOKUP(A233,'Medical Examinations'!$A$1:$L$2336,12,0)</f>
        <v>yes</v>
      </c>
      <c r="N233" s="27" t="str">
        <f>VLOOKUP(A233,'Medical Examinations'!$A$1:$L$2336,8,0)</f>
        <v>No</v>
      </c>
      <c r="O233" s="29">
        <f>VLOOKUP(A233,'Hospitalisation Details'!$A$1:$T$2344,12,0)</f>
        <v>34806.47</v>
      </c>
      <c r="P233" s="29" t="str">
        <f>VLOOKUP(A233,'Hospitalisation Details'!$A$1:$T$2344,15,0)</f>
        <v>tier - 1</v>
      </c>
      <c r="Q233" s="29" t="str">
        <f>VLOOKUP(A233,'Hospitalisation Details'!$A$1:$T$2344,18,0)</f>
        <v>tier - 2</v>
      </c>
      <c r="R233" s="29" t="str">
        <f>VLOOKUP(A233,'Hospitalisation Details'!$A$1:$T$2344,20,0)</f>
        <v>R1013</v>
      </c>
    </row>
    <row r="234" spans="1:18">
      <c r="A234" t="s">
        <v>2137</v>
      </c>
      <c r="B234" s="22" t="str">
        <f>VLOOKUP(A234,'Customer Names'!A234:$E$2335,4,0)</f>
        <v>Welleck</v>
      </c>
      <c r="C234" s="25">
        <f>VLOOKUP(A234,'Hospitalisation Details'!$A$1:$T$2344,9,0)</f>
        <v>37805</v>
      </c>
      <c r="D234" s="26">
        <f>VLOOKUP(A234,'Hospitalisation Details'!$A$1:$T$2344,10,0)</f>
        <v>19</v>
      </c>
      <c r="E234" s="26">
        <f>VLOOKUP(A234,'Hospitalisation Details'!$A$1:$T$2344,11,0)</f>
        <v>0</v>
      </c>
      <c r="F234" s="28">
        <f>VLOOKUP(A234,'Medical Examinations'!$A$1:$L$2336,2,0)</f>
        <v>34.799999999999997</v>
      </c>
      <c r="G234" s="28">
        <f>VLOOKUP(A234,'Medical Examinations'!$A$1:$L$2336,4,0)</f>
        <v>6.18</v>
      </c>
      <c r="H234" s="30" t="str">
        <f>VLOOKUP(A234,'Medical Examinations'!$A$1:$L$2336,3,0)</f>
        <v>Obesity</v>
      </c>
      <c r="I234" s="30" t="str">
        <f>VLOOKUP(A234,'Medical Examinations'!$A$1:$L$2336,5,0)</f>
        <v>Pre-diabetes</v>
      </c>
      <c r="J234" s="27" t="str">
        <f>VLOOKUP(A234,'Medical Examinations'!$A$1:$L$2336,6,0)</f>
        <v>No</v>
      </c>
      <c r="K234" s="27" t="str">
        <f>VLOOKUP(A234,'Medical Examinations'!$A$1:$L$2336,7,0)</f>
        <v>No</v>
      </c>
      <c r="L234" s="27">
        <f>VLOOKUP(A234,'Medical Examinations'!$A$1:$L$2336,10,0)</f>
        <v>1</v>
      </c>
      <c r="M234" s="27" t="str">
        <f>VLOOKUP(A234,'Medical Examinations'!$A$1:$L$2336,12,0)</f>
        <v>yes</v>
      </c>
      <c r="N234" s="27" t="str">
        <f>VLOOKUP(A234,'Medical Examinations'!$A$1:$L$2336,8,0)</f>
        <v>Yes</v>
      </c>
      <c r="O234" s="29">
        <f>VLOOKUP(A234,'Hospitalisation Details'!$A$1:$T$2344,12,0)</f>
        <v>34779.620000000003</v>
      </c>
      <c r="P234" s="29" t="str">
        <f>VLOOKUP(A234,'Hospitalisation Details'!$A$1:$T$2344,15,0)</f>
        <v>tier - 1</v>
      </c>
      <c r="Q234" s="29" t="str">
        <f>VLOOKUP(A234,'Hospitalisation Details'!$A$1:$T$2344,18,0)</f>
        <v>tier - 2</v>
      </c>
      <c r="R234" s="29" t="str">
        <f>VLOOKUP(A234,'Hospitalisation Details'!$A$1:$T$2344,20,0)</f>
        <v>R1011</v>
      </c>
    </row>
    <row r="235" spans="1:18">
      <c r="A235" t="s">
        <v>2136</v>
      </c>
      <c r="B235" s="22" t="str">
        <f>VLOOKUP(A235,'Customer Names'!A235:$E$2335,4,0)</f>
        <v>Polen</v>
      </c>
      <c r="C235" s="25">
        <f>VLOOKUP(A235,'Hospitalisation Details'!$A$1:$T$2344,9,0)</f>
        <v>34522</v>
      </c>
      <c r="D235" s="26">
        <f>VLOOKUP(A235,'Hospitalisation Details'!$A$1:$T$2344,10,0)</f>
        <v>28</v>
      </c>
      <c r="E235" s="26">
        <f>VLOOKUP(A235,'Hospitalisation Details'!$A$1:$T$2344,11,0)</f>
        <v>0</v>
      </c>
      <c r="F235" s="28">
        <f>VLOOKUP(A235,'Medical Examinations'!$A$1:$L$2336,2,0)</f>
        <v>31.68</v>
      </c>
      <c r="G235" s="28">
        <f>VLOOKUP(A235,'Medical Examinations'!$A$1:$L$2336,4,0)</f>
        <v>4.4000000000000004</v>
      </c>
      <c r="H235" s="30" t="str">
        <f>VLOOKUP(A235,'Medical Examinations'!$A$1:$L$2336,3,0)</f>
        <v>Obesity</v>
      </c>
      <c r="I235" s="30" t="str">
        <f>VLOOKUP(A235,'Medical Examinations'!$A$1:$L$2336,5,0)</f>
        <v>Normal</v>
      </c>
      <c r="J235" s="27" t="str">
        <f>VLOOKUP(A235,'Medical Examinations'!$A$1:$L$2336,6,0)</f>
        <v>No</v>
      </c>
      <c r="K235" s="27" t="str">
        <f>VLOOKUP(A235,'Medical Examinations'!$A$1:$L$2336,7,0)</f>
        <v>No</v>
      </c>
      <c r="L235" s="27">
        <f>VLOOKUP(A235,'Medical Examinations'!$A$1:$L$2336,10,0)</f>
        <v>0</v>
      </c>
      <c r="M235" s="27" t="str">
        <f>VLOOKUP(A235,'Medical Examinations'!$A$1:$L$2336,12,0)</f>
        <v>yes</v>
      </c>
      <c r="N235" s="27" t="str">
        <f>VLOOKUP(A235,'Medical Examinations'!$A$1:$L$2336,8,0)</f>
        <v>No</v>
      </c>
      <c r="O235" s="29">
        <f>VLOOKUP(A235,'Hospitalisation Details'!$A$1:$T$2344,12,0)</f>
        <v>34672.15</v>
      </c>
      <c r="P235" s="29" t="str">
        <f>VLOOKUP(A235,'Hospitalisation Details'!$A$1:$T$2344,15,0)</f>
        <v>tier - 1</v>
      </c>
      <c r="Q235" s="29" t="str">
        <f>VLOOKUP(A235,'Hospitalisation Details'!$A$1:$T$2344,18,0)</f>
        <v>tier - 3</v>
      </c>
      <c r="R235" s="29" t="str">
        <f>VLOOKUP(A235,'Hospitalisation Details'!$A$1:$T$2344,20,0)</f>
        <v>R1013</v>
      </c>
    </row>
    <row r="236" spans="1:18">
      <c r="A236" t="s">
        <v>2135</v>
      </c>
      <c r="B236" s="22" t="str">
        <f>VLOOKUP(A236,'Customer Names'!A236:$E$2335,4,0)</f>
        <v>Lynch</v>
      </c>
      <c r="C236" s="25">
        <f>VLOOKUP(A236,'Hospitalisation Details'!$A$1:$T$2344,9,0)</f>
        <v>38269</v>
      </c>
      <c r="D236" s="26">
        <f>VLOOKUP(A236,'Hospitalisation Details'!$A$1:$T$2344,10,0)</f>
        <v>18</v>
      </c>
      <c r="E236" s="26">
        <f>VLOOKUP(A236,'Hospitalisation Details'!$A$1:$T$2344,11,0)</f>
        <v>0</v>
      </c>
      <c r="F236" s="28">
        <f>VLOOKUP(A236,'Medical Examinations'!$A$1:$L$2336,2,0)</f>
        <v>33.534999999999997</v>
      </c>
      <c r="G236" s="28">
        <f>VLOOKUP(A236,'Medical Examinations'!$A$1:$L$2336,4,0)</f>
        <v>6.23</v>
      </c>
      <c r="H236" s="30" t="str">
        <f>VLOOKUP(A236,'Medical Examinations'!$A$1:$L$2336,3,0)</f>
        <v>Obesity</v>
      </c>
      <c r="I236" s="30" t="str">
        <f>VLOOKUP(A236,'Medical Examinations'!$A$1:$L$2336,5,0)</f>
        <v>Pre-diabetes</v>
      </c>
      <c r="J236" s="27" t="str">
        <f>VLOOKUP(A236,'Medical Examinations'!$A$1:$L$2336,6,0)</f>
        <v>No</v>
      </c>
      <c r="K236" s="27" t="str">
        <f>VLOOKUP(A236,'Medical Examinations'!$A$1:$L$2336,7,0)</f>
        <v>yes</v>
      </c>
      <c r="L236" s="27">
        <f>VLOOKUP(A236,'Medical Examinations'!$A$1:$L$2336,10,0)</f>
        <v>1</v>
      </c>
      <c r="M236" s="27" t="str">
        <f>VLOOKUP(A236,'Medical Examinations'!$A$1:$L$2336,12,0)</f>
        <v>yes</v>
      </c>
      <c r="N236" s="27" t="str">
        <f>VLOOKUP(A236,'Medical Examinations'!$A$1:$L$2336,8,0)</f>
        <v>No</v>
      </c>
      <c r="O236" s="29">
        <f>VLOOKUP(A236,'Hospitalisation Details'!$A$1:$T$2344,12,0)</f>
        <v>34617.839999999997</v>
      </c>
      <c r="P236" s="29" t="str">
        <f>VLOOKUP(A236,'Hospitalisation Details'!$A$1:$T$2344,15,0)</f>
        <v>tier - 1</v>
      </c>
      <c r="Q236" s="29" t="str">
        <f>VLOOKUP(A236,'Hospitalisation Details'!$A$1:$T$2344,18,0)</f>
        <v>tier - 3</v>
      </c>
      <c r="R236" s="29" t="str">
        <f>VLOOKUP(A236,'Hospitalisation Details'!$A$1:$T$2344,20,0)</f>
        <v>R1016</v>
      </c>
    </row>
    <row r="237" spans="1:18">
      <c r="A237" t="s">
        <v>2134</v>
      </c>
      <c r="B237" s="22" t="str">
        <f>VLOOKUP(A237,'Customer Names'!A237:$E$2335,4,0)</f>
        <v>Hufstader</v>
      </c>
      <c r="C237" s="25">
        <f>VLOOKUP(A237,'Hospitalisation Details'!$A$1:$T$2344,9,0)</f>
        <v>28089</v>
      </c>
      <c r="D237" s="26">
        <f>VLOOKUP(A237,'Hospitalisation Details'!$A$1:$T$2344,10,0)</f>
        <v>46</v>
      </c>
      <c r="E237" s="26">
        <f>VLOOKUP(A237,'Hospitalisation Details'!$A$1:$T$2344,11,0)</f>
        <v>2</v>
      </c>
      <c r="F237" s="28">
        <f>VLOOKUP(A237,'Medical Examinations'!$A$1:$L$2336,2,0)</f>
        <v>31.92</v>
      </c>
      <c r="G237" s="28">
        <f>VLOOKUP(A237,'Medical Examinations'!$A$1:$L$2336,4,0)</f>
        <v>5.33</v>
      </c>
      <c r="H237" s="30" t="str">
        <f>VLOOKUP(A237,'Medical Examinations'!$A$1:$L$2336,3,0)</f>
        <v>Obesity</v>
      </c>
      <c r="I237" s="30" t="str">
        <f>VLOOKUP(A237,'Medical Examinations'!$A$1:$L$2336,5,0)</f>
        <v>Normal</v>
      </c>
      <c r="J237" s="27" t="str">
        <f>VLOOKUP(A237,'Medical Examinations'!$A$1:$L$2336,6,0)</f>
        <v>yes</v>
      </c>
      <c r="K237" s="27" t="str">
        <f>VLOOKUP(A237,'Medical Examinations'!$A$1:$L$2336,7,0)</f>
        <v>No</v>
      </c>
      <c r="L237" s="27">
        <f>VLOOKUP(A237,'Medical Examinations'!$A$1:$L$2336,10,0)</f>
        <v>0</v>
      </c>
      <c r="M237" s="27" t="str">
        <f>VLOOKUP(A237,'Medical Examinations'!$A$1:$L$2336,12,0)</f>
        <v>yes</v>
      </c>
      <c r="N237" s="27" t="str">
        <f>VLOOKUP(A237,'Medical Examinations'!$A$1:$L$2336,8,0)</f>
        <v>No</v>
      </c>
      <c r="O237" s="29">
        <f>VLOOKUP(A237,'Hospitalisation Details'!$A$1:$T$2344,12,0)</f>
        <v>34543.39</v>
      </c>
      <c r="P237" s="29" t="str">
        <f>VLOOKUP(A237,'Hospitalisation Details'!$A$1:$T$2344,15,0)</f>
        <v>tier - 2</v>
      </c>
      <c r="Q237" s="29" t="str">
        <f>VLOOKUP(A237,'Hospitalisation Details'!$A$1:$T$2344,18,0)</f>
        <v>tier - 3</v>
      </c>
      <c r="R237" s="29" t="str">
        <f>VLOOKUP(A237,'Hospitalisation Details'!$A$1:$T$2344,20,0)</f>
        <v>R1011</v>
      </c>
    </row>
    <row r="238" spans="1:18">
      <c r="A238" t="s">
        <v>2133</v>
      </c>
      <c r="B238" s="22" t="str">
        <f>VLOOKUP(A238,'Customer Names'!A238:$E$2335,4,0)</f>
        <v>Doak</v>
      </c>
      <c r="C238" s="25">
        <f>VLOOKUP(A238,'Hospitalisation Details'!$A$1:$T$2344,9,0)</f>
        <v>35970</v>
      </c>
      <c r="D238" s="26">
        <f>VLOOKUP(A238,'Hospitalisation Details'!$A$1:$T$2344,10,0)</f>
        <v>24</v>
      </c>
      <c r="E238" s="26">
        <f>VLOOKUP(A238,'Hospitalisation Details'!$A$1:$T$2344,11,0)</f>
        <v>0</v>
      </c>
      <c r="F238" s="28">
        <f>VLOOKUP(A238,'Medical Examinations'!$A$1:$L$2336,2,0)</f>
        <v>32.700000000000003</v>
      </c>
      <c r="G238" s="28">
        <f>VLOOKUP(A238,'Medical Examinations'!$A$1:$L$2336,4,0)</f>
        <v>4.09</v>
      </c>
      <c r="H238" s="30" t="str">
        <f>VLOOKUP(A238,'Medical Examinations'!$A$1:$L$2336,3,0)</f>
        <v>Obesity</v>
      </c>
      <c r="I238" s="30" t="str">
        <f>VLOOKUP(A238,'Medical Examinations'!$A$1:$L$2336,5,0)</f>
        <v>Normal</v>
      </c>
      <c r="J238" s="27" t="str">
        <f>VLOOKUP(A238,'Medical Examinations'!$A$1:$L$2336,6,0)</f>
        <v>No</v>
      </c>
      <c r="K238" s="27" t="str">
        <f>VLOOKUP(A238,'Medical Examinations'!$A$1:$L$2336,7,0)</f>
        <v>No</v>
      </c>
      <c r="L238" s="27">
        <f>VLOOKUP(A238,'Medical Examinations'!$A$1:$L$2336,10,0)</f>
        <v>1</v>
      </c>
      <c r="M238" s="27" t="str">
        <f>VLOOKUP(A238,'Medical Examinations'!$A$1:$L$2336,12,0)</f>
        <v>yes</v>
      </c>
      <c r="N238" s="27" t="str">
        <f>VLOOKUP(A238,'Medical Examinations'!$A$1:$L$2336,8,0)</f>
        <v>No</v>
      </c>
      <c r="O238" s="29">
        <f>VLOOKUP(A238,'Hospitalisation Details'!$A$1:$T$2344,12,0)</f>
        <v>34472.839999999997</v>
      </c>
      <c r="P238" s="29" t="str">
        <f>VLOOKUP(A238,'Hospitalisation Details'!$A$1:$T$2344,15,0)</f>
        <v>tier - 1</v>
      </c>
      <c r="Q238" s="29" t="str">
        <f>VLOOKUP(A238,'Hospitalisation Details'!$A$1:$T$2344,18,0)</f>
        <v>tier - 3</v>
      </c>
      <c r="R238" s="29" t="str">
        <f>VLOOKUP(A238,'Hospitalisation Details'!$A$1:$T$2344,20,0)</f>
        <v>R1011</v>
      </c>
    </row>
    <row r="239" spans="1:18">
      <c r="A239" t="s">
        <v>2132</v>
      </c>
      <c r="B239" s="22" t="str">
        <f>VLOOKUP(A239,'Customer Names'!A239:$E$2335,4,0)</f>
        <v>Noya</v>
      </c>
      <c r="C239" s="25">
        <f>VLOOKUP(A239,'Hospitalisation Details'!$A$1:$T$2344,9,0)</f>
        <v>33140</v>
      </c>
      <c r="D239" s="26">
        <f>VLOOKUP(A239,'Hospitalisation Details'!$A$1:$T$2344,10,0)</f>
        <v>32</v>
      </c>
      <c r="E239" s="26">
        <f>VLOOKUP(A239,'Hospitalisation Details'!$A$1:$T$2344,11,0)</f>
        <v>3</v>
      </c>
      <c r="F239" s="28">
        <f>VLOOKUP(A239,'Medical Examinations'!$A$1:$L$2336,2,0)</f>
        <v>41.25</v>
      </c>
      <c r="G239" s="28">
        <f>VLOOKUP(A239,'Medical Examinations'!$A$1:$L$2336,4,0)</f>
        <v>5.19</v>
      </c>
      <c r="H239" s="30" t="str">
        <f>VLOOKUP(A239,'Medical Examinations'!$A$1:$L$2336,3,0)</f>
        <v>Obesity</v>
      </c>
      <c r="I239" s="30" t="str">
        <f>VLOOKUP(A239,'Medical Examinations'!$A$1:$L$2336,5,0)</f>
        <v>Normal</v>
      </c>
      <c r="J239" s="27" t="str">
        <f>VLOOKUP(A239,'Medical Examinations'!$A$1:$L$2336,6,0)</f>
        <v>No</v>
      </c>
      <c r="K239" s="27" t="str">
        <f>VLOOKUP(A239,'Medical Examinations'!$A$1:$L$2336,7,0)</f>
        <v>No</v>
      </c>
      <c r="L239" s="27">
        <f>VLOOKUP(A239,'Medical Examinations'!$A$1:$L$2336,10,0)</f>
        <v>0</v>
      </c>
      <c r="M239" s="27" t="str">
        <f>VLOOKUP(A239,'Medical Examinations'!$A$1:$L$2336,12,0)</f>
        <v>yes</v>
      </c>
      <c r="N239" s="27" t="str">
        <f>VLOOKUP(A239,'Medical Examinations'!$A$1:$L$2336,8,0)</f>
        <v>No</v>
      </c>
      <c r="O239" s="29">
        <f>VLOOKUP(A239,'Hospitalisation Details'!$A$1:$T$2344,12,0)</f>
        <v>34456.269999999997</v>
      </c>
      <c r="P239" s="29" t="str">
        <f>VLOOKUP(A239,'Hospitalisation Details'!$A$1:$T$2344,15,0)</f>
        <v>tier - 1</v>
      </c>
      <c r="Q239" s="29" t="str">
        <f>VLOOKUP(A239,'Hospitalisation Details'!$A$1:$T$2344,18,0)</f>
        <v>tier - 2</v>
      </c>
      <c r="R239" s="29" t="str">
        <f>VLOOKUP(A239,'Hospitalisation Details'!$A$1:$T$2344,20,0)</f>
        <v>R1011</v>
      </c>
    </row>
    <row r="240" spans="1:18">
      <c r="A240" t="s">
        <v>2131</v>
      </c>
      <c r="B240" s="22" t="str">
        <f>VLOOKUP(A240,'Customer Names'!A240:$E$2335,4,0)</f>
        <v>Heninger</v>
      </c>
      <c r="C240" s="25">
        <f>VLOOKUP(A240,'Hospitalisation Details'!$A$1:$T$2344,9,0)</f>
        <v>37899</v>
      </c>
      <c r="D240" s="26">
        <f>VLOOKUP(A240,'Hospitalisation Details'!$A$1:$T$2344,10,0)</f>
        <v>19</v>
      </c>
      <c r="E240" s="26">
        <f>VLOOKUP(A240,'Hospitalisation Details'!$A$1:$T$2344,11,0)</f>
        <v>0</v>
      </c>
      <c r="F240" s="28">
        <f>VLOOKUP(A240,'Medical Examinations'!$A$1:$L$2336,2,0)</f>
        <v>33.11</v>
      </c>
      <c r="G240" s="28">
        <f>VLOOKUP(A240,'Medical Examinations'!$A$1:$L$2336,4,0)</f>
        <v>4.12</v>
      </c>
      <c r="H240" s="30" t="str">
        <f>VLOOKUP(A240,'Medical Examinations'!$A$1:$L$2336,3,0)</f>
        <v>Obesity</v>
      </c>
      <c r="I240" s="30" t="str">
        <f>VLOOKUP(A240,'Medical Examinations'!$A$1:$L$2336,5,0)</f>
        <v>Normal</v>
      </c>
      <c r="J240" s="27" t="str">
        <f>VLOOKUP(A240,'Medical Examinations'!$A$1:$L$2336,6,0)</f>
        <v>No</v>
      </c>
      <c r="K240" s="27" t="str">
        <f>VLOOKUP(A240,'Medical Examinations'!$A$1:$L$2336,7,0)</f>
        <v>No</v>
      </c>
      <c r="L240" s="27">
        <f>VLOOKUP(A240,'Medical Examinations'!$A$1:$L$2336,10,0)</f>
        <v>1</v>
      </c>
      <c r="M240" s="27" t="str">
        <f>VLOOKUP(A240,'Medical Examinations'!$A$1:$L$2336,12,0)</f>
        <v>yes</v>
      </c>
      <c r="N240" s="27" t="str">
        <f>VLOOKUP(A240,'Medical Examinations'!$A$1:$L$2336,8,0)</f>
        <v>Yes</v>
      </c>
      <c r="O240" s="29">
        <f>VLOOKUP(A240,'Hospitalisation Details'!$A$1:$T$2344,12,0)</f>
        <v>34439.86</v>
      </c>
      <c r="P240" s="29" t="str">
        <f>VLOOKUP(A240,'Hospitalisation Details'!$A$1:$T$2344,15,0)</f>
        <v>tier - 2</v>
      </c>
      <c r="Q240" s="29" t="str">
        <f>VLOOKUP(A240,'Hospitalisation Details'!$A$1:$T$2344,18,0)</f>
        <v>tier - 1</v>
      </c>
      <c r="R240" s="29" t="str">
        <f>VLOOKUP(A240,'Hospitalisation Details'!$A$1:$T$2344,20,0)</f>
        <v>R1013</v>
      </c>
    </row>
    <row r="241" spans="1:18">
      <c r="A241" t="s">
        <v>2130</v>
      </c>
      <c r="B241" s="22" t="str">
        <f>VLOOKUP(A241,'Customer Names'!A241:$E$2335,4,0)</f>
        <v>Richardson</v>
      </c>
      <c r="C241" s="25">
        <f>VLOOKUP(A241,'Hospitalisation Details'!$A$1:$T$2344,9,0)</f>
        <v>30956</v>
      </c>
      <c r="D241" s="26">
        <f>VLOOKUP(A241,'Hospitalisation Details'!$A$1:$T$2344,10,0)</f>
        <v>38</v>
      </c>
      <c r="E241" s="26">
        <f>VLOOKUP(A241,'Hospitalisation Details'!$A$1:$T$2344,11,0)</f>
        <v>3</v>
      </c>
      <c r="F241" s="28">
        <f>VLOOKUP(A241,'Medical Examinations'!$A$1:$L$2336,2,0)</f>
        <v>36.159999999999997</v>
      </c>
      <c r="G241" s="28">
        <f>VLOOKUP(A241,'Medical Examinations'!$A$1:$L$2336,4,0)</f>
        <v>5.0999999999999996</v>
      </c>
      <c r="H241" s="30" t="str">
        <f>VLOOKUP(A241,'Medical Examinations'!$A$1:$L$2336,3,0)</f>
        <v>Obesity</v>
      </c>
      <c r="I241" s="30" t="str">
        <f>VLOOKUP(A241,'Medical Examinations'!$A$1:$L$2336,5,0)</f>
        <v>Normal</v>
      </c>
      <c r="J241" s="27" t="str">
        <f>VLOOKUP(A241,'Medical Examinations'!$A$1:$L$2336,6,0)</f>
        <v>No</v>
      </c>
      <c r="K241" s="27" t="str">
        <f>VLOOKUP(A241,'Medical Examinations'!$A$1:$L$2336,7,0)</f>
        <v>No</v>
      </c>
      <c r="L241" s="27">
        <f>VLOOKUP(A241,'Medical Examinations'!$A$1:$L$2336,10,0)</f>
        <v>1</v>
      </c>
      <c r="M241" s="27" t="str">
        <f>VLOOKUP(A241,'Medical Examinations'!$A$1:$L$2336,12,0)</f>
        <v>yes</v>
      </c>
      <c r="N241" s="27" t="str">
        <f>VLOOKUP(A241,'Medical Examinations'!$A$1:$L$2336,8,0)</f>
        <v>No</v>
      </c>
      <c r="O241" s="29">
        <f>VLOOKUP(A241,'Hospitalisation Details'!$A$1:$T$2344,12,0)</f>
        <v>34402.22</v>
      </c>
      <c r="P241" s="29" t="str">
        <f>VLOOKUP(A241,'Hospitalisation Details'!$A$1:$T$2344,15,0)</f>
        <v>tier - 2</v>
      </c>
      <c r="Q241" s="29" t="str">
        <f>VLOOKUP(A241,'Hospitalisation Details'!$A$1:$T$2344,18,0)</f>
        <v>tier - 3</v>
      </c>
      <c r="R241" s="29" t="str">
        <f>VLOOKUP(A241,'Hospitalisation Details'!$A$1:$T$2344,20,0)</f>
        <v>R1011</v>
      </c>
    </row>
    <row r="242" spans="1:18">
      <c r="A242" t="s">
        <v>2129</v>
      </c>
      <c r="B242" s="22" t="str">
        <f>VLOOKUP(A242,'Customer Names'!A242:$E$2335,4,0)</f>
        <v>Deucher</v>
      </c>
      <c r="C242" s="25">
        <f>VLOOKUP(A242,'Hospitalisation Details'!$A$1:$T$2344,9,0)</f>
        <v>30591</v>
      </c>
      <c r="D242" s="26">
        <f>VLOOKUP(A242,'Hospitalisation Details'!$A$1:$T$2344,10,0)</f>
        <v>39</v>
      </c>
      <c r="E242" s="26">
        <f>VLOOKUP(A242,'Hospitalisation Details'!$A$1:$T$2344,11,0)</f>
        <v>3</v>
      </c>
      <c r="F242" s="28">
        <f>VLOOKUP(A242,'Medical Examinations'!$A$1:$L$2336,2,0)</f>
        <v>33.72</v>
      </c>
      <c r="G242" s="28">
        <f>VLOOKUP(A242,'Medical Examinations'!$A$1:$L$2336,4,0)</f>
        <v>6.21</v>
      </c>
      <c r="H242" s="30" t="str">
        <f>VLOOKUP(A242,'Medical Examinations'!$A$1:$L$2336,3,0)</f>
        <v>Obesity</v>
      </c>
      <c r="I242" s="30" t="str">
        <f>VLOOKUP(A242,'Medical Examinations'!$A$1:$L$2336,5,0)</f>
        <v>Pre-diabetes</v>
      </c>
      <c r="J242" s="27" t="str">
        <f>VLOOKUP(A242,'Medical Examinations'!$A$1:$L$2336,6,0)</f>
        <v>yes</v>
      </c>
      <c r="K242" s="27" t="str">
        <f>VLOOKUP(A242,'Medical Examinations'!$A$1:$L$2336,7,0)</f>
        <v>No</v>
      </c>
      <c r="L242" s="27">
        <f>VLOOKUP(A242,'Medical Examinations'!$A$1:$L$2336,10,0)</f>
        <v>1</v>
      </c>
      <c r="M242" s="27" t="str">
        <f>VLOOKUP(A242,'Medical Examinations'!$A$1:$L$2336,12,0)</f>
        <v>yes</v>
      </c>
      <c r="N242" s="27" t="str">
        <f>VLOOKUP(A242,'Medical Examinations'!$A$1:$L$2336,8,0)</f>
        <v>Yes</v>
      </c>
      <c r="O242" s="29">
        <f>VLOOKUP(A242,'Hospitalisation Details'!$A$1:$T$2344,12,0)</f>
        <v>34307.22</v>
      </c>
      <c r="P242" s="29" t="str">
        <f>VLOOKUP(A242,'Hospitalisation Details'!$A$1:$T$2344,15,0)</f>
        <v>tier - 2</v>
      </c>
      <c r="Q242" s="29" t="str">
        <f>VLOOKUP(A242,'Hospitalisation Details'!$A$1:$T$2344,18,0)</f>
        <v>tier - 2</v>
      </c>
      <c r="R242" s="29" t="str">
        <f>VLOOKUP(A242,'Hospitalisation Details'!$A$1:$T$2344,20,0)</f>
        <v>R1012</v>
      </c>
    </row>
    <row r="243" spans="1:18">
      <c r="A243" t="s">
        <v>2127</v>
      </c>
      <c r="B243" s="22" t="str">
        <f>VLOOKUP(A243,'Customer Names'!A243:$E$2335,4,0)</f>
        <v>Wilson</v>
      </c>
      <c r="C243" s="25">
        <f>VLOOKUP(A243,'Hospitalisation Details'!$A$1:$T$2344,9,0)</f>
        <v>31696</v>
      </c>
      <c r="D243" s="26">
        <f>VLOOKUP(A243,'Hospitalisation Details'!$A$1:$T$2344,10,0)</f>
        <v>36</v>
      </c>
      <c r="E243" s="26">
        <f>VLOOKUP(A243,'Hospitalisation Details'!$A$1:$T$2344,11,0)</f>
        <v>3</v>
      </c>
      <c r="F243" s="28">
        <f>VLOOKUP(A243,'Medical Examinations'!$A$1:$L$2336,2,0)</f>
        <v>37.74</v>
      </c>
      <c r="G243" s="28">
        <f>VLOOKUP(A243,'Medical Examinations'!$A$1:$L$2336,4,0)</f>
        <v>9.5299999999999994</v>
      </c>
      <c r="H243" s="30" t="str">
        <f>VLOOKUP(A243,'Medical Examinations'!$A$1:$L$2336,3,0)</f>
        <v>Obesity</v>
      </c>
      <c r="I243" s="30" t="str">
        <f>VLOOKUP(A243,'Medical Examinations'!$A$1:$L$2336,5,0)</f>
        <v>Diabetes</v>
      </c>
      <c r="J243" s="27" t="str">
        <f>VLOOKUP(A243,'Medical Examinations'!$A$1:$L$2336,6,0)</f>
        <v>yes</v>
      </c>
      <c r="K243" s="27" t="str">
        <f>VLOOKUP(A243,'Medical Examinations'!$A$1:$L$2336,7,0)</f>
        <v>No</v>
      </c>
      <c r="L243" s="27">
        <f>VLOOKUP(A243,'Medical Examinations'!$A$1:$L$2336,10,0)</f>
        <v>1</v>
      </c>
      <c r="M243" s="27" t="str">
        <f>VLOOKUP(A243,'Medical Examinations'!$A$1:$L$2336,12,0)</f>
        <v>yes</v>
      </c>
      <c r="N243" s="27" t="str">
        <f>VLOOKUP(A243,'Medical Examinations'!$A$1:$L$2336,8,0)</f>
        <v>No</v>
      </c>
      <c r="O243" s="29">
        <f>VLOOKUP(A243,'Hospitalisation Details'!$A$1:$T$2344,12,0)</f>
        <v>34293.120000000003</v>
      </c>
      <c r="P243" s="29" t="str">
        <f>VLOOKUP(A243,'Hospitalisation Details'!$A$1:$T$2344,15,0)</f>
        <v>tier - 1</v>
      </c>
      <c r="Q243" s="29" t="str">
        <f>VLOOKUP(A243,'Hospitalisation Details'!$A$1:$T$2344,18,0)</f>
        <v>tier - 2</v>
      </c>
      <c r="R243" s="29" t="str">
        <f>VLOOKUP(A243,'Hospitalisation Details'!$A$1:$T$2344,20,0)</f>
        <v>R1011</v>
      </c>
    </row>
    <row r="244" spans="1:18">
      <c r="A244" t="s">
        <v>2126</v>
      </c>
      <c r="B244" s="22" t="str">
        <f>VLOOKUP(A244,'Customer Names'!A244:$E$2335,4,0)</f>
        <v>Hall</v>
      </c>
      <c r="C244" s="25">
        <f>VLOOKUP(A244,'Hospitalisation Details'!$A$1:$T$2344,9,0)</f>
        <v>35002</v>
      </c>
      <c r="D244" s="26">
        <f>VLOOKUP(A244,'Hospitalisation Details'!$A$1:$T$2344,10,0)</f>
        <v>27</v>
      </c>
      <c r="E244" s="26">
        <f>VLOOKUP(A244,'Hospitalisation Details'!$A$1:$T$2344,11,0)</f>
        <v>0</v>
      </c>
      <c r="F244" s="28">
        <f>VLOOKUP(A244,'Medical Examinations'!$A$1:$L$2336,2,0)</f>
        <v>48.75</v>
      </c>
      <c r="G244" s="28">
        <f>VLOOKUP(A244,'Medical Examinations'!$A$1:$L$2336,4,0)</f>
        <v>4.6399999999999997</v>
      </c>
      <c r="H244" s="30" t="str">
        <f>VLOOKUP(A244,'Medical Examinations'!$A$1:$L$2336,3,0)</f>
        <v>Obesity</v>
      </c>
      <c r="I244" s="30" t="str">
        <f>VLOOKUP(A244,'Medical Examinations'!$A$1:$L$2336,5,0)</f>
        <v>Normal</v>
      </c>
      <c r="J244" s="27" t="str">
        <f>VLOOKUP(A244,'Medical Examinations'!$A$1:$L$2336,6,0)</f>
        <v>yes</v>
      </c>
      <c r="K244" s="27" t="str">
        <f>VLOOKUP(A244,'Medical Examinations'!$A$1:$L$2336,7,0)</f>
        <v>No</v>
      </c>
      <c r="L244" s="27">
        <f>VLOOKUP(A244,'Medical Examinations'!$A$1:$L$2336,10,0)</f>
        <v>1</v>
      </c>
      <c r="M244" s="27" t="str">
        <f>VLOOKUP(A244,'Medical Examinations'!$A$1:$L$2336,12,0)</f>
        <v>yes</v>
      </c>
      <c r="N244" s="27" t="str">
        <f>VLOOKUP(A244,'Medical Examinations'!$A$1:$L$2336,8,0)</f>
        <v>No</v>
      </c>
      <c r="O244" s="29">
        <f>VLOOKUP(A244,'Hospitalisation Details'!$A$1:$T$2344,12,0)</f>
        <v>34289.43</v>
      </c>
      <c r="P244" s="29" t="str">
        <f>VLOOKUP(A244,'Hospitalisation Details'!$A$1:$T$2344,15,0)</f>
        <v>tier - 1</v>
      </c>
      <c r="Q244" s="29" t="str">
        <f>VLOOKUP(A244,'Hospitalisation Details'!$A$1:$T$2344,18,0)</f>
        <v>tier - 1</v>
      </c>
      <c r="R244" s="29" t="str">
        <f>VLOOKUP(A244,'Hospitalisation Details'!$A$1:$T$2344,20,0)</f>
        <v>R1011</v>
      </c>
    </row>
    <row r="245" spans="1:18">
      <c r="A245" t="s">
        <v>2125</v>
      </c>
      <c r="B245" s="22" t="str">
        <f>VLOOKUP(A245,'Customer Names'!A245:$E$2335,4,0)</f>
        <v>Reed</v>
      </c>
      <c r="C245" s="25">
        <f>VLOOKUP(A245,'Hospitalisation Details'!$A$1:$T$2344,9,0)</f>
        <v>35957</v>
      </c>
      <c r="D245" s="26">
        <f>VLOOKUP(A245,'Hospitalisation Details'!$A$1:$T$2344,10,0)</f>
        <v>24</v>
      </c>
      <c r="E245" s="26">
        <f>VLOOKUP(A245,'Hospitalisation Details'!$A$1:$T$2344,11,0)</f>
        <v>0</v>
      </c>
      <c r="F245" s="28">
        <f>VLOOKUP(A245,'Medical Examinations'!$A$1:$L$2336,2,0)</f>
        <v>31.065000000000001</v>
      </c>
      <c r="G245" s="28">
        <f>VLOOKUP(A245,'Medical Examinations'!$A$1:$L$2336,4,0)</f>
        <v>5.05</v>
      </c>
      <c r="H245" s="30" t="str">
        <f>VLOOKUP(A245,'Medical Examinations'!$A$1:$L$2336,3,0)</f>
        <v>Obesity</v>
      </c>
      <c r="I245" s="30" t="str">
        <f>VLOOKUP(A245,'Medical Examinations'!$A$1:$L$2336,5,0)</f>
        <v>Normal</v>
      </c>
      <c r="J245" s="27" t="str">
        <f>VLOOKUP(A245,'Medical Examinations'!$A$1:$L$2336,6,0)</f>
        <v>No</v>
      </c>
      <c r="K245" s="27" t="str">
        <f>VLOOKUP(A245,'Medical Examinations'!$A$1:$L$2336,7,0)</f>
        <v>No</v>
      </c>
      <c r="L245" s="27">
        <f>VLOOKUP(A245,'Medical Examinations'!$A$1:$L$2336,10,0)</f>
        <v>1</v>
      </c>
      <c r="M245" s="27" t="str">
        <f>VLOOKUP(A245,'Medical Examinations'!$A$1:$L$2336,12,0)</f>
        <v>yes</v>
      </c>
      <c r="N245" s="27" t="str">
        <f>VLOOKUP(A245,'Medical Examinations'!$A$1:$L$2336,8,0)</f>
        <v>No</v>
      </c>
      <c r="O245" s="29">
        <f>VLOOKUP(A245,'Hospitalisation Details'!$A$1:$T$2344,12,0)</f>
        <v>34254.050000000003</v>
      </c>
      <c r="P245" s="29" t="str">
        <f>VLOOKUP(A245,'Hospitalisation Details'!$A$1:$T$2344,15,0)</f>
        <v>tier - 1</v>
      </c>
      <c r="Q245" s="29" t="str">
        <f>VLOOKUP(A245,'Hospitalisation Details'!$A$1:$T$2344,18,0)</f>
        <v>tier - 3</v>
      </c>
      <c r="R245" s="29" t="str">
        <f>VLOOKUP(A245,'Hospitalisation Details'!$A$1:$T$2344,20,0)</f>
        <v>R1019</v>
      </c>
    </row>
    <row r="246" spans="1:18">
      <c r="A246" t="s">
        <v>2124</v>
      </c>
      <c r="B246" s="22" t="str">
        <f>VLOOKUP(A246,'Customer Names'!A246:$E$2335,4,0)</f>
        <v>Frome</v>
      </c>
      <c r="C246" s="25">
        <f>VLOOKUP(A246,'Hospitalisation Details'!$A$1:$T$2344,9,0)</f>
        <v>22832</v>
      </c>
      <c r="D246" s="26">
        <f>VLOOKUP(A246,'Hospitalisation Details'!$A$1:$T$2344,10,0)</f>
        <v>60</v>
      </c>
      <c r="E246" s="26">
        <f>VLOOKUP(A246,'Hospitalisation Details'!$A$1:$T$2344,11,0)</f>
        <v>0</v>
      </c>
      <c r="F246" s="28">
        <f>VLOOKUP(A246,'Medical Examinations'!$A$1:$L$2336,2,0)</f>
        <v>23.55</v>
      </c>
      <c r="G246" s="28">
        <f>VLOOKUP(A246,'Medical Examinations'!$A$1:$L$2336,4,0)</f>
        <v>10.38</v>
      </c>
      <c r="H246" s="30" t="str">
        <f>VLOOKUP(A246,'Medical Examinations'!$A$1:$L$2336,3,0)</f>
        <v>Normal weight</v>
      </c>
      <c r="I246" s="30" t="str">
        <f>VLOOKUP(A246,'Medical Examinations'!$A$1:$L$2336,5,0)</f>
        <v>Diabetes</v>
      </c>
      <c r="J246" s="27" t="str">
        <f>VLOOKUP(A246,'Medical Examinations'!$A$1:$L$2336,6,0)</f>
        <v>No</v>
      </c>
      <c r="K246" s="27" t="str">
        <f>VLOOKUP(A246,'Medical Examinations'!$A$1:$L$2336,7,0)</f>
        <v>No</v>
      </c>
      <c r="L246" s="27">
        <f>VLOOKUP(A246,'Medical Examinations'!$A$1:$L$2336,10,0)</f>
        <v>0</v>
      </c>
      <c r="M246" s="27" t="str">
        <f>VLOOKUP(A246,'Medical Examinations'!$A$1:$L$2336,12,0)</f>
        <v>yes</v>
      </c>
      <c r="N246" s="27" t="str">
        <f>VLOOKUP(A246,'Medical Examinations'!$A$1:$L$2336,8,0)</f>
        <v>No</v>
      </c>
      <c r="O246" s="29">
        <f>VLOOKUP(A246,'Hospitalisation Details'!$A$1:$T$2344,12,0)</f>
        <v>34218.019999999997</v>
      </c>
      <c r="P246" s="29" t="str">
        <f>VLOOKUP(A246,'Hospitalisation Details'!$A$1:$T$2344,15,0)</f>
        <v>tier - 1</v>
      </c>
      <c r="Q246" s="29" t="str">
        <f>VLOOKUP(A246,'Hospitalisation Details'!$A$1:$T$2344,18,0)</f>
        <v>tier - 1</v>
      </c>
      <c r="R246" s="29" t="str">
        <f>VLOOKUP(A246,'Hospitalisation Details'!$A$1:$T$2344,20,0)</f>
        <v>R1011</v>
      </c>
    </row>
    <row r="247" spans="1:18">
      <c r="A247" t="s">
        <v>2123</v>
      </c>
      <c r="B247" s="22" t="str">
        <f>VLOOKUP(A247,'Customer Names'!A247:$E$2335,4,0)</f>
        <v>Creasy</v>
      </c>
      <c r="C247" s="25">
        <f>VLOOKUP(A247,'Hospitalisation Details'!$A$1:$T$2344,9,0)</f>
        <v>27596</v>
      </c>
      <c r="D247" s="26">
        <f>VLOOKUP(A247,'Hospitalisation Details'!$A$1:$T$2344,10,0)</f>
        <v>47</v>
      </c>
      <c r="E247" s="26">
        <f>VLOOKUP(A247,'Hospitalisation Details'!$A$1:$T$2344,11,0)</f>
        <v>1</v>
      </c>
      <c r="F247" s="28">
        <f>VLOOKUP(A247,'Medical Examinations'!$A$1:$L$2336,2,0)</f>
        <v>30.18</v>
      </c>
      <c r="G247" s="28">
        <f>VLOOKUP(A247,'Medical Examinations'!$A$1:$L$2336,4,0)</f>
        <v>8.31</v>
      </c>
      <c r="H247" s="30" t="str">
        <f>VLOOKUP(A247,'Medical Examinations'!$A$1:$L$2336,3,0)</f>
        <v>Obesity</v>
      </c>
      <c r="I247" s="30" t="str">
        <f>VLOOKUP(A247,'Medical Examinations'!$A$1:$L$2336,5,0)</f>
        <v>Diabetes</v>
      </c>
      <c r="J247" s="27" t="str">
        <f>VLOOKUP(A247,'Medical Examinations'!$A$1:$L$2336,6,0)</f>
        <v>yes</v>
      </c>
      <c r="K247" s="27" t="str">
        <f>VLOOKUP(A247,'Medical Examinations'!$A$1:$L$2336,7,0)</f>
        <v>No</v>
      </c>
      <c r="L247" s="27">
        <f>VLOOKUP(A247,'Medical Examinations'!$A$1:$L$2336,10,0)</f>
        <v>1</v>
      </c>
      <c r="M247" s="27" t="str">
        <f>VLOOKUP(A247,'Medical Examinations'!$A$1:$L$2336,12,0)</f>
        <v>yes</v>
      </c>
      <c r="N247" s="27" t="str">
        <f>VLOOKUP(A247,'Medical Examinations'!$A$1:$L$2336,8,0)</f>
        <v>No</v>
      </c>
      <c r="O247" s="29">
        <f>VLOOKUP(A247,'Hospitalisation Details'!$A$1:$T$2344,12,0)</f>
        <v>34210.33</v>
      </c>
      <c r="P247" s="29" t="str">
        <f>VLOOKUP(A247,'Hospitalisation Details'!$A$1:$T$2344,15,0)</f>
        <v>tier - 2</v>
      </c>
      <c r="Q247" s="29" t="str">
        <f>VLOOKUP(A247,'Hospitalisation Details'!$A$1:$T$2344,18,0)</f>
        <v>tier - 1</v>
      </c>
      <c r="R247" s="29" t="str">
        <f>VLOOKUP(A247,'Hospitalisation Details'!$A$1:$T$2344,20,0)</f>
        <v>R1012</v>
      </c>
    </row>
    <row r="248" spans="1:18">
      <c r="A248" t="s">
        <v>2122</v>
      </c>
      <c r="B248" s="22" t="str">
        <f>VLOOKUP(A248,'Customer Names'!A248:$E$2335,4,0)</f>
        <v>Latimer</v>
      </c>
      <c r="C248" s="25">
        <f>VLOOKUP(A248,'Hospitalisation Details'!$A$1:$T$2344,9,0)</f>
        <v>26170</v>
      </c>
      <c r="D248" s="26">
        <f>VLOOKUP(A248,'Hospitalisation Details'!$A$1:$T$2344,10,0)</f>
        <v>51</v>
      </c>
      <c r="E248" s="26">
        <f>VLOOKUP(A248,'Hospitalisation Details'!$A$1:$T$2344,11,0)</f>
        <v>0</v>
      </c>
      <c r="F248" s="28">
        <f>VLOOKUP(A248,'Medical Examinations'!$A$1:$L$2336,2,0)</f>
        <v>29.94</v>
      </c>
      <c r="G248" s="28">
        <f>VLOOKUP(A248,'Medical Examinations'!$A$1:$L$2336,4,0)</f>
        <v>7.59</v>
      </c>
      <c r="H248" s="30" t="str">
        <f>VLOOKUP(A248,'Medical Examinations'!$A$1:$L$2336,3,0)</f>
        <v>Overweight</v>
      </c>
      <c r="I248" s="30" t="str">
        <f>VLOOKUP(A248,'Medical Examinations'!$A$1:$L$2336,5,0)</f>
        <v>Diabetes</v>
      </c>
      <c r="J248" s="27" t="str">
        <f>VLOOKUP(A248,'Medical Examinations'!$A$1:$L$2336,6,0)</f>
        <v>No</v>
      </c>
      <c r="K248" s="27" t="str">
        <f>VLOOKUP(A248,'Medical Examinations'!$A$1:$L$2336,7,0)</f>
        <v>No</v>
      </c>
      <c r="L248" s="27">
        <f>VLOOKUP(A248,'Medical Examinations'!$A$1:$L$2336,10,0)</f>
        <v>0</v>
      </c>
      <c r="M248" s="27" t="str">
        <f>VLOOKUP(A248,'Medical Examinations'!$A$1:$L$2336,12,0)</f>
        <v>yes</v>
      </c>
      <c r="N248" s="27" t="str">
        <f>VLOOKUP(A248,'Medical Examinations'!$A$1:$L$2336,8,0)</f>
        <v>No</v>
      </c>
      <c r="O248" s="29">
        <f>VLOOKUP(A248,'Hospitalisation Details'!$A$1:$T$2344,12,0)</f>
        <v>34205.07</v>
      </c>
      <c r="P248" s="29" t="str">
        <f>VLOOKUP(A248,'Hospitalisation Details'!$A$1:$T$2344,15,0)</f>
        <v>tier - 2</v>
      </c>
      <c r="Q248" s="29" t="str">
        <f>VLOOKUP(A248,'Hospitalisation Details'!$A$1:$T$2344,18,0)</f>
        <v>tier - 2</v>
      </c>
      <c r="R248" s="29" t="str">
        <f>VLOOKUP(A248,'Hospitalisation Details'!$A$1:$T$2344,20,0)</f>
        <v>R1011</v>
      </c>
    </row>
    <row r="249" spans="1:18">
      <c r="A249" t="s">
        <v>2121</v>
      </c>
      <c r="B249" s="22" t="str">
        <f>VLOOKUP(A249,'Customer Names'!A249:$E$2335,4,0)</f>
        <v>Wei</v>
      </c>
      <c r="C249" s="25">
        <f>VLOOKUP(A249,'Hospitalisation Details'!$A$1:$T$2344,9,0)</f>
        <v>36470</v>
      </c>
      <c r="D249" s="26">
        <f>VLOOKUP(A249,'Hospitalisation Details'!$A$1:$T$2344,10,0)</f>
        <v>23</v>
      </c>
      <c r="E249" s="26">
        <f>VLOOKUP(A249,'Hospitalisation Details'!$A$1:$T$2344,11,0)</f>
        <v>0</v>
      </c>
      <c r="F249" s="28">
        <f>VLOOKUP(A249,'Medical Examinations'!$A$1:$L$2336,2,0)</f>
        <v>31.4</v>
      </c>
      <c r="G249" s="28">
        <f>VLOOKUP(A249,'Medical Examinations'!$A$1:$L$2336,4,0)</f>
        <v>5.49</v>
      </c>
      <c r="H249" s="30" t="str">
        <f>VLOOKUP(A249,'Medical Examinations'!$A$1:$L$2336,3,0)</f>
        <v>Obesity</v>
      </c>
      <c r="I249" s="30" t="str">
        <f>VLOOKUP(A249,'Medical Examinations'!$A$1:$L$2336,5,0)</f>
        <v>Normal</v>
      </c>
      <c r="J249" s="27" t="str">
        <f>VLOOKUP(A249,'Medical Examinations'!$A$1:$L$2336,6,0)</f>
        <v>No</v>
      </c>
      <c r="K249" s="27" t="str">
        <f>VLOOKUP(A249,'Medical Examinations'!$A$1:$L$2336,7,0)</f>
        <v>No</v>
      </c>
      <c r="L249" s="27">
        <f>VLOOKUP(A249,'Medical Examinations'!$A$1:$L$2336,10,0)</f>
        <v>0</v>
      </c>
      <c r="M249" s="27" t="str">
        <f>VLOOKUP(A249,'Medical Examinations'!$A$1:$L$2336,12,0)</f>
        <v>yes</v>
      </c>
      <c r="N249" s="27" t="str">
        <f>VLOOKUP(A249,'Medical Examinations'!$A$1:$L$2336,8,0)</f>
        <v>No</v>
      </c>
      <c r="O249" s="29">
        <f>VLOOKUP(A249,'Hospitalisation Details'!$A$1:$T$2344,12,0)</f>
        <v>34166.269999999997</v>
      </c>
      <c r="P249" s="29" t="str">
        <f>VLOOKUP(A249,'Hospitalisation Details'!$A$1:$T$2344,15,0)</f>
        <v>tier - 2</v>
      </c>
      <c r="Q249" s="29" t="str">
        <f>VLOOKUP(A249,'Hospitalisation Details'!$A$1:$T$2344,18,0)</f>
        <v>tier - 3</v>
      </c>
      <c r="R249" s="29" t="str">
        <f>VLOOKUP(A249,'Hospitalisation Details'!$A$1:$T$2344,20,0)</f>
        <v>R1011</v>
      </c>
    </row>
    <row r="250" spans="1:18">
      <c r="A250" t="s">
        <v>2120</v>
      </c>
      <c r="B250" s="22" t="str">
        <f>VLOOKUP(A250,'Customer Names'!A250:$E$2335,4,0)</f>
        <v>Hayes</v>
      </c>
      <c r="C250" s="25">
        <f>VLOOKUP(A250,'Hospitalisation Details'!$A$1:$T$2344,9,0)</f>
        <v>37616</v>
      </c>
      <c r="D250" s="26">
        <f>VLOOKUP(A250,'Hospitalisation Details'!$A$1:$T$2344,10,0)</f>
        <v>20</v>
      </c>
      <c r="E250" s="26">
        <f>VLOOKUP(A250,'Hospitalisation Details'!$A$1:$T$2344,11,0)</f>
        <v>0</v>
      </c>
      <c r="F250" s="28">
        <f>VLOOKUP(A250,'Medical Examinations'!$A$1:$L$2336,2,0)</f>
        <v>53.06</v>
      </c>
      <c r="G250" s="28">
        <f>VLOOKUP(A250,'Medical Examinations'!$A$1:$L$2336,4,0)</f>
        <v>11.68</v>
      </c>
      <c r="H250" s="30" t="str">
        <f>VLOOKUP(A250,'Medical Examinations'!$A$1:$L$2336,3,0)</f>
        <v>Obesity</v>
      </c>
      <c r="I250" s="30" t="str">
        <f>VLOOKUP(A250,'Medical Examinations'!$A$1:$L$2336,5,0)</f>
        <v>Diabetes</v>
      </c>
      <c r="J250" s="27" t="str">
        <f>VLOOKUP(A250,'Medical Examinations'!$A$1:$L$2336,6,0)</f>
        <v>No</v>
      </c>
      <c r="K250" s="27" t="str">
        <f>VLOOKUP(A250,'Medical Examinations'!$A$1:$L$2336,7,0)</f>
        <v>No</v>
      </c>
      <c r="L250" s="27">
        <f>VLOOKUP(A250,'Medical Examinations'!$A$1:$L$2336,10,0)</f>
        <v>0</v>
      </c>
      <c r="M250" s="27" t="str">
        <f>VLOOKUP(A250,'Medical Examinations'!$A$1:$L$2336,12,0)</f>
        <v>yes</v>
      </c>
      <c r="N250" s="27" t="str">
        <f>VLOOKUP(A250,'Medical Examinations'!$A$1:$L$2336,8,0)</f>
        <v>No</v>
      </c>
      <c r="O250" s="29">
        <f>VLOOKUP(A250,'Hospitalisation Details'!$A$1:$T$2344,12,0)</f>
        <v>34084.68</v>
      </c>
      <c r="P250" s="29" t="str">
        <f>VLOOKUP(A250,'Hospitalisation Details'!$A$1:$T$2344,15,0)</f>
        <v>tier - 2</v>
      </c>
      <c r="Q250" s="29" t="str">
        <f>VLOOKUP(A250,'Hospitalisation Details'!$A$1:$T$2344,18,0)</f>
        <v>tier - 3</v>
      </c>
      <c r="R250" s="29" t="str">
        <f>VLOOKUP(A250,'Hospitalisation Details'!$A$1:$T$2344,20,0)</f>
        <v>R1011</v>
      </c>
    </row>
    <row r="251" spans="1:18">
      <c r="A251" t="s">
        <v>2119</v>
      </c>
      <c r="B251" s="22" t="str">
        <f>VLOOKUP(A251,'Customer Names'!A251:$E$2335,4,0)</f>
        <v>Velardo</v>
      </c>
      <c r="C251" s="25">
        <f>VLOOKUP(A251,'Hospitalisation Details'!$A$1:$T$2344,9,0)</f>
        <v>26506</v>
      </c>
      <c r="D251" s="26">
        <f>VLOOKUP(A251,'Hospitalisation Details'!$A$1:$T$2344,10,0)</f>
        <v>50</v>
      </c>
      <c r="E251" s="26">
        <f>VLOOKUP(A251,'Hospitalisation Details'!$A$1:$T$2344,11,0)</f>
        <v>0</v>
      </c>
      <c r="F251" s="28">
        <f>VLOOKUP(A251,'Medical Examinations'!$A$1:$L$2336,2,0)</f>
        <v>30.25</v>
      </c>
      <c r="G251" s="28">
        <f>VLOOKUP(A251,'Medical Examinations'!$A$1:$L$2336,4,0)</f>
        <v>4.1900000000000004</v>
      </c>
      <c r="H251" s="30" t="str">
        <f>VLOOKUP(A251,'Medical Examinations'!$A$1:$L$2336,3,0)</f>
        <v>Obesity</v>
      </c>
      <c r="I251" s="30" t="str">
        <f>VLOOKUP(A251,'Medical Examinations'!$A$1:$L$2336,5,0)</f>
        <v>Normal</v>
      </c>
      <c r="J251" s="27" t="str">
        <f>VLOOKUP(A251,'Medical Examinations'!$A$1:$L$2336,6,0)</f>
        <v>No</v>
      </c>
      <c r="K251" s="27" t="str">
        <f>VLOOKUP(A251,'Medical Examinations'!$A$1:$L$2336,7,0)</f>
        <v>No</v>
      </c>
      <c r="L251" s="27">
        <f>VLOOKUP(A251,'Medical Examinations'!$A$1:$L$2336,10,0)</f>
        <v>2</v>
      </c>
      <c r="M251" s="27" t="str">
        <f>VLOOKUP(A251,'Medical Examinations'!$A$1:$L$2336,12,0)</f>
        <v>yes</v>
      </c>
      <c r="N251" s="27" t="str">
        <f>VLOOKUP(A251,'Medical Examinations'!$A$1:$L$2336,8,0)</f>
        <v>No</v>
      </c>
      <c r="O251" s="29">
        <f>VLOOKUP(A251,'Hospitalisation Details'!$A$1:$T$2344,12,0)</f>
        <v>34053.360000000001</v>
      </c>
      <c r="P251" s="29" t="str">
        <f>VLOOKUP(A251,'Hospitalisation Details'!$A$1:$T$2344,15,0)</f>
        <v>tier - 2</v>
      </c>
      <c r="Q251" s="29" t="str">
        <f>VLOOKUP(A251,'Hospitalisation Details'!$A$1:$T$2344,18,0)</f>
        <v>tier - 2</v>
      </c>
      <c r="R251" s="29" t="str">
        <f>VLOOKUP(A251,'Hospitalisation Details'!$A$1:$T$2344,20,0)</f>
        <v>R1011</v>
      </c>
    </row>
    <row r="252" spans="1:18">
      <c r="A252" t="s">
        <v>2118</v>
      </c>
      <c r="B252" s="22" t="str">
        <f>VLOOKUP(A252,'Customer Names'!A252:$E$2335,4,0)</f>
        <v>Kastes</v>
      </c>
      <c r="C252" s="25">
        <f>VLOOKUP(A252,'Hospitalisation Details'!$A$1:$T$2344,9,0)</f>
        <v>34602</v>
      </c>
      <c r="D252" s="26">
        <f>VLOOKUP(A252,'Hospitalisation Details'!$A$1:$T$2344,10,0)</f>
        <v>28</v>
      </c>
      <c r="E252" s="26">
        <f>VLOOKUP(A252,'Hospitalisation Details'!$A$1:$T$2344,11,0)</f>
        <v>0</v>
      </c>
      <c r="F252" s="28">
        <f>VLOOKUP(A252,'Medical Examinations'!$A$1:$L$2336,2,0)</f>
        <v>46.68</v>
      </c>
      <c r="G252" s="28">
        <f>VLOOKUP(A252,'Medical Examinations'!$A$1:$L$2336,4,0)</f>
        <v>4.01</v>
      </c>
      <c r="H252" s="30" t="str">
        <f>VLOOKUP(A252,'Medical Examinations'!$A$1:$L$2336,3,0)</f>
        <v>Obesity</v>
      </c>
      <c r="I252" s="30" t="str">
        <f>VLOOKUP(A252,'Medical Examinations'!$A$1:$L$2336,5,0)</f>
        <v>Normal</v>
      </c>
      <c r="J252" s="27" t="str">
        <f>VLOOKUP(A252,'Medical Examinations'!$A$1:$L$2336,6,0)</f>
        <v>No</v>
      </c>
      <c r="K252" s="27" t="str">
        <f>VLOOKUP(A252,'Medical Examinations'!$A$1:$L$2336,7,0)</f>
        <v>No</v>
      </c>
      <c r="L252" s="27">
        <f>VLOOKUP(A252,'Medical Examinations'!$A$1:$L$2336,10,0)</f>
        <v>0</v>
      </c>
      <c r="M252" s="27" t="str">
        <f>VLOOKUP(A252,'Medical Examinations'!$A$1:$L$2336,12,0)</f>
        <v>yes</v>
      </c>
      <c r="N252" s="27" t="str">
        <f>VLOOKUP(A252,'Medical Examinations'!$A$1:$L$2336,8,0)</f>
        <v>No</v>
      </c>
      <c r="O252" s="29">
        <f>VLOOKUP(A252,'Hospitalisation Details'!$A$1:$T$2344,12,0)</f>
        <v>33975.47</v>
      </c>
      <c r="P252" s="29" t="str">
        <f>VLOOKUP(A252,'Hospitalisation Details'!$A$1:$T$2344,15,0)</f>
        <v>tier - 2</v>
      </c>
      <c r="Q252" s="29" t="str">
        <f>VLOOKUP(A252,'Hospitalisation Details'!$A$1:$T$2344,18,0)</f>
        <v>tier - 2</v>
      </c>
      <c r="R252" s="29" t="str">
        <f>VLOOKUP(A252,'Hospitalisation Details'!$A$1:$T$2344,20,0)</f>
        <v>R1011</v>
      </c>
    </row>
    <row r="253" spans="1:18">
      <c r="A253" t="s">
        <v>2117</v>
      </c>
      <c r="B253" s="22" t="str">
        <f>VLOOKUP(A253,'Customer Names'!A253:$E$2335,4,0)</f>
        <v>Escorcia</v>
      </c>
      <c r="C253" s="25">
        <f>VLOOKUP(A253,'Hospitalisation Details'!$A$1:$T$2344,9,0)</f>
        <v>36887</v>
      </c>
      <c r="D253" s="26">
        <f>VLOOKUP(A253,'Hospitalisation Details'!$A$1:$T$2344,10,0)</f>
        <v>22</v>
      </c>
      <c r="E253" s="26">
        <f>VLOOKUP(A253,'Hospitalisation Details'!$A$1:$T$2344,11,0)</f>
        <v>0</v>
      </c>
      <c r="F253" s="28">
        <f>VLOOKUP(A253,'Medical Examinations'!$A$1:$L$2336,2,0)</f>
        <v>30.4</v>
      </c>
      <c r="G253" s="28">
        <f>VLOOKUP(A253,'Medical Examinations'!$A$1:$L$2336,4,0)</f>
        <v>5.91</v>
      </c>
      <c r="H253" s="30" t="str">
        <f>VLOOKUP(A253,'Medical Examinations'!$A$1:$L$2336,3,0)</f>
        <v>Obesity</v>
      </c>
      <c r="I253" s="30" t="str">
        <f>VLOOKUP(A253,'Medical Examinations'!$A$1:$L$2336,5,0)</f>
        <v>Pre-diabetes</v>
      </c>
      <c r="J253" s="27" t="str">
        <f>VLOOKUP(A253,'Medical Examinations'!$A$1:$L$2336,6,0)</f>
        <v>No</v>
      </c>
      <c r="K253" s="27" t="str">
        <f>VLOOKUP(A253,'Medical Examinations'!$A$1:$L$2336,7,0)</f>
        <v>yes</v>
      </c>
      <c r="L253" s="27">
        <f>VLOOKUP(A253,'Medical Examinations'!$A$1:$L$2336,10,0)</f>
        <v>2</v>
      </c>
      <c r="M253" s="27" t="str">
        <f>VLOOKUP(A253,'Medical Examinations'!$A$1:$L$2336,12,0)</f>
        <v>yes</v>
      </c>
      <c r="N253" s="27" t="str">
        <f>VLOOKUP(A253,'Medical Examinations'!$A$1:$L$2336,8,0)</f>
        <v>No</v>
      </c>
      <c r="O253" s="29">
        <f>VLOOKUP(A253,'Hospitalisation Details'!$A$1:$T$2344,12,0)</f>
        <v>33907.550000000003</v>
      </c>
      <c r="P253" s="29" t="str">
        <f>VLOOKUP(A253,'Hospitalisation Details'!$A$1:$T$2344,15,0)</f>
        <v>tier - 2</v>
      </c>
      <c r="Q253" s="29" t="str">
        <f>VLOOKUP(A253,'Hospitalisation Details'!$A$1:$T$2344,18,0)</f>
        <v>tier - 2</v>
      </c>
      <c r="R253" s="29" t="str">
        <f>VLOOKUP(A253,'Hospitalisation Details'!$A$1:$T$2344,20,0)</f>
        <v>R1012</v>
      </c>
    </row>
    <row r="254" spans="1:18">
      <c r="A254" t="s">
        <v>2116</v>
      </c>
      <c r="B254" s="22" t="str">
        <f>VLOOKUP(A254,'Customer Names'!A254:$E$2335,4,0)</f>
        <v>Larscheid</v>
      </c>
      <c r="C254" s="25">
        <f>VLOOKUP(A254,'Hospitalisation Details'!$A$1:$T$2344,9,0)</f>
        <v>35651</v>
      </c>
      <c r="D254" s="26">
        <f>VLOOKUP(A254,'Hospitalisation Details'!$A$1:$T$2344,10,0)</f>
        <v>25</v>
      </c>
      <c r="E254" s="26">
        <f>VLOOKUP(A254,'Hospitalisation Details'!$A$1:$T$2344,11,0)</f>
        <v>0</v>
      </c>
      <c r="F254" s="28">
        <f>VLOOKUP(A254,'Medical Examinations'!$A$1:$L$2336,2,0)</f>
        <v>30.2</v>
      </c>
      <c r="G254" s="28">
        <f>VLOOKUP(A254,'Medical Examinations'!$A$1:$L$2336,4,0)</f>
        <v>4.47</v>
      </c>
      <c r="H254" s="30" t="str">
        <f>VLOOKUP(A254,'Medical Examinations'!$A$1:$L$2336,3,0)</f>
        <v>Obesity</v>
      </c>
      <c r="I254" s="30" t="str">
        <f>VLOOKUP(A254,'Medical Examinations'!$A$1:$L$2336,5,0)</f>
        <v>Normal</v>
      </c>
      <c r="J254" s="27" t="str">
        <f>VLOOKUP(A254,'Medical Examinations'!$A$1:$L$2336,6,0)</f>
        <v>yes</v>
      </c>
      <c r="K254" s="27" t="str">
        <f>VLOOKUP(A254,'Medical Examinations'!$A$1:$L$2336,7,0)</f>
        <v>No</v>
      </c>
      <c r="L254" s="27">
        <f>VLOOKUP(A254,'Medical Examinations'!$A$1:$L$2336,10,0)</f>
        <v>1</v>
      </c>
      <c r="M254" s="27" t="str">
        <f>VLOOKUP(A254,'Medical Examinations'!$A$1:$L$2336,12,0)</f>
        <v>yes</v>
      </c>
      <c r="N254" s="27" t="str">
        <f>VLOOKUP(A254,'Medical Examinations'!$A$1:$L$2336,8,0)</f>
        <v>Yes</v>
      </c>
      <c r="O254" s="29">
        <f>VLOOKUP(A254,'Hospitalisation Details'!$A$1:$T$2344,12,0)</f>
        <v>33900.65</v>
      </c>
      <c r="P254" s="29" t="str">
        <f>VLOOKUP(A254,'Hospitalisation Details'!$A$1:$T$2344,15,0)</f>
        <v>tier - 2</v>
      </c>
      <c r="Q254" s="29" t="str">
        <f>VLOOKUP(A254,'Hospitalisation Details'!$A$1:$T$2344,18,0)</f>
        <v>tier - 3</v>
      </c>
      <c r="R254" s="29" t="str">
        <f>VLOOKUP(A254,'Hospitalisation Details'!$A$1:$T$2344,20,0)</f>
        <v>R1011</v>
      </c>
    </row>
    <row r="255" spans="1:18">
      <c r="A255" t="s">
        <v>2115</v>
      </c>
      <c r="B255" s="22" t="str">
        <f>VLOOKUP(A255,'Customer Names'!A255:$E$2335,4,0)</f>
        <v>O'Bannon</v>
      </c>
      <c r="C255" s="25">
        <f>VLOOKUP(A255,'Hospitalisation Details'!$A$1:$T$2344,9,0)</f>
        <v>36825</v>
      </c>
      <c r="D255" s="26">
        <f>VLOOKUP(A255,'Hospitalisation Details'!$A$1:$T$2344,10,0)</f>
        <v>22</v>
      </c>
      <c r="E255" s="26">
        <f>VLOOKUP(A255,'Hospitalisation Details'!$A$1:$T$2344,11,0)</f>
        <v>0</v>
      </c>
      <c r="F255" s="28">
        <f>VLOOKUP(A255,'Medical Examinations'!$A$1:$L$2336,2,0)</f>
        <v>51.18</v>
      </c>
      <c r="G255" s="28">
        <f>VLOOKUP(A255,'Medical Examinations'!$A$1:$L$2336,4,0)</f>
        <v>4.5599999999999996</v>
      </c>
      <c r="H255" s="30" t="str">
        <f>VLOOKUP(A255,'Medical Examinations'!$A$1:$L$2336,3,0)</f>
        <v>Obesity</v>
      </c>
      <c r="I255" s="30" t="str">
        <f>VLOOKUP(A255,'Medical Examinations'!$A$1:$L$2336,5,0)</f>
        <v>Normal</v>
      </c>
      <c r="J255" s="27" t="str">
        <f>VLOOKUP(A255,'Medical Examinations'!$A$1:$L$2336,6,0)</f>
        <v>yes</v>
      </c>
      <c r="K255" s="27" t="str">
        <f>VLOOKUP(A255,'Medical Examinations'!$A$1:$L$2336,7,0)</f>
        <v>yes</v>
      </c>
      <c r="L255" s="27">
        <f>VLOOKUP(A255,'Medical Examinations'!$A$1:$L$2336,10,0)</f>
        <v>2</v>
      </c>
      <c r="M255" s="27" t="str">
        <f>VLOOKUP(A255,'Medical Examinations'!$A$1:$L$2336,12,0)</f>
        <v>yes</v>
      </c>
      <c r="N255" s="27" t="str">
        <f>VLOOKUP(A255,'Medical Examinations'!$A$1:$L$2336,8,0)</f>
        <v>No</v>
      </c>
      <c r="O255" s="29">
        <f>VLOOKUP(A255,'Hospitalisation Details'!$A$1:$T$2344,12,0)</f>
        <v>33829.39</v>
      </c>
      <c r="P255" s="29" t="str">
        <f>VLOOKUP(A255,'Hospitalisation Details'!$A$1:$T$2344,15,0)</f>
        <v>tier - 2</v>
      </c>
      <c r="Q255" s="29" t="str">
        <f>VLOOKUP(A255,'Hospitalisation Details'!$A$1:$T$2344,18,0)</f>
        <v>tier - 3</v>
      </c>
      <c r="R255" s="29" t="str">
        <f>VLOOKUP(A255,'Hospitalisation Details'!$A$1:$T$2344,20,0)</f>
        <v>R1011</v>
      </c>
    </row>
    <row r="256" spans="1:18">
      <c r="A256" t="s">
        <v>2114</v>
      </c>
      <c r="B256" s="22" t="str">
        <f>VLOOKUP(A256,'Customer Names'!A256:$E$2335,4,0)</f>
        <v>Ridgway</v>
      </c>
      <c r="C256" s="25">
        <f>VLOOKUP(A256,'Hospitalisation Details'!$A$1:$T$2344,9,0)</f>
        <v>22991</v>
      </c>
      <c r="D256" s="26">
        <f>VLOOKUP(A256,'Hospitalisation Details'!$A$1:$T$2344,10,0)</f>
        <v>60</v>
      </c>
      <c r="E256" s="26">
        <f>VLOOKUP(A256,'Hospitalisation Details'!$A$1:$T$2344,11,0)</f>
        <v>0</v>
      </c>
      <c r="F256" s="28">
        <f>VLOOKUP(A256,'Medical Examinations'!$A$1:$L$2336,2,0)</f>
        <v>22.18</v>
      </c>
      <c r="G256" s="28">
        <f>VLOOKUP(A256,'Medical Examinations'!$A$1:$L$2336,4,0)</f>
        <v>9.9</v>
      </c>
      <c r="H256" s="30" t="str">
        <f>VLOOKUP(A256,'Medical Examinations'!$A$1:$L$2336,3,0)</f>
        <v>Normal weight</v>
      </c>
      <c r="I256" s="30" t="str">
        <f>VLOOKUP(A256,'Medical Examinations'!$A$1:$L$2336,5,0)</f>
        <v>Diabetes</v>
      </c>
      <c r="J256" s="27" t="str">
        <f>VLOOKUP(A256,'Medical Examinations'!$A$1:$L$2336,6,0)</f>
        <v>No</v>
      </c>
      <c r="K256" s="27" t="str">
        <f>VLOOKUP(A256,'Medical Examinations'!$A$1:$L$2336,7,0)</f>
        <v>No</v>
      </c>
      <c r="L256" s="27">
        <f>VLOOKUP(A256,'Medical Examinations'!$A$1:$L$2336,10,0)</f>
        <v>0</v>
      </c>
      <c r="M256" s="27" t="str">
        <f>VLOOKUP(A256,'Medical Examinations'!$A$1:$L$2336,12,0)</f>
        <v>yes</v>
      </c>
      <c r="N256" s="27" t="str">
        <f>VLOOKUP(A256,'Medical Examinations'!$A$1:$L$2336,8,0)</f>
        <v>No</v>
      </c>
      <c r="O256" s="29">
        <f>VLOOKUP(A256,'Hospitalisation Details'!$A$1:$T$2344,12,0)</f>
        <v>33753.32</v>
      </c>
      <c r="P256" s="29" t="str">
        <f>VLOOKUP(A256,'Hospitalisation Details'!$A$1:$T$2344,15,0)</f>
        <v>tier - 1</v>
      </c>
      <c r="Q256" s="29" t="str">
        <f>VLOOKUP(A256,'Hospitalisation Details'!$A$1:$T$2344,18,0)</f>
        <v>tier - 3</v>
      </c>
      <c r="R256" s="29" t="str">
        <f>VLOOKUP(A256,'Hospitalisation Details'!$A$1:$T$2344,20,0)</f>
        <v>R1011</v>
      </c>
    </row>
    <row r="257" spans="1:18">
      <c r="A257" t="s">
        <v>2113</v>
      </c>
      <c r="B257" s="22" t="str">
        <f>VLOOKUP(A257,'Customer Names'!A257:$E$2335,4,0)</f>
        <v>Black</v>
      </c>
      <c r="C257" s="25">
        <f>VLOOKUP(A257,'Hospitalisation Details'!$A$1:$T$2344,9,0)</f>
        <v>37876</v>
      </c>
      <c r="D257" s="26">
        <f>VLOOKUP(A257,'Hospitalisation Details'!$A$1:$T$2344,10,0)</f>
        <v>19</v>
      </c>
      <c r="E257" s="26">
        <f>VLOOKUP(A257,'Hospitalisation Details'!$A$1:$T$2344,11,0)</f>
        <v>0</v>
      </c>
      <c r="F257" s="28">
        <f>VLOOKUP(A257,'Medical Examinations'!$A$1:$L$2336,2,0)</f>
        <v>31.92</v>
      </c>
      <c r="G257" s="28">
        <f>VLOOKUP(A257,'Medical Examinations'!$A$1:$L$2336,4,0)</f>
        <v>5.1100000000000003</v>
      </c>
      <c r="H257" s="30" t="str">
        <f>VLOOKUP(A257,'Medical Examinations'!$A$1:$L$2336,3,0)</f>
        <v>Obesity</v>
      </c>
      <c r="I257" s="30" t="str">
        <f>VLOOKUP(A257,'Medical Examinations'!$A$1:$L$2336,5,0)</f>
        <v>Normal</v>
      </c>
      <c r="J257" s="27" t="str">
        <f>VLOOKUP(A257,'Medical Examinations'!$A$1:$L$2336,6,0)</f>
        <v>No</v>
      </c>
      <c r="K257" s="27" t="str">
        <f>VLOOKUP(A257,'Medical Examinations'!$A$1:$L$2336,7,0)</f>
        <v>No</v>
      </c>
      <c r="L257" s="27">
        <f>VLOOKUP(A257,'Medical Examinations'!$A$1:$L$2336,10,0)</f>
        <v>1</v>
      </c>
      <c r="M257" s="27" t="str">
        <f>VLOOKUP(A257,'Medical Examinations'!$A$1:$L$2336,12,0)</f>
        <v>yes</v>
      </c>
      <c r="N257" s="27" t="str">
        <f>VLOOKUP(A257,'Medical Examinations'!$A$1:$L$2336,8,0)</f>
        <v>Yes</v>
      </c>
      <c r="O257" s="29">
        <f>VLOOKUP(A257,'Hospitalisation Details'!$A$1:$T$2344,12,0)</f>
        <v>33750.29</v>
      </c>
      <c r="P257" s="29" t="str">
        <f>VLOOKUP(A257,'Hospitalisation Details'!$A$1:$T$2344,15,0)</f>
        <v>tier - 1</v>
      </c>
      <c r="Q257" s="29" t="str">
        <f>VLOOKUP(A257,'Hospitalisation Details'!$A$1:$T$2344,18,0)</f>
        <v>tier - 3</v>
      </c>
      <c r="R257" s="29" t="str">
        <f>VLOOKUP(A257,'Hospitalisation Details'!$A$1:$T$2344,20,0)</f>
        <v>R1012</v>
      </c>
    </row>
    <row r="258" spans="1:18">
      <c r="A258" t="s">
        <v>2112</v>
      </c>
      <c r="B258" s="22" t="str">
        <f>VLOOKUP(A258,'Customer Names'!A258:$E$2335,4,0)</f>
        <v>Canton</v>
      </c>
      <c r="C258" s="25">
        <f>VLOOKUP(A258,'Hospitalisation Details'!$A$1:$T$2344,9,0)</f>
        <v>38292</v>
      </c>
      <c r="D258" s="26">
        <f>VLOOKUP(A258,'Hospitalisation Details'!$A$1:$T$2344,10,0)</f>
        <v>18</v>
      </c>
      <c r="E258" s="26">
        <f>VLOOKUP(A258,'Hospitalisation Details'!$A$1:$T$2344,11,0)</f>
        <v>0</v>
      </c>
      <c r="F258" s="28">
        <f>VLOOKUP(A258,'Medical Examinations'!$A$1:$L$2336,2,0)</f>
        <v>31.73</v>
      </c>
      <c r="G258" s="28">
        <f>VLOOKUP(A258,'Medical Examinations'!$A$1:$L$2336,4,0)</f>
        <v>5.73</v>
      </c>
      <c r="H258" s="30" t="str">
        <f>VLOOKUP(A258,'Medical Examinations'!$A$1:$L$2336,3,0)</f>
        <v>Obesity</v>
      </c>
      <c r="I258" s="30" t="str">
        <f>VLOOKUP(A258,'Medical Examinations'!$A$1:$L$2336,5,0)</f>
        <v>Pre-diabetes</v>
      </c>
      <c r="J258" s="27" t="str">
        <f>VLOOKUP(A258,'Medical Examinations'!$A$1:$L$2336,6,0)</f>
        <v>No</v>
      </c>
      <c r="K258" s="27" t="str">
        <f>VLOOKUP(A258,'Medical Examinations'!$A$1:$L$2336,7,0)</f>
        <v>yes</v>
      </c>
      <c r="L258" s="27">
        <f>VLOOKUP(A258,'Medical Examinations'!$A$1:$L$2336,10,0)</f>
        <v>1</v>
      </c>
      <c r="M258" s="27" t="str">
        <f>VLOOKUP(A258,'Medical Examinations'!$A$1:$L$2336,12,0)</f>
        <v>yes</v>
      </c>
      <c r="N258" s="27" t="str">
        <f>VLOOKUP(A258,'Medical Examinations'!$A$1:$L$2336,8,0)</f>
        <v>No</v>
      </c>
      <c r="O258" s="29">
        <f>VLOOKUP(A258,'Hospitalisation Details'!$A$1:$T$2344,12,0)</f>
        <v>33732.69</v>
      </c>
      <c r="P258" s="29" t="str">
        <f>VLOOKUP(A258,'Hospitalisation Details'!$A$1:$T$2344,15,0)</f>
        <v>tier - 1</v>
      </c>
      <c r="Q258" s="29" t="str">
        <f>VLOOKUP(A258,'Hospitalisation Details'!$A$1:$T$2344,18,0)</f>
        <v>tier - 1</v>
      </c>
      <c r="R258" s="29" t="str">
        <f>VLOOKUP(A258,'Hospitalisation Details'!$A$1:$T$2344,20,0)</f>
        <v>R1017</v>
      </c>
    </row>
    <row r="259" spans="1:18">
      <c r="A259" t="s">
        <v>2111</v>
      </c>
      <c r="B259" s="22" t="str">
        <f>VLOOKUP(A259,'Customer Names'!A259:$E$2335,4,0)</f>
        <v>Fine</v>
      </c>
      <c r="C259" s="25">
        <f>VLOOKUP(A259,'Hospitalisation Details'!$A$1:$T$2344,9,0)</f>
        <v>34301</v>
      </c>
      <c r="D259" s="26">
        <f>VLOOKUP(A259,'Hospitalisation Details'!$A$1:$T$2344,10,0)</f>
        <v>29</v>
      </c>
      <c r="E259" s="26">
        <f>VLOOKUP(A259,'Hospitalisation Details'!$A$1:$T$2344,11,0)</f>
        <v>0</v>
      </c>
      <c r="F259" s="28">
        <f>VLOOKUP(A259,'Medical Examinations'!$A$1:$L$2336,2,0)</f>
        <v>45.52</v>
      </c>
      <c r="G259" s="28">
        <f>VLOOKUP(A259,'Medical Examinations'!$A$1:$L$2336,4,0)</f>
        <v>6.04</v>
      </c>
      <c r="H259" s="30" t="str">
        <f>VLOOKUP(A259,'Medical Examinations'!$A$1:$L$2336,3,0)</f>
        <v>Obesity</v>
      </c>
      <c r="I259" s="30" t="str">
        <f>VLOOKUP(A259,'Medical Examinations'!$A$1:$L$2336,5,0)</f>
        <v>Pre-diabetes</v>
      </c>
      <c r="J259" s="27" t="str">
        <f>VLOOKUP(A259,'Medical Examinations'!$A$1:$L$2336,6,0)</f>
        <v>No</v>
      </c>
      <c r="K259" s="27" t="str">
        <f>VLOOKUP(A259,'Medical Examinations'!$A$1:$L$2336,7,0)</f>
        <v>No</v>
      </c>
      <c r="L259" s="27">
        <f>VLOOKUP(A259,'Medical Examinations'!$A$1:$L$2336,10,0)</f>
        <v>1</v>
      </c>
      <c r="M259" s="27" t="str">
        <f>VLOOKUP(A259,'Medical Examinations'!$A$1:$L$2336,12,0)</f>
        <v>yes</v>
      </c>
      <c r="N259" s="27" t="str">
        <f>VLOOKUP(A259,'Medical Examinations'!$A$1:$L$2336,8,0)</f>
        <v>Yes</v>
      </c>
      <c r="O259" s="29">
        <f>VLOOKUP(A259,'Hospitalisation Details'!$A$1:$T$2344,12,0)</f>
        <v>33707.550000000003</v>
      </c>
      <c r="P259" s="29" t="str">
        <f>VLOOKUP(A259,'Hospitalisation Details'!$A$1:$T$2344,15,0)</f>
        <v>tier - 2</v>
      </c>
      <c r="Q259" s="29" t="str">
        <f>VLOOKUP(A259,'Hospitalisation Details'!$A$1:$T$2344,18,0)</f>
        <v>tier - 2</v>
      </c>
      <c r="R259" s="29" t="str">
        <f>VLOOKUP(A259,'Hospitalisation Details'!$A$1:$T$2344,20,0)</f>
        <v>R1011</v>
      </c>
    </row>
    <row r="260" spans="1:18">
      <c r="A260" t="s">
        <v>2110</v>
      </c>
      <c r="B260" s="22" t="str">
        <f>VLOOKUP(A260,'Customer Names'!A260:$E$2335,4,0)</f>
        <v>Bui</v>
      </c>
      <c r="C260" s="25">
        <f>VLOOKUP(A260,'Hospitalisation Details'!$A$1:$T$2344,9,0)</f>
        <v>37873</v>
      </c>
      <c r="D260" s="26">
        <f>VLOOKUP(A260,'Hospitalisation Details'!$A$1:$T$2344,10,0)</f>
        <v>19</v>
      </c>
      <c r="E260" s="26">
        <f>VLOOKUP(A260,'Hospitalisation Details'!$A$1:$T$2344,11,0)</f>
        <v>0</v>
      </c>
      <c r="F260" s="28">
        <f>VLOOKUP(A260,'Medical Examinations'!$A$1:$L$2336,2,0)</f>
        <v>52.81</v>
      </c>
      <c r="G260" s="28">
        <f>VLOOKUP(A260,'Medical Examinations'!$A$1:$L$2336,4,0)</f>
        <v>5.19</v>
      </c>
      <c r="H260" s="30" t="str">
        <f>VLOOKUP(A260,'Medical Examinations'!$A$1:$L$2336,3,0)</f>
        <v>Obesity</v>
      </c>
      <c r="I260" s="30" t="str">
        <f>VLOOKUP(A260,'Medical Examinations'!$A$1:$L$2336,5,0)</f>
        <v>Normal</v>
      </c>
      <c r="J260" s="27" t="str">
        <f>VLOOKUP(A260,'Medical Examinations'!$A$1:$L$2336,6,0)</f>
        <v>No</v>
      </c>
      <c r="K260" s="27" t="str">
        <f>VLOOKUP(A260,'Medical Examinations'!$A$1:$L$2336,7,0)</f>
        <v>No</v>
      </c>
      <c r="L260" s="27">
        <f>VLOOKUP(A260,'Medical Examinations'!$A$1:$L$2336,10,0)</f>
        <v>1</v>
      </c>
      <c r="M260" s="27" t="str">
        <f>VLOOKUP(A260,'Medical Examinations'!$A$1:$L$2336,12,0)</f>
        <v>yes</v>
      </c>
      <c r="N260" s="27" t="str">
        <f>VLOOKUP(A260,'Medical Examinations'!$A$1:$L$2336,8,0)</f>
        <v>Yes</v>
      </c>
      <c r="O260" s="29">
        <f>VLOOKUP(A260,'Hospitalisation Details'!$A$1:$T$2344,12,0)</f>
        <v>33611.71</v>
      </c>
      <c r="P260" s="29" t="str">
        <f>VLOOKUP(A260,'Hospitalisation Details'!$A$1:$T$2344,15,0)</f>
        <v>tier - 1</v>
      </c>
      <c r="Q260" s="29" t="str">
        <f>VLOOKUP(A260,'Hospitalisation Details'!$A$1:$T$2344,18,0)</f>
        <v>tier - 2</v>
      </c>
      <c r="R260" s="29" t="str">
        <f>VLOOKUP(A260,'Hospitalisation Details'!$A$1:$T$2344,20,0)</f>
        <v>R1011</v>
      </c>
    </row>
    <row r="261" spans="1:18">
      <c r="A261" t="s">
        <v>2109</v>
      </c>
      <c r="B261" s="22" t="str">
        <f>VLOOKUP(A261,'Customer Names'!A261:$E$2335,4,0)</f>
        <v>Riepma</v>
      </c>
      <c r="C261" s="25">
        <f>VLOOKUP(A261,'Hospitalisation Details'!$A$1:$T$2344,9,0)</f>
        <v>30885</v>
      </c>
      <c r="D261" s="26">
        <f>VLOOKUP(A261,'Hospitalisation Details'!$A$1:$T$2344,10,0)</f>
        <v>38</v>
      </c>
      <c r="E261" s="26">
        <f>VLOOKUP(A261,'Hospitalisation Details'!$A$1:$T$2344,11,0)</f>
        <v>3</v>
      </c>
      <c r="F261" s="28">
        <f>VLOOKUP(A261,'Medical Examinations'!$A$1:$L$2336,2,0)</f>
        <v>33.58</v>
      </c>
      <c r="G261" s="28">
        <f>VLOOKUP(A261,'Medical Examinations'!$A$1:$L$2336,4,0)</f>
        <v>5.56</v>
      </c>
      <c r="H261" s="30" t="str">
        <f>VLOOKUP(A261,'Medical Examinations'!$A$1:$L$2336,3,0)</f>
        <v>Obesity</v>
      </c>
      <c r="I261" s="30" t="str">
        <f>VLOOKUP(A261,'Medical Examinations'!$A$1:$L$2336,5,0)</f>
        <v>Normal</v>
      </c>
      <c r="J261" s="27" t="str">
        <f>VLOOKUP(A261,'Medical Examinations'!$A$1:$L$2336,6,0)</f>
        <v>No</v>
      </c>
      <c r="K261" s="27" t="str">
        <f>VLOOKUP(A261,'Medical Examinations'!$A$1:$L$2336,7,0)</f>
        <v>No</v>
      </c>
      <c r="L261" s="27">
        <f>VLOOKUP(A261,'Medical Examinations'!$A$1:$L$2336,10,0)</f>
        <v>1</v>
      </c>
      <c r="M261" s="27" t="str">
        <f>VLOOKUP(A261,'Medical Examinations'!$A$1:$L$2336,12,0)</f>
        <v>yes</v>
      </c>
      <c r="N261" s="27" t="str">
        <f>VLOOKUP(A261,'Medical Examinations'!$A$1:$L$2336,8,0)</f>
        <v>No</v>
      </c>
      <c r="O261" s="29">
        <f>VLOOKUP(A261,'Hospitalisation Details'!$A$1:$T$2344,12,0)</f>
        <v>33527.1</v>
      </c>
      <c r="P261" s="29" t="str">
        <f>VLOOKUP(A261,'Hospitalisation Details'!$A$1:$T$2344,15,0)</f>
        <v>tier - 2</v>
      </c>
      <c r="Q261" s="29" t="str">
        <f>VLOOKUP(A261,'Hospitalisation Details'!$A$1:$T$2344,18,0)</f>
        <v>tier - 3</v>
      </c>
      <c r="R261" s="29" t="str">
        <f>VLOOKUP(A261,'Hospitalisation Details'!$A$1:$T$2344,20,0)</f>
        <v>R1011</v>
      </c>
    </row>
    <row r="262" spans="1:18">
      <c r="A262" t="s">
        <v>2108</v>
      </c>
      <c r="B262" s="22" t="str">
        <f>VLOOKUP(A262,'Customer Names'!A262:$E$2335,4,0)</f>
        <v>Inman</v>
      </c>
      <c r="C262" s="25">
        <f>VLOOKUP(A262,'Hospitalisation Details'!$A$1:$T$2344,9,0)</f>
        <v>37493</v>
      </c>
      <c r="D262" s="26">
        <f>VLOOKUP(A262,'Hospitalisation Details'!$A$1:$T$2344,10,0)</f>
        <v>20</v>
      </c>
      <c r="E262" s="26">
        <f>VLOOKUP(A262,'Hospitalisation Details'!$A$1:$T$2344,11,0)</f>
        <v>0</v>
      </c>
      <c r="F262" s="28">
        <f>VLOOKUP(A262,'Medical Examinations'!$A$1:$L$2336,2,0)</f>
        <v>30.684999999999999</v>
      </c>
      <c r="G262" s="28">
        <f>VLOOKUP(A262,'Medical Examinations'!$A$1:$L$2336,4,0)</f>
        <v>8.23</v>
      </c>
      <c r="H262" s="30" t="str">
        <f>VLOOKUP(A262,'Medical Examinations'!$A$1:$L$2336,3,0)</f>
        <v>Obesity</v>
      </c>
      <c r="I262" s="30" t="str">
        <f>VLOOKUP(A262,'Medical Examinations'!$A$1:$L$2336,5,0)</f>
        <v>Diabetes</v>
      </c>
      <c r="J262" s="27" t="str">
        <f>VLOOKUP(A262,'Medical Examinations'!$A$1:$L$2336,6,0)</f>
        <v>No</v>
      </c>
      <c r="K262" s="27" t="str">
        <f>VLOOKUP(A262,'Medical Examinations'!$A$1:$L$2336,7,0)</f>
        <v>No</v>
      </c>
      <c r="L262" s="27">
        <f>VLOOKUP(A262,'Medical Examinations'!$A$1:$L$2336,10,0)</f>
        <v>0</v>
      </c>
      <c r="M262" s="27" t="str">
        <f>VLOOKUP(A262,'Medical Examinations'!$A$1:$L$2336,12,0)</f>
        <v>yes</v>
      </c>
      <c r="N262" s="27" t="str">
        <f>VLOOKUP(A262,'Medical Examinations'!$A$1:$L$2336,8,0)</f>
        <v>No</v>
      </c>
      <c r="O262" s="29">
        <f>VLOOKUP(A262,'Hospitalisation Details'!$A$1:$T$2344,12,0)</f>
        <v>33475.82</v>
      </c>
      <c r="P262" s="29" t="str">
        <f>VLOOKUP(A262,'Hospitalisation Details'!$A$1:$T$2344,15,0)</f>
        <v>tier - 1</v>
      </c>
      <c r="Q262" s="29" t="str">
        <f>VLOOKUP(A262,'Hospitalisation Details'!$A$1:$T$2344,18,0)</f>
        <v>tier - 1</v>
      </c>
      <c r="R262" s="29" t="str">
        <f>VLOOKUP(A262,'Hospitalisation Details'!$A$1:$T$2344,20,0)</f>
        <v>R1018</v>
      </c>
    </row>
    <row r="263" spans="1:18">
      <c r="A263" t="s">
        <v>2107</v>
      </c>
      <c r="B263" s="22" t="str">
        <f>VLOOKUP(A263,'Customer Names'!A263:$E$2335,4,0)</f>
        <v>Kruzel</v>
      </c>
      <c r="C263" s="25">
        <f>VLOOKUP(A263,'Hospitalisation Details'!$A$1:$T$2344,9,0)</f>
        <v>25737</v>
      </c>
      <c r="D263" s="26">
        <f>VLOOKUP(A263,'Hospitalisation Details'!$A$1:$T$2344,10,0)</f>
        <v>52</v>
      </c>
      <c r="E263" s="26">
        <f>VLOOKUP(A263,'Hospitalisation Details'!$A$1:$T$2344,11,0)</f>
        <v>2</v>
      </c>
      <c r="F263" s="28">
        <f>VLOOKUP(A263,'Medical Examinations'!$A$1:$L$2336,2,0)</f>
        <v>37.524999999999999</v>
      </c>
      <c r="G263" s="28">
        <f>VLOOKUP(A263,'Medical Examinations'!$A$1:$L$2336,4,0)</f>
        <v>9.0299999999999994</v>
      </c>
      <c r="H263" s="30" t="str">
        <f>VLOOKUP(A263,'Medical Examinations'!$A$1:$L$2336,3,0)</f>
        <v>Obesity</v>
      </c>
      <c r="I263" s="30" t="str">
        <f>VLOOKUP(A263,'Medical Examinations'!$A$1:$L$2336,5,0)</f>
        <v>Diabetes</v>
      </c>
      <c r="J263" s="27" t="str">
        <f>VLOOKUP(A263,'Medical Examinations'!$A$1:$L$2336,6,0)</f>
        <v>yes</v>
      </c>
      <c r="K263" s="27" t="str">
        <f>VLOOKUP(A263,'Medical Examinations'!$A$1:$L$2336,7,0)</f>
        <v>No</v>
      </c>
      <c r="L263" s="27">
        <f>VLOOKUP(A263,'Medical Examinations'!$A$1:$L$2336,10,0)</f>
        <v>2</v>
      </c>
      <c r="M263" s="27" t="str">
        <f>VLOOKUP(A263,'Medical Examinations'!$A$1:$L$2336,12,0)</f>
        <v>No</v>
      </c>
      <c r="N263" s="27" t="str">
        <f>VLOOKUP(A263,'Medical Examinations'!$A$1:$L$2336,8,0)</f>
        <v>No</v>
      </c>
      <c r="O263" s="29">
        <f>VLOOKUP(A263,'Hospitalisation Details'!$A$1:$T$2344,12,0)</f>
        <v>33471.97</v>
      </c>
      <c r="P263" s="29" t="str">
        <f>VLOOKUP(A263,'Hospitalisation Details'!$A$1:$T$2344,15,0)</f>
        <v>tier - 2</v>
      </c>
      <c r="Q263" s="29" t="str">
        <f>VLOOKUP(A263,'Hospitalisation Details'!$A$1:$T$2344,18,0)</f>
        <v>tier - 2</v>
      </c>
      <c r="R263" s="29" t="str">
        <f>VLOOKUP(A263,'Hospitalisation Details'!$A$1:$T$2344,20,0)</f>
        <v>R1012</v>
      </c>
    </row>
    <row r="264" spans="1:18">
      <c r="A264" t="s">
        <v>2106</v>
      </c>
      <c r="B264" s="22" t="str">
        <f>VLOOKUP(A264,'Customer Names'!A264:$E$2335,4,0)</f>
        <v>Lindsay</v>
      </c>
      <c r="C264" s="25">
        <f>VLOOKUP(A264,'Hospitalisation Details'!$A$1:$T$2344,9,0)</f>
        <v>31388</v>
      </c>
      <c r="D264" s="26">
        <f>VLOOKUP(A264,'Hospitalisation Details'!$A$1:$T$2344,10,0)</f>
        <v>37</v>
      </c>
      <c r="E264" s="26">
        <f>VLOOKUP(A264,'Hospitalisation Details'!$A$1:$T$2344,11,0)</f>
        <v>3</v>
      </c>
      <c r="F264" s="28">
        <f>VLOOKUP(A264,'Medical Examinations'!$A$1:$L$2336,2,0)</f>
        <v>34.5</v>
      </c>
      <c r="G264" s="28">
        <f>VLOOKUP(A264,'Medical Examinations'!$A$1:$L$2336,4,0)</f>
        <v>4.07</v>
      </c>
      <c r="H264" s="30" t="str">
        <f>VLOOKUP(A264,'Medical Examinations'!$A$1:$L$2336,3,0)</f>
        <v>Obesity</v>
      </c>
      <c r="I264" s="30" t="str">
        <f>VLOOKUP(A264,'Medical Examinations'!$A$1:$L$2336,5,0)</f>
        <v>Normal</v>
      </c>
      <c r="J264" s="27" t="str">
        <f>VLOOKUP(A264,'Medical Examinations'!$A$1:$L$2336,6,0)</f>
        <v>yes</v>
      </c>
      <c r="K264" s="27" t="str">
        <f>VLOOKUP(A264,'Medical Examinations'!$A$1:$L$2336,7,0)</f>
        <v>No</v>
      </c>
      <c r="L264" s="27">
        <f>VLOOKUP(A264,'Medical Examinations'!$A$1:$L$2336,10,0)</f>
        <v>0</v>
      </c>
      <c r="M264" s="27" t="str">
        <f>VLOOKUP(A264,'Medical Examinations'!$A$1:$L$2336,12,0)</f>
        <v>yes</v>
      </c>
      <c r="N264" s="27" t="str">
        <f>VLOOKUP(A264,'Medical Examinations'!$A$1:$L$2336,8,0)</f>
        <v>No</v>
      </c>
      <c r="O264" s="29">
        <f>VLOOKUP(A264,'Hospitalisation Details'!$A$1:$T$2344,12,0)</f>
        <v>33450.99</v>
      </c>
      <c r="P264" s="29" t="str">
        <f>VLOOKUP(A264,'Hospitalisation Details'!$A$1:$T$2344,15,0)</f>
        <v>tier - 2</v>
      </c>
      <c r="Q264" s="29" t="str">
        <f>VLOOKUP(A264,'Hospitalisation Details'!$A$1:$T$2344,18,0)</f>
        <v>tier - 2</v>
      </c>
      <c r="R264" s="29" t="str">
        <f>VLOOKUP(A264,'Hospitalisation Details'!$A$1:$T$2344,20,0)</f>
        <v>R1011</v>
      </c>
    </row>
    <row r="265" spans="1:18">
      <c r="A265" t="s">
        <v>2105</v>
      </c>
      <c r="B265" s="22" t="str">
        <f>VLOOKUP(A265,'Customer Names'!A265:$E$2335,4,0)</f>
        <v>Land</v>
      </c>
      <c r="C265" s="25">
        <f>VLOOKUP(A265,'Hospitalisation Details'!$A$1:$T$2344,9,0)</f>
        <v>26547</v>
      </c>
      <c r="D265" s="26">
        <f>VLOOKUP(A265,'Hospitalisation Details'!$A$1:$T$2344,10,0)</f>
        <v>50</v>
      </c>
      <c r="E265" s="26">
        <f>VLOOKUP(A265,'Hospitalisation Details'!$A$1:$T$2344,11,0)</f>
        <v>0</v>
      </c>
      <c r="F265" s="28">
        <f>VLOOKUP(A265,'Medical Examinations'!$A$1:$L$2336,2,0)</f>
        <v>28.16</v>
      </c>
      <c r="G265" s="28">
        <f>VLOOKUP(A265,'Medical Examinations'!$A$1:$L$2336,4,0)</f>
        <v>5.77</v>
      </c>
      <c r="H265" s="30" t="str">
        <f>VLOOKUP(A265,'Medical Examinations'!$A$1:$L$2336,3,0)</f>
        <v>Overweight</v>
      </c>
      <c r="I265" s="30" t="str">
        <f>VLOOKUP(A265,'Medical Examinations'!$A$1:$L$2336,5,0)</f>
        <v>Pre-diabetes</v>
      </c>
      <c r="J265" s="27" t="str">
        <f>VLOOKUP(A265,'Medical Examinations'!$A$1:$L$2336,6,0)</f>
        <v>No</v>
      </c>
      <c r="K265" s="27" t="str">
        <f>VLOOKUP(A265,'Medical Examinations'!$A$1:$L$2336,7,0)</f>
        <v>No</v>
      </c>
      <c r="L265" s="27">
        <f>VLOOKUP(A265,'Medical Examinations'!$A$1:$L$2336,10,0)</f>
        <v>2</v>
      </c>
      <c r="M265" s="27" t="str">
        <f>VLOOKUP(A265,'Medical Examinations'!$A$1:$L$2336,12,0)</f>
        <v>yes</v>
      </c>
      <c r="N265" s="27" t="str">
        <f>VLOOKUP(A265,'Medical Examinations'!$A$1:$L$2336,8,0)</f>
        <v>No</v>
      </c>
      <c r="O265" s="29">
        <f>VLOOKUP(A265,'Hospitalisation Details'!$A$1:$T$2344,12,0)</f>
        <v>33344.449999999997</v>
      </c>
      <c r="P265" s="29" t="str">
        <f>VLOOKUP(A265,'Hospitalisation Details'!$A$1:$T$2344,15,0)</f>
        <v>tier - 2</v>
      </c>
      <c r="Q265" s="29" t="str">
        <f>VLOOKUP(A265,'Hospitalisation Details'!$A$1:$T$2344,18,0)</f>
        <v>tier - 3</v>
      </c>
      <c r="R265" s="29" t="str">
        <f>VLOOKUP(A265,'Hospitalisation Details'!$A$1:$T$2344,20,0)</f>
        <v>R1011</v>
      </c>
    </row>
    <row r="266" spans="1:18">
      <c r="A266" t="s">
        <v>2104</v>
      </c>
      <c r="B266" s="22" t="str">
        <f>VLOOKUP(A266,'Customer Names'!A266:$E$2335,4,0)</f>
        <v>Brecher</v>
      </c>
      <c r="C266" s="25">
        <f>VLOOKUP(A266,'Hospitalisation Details'!$A$1:$T$2344,9,0)</f>
        <v>37953</v>
      </c>
      <c r="D266" s="26">
        <f>VLOOKUP(A266,'Hospitalisation Details'!$A$1:$T$2344,10,0)</f>
        <v>19</v>
      </c>
      <c r="E266" s="26">
        <f>VLOOKUP(A266,'Hospitalisation Details'!$A$1:$T$2344,11,0)</f>
        <v>0</v>
      </c>
      <c r="F266" s="28">
        <f>VLOOKUP(A266,'Medical Examinations'!$A$1:$L$2336,2,0)</f>
        <v>30.02</v>
      </c>
      <c r="G266" s="28">
        <f>VLOOKUP(A266,'Medical Examinations'!$A$1:$L$2336,4,0)</f>
        <v>5.98</v>
      </c>
      <c r="H266" s="30" t="str">
        <f>VLOOKUP(A266,'Medical Examinations'!$A$1:$L$2336,3,0)</f>
        <v>Obesity</v>
      </c>
      <c r="I266" s="30" t="str">
        <f>VLOOKUP(A266,'Medical Examinations'!$A$1:$L$2336,5,0)</f>
        <v>Pre-diabetes</v>
      </c>
      <c r="J266" s="27" t="str">
        <f>VLOOKUP(A266,'Medical Examinations'!$A$1:$L$2336,6,0)</f>
        <v>No</v>
      </c>
      <c r="K266" s="27" t="str">
        <f>VLOOKUP(A266,'Medical Examinations'!$A$1:$L$2336,7,0)</f>
        <v>No</v>
      </c>
      <c r="L266" s="27">
        <f>VLOOKUP(A266,'Medical Examinations'!$A$1:$L$2336,10,0)</f>
        <v>1</v>
      </c>
      <c r="M266" s="27" t="str">
        <f>VLOOKUP(A266,'Medical Examinations'!$A$1:$L$2336,12,0)</f>
        <v>yes</v>
      </c>
      <c r="N266" s="27" t="str">
        <f>VLOOKUP(A266,'Medical Examinations'!$A$1:$L$2336,8,0)</f>
        <v>Yes</v>
      </c>
      <c r="O266" s="29">
        <f>VLOOKUP(A266,'Hospitalisation Details'!$A$1:$T$2344,12,0)</f>
        <v>33307.550000000003</v>
      </c>
      <c r="P266" s="29" t="str">
        <f>VLOOKUP(A266,'Hospitalisation Details'!$A$1:$T$2344,15,0)</f>
        <v>tier - 2</v>
      </c>
      <c r="Q266" s="29" t="str">
        <f>VLOOKUP(A266,'Hospitalisation Details'!$A$1:$T$2344,18,0)</f>
        <v>tier - 3</v>
      </c>
      <c r="R266" s="29" t="str">
        <f>VLOOKUP(A266,'Hospitalisation Details'!$A$1:$T$2344,20,0)</f>
        <v>R1012</v>
      </c>
    </row>
    <row r="267" spans="1:18">
      <c r="A267" t="s">
        <v>2103</v>
      </c>
      <c r="B267" s="22" t="str">
        <f>VLOOKUP(A267,'Customer Names'!A267:$E$2335,4,0)</f>
        <v>Debolt</v>
      </c>
      <c r="C267" s="25">
        <f>VLOOKUP(A267,'Hospitalisation Details'!$A$1:$T$2344,9,0)</f>
        <v>33158</v>
      </c>
      <c r="D267" s="26">
        <f>VLOOKUP(A267,'Hospitalisation Details'!$A$1:$T$2344,10,0)</f>
        <v>32</v>
      </c>
      <c r="E267" s="26">
        <f>VLOOKUP(A267,'Hospitalisation Details'!$A$1:$T$2344,11,0)</f>
        <v>3</v>
      </c>
      <c r="F267" s="28">
        <f>VLOOKUP(A267,'Medical Examinations'!$A$1:$L$2336,2,0)</f>
        <v>37.82</v>
      </c>
      <c r="G267" s="28">
        <f>VLOOKUP(A267,'Medical Examinations'!$A$1:$L$2336,4,0)</f>
        <v>6.01</v>
      </c>
      <c r="H267" s="30" t="str">
        <f>VLOOKUP(A267,'Medical Examinations'!$A$1:$L$2336,3,0)</f>
        <v>Obesity</v>
      </c>
      <c r="I267" s="30" t="str">
        <f>VLOOKUP(A267,'Medical Examinations'!$A$1:$L$2336,5,0)</f>
        <v>Pre-diabetes</v>
      </c>
      <c r="J267" s="27" t="str">
        <f>VLOOKUP(A267,'Medical Examinations'!$A$1:$L$2336,6,0)</f>
        <v>No</v>
      </c>
      <c r="K267" s="27" t="str">
        <f>VLOOKUP(A267,'Medical Examinations'!$A$1:$L$2336,7,0)</f>
        <v>No</v>
      </c>
      <c r="L267" s="27">
        <f>VLOOKUP(A267,'Medical Examinations'!$A$1:$L$2336,10,0)</f>
        <v>0</v>
      </c>
      <c r="M267" s="27" t="str">
        <f>VLOOKUP(A267,'Medical Examinations'!$A$1:$L$2336,12,0)</f>
        <v>yes</v>
      </c>
      <c r="N267" s="27" t="str">
        <f>VLOOKUP(A267,'Medical Examinations'!$A$1:$L$2336,8,0)</f>
        <v>No</v>
      </c>
      <c r="O267" s="29">
        <f>VLOOKUP(A267,'Hospitalisation Details'!$A$1:$T$2344,12,0)</f>
        <v>33292.83</v>
      </c>
      <c r="P267" s="29" t="str">
        <f>VLOOKUP(A267,'Hospitalisation Details'!$A$1:$T$2344,15,0)</f>
        <v>tier - 2</v>
      </c>
      <c r="Q267" s="29" t="str">
        <f>VLOOKUP(A267,'Hospitalisation Details'!$A$1:$T$2344,18,0)</f>
        <v>tier - 1</v>
      </c>
      <c r="R267" s="29" t="str">
        <f>VLOOKUP(A267,'Hospitalisation Details'!$A$1:$T$2344,20,0)</f>
        <v>R1011</v>
      </c>
    </row>
    <row r="268" spans="1:18">
      <c r="A268" t="s">
        <v>2102</v>
      </c>
      <c r="B268" s="22" t="str">
        <f>VLOOKUP(A268,'Customer Names'!A268:$E$2335,4,0)</f>
        <v>Oswalt</v>
      </c>
      <c r="C268" s="25">
        <f>VLOOKUP(A268,'Hospitalisation Details'!$A$1:$T$2344,9,0)</f>
        <v>31243</v>
      </c>
      <c r="D268" s="26">
        <f>VLOOKUP(A268,'Hospitalisation Details'!$A$1:$T$2344,10,0)</f>
        <v>37</v>
      </c>
      <c r="E268" s="26">
        <f>VLOOKUP(A268,'Hospitalisation Details'!$A$1:$T$2344,11,0)</f>
        <v>3</v>
      </c>
      <c r="F268" s="28">
        <f>VLOOKUP(A268,'Medical Examinations'!$A$1:$L$2336,2,0)</f>
        <v>33.14</v>
      </c>
      <c r="G268" s="28">
        <f>VLOOKUP(A268,'Medical Examinations'!$A$1:$L$2336,4,0)</f>
        <v>5.67</v>
      </c>
      <c r="H268" s="30" t="str">
        <f>VLOOKUP(A268,'Medical Examinations'!$A$1:$L$2336,3,0)</f>
        <v>Obesity</v>
      </c>
      <c r="I268" s="30" t="str">
        <f>VLOOKUP(A268,'Medical Examinations'!$A$1:$L$2336,5,0)</f>
        <v>Normal</v>
      </c>
      <c r="J268" s="27" t="str">
        <f>VLOOKUP(A268,'Medical Examinations'!$A$1:$L$2336,6,0)</f>
        <v>yes</v>
      </c>
      <c r="K268" s="27" t="str">
        <f>VLOOKUP(A268,'Medical Examinations'!$A$1:$L$2336,7,0)</f>
        <v>No</v>
      </c>
      <c r="L268" s="27">
        <f>VLOOKUP(A268,'Medical Examinations'!$A$1:$L$2336,10,0)</f>
        <v>0</v>
      </c>
      <c r="M268" s="27" t="str">
        <f>VLOOKUP(A268,'Medical Examinations'!$A$1:$L$2336,12,0)</f>
        <v>yes</v>
      </c>
      <c r="N268" s="27" t="str">
        <f>VLOOKUP(A268,'Medical Examinations'!$A$1:$L$2336,8,0)</f>
        <v>No</v>
      </c>
      <c r="O268" s="29">
        <f>VLOOKUP(A268,'Hospitalisation Details'!$A$1:$T$2344,12,0)</f>
        <v>33121</v>
      </c>
      <c r="P268" s="29" t="str">
        <f>VLOOKUP(A268,'Hospitalisation Details'!$A$1:$T$2344,15,0)</f>
        <v>tier - 2</v>
      </c>
      <c r="Q268" s="29" t="str">
        <f>VLOOKUP(A268,'Hospitalisation Details'!$A$1:$T$2344,18,0)</f>
        <v>tier - 1</v>
      </c>
      <c r="R268" s="29" t="str">
        <f>VLOOKUP(A268,'Hospitalisation Details'!$A$1:$T$2344,20,0)</f>
        <v>R1011</v>
      </c>
    </row>
    <row r="269" spans="1:18">
      <c r="A269" t="s">
        <v>2101</v>
      </c>
      <c r="B269" s="22" t="str">
        <f>VLOOKUP(A269,'Customer Names'!A269:$E$2335,4,0)</f>
        <v>Boyd</v>
      </c>
      <c r="C269" s="25">
        <f>VLOOKUP(A269,'Hospitalisation Details'!$A$1:$T$2344,9,0)</f>
        <v>25506</v>
      </c>
      <c r="D269" s="26">
        <f>VLOOKUP(A269,'Hospitalisation Details'!$A$1:$T$2344,10,0)</f>
        <v>53</v>
      </c>
      <c r="E269" s="26">
        <f>VLOOKUP(A269,'Hospitalisation Details'!$A$1:$T$2344,11,0)</f>
        <v>0</v>
      </c>
      <c r="F269" s="28">
        <f>VLOOKUP(A269,'Medical Examinations'!$A$1:$L$2336,2,0)</f>
        <v>25.14</v>
      </c>
      <c r="G269" s="28">
        <f>VLOOKUP(A269,'Medical Examinations'!$A$1:$L$2336,4,0)</f>
        <v>6.02</v>
      </c>
      <c r="H269" s="30" t="str">
        <f>VLOOKUP(A269,'Medical Examinations'!$A$1:$L$2336,3,0)</f>
        <v>Overweight</v>
      </c>
      <c r="I269" s="30" t="str">
        <f>VLOOKUP(A269,'Medical Examinations'!$A$1:$L$2336,5,0)</f>
        <v>Pre-diabetes</v>
      </c>
      <c r="J269" s="27" t="str">
        <f>VLOOKUP(A269,'Medical Examinations'!$A$1:$L$2336,6,0)</f>
        <v>yes</v>
      </c>
      <c r="K269" s="27" t="str">
        <f>VLOOKUP(A269,'Medical Examinations'!$A$1:$L$2336,7,0)</f>
        <v>No</v>
      </c>
      <c r="L269" s="27">
        <f>VLOOKUP(A269,'Medical Examinations'!$A$1:$L$2336,10,0)</f>
        <v>1</v>
      </c>
      <c r="M269" s="27" t="str">
        <f>VLOOKUP(A269,'Medical Examinations'!$A$1:$L$2336,12,0)</f>
        <v>yes</v>
      </c>
      <c r="N269" s="27" t="str">
        <f>VLOOKUP(A269,'Medical Examinations'!$A$1:$L$2336,8,0)</f>
        <v>Yes</v>
      </c>
      <c r="O269" s="29">
        <f>VLOOKUP(A269,'Hospitalisation Details'!$A$1:$T$2344,12,0)</f>
        <v>33090.660000000003</v>
      </c>
      <c r="P269" s="29" t="str">
        <f>VLOOKUP(A269,'Hospitalisation Details'!$A$1:$T$2344,15,0)</f>
        <v>tier - 2</v>
      </c>
      <c r="Q269" s="29" t="str">
        <f>VLOOKUP(A269,'Hospitalisation Details'!$A$1:$T$2344,18,0)</f>
        <v>tier - 2</v>
      </c>
      <c r="R269" s="29" t="str">
        <f>VLOOKUP(A269,'Hospitalisation Details'!$A$1:$T$2344,20,0)</f>
        <v>R1011</v>
      </c>
    </row>
    <row r="270" spans="1:18">
      <c r="A270" t="s">
        <v>2100</v>
      </c>
      <c r="B270" s="22" t="str">
        <f>VLOOKUP(A270,'Customer Names'!A270:$E$2335,4,0)</f>
        <v>Bulewich</v>
      </c>
      <c r="C270" s="25">
        <f>VLOOKUP(A270,'Hospitalisation Details'!$A$1:$T$2344,9,0)</f>
        <v>22828</v>
      </c>
      <c r="D270" s="26">
        <f>VLOOKUP(A270,'Hospitalisation Details'!$A$1:$T$2344,10,0)</f>
        <v>60</v>
      </c>
      <c r="E270" s="26">
        <f>VLOOKUP(A270,'Hospitalisation Details'!$A$1:$T$2344,11,0)</f>
        <v>0</v>
      </c>
      <c r="F270" s="28">
        <f>VLOOKUP(A270,'Medical Examinations'!$A$1:$L$2336,2,0)</f>
        <v>20.18</v>
      </c>
      <c r="G270" s="28">
        <f>VLOOKUP(A270,'Medical Examinations'!$A$1:$L$2336,4,0)</f>
        <v>11.19</v>
      </c>
      <c r="H270" s="30" t="str">
        <f>VLOOKUP(A270,'Medical Examinations'!$A$1:$L$2336,3,0)</f>
        <v>Normal weight</v>
      </c>
      <c r="I270" s="30" t="str">
        <f>VLOOKUP(A270,'Medical Examinations'!$A$1:$L$2336,5,0)</f>
        <v>Diabetes</v>
      </c>
      <c r="J270" s="27" t="str">
        <f>VLOOKUP(A270,'Medical Examinations'!$A$1:$L$2336,6,0)</f>
        <v>No</v>
      </c>
      <c r="K270" s="27" t="str">
        <f>VLOOKUP(A270,'Medical Examinations'!$A$1:$L$2336,7,0)</f>
        <v>No</v>
      </c>
      <c r="L270" s="27">
        <f>VLOOKUP(A270,'Medical Examinations'!$A$1:$L$2336,10,0)</f>
        <v>0</v>
      </c>
      <c r="M270" s="27" t="str">
        <f>VLOOKUP(A270,'Medical Examinations'!$A$1:$L$2336,12,0)</f>
        <v>yes</v>
      </c>
      <c r="N270" s="27" t="str">
        <f>VLOOKUP(A270,'Medical Examinations'!$A$1:$L$2336,8,0)</f>
        <v>No</v>
      </c>
      <c r="O270" s="29">
        <f>VLOOKUP(A270,'Hospitalisation Details'!$A$1:$T$2344,12,0)</f>
        <v>33074.94</v>
      </c>
      <c r="P270" s="29" t="str">
        <f>VLOOKUP(A270,'Hospitalisation Details'!$A$1:$T$2344,15,0)</f>
        <v>tier - 1</v>
      </c>
      <c r="Q270" s="29" t="str">
        <f>VLOOKUP(A270,'Hospitalisation Details'!$A$1:$T$2344,18,0)</f>
        <v>tier - 2</v>
      </c>
      <c r="R270" s="29" t="str">
        <f>VLOOKUP(A270,'Hospitalisation Details'!$A$1:$T$2344,20,0)</f>
        <v>R1011</v>
      </c>
    </row>
    <row r="271" spans="1:18">
      <c r="A271" t="s">
        <v>2099</v>
      </c>
      <c r="B271" s="22" t="str">
        <f>VLOOKUP(A271,'Customer Names'!A271:$E$2335,4,0)</f>
        <v>Fukuda</v>
      </c>
      <c r="C271" s="25">
        <f>VLOOKUP(A271,'Hospitalisation Details'!$A$1:$T$2344,9,0)</f>
        <v>34543</v>
      </c>
      <c r="D271" s="26">
        <f>VLOOKUP(A271,'Hospitalisation Details'!$A$1:$T$2344,10,0)</f>
        <v>28</v>
      </c>
      <c r="E271" s="26">
        <f>VLOOKUP(A271,'Hospitalisation Details'!$A$1:$T$2344,11,0)</f>
        <v>0</v>
      </c>
      <c r="F271" s="28">
        <f>VLOOKUP(A271,'Medical Examinations'!$A$1:$L$2336,2,0)</f>
        <v>44.36</v>
      </c>
      <c r="G271" s="28">
        <f>VLOOKUP(A271,'Medical Examinations'!$A$1:$L$2336,4,0)</f>
        <v>5.1100000000000003</v>
      </c>
      <c r="H271" s="30" t="str">
        <f>VLOOKUP(A271,'Medical Examinations'!$A$1:$L$2336,3,0)</f>
        <v>Obesity</v>
      </c>
      <c r="I271" s="30" t="str">
        <f>VLOOKUP(A271,'Medical Examinations'!$A$1:$L$2336,5,0)</f>
        <v>Normal</v>
      </c>
      <c r="J271" s="27" t="str">
        <f>VLOOKUP(A271,'Medical Examinations'!$A$1:$L$2336,6,0)</f>
        <v>No</v>
      </c>
      <c r="K271" s="27" t="str">
        <f>VLOOKUP(A271,'Medical Examinations'!$A$1:$L$2336,7,0)</f>
        <v>No</v>
      </c>
      <c r="L271" s="27">
        <f>VLOOKUP(A271,'Medical Examinations'!$A$1:$L$2336,10,0)</f>
        <v>0</v>
      </c>
      <c r="M271" s="27" t="str">
        <f>VLOOKUP(A271,'Medical Examinations'!$A$1:$L$2336,12,0)</f>
        <v>yes</v>
      </c>
      <c r="N271" s="27" t="str">
        <f>VLOOKUP(A271,'Medical Examinations'!$A$1:$L$2336,8,0)</f>
        <v>No</v>
      </c>
      <c r="O271" s="29">
        <f>VLOOKUP(A271,'Hospitalisation Details'!$A$1:$T$2344,12,0)</f>
        <v>33057.230000000003</v>
      </c>
      <c r="P271" s="29" t="str">
        <f>VLOOKUP(A271,'Hospitalisation Details'!$A$1:$T$2344,15,0)</f>
        <v>tier - 1</v>
      </c>
      <c r="Q271" s="29" t="str">
        <f>VLOOKUP(A271,'Hospitalisation Details'!$A$1:$T$2344,18,0)</f>
        <v>tier - 2</v>
      </c>
      <c r="R271" s="29" t="str">
        <f>VLOOKUP(A271,'Hospitalisation Details'!$A$1:$T$2344,20,0)</f>
        <v>R1011</v>
      </c>
    </row>
    <row r="272" spans="1:18">
      <c r="A272" t="s">
        <v>2098</v>
      </c>
      <c r="B272" s="22" t="str">
        <f>VLOOKUP(A272,'Customer Names'!A272:$E$2335,4,0)</f>
        <v>Phillips</v>
      </c>
      <c r="C272" s="25">
        <f>VLOOKUP(A272,'Hospitalisation Details'!$A$1:$T$2344,9,0)</f>
        <v>24663</v>
      </c>
      <c r="D272" s="26">
        <f>VLOOKUP(A272,'Hospitalisation Details'!$A$1:$T$2344,10,0)</f>
        <v>55</v>
      </c>
      <c r="E272" s="26">
        <f>VLOOKUP(A272,'Hospitalisation Details'!$A$1:$T$2344,11,0)</f>
        <v>0</v>
      </c>
      <c r="F272" s="28">
        <f>VLOOKUP(A272,'Medical Examinations'!$A$1:$L$2336,2,0)</f>
        <v>23.82</v>
      </c>
      <c r="G272" s="28">
        <f>VLOOKUP(A272,'Medical Examinations'!$A$1:$L$2336,4,0)</f>
        <v>10.85</v>
      </c>
      <c r="H272" s="30" t="str">
        <f>VLOOKUP(A272,'Medical Examinations'!$A$1:$L$2336,3,0)</f>
        <v>Normal weight</v>
      </c>
      <c r="I272" s="30" t="str">
        <f>VLOOKUP(A272,'Medical Examinations'!$A$1:$L$2336,5,0)</f>
        <v>Diabetes</v>
      </c>
      <c r="J272" s="27" t="str">
        <f>VLOOKUP(A272,'Medical Examinations'!$A$1:$L$2336,6,0)</f>
        <v>yes</v>
      </c>
      <c r="K272" s="27" t="str">
        <f>VLOOKUP(A272,'Medical Examinations'!$A$1:$L$2336,7,0)</f>
        <v>No</v>
      </c>
      <c r="L272" s="27">
        <f>VLOOKUP(A272,'Medical Examinations'!$A$1:$L$2336,10,0)</f>
        <v>0</v>
      </c>
      <c r="M272" s="27" t="str">
        <f>VLOOKUP(A272,'Medical Examinations'!$A$1:$L$2336,12,0)</f>
        <v>yes</v>
      </c>
      <c r="N272" s="27" t="str">
        <f>VLOOKUP(A272,'Medical Examinations'!$A$1:$L$2336,8,0)</f>
        <v>No</v>
      </c>
      <c r="O272" s="29">
        <f>VLOOKUP(A272,'Hospitalisation Details'!$A$1:$T$2344,12,0)</f>
        <v>33025.32</v>
      </c>
      <c r="P272" s="29" t="str">
        <f>VLOOKUP(A272,'Hospitalisation Details'!$A$1:$T$2344,15,0)</f>
        <v>tier - 2</v>
      </c>
      <c r="Q272" s="29" t="str">
        <f>VLOOKUP(A272,'Hospitalisation Details'!$A$1:$T$2344,18,0)</f>
        <v>tier - 3</v>
      </c>
      <c r="R272" s="29" t="str">
        <f>VLOOKUP(A272,'Hospitalisation Details'!$A$1:$T$2344,20,0)</f>
        <v>R1011</v>
      </c>
    </row>
    <row r="273" spans="1:18">
      <c r="A273" t="s">
        <v>2097</v>
      </c>
      <c r="B273" s="22" t="str">
        <f>VLOOKUP(A273,'Customer Names'!A273:$E$2335,4,0)</f>
        <v>Maddison</v>
      </c>
      <c r="C273" s="25">
        <f>VLOOKUP(A273,'Hospitalisation Details'!$A$1:$T$2344,9,0)</f>
        <v>34888</v>
      </c>
      <c r="D273" s="26">
        <f>VLOOKUP(A273,'Hospitalisation Details'!$A$1:$T$2344,10,0)</f>
        <v>27</v>
      </c>
      <c r="E273" s="26">
        <f>VLOOKUP(A273,'Hospitalisation Details'!$A$1:$T$2344,11,0)</f>
        <v>0</v>
      </c>
      <c r="F273" s="28">
        <f>VLOOKUP(A273,'Medical Examinations'!$A$1:$L$2336,2,0)</f>
        <v>45</v>
      </c>
      <c r="G273" s="28">
        <f>VLOOKUP(A273,'Medical Examinations'!$A$1:$L$2336,4,0)</f>
        <v>5.24</v>
      </c>
      <c r="H273" s="30" t="str">
        <f>VLOOKUP(A273,'Medical Examinations'!$A$1:$L$2336,3,0)</f>
        <v>Obesity</v>
      </c>
      <c r="I273" s="30" t="str">
        <f>VLOOKUP(A273,'Medical Examinations'!$A$1:$L$2336,5,0)</f>
        <v>Normal</v>
      </c>
      <c r="J273" s="27" t="str">
        <f>VLOOKUP(A273,'Medical Examinations'!$A$1:$L$2336,6,0)</f>
        <v>yes</v>
      </c>
      <c r="K273" s="27" t="str">
        <f>VLOOKUP(A273,'Medical Examinations'!$A$1:$L$2336,7,0)</f>
        <v>No</v>
      </c>
      <c r="L273" s="27">
        <f>VLOOKUP(A273,'Medical Examinations'!$A$1:$L$2336,10,0)</f>
        <v>1</v>
      </c>
      <c r="M273" s="27" t="str">
        <f>VLOOKUP(A273,'Medical Examinations'!$A$1:$L$2336,12,0)</f>
        <v>yes</v>
      </c>
      <c r="N273" s="27" t="str">
        <f>VLOOKUP(A273,'Medical Examinations'!$A$1:$L$2336,8,0)</f>
        <v>No</v>
      </c>
      <c r="O273" s="29">
        <f>VLOOKUP(A273,'Hospitalisation Details'!$A$1:$T$2344,12,0)</f>
        <v>33017.46</v>
      </c>
      <c r="P273" s="29" t="str">
        <f>VLOOKUP(A273,'Hospitalisation Details'!$A$1:$T$2344,15,0)</f>
        <v>tier - 1</v>
      </c>
      <c r="Q273" s="29" t="str">
        <f>VLOOKUP(A273,'Hospitalisation Details'!$A$1:$T$2344,18,0)</f>
        <v>tier - 1</v>
      </c>
      <c r="R273" s="29" t="str">
        <f>VLOOKUP(A273,'Hospitalisation Details'!$A$1:$T$2344,20,0)</f>
        <v>R1011</v>
      </c>
    </row>
    <row r="274" spans="1:18">
      <c r="A274" t="s">
        <v>2096</v>
      </c>
      <c r="B274" s="22" t="str">
        <f>VLOOKUP(A274,'Customer Names'!A274:$E$2335,4,0)</f>
        <v>Lockwood</v>
      </c>
      <c r="C274" s="25">
        <f>VLOOKUP(A274,'Hospitalisation Details'!$A$1:$T$2344,9,0)</f>
        <v>26169</v>
      </c>
      <c r="D274" s="26">
        <f>VLOOKUP(A274,'Hospitalisation Details'!$A$1:$T$2344,10,0)</f>
        <v>51</v>
      </c>
      <c r="E274" s="26">
        <f>VLOOKUP(A274,'Hospitalisation Details'!$A$1:$T$2344,11,0)</f>
        <v>0</v>
      </c>
      <c r="F274" s="28">
        <f>VLOOKUP(A274,'Medical Examinations'!$A$1:$L$2336,2,0)</f>
        <v>26.62</v>
      </c>
      <c r="G274" s="28">
        <f>VLOOKUP(A274,'Medical Examinations'!$A$1:$L$2336,4,0)</f>
        <v>10.08</v>
      </c>
      <c r="H274" s="30" t="str">
        <f>VLOOKUP(A274,'Medical Examinations'!$A$1:$L$2336,3,0)</f>
        <v>Overweight</v>
      </c>
      <c r="I274" s="30" t="str">
        <f>VLOOKUP(A274,'Medical Examinations'!$A$1:$L$2336,5,0)</f>
        <v>Diabetes</v>
      </c>
      <c r="J274" s="27" t="str">
        <f>VLOOKUP(A274,'Medical Examinations'!$A$1:$L$2336,6,0)</f>
        <v>No</v>
      </c>
      <c r="K274" s="27" t="str">
        <f>VLOOKUP(A274,'Medical Examinations'!$A$1:$L$2336,7,0)</f>
        <v>No</v>
      </c>
      <c r="L274" s="27">
        <f>VLOOKUP(A274,'Medical Examinations'!$A$1:$L$2336,10,0)</f>
        <v>0</v>
      </c>
      <c r="M274" s="27" t="str">
        <f>VLOOKUP(A274,'Medical Examinations'!$A$1:$L$2336,12,0)</f>
        <v>yes</v>
      </c>
      <c r="N274" s="27" t="str">
        <f>VLOOKUP(A274,'Medical Examinations'!$A$1:$L$2336,8,0)</f>
        <v>No</v>
      </c>
      <c r="O274" s="29">
        <f>VLOOKUP(A274,'Hospitalisation Details'!$A$1:$T$2344,12,0)</f>
        <v>32947.629999999997</v>
      </c>
      <c r="P274" s="29" t="str">
        <f>VLOOKUP(A274,'Hospitalisation Details'!$A$1:$T$2344,15,0)</f>
        <v>tier - 2</v>
      </c>
      <c r="Q274" s="29" t="str">
        <f>VLOOKUP(A274,'Hospitalisation Details'!$A$1:$T$2344,18,0)</f>
        <v>tier - 1</v>
      </c>
      <c r="R274" s="29" t="str">
        <f>VLOOKUP(A274,'Hospitalisation Details'!$A$1:$T$2344,20,0)</f>
        <v>R1011</v>
      </c>
    </row>
    <row r="275" spans="1:18">
      <c r="A275" t="s">
        <v>2095</v>
      </c>
      <c r="B275" s="22" t="str">
        <f>VLOOKUP(A275,'Customer Names'!A275:$E$2335,4,0)</f>
        <v>Defilippi</v>
      </c>
      <c r="C275" s="25">
        <f>VLOOKUP(A275,'Hospitalisation Details'!$A$1:$T$2344,9,0)</f>
        <v>29907</v>
      </c>
      <c r="D275" s="26">
        <f>VLOOKUP(A275,'Hospitalisation Details'!$A$1:$T$2344,10,0)</f>
        <v>41</v>
      </c>
      <c r="E275" s="26">
        <f>VLOOKUP(A275,'Hospitalisation Details'!$A$1:$T$2344,11,0)</f>
        <v>1</v>
      </c>
      <c r="F275" s="28">
        <f>VLOOKUP(A275,'Medical Examinations'!$A$1:$L$2336,2,0)</f>
        <v>32.67</v>
      </c>
      <c r="G275" s="28">
        <f>VLOOKUP(A275,'Medical Examinations'!$A$1:$L$2336,4,0)</f>
        <v>10.97</v>
      </c>
      <c r="H275" s="30" t="str">
        <f>VLOOKUP(A275,'Medical Examinations'!$A$1:$L$2336,3,0)</f>
        <v>Obesity</v>
      </c>
      <c r="I275" s="30" t="str">
        <f>VLOOKUP(A275,'Medical Examinations'!$A$1:$L$2336,5,0)</f>
        <v>Diabetes</v>
      </c>
      <c r="J275" s="27" t="str">
        <f>VLOOKUP(A275,'Medical Examinations'!$A$1:$L$2336,6,0)</f>
        <v>yes</v>
      </c>
      <c r="K275" s="27" t="str">
        <f>VLOOKUP(A275,'Medical Examinations'!$A$1:$L$2336,7,0)</f>
        <v>No</v>
      </c>
      <c r="L275" s="27">
        <f>VLOOKUP(A275,'Medical Examinations'!$A$1:$L$2336,10,0)</f>
        <v>0</v>
      </c>
      <c r="M275" s="27" t="str">
        <f>VLOOKUP(A275,'Medical Examinations'!$A$1:$L$2336,12,0)</f>
        <v>yes</v>
      </c>
      <c r="N275" s="27" t="str">
        <f>VLOOKUP(A275,'Medical Examinations'!$A$1:$L$2336,8,0)</f>
        <v>No</v>
      </c>
      <c r="O275" s="29">
        <f>VLOOKUP(A275,'Hospitalisation Details'!$A$1:$T$2344,12,0)</f>
        <v>32906.69</v>
      </c>
      <c r="P275" s="29" t="str">
        <f>VLOOKUP(A275,'Hospitalisation Details'!$A$1:$T$2344,15,0)</f>
        <v>tier - 2</v>
      </c>
      <c r="Q275" s="29" t="str">
        <f>VLOOKUP(A275,'Hospitalisation Details'!$A$1:$T$2344,18,0)</f>
        <v>tier - 3</v>
      </c>
      <c r="R275" s="29" t="str">
        <f>VLOOKUP(A275,'Hospitalisation Details'!$A$1:$T$2344,20,0)</f>
        <v>R1011</v>
      </c>
    </row>
    <row r="276" spans="1:18">
      <c r="A276" t="s">
        <v>2094</v>
      </c>
      <c r="B276" s="22" t="str">
        <f>VLOOKUP(A276,'Customer Names'!A276:$E$2335,4,0)</f>
        <v>Jackson</v>
      </c>
      <c r="C276" s="25">
        <f>VLOOKUP(A276,'Hospitalisation Details'!$A$1:$T$2344,9,0)</f>
        <v>35037</v>
      </c>
      <c r="D276" s="26">
        <f>VLOOKUP(A276,'Hospitalisation Details'!$A$1:$T$2344,10,0)</f>
        <v>27</v>
      </c>
      <c r="E276" s="26">
        <f>VLOOKUP(A276,'Hospitalisation Details'!$A$1:$T$2344,11,0)</f>
        <v>0</v>
      </c>
      <c r="F276" s="28">
        <f>VLOOKUP(A276,'Medical Examinations'!$A$1:$L$2336,2,0)</f>
        <v>44.44</v>
      </c>
      <c r="G276" s="28">
        <f>VLOOKUP(A276,'Medical Examinations'!$A$1:$L$2336,4,0)</f>
        <v>4.9000000000000004</v>
      </c>
      <c r="H276" s="30" t="str">
        <f>VLOOKUP(A276,'Medical Examinations'!$A$1:$L$2336,3,0)</f>
        <v>Obesity</v>
      </c>
      <c r="I276" s="30" t="str">
        <f>VLOOKUP(A276,'Medical Examinations'!$A$1:$L$2336,5,0)</f>
        <v>Normal</v>
      </c>
      <c r="J276" s="27" t="str">
        <f>VLOOKUP(A276,'Medical Examinations'!$A$1:$L$2336,6,0)</f>
        <v>yes</v>
      </c>
      <c r="K276" s="27" t="str">
        <f>VLOOKUP(A276,'Medical Examinations'!$A$1:$L$2336,7,0)</f>
        <v>No</v>
      </c>
      <c r="L276" s="27">
        <f>VLOOKUP(A276,'Medical Examinations'!$A$1:$L$2336,10,0)</f>
        <v>1</v>
      </c>
      <c r="M276" s="27" t="str">
        <f>VLOOKUP(A276,'Medical Examinations'!$A$1:$L$2336,12,0)</f>
        <v>yes</v>
      </c>
      <c r="N276" s="27" t="str">
        <f>VLOOKUP(A276,'Medical Examinations'!$A$1:$L$2336,8,0)</f>
        <v>No</v>
      </c>
      <c r="O276" s="29">
        <f>VLOOKUP(A276,'Hospitalisation Details'!$A$1:$T$2344,12,0)</f>
        <v>32827.51</v>
      </c>
      <c r="P276" s="29" t="str">
        <f>VLOOKUP(A276,'Hospitalisation Details'!$A$1:$T$2344,15,0)</f>
        <v>tier - 1</v>
      </c>
      <c r="Q276" s="29" t="str">
        <f>VLOOKUP(A276,'Hospitalisation Details'!$A$1:$T$2344,18,0)</f>
        <v>tier - 2</v>
      </c>
      <c r="R276" s="29" t="str">
        <f>VLOOKUP(A276,'Hospitalisation Details'!$A$1:$T$2344,20,0)</f>
        <v>R1011</v>
      </c>
    </row>
    <row r="277" spans="1:18">
      <c r="A277" t="s">
        <v>2093</v>
      </c>
      <c r="B277" s="22" t="str">
        <f>VLOOKUP(A277,'Customer Names'!A277:$E$2335,4,0)</f>
        <v>Ozahowski</v>
      </c>
      <c r="C277" s="25">
        <f>VLOOKUP(A277,'Hospitalisation Details'!$A$1:$T$2344,9,0)</f>
        <v>29567</v>
      </c>
      <c r="D277" s="26">
        <f>VLOOKUP(A277,'Hospitalisation Details'!$A$1:$T$2344,10,0)</f>
        <v>42</v>
      </c>
      <c r="E277" s="26">
        <f>VLOOKUP(A277,'Hospitalisation Details'!$A$1:$T$2344,11,0)</f>
        <v>3</v>
      </c>
      <c r="F277" s="28">
        <f>VLOOKUP(A277,'Medical Examinations'!$A$1:$L$2336,2,0)</f>
        <v>28.31</v>
      </c>
      <c r="G277" s="28">
        <f>VLOOKUP(A277,'Medical Examinations'!$A$1:$L$2336,4,0)</f>
        <v>5.33</v>
      </c>
      <c r="H277" s="30" t="str">
        <f>VLOOKUP(A277,'Medical Examinations'!$A$1:$L$2336,3,0)</f>
        <v>Overweight</v>
      </c>
      <c r="I277" s="30" t="str">
        <f>VLOOKUP(A277,'Medical Examinations'!$A$1:$L$2336,5,0)</f>
        <v>Normal</v>
      </c>
      <c r="J277" s="27" t="str">
        <f>VLOOKUP(A277,'Medical Examinations'!$A$1:$L$2336,6,0)</f>
        <v>No</v>
      </c>
      <c r="K277" s="27" t="str">
        <f>VLOOKUP(A277,'Medical Examinations'!$A$1:$L$2336,7,0)</f>
        <v>No</v>
      </c>
      <c r="L277" s="27">
        <f>VLOOKUP(A277,'Medical Examinations'!$A$1:$L$2336,10,0)</f>
        <v>0</v>
      </c>
      <c r="M277" s="27" t="str">
        <f>VLOOKUP(A277,'Medical Examinations'!$A$1:$L$2336,12,0)</f>
        <v>yes</v>
      </c>
      <c r="N277" s="27" t="str">
        <f>VLOOKUP(A277,'Medical Examinations'!$A$1:$L$2336,8,0)</f>
        <v>No</v>
      </c>
      <c r="O277" s="29">
        <f>VLOOKUP(A277,'Hospitalisation Details'!$A$1:$T$2344,12,0)</f>
        <v>32787.46</v>
      </c>
      <c r="P277" s="29" t="str">
        <f>VLOOKUP(A277,'Hospitalisation Details'!$A$1:$T$2344,15,0)</f>
        <v>tier - 1</v>
      </c>
      <c r="Q277" s="29" t="str">
        <f>VLOOKUP(A277,'Hospitalisation Details'!$A$1:$T$2344,18,0)</f>
        <v>tier - 3</v>
      </c>
      <c r="R277" s="29" t="str">
        <f>VLOOKUP(A277,'Hospitalisation Details'!$A$1:$T$2344,20,0)</f>
        <v>R1012</v>
      </c>
    </row>
    <row r="278" spans="1:18">
      <c r="A278" t="s">
        <v>2092</v>
      </c>
      <c r="B278" s="22" t="str">
        <f>VLOOKUP(A278,'Customer Names'!A278:$E$2335,4,0)</f>
        <v>Guthals</v>
      </c>
      <c r="C278" s="25">
        <f>VLOOKUP(A278,'Hospitalisation Details'!$A$1:$T$2344,9,0)</f>
        <v>26610</v>
      </c>
      <c r="D278" s="26">
        <f>VLOOKUP(A278,'Hospitalisation Details'!$A$1:$T$2344,10,0)</f>
        <v>50</v>
      </c>
      <c r="E278" s="26">
        <f>VLOOKUP(A278,'Hospitalisation Details'!$A$1:$T$2344,11,0)</f>
        <v>0</v>
      </c>
      <c r="F278" s="28">
        <f>VLOOKUP(A278,'Medical Examinations'!$A$1:$L$2336,2,0)</f>
        <v>25.05</v>
      </c>
      <c r="G278" s="28">
        <f>VLOOKUP(A278,'Medical Examinations'!$A$1:$L$2336,4,0)</f>
        <v>4.6100000000000003</v>
      </c>
      <c r="H278" s="30" t="str">
        <f>VLOOKUP(A278,'Medical Examinations'!$A$1:$L$2336,3,0)</f>
        <v>Overweight</v>
      </c>
      <c r="I278" s="30" t="str">
        <f>VLOOKUP(A278,'Medical Examinations'!$A$1:$L$2336,5,0)</f>
        <v>Normal</v>
      </c>
      <c r="J278" s="27" t="str">
        <f>VLOOKUP(A278,'Medical Examinations'!$A$1:$L$2336,6,0)</f>
        <v>No</v>
      </c>
      <c r="K278" s="27" t="str">
        <f>VLOOKUP(A278,'Medical Examinations'!$A$1:$L$2336,7,0)</f>
        <v>No</v>
      </c>
      <c r="L278" s="27">
        <f>VLOOKUP(A278,'Medical Examinations'!$A$1:$L$2336,10,0)</f>
        <v>2</v>
      </c>
      <c r="M278" s="27" t="str">
        <f>VLOOKUP(A278,'Medical Examinations'!$A$1:$L$2336,12,0)</f>
        <v>yes</v>
      </c>
      <c r="N278" s="27" t="str">
        <f>VLOOKUP(A278,'Medical Examinations'!$A$1:$L$2336,8,0)</f>
        <v>No</v>
      </c>
      <c r="O278" s="29">
        <f>VLOOKUP(A278,'Hospitalisation Details'!$A$1:$T$2344,12,0)</f>
        <v>32765.33</v>
      </c>
      <c r="P278" s="29" t="str">
        <f>VLOOKUP(A278,'Hospitalisation Details'!$A$1:$T$2344,15,0)</f>
        <v>tier - 2</v>
      </c>
      <c r="Q278" s="29" t="str">
        <f>VLOOKUP(A278,'Hospitalisation Details'!$A$1:$T$2344,18,0)</f>
        <v>tier - 2</v>
      </c>
      <c r="R278" s="29" t="str">
        <f>VLOOKUP(A278,'Hospitalisation Details'!$A$1:$T$2344,20,0)</f>
        <v>R1012</v>
      </c>
    </row>
    <row r="279" spans="1:18">
      <c r="A279" t="s">
        <v>2091</v>
      </c>
      <c r="B279" s="22" t="str">
        <f>VLOOKUP(A279,'Customer Names'!A279:$E$2335,4,0)</f>
        <v>Yates</v>
      </c>
      <c r="C279" s="25">
        <f>VLOOKUP(A279,'Hospitalisation Details'!$A$1:$T$2344,9,0)</f>
        <v>27369</v>
      </c>
      <c r="D279" s="26">
        <f>VLOOKUP(A279,'Hospitalisation Details'!$A$1:$T$2344,10,0)</f>
        <v>48</v>
      </c>
      <c r="E279" s="26">
        <f>VLOOKUP(A279,'Hospitalisation Details'!$A$1:$T$2344,11,0)</f>
        <v>0</v>
      </c>
      <c r="F279" s="28">
        <f>VLOOKUP(A279,'Medical Examinations'!$A$1:$L$2336,2,0)</f>
        <v>28.34</v>
      </c>
      <c r="G279" s="28">
        <f>VLOOKUP(A279,'Medical Examinations'!$A$1:$L$2336,4,0)</f>
        <v>8.18</v>
      </c>
      <c r="H279" s="30" t="str">
        <f>VLOOKUP(A279,'Medical Examinations'!$A$1:$L$2336,3,0)</f>
        <v>Overweight</v>
      </c>
      <c r="I279" s="30" t="str">
        <f>VLOOKUP(A279,'Medical Examinations'!$A$1:$L$2336,5,0)</f>
        <v>Diabetes</v>
      </c>
      <c r="J279" s="27" t="str">
        <f>VLOOKUP(A279,'Medical Examinations'!$A$1:$L$2336,6,0)</f>
        <v>No</v>
      </c>
      <c r="K279" s="27" t="str">
        <f>VLOOKUP(A279,'Medical Examinations'!$A$1:$L$2336,7,0)</f>
        <v>No</v>
      </c>
      <c r="L279" s="27">
        <f>VLOOKUP(A279,'Medical Examinations'!$A$1:$L$2336,10,0)</f>
        <v>0</v>
      </c>
      <c r="M279" s="27" t="str">
        <f>VLOOKUP(A279,'Medical Examinations'!$A$1:$L$2336,12,0)</f>
        <v>yes</v>
      </c>
      <c r="N279" s="27" t="str">
        <f>VLOOKUP(A279,'Medical Examinations'!$A$1:$L$2336,8,0)</f>
        <v>No</v>
      </c>
      <c r="O279" s="29">
        <f>VLOOKUP(A279,'Hospitalisation Details'!$A$1:$T$2344,12,0)</f>
        <v>32760.48</v>
      </c>
      <c r="P279" s="29" t="str">
        <f>VLOOKUP(A279,'Hospitalisation Details'!$A$1:$T$2344,15,0)</f>
        <v>tier - 1</v>
      </c>
      <c r="Q279" s="29" t="str">
        <f>VLOOKUP(A279,'Hospitalisation Details'!$A$1:$T$2344,18,0)</f>
        <v>tier - 1</v>
      </c>
      <c r="R279" s="29" t="str">
        <f>VLOOKUP(A279,'Hospitalisation Details'!$A$1:$T$2344,20,0)</f>
        <v>R1011</v>
      </c>
    </row>
    <row r="280" spans="1:18">
      <c r="A280" t="s">
        <v>2090</v>
      </c>
      <c r="B280" s="22" t="str">
        <f>VLOOKUP(A280,'Customer Names'!A280:$E$2335,4,0)</f>
        <v>Samuelson</v>
      </c>
      <c r="C280" s="25">
        <f>VLOOKUP(A280,'Hospitalisation Details'!$A$1:$T$2344,9,0)</f>
        <v>33063</v>
      </c>
      <c r="D280" s="26">
        <f>VLOOKUP(A280,'Hospitalisation Details'!$A$1:$T$2344,10,0)</f>
        <v>32</v>
      </c>
      <c r="E280" s="26">
        <f>VLOOKUP(A280,'Hospitalisation Details'!$A$1:$T$2344,11,0)</f>
        <v>2</v>
      </c>
      <c r="F280" s="28">
        <f>VLOOKUP(A280,'Medical Examinations'!$A$1:$L$2336,2,0)</f>
        <v>17.765000000000001</v>
      </c>
      <c r="G280" s="28">
        <f>VLOOKUP(A280,'Medical Examinations'!$A$1:$L$2336,4,0)</f>
        <v>5.62</v>
      </c>
      <c r="H280" s="30" t="str">
        <f>VLOOKUP(A280,'Medical Examinations'!$A$1:$L$2336,3,0)</f>
        <v>Underweight</v>
      </c>
      <c r="I280" s="30" t="str">
        <f>VLOOKUP(A280,'Medical Examinations'!$A$1:$L$2336,5,0)</f>
        <v>Normal</v>
      </c>
      <c r="J280" s="27" t="str">
        <f>VLOOKUP(A280,'Medical Examinations'!$A$1:$L$2336,6,0)</f>
        <v>No</v>
      </c>
      <c r="K280" s="27" t="str">
        <f>VLOOKUP(A280,'Medical Examinations'!$A$1:$L$2336,7,0)</f>
        <v>No</v>
      </c>
      <c r="L280" s="27">
        <f>VLOOKUP(A280,'Medical Examinations'!$A$1:$L$2336,10,0)</f>
        <v>0</v>
      </c>
      <c r="M280" s="27" t="str">
        <f>VLOOKUP(A280,'Medical Examinations'!$A$1:$L$2336,12,0)</f>
        <v>yes</v>
      </c>
      <c r="N280" s="27" t="str">
        <f>VLOOKUP(A280,'Medical Examinations'!$A$1:$L$2336,8,0)</f>
        <v>No</v>
      </c>
      <c r="O280" s="29">
        <f>VLOOKUP(A280,'Hospitalisation Details'!$A$1:$T$2344,12,0)</f>
        <v>32734.19</v>
      </c>
      <c r="P280" s="29" t="str">
        <f>VLOOKUP(A280,'Hospitalisation Details'!$A$1:$T$2344,15,0)</f>
        <v>tier - 2</v>
      </c>
      <c r="Q280" s="29" t="str">
        <f>VLOOKUP(A280,'Hospitalisation Details'!$A$1:$T$2344,18,0)</f>
        <v>tier - 1</v>
      </c>
      <c r="R280" s="29" t="str">
        <f>VLOOKUP(A280,'Hospitalisation Details'!$A$1:$T$2344,20,0)</f>
        <v>R1012</v>
      </c>
    </row>
    <row r="281" spans="1:18">
      <c r="A281" t="s">
        <v>2089</v>
      </c>
      <c r="B281" s="22" t="str">
        <f>VLOOKUP(A281,'Customer Names'!A281:$E$2335,4,0)</f>
        <v>Lemos</v>
      </c>
      <c r="C281" s="25">
        <f>VLOOKUP(A281,'Hospitalisation Details'!$A$1:$T$2344,9,0)</f>
        <v>33146</v>
      </c>
      <c r="D281" s="26">
        <f>VLOOKUP(A281,'Hospitalisation Details'!$A$1:$T$2344,10,0)</f>
        <v>32</v>
      </c>
      <c r="E281" s="26">
        <f>VLOOKUP(A281,'Hospitalisation Details'!$A$1:$T$2344,11,0)</f>
        <v>3</v>
      </c>
      <c r="F281" s="28">
        <f>VLOOKUP(A281,'Medical Examinations'!$A$1:$L$2336,2,0)</f>
        <v>36.119999999999997</v>
      </c>
      <c r="G281" s="28">
        <f>VLOOKUP(A281,'Medical Examinations'!$A$1:$L$2336,4,0)</f>
        <v>5.82</v>
      </c>
      <c r="H281" s="30" t="str">
        <f>VLOOKUP(A281,'Medical Examinations'!$A$1:$L$2336,3,0)</f>
        <v>Obesity</v>
      </c>
      <c r="I281" s="30" t="str">
        <f>VLOOKUP(A281,'Medical Examinations'!$A$1:$L$2336,5,0)</f>
        <v>Pre-diabetes</v>
      </c>
      <c r="J281" s="27" t="str">
        <f>VLOOKUP(A281,'Medical Examinations'!$A$1:$L$2336,6,0)</f>
        <v>No</v>
      </c>
      <c r="K281" s="27" t="str">
        <f>VLOOKUP(A281,'Medical Examinations'!$A$1:$L$2336,7,0)</f>
        <v>No</v>
      </c>
      <c r="L281" s="27">
        <f>VLOOKUP(A281,'Medical Examinations'!$A$1:$L$2336,10,0)</f>
        <v>0</v>
      </c>
      <c r="M281" s="27" t="str">
        <f>VLOOKUP(A281,'Medical Examinations'!$A$1:$L$2336,12,0)</f>
        <v>yes</v>
      </c>
      <c r="N281" s="27" t="str">
        <f>VLOOKUP(A281,'Medical Examinations'!$A$1:$L$2336,8,0)</f>
        <v>No</v>
      </c>
      <c r="O281" s="29">
        <f>VLOOKUP(A281,'Hospitalisation Details'!$A$1:$T$2344,12,0)</f>
        <v>32716.2</v>
      </c>
      <c r="P281" s="29" t="str">
        <f>VLOOKUP(A281,'Hospitalisation Details'!$A$1:$T$2344,15,0)</f>
        <v>tier - 1</v>
      </c>
      <c r="Q281" s="29" t="str">
        <f>VLOOKUP(A281,'Hospitalisation Details'!$A$1:$T$2344,18,0)</f>
        <v>tier - 2</v>
      </c>
      <c r="R281" s="29" t="str">
        <f>VLOOKUP(A281,'Hospitalisation Details'!$A$1:$T$2344,20,0)</f>
        <v>R1011</v>
      </c>
    </row>
    <row r="282" spans="1:18">
      <c r="A282" t="s">
        <v>2088</v>
      </c>
      <c r="B282" s="22" t="str">
        <f>VLOOKUP(A282,'Customer Names'!A282:$E$2335,4,0)</f>
        <v>Seynders</v>
      </c>
      <c r="C282" s="25">
        <f>VLOOKUP(A282,'Hospitalisation Details'!$A$1:$T$2344,9,0)</f>
        <v>25143</v>
      </c>
      <c r="D282" s="26">
        <f>VLOOKUP(A282,'Hospitalisation Details'!$A$1:$T$2344,10,0)</f>
        <v>54</v>
      </c>
      <c r="E282" s="26">
        <f>VLOOKUP(A282,'Hospitalisation Details'!$A$1:$T$2344,11,0)</f>
        <v>0</v>
      </c>
      <c r="F282" s="28">
        <f>VLOOKUP(A282,'Medical Examinations'!$A$1:$L$2336,2,0)</f>
        <v>23.19</v>
      </c>
      <c r="G282" s="28">
        <f>VLOOKUP(A282,'Medical Examinations'!$A$1:$L$2336,4,0)</f>
        <v>7.66</v>
      </c>
      <c r="H282" s="30" t="str">
        <f>VLOOKUP(A282,'Medical Examinations'!$A$1:$L$2336,3,0)</f>
        <v>Normal weight</v>
      </c>
      <c r="I282" s="30" t="str">
        <f>VLOOKUP(A282,'Medical Examinations'!$A$1:$L$2336,5,0)</f>
        <v>Diabetes</v>
      </c>
      <c r="J282" s="27" t="str">
        <f>VLOOKUP(A282,'Medical Examinations'!$A$1:$L$2336,6,0)</f>
        <v>No</v>
      </c>
      <c r="K282" s="27" t="str">
        <f>VLOOKUP(A282,'Medical Examinations'!$A$1:$L$2336,7,0)</f>
        <v>No</v>
      </c>
      <c r="L282" s="27">
        <f>VLOOKUP(A282,'Medical Examinations'!$A$1:$L$2336,10,0)</f>
        <v>0</v>
      </c>
      <c r="M282" s="27" t="str">
        <f>VLOOKUP(A282,'Medical Examinations'!$A$1:$L$2336,12,0)</f>
        <v>yes</v>
      </c>
      <c r="N282" s="27" t="str">
        <f>VLOOKUP(A282,'Medical Examinations'!$A$1:$L$2336,8,0)</f>
        <v>No</v>
      </c>
      <c r="O282" s="29">
        <f>VLOOKUP(A282,'Hospitalisation Details'!$A$1:$T$2344,12,0)</f>
        <v>32686.080000000002</v>
      </c>
      <c r="P282" s="29" t="str">
        <f>VLOOKUP(A282,'Hospitalisation Details'!$A$1:$T$2344,15,0)</f>
        <v>tier - 2</v>
      </c>
      <c r="Q282" s="29" t="str">
        <f>VLOOKUP(A282,'Hospitalisation Details'!$A$1:$T$2344,18,0)</f>
        <v>tier - 3</v>
      </c>
      <c r="R282" s="29" t="str">
        <f>VLOOKUP(A282,'Hospitalisation Details'!$A$1:$T$2344,20,0)</f>
        <v>R1011</v>
      </c>
    </row>
    <row r="283" spans="1:18">
      <c r="A283" t="s">
        <v>2087</v>
      </c>
      <c r="B283" s="22" t="str">
        <f>VLOOKUP(A283,'Customer Names'!A283:$E$2335,4,0)</f>
        <v>Saunders</v>
      </c>
      <c r="C283" s="25">
        <f>VLOOKUP(A283,'Hospitalisation Details'!$A$1:$T$2344,9,0)</f>
        <v>33067</v>
      </c>
      <c r="D283" s="26">
        <f>VLOOKUP(A283,'Hospitalisation Details'!$A$1:$T$2344,10,0)</f>
        <v>32</v>
      </c>
      <c r="E283" s="26">
        <f>VLOOKUP(A283,'Hospitalisation Details'!$A$1:$T$2344,11,0)</f>
        <v>3</v>
      </c>
      <c r="F283" s="28">
        <f>VLOOKUP(A283,'Medical Examinations'!$A$1:$L$2336,2,0)</f>
        <v>35.99</v>
      </c>
      <c r="G283" s="28">
        <f>VLOOKUP(A283,'Medical Examinations'!$A$1:$L$2336,4,0)</f>
        <v>4.2300000000000004</v>
      </c>
      <c r="H283" s="30" t="str">
        <f>VLOOKUP(A283,'Medical Examinations'!$A$1:$L$2336,3,0)</f>
        <v>Obesity</v>
      </c>
      <c r="I283" s="30" t="str">
        <f>VLOOKUP(A283,'Medical Examinations'!$A$1:$L$2336,5,0)</f>
        <v>Normal</v>
      </c>
      <c r="J283" s="27" t="str">
        <f>VLOOKUP(A283,'Medical Examinations'!$A$1:$L$2336,6,0)</f>
        <v>No</v>
      </c>
      <c r="K283" s="27" t="str">
        <f>VLOOKUP(A283,'Medical Examinations'!$A$1:$L$2336,7,0)</f>
        <v>No</v>
      </c>
      <c r="L283" s="27">
        <f>VLOOKUP(A283,'Medical Examinations'!$A$1:$L$2336,10,0)</f>
        <v>0</v>
      </c>
      <c r="M283" s="27" t="str">
        <f>VLOOKUP(A283,'Medical Examinations'!$A$1:$L$2336,12,0)</f>
        <v>yes</v>
      </c>
      <c r="N283" s="27" t="str">
        <f>VLOOKUP(A283,'Medical Examinations'!$A$1:$L$2336,8,0)</f>
        <v>No</v>
      </c>
      <c r="O283" s="29">
        <f>VLOOKUP(A283,'Hospitalisation Details'!$A$1:$T$2344,12,0)</f>
        <v>32672.11</v>
      </c>
      <c r="P283" s="29" t="str">
        <f>VLOOKUP(A283,'Hospitalisation Details'!$A$1:$T$2344,15,0)</f>
        <v>tier - 1</v>
      </c>
      <c r="Q283" s="29" t="str">
        <f>VLOOKUP(A283,'Hospitalisation Details'!$A$1:$T$2344,18,0)</f>
        <v>tier - 1</v>
      </c>
      <c r="R283" s="29" t="str">
        <f>VLOOKUP(A283,'Hospitalisation Details'!$A$1:$T$2344,20,0)</f>
        <v>R1011</v>
      </c>
    </row>
    <row r="284" spans="1:18">
      <c r="A284" t="s">
        <v>2086</v>
      </c>
      <c r="B284" s="22" t="str">
        <f>VLOOKUP(A284,'Customer Names'!A284:$E$2335,4,0)</f>
        <v>Walker</v>
      </c>
      <c r="C284" s="25">
        <f>VLOOKUP(A284,'Hospitalisation Details'!$A$1:$T$2344,9,0)</f>
        <v>37902</v>
      </c>
      <c r="D284" s="26">
        <f>VLOOKUP(A284,'Hospitalisation Details'!$A$1:$T$2344,10,0)</f>
        <v>19</v>
      </c>
      <c r="E284" s="26">
        <f>VLOOKUP(A284,'Hospitalisation Details'!$A$1:$T$2344,11,0)</f>
        <v>0</v>
      </c>
      <c r="F284" s="28">
        <f>VLOOKUP(A284,'Medical Examinations'!$A$1:$L$2336,2,0)</f>
        <v>30.25</v>
      </c>
      <c r="G284" s="28">
        <f>VLOOKUP(A284,'Medical Examinations'!$A$1:$L$2336,4,0)</f>
        <v>5.58</v>
      </c>
      <c r="H284" s="30" t="str">
        <f>VLOOKUP(A284,'Medical Examinations'!$A$1:$L$2336,3,0)</f>
        <v>Obesity</v>
      </c>
      <c r="I284" s="30" t="str">
        <f>VLOOKUP(A284,'Medical Examinations'!$A$1:$L$2336,5,0)</f>
        <v>Normal</v>
      </c>
      <c r="J284" s="27" t="str">
        <f>VLOOKUP(A284,'Medical Examinations'!$A$1:$L$2336,6,0)</f>
        <v>No</v>
      </c>
      <c r="K284" s="27" t="str">
        <f>VLOOKUP(A284,'Medical Examinations'!$A$1:$L$2336,7,0)</f>
        <v>No</v>
      </c>
      <c r="L284" s="27">
        <f>VLOOKUP(A284,'Medical Examinations'!$A$1:$L$2336,10,0)</f>
        <v>1</v>
      </c>
      <c r="M284" s="27" t="str">
        <f>VLOOKUP(A284,'Medical Examinations'!$A$1:$L$2336,12,0)</f>
        <v>yes</v>
      </c>
      <c r="N284" s="27" t="str">
        <f>VLOOKUP(A284,'Medical Examinations'!$A$1:$L$2336,8,0)</f>
        <v>Yes</v>
      </c>
      <c r="O284" s="29">
        <f>VLOOKUP(A284,'Hospitalisation Details'!$A$1:$T$2344,12,0)</f>
        <v>32548.34</v>
      </c>
      <c r="P284" s="29" t="str">
        <f>VLOOKUP(A284,'Hospitalisation Details'!$A$1:$T$2344,15,0)</f>
        <v>tier - 1</v>
      </c>
      <c r="Q284" s="29" t="str">
        <f>VLOOKUP(A284,'Hospitalisation Details'!$A$1:$T$2344,18,0)</f>
        <v>tier - 2</v>
      </c>
      <c r="R284" s="29" t="str">
        <f>VLOOKUP(A284,'Hospitalisation Details'!$A$1:$T$2344,20,0)</f>
        <v>R1013</v>
      </c>
    </row>
    <row r="285" spans="1:18">
      <c r="A285" t="s">
        <v>2085</v>
      </c>
      <c r="B285" s="22" t="str">
        <f>VLOOKUP(A285,'Customer Names'!A285:$E$2335,4,0)</f>
        <v>Lam</v>
      </c>
      <c r="C285" s="25">
        <f>VLOOKUP(A285,'Hospitalisation Details'!$A$1:$T$2344,9,0)</f>
        <v>28022</v>
      </c>
      <c r="D285" s="26">
        <f>VLOOKUP(A285,'Hospitalisation Details'!$A$1:$T$2344,10,0)</f>
        <v>46</v>
      </c>
      <c r="E285" s="26">
        <f>VLOOKUP(A285,'Hospitalisation Details'!$A$1:$T$2344,11,0)</f>
        <v>2</v>
      </c>
      <c r="F285" s="28">
        <f>VLOOKUP(A285,'Medical Examinations'!$A$1:$L$2336,2,0)</f>
        <v>26.24</v>
      </c>
      <c r="G285" s="28">
        <f>VLOOKUP(A285,'Medical Examinations'!$A$1:$L$2336,4,0)</f>
        <v>6.26</v>
      </c>
      <c r="H285" s="30" t="str">
        <f>VLOOKUP(A285,'Medical Examinations'!$A$1:$L$2336,3,0)</f>
        <v>Overweight</v>
      </c>
      <c r="I285" s="30" t="str">
        <f>VLOOKUP(A285,'Medical Examinations'!$A$1:$L$2336,5,0)</f>
        <v>Pre-diabetes</v>
      </c>
      <c r="J285" s="27" t="str">
        <f>VLOOKUP(A285,'Medical Examinations'!$A$1:$L$2336,6,0)</f>
        <v>yes</v>
      </c>
      <c r="K285" s="27" t="str">
        <f>VLOOKUP(A285,'Medical Examinations'!$A$1:$L$2336,7,0)</f>
        <v>No</v>
      </c>
      <c r="L285" s="27">
        <f>VLOOKUP(A285,'Medical Examinations'!$A$1:$L$2336,10,0)</f>
        <v>0</v>
      </c>
      <c r="M285" s="27" t="str">
        <f>VLOOKUP(A285,'Medical Examinations'!$A$1:$L$2336,12,0)</f>
        <v>yes</v>
      </c>
      <c r="N285" s="27" t="str">
        <f>VLOOKUP(A285,'Medical Examinations'!$A$1:$L$2336,8,0)</f>
        <v>No</v>
      </c>
      <c r="O285" s="29">
        <f>VLOOKUP(A285,'Hospitalisation Details'!$A$1:$T$2344,12,0)</f>
        <v>32485.46</v>
      </c>
      <c r="P285" s="29" t="str">
        <f>VLOOKUP(A285,'Hospitalisation Details'!$A$1:$T$2344,15,0)</f>
        <v>tier - 2</v>
      </c>
      <c r="Q285" s="29" t="str">
        <f>VLOOKUP(A285,'Hospitalisation Details'!$A$1:$T$2344,18,0)</f>
        <v>tier - 1</v>
      </c>
      <c r="R285" s="29" t="str">
        <f>VLOOKUP(A285,'Hospitalisation Details'!$A$1:$T$2344,20,0)</f>
        <v>R1011</v>
      </c>
    </row>
    <row r="286" spans="1:18">
      <c r="A286" t="s">
        <v>2084</v>
      </c>
      <c r="B286" s="22" t="str">
        <f>VLOOKUP(A286,'Customer Names'!A286:$E$2335,4,0)</f>
        <v>Sweigart</v>
      </c>
      <c r="C286" s="25">
        <f>VLOOKUP(A286,'Hospitalisation Details'!$A$1:$T$2344,9,0)</f>
        <v>29856</v>
      </c>
      <c r="D286" s="26">
        <f>VLOOKUP(A286,'Hospitalisation Details'!$A$1:$T$2344,10,0)</f>
        <v>41</v>
      </c>
      <c r="E286" s="26">
        <f>VLOOKUP(A286,'Hospitalisation Details'!$A$1:$T$2344,11,0)</f>
        <v>1</v>
      </c>
      <c r="F286" s="28">
        <f>VLOOKUP(A286,'Medical Examinations'!$A$1:$L$2336,2,0)</f>
        <v>31.36</v>
      </c>
      <c r="G286" s="28">
        <f>VLOOKUP(A286,'Medical Examinations'!$A$1:$L$2336,4,0)</f>
        <v>10.6</v>
      </c>
      <c r="H286" s="30" t="str">
        <f>VLOOKUP(A286,'Medical Examinations'!$A$1:$L$2336,3,0)</f>
        <v>Obesity</v>
      </c>
      <c r="I286" s="30" t="str">
        <f>VLOOKUP(A286,'Medical Examinations'!$A$1:$L$2336,5,0)</f>
        <v>Diabetes</v>
      </c>
      <c r="J286" s="27" t="str">
        <f>VLOOKUP(A286,'Medical Examinations'!$A$1:$L$2336,6,0)</f>
        <v>yes</v>
      </c>
      <c r="K286" s="27" t="str">
        <f>VLOOKUP(A286,'Medical Examinations'!$A$1:$L$2336,7,0)</f>
        <v>No</v>
      </c>
      <c r="L286" s="27">
        <f>VLOOKUP(A286,'Medical Examinations'!$A$1:$L$2336,10,0)</f>
        <v>0</v>
      </c>
      <c r="M286" s="27" t="str">
        <f>VLOOKUP(A286,'Medical Examinations'!$A$1:$L$2336,12,0)</f>
        <v>yes</v>
      </c>
      <c r="N286" s="27" t="str">
        <f>VLOOKUP(A286,'Medical Examinations'!$A$1:$L$2336,8,0)</f>
        <v>No</v>
      </c>
      <c r="O286" s="29">
        <f>VLOOKUP(A286,'Hospitalisation Details'!$A$1:$T$2344,12,0)</f>
        <v>32462.35</v>
      </c>
      <c r="P286" s="29" t="str">
        <f>VLOOKUP(A286,'Hospitalisation Details'!$A$1:$T$2344,15,0)</f>
        <v>tier - 2</v>
      </c>
      <c r="Q286" s="29" t="str">
        <f>VLOOKUP(A286,'Hospitalisation Details'!$A$1:$T$2344,18,0)</f>
        <v>tier - 2</v>
      </c>
      <c r="R286" s="29" t="str">
        <f>VLOOKUP(A286,'Hospitalisation Details'!$A$1:$T$2344,20,0)</f>
        <v>R1011</v>
      </c>
    </row>
    <row r="287" spans="1:18">
      <c r="A287" t="s">
        <v>2083</v>
      </c>
      <c r="B287" s="22" t="str">
        <f>VLOOKUP(A287,'Customer Names'!A287:$E$2335,4,0)</f>
        <v>Sieczkowski</v>
      </c>
      <c r="C287" s="25">
        <f>VLOOKUP(A287,'Hospitalisation Details'!$A$1:$T$2344,9,0)</f>
        <v>27981</v>
      </c>
      <c r="D287" s="26">
        <f>VLOOKUP(A287,'Hospitalisation Details'!$A$1:$T$2344,10,0)</f>
        <v>46</v>
      </c>
      <c r="E287" s="26">
        <f>VLOOKUP(A287,'Hospitalisation Details'!$A$1:$T$2344,11,0)</f>
        <v>2</v>
      </c>
      <c r="F287" s="28">
        <f>VLOOKUP(A287,'Medical Examinations'!$A$1:$L$2336,2,0)</f>
        <v>25.69</v>
      </c>
      <c r="G287" s="28">
        <f>VLOOKUP(A287,'Medical Examinations'!$A$1:$L$2336,4,0)</f>
        <v>4.78</v>
      </c>
      <c r="H287" s="30" t="str">
        <f>VLOOKUP(A287,'Medical Examinations'!$A$1:$L$2336,3,0)</f>
        <v>Overweight</v>
      </c>
      <c r="I287" s="30" t="str">
        <f>VLOOKUP(A287,'Medical Examinations'!$A$1:$L$2336,5,0)</f>
        <v>Normal</v>
      </c>
      <c r="J287" s="27" t="str">
        <f>VLOOKUP(A287,'Medical Examinations'!$A$1:$L$2336,6,0)</f>
        <v>yes</v>
      </c>
      <c r="K287" s="27" t="str">
        <f>VLOOKUP(A287,'Medical Examinations'!$A$1:$L$2336,7,0)</f>
        <v>No</v>
      </c>
      <c r="L287" s="27">
        <f>VLOOKUP(A287,'Medical Examinations'!$A$1:$L$2336,10,0)</f>
        <v>0</v>
      </c>
      <c r="M287" s="27" t="str">
        <f>VLOOKUP(A287,'Medical Examinations'!$A$1:$L$2336,12,0)</f>
        <v>yes</v>
      </c>
      <c r="N287" s="27" t="str">
        <f>VLOOKUP(A287,'Medical Examinations'!$A$1:$L$2336,8,0)</f>
        <v>No</v>
      </c>
      <c r="O287" s="29">
        <f>VLOOKUP(A287,'Hospitalisation Details'!$A$1:$T$2344,12,0)</f>
        <v>32430.22</v>
      </c>
      <c r="P287" s="29" t="str">
        <f>VLOOKUP(A287,'Hospitalisation Details'!$A$1:$T$2344,15,0)</f>
        <v>tier - 2</v>
      </c>
      <c r="Q287" s="29" t="str">
        <f>VLOOKUP(A287,'Hospitalisation Details'!$A$1:$T$2344,18,0)</f>
        <v>tier - 3</v>
      </c>
      <c r="R287" s="29" t="str">
        <f>VLOOKUP(A287,'Hospitalisation Details'!$A$1:$T$2344,20,0)</f>
        <v>R1011</v>
      </c>
    </row>
    <row r="288" spans="1:18">
      <c r="A288" t="s">
        <v>2082</v>
      </c>
      <c r="B288" s="22" t="str">
        <f>VLOOKUP(A288,'Customer Names'!A288:$E$2335,4,0)</f>
        <v>Jurgens</v>
      </c>
      <c r="C288" s="25">
        <f>VLOOKUP(A288,'Hospitalisation Details'!$A$1:$T$2344,9,0)</f>
        <v>26591</v>
      </c>
      <c r="D288" s="26">
        <f>VLOOKUP(A288,'Hospitalisation Details'!$A$1:$T$2344,10,0)</f>
        <v>50</v>
      </c>
      <c r="E288" s="26">
        <f>VLOOKUP(A288,'Hospitalisation Details'!$A$1:$T$2344,11,0)</f>
        <v>0</v>
      </c>
      <c r="F288" s="28">
        <f>VLOOKUP(A288,'Medical Examinations'!$A$1:$L$2336,2,0)</f>
        <v>25.46</v>
      </c>
      <c r="G288" s="28">
        <f>VLOOKUP(A288,'Medical Examinations'!$A$1:$L$2336,4,0)</f>
        <v>6.03</v>
      </c>
      <c r="H288" s="30" t="str">
        <f>VLOOKUP(A288,'Medical Examinations'!$A$1:$L$2336,3,0)</f>
        <v>Overweight</v>
      </c>
      <c r="I288" s="30" t="str">
        <f>VLOOKUP(A288,'Medical Examinations'!$A$1:$L$2336,5,0)</f>
        <v>Pre-diabetes</v>
      </c>
      <c r="J288" s="27" t="str">
        <f>VLOOKUP(A288,'Medical Examinations'!$A$1:$L$2336,6,0)</f>
        <v>No</v>
      </c>
      <c r="K288" s="27" t="str">
        <f>VLOOKUP(A288,'Medical Examinations'!$A$1:$L$2336,7,0)</f>
        <v>No</v>
      </c>
      <c r="L288" s="27">
        <f>VLOOKUP(A288,'Medical Examinations'!$A$1:$L$2336,10,0)</f>
        <v>2</v>
      </c>
      <c r="M288" s="27" t="str">
        <f>VLOOKUP(A288,'Medical Examinations'!$A$1:$L$2336,12,0)</f>
        <v>yes</v>
      </c>
      <c r="N288" s="27" t="str">
        <f>VLOOKUP(A288,'Medical Examinations'!$A$1:$L$2336,8,0)</f>
        <v>No</v>
      </c>
      <c r="O288" s="29">
        <f>VLOOKUP(A288,'Hospitalisation Details'!$A$1:$T$2344,12,0)</f>
        <v>32428.63</v>
      </c>
      <c r="P288" s="29" t="str">
        <f>VLOOKUP(A288,'Hospitalisation Details'!$A$1:$T$2344,15,0)</f>
        <v>tier - 2</v>
      </c>
      <c r="Q288" s="29" t="str">
        <f>VLOOKUP(A288,'Hospitalisation Details'!$A$1:$T$2344,18,0)</f>
        <v>tier - 2</v>
      </c>
      <c r="R288" s="29" t="str">
        <f>VLOOKUP(A288,'Hospitalisation Details'!$A$1:$T$2344,20,0)</f>
        <v>R1011</v>
      </c>
    </row>
    <row r="289" spans="1:18">
      <c r="A289" t="s">
        <v>2081</v>
      </c>
      <c r="B289" s="22" t="str">
        <f>VLOOKUP(A289,'Customer Names'!A289:$E$2335,4,0)</f>
        <v>Hackman</v>
      </c>
      <c r="C289" s="25">
        <f>VLOOKUP(A289,'Hospitalisation Details'!$A$1:$T$2344,9,0)</f>
        <v>31748</v>
      </c>
      <c r="D289" s="26">
        <f>VLOOKUP(A289,'Hospitalisation Details'!$A$1:$T$2344,10,0)</f>
        <v>36</v>
      </c>
      <c r="E289" s="26">
        <f>VLOOKUP(A289,'Hospitalisation Details'!$A$1:$T$2344,11,0)</f>
        <v>3</v>
      </c>
      <c r="F289" s="28">
        <f>VLOOKUP(A289,'Medical Examinations'!$A$1:$L$2336,2,0)</f>
        <v>31.83</v>
      </c>
      <c r="G289" s="28">
        <f>VLOOKUP(A289,'Medical Examinations'!$A$1:$L$2336,4,0)</f>
        <v>11.55</v>
      </c>
      <c r="H289" s="30" t="str">
        <f>VLOOKUP(A289,'Medical Examinations'!$A$1:$L$2336,3,0)</f>
        <v>Obesity</v>
      </c>
      <c r="I289" s="30" t="str">
        <f>VLOOKUP(A289,'Medical Examinations'!$A$1:$L$2336,5,0)</f>
        <v>Diabetes</v>
      </c>
      <c r="J289" s="27" t="str">
        <f>VLOOKUP(A289,'Medical Examinations'!$A$1:$L$2336,6,0)</f>
        <v>yes</v>
      </c>
      <c r="K289" s="27" t="str">
        <f>VLOOKUP(A289,'Medical Examinations'!$A$1:$L$2336,7,0)</f>
        <v>No</v>
      </c>
      <c r="L289" s="27">
        <f>VLOOKUP(A289,'Medical Examinations'!$A$1:$L$2336,10,0)</f>
        <v>1</v>
      </c>
      <c r="M289" s="27" t="str">
        <f>VLOOKUP(A289,'Medical Examinations'!$A$1:$L$2336,12,0)</f>
        <v>yes</v>
      </c>
      <c r="N289" s="27" t="str">
        <f>VLOOKUP(A289,'Medical Examinations'!$A$1:$L$2336,8,0)</f>
        <v>No</v>
      </c>
      <c r="O289" s="29">
        <f>VLOOKUP(A289,'Hospitalisation Details'!$A$1:$T$2344,12,0)</f>
        <v>32288.49</v>
      </c>
      <c r="P289" s="29" t="str">
        <f>VLOOKUP(A289,'Hospitalisation Details'!$A$1:$T$2344,15,0)</f>
        <v>tier - 2</v>
      </c>
      <c r="Q289" s="29" t="str">
        <f>VLOOKUP(A289,'Hospitalisation Details'!$A$1:$T$2344,18,0)</f>
        <v>tier - 2</v>
      </c>
      <c r="R289" s="29" t="str">
        <f>VLOOKUP(A289,'Hospitalisation Details'!$A$1:$T$2344,20,0)</f>
        <v>R1011</v>
      </c>
    </row>
    <row r="290" spans="1:18">
      <c r="A290" t="s">
        <v>2080</v>
      </c>
      <c r="B290" s="22" t="str">
        <f>VLOOKUP(A290,'Customer Names'!A290:$E$2335,4,0)</f>
        <v>Klarich</v>
      </c>
      <c r="C290" s="25">
        <f>VLOOKUP(A290,'Hospitalisation Details'!$A$1:$T$2344,9,0)</f>
        <v>27745</v>
      </c>
      <c r="D290" s="26">
        <f>VLOOKUP(A290,'Hospitalisation Details'!$A$1:$T$2344,10,0)</f>
        <v>47</v>
      </c>
      <c r="E290" s="26">
        <f>VLOOKUP(A290,'Hospitalisation Details'!$A$1:$T$2344,11,0)</f>
        <v>1</v>
      </c>
      <c r="F290" s="28">
        <f>VLOOKUP(A290,'Medical Examinations'!$A$1:$L$2336,2,0)</f>
        <v>24.43</v>
      </c>
      <c r="G290" s="28">
        <f>VLOOKUP(A290,'Medical Examinations'!$A$1:$L$2336,4,0)</f>
        <v>7.59</v>
      </c>
      <c r="H290" s="30" t="str">
        <f>VLOOKUP(A290,'Medical Examinations'!$A$1:$L$2336,3,0)</f>
        <v>Normal weight</v>
      </c>
      <c r="I290" s="30" t="str">
        <f>VLOOKUP(A290,'Medical Examinations'!$A$1:$L$2336,5,0)</f>
        <v>Diabetes</v>
      </c>
      <c r="J290" s="27" t="str">
        <f>VLOOKUP(A290,'Medical Examinations'!$A$1:$L$2336,6,0)</f>
        <v>yes</v>
      </c>
      <c r="K290" s="27" t="str">
        <f>VLOOKUP(A290,'Medical Examinations'!$A$1:$L$2336,7,0)</f>
        <v>No</v>
      </c>
      <c r="L290" s="27">
        <f>VLOOKUP(A290,'Medical Examinations'!$A$1:$L$2336,10,0)</f>
        <v>1</v>
      </c>
      <c r="M290" s="27" t="str">
        <f>VLOOKUP(A290,'Medical Examinations'!$A$1:$L$2336,12,0)</f>
        <v>yes</v>
      </c>
      <c r="N290" s="27" t="str">
        <f>VLOOKUP(A290,'Medical Examinations'!$A$1:$L$2336,8,0)</f>
        <v>No</v>
      </c>
      <c r="O290" s="29">
        <f>VLOOKUP(A290,'Hospitalisation Details'!$A$1:$T$2344,12,0)</f>
        <v>32259.96</v>
      </c>
      <c r="P290" s="29" t="str">
        <f>VLOOKUP(A290,'Hospitalisation Details'!$A$1:$T$2344,15,0)</f>
        <v>tier - 2</v>
      </c>
      <c r="Q290" s="29" t="str">
        <f>VLOOKUP(A290,'Hospitalisation Details'!$A$1:$T$2344,18,0)</f>
        <v>tier - 3</v>
      </c>
      <c r="R290" s="29" t="str">
        <f>VLOOKUP(A290,'Hospitalisation Details'!$A$1:$T$2344,20,0)</f>
        <v>R1012</v>
      </c>
    </row>
    <row r="291" spans="1:18">
      <c r="A291" t="s">
        <v>2079</v>
      </c>
      <c r="B291" s="22" t="str">
        <f>VLOOKUP(A291,'Customer Names'!A291:$E$2335,4,0)</f>
        <v>Schulten</v>
      </c>
      <c r="C291" s="25">
        <f>VLOOKUP(A291,'Hospitalisation Details'!$A$1:$T$2344,9,0)</f>
        <v>34585</v>
      </c>
      <c r="D291" s="26">
        <f>VLOOKUP(A291,'Hospitalisation Details'!$A$1:$T$2344,10,0)</f>
        <v>28</v>
      </c>
      <c r="E291" s="26">
        <f>VLOOKUP(A291,'Hospitalisation Details'!$A$1:$T$2344,11,0)</f>
        <v>0</v>
      </c>
      <c r="F291" s="28">
        <f>VLOOKUP(A291,'Medical Examinations'!$A$1:$L$2336,2,0)</f>
        <v>41.9</v>
      </c>
      <c r="G291" s="28">
        <f>VLOOKUP(A291,'Medical Examinations'!$A$1:$L$2336,4,0)</f>
        <v>4.26</v>
      </c>
      <c r="H291" s="30" t="str">
        <f>VLOOKUP(A291,'Medical Examinations'!$A$1:$L$2336,3,0)</f>
        <v>Obesity</v>
      </c>
      <c r="I291" s="30" t="str">
        <f>VLOOKUP(A291,'Medical Examinations'!$A$1:$L$2336,5,0)</f>
        <v>Normal</v>
      </c>
      <c r="J291" s="27" t="str">
        <f>VLOOKUP(A291,'Medical Examinations'!$A$1:$L$2336,6,0)</f>
        <v>No</v>
      </c>
      <c r="K291" s="27" t="str">
        <f>VLOOKUP(A291,'Medical Examinations'!$A$1:$L$2336,7,0)</f>
        <v>No</v>
      </c>
      <c r="L291" s="27">
        <f>VLOOKUP(A291,'Medical Examinations'!$A$1:$L$2336,10,0)</f>
        <v>0</v>
      </c>
      <c r="M291" s="27" t="str">
        <f>VLOOKUP(A291,'Medical Examinations'!$A$1:$L$2336,12,0)</f>
        <v>yes</v>
      </c>
      <c r="N291" s="27" t="str">
        <f>VLOOKUP(A291,'Medical Examinations'!$A$1:$L$2336,8,0)</f>
        <v>No</v>
      </c>
      <c r="O291" s="29">
        <f>VLOOKUP(A291,'Hospitalisation Details'!$A$1:$T$2344,12,0)</f>
        <v>32222.81</v>
      </c>
      <c r="P291" s="29" t="str">
        <f>VLOOKUP(A291,'Hospitalisation Details'!$A$1:$T$2344,15,0)</f>
        <v>tier - 2</v>
      </c>
      <c r="Q291" s="29" t="str">
        <f>VLOOKUP(A291,'Hospitalisation Details'!$A$1:$T$2344,18,0)</f>
        <v>tier - 1</v>
      </c>
      <c r="R291" s="29" t="str">
        <f>VLOOKUP(A291,'Hospitalisation Details'!$A$1:$T$2344,20,0)</f>
        <v>R1011</v>
      </c>
    </row>
    <row r="292" spans="1:18">
      <c r="A292" t="s">
        <v>2078</v>
      </c>
      <c r="B292" s="22" t="str">
        <f>VLOOKUP(A292,'Customer Names'!A292:$E$2335,4,0)</f>
        <v>Fagerstrom</v>
      </c>
      <c r="C292" s="25">
        <f>VLOOKUP(A292,'Hospitalisation Details'!$A$1:$T$2344,9,0)</f>
        <v>25457</v>
      </c>
      <c r="D292" s="26">
        <f>VLOOKUP(A292,'Hospitalisation Details'!$A$1:$T$2344,10,0)</f>
        <v>53</v>
      </c>
      <c r="E292" s="26">
        <f>VLOOKUP(A292,'Hospitalisation Details'!$A$1:$T$2344,11,0)</f>
        <v>0</v>
      </c>
      <c r="F292" s="28">
        <f>VLOOKUP(A292,'Medical Examinations'!$A$1:$L$2336,2,0)</f>
        <v>22.88</v>
      </c>
      <c r="G292" s="28">
        <f>VLOOKUP(A292,'Medical Examinations'!$A$1:$L$2336,4,0)</f>
        <v>5.9</v>
      </c>
      <c r="H292" s="30" t="str">
        <f>VLOOKUP(A292,'Medical Examinations'!$A$1:$L$2336,3,0)</f>
        <v>Normal weight</v>
      </c>
      <c r="I292" s="30" t="str">
        <f>VLOOKUP(A292,'Medical Examinations'!$A$1:$L$2336,5,0)</f>
        <v>Pre-diabetes</v>
      </c>
      <c r="J292" s="27" t="str">
        <f>VLOOKUP(A292,'Medical Examinations'!$A$1:$L$2336,6,0)</f>
        <v>yes</v>
      </c>
      <c r="K292" s="27" t="str">
        <f>VLOOKUP(A292,'Medical Examinations'!$A$1:$L$2336,7,0)</f>
        <v>No</v>
      </c>
      <c r="L292" s="27">
        <f>VLOOKUP(A292,'Medical Examinations'!$A$1:$L$2336,10,0)</f>
        <v>1</v>
      </c>
      <c r="M292" s="27" t="str">
        <f>VLOOKUP(A292,'Medical Examinations'!$A$1:$L$2336,12,0)</f>
        <v>yes</v>
      </c>
      <c r="N292" s="27" t="str">
        <f>VLOOKUP(A292,'Medical Examinations'!$A$1:$L$2336,8,0)</f>
        <v>Yes</v>
      </c>
      <c r="O292" s="29">
        <f>VLOOKUP(A292,'Hospitalisation Details'!$A$1:$T$2344,12,0)</f>
        <v>32192.76</v>
      </c>
      <c r="P292" s="29" t="str">
        <f>VLOOKUP(A292,'Hospitalisation Details'!$A$1:$T$2344,15,0)</f>
        <v>tier - 1</v>
      </c>
      <c r="Q292" s="29" t="str">
        <f>VLOOKUP(A292,'Hospitalisation Details'!$A$1:$T$2344,18,0)</f>
        <v>tier - 2</v>
      </c>
      <c r="R292" s="29" t="str">
        <f>VLOOKUP(A292,'Hospitalisation Details'!$A$1:$T$2344,20,0)</f>
        <v>R1011</v>
      </c>
    </row>
    <row r="293" spans="1:18">
      <c r="A293" t="s">
        <v>2077</v>
      </c>
      <c r="B293" s="22" t="str">
        <f>VLOOKUP(A293,'Customer Names'!A293:$E$2335,4,0)</f>
        <v>Bien</v>
      </c>
      <c r="C293" s="25">
        <f>VLOOKUP(A293,'Hospitalisation Details'!$A$1:$T$2344,9,0)</f>
        <v>28804</v>
      </c>
      <c r="D293" s="26">
        <f>VLOOKUP(A293,'Hospitalisation Details'!$A$1:$T$2344,10,0)</f>
        <v>44</v>
      </c>
      <c r="E293" s="26">
        <f>VLOOKUP(A293,'Hospitalisation Details'!$A$1:$T$2344,11,0)</f>
        <v>2</v>
      </c>
      <c r="F293" s="28">
        <f>VLOOKUP(A293,'Medical Examinations'!$A$1:$L$2336,2,0)</f>
        <v>29.734999999999999</v>
      </c>
      <c r="G293" s="28">
        <f>VLOOKUP(A293,'Medical Examinations'!$A$1:$L$2336,4,0)</f>
        <v>7.79</v>
      </c>
      <c r="H293" s="30" t="str">
        <f>VLOOKUP(A293,'Medical Examinations'!$A$1:$L$2336,3,0)</f>
        <v>Overweight</v>
      </c>
      <c r="I293" s="30" t="str">
        <f>VLOOKUP(A293,'Medical Examinations'!$A$1:$L$2336,5,0)</f>
        <v>Diabetes</v>
      </c>
      <c r="J293" s="27" t="str">
        <f>VLOOKUP(A293,'Medical Examinations'!$A$1:$L$2336,6,0)</f>
        <v>No</v>
      </c>
      <c r="K293" s="27" t="str">
        <f>VLOOKUP(A293,'Medical Examinations'!$A$1:$L$2336,7,0)</f>
        <v>No</v>
      </c>
      <c r="L293" s="27">
        <f>VLOOKUP(A293,'Medical Examinations'!$A$1:$L$2336,10,0)</f>
        <v>0</v>
      </c>
      <c r="M293" s="27" t="str">
        <f>VLOOKUP(A293,'Medical Examinations'!$A$1:$L$2336,12,0)</f>
        <v>No</v>
      </c>
      <c r="N293" s="27" t="str">
        <f>VLOOKUP(A293,'Medical Examinations'!$A$1:$L$2336,8,0)</f>
        <v>No</v>
      </c>
      <c r="O293" s="29">
        <f>VLOOKUP(A293,'Hospitalisation Details'!$A$1:$T$2344,12,0)</f>
        <v>32108.66</v>
      </c>
      <c r="P293" s="29" t="str">
        <f>VLOOKUP(A293,'Hospitalisation Details'!$A$1:$T$2344,15,0)</f>
        <v>tier - 1</v>
      </c>
      <c r="Q293" s="29" t="str">
        <f>VLOOKUP(A293,'Hospitalisation Details'!$A$1:$T$2344,18,0)</f>
        <v>tier - 3</v>
      </c>
      <c r="R293" s="29" t="str">
        <f>VLOOKUP(A293,'Hospitalisation Details'!$A$1:$T$2344,20,0)</f>
        <v>R1017</v>
      </c>
    </row>
    <row r="294" spans="1:18">
      <c r="A294" t="s">
        <v>2076</v>
      </c>
      <c r="B294" s="22" t="str">
        <f>VLOOKUP(A294,'Customer Names'!A294:$E$2335,4,0)</f>
        <v>Hess</v>
      </c>
      <c r="C294" s="25">
        <f>VLOOKUP(A294,'Hospitalisation Details'!$A$1:$T$2344,9,0)</f>
        <v>34225</v>
      </c>
      <c r="D294" s="26">
        <f>VLOOKUP(A294,'Hospitalisation Details'!$A$1:$T$2344,10,0)</f>
        <v>29</v>
      </c>
      <c r="E294" s="26">
        <f>VLOOKUP(A294,'Hospitalisation Details'!$A$1:$T$2344,11,0)</f>
        <v>0</v>
      </c>
      <c r="F294" s="28">
        <f>VLOOKUP(A294,'Medical Examinations'!$A$1:$L$2336,2,0)</f>
        <v>40.74</v>
      </c>
      <c r="G294" s="28">
        <f>VLOOKUP(A294,'Medical Examinations'!$A$1:$L$2336,4,0)</f>
        <v>5.28</v>
      </c>
      <c r="H294" s="30" t="str">
        <f>VLOOKUP(A294,'Medical Examinations'!$A$1:$L$2336,3,0)</f>
        <v>Obesity</v>
      </c>
      <c r="I294" s="30" t="str">
        <f>VLOOKUP(A294,'Medical Examinations'!$A$1:$L$2336,5,0)</f>
        <v>Normal</v>
      </c>
      <c r="J294" s="27" t="str">
        <f>VLOOKUP(A294,'Medical Examinations'!$A$1:$L$2336,6,0)</f>
        <v>No</v>
      </c>
      <c r="K294" s="27" t="str">
        <f>VLOOKUP(A294,'Medical Examinations'!$A$1:$L$2336,7,0)</f>
        <v>No</v>
      </c>
      <c r="L294" s="27">
        <f>VLOOKUP(A294,'Medical Examinations'!$A$1:$L$2336,10,0)</f>
        <v>1</v>
      </c>
      <c r="M294" s="27" t="str">
        <f>VLOOKUP(A294,'Medical Examinations'!$A$1:$L$2336,12,0)</f>
        <v>yes</v>
      </c>
      <c r="N294" s="27" t="str">
        <f>VLOOKUP(A294,'Medical Examinations'!$A$1:$L$2336,8,0)</f>
        <v>Yes</v>
      </c>
      <c r="O294" s="29">
        <f>VLOOKUP(A294,'Hospitalisation Details'!$A$1:$T$2344,12,0)</f>
        <v>32086.21</v>
      </c>
      <c r="P294" s="29" t="str">
        <f>VLOOKUP(A294,'Hospitalisation Details'!$A$1:$T$2344,15,0)</f>
        <v>tier - 1</v>
      </c>
      <c r="Q294" s="29" t="str">
        <f>VLOOKUP(A294,'Hospitalisation Details'!$A$1:$T$2344,18,0)</f>
        <v>tier - 3</v>
      </c>
      <c r="R294" s="29" t="str">
        <f>VLOOKUP(A294,'Hospitalisation Details'!$A$1:$T$2344,20,0)</f>
        <v>R1011</v>
      </c>
    </row>
    <row r="295" spans="1:18">
      <c r="A295" t="s">
        <v>2075</v>
      </c>
      <c r="B295" s="22" t="str">
        <f>VLOOKUP(A295,'Customer Names'!A295:$E$2335,4,0)</f>
        <v>Shaw</v>
      </c>
      <c r="C295" s="25">
        <f>VLOOKUP(A295,'Hospitalisation Details'!$A$1:$T$2344,9,0)</f>
        <v>26563</v>
      </c>
      <c r="D295" s="26">
        <f>VLOOKUP(A295,'Hospitalisation Details'!$A$1:$T$2344,10,0)</f>
        <v>50</v>
      </c>
      <c r="E295" s="26">
        <f>VLOOKUP(A295,'Hospitalisation Details'!$A$1:$T$2344,11,0)</f>
        <v>0</v>
      </c>
      <c r="F295" s="28">
        <f>VLOOKUP(A295,'Medical Examinations'!$A$1:$L$2336,2,0)</f>
        <v>24.14</v>
      </c>
      <c r="G295" s="28">
        <f>VLOOKUP(A295,'Medical Examinations'!$A$1:$L$2336,4,0)</f>
        <v>5.87</v>
      </c>
      <c r="H295" s="30" t="str">
        <f>VLOOKUP(A295,'Medical Examinations'!$A$1:$L$2336,3,0)</f>
        <v>Normal weight</v>
      </c>
      <c r="I295" s="30" t="str">
        <f>VLOOKUP(A295,'Medical Examinations'!$A$1:$L$2336,5,0)</f>
        <v>Pre-diabetes</v>
      </c>
      <c r="J295" s="27" t="str">
        <f>VLOOKUP(A295,'Medical Examinations'!$A$1:$L$2336,6,0)</f>
        <v>No</v>
      </c>
      <c r="K295" s="27" t="str">
        <f>VLOOKUP(A295,'Medical Examinations'!$A$1:$L$2336,7,0)</f>
        <v>No</v>
      </c>
      <c r="L295" s="27">
        <f>VLOOKUP(A295,'Medical Examinations'!$A$1:$L$2336,10,0)</f>
        <v>2</v>
      </c>
      <c r="M295" s="27" t="str">
        <f>VLOOKUP(A295,'Medical Examinations'!$A$1:$L$2336,12,0)</f>
        <v>yes</v>
      </c>
      <c r="N295" s="27" t="str">
        <f>VLOOKUP(A295,'Medical Examinations'!$A$1:$L$2336,8,0)</f>
        <v>No</v>
      </c>
      <c r="O295" s="29">
        <f>VLOOKUP(A295,'Hospitalisation Details'!$A$1:$T$2344,12,0)</f>
        <v>31980.89</v>
      </c>
      <c r="P295" s="29" t="str">
        <f>VLOOKUP(A295,'Hospitalisation Details'!$A$1:$T$2344,15,0)</f>
        <v>tier - 2</v>
      </c>
      <c r="Q295" s="29" t="str">
        <f>VLOOKUP(A295,'Hospitalisation Details'!$A$1:$T$2344,18,0)</f>
        <v>tier - 1</v>
      </c>
      <c r="R295" s="29" t="str">
        <f>VLOOKUP(A295,'Hospitalisation Details'!$A$1:$T$2344,20,0)</f>
        <v>R1011</v>
      </c>
    </row>
    <row r="296" spans="1:18">
      <c r="A296" t="s">
        <v>2074</v>
      </c>
      <c r="B296" s="22" t="str">
        <f>VLOOKUP(A296,'Customer Names'!A296:$E$2335,4,0)</f>
        <v>Williams</v>
      </c>
      <c r="C296" s="25">
        <f>VLOOKUP(A296,'Hospitalisation Details'!$A$1:$T$2344,9,0)</f>
        <v>27662</v>
      </c>
      <c r="D296" s="26">
        <f>VLOOKUP(A296,'Hospitalisation Details'!$A$1:$T$2344,10,0)</f>
        <v>47</v>
      </c>
      <c r="E296" s="26">
        <f>VLOOKUP(A296,'Hospitalisation Details'!$A$1:$T$2344,11,0)</f>
        <v>1</v>
      </c>
      <c r="F296" s="28">
        <f>VLOOKUP(A296,'Medical Examinations'!$A$1:$L$2336,2,0)</f>
        <v>25.15</v>
      </c>
      <c r="G296" s="28">
        <f>VLOOKUP(A296,'Medical Examinations'!$A$1:$L$2336,4,0)</f>
        <v>9.08</v>
      </c>
      <c r="H296" s="30" t="str">
        <f>VLOOKUP(A296,'Medical Examinations'!$A$1:$L$2336,3,0)</f>
        <v>Overweight</v>
      </c>
      <c r="I296" s="30" t="str">
        <f>VLOOKUP(A296,'Medical Examinations'!$A$1:$L$2336,5,0)</f>
        <v>Diabetes</v>
      </c>
      <c r="J296" s="27" t="str">
        <f>VLOOKUP(A296,'Medical Examinations'!$A$1:$L$2336,6,0)</f>
        <v>yes</v>
      </c>
      <c r="K296" s="27" t="str">
        <f>VLOOKUP(A296,'Medical Examinations'!$A$1:$L$2336,7,0)</f>
        <v>No</v>
      </c>
      <c r="L296" s="27">
        <f>VLOOKUP(A296,'Medical Examinations'!$A$1:$L$2336,10,0)</f>
        <v>1</v>
      </c>
      <c r="M296" s="27" t="str">
        <f>VLOOKUP(A296,'Medical Examinations'!$A$1:$L$2336,12,0)</f>
        <v>yes</v>
      </c>
      <c r="N296" s="27" t="str">
        <f>VLOOKUP(A296,'Medical Examinations'!$A$1:$L$2336,8,0)</f>
        <v>No</v>
      </c>
      <c r="O296" s="29">
        <f>VLOOKUP(A296,'Hospitalisation Details'!$A$1:$T$2344,12,0)</f>
        <v>31897.1</v>
      </c>
      <c r="P296" s="29" t="str">
        <f>VLOOKUP(A296,'Hospitalisation Details'!$A$1:$T$2344,15,0)</f>
        <v>tier - 2</v>
      </c>
      <c r="Q296" s="29" t="str">
        <f>VLOOKUP(A296,'Hospitalisation Details'!$A$1:$T$2344,18,0)</f>
        <v>tier - 3</v>
      </c>
      <c r="R296" s="29" t="str">
        <f>VLOOKUP(A296,'Hospitalisation Details'!$A$1:$T$2344,20,0)</f>
        <v>R1011</v>
      </c>
    </row>
    <row r="297" spans="1:18">
      <c r="A297" t="s">
        <v>2073</v>
      </c>
      <c r="B297" s="22" t="str">
        <f>VLOOKUP(A297,'Customer Names'!A297:$E$2335,4,0)</f>
        <v>Menzies</v>
      </c>
      <c r="C297" s="25">
        <f>VLOOKUP(A297,'Hospitalisation Details'!$A$1:$T$2344,9,0)</f>
        <v>30935</v>
      </c>
      <c r="D297" s="26">
        <f>VLOOKUP(A297,'Hospitalisation Details'!$A$1:$T$2344,10,0)</f>
        <v>38</v>
      </c>
      <c r="E297" s="26">
        <f>VLOOKUP(A297,'Hospitalisation Details'!$A$1:$T$2344,11,0)</f>
        <v>3</v>
      </c>
      <c r="F297" s="28">
        <f>VLOOKUP(A297,'Medical Examinations'!$A$1:$L$2336,2,0)</f>
        <v>28.71</v>
      </c>
      <c r="G297" s="28">
        <f>VLOOKUP(A297,'Medical Examinations'!$A$1:$L$2336,4,0)</f>
        <v>5.2</v>
      </c>
      <c r="H297" s="30" t="str">
        <f>VLOOKUP(A297,'Medical Examinations'!$A$1:$L$2336,3,0)</f>
        <v>Overweight</v>
      </c>
      <c r="I297" s="30" t="str">
        <f>VLOOKUP(A297,'Medical Examinations'!$A$1:$L$2336,5,0)</f>
        <v>Normal</v>
      </c>
      <c r="J297" s="27" t="str">
        <f>VLOOKUP(A297,'Medical Examinations'!$A$1:$L$2336,6,0)</f>
        <v>No</v>
      </c>
      <c r="K297" s="27" t="str">
        <f>VLOOKUP(A297,'Medical Examinations'!$A$1:$L$2336,7,0)</f>
        <v>No</v>
      </c>
      <c r="L297" s="27">
        <f>VLOOKUP(A297,'Medical Examinations'!$A$1:$L$2336,10,0)</f>
        <v>1</v>
      </c>
      <c r="M297" s="27" t="str">
        <f>VLOOKUP(A297,'Medical Examinations'!$A$1:$L$2336,12,0)</f>
        <v>yes</v>
      </c>
      <c r="N297" s="27" t="str">
        <f>VLOOKUP(A297,'Medical Examinations'!$A$1:$L$2336,8,0)</f>
        <v>No</v>
      </c>
      <c r="O297" s="29">
        <f>VLOOKUP(A297,'Hospitalisation Details'!$A$1:$T$2344,12,0)</f>
        <v>31743.919999999998</v>
      </c>
      <c r="P297" s="29" t="str">
        <f>VLOOKUP(A297,'Hospitalisation Details'!$A$1:$T$2344,15,0)</f>
        <v>tier - 2</v>
      </c>
      <c r="Q297" s="29" t="str">
        <f>VLOOKUP(A297,'Hospitalisation Details'!$A$1:$T$2344,18,0)</f>
        <v>tier - 1</v>
      </c>
      <c r="R297" s="29" t="str">
        <f>VLOOKUP(A297,'Hospitalisation Details'!$A$1:$T$2344,20,0)</f>
        <v>R1011</v>
      </c>
    </row>
    <row r="298" spans="1:18">
      <c r="A298" t="s">
        <v>2072</v>
      </c>
      <c r="B298" s="22" t="str">
        <f>VLOOKUP(A298,'Customer Names'!A298:$E$2335,4,0)</f>
        <v>Buehler</v>
      </c>
      <c r="C298" s="25">
        <f>VLOOKUP(A298,'Hospitalisation Details'!$A$1:$T$2344,9,0)</f>
        <v>28412</v>
      </c>
      <c r="D298" s="26">
        <f>VLOOKUP(A298,'Hospitalisation Details'!$A$1:$T$2344,10,0)</f>
        <v>45</v>
      </c>
      <c r="E298" s="26">
        <f>VLOOKUP(A298,'Hospitalisation Details'!$A$1:$T$2344,11,0)</f>
        <v>2</v>
      </c>
      <c r="F298" s="28">
        <f>VLOOKUP(A298,'Medical Examinations'!$A$1:$L$2336,2,0)</f>
        <v>23</v>
      </c>
      <c r="G298" s="28">
        <f>VLOOKUP(A298,'Medical Examinations'!$A$1:$L$2336,4,0)</f>
        <v>5.48</v>
      </c>
      <c r="H298" s="30" t="str">
        <f>VLOOKUP(A298,'Medical Examinations'!$A$1:$L$2336,3,0)</f>
        <v>Normal weight</v>
      </c>
      <c r="I298" s="30" t="str">
        <f>VLOOKUP(A298,'Medical Examinations'!$A$1:$L$2336,5,0)</f>
        <v>Normal</v>
      </c>
      <c r="J298" s="27" t="str">
        <f>VLOOKUP(A298,'Medical Examinations'!$A$1:$L$2336,6,0)</f>
        <v>No</v>
      </c>
      <c r="K298" s="27" t="str">
        <f>VLOOKUP(A298,'Medical Examinations'!$A$1:$L$2336,7,0)</f>
        <v>No</v>
      </c>
      <c r="L298" s="27">
        <f>VLOOKUP(A298,'Medical Examinations'!$A$1:$L$2336,10,0)</f>
        <v>0</v>
      </c>
      <c r="M298" s="27" t="str">
        <f>VLOOKUP(A298,'Medical Examinations'!$A$1:$L$2336,12,0)</f>
        <v>yes</v>
      </c>
      <c r="N298" s="27" t="str">
        <f>VLOOKUP(A298,'Medical Examinations'!$A$1:$L$2336,8,0)</f>
        <v>No</v>
      </c>
      <c r="O298" s="29">
        <f>VLOOKUP(A298,'Hospitalisation Details'!$A$1:$T$2344,12,0)</f>
        <v>31736.7</v>
      </c>
      <c r="P298" s="29" t="str">
        <f>VLOOKUP(A298,'Hospitalisation Details'!$A$1:$T$2344,15,0)</f>
        <v>tier - 2</v>
      </c>
      <c r="Q298" s="29" t="str">
        <f>VLOOKUP(A298,'Hospitalisation Details'!$A$1:$T$2344,18,0)</f>
        <v>tier - 2</v>
      </c>
      <c r="R298" s="29" t="str">
        <f>VLOOKUP(A298,'Hospitalisation Details'!$A$1:$T$2344,20,0)</f>
        <v>R1012</v>
      </c>
    </row>
    <row r="299" spans="1:18">
      <c r="A299" t="s">
        <v>2071</v>
      </c>
      <c r="B299" s="22" t="str">
        <f>VLOOKUP(A299,'Customer Names'!A299:$E$2335,4,0)</f>
        <v>Degen</v>
      </c>
      <c r="C299" s="25">
        <f>VLOOKUP(A299,'Hospitalisation Details'!$A$1:$T$2344,9,0)</f>
        <v>22263</v>
      </c>
      <c r="D299" s="26">
        <f>VLOOKUP(A299,'Hospitalisation Details'!$A$1:$T$2344,10,0)</f>
        <v>62</v>
      </c>
      <c r="E299" s="26">
        <f>VLOOKUP(A299,'Hospitalisation Details'!$A$1:$T$2344,11,0)</f>
        <v>1</v>
      </c>
      <c r="F299" s="28">
        <f>VLOOKUP(A299,'Medical Examinations'!$A$1:$L$2336,2,0)</f>
        <v>36.86</v>
      </c>
      <c r="G299" s="28">
        <f>VLOOKUP(A299,'Medical Examinations'!$A$1:$L$2336,4,0)</f>
        <v>11.95</v>
      </c>
      <c r="H299" s="30" t="str">
        <f>VLOOKUP(A299,'Medical Examinations'!$A$1:$L$2336,3,0)</f>
        <v>Obesity</v>
      </c>
      <c r="I299" s="30" t="str">
        <f>VLOOKUP(A299,'Medical Examinations'!$A$1:$L$2336,5,0)</f>
        <v>Diabetes</v>
      </c>
      <c r="J299" s="27" t="str">
        <f>VLOOKUP(A299,'Medical Examinations'!$A$1:$L$2336,6,0)</f>
        <v>No</v>
      </c>
      <c r="K299" s="27" t="str">
        <f>VLOOKUP(A299,'Medical Examinations'!$A$1:$L$2336,7,0)</f>
        <v>No</v>
      </c>
      <c r="L299" s="27">
        <f>VLOOKUP(A299,'Medical Examinations'!$A$1:$L$2336,10,0)</f>
        <v>0</v>
      </c>
      <c r="M299" s="27" t="str">
        <f>VLOOKUP(A299,'Medical Examinations'!$A$1:$L$2336,12,0)</f>
        <v>No</v>
      </c>
      <c r="N299" s="27" t="str">
        <f>VLOOKUP(A299,'Medical Examinations'!$A$1:$L$2336,8,0)</f>
        <v>No</v>
      </c>
      <c r="O299" s="29">
        <f>VLOOKUP(A299,'Hospitalisation Details'!$A$1:$T$2344,12,0)</f>
        <v>31620</v>
      </c>
      <c r="P299" s="29" t="str">
        <f>VLOOKUP(A299,'Hospitalisation Details'!$A$1:$T$2344,15,0)</f>
        <v>tier - 2</v>
      </c>
      <c r="Q299" s="29" t="str">
        <f>VLOOKUP(A299,'Hospitalisation Details'!$A$1:$T$2344,18,0)</f>
        <v>tier - 1</v>
      </c>
      <c r="R299" s="29" t="str">
        <f>VLOOKUP(A299,'Hospitalisation Details'!$A$1:$T$2344,20,0)</f>
        <v>R1024</v>
      </c>
    </row>
    <row r="300" spans="1:18">
      <c r="A300" t="s">
        <v>2070</v>
      </c>
      <c r="B300" s="22" t="str">
        <f>VLOOKUP(A300,'Customer Names'!A300:$E$2335,4,0)</f>
        <v>Arsenault</v>
      </c>
      <c r="C300" s="25">
        <f>VLOOKUP(A300,'Hospitalisation Details'!$A$1:$T$2344,9,0)</f>
        <v>27696</v>
      </c>
      <c r="D300" s="26">
        <f>VLOOKUP(A300,'Hospitalisation Details'!$A$1:$T$2344,10,0)</f>
        <v>47</v>
      </c>
      <c r="E300" s="26">
        <f>VLOOKUP(A300,'Hospitalisation Details'!$A$1:$T$2344,11,0)</f>
        <v>1</v>
      </c>
      <c r="F300" s="28">
        <f>VLOOKUP(A300,'Medical Examinations'!$A$1:$L$2336,2,0)</f>
        <v>24.25</v>
      </c>
      <c r="G300" s="28">
        <f>VLOOKUP(A300,'Medical Examinations'!$A$1:$L$2336,4,0)</f>
        <v>8.6999999999999993</v>
      </c>
      <c r="H300" s="30" t="str">
        <f>VLOOKUP(A300,'Medical Examinations'!$A$1:$L$2336,3,0)</f>
        <v>Normal weight</v>
      </c>
      <c r="I300" s="30" t="str">
        <f>VLOOKUP(A300,'Medical Examinations'!$A$1:$L$2336,5,0)</f>
        <v>Diabetes</v>
      </c>
      <c r="J300" s="27" t="str">
        <f>VLOOKUP(A300,'Medical Examinations'!$A$1:$L$2336,6,0)</f>
        <v>yes</v>
      </c>
      <c r="K300" s="27" t="str">
        <f>VLOOKUP(A300,'Medical Examinations'!$A$1:$L$2336,7,0)</f>
        <v>No</v>
      </c>
      <c r="L300" s="27">
        <f>VLOOKUP(A300,'Medical Examinations'!$A$1:$L$2336,10,0)</f>
        <v>1</v>
      </c>
      <c r="M300" s="27" t="str">
        <f>VLOOKUP(A300,'Medical Examinations'!$A$1:$L$2336,12,0)</f>
        <v>yes</v>
      </c>
      <c r="N300" s="27" t="str">
        <f>VLOOKUP(A300,'Medical Examinations'!$A$1:$L$2336,8,0)</f>
        <v>No</v>
      </c>
      <c r="O300" s="29">
        <f>VLOOKUP(A300,'Hospitalisation Details'!$A$1:$T$2344,12,0)</f>
        <v>31591.82</v>
      </c>
      <c r="P300" s="29" t="str">
        <f>VLOOKUP(A300,'Hospitalisation Details'!$A$1:$T$2344,15,0)</f>
        <v>tier - 2</v>
      </c>
      <c r="Q300" s="29" t="str">
        <f>VLOOKUP(A300,'Hospitalisation Details'!$A$1:$T$2344,18,0)</f>
        <v>tier - 1</v>
      </c>
      <c r="R300" s="29" t="str">
        <f>VLOOKUP(A300,'Hospitalisation Details'!$A$1:$T$2344,20,0)</f>
        <v>R1011</v>
      </c>
    </row>
    <row r="301" spans="1:18">
      <c r="A301" t="s">
        <v>2069</v>
      </c>
      <c r="B301" s="22" t="str">
        <f>VLOOKUP(A301,'Customer Names'!A301:$E$2335,4,0)</f>
        <v>Hoff</v>
      </c>
      <c r="C301" s="25">
        <f>VLOOKUP(A301,'Hospitalisation Details'!$A$1:$T$2344,9,0)</f>
        <v>27310</v>
      </c>
      <c r="D301" s="26">
        <f>VLOOKUP(A301,'Hospitalisation Details'!$A$1:$T$2344,10,0)</f>
        <v>48</v>
      </c>
      <c r="E301" s="26">
        <f>VLOOKUP(A301,'Hospitalisation Details'!$A$1:$T$2344,11,0)</f>
        <v>0</v>
      </c>
      <c r="F301" s="28">
        <f>VLOOKUP(A301,'Medical Examinations'!$A$1:$L$2336,2,0)</f>
        <v>23.85</v>
      </c>
      <c r="G301" s="28">
        <f>VLOOKUP(A301,'Medical Examinations'!$A$1:$L$2336,4,0)</f>
        <v>7.84</v>
      </c>
      <c r="H301" s="30" t="str">
        <f>VLOOKUP(A301,'Medical Examinations'!$A$1:$L$2336,3,0)</f>
        <v>Normal weight</v>
      </c>
      <c r="I301" s="30" t="str">
        <f>VLOOKUP(A301,'Medical Examinations'!$A$1:$L$2336,5,0)</f>
        <v>Diabetes</v>
      </c>
      <c r="J301" s="27" t="str">
        <f>VLOOKUP(A301,'Medical Examinations'!$A$1:$L$2336,6,0)</f>
        <v>No</v>
      </c>
      <c r="K301" s="27" t="str">
        <f>VLOOKUP(A301,'Medical Examinations'!$A$1:$L$2336,7,0)</f>
        <v>No</v>
      </c>
      <c r="L301" s="27">
        <f>VLOOKUP(A301,'Medical Examinations'!$A$1:$L$2336,10,0)</f>
        <v>0</v>
      </c>
      <c r="M301" s="27" t="str">
        <f>VLOOKUP(A301,'Medical Examinations'!$A$1:$L$2336,12,0)</f>
        <v>yes</v>
      </c>
      <c r="N301" s="27" t="str">
        <f>VLOOKUP(A301,'Medical Examinations'!$A$1:$L$2336,8,0)</f>
        <v>No</v>
      </c>
      <c r="O301" s="29">
        <f>VLOOKUP(A301,'Hospitalisation Details'!$A$1:$T$2344,12,0)</f>
        <v>31368.81</v>
      </c>
      <c r="P301" s="29" t="str">
        <f>VLOOKUP(A301,'Hospitalisation Details'!$A$1:$T$2344,15,0)</f>
        <v>tier - 2</v>
      </c>
      <c r="Q301" s="29" t="str">
        <f>VLOOKUP(A301,'Hospitalisation Details'!$A$1:$T$2344,18,0)</f>
        <v>tier - 3</v>
      </c>
      <c r="R301" s="29" t="str">
        <f>VLOOKUP(A301,'Hospitalisation Details'!$A$1:$T$2344,20,0)</f>
        <v>R1011</v>
      </c>
    </row>
    <row r="302" spans="1:18">
      <c r="A302" t="s">
        <v>2068</v>
      </c>
      <c r="B302" s="22" t="str">
        <f>VLOOKUP(A302,'Customer Names'!A302:$E$2335,4,0)</f>
        <v>Hall</v>
      </c>
      <c r="C302" s="25">
        <f>VLOOKUP(A302,'Hospitalisation Details'!$A$1:$T$2344,9,0)</f>
        <v>34969</v>
      </c>
      <c r="D302" s="26">
        <f>VLOOKUP(A302,'Hospitalisation Details'!$A$1:$T$2344,10,0)</f>
        <v>27</v>
      </c>
      <c r="E302" s="26">
        <f>VLOOKUP(A302,'Hospitalisation Details'!$A$1:$T$2344,11,0)</f>
        <v>0</v>
      </c>
      <c r="F302" s="28">
        <f>VLOOKUP(A302,'Medical Examinations'!$A$1:$L$2336,2,0)</f>
        <v>40.020000000000003</v>
      </c>
      <c r="G302" s="28">
        <f>VLOOKUP(A302,'Medical Examinations'!$A$1:$L$2336,4,0)</f>
        <v>5.19</v>
      </c>
      <c r="H302" s="30" t="str">
        <f>VLOOKUP(A302,'Medical Examinations'!$A$1:$L$2336,3,0)</f>
        <v>Obesity</v>
      </c>
      <c r="I302" s="30" t="str">
        <f>VLOOKUP(A302,'Medical Examinations'!$A$1:$L$2336,5,0)</f>
        <v>Normal</v>
      </c>
      <c r="J302" s="27" t="str">
        <f>VLOOKUP(A302,'Medical Examinations'!$A$1:$L$2336,6,0)</f>
        <v>yes</v>
      </c>
      <c r="K302" s="27" t="str">
        <f>VLOOKUP(A302,'Medical Examinations'!$A$1:$L$2336,7,0)</f>
        <v>No</v>
      </c>
      <c r="L302" s="27">
        <f>VLOOKUP(A302,'Medical Examinations'!$A$1:$L$2336,10,0)</f>
        <v>1</v>
      </c>
      <c r="M302" s="27" t="str">
        <f>VLOOKUP(A302,'Medical Examinations'!$A$1:$L$2336,12,0)</f>
        <v>yes</v>
      </c>
      <c r="N302" s="27" t="str">
        <f>VLOOKUP(A302,'Medical Examinations'!$A$1:$L$2336,8,0)</f>
        <v>No</v>
      </c>
      <c r="O302" s="29">
        <f>VLOOKUP(A302,'Hospitalisation Details'!$A$1:$T$2344,12,0)</f>
        <v>31328.27</v>
      </c>
      <c r="P302" s="29" t="str">
        <f>VLOOKUP(A302,'Hospitalisation Details'!$A$1:$T$2344,15,0)</f>
        <v>tier - 2</v>
      </c>
      <c r="Q302" s="29" t="str">
        <f>VLOOKUP(A302,'Hospitalisation Details'!$A$1:$T$2344,18,0)</f>
        <v>tier - 2</v>
      </c>
      <c r="R302" s="29" t="str">
        <f>VLOOKUP(A302,'Hospitalisation Details'!$A$1:$T$2344,20,0)</f>
        <v>R1011</v>
      </c>
    </row>
    <row r="303" spans="1:18">
      <c r="A303" t="s">
        <v>2067</v>
      </c>
      <c r="B303" s="22" t="str">
        <f>VLOOKUP(A303,'Customer Names'!A303:$E$2335,4,0)</f>
        <v>Ashley</v>
      </c>
      <c r="C303" s="25">
        <f>VLOOKUP(A303,'Hospitalisation Details'!$A$1:$T$2344,9,0)</f>
        <v>25028</v>
      </c>
      <c r="D303" s="26">
        <f>VLOOKUP(A303,'Hospitalisation Details'!$A$1:$T$2344,10,0)</f>
        <v>54</v>
      </c>
      <c r="E303" s="26">
        <f>VLOOKUP(A303,'Hospitalisation Details'!$A$1:$T$2344,11,0)</f>
        <v>0</v>
      </c>
      <c r="F303" s="28">
        <f>VLOOKUP(A303,'Medical Examinations'!$A$1:$L$2336,2,0)</f>
        <v>19.170000000000002</v>
      </c>
      <c r="G303" s="28">
        <f>VLOOKUP(A303,'Medical Examinations'!$A$1:$L$2336,4,0)</f>
        <v>8.41</v>
      </c>
      <c r="H303" s="30" t="str">
        <f>VLOOKUP(A303,'Medical Examinations'!$A$1:$L$2336,3,0)</f>
        <v>Normal weight</v>
      </c>
      <c r="I303" s="30" t="str">
        <f>VLOOKUP(A303,'Medical Examinations'!$A$1:$L$2336,5,0)</f>
        <v>Diabetes</v>
      </c>
      <c r="J303" s="27" t="str">
        <f>VLOOKUP(A303,'Medical Examinations'!$A$1:$L$2336,6,0)</f>
        <v>No</v>
      </c>
      <c r="K303" s="27" t="str">
        <f>VLOOKUP(A303,'Medical Examinations'!$A$1:$L$2336,7,0)</f>
        <v>No</v>
      </c>
      <c r="L303" s="27">
        <f>VLOOKUP(A303,'Medical Examinations'!$A$1:$L$2336,10,0)</f>
        <v>0</v>
      </c>
      <c r="M303" s="27" t="str">
        <f>VLOOKUP(A303,'Medical Examinations'!$A$1:$L$2336,12,0)</f>
        <v>yes</v>
      </c>
      <c r="N303" s="27" t="str">
        <f>VLOOKUP(A303,'Medical Examinations'!$A$1:$L$2336,8,0)</f>
        <v>No</v>
      </c>
      <c r="O303" s="29">
        <f>VLOOKUP(A303,'Hospitalisation Details'!$A$1:$T$2344,12,0)</f>
        <v>31322.53</v>
      </c>
      <c r="P303" s="29" t="str">
        <f>VLOOKUP(A303,'Hospitalisation Details'!$A$1:$T$2344,15,0)</f>
        <v>tier - 2</v>
      </c>
      <c r="Q303" s="29" t="str">
        <f>VLOOKUP(A303,'Hospitalisation Details'!$A$1:$T$2344,18,0)</f>
        <v>tier - 1</v>
      </c>
      <c r="R303" s="29" t="str">
        <f>VLOOKUP(A303,'Hospitalisation Details'!$A$1:$T$2344,20,0)</f>
        <v>R1011</v>
      </c>
    </row>
    <row r="304" spans="1:18">
      <c r="A304" t="s">
        <v>2066</v>
      </c>
      <c r="B304" s="22" t="str">
        <f>VLOOKUP(A304,'Customer Names'!A304:$E$2335,4,0)</f>
        <v>Rindahl</v>
      </c>
      <c r="C304" s="25">
        <f>VLOOKUP(A304,'Hospitalisation Details'!$A$1:$T$2344,9,0)</f>
        <v>36729</v>
      </c>
      <c r="D304" s="26">
        <f>VLOOKUP(A304,'Hospitalisation Details'!$A$1:$T$2344,10,0)</f>
        <v>22</v>
      </c>
      <c r="E304" s="26">
        <f>VLOOKUP(A304,'Hospitalisation Details'!$A$1:$T$2344,11,0)</f>
        <v>0</v>
      </c>
      <c r="F304" s="28">
        <f>VLOOKUP(A304,'Medical Examinations'!$A$1:$L$2336,2,0)</f>
        <v>43.53</v>
      </c>
      <c r="G304" s="28">
        <f>VLOOKUP(A304,'Medical Examinations'!$A$1:$L$2336,4,0)</f>
        <v>5.86</v>
      </c>
      <c r="H304" s="30" t="str">
        <f>VLOOKUP(A304,'Medical Examinations'!$A$1:$L$2336,3,0)</f>
        <v>Obesity</v>
      </c>
      <c r="I304" s="30" t="str">
        <f>VLOOKUP(A304,'Medical Examinations'!$A$1:$L$2336,5,0)</f>
        <v>Pre-diabetes</v>
      </c>
      <c r="J304" s="27" t="str">
        <f>VLOOKUP(A304,'Medical Examinations'!$A$1:$L$2336,6,0)</f>
        <v>yes</v>
      </c>
      <c r="K304" s="27" t="str">
        <f>VLOOKUP(A304,'Medical Examinations'!$A$1:$L$2336,7,0)</f>
        <v>yes</v>
      </c>
      <c r="L304" s="27">
        <f>VLOOKUP(A304,'Medical Examinations'!$A$1:$L$2336,10,0)</f>
        <v>2</v>
      </c>
      <c r="M304" s="27" t="str">
        <f>VLOOKUP(A304,'Medical Examinations'!$A$1:$L$2336,12,0)</f>
        <v>yes</v>
      </c>
      <c r="N304" s="27" t="str">
        <f>VLOOKUP(A304,'Medical Examinations'!$A$1:$L$2336,8,0)</f>
        <v>No</v>
      </c>
      <c r="O304" s="29">
        <f>VLOOKUP(A304,'Hospitalisation Details'!$A$1:$T$2344,12,0)</f>
        <v>31234.560000000001</v>
      </c>
      <c r="P304" s="29" t="str">
        <f>VLOOKUP(A304,'Hospitalisation Details'!$A$1:$T$2344,15,0)</f>
        <v>tier - 1</v>
      </c>
      <c r="Q304" s="29" t="str">
        <f>VLOOKUP(A304,'Hospitalisation Details'!$A$1:$T$2344,18,0)</f>
        <v>tier - 1</v>
      </c>
      <c r="R304" s="29" t="str">
        <f>VLOOKUP(A304,'Hospitalisation Details'!$A$1:$T$2344,20,0)</f>
        <v>R1011</v>
      </c>
    </row>
    <row r="305" spans="1:18">
      <c r="A305" t="s">
        <v>2065</v>
      </c>
      <c r="B305" s="22" t="str">
        <f>VLOOKUP(A305,'Customer Names'!A305:$E$2335,4,0)</f>
        <v>Clark</v>
      </c>
      <c r="C305" s="25">
        <f>VLOOKUP(A305,'Hospitalisation Details'!$A$1:$T$2344,9,0)</f>
        <v>38300</v>
      </c>
      <c r="D305" s="26">
        <f>VLOOKUP(A305,'Hospitalisation Details'!$A$1:$T$2344,10,0)</f>
        <v>18</v>
      </c>
      <c r="E305" s="26">
        <f>VLOOKUP(A305,'Hospitalisation Details'!$A$1:$T$2344,11,0)</f>
        <v>0</v>
      </c>
      <c r="F305" s="28">
        <f>VLOOKUP(A305,'Medical Examinations'!$A$1:$L$2336,2,0)</f>
        <v>46.06</v>
      </c>
      <c r="G305" s="28">
        <f>VLOOKUP(A305,'Medical Examinations'!$A$1:$L$2336,4,0)</f>
        <v>4.18</v>
      </c>
      <c r="H305" s="30" t="str">
        <f>VLOOKUP(A305,'Medical Examinations'!$A$1:$L$2336,3,0)</f>
        <v>Obesity</v>
      </c>
      <c r="I305" s="30" t="str">
        <f>VLOOKUP(A305,'Medical Examinations'!$A$1:$L$2336,5,0)</f>
        <v>Normal</v>
      </c>
      <c r="J305" s="27" t="str">
        <f>VLOOKUP(A305,'Medical Examinations'!$A$1:$L$2336,6,0)</f>
        <v>No</v>
      </c>
      <c r="K305" s="27" t="str">
        <f>VLOOKUP(A305,'Medical Examinations'!$A$1:$L$2336,7,0)</f>
        <v>yes</v>
      </c>
      <c r="L305" s="27">
        <f>VLOOKUP(A305,'Medical Examinations'!$A$1:$L$2336,10,0)</f>
        <v>1</v>
      </c>
      <c r="M305" s="27" t="str">
        <f>VLOOKUP(A305,'Medical Examinations'!$A$1:$L$2336,12,0)</f>
        <v>yes</v>
      </c>
      <c r="N305" s="27" t="str">
        <f>VLOOKUP(A305,'Medical Examinations'!$A$1:$L$2336,8,0)</f>
        <v>No</v>
      </c>
      <c r="O305" s="29">
        <f>VLOOKUP(A305,'Hospitalisation Details'!$A$1:$T$2344,12,0)</f>
        <v>31196.61</v>
      </c>
      <c r="P305" s="29" t="str">
        <f>VLOOKUP(A305,'Hospitalisation Details'!$A$1:$T$2344,15,0)</f>
        <v>tier - 2</v>
      </c>
      <c r="Q305" s="29" t="str">
        <f>VLOOKUP(A305,'Hospitalisation Details'!$A$1:$T$2344,18,0)</f>
        <v>tier - 1</v>
      </c>
      <c r="R305" s="29" t="str">
        <f>VLOOKUP(A305,'Hospitalisation Details'!$A$1:$T$2344,20,0)</f>
        <v>R1011</v>
      </c>
    </row>
    <row r="306" spans="1:18">
      <c r="A306" t="s">
        <v>2064</v>
      </c>
      <c r="B306" s="22" t="str">
        <f>VLOOKUP(A306,'Customer Names'!A306:$E$2335,4,0)</f>
        <v>Irish</v>
      </c>
      <c r="C306" s="25">
        <f>VLOOKUP(A306,'Hospitalisation Details'!$A$1:$T$2344,9,0)</f>
        <v>22533</v>
      </c>
      <c r="D306" s="26">
        <f>VLOOKUP(A306,'Hospitalisation Details'!$A$1:$T$2344,10,0)</f>
        <v>61</v>
      </c>
      <c r="E306" s="26">
        <f>VLOOKUP(A306,'Hospitalisation Details'!$A$1:$T$2344,11,0)</f>
        <v>3</v>
      </c>
      <c r="F306" s="28">
        <f>VLOOKUP(A306,'Medical Examinations'!$A$1:$L$2336,2,0)</f>
        <v>29.92</v>
      </c>
      <c r="G306" s="28">
        <f>VLOOKUP(A306,'Medical Examinations'!$A$1:$L$2336,4,0)</f>
        <v>11.99</v>
      </c>
      <c r="H306" s="30" t="str">
        <f>VLOOKUP(A306,'Medical Examinations'!$A$1:$L$2336,3,0)</f>
        <v>Overweight</v>
      </c>
      <c r="I306" s="30" t="str">
        <f>VLOOKUP(A306,'Medical Examinations'!$A$1:$L$2336,5,0)</f>
        <v>Diabetes</v>
      </c>
      <c r="J306" s="27" t="str">
        <f>VLOOKUP(A306,'Medical Examinations'!$A$1:$L$2336,6,0)</f>
        <v>yes</v>
      </c>
      <c r="K306" s="27" t="str">
        <f>VLOOKUP(A306,'Medical Examinations'!$A$1:$L$2336,7,0)</f>
        <v>No</v>
      </c>
      <c r="L306" s="27">
        <f>VLOOKUP(A306,'Medical Examinations'!$A$1:$L$2336,10,0)</f>
        <v>2</v>
      </c>
      <c r="M306" s="27" t="str">
        <f>VLOOKUP(A306,'Medical Examinations'!$A$1:$L$2336,12,0)</f>
        <v>yes</v>
      </c>
      <c r="N306" s="27" t="str">
        <f>VLOOKUP(A306,'Medical Examinations'!$A$1:$L$2336,8,0)</f>
        <v>No</v>
      </c>
      <c r="O306" s="29">
        <f>VLOOKUP(A306,'Hospitalisation Details'!$A$1:$T$2344,12,0)</f>
        <v>30942.19</v>
      </c>
      <c r="P306" s="29" t="str">
        <f>VLOOKUP(A306,'Hospitalisation Details'!$A$1:$T$2344,15,0)</f>
        <v>tier - 2</v>
      </c>
      <c r="Q306" s="29" t="str">
        <f>VLOOKUP(A306,'Hospitalisation Details'!$A$1:$T$2344,18,0)</f>
        <v>tier - 2</v>
      </c>
      <c r="R306" s="29" t="str">
        <f>VLOOKUP(A306,'Hospitalisation Details'!$A$1:$T$2344,20,0)</f>
        <v>R1013</v>
      </c>
    </row>
    <row r="307" spans="1:18">
      <c r="A307" t="s">
        <v>2063</v>
      </c>
      <c r="B307" s="22" t="str">
        <f>VLOOKUP(A307,'Customer Names'!A307:$E$2335,4,0)</f>
        <v>Richardson</v>
      </c>
      <c r="C307" s="25">
        <f>VLOOKUP(A307,'Hospitalisation Details'!$A$1:$T$2344,9,0)</f>
        <v>32391</v>
      </c>
      <c r="D307" s="26">
        <f>VLOOKUP(A307,'Hospitalisation Details'!$A$1:$T$2344,10,0)</f>
        <v>34</v>
      </c>
      <c r="E307" s="26">
        <f>VLOOKUP(A307,'Hospitalisation Details'!$A$1:$T$2344,11,0)</f>
        <v>3</v>
      </c>
      <c r="F307" s="28">
        <f>VLOOKUP(A307,'Medical Examinations'!$A$1:$L$2336,2,0)</f>
        <v>28.46</v>
      </c>
      <c r="G307" s="28">
        <f>VLOOKUP(A307,'Medical Examinations'!$A$1:$L$2336,4,0)</f>
        <v>4.8499999999999996</v>
      </c>
      <c r="H307" s="30" t="str">
        <f>VLOOKUP(A307,'Medical Examinations'!$A$1:$L$2336,3,0)</f>
        <v>Overweight</v>
      </c>
      <c r="I307" s="30" t="str">
        <f>VLOOKUP(A307,'Medical Examinations'!$A$1:$L$2336,5,0)</f>
        <v>Normal</v>
      </c>
      <c r="J307" s="27" t="str">
        <f>VLOOKUP(A307,'Medical Examinations'!$A$1:$L$2336,6,0)</f>
        <v>yes</v>
      </c>
      <c r="K307" s="27" t="str">
        <f>VLOOKUP(A307,'Medical Examinations'!$A$1:$L$2336,7,0)</f>
        <v>No</v>
      </c>
      <c r="L307" s="27">
        <f>VLOOKUP(A307,'Medical Examinations'!$A$1:$L$2336,10,0)</f>
        <v>1</v>
      </c>
      <c r="M307" s="27" t="str">
        <f>VLOOKUP(A307,'Medical Examinations'!$A$1:$L$2336,12,0)</f>
        <v>yes</v>
      </c>
      <c r="N307" s="27" t="str">
        <f>VLOOKUP(A307,'Medical Examinations'!$A$1:$L$2336,8,0)</f>
        <v>No</v>
      </c>
      <c r="O307" s="29">
        <f>VLOOKUP(A307,'Hospitalisation Details'!$A$1:$T$2344,12,0)</f>
        <v>30763.01</v>
      </c>
      <c r="P307" s="29" t="str">
        <f>VLOOKUP(A307,'Hospitalisation Details'!$A$1:$T$2344,15,0)</f>
        <v>tier - 2</v>
      </c>
      <c r="Q307" s="29" t="str">
        <f>VLOOKUP(A307,'Hospitalisation Details'!$A$1:$T$2344,18,0)</f>
        <v>tier - 1</v>
      </c>
      <c r="R307" s="29" t="str">
        <f>VLOOKUP(A307,'Hospitalisation Details'!$A$1:$T$2344,20,0)</f>
        <v>R1011</v>
      </c>
    </row>
    <row r="308" spans="1:18">
      <c r="A308" t="s">
        <v>2062</v>
      </c>
      <c r="B308" s="22" t="str">
        <f>VLOOKUP(A308,'Customer Names'!A308:$E$2335,4,0)</f>
        <v>Dewitt</v>
      </c>
      <c r="C308" s="25">
        <f>VLOOKUP(A308,'Hospitalisation Details'!$A$1:$T$2344,9,0)</f>
        <v>30671</v>
      </c>
      <c r="D308" s="26">
        <f>VLOOKUP(A308,'Hospitalisation Details'!$A$1:$T$2344,10,0)</f>
        <v>39</v>
      </c>
      <c r="E308" s="26">
        <f>VLOOKUP(A308,'Hospitalisation Details'!$A$1:$T$2344,11,0)</f>
        <v>3</v>
      </c>
      <c r="F308" s="28">
        <f>VLOOKUP(A308,'Medical Examinations'!$A$1:$L$2336,2,0)</f>
        <v>24.56</v>
      </c>
      <c r="G308" s="28">
        <f>VLOOKUP(A308,'Medical Examinations'!$A$1:$L$2336,4,0)</f>
        <v>6.18</v>
      </c>
      <c r="H308" s="30" t="str">
        <f>VLOOKUP(A308,'Medical Examinations'!$A$1:$L$2336,3,0)</f>
        <v>Normal weight</v>
      </c>
      <c r="I308" s="30" t="str">
        <f>VLOOKUP(A308,'Medical Examinations'!$A$1:$L$2336,5,0)</f>
        <v>Pre-diabetes</v>
      </c>
      <c r="J308" s="27" t="str">
        <f>VLOOKUP(A308,'Medical Examinations'!$A$1:$L$2336,6,0)</f>
        <v>yes</v>
      </c>
      <c r="K308" s="27" t="str">
        <f>VLOOKUP(A308,'Medical Examinations'!$A$1:$L$2336,7,0)</f>
        <v>No</v>
      </c>
      <c r="L308" s="27">
        <f>VLOOKUP(A308,'Medical Examinations'!$A$1:$L$2336,10,0)</f>
        <v>1</v>
      </c>
      <c r="M308" s="27" t="str">
        <f>VLOOKUP(A308,'Medical Examinations'!$A$1:$L$2336,12,0)</f>
        <v>yes</v>
      </c>
      <c r="N308" s="27" t="str">
        <f>VLOOKUP(A308,'Medical Examinations'!$A$1:$L$2336,8,0)</f>
        <v>Yes</v>
      </c>
      <c r="O308" s="29">
        <f>VLOOKUP(A308,'Hospitalisation Details'!$A$1:$T$2344,12,0)</f>
        <v>30724.44</v>
      </c>
      <c r="P308" s="29" t="str">
        <f>VLOOKUP(A308,'Hospitalisation Details'!$A$1:$T$2344,15,0)</f>
        <v>tier - 2</v>
      </c>
      <c r="Q308" s="29" t="str">
        <f>VLOOKUP(A308,'Hospitalisation Details'!$A$1:$T$2344,18,0)</f>
        <v>tier - 3</v>
      </c>
      <c r="R308" s="29" t="str">
        <f>VLOOKUP(A308,'Hospitalisation Details'!$A$1:$T$2344,20,0)</f>
        <v>R1011</v>
      </c>
    </row>
    <row r="309" spans="1:18">
      <c r="A309" t="s">
        <v>2061</v>
      </c>
      <c r="B309" s="22" t="str">
        <f>VLOOKUP(A309,'Customer Names'!A309:$E$2335,4,0)</f>
        <v>Hickman</v>
      </c>
      <c r="C309" s="25">
        <f>VLOOKUP(A309,'Hospitalisation Details'!$A$1:$T$2344,9,0)</f>
        <v>36424</v>
      </c>
      <c r="D309" s="26">
        <f>VLOOKUP(A309,'Hospitalisation Details'!$A$1:$T$2344,10,0)</f>
        <v>23</v>
      </c>
      <c r="E309" s="26">
        <f>VLOOKUP(A309,'Hospitalisation Details'!$A$1:$T$2344,11,0)</f>
        <v>0</v>
      </c>
      <c r="F309" s="28">
        <f>VLOOKUP(A309,'Medical Examinations'!$A$1:$L$2336,2,0)</f>
        <v>41.19</v>
      </c>
      <c r="G309" s="28">
        <f>VLOOKUP(A309,'Medical Examinations'!$A$1:$L$2336,4,0)</f>
        <v>6.37</v>
      </c>
      <c r="H309" s="30" t="str">
        <f>VLOOKUP(A309,'Medical Examinations'!$A$1:$L$2336,3,0)</f>
        <v>Obesity</v>
      </c>
      <c r="I309" s="30" t="str">
        <f>VLOOKUP(A309,'Medical Examinations'!$A$1:$L$2336,5,0)</f>
        <v>Pre-diabetes</v>
      </c>
      <c r="J309" s="27" t="str">
        <f>VLOOKUP(A309,'Medical Examinations'!$A$1:$L$2336,6,0)</f>
        <v>No</v>
      </c>
      <c r="K309" s="27" t="str">
        <f>VLOOKUP(A309,'Medical Examinations'!$A$1:$L$2336,7,0)</f>
        <v>No</v>
      </c>
      <c r="L309" s="27">
        <f>VLOOKUP(A309,'Medical Examinations'!$A$1:$L$2336,10,0)</f>
        <v>0</v>
      </c>
      <c r="M309" s="27" t="str">
        <f>VLOOKUP(A309,'Medical Examinations'!$A$1:$L$2336,12,0)</f>
        <v>yes</v>
      </c>
      <c r="N309" s="27" t="str">
        <f>VLOOKUP(A309,'Medical Examinations'!$A$1:$L$2336,8,0)</f>
        <v>No</v>
      </c>
      <c r="O309" s="29">
        <f>VLOOKUP(A309,'Hospitalisation Details'!$A$1:$T$2344,12,0)</f>
        <v>30697.71</v>
      </c>
      <c r="P309" s="29" t="str">
        <f>VLOOKUP(A309,'Hospitalisation Details'!$A$1:$T$2344,15,0)</f>
        <v>tier - 1</v>
      </c>
      <c r="Q309" s="29" t="str">
        <f>VLOOKUP(A309,'Hospitalisation Details'!$A$1:$T$2344,18,0)</f>
        <v>tier - 2</v>
      </c>
      <c r="R309" s="29" t="str">
        <f>VLOOKUP(A309,'Hospitalisation Details'!$A$1:$T$2344,20,0)</f>
        <v>R1011</v>
      </c>
    </row>
    <row r="310" spans="1:18">
      <c r="A310" t="s">
        <v>2060</v>
      </c>
      <c r="B310" s="22" t="str">
        <f>VLOOKUP(A310,'Customer Names'!A310:$E$2335,4,0)</f>
        <v>Gonzalez</v>
      </c>
      <c r="C310" s="25">
        <f>VLOOKUP(A310,'Hospitalisation Details'!$A$1:$T$2344,9,0)</f>
        <v>25883</v>
      </c>
      <c r="D310" s="26">
        <f>VLOOKUP(A310,'Hospitalisation Details'!$A$1:$T$2344,10,0)</f>
        <v>52</v>
      </c>
      <c r="E310" s="26">
        <f>VLOOKUP(A310,'Hospitalisation Details'!$A$1:$T$2344,11,0)</f>
        <v>0</v>
      </c>
      <c r="F310" s="28">
        <f>VLOOKUP(A310,'Medical Examinations'!$A$1:$L$2336,2,0)</f>
        <v>18.63</v>
      </c>
      <c r="G310" s="28">
        <f>VLOOKUP(A310,'Medical Examinations'!$A$1:$L$2336,4,0)</f>
        <v>9.81</v>
      </c>
      <c r="H310" s="30" t="str">
        <f>VLOOKUP(A310,'Medical Examinations'!$A$1:$L$2336,3,0)</f>
        <v>Normal weight</v>
      </c>
      <c r="I310" s="30" t="str">
        <f>VLOOKUP(A310,'Medical Examinations'!$A$1:$L$2336,5,0)</f>
        <v>Diabetes</v>
      </c>
      <c r="J310" s="27" t="str">
        <f>VLOOKUP(A310,'Medical Examinations'!$A$1:$L$2336,6,0)</f>
        <v>yes</v>
      </c>
      <c r="K310" s="27" t="str">
        <f>VLOOKUP(A310,'Medical Examinations'!$A$1:$L$2336,7,0)</f>
        <v>No</v>
      </c>
      <c r="L310" s="27">
        <f>VLOOKUP(A310,'Medical Examinations'!$A$1:$L$2336,10,0)</f>
        <v>2</v>
      </c>
      <c r="M310" s="27" t="str">
        <f>VLOOKUP(A310,'Medical Examinations'!$A$1:$L$2336,12,0)</f>
        <v>yes</v>
      </c>
      <c r="N310" s="27" t="str">
        <f>VLOOKUP(A310,'Medical Examinations'!$A$1:$L$2336,8,0)</f>
        <v>No</v>
      </c>
      <c r="O310" s="29">
        <f>VLOOKUP(A310,'Hospitalisation Details'!$A$1:$T$2344,12,0)</f>
        <v>30625.65</v>
      </c>
      <c r="P310" s="29" t="str">
        <f>VLOOKUP(A310,'Hospitalisation Details'!$A$1:$T$2344,15,0)</f>
        <v>tier - 2</v>
      </c>
      <c r="Q310" s="29" t="str">
        <f>VLOOKUP(A310,'Hospitalisation Details'!$A$1:$T$2344,18,0)</f>
        <v>tier - 3</v>
      </c>
      <c r="R310" s="29" t="str">
        <f>VLOOKUP(A310,'Hospitalisation Details'!$A$1:$T$2344,20,0)</f>
        <v>R1011</v>
      </c>
    </row>
    <row r="311" spans="1:18">
      <c r="A311" t="s">
        <v>2059</v>
      </c>
      <c r="B311" s="22" t="str">
        <f>VLOOKUP(A311,'Customer Names'!A311:$E$2335,4,0)</f>
        <v>Difani</v>
      </c>
      <c r="C311" s="25">
        <f>VLOOKUP(A311,'Hospitalisation Details'!$A$1:$T$2344,9,0)</f>
        <v>31634</v>
      </c>
      <c r="D311" s="26">
        <f>VLOOKUP(A311,'Hospitalisation Details'!$A$1:$T$2344,10,0)</f>
        <v>36</v>
      </c>
      <c r="E311" s="26">
        <f>VLOOKUP(A311,'Hospitalisation Details'!$A$1:$T$2344,11,0)</f>
        <v>3</v>
      </c>
      <c r="F311" s="28">
        <f>VLOOKUP(A311,'Medical Examinations'!$A$1:$L$2336,2,0)</f>
        <v>26.26</v>
      </c>
      <c r="G311" s="28">
        <f>VLOOKUP(A311,'Medical Examinations'!$A$1:$L$2336,4,0)</f>
        <v>11.8</v>
      </c>
      <c r="H311" s="30" t="str">
        <f>VLOOKUP(A311,'Medical Examinations'!$A$1:$L$2336,3,0)</f>
        <v>Overweight</v>
      </c>
      <c r="I311" s="30" t="str">
        <f>VLOOKUP(A311,'Medical Examinations'!$A$1:$L$2336,5,0)</f>
        <v>Diabetes</v>
      </c>
      <c r="J311" s="27" t="str">
        <f>VLOOKUP(A311,'Medical Examinations'!$A$1:$L$2336,6,0)</f>
        <v>yes</v>
      </c>
      <c r="K311" s="27" t="str">
        <f>VLOOKUP(A311,'Medical Examinations'!$A$1:$L$2336,7,0)</f>
        <v>No</v>
      </c>
      <c r="L311" s="27">
        <f>VLOOKUP(A311,'Medical Examinations'!$A$1:$L$2336,10,0)</f>
        <v>1</v>
      </c>
      <c r="M311" s="27" t="str">
        <f>VLOOKUP(A311,'Medical Examinations'!$A$1:$L$2336,12,0)</f>
        <v>yes</v>
      </c>
      <c r="N311" s="27" t="str">
        <f>VLOOKUP(A311,'Medical Examinations'!$A$1:$L$2336,8,0)</f>
        <v>No</v>
      </c>
      <c r="O311" s="29">
        <f>VLOOKUP(A311,'Hospitalisation Details'!$A$1:$T$2344,12,0)</f>
        <v>30530.5</v>
      </c>
      <c r="P311" s="29" t="str">
        <f>VLOOKUP(A311,'Hospitalisation Details'!$A$1:$T$2344,15,0)</f>
        <v>tier - 2</v>
      </c>
      <c r="Q311" s="29" t="str">
        <f>VLOOKUP(A311,'Hospitalisation Details'!$A$1:$T$2344,18,0)</f>
        <v>tier - 1</v>
      </c>
      <c r="R311" s="29" t="str">
        <f>VLOOKUP(A311,'Hospitalisation Details'!$A$1:$T$2344,20,0)</f>
        <v>R1011</v>
      </c>
    </row>
    <row r="312" spans="1:18">
      <c r="A312" t="s">
        <v>2058</v>
      </c>
      <c r="B312" s="22" t="str">
        <f>VLOOKUP(A312,'Customer Names'!A312:$E$2335,4,0)</f>
        <v>Turner</v>
      </c>
      <c r="C312" s="25">
        <f>VLOOKUP(A312,'Hospitalisation Details'!$A$1:$T$2344,9,0)</f>
        <v>30562</v>
      </c>
      <c r="D312" s="26">
        <f>VLOOKUP(A312,'Hospitalisation Details'!$A$1:$T$2344,10,0)</f>
        <v>39</v>
      </c>
      <c r="E312" s="26">
        <f>VLOOKUP(A312,'Hospitalisation Details'!$A$1:$T$2344,11,0)</f>
        <v>3</v>
      </c>
      <c r="F312" s="28">
        <f>VLOOKUP(A312,'Medical Examinations'!$A$1:$L$2336,2,0)</f>
        <v>22.37</v>
      </c>
      <c r="G312" s="28">
        <f>VLOOKUP(A312,'Medical Examinations'!$A$1:$L$2336,4,0)</f>
        <v>5.86</v>
      </c>
      <c r="H312" s="30" t="str">
        <f>VLOOKUP(A312,'Medical Examinations'!$A$1:$L$2336,3,0)</f>
        <v>Normal weight</v>
      </c>
      <c r="I312" s="30" t="str">
        <f>VLOOKUP(A312,'Medical Examinations'!$A$1:$L$2336,5,0)</f>
        <v>Pre-diabetes</v>
      </c>
      <c r="J312" s="27" t="str">
        <f>VLOOKUP(A312,'Medical Examinations'!$A$1:$L$2336,6,0)</f>
        <v>yes</v>
      </c>
      <c r="K312" s="27" t="str">
        <f>VLOOKUP(A312,'Medical Examinations'!$A$1:$L$2336,7,0)</f>
        <v>No</v>
      </c>
      <c r="L312" s="27">
        <f>VLOOKUP(A312,'Medical Examinations'!$A$1:$L$2336,10,0)</f>
        <v>1</v>
      </c>
      <c r="M312" s="27" t="str">
        <f>VLOOKUP(A312,'Medical Examinations'!$A$1:$L$2336,12,0)</f>
        <v>yes</v>
      </c>
      <c r="N312" s="27" t="str">
        <f>VLOOKUP(A312,'Medical Examinations'!$A$1:$L$2336,8,0)</f>
        <v>Yes</v>
      </c>
      <c r="O312" s="29">
        <f>VLOOKUP(A312,'Hospitalisation Details'!$A$1:$T$2344,12,0)</f>
        <v>30457.37</v>
      </c>
      <c r="P312" s="29" t="str">
        <f>VLOOKUP(A312,'Hospitalisation Details'!$A$1:$T$2344,15,0)</f>
        <v>tier - 2</v>
      </c>
      <c r="Q312" s="29" t="str">
        <f>VLOOKUP(A312,'Hospitalisation Details'!$A$1:$T$2344,18,0)</f>
        <v>tier - 1</v>
      </c>
      <c r="R312" s="29" t="str">
        <f>VLOOKUP(A312,'Hospitalisation Details'!$A$1:$T$2344,20,0)</f>
        <v>R1012</v>
      </c>
    </row>
    <row r="313" spans="1:18">
      <c r="A313" t="s">
        <v>2057</v>
      </c>
      <c r="B313" s="22" t="str">
        <f>VLOOKUP(A313,'Customer Names'!A313:$E$2335,4,0)</f>
        <v>Widmann</v>
      </c>
      <c r="C313" s="25">
        <f>VLOOKUP(A313,'Hospitalisation Details'!$A$1:$T$2344,9,0)</f>
        <v>36096</v>
      </c>
      <c r="D313" s="26">
        <f>VLOOKUP(A313,'Hospitalisation Details'!$A$1:$T$2344,10,0)</f>
        <v>24</v>
      </c>
      <c r="E313" s="26">
        <f>VLOOKUP(A313,'Hospitalisation Details'!$A$1:$T$2344,11,0)</f>
        <v>0</v>
      </c>
      <c r="F313" s="28">
        <f>VLOOKUP(A313,'Medical Examinations'!$A$1:$L$2336,2,0)</f>
        <v>39.619999999999997</v>
      </c>
      <c r="G313" s="28">
        <f>VLOOKUP(A313,'Medical Examinations'!$A$1:$L$2336,4,0)</f>
        <v>4.28</v>
      </c>
      <c r="H313" s="30" t="str">
        <f>VLOOKUP(A313,'Medical Examinations'!$A$1:$L$2336,3,0)</f>
        <v>Obesity</v>
      </c>
      <c r="I313" s="30" t="str">
        <f>VLOOKUP(A313,'Medical Examinations'!$A$1:$L$2336,5,0)</f>
        <v>Normal</v>
      </c>
      <c r="J313" s="27" t="str">
        <f>VLOOKUP(A313,'Medical Examinations'!$A$1:$L$2336,6,0)</f>
        <v>No</v>
      </c>
      <c r="K313" s="27" t="str">
        <f>VLOOKUP(A313,'Medical Examinations'!$A$1:$L$2336,7,0)</f>
        <v>No</v>
      </c>
      <c r="L313" s="27">
        <f>VLOOKUP(A313,'Medical Examinations'!$A$1:$L$2336,10,0)</f>
        <v>1</v>
      </c>
      <c r="M313" s="27" t="str">
        <f>VLOOKUP(A313,'Medical Examinations'!$A$1:$L$2336,12,0)</f>
        <v>yes</v>
      </c>
      <c r="N313" s="27" t="str">
        <f>VLOOKUP(A313,'Medical Examinations'!$A$1:$L$2336,8,0)</f>
        <v>No</v>
      </c>
      <c r="O313" s="29">
        <f>VLOOKUP(A313,'Hospitalisation Details'!$A$1:$T$2344,12,0)</f>
        <v>30422.03</v>
      </c>
      <c r="P313" s="29" t="str">
        <f>VLOOKUP(A313,'Hospitalisation Details'!$A$1:$T$2344,15,0)</f>
        <v>tier - 2</v>
      </c>
      <c r="Q313" s="29" t="str">
        <f>VLOOKUP(A313,'Hospitalisation Details'!$A$1:$T$2344,18,0)</f>
        <v>tier - 3</v>
      </c>
      <c r="R313" s="29" t="str">
        <f>VLOOKUP(A313,'Hospitalisation Details'!$A$1:$T$2344,20,0)</f>
        <v>R1011</v>
      </c>
    </row>
    <row r="314" spans="1:18">
      <c r="A314" t="s">
        <v>2056</v>
      </c>
      <c r="B314" s="22" t="str">
        <f>VLOOKUP(A314,'Customer Names'!A314:$E$2335,4,0)</f>
        <v>Tunney</v>
      </c>
      <c r="C314" s="25">
        <f>VLOOKUP(A314,'Hospitalisation Details'!$A$1:$T$2344,9,0)</f>
        <v>28006</v>
      </c>
      <c r="D314" s="26">
        <f>VLOOKUP(A314,'Hospitalisation Details'!$A$1:$T$2344,10,0)</f>
        <v>46</v>
      </c>
      <c r="E314" s="26">
        <f>VLOOKUP(A314,'Hospitalisation Details'!$A$1:$T$2344,11,0)</f>
        <v>2</v>
      </c>
      <c r="F314" s="28">
        <f>VLOOKUP(A314,'Medical Examinations'!$A$1:$L$2336,2,0)</f>
        <v>18.329999999999998</v>
      </c>
      <c r="G314" s="28">
        <f>VLOOKUP(A314,'Medical Examinations'!$A$1:$L$2336,4,0)</f>
        <v>4.16</v>
      </c>
      <c r="H314" s="30" t="str">
        <f>VLOOKUP(A314,'Medical Examinations'!$A$1:$L$2336,3,0)</f>
        <v>Underweight</v>
      </c>
      <c r="I314" s="30" t="str">
        <f>VLOOKUP(A314,'Medical Examinations'!$A$1:$L$2336,5,0)</f>
        <v>Normal</v>
      </c>
      <c r="J314" s="27" t="str">
        <f>VLOOKUP(A314,'Medical Examinations'!$A$1:$L$2336,6,0)</f>
        <v>yes</v>
      </c>
      <c r="K314" s="27" t="str">
        <f>VLOOKUP(A314,'Medical Examinations'!$A$1:$L$2336,7,0)</f>
        <v>No</v>
      </c>
      <c r="L314" s="27">
        <f>VLOOKUP(A314,'Medical Examinations'!$A$1:$L$2336,10,0)</f>
        <v>0</v>
      </c>
      <c r="M314" s="27" t="str">
        <f>VLOOKUP(A314,'Medical Examinations'!$A$1:$L$2336,12,0)</f>
        <v>yes</v>
      </c>
      <c r="N314" s="27" t="str">
        <f>VLOOKUP(A314,'Medical Examinations'!$A$1:$L$2336,8,0)</f>
        <v>No</v>
      </c>
      <c r="O314" s="29">
        <f>VLOOKUP(A314,'Hospitalisation Details'!$A$1:$T$2344,12,0)</f>
        <v>30409.53</v>
      </c>
      <c r="P314" s="29" t="str">
        <f>VLOOKUP(A314,'Hospitalisation Details'!$A$1:$T$2344,15,0)</f>
        <v>tier - 2</v>
      </c>
      <c r="Q314" s="29" t="str">
        <f>VLOOKUP(A314,'Hospitalisation Details'!$A$1:$T$2344,18,0)</f>
        <v>tier - 3</v>
      </c>
      <c r="R314" s="29" t="str">
        <f>VLOOKUP(A314,'Hospitalisation Details'!$A$1:$T$2344,20,0)</f>
        <v>R1012</v>
      </c>
    </row>
    <row r="315" spans="1:18">
      <c r="A315" t="s">
        <v>2055</v>
      </c>
      <c r="B315" s="22" t="str">
        <f>VLOOKUP(A315,'Customer Names'!A315:$E$2335,4,0)</f>
        <v>San Juan</v>
      </c>
      <c r="C315" s="25">
        <f>VLOOKUP(A315,'Hospitalisation Details'!$A$1:$T$2344,9,0)</f>
        <v>25414</v>
      </c>
      <c r="D315" s="26">
        <f>VLOOKUP(A315,'Hospitalisation Details'!$A$1:$T$2344,10,0)</f>
        <v>53</v>
      </c>
      <c r="E315" s="26">
        <f>VLOOKUP(A315,'Hospitalisation Details'!$A$1:$T$2344,11,0)</f>
        <v>0</v>
      </c>
      <c r="F315" s="28">
        <f>VLOOKUP(A315,'Medical Examinations'!$A$1:$L$2336,2,0)</f>
        <v>17.11</v>
      </c>
      <c r="G315" s="28">
        <f>VLOOKUP(A315,'Medical Examinations'!$A$1:$L$2336,4,0)</f>
        <v>4.9800000000000004</v>
      </c>
      <c r="H315" s="30" t="str">
        <f>VLOOKUP(A315,'Medical Examinations'!$A$1:$L$2336,3,0)</f>
        <v>Underweight</v>
      </c>
      <c r="I315" s="30" t="str">
        <f>VLOOKUP(A315,'Medical Examinations'!$A$1:$L$2336,5,0)</f>
        <v>Normal</v>
      </c>
      <c r="J315" s="27" t="str">
        <f>VLOOKUP(A315,'Medical Examinations'!$A$1:$L$2336,6,0)</f>
        <v>yes</v>
      </c>
      <c r="K315" s="27" t="str">
        <f>VLOOKUP(A315,'Medical Examinations'!$A$1:$L$2336,7,0)</f>
        <v>No</v>
      </c>
      <c r="L315" s="27">
        <f>VLOOKUP(A315,'Medical Examinations'!$A$1:$L$2336,10,0)</f>
        <v>1</v>
      </c>
      <c r="M315" s="27" t="str">
        <f>VLOOKUP(A315,'Medical Examinations'!$A$1:$L$2336,12,0)</f>
        <v>yes</v>
      </c>
      <c r="N315" s="27" t="str">
        <f>VLOOKUP(A315,'Medical Examinations'!$A$1:$L$2336,8,0)</f>
        <v>Yes</v>
      </c>
      <c r="O315" s="29">
        <f>VLOOKUP(A315,'Hospitalisation Details'!$A$1:$T$2344,12,0)</f>
        <v>30366.93</v>
      </c>
      <c r="P315" s="29" t="str">
        <f>VLOOKUP(A315,'Hospitalisation Details'!$A$1:$T$2344,15,0)</f>
        <v>tier - 2</v>
      </c>
      <c r="Q315" s="29" t="str">
        <f>VLOOKUP(A315,'Hospitalisation Details'!$A$1:$T$2344,18,0)</f>
        <v>tier - 2</v>
      </c>
      <c r="R315" s="29" t="str">
        <f>VLOOKUP(A315,'Hospitalisation Details'!$A$1:$T$2344,20,0)</f>
        <v>R1011</v>
      </c>
    </row>
    <row r="316" spans="1:18">
      <c r="A316" t="s">
        <v>2054</v>
      </c>
      <c r="B316" s="22" t="str">
        <f>VLOOKUP(A316,'Customer Names'!A316:$E$2335,4,0)</f>
        <v>Croll</v>
      </c>
      <c r="C316" s="25">
        <f>VLOOKUP(A316,'Hospitalisation Details'!$A$1:$T$2344,9,0)</f>
        <v>38139</v>
      </c>
      <c r="D316" s="26">
        <f>VLOOKUP(A316,'Hospitalisation Details'!$A$1:$T$2344,10,0)</f>
        <v>19</v>
      </c>
      <c r="E316" s="26">
        <f>VLOOKUP(A316,'Hospitalisation Details'!$A$1:$T$2344,11,0)</f>
        <v>0</v>
      </c>
      <c r="F316" s="28">
        <f>VLOOKUP(A316,'Medical Examinations'!$A$1:$L$2336,2,0)</f>
        <v>43.5</v>
      </c>
      <c r="G316" s="28">
        <f>VLOOKUP(A316,'Medical Examinations'!$A$1:$L$2336,4,0)</f>
        <v>6.38</v>
      </c>
      <c r="H316" s="30" t="str">
        <f>VLOOKUP(A316,'Medical Examinations'!$A$1:$L$2336,3,0)</f>
        <v>Obesity</v>
      </c>
      <c r="I316" s="30" t="str">
        <f>VLOOKUP(A316,'Medical Examinations'!$A$1:$L$2336,5,0)</f>
        <v>Pre-diabetes</v>
      </c>
      <c r="J316" s="27" t="str">
        <f>VLOOKUP(A316,'Medical Examinations'!$A$1:$L$2336,6,0)</f>
        <v>No</v>
      </c>
      <c r="K316" s="27" t="str">
        <f>VLOOKUP(A316,'Medical Examinations'!$A$1:$L$2336,7,0)</f>
        <v>yes</v>
      </c>
      <c r="L316" s="27">
        <f>VLOOKUP(A316,'Medical Examinations'!$A$1:$L$2336,10,0)</f>
        <v>1</v>
      </c>
      <c r="M316" s="27" t="str">
        <f>VLOOKUP(A316,'Medical Examinations'!$A$1:$L$2336,12,0)</f>
        <v>yes</v>
      </c>
      <c r="N316" s="27" t="str">
        <f>VLOOKUP(A316,'Medical Examinations'!$A$1:$L$2336,8,0)</f>
        <v>No</v>
      </c>
      <c r="O316" s="29">
        <f>VLOOKUP(A316,'Hospitalisation Details'!$A$1:$T$2344,12,0)</f>
        <v>30328.27</v>
      </c>
      <c r="P316" s="29" t="str">
        <f>VLOOKUP(A316,'Hospitalisation Details'!$A$1:$T$2344,15,0)</f>
        <v>tier - 2</v>
      </c>
      <c r="Q316" s="29" t="str">
        <f>VLOOKUP(A316,'Hospitalisation Details'!$A$1:$T$2344,18,0)</f>
        <v>tier - 2</v>
      </c>
      <c r="R316" s="29" t="str">
        <f>VLOOKUP(A316,'Hospitalisation Details'!$A$1:$T$2344,20,0)</f>
        <v>R1011</v>
      </c>
    </row>
    <row r="317" spans="1:18">
      <c r="A317" t="s">
        <v>2053</v>
      </c>
      <c r="B317" s="22" t="str">
        <f>VLOOKUP(A317,'Customer Names'!A317:$E$2335,4,0)</f>
        <v>Rolfes</v>
      </c>
      <c r="C317" s="25">
        <f>VLOOKUP(A317,'Hospitalisation Details'!$A$1:$T$2344,9,0)</f>
        <v>26504</v>
      </c>
      <c r="D317" s="26">
        <f>VLOOKUP(A317,'Hospitalisation Details'!$A$1:$T$2344,10,0)</f>
        <v>50</v>
      </c>
      <c r="E317" s="26">
        <f>VLOOKUP(A317,'Hospitalisation Details'!$A$1:$T$2344,11,0)</f>
        <v>2</v>
      </c>
      <c r="F317" s="28">
        <f>VLOOKUP(A317,'Medical Examinations'!$A$1:$L$2336,2,0)</f>
        <v>25.364999999999998</v>
      </c>
      <c r="G317" s="28">
        <f>VLOOKUP(A317,'Medical Examinations'!$A$1:$L$2336,4,0)</f>
        <v>5.19</v>
      </c>
      <c r="H317" s="30" t="str">
        <f>VLOOKUP(A317,'Medical Examinations'!$A$1:$L$2336,3,0)</f>
        <v>Overweight</v>
      </c>
      <c r="I317" s="30" t="str">
        <f>VLOOKUP(A317,'Medical Examinations'!$A$1:$L$2336,5,0)</f>
        <v>Normal</v>
      </c>
      <c r="J317" s="27" t="str">
        <f>VLOOKUP(A317,'Medical Examinations'!$A$1:$L$2336,6,0)</f>
        <v>No</v>
      </c>
      <c r="K317" s="27" t="str">
        <f>VLOOKUP(A317,'Medical Examinations'!$A$1:$L$2336,7,0)</f>
        <v>No</v>
      </c>
      <c r="L317" s="27">
        <f>VLOOKUP(A317,'Medical Examinations'!$A$1:$L$2336,10,0)</f>
        <v>2</v>
      </c>
      <c r="M317" s="27" t="str">
        <f>VLOOKUP(A317,'Medical Examinations'!$A$1:$L$2336,12,0)</f>
        <v>No</v>
      </c>
      <c r="N317" s="27" t="str">
        <f>VLOOKUP(A317,'Medical Examinations'!$A$1:$L$2336,8,0)</f>
        <v>No</v>
      </c>
      <c r="O317" s="29">
        <f>VLOOKUP(A317,'Hospitalisation Details'!$A$1:$T$2344,12,0)</f>
        <v>30284.639999999999</v>
      </c>
      <c r="P317" s="29" t="str">
        <f>VLOOKUP(A317,'Hospitalisation Details'!$A$1:$T$2344,15,0)</f>
        <v>tier - 1</v>
      </c>
      <c r="Q317" s="29" t="str">
        <f>VLOOKUP(A317,'Hospitalisation Details'!$A$1:$T$2344,18,0)</f>
        <v>tier - 1</v>
      </c>
      <c r="R317" s="29" t="str">
        <f>VLOOKUP(A317,'Hospitalisation Details'!$A$1:$T$2344,20,0)</f>
        <v>R1012</v>
      </c>
    </row>
    <row r="318" spans="1:18">
      <c r="A318" t="s">
        <v>2052</v>
      </c>
      <c r="B318" s="22" t="str">
        <f>VLOOKUP(A318,'Customer Names'!A318:$E$2335,4,0)</f>
        <v>Hinkle</v>
      </c>
      <c r="C318" s="25">
        <f>VLOOKUP(A318,'Hospitalisation Details'!$A$1:$T$2344,9,0)</f>
        <v>22904</v>
      </c>
      <c r="D318" s="26">
        <f>VLOOKUP(A318,'Hospitalisation Details'!$A$1:$T$2344,10,0)</f>
        <v>60</v>
      </c>
      <c r="E318" s="26">
        <f>VLOOKUP(A318,'Hospitalisation Details'!$A$1:$T$2344,11,0)</f>
        <v>0</v>
      </c>
      <c r="F318" s="28">
        <f>VLOOKUP(A318,'Medical Examinations'!$A$1:$L$2336,2,0)</f>
        <v>28.594999999999999</v>
      </c>
      <c r="G318" s="28">
        <f>VLOOKUP(A318,'Medical Examinations'!$A$1:$L$2336,4,0)</f>
        <v>10.210000000000001</v>
      </c>
      <c r="H318" s="30" t="str">
        <f>VLOOKUP(A318,'Medical Examinations'!$A$1:$L$2336,3,0)</f>
        <v>Overweight</v>
      </c>
      <c r="I318" s="30" t="str">
        <f>VLOOKUP(A318,'Medical Examinations'!$A$1:$L$2336,5,0)</f>
        <v>Diabetes</v>
      </c>
      <c r="J318" s="27" t="str">
        <f>VLOOKUP(A318,'Medical Examinations'!$A$1:$L$2336,6,0)</f>
        <v>No</v>
      </c>
      <c r="K318" s="27" t="str">
        <f>VLOOKUP(A318,'Medical Examinations'!$A$1:$L$2336,7,0)</f>
        <v>No</v>
      </c>
      <c r="L318" s="27">
        <f>VLOOKUP(A318,'Medical Examinations'!$A$1:$L$2336,10,0)</f>
        <v>0</v>
      </c>
      <c r="M318" s="27" t="str">
        <f>VLOOKUP(A318,'Medical Examinations'!$A$1:$L$2336,12,0)</f>
        <v>No</v>
      </c>
      <c r="N318" s="27" t="str">
        <f>VLOOKUP(A318,'Medical Examinations'!$A$1:$L$2336,8,0)</f>
        <v>No</v>
      </c>
      <c r="O318" s="29">
        <f>VLOOKUP(A318,'Hospitalisation Details'!$A$1:$T$2344,12,0)</f>
        <v>30260</v>
      </c>
      <c r="P318" s="29" t="str">
        <f>VLOOKUP(A318,'Hospitalisation Details'!$A$1:$T$2344,15,0)</f>
        <v>tier - 1</v>
      </c>
      <c r="Q318" s="29" t="str">
        <f>VLOOKUP(A318,'Hospitalisation Details'!$A$1:$T$2344,18,0)</f>
        <v>tier - 1</v>
      </c>
      <c r="R318" s="29" t="str">
        <f>VLOOKUP(A318,'Hospitalisation Details'!$A$1:$T$2344,20,0)</f>
        <v>R1014</v>
      </c>
    </row>
    <row r="319" spans="1:18">
      <c r="A319" t="s">
        <v>2051</v>
      </c>
      <c r="B319" s="22" t="str">
        <f>VLOOKUP(A319,'Customer Names'!A319:$E$2335,4,0)</f>
        <v>Leuchanka</v>
      </c>
      <c r="C319" s="25">
        <f>VLOOKUP(A319,'Hospitalisation Details'!$A$1:$T$2344,9,0)</f>
        <v>23267</v>
      </c>
      <c r="D319" s="26">
        <f>VLOOKUP(A319,'Hospitalisation Details'!$A$1:$T$2344,10,0)</f>
        <v>59</v>
      </c>
      <c r="E319" s="26">
        <f>VLOOKUP(A319,'Hospitalisation Details'!$A$1:$T$2344,11,0)</f>
        <v>3</v>
      </c>
      <c r="F319" s="28">
        <f>VLOOKUP(A319,'Medical Examinations'!$A$1:$L$2336,2,0)</f>
        <v>29.83</v>
      </c>
      <c r="G319" s="28">
        <f>VLOOKUP(A319,'Medical Examinations'!$A$1:$L$2336,4,0)</f>
        <v>9.6999999999999993</v>
      </c>
      <c r="H319" s="30" t="str">
        <f>VLOOKUP(A319,'Medical Examinations'!$A$1:$L$2336,3,0)</f>
        <v>Overweight</v>
      </c>
      <c r="I319" s="30" t="str">
        <f>VLOOKUP(A319,'Medical Examinations'!$A$1:$L$2336,5,0)</f>
        <v>Diabetes</v>
      </c>
      <c r="J319" s="27" t="str">
        <f>VLOOKUP(A319,'Medical Examinations'!$A$1:$L$2336,6,0)</f>
        <v>yes</v>
      </c>
      <c r="K319" s="27" t="str">
        <f>VLOOKUP(A319,'Medical Examinations'!$A$1:$L$2336,7,0)</f>
        <v>No</v>
      </c>
      <c r="L319" s="27">
        <f>VLOOKUP(A319,'Medical Examinations'!$A$1:$L$2336,10,0)</f>
        <v>1</v>
      </c>
      <c r="M319" s="27" t="str">
        <f>VLOOKUP(A319,'Medical Examinations'!$A$1:$L$2336,12,0)</f>
        <v>yes</v>
      </c>
      <c r="N319" s="27" t="str">
        <f>VLOOKUP(A319,'Medical Examinations'!$A$1:$L$2336,8,0)</f>
        <v>Yes</v>
      </c>
      <c r="O319" s="29">
        <f>VLOOKUP(A319,'Hospitalisation Details'!$A$1:$T$2344,12,0)</f>
        <v>30184.94</v>
      </c>
      <c r="P319" s="29" t="str">
        <f>VLOOKUP(A319,'Hospitalisation Details'!$A$1:$T$2344,15,0)</f>
        <v>tier - 1</v>
      </c>
      <c r="Q319" s="29" t="str">
        <f>VLOOKUP(A319,'Hospitalisation Details'!$A$1:$T$2344,18,0)</f>
        <v>tier - 1</v>
      </c>
      <c r="R319" s="29" t="str">
        <f>VLOOKUP(A319,'Hospitalisation Details'!$A$1:$T$2344,20,0)</f>
        <v>R1014</v>
      </c>
    </row>
    <row r="320" spans="1:18">
      <c r="A320" t="s">
        <v>2050</v>
      </c>
      <c r="B320" s="22" t="str">
        <f>VLOOKUP(A320,'Customer Names'!A320:$E$2335,4,0)</f>
        <v>Ayr</v>
      </c>
      <c r="C320" s="25">
        <f>VLOOKUP(A320,'Hospitalisation Details'!$A$1:$T$2344,9,0)</f>
        <v>21408</v>
      </c>
      <c r="D320" s="26">
        <f>VLOOKUP(A320,'Hospitalisation Details'!$A$1:$T$2344,10,0)</f>
        <v>64</v>
      </c>
      <c r="E320" s="26">
        <f>VLOOKUP(A320,'Hospitalisation Details'!$A$1:$T$2344,11,0)</f>
        <v>1</v>
      </c>
      <c r="F320" s="28">
        <f>VLOOKUP(A320,'Medical Examinations'!$A$1:$L$2336,2,0)</f>
        <v>24.7</v>
      </c>
      <c r="G320" s="28">
        <f>VLOOKUP(A320,'Medical Examinations'!$A$1:$L$2336,4,0)</f>
        <v>10.25</v>
      </c>
      <c r="H320" s="30" t="str">
        <f>VLOOKUP(A320,'Medical Examinations'!$A$1:$L$2336,3,0)</f>
        <v>Normal weight</v>
      </c>
      <c r="I320" s="30" t="str">
        <f>VLOOKUP(A320,'Medical Examinations'!$A$1:$L$2336,5,0)</f>
        <v>Diabetes</v>
      </c>
      <c r="J320" s="27" t="str">
        <f>VLOOKUP(A320,'Medical Examinations'!$A$1:$L$2336,6,0)</f>
        <v>No</v>
      </c>
      <c r="K320" s="27" t="str">
        <f>VLOOKUP(A320,'Medical Examinations'!$A$1:$L$2336,7,0)</f>
        <v>No</v>
      </c>
      <c r="L320" s="27">
        <f>VLOOKUP(A320,'Medical Examinations'!$A$1:$L$2336,10,0)</f>
        <v>3</v>
      </c>
      <c r="M320" s="27" t="str">
        <f>VLOOKUP(A320,'Medical Examinations'!$A$1:$L$2336,12,0)</f>
        <v>No</v>
      </c>
      <c r="N320" s="27" t="str">
        <f>VLOOKUP(A320,'Medical Examinations'!$A$1:$L$2336,8,0)</f>
        <v>No</v>
      </c>
      <c r="O320" s="29">
        <f>VLOOKUP(A320,'Hospitalisation Details'!$A$1:$T$2344,12,0)</f>
        <v>30166.62</v>
      </c>
      <c r="P320" s="29" t="str">
        <f>VLOOKUP(A320,'Hospitalisation Details'!$A$1:$T$2344,15,0)</f>
        <v>tier - 1</v>
      </c>
      <c r="Q320" s="29" t="str">
        <f>VLOOKUP(A320,'Hospitalisation Details'!$A$1:$T$2344,18,0)</f>
        <v>tier - 3</v>
      </c>
      <c r="R320" s="29" t="str">
        <f>VLOOKUP(A320,'Hospitalisation Details'!$A$1:$T$2344,20,0)</f>
        <v>R1012</v>
      </c>
    </row>
    <row r="321" spans="1:18">
      <c r="A321" t="s">
        <v>2049</v>
      </c>
      <c r="B321" s="22" t="str">
        <f>VLOOKUP(A321,'Customer Names'!A321:$E$2335,4,0)</f>
        <v>Siegel</v>
      </c>
      <c r="C321" s="25">
        <f>VLOOKUP(A321,'Hospitalisation Details'!$A$1:$T$2344,9,0)</f>
        <v>26292</v>
      </c>
      <c r="D321" s="26">
        <f>VLOOKUP(A321,'Hospitalisation Details'!$A$1:$T$2344,10,0)</f>
        <v>51</v>
      </c>
      <c r="E321" s="26">
        <f>VLOOKUP(A321,'Hospitalisation Details'!$A$1:$T$2344,11,0)</f>
        <v>0</v>
      </c>
      <c r="F321" s="28">
        <f>VLOOKUP(A321,'Medical Examinations'!$A$1:$L$2336,2,0)</f>
        <v>17.940000000000001</v>
      </c>
      <c r="G321" s="28">
        <f>VLOOKUP(A321,'Medical Examinations'!$A$1:$L$2336,4,0)</f>
        <v>9.77</v>
      </c>
      <c r="H321" s="30" t="str">
        <f>VLOOKUP(A321,'Medical Examinations'!$A$1:$L$2336,3,0)</f>
        <v>Underweight</v>
      </c>
      <c r="I321" s="30" t="str">
        <f>VLOOKUP(A321,'Medical Examinations'!$A$1:$L$2336,5,0)</f>
        <v>Diabetes</v>
      </c>
      <c r="J321" s="27" t="str">
        <f>VLOOKUP(A321,'Medical Examinations'!$A$1:$L$2336,6,0)</f>
        <v>No</v>
      </c>
      <c r="K321" s="27" t="str">
        <f>VLOOKUP(A321,'Medical Examinations'!$A$1:$L$2336,7,0)</f>
        <v>No</v>
      </c>
      <c r="L321" s="27">
        <f>VLOOKUP(A321,'Medical Examinations'!$A$1:$L$2336,10,0)</f>
        <v>0</v>
      </c>
      <c r="M321" s="27" t="str">
        <f>VLOOKUP(A321,'Medical Examinations'!$A$1:$L$2336,12,0)</f>
        <v>yes</v>
      </c>
      <c r="N321" s="27" t="str">
        <f>VLOOKUP(A321,'Medical Examinations'!$A$1:$L$2336,8,0)</f>
        <v>No</v>
      </c>
      <c r="O321" s="29">
        <f>VLOOKUP(A321,'Hospitalisation Details'!$A$1:$T$2344,12,0)</f>
        <v>30134.75</v>
      </c>
      <c r="P321" s="29" t="str">
        <f>VLOOKUP(A321,'Hospitalisation Details'!$A$1:$T$2344,15,0)</f>
        <v>tier - 2</v>
      </c>
      <c r="Q321" s="29" t="str">
        <f>VLOOKUP(A321,'Hospitalisation Details'!$A$1:$T$2344,18,0)</f>
        <v>tier - 3</v>
      </c>
      <c r="R321" s="29" t="str">
        <f>VLOOKUP(A321,'Hospitalisation Details'!$A$1:$T$2344,20,0)</f>
        <v>R1011</v>
      </c>
    </row>
    <row r="322" spans="1:18">
      <c r="A322" t="s">
        <v>2048</v>
      </c>
      <c r="B322" s="22" t="str">
        <f>VLOOKUP(A322,'Customer Names'!A322:$E$2335,4,0)</f>
        <v>Penrose</v>
      </c>
      <c r="C322" s="25">
        <f>VLOOKUP(A322,'Hospitalisation Details'!$A$1:$T$2344,9,0)</f>
        <v>29100</v>
      </c>
      <c r="D322" s="26">
        <f>VLOOKUP(A322,'Hospitalisation Details'!$A$1:$T$2344,10,0)</f>
        <v>43</v>
      </c>
      <c r="E322" s="26">
        <f>VLOOKUP(A322,'Hospitalisation Details'!$A$1:$T$2344,11,0)</f>
        <v>2</v>
      </c>
      <c r="F322" s="28">
        <f>VLOOKUP(A322,'Medical Examinations'!$A$1:$L$2336,2,0)</f>
        <v>21.08</v>
      </c>
      <c r="G322" s="28">
        <f>VLOOKUP(A322,'Medical Examinations'!$A$1:$L$2336,4,0)</f>
        <v>4.83</v>
      </c>
      <c r="H322" s="30" t="str">
        <f>VLOOKUP(A322,'Medical Examinations'!$A$1:$L$2336,3,0)</f>
        <v>Normal weight</v>
      </c>
      <c r="I322" s="30" t="str">
        <f>VLOOKUP(A322,'Medical Examinations'!$A$1:$L$2336,5,0)</f>
        <v>Normal</v>
      </c>
      <c r="J322" s="27" t="str">
        <f>VLOOKUP(A322,'Medical Examinations'!$A$1:$L$2336,6,0)</f>
        <v>No</v>
      </c>
      <c r="K322" s="27" t="str">
        <f>VLOOKUP(A322,'Medical Examinations'!$A$1:$L$2336,7,0)</f>
        <v>No</v>
      </c>
      <c r="L322" s="27">
        <f>VLOOKUP(A322,'Medical Examinations'!$A$1:$L$2336,10,0)</f>
        <v>1</v>
      </c>
      <c r="M322" s="27" t="str">
        <f>VLOOKUP(A322,'Medical Examinations'!$A$1:$L$2336,12,0)</f>
        <v>yes</v>
      </c>
      <c r="N322" s="27" t="str">
        <f>VLOOKUP(A322,'Medical Examinations'!$A$1:$L$2336,8,0)</f>
        <v>Yes</v>
      </c>
      <c r="O322" s="29">
        <f>VLOOKUP(A322,'Hospitalisation Details'!$A$1:$T$2344,12,0)</f>
        <v>30095.97</v>
      </c>
      <c r="P322" s="29" t="str">
        <f>VLOOKUP(A322,'Hospitalisation Details'!$A$1:$T$2344,15,0)</f>
        <v>tier - 2</v>
      </c>
      <c r="Q322" s="29" t="str">
        <f>VLOOKUP(A322,'Hospitalisation Details'!$A$1:$T$2344,18,0)</f>
        <v>tier - 3</v>
      </c>
      <c r="R322" s="29" t="str">
        <f>VLOOKUP(A322,'Hospitalisation Details'!$A$1:$T$2344,20,0)</f>
        <v>R1011</v>
      </c>
    </row>
    <row r="323" spans="1:18">
      <c r="A323" t="s">
        <v>2047</v>
      </c>
      <c r="B323" s="22" t="str">
        <f>VLOOKUP(A323,'Customer Names'!A323:$E$2335,4,0)</f>
        <v>Schuler</v>
      </c>
      <c r="C323" s="25">
        <f>VLOOKUP(A323,'Hospitalisation Details'!$A$1:$T$2344,9,0)</f>
        <v>24639</v>
      </c>
      <c r="D323" s="26">
        <f>VLOOKUP(A323,'Hospitalisation Details'!$A$1:$T$2344,10,0)</f>
        <v>55</v>
      </c>
      <c r="E323" s="26">
        <f>VLOOKUP(A323,'Hospitalisation Details'!$A$1:$T$2344,11,0)</f>
        <v>3</v>
      </c>
      <c r="F323" s="28">
        <f>VLOOKUP(A323,'Medical Examinations'!$A$1:$L$2336,2,0)</f>
        <v>37.715000000000003</v>
      </c>
      <c r="G323" s="28">
        <f>VLOOKUP(A323,'Medical Examinations'!$A$1:$L$2336,4,0)</f>
        <v>10.86</v>
      </c>
      <c r="H323" s="30" t="str">
        <f>VLOOKUP(A323,'Medical Examinations'!$A$1:$L$2336,3,0)</f>
        <v>Obesity</v>
      </c>
      <c r="I323" s="30" t="str">
        <f>VLOOKUP(A323,'Medical Examinations'!$A$1:$L$2336,5,0)</f>
        <v>Diabetes</v>
      </c>
      <c r="J323" s="27" t="str">
        <f>VLOOKUP(A323,'Medical Examinations'!$A$1:$L$2336,6,0)</f>
        <v>yes</v>
      </c>
      <c r="K323" s="27" t="str">
        <f>VLOOKUP(A323,'Medical Examinations'!$A$1:$L$2336,7,0)</f>
        <v>No</v>
      </c>
      <c r="L323" s="27">
        <f>VLOOKUP(A323,'Medical Examinations'!$A$1:$L$2336,10,0)</f>
        <v>0</v>
      </c>
      <c r="M323" s="27" t="str">
        <f>VLOOKUP(A323,'Medical Examinations'!$A$1:$L$2336,12,0)</f>
        <v>No</v>
      </c>
      <c r="N323" s="27" t="str">
        <f>VLOOKUP(A323,'Medical Examinations'!$A$1:$L$2336,8,0)</f>
        <v>No</v>
      </c>
      <c r="O323" s="29">
        <f>VLOOKUP(A323,'Hospitalisation Details'!$A$1:$T$2344,12,0)</f>
        <v>30063.58</v>
      </c>
      <c r="P323" s="29" t="str">
        <f>VLOOKUP(A323,'Hospitalisation Details'!$A$1:$T$2344,15,0)</f>
        <v>tier - 1</v>
      </c>
      <c r="Q323" s="29" t="str">
        <f>VLOOKUP(A323,'Hospitalisation Details'!$A$1:$T$2344,18,0)</f>
        <v>tier - 1</v>
      </c>
      <c r="R323" s="29" t="str">
        <f>VLOOKUP(A323,'Hospitalisation Details'!$A$1:$T$2344,20,0)</f>
        <v>R1012</v>
      </c>
    </row>
    <row r="324" spans="1:18">
      <c r="A324" t="s">
        <v>2046</v>
      </c>
      <c r="B324" s="22" t="str">
        <f>VLOOKUP(A324,'Customer Names'!A324:$E$2335,4,0)</f>
        <v>Walker</v>
      </c>
      <c r="C324" s="25">
        <f>VLOOKUP(A324,'Hospitalisation Details'!$A$1:$T$2344,9,0)</f>
        <v>29802</v>
      </c>
      <c r="D324" s="26">
        <f>VLOOKUP(A324,'Hospitalisation Details'!$A$1:$T$2344,10,0)</f>
        <v>41</v>
      </c>
      <c r="E324" s="26">
        <f>VLOOKUP(A324,'Hospitalisation Details'!$A$1:$T$2344,11,0)</f>
        <v>1</v>
      </c>
      <c r="F324" s="28">
        <f>VLOOKUP(A324,'Medical Examinations'!$A$1:$L$2336,2,0)</f>
        <v>22.39</v>
      </c>
      <c r="G324" s="28">
        <f>VLOOKUP(A324,'Medical Examinations'!$A$1:$L$2336,4,0)</f>
        <v>9.5299999999999994</v>
      </c>
      <c r="H324" s="30" t="str">
        <f>VLOOKUP(A324,'Medical Examinations'!$A$1:$L$2336,3,0)</f>
        <v>Normal weight</v>
      </c>
      <c r="I324" s="30" t="str">
        <f>VLOOKUP(A324,'Medical Examinations'!$A$1:$L$2336,5,0)</f>
        <v>Diabetes</v>
      </c>
      <c r="J324" s="27" t="str">
        <f>VLOOKUP(A324,'Medical Examinations'!$A$1:$L$2336,6,0)</f>
        <v>yes</v>
      </c>
      <c r="K324" s="27" t="str">
        <f>VLOOKUP(A324,'Medical Examinations'!$A$1:$L$2336,7,0)</f>
        <v>No</v>
      </c>
      <c r="L324" s="27">
        <f>VLOOKUP(A324,'Medical Examinations'!$A$1:$L$2336,10,0)</f>
        <v>0</v>
      </c>
      <c r="M324" s="27" t="str">
        <f>VLOOKUP(A324,'Medical Examinations'!$A$1:$L$2336,12,0)</f>
        <v>yes</v>
      </c>
      <c r="N324" s="27" t="str">
        <f>VLOOKUP(A324,'Medical Examinations'!$A$1:$L$2336,8,0)</f>
        <v>No</v>
      </c>
      <c r="O324" s="29">
        <f>VLOOKUP(A324,'Hospitalisation Details'!$A$1:$T$2344,12,0)</f>
        <v>30026.87</v>
      </c>
      <c r="P324" s="29" t="str">
        <f>VLOOKUP(A324,'Hospitalisation Details'!$A$1:$T$2344,15,0)</f>
        <v>tier - 2</v>
      </c>
      <c r="Q324" s="29" t="str">
        <f>VLOOKUP(A324,'Hospitalisation Details'!$A$1:$T$2344,18,0)</f>
        <v>tier - 3</v>
      </c>
      <c r="R324" s="29" t="str">
        <f>VLOOKUP(A324,'Hospitalisation Details'!$A$1:$T$2344,20,0)</f>
        <v>R1012</v>
      </c>
    </row>
    <row r="325" spans="1:18">
      <c r="A325" t="s">
        <v>2045</v>
      </c>
      <c r="B325" s="22" t="str">
        <f>VLOOKUP(A325,'Customer Names'!A325:$E$2335,4,0)</f>
        <v>Stange</v>
      </c>
      <c r="C325" s="25">
        <f>VLOOKUP(A325,'Hospitalisation Details'!$A$1:$T$2344,9,0)</f>
        <v>33516</v>
      </c>
      <c r="D325" s="26">
        <f>VLOOKUP(A325,'Hospitalisation Details'!$A$1:$T$2344,10,0)</f>
        <v>31</v>
      </c>
      <c r="E325" s="26">
        <f>VLOOKUP(A325,'Hospitalisation Details'!$A$1:$T$2344,11,0)</f>
        <v>3</v>
      </c>
      <c r="F325" s="28">
        <f>VLOOKUP(A325,'Medical Examinations'!$A$1:$L$2336,2,0)</f>
        <v>28.78</v>
      </c>
      <c r="G325" s="28">
        <f>VLOOKUP(A325,'Medical Examinations'!$A$1:$L$2336,4,0)</f>
        <v>5.68</v>
      </c>
      <c r="H325" s="30" t="str">
        <f>VLOOKUP(A325,'Medical Examinations'!$A$1:$L$2336,3,0)</f>
        <v>Overweight</v>
      </c>
      <c r="I325" s="30" t="str">
        <f>VLOOKUP(A325,'Medical Examinations'!$A$1:$L$2336,5,0)</f>
        <v>Normal</v>
      </c>
      <c r="J325" s="27" t="str">
        <f>VLOOKUP(A325,'Medical Examinations'!$A$1:$L$2336,6,0)</f>
        <v>No</v>
      </c>
      <c r="K325" s="27" t="str">
        <f>VLOOKUP(A325,'Medical Examinations'!$A$1:$L$2336,7,0)</f>
        <v>No</v>
      </c>
      <c r="L325" s="27">
        <f>VLOOKUP(A325,'Medical Examinations'!$A$1:$L$2336,10,0)</f>
        <v>0</v>
      </c>
      <c r="M325" s="27" t="str">
        <f>VLOOKUP(A325,'Medical Examinations'!$A$1:$L$2336,12,0)</f>
        <v>yes</v>
      </c>
      <c r="N325" s="27" t="str">
        <f>VLOOKUP(A325,'Medical Examinations'!$A$1:$L$2336,8,0)</f>
        <v>No</v>
      </c>
      <c r="O325" s="29">
        <f>VLOOKUP(A325,'Hospitalisation Details'!$A$1:$T$2344,12,0)</f>
        <v>29969.67</v>
      </c>
      <c r="P325" s="29" t="str">
        <f>VLOOKUP(A325,'Hospitalisation Details'!$A$1:$T$2344,15,0)</f>
        <v>tier - 1</v>
      </c>
      <c r="Q325" s="29" t="str">
        <f>VLOOKUP(A325,'Hospitalisation Details'!$A$1:$T$2344,18,0)</f>
        <v>tier - 1</v>
      </c>
      <c r="R325" s="29" t="str">
        <f>VLOOKUP(A325,'Hospitalisation Details'!$A$1:$T$2344,20,0)</f>
        <v>R1011</v>
      </c>
    </row>
    <row r="326" spans="1:18">
      <c r="A326" t="s">
        <v>2044</v>
      </c>
      <c r="B326" s="22" t="str">
        <f>VLOOKUP(A326,'Customer Names'!A326:$E$2335,4,0)</f>
        <v>Roy</v>
      </c>
      <c r="C326" s="25">
        <f>VLOOKUP(A326,'Hospitalisation Details'!$A$1:$T$2344,9,0)</f>
        <v>27923</v>
      </c>
      <c r="D326" s="26">
        <f>VLOOKUP(A326,'Hospitalisation Details'!$A$1:$T$2344,10,0)</f>
        <v>46</v>
      </c>
      <c r="E326" s="26">
        <f>VLOOKUP(A326,'Hospitalisation Details'!$A$1:$T$2344,11,0)</f>
        <v>2</v>
      </c>
      <c r="F326" s="28">
        <f>VLOOKUP(A326,'Medical Examinations'!$A$1:$L$2336,2,0)</f>
        <v>18.329999999999998</v>
      </c>
      <c r="G326" s="28">
        <f>VLOOKUP(A326,'Medical Examinations'!$A$1:$L$2336,4,0)</f>
        <v>5.57</v>
      </c>
      <c r="H326" s="30" t="str">
        <f>VLOOKUP(A326,'Medical Examinations'!$A$1:$L$2336,3,0)</f>
        <v>Underweight</v>
      </c>
      <c r="I326" s="30" t="str">
        <f>VLOOKUP(A326,'Medical Examinations'!$A$1:$L$2336,5,0)</f>
        <v>Normal</v>
      </c>
      <c r="J326" s="27" t="str">
        <f>VLOOKUP(A326,'Medical Examinations'!$A$1:$L$2336,6,0)</f>
        <v>yes</v>
      </c>
      <c r="K326" s="27" t="str">
        <f>VLOOKUP(A326,'Medical Examinations'!$A$1:$L$2336,7,0)</f>
        <v>No</v>
      </c>
      <c r="L326" s="27">
        <f>VLOOKUP(A326,'Medical Examinations'!$A$1:$L$2336,10,0)</f>
        <v>0</v>
      </c>
      <c r="M326" s="27" t="str">
        <f>VLOOKUP(A326,'Medical Examinations'!$A$1:$L$2336,12,0)</f>
        <v>yes</v>
      </c>
      <c r="N326" s="27" t="str">
        <f>VLOOKUP(A326,'Medical Examinations'!$A$1:$L$2336,8,0)</f>
        <v>No</v>
      </c>
      <c r="O326" s="29">
        <f>VLOOKUP(A326,'Hospitalisation Details'!$A$1:$T$2344,12,0)</f>
        <v>29933.75</v>
      </c>
      <c r="P326" s="29" t="str">
        <f>VLOOKUP(A326,'Hospitalisation Details'!$A$1:$T$2344,15,0)</f>
        <v>tier - 1</v>
      </c>
      <c r="Q326" s="29" t="str">
        <f>VLOOKUP(A326,'Hospitalisation Details'!$A$1:$T$2344,18,0)</f>
        <v>tier - 1</v>
      </c>
      <c r="R326" s="29" t="str">
        <f>VLOOKUP(A326,'Hospitalisation Details'!$A$1:$T$2344,20,0)</f>
        <v>R1011</v>
      </c>
    </row>
    <row r="327" spans="1:18">
      <c r="A327" t="s">
        <v>2043</v>
      </c>
      <c r="B327" s="22" t="str">
        <f>VLOOKUP(A327,'Customer Names'!A327:$E$2335,4,0)</f>
        <v>Potere</v>
      </c>
      <c r="C327" s="25">
        <f>VLOOKUP(A327,'Hospitalisation Details'!$A$1:$T$2344,9,0)</f>
        <v>32507</v>
      </c>
      <c r="D327" s="26">
        <f>VLOOKUP(A327,'Hospitalisation Details'!$A$1:$T$2344,10,0)</f>
        <v>34</v>
      </c>
      <c r="E327" s="26">
        <f>VLOOKUP(A327,'Hospitalisation Details'!$A$1:$T$2344,11,0)</f>
        <v>3</v>
      </c>
      <c r="F327" s="28">
        <f>VLOOKUP(A327,'Medical Examinations'!$A$1:$L$2336,2,0)</f>
        <v>26.39</v>
      </c>
      <c r="G327" s="28">
        <f>VLOOKUP(A327,'Medical Examinations'!$A$1:$L$2336,4,0)</f>
        <v>4.58</v>
      </c>
      <c r="H327" s="30" t="str">
        <f>VLOOKUP(A327,'Medical Examinations'!$A$1:$L$2336,3,0)</f>
        <v>Overweight</v>
      </c>
      <c r="I327" s="30" t="str">
        <f>VLOOKUP(A327,'Medical Examinations'!$A$1:$L$2336,5,0)</f>
        <v>Normal</v>
      </c>
      <c r="J327" s="27" t="str">
        <f>VLOOKUP(A327,'Medical Examinations'!$A$1:$L$2336,6,0)</f>
        <v>yes</v>
      </c>
      <c r="K327" s="27" t="str">
        <f>VLOOKUP(A327,'Medical Examinations'!$A$1:$L$2336,7,0)</f>
        <v>No</v>
      </c>
      <c r="L327" s="27">
        <f>VLOOKUP(A327,'Medical Examinations'!$A$1:$L$2336,10,0)</f>
        <v>1</v>
      </c>
      <c r="M327" s="27" t="str">
        <f>VLOOKUP(A327,'Medical Examinations'!$A$1:$L$2336,12,0)</f>
        <v>yes</v>
      </c>
      <c r="N327" s="27" t="str">
        <f>VLOOKUP(A327,'Medical Examinations'!$A$1:$L$2336,8,0)</f>
        <v>No</v>
      </c>
      <c r="O327" s="29">
        <f>VLOOKUP(A327,'Hospitalisation Details'!$A$1:$T$2344,12,0)</f>
        <v>29929.56</v>
      </c>
      <c r="P327" s="29" t="str">
        <f>VLOOKUP(A327,'Hospitalisation Details'!$A$1:$T$2344,15,0)</f>
        <v>tier - 1</v>
      </c>
      <c r="Q327" s="29" t="str">
        <f>VLOOKUP(A327,'Hospitalisation Details'!$A$1:$T$2344,18,0)</f>
        <v>tier - 1</v>
      </c>
      <c r="R327" s="29" t="str">
        <f>VLOOKUP(A327,'Hospitalisation Details'!$A$1:$T$2344,20,0)</f>
        <v>R1011</v>
      </c>
    </row>
    <row r="328" spans="1:18">
      <c r="A328" t="s">
        <v>2042</v>
      </c>
      <c r="B328" s="22" t="str">
        <f>VLOOKUP(A328,'Customer Names'!A328:$E$2335,4,0)</f>
        <v>Podgurski</v>
      </c>
      <c r="C328" s="25">
        <f>VLOOKUP(A328,'Hospitalisation Details'!$A$1:$T$2344,9,0)</f>
        <v>27625</v>
      </c>
      <c r="D328" s="26">
        <f>VLOOKUP(A328,'Hospitalisation Details'!$A$1:$T$2344,10,0)</f>
        <v>47</v>
      </c>
      <c r="E328" s="26">
        <f>VLOOKUP(A328,'Hospitalisation Details'!$A$1:$T$2344,11,0)</f>
        <v>1</v>
      </c>
      <c r="F328" s="28">
        <f>VLOOKUP(A328,'Medical Examinations'!$A$1:$L$2336,2,0)</f>
        <v>19.260000000000002</v>
      </c>
      <c r="G328" s="28">
        <f>VLOOKUP(A328,'Medical Examinations'!$A$1:$L$2336,4,0)</f>
        <v>8.9600000000000009</v>
      </c>
      <c r="H328" s="30" t="str">
        <f>VLOOKUP(A328,'Medical Examinations'!$A$1:$L$2336,3,0)</f>
        <v>Normal weight</v>
      </c>
      <c r="I328" s="30" t="str">
        <f>VLOOKUP(A328,'Medical Examinations'!$A$1:$L$2336,5,0)</f>
        <v>Diabetes</v>
      </c>
      <c r="J328" s="27" t="str">
        <f>VLOOKUP(A328,'Medical Examinations'!$A$1:$L$2336,6,0)</f>
        <v>yes</v>
      </c>
      <c r="K328" s="27" t="str">
        <f>VLOOKUP(A328,'Medical Examinations'!$A$1:$L$2336,7,0)</f>
        <v>No</v>
      </c>
      <c r="L328" s="27">
        <f>VLOOKUP(A328,'Medical Examinations'!$A$1:$L$2336,10,0)</f>
        <v>1</v>
      </c>
      <c r="M328" s="27" t="str">
        <f>VLOOKUP(A328,'Medical Examinations'!$A$1:$L$2336,12,0)</f>
        <v>yes</v>
      </c>
      <c r="N328" s="27" t="str">
        <f>VLOOKUP(A328,'Medical Examinations'!$A$1:$L$2336,8,0)</f>
        <v>No</v>
      </c>
      <c r="O328" s="29">
        <f>VLOOKUP(A328,'Hospitalisation Details'!$A$1:$T$2344,12,0)</f>
        <v>29899.25</v>
      </c>
      <c r="P328" s="29" t="str">
        <f>VLOOKUP(A328,'Hospitalisation Details'!$A$1:$T$2344,15,0)</f>
        <v>tier - 1</v>
      </c>
      <c r="Q328" s="29" t="str">
        <f>VLOOKUP(A328,'Hospitalisation Details'!$A$1:$T$2344,18,0)</f>
        <v>tier - 3</v>
      </c>
      <c r="R328" s="29" t="str">
        <f>VLOOKUP(A328,'Hospitalisation Details'!$A$1:$T$2344,20,0)</f>
        <v>R1011</v>
      </c>
    </row>
    <row r="329" spans="1:18">
      <c r="A329" t="s">
        <v>2041</v>
      </c>
      <c r="B329" s="22" t="str">
        <f>VLOOKUP(A329,'Customer Names'!A329:$E$2335,4,0)</f>
        <v>Diamond</v>
      </c>
      <c r="C329" s="25">
        <f>VLOOKUP(A329,'Hospitalisation Details'!$A$1:$T$2344,9,0)</f>
        <v>32872</v>
      </c>
      <c r="D329" s="26">
        <f>VLOOKUP(A329,'Hospitalisation Details'!$A$1:$T$2344,10,0)</f>
        <v>33</v>
      </c>
      <c r="E329" s="26">
        <f>VLOOKUP(A329,'Hospitalisation Details'!$A$1:$T$2344,11,0)</f>
        <v>3</v>
      </c>
      <c r="F329" s="28">
        <f>VLOOKUP(A329,'Medical Examinations'!$A$1:$L$2336,2,0)</f>
        <v>26.92</v>
      </c>
      <c r="G329" s="28">
        <f>VLOOKUP(A329,'Medical Examinations'!$A$1:$L$2336,4,0)</f>
        <v>6.09</v>
      </c>
      <c r="H329" s="30" t="str">
        <f>VLOOKUP(A329,'Medical Examinations'!$A$1:$L$2336,3,0)</f>
        <v>Overweight</v>
      </c>
      <c r="I329" s="30" t="str">
        <f>VLOOKUP(A329,'Medical Examinations'!$A$1:$L$2336,5,0)</f>
        <v>Pre-diabetes</v>
      </c>
      <c r="J329" s="27" t="str">
        <f>VLOOKUP(A329,'Medical Examinations'!$A$1:$L$2336,6,0)</f>
        <v>No</v>
      </c>
      <c r="K329" s="27" t="str">
        <f>VLOOKUP(A329,'Medical Examinations'!$A$1:$L$2336,7,0)</f>
        <v>No</v>
      </c>
      <c r="L329" s="27">
        <f>VLOOKUP(A329,'Medical Examinations'!$A$1:$L$2336,10,0)</f>
        <v>0</v>
      </c>
      <c r="M329" s="27" t="str">
        <f>VLOOKUP(A329,'Medical Examinations'!$A$1:$L$2336,12,0)</f>
        <v>yes</v>
      </c>
      <c r="N329" s="27" t="str">
        <f>VLOOKUP(A329,'Medical Examinations'!$A$1:$L$2336,8,0)</f>
        <v>No</v>
      </c>
      <c r="O329" s="29">
        <f>VLOOKUP(A329,'Hospitalisation Details'!$A$1:$T$2344,12,0)</f>
        <v>29852.48</v>
      </c>
      <c r="P329" s="29" t="str">
        <f>VLOOKUP(A329,'Hospitalisation Details'!$A$1:$T$2344,15,0)</f>
        <v>tier - 1</v>
      </c>
      <c r="Q329" s="29" t="str">
        <f>VLOOKUP(A329,'Hospitalisation Details'!$A$1:$T$2344,18,0)</f>
        <v>tier - 3</v>
      </c>
      <c r="R329" s="29" t="str">
        <f>VLOOKUP(A329,'Hospitalisation Details'!$A$1:$T$2344,20,0)</f>
        <v>R1011</v>
      </c>
    </row>
    <row r="330" spans="1:18">
      <c r="A330" t="s">
        <v>2040</v>
      </c>
      <c r="B330" s="22" t="str">
        <f>VLOOKUP(A330,'Customer Names'!A330:$E$2335,4,0)</f>
        <v>Sallade</v>
      </c>
      <c r="C330" s="25">
        <f>VLOOKUP(A330,'Hospitalisation Details'!$A$1:$T$2344,9,0)</f>
        <v>30253</v>
      </c>
      <c r="D330" s="26">
        <f>VLOOKUP(A330,'Hospitalisation Details'!$A$1:$T$2344,10,0)</f>
        <v>40</v>
      </c>
      <c r="E330" s="26">
        <f>VLOOKUP(A330,'Hospitalisation Details'!$A$1:$T$2344,11,0)</f>
        <v>3</v>
      </c>
      <c r="F330" s="28">
        <f>VLOOKUP(A330,'Medical Examinations'!$A$1:$L$2336,2,0)</f>
        <v>19.73</v>
      </c>
      <c r="G330" s="28">
        <f>VLOOKUP(A330,'Medical Examinations'!$A$1:$L$2336,4,0)</f>
        <v>4.3600000000000003</v>
      </c>
      <c r="H330" s="30" t="str">
        <f>VLOOKUP(A330,'Medical Examinations'!$A$1:$L$2336,3,0)</f>
        <v>Normal weight</v>
      </c>
      <c r="I330" s="30" t="str">
        <f>VLOOKUP(A330,'Medical Examinations'!$A$1:$L$2336,5,0)</f>
        <v>Normal</v>
      </c>
      <c r="J330" s="27" t="str">
        <f>VLOOKUP(A330,'Medical Examinations'!$A$1:$L$2336,6,0)</f>
        <v>No</v>
      </c>
      <c r="K330" s="27" t="str">
        <f>VLOOKUP(A330,'Medical Examinations'!$A$1:$L$2336,7,0)</f>
        <v>No</v>
      </c>
      <c r="L330" s="27">
        <f>VLOOKUP(A330,'Medical Examinations'!$A$1:$L$2336,10,0)</f>
        <v>0</v>
      </c>
      <c r="M330" s="27" t="str">
        <f>VLOOKUP(A330,'Medical Examinations'!$A$1:$L$2336,12,0)</f>
        <v>yes</v>
      </c>
      <c r="N330" s="27" t="str">
        <f>VLOOKUP(A330,'Medical Examinations'!$A$1:$L$2336,8,0)</f>
        <v>No</v>
      </c>
      <c r="O330" s="29">
        <f>VLOOKUP(A330,'Hospitalisation Details'!$A$1:$T$2344,12,0)</f>
        <v>29818.76</v>
      </c>
      <c r="P330" s="29" t="str">
        <f>VLOOKUP(A330,'Hospitalisation Details'!$A$1:$T$2344,15,0)</f>
        <v>tier - 1</v>
      </c>
      <c r="Q330" s="29" t="str">
        <f>VLOOKUP(A330,'Hospitalisation Details'!$A$1:$T$2344,18,0)</f>
        <v>tier - 1</v>
      </c>
      <c r="R330" s="29" t="str">
        <f>VLOOKUP(A330,'Hospitalisation Details'!$A$1:$T$2344,20,0)</f>
        <v>R1012</v>
      </c>
    </row>
    <row r="331" spans="1:18">
      <c r="A331" t="s">
        <v>2039</v>
      </c>
      <c r="B331" s="22" t="str">
        <f>VLOOKUP(A331,'Customer Names'!A331:$E$2335,4,0)</f>
        <v>Zhang</v>
      </c>
      <c r="C331" s="25">
        <f>VLOOKUP(A331,'Hospitalisation Details'!$A$1:$T$2344,9,0)</f>
        <v>29811</v>
      </c>
      <c r="D331" s="26">
        <f>VLOOKUP(A331,'Hospitalisation Details'!$A$1:$T$2344,10,0)</f>
        <v>41</v>
      </c>
      <c r="E331" s="26">
        <f>VLOOKUP(A331,'Hospitalisation Details'!$A$1:$T$2344,11,0)</f>
        <v>1</v>
      </c>
      <c r="F331" s="28">
        <f>VLOOKUP(A331,'Medical Examinations'!$A$1:$L$2336,2,0)</f>
        <v>23.56</v>
      </c>
      <c r="G331" s="28">
        <f>VLOOKUP(A331,'Medical Examinations'!$A$1:$L$2336,4,0)</f>
        <v>11.74</v>
      </c>
      <c r="H331" s="30" t="str">
        <f>VLOOKUP(A331,'Medical Examinations'!$A$1:$L$2336,3,0)</f>
        <v>Normal weight</v>
      </c>
      <c r="I331" s="30" t="str">
        <f>VLOOKUP(A331,'Medical Examinations'!$A$1:$L$2336,5,0)</f>
        <v>Diabetes</v>
      </c>
      <c r="J331" s="27" t="str">
        <f>VLOOKUP(A331,'Medical Examinations'!$A$1:$L$2336,6,0)</f>
        <v>yes</v>
      </c>
      <c r="K331" s="27" t="str">
        <f>VLOOKUP(A331,'Medical Examinations'!$A$1:$L$2336,7,0)</f>
        <v>No</v>
      </c>
      <c r="L331" s="27">
        <f>VLOOKUP(A331,'Medical Examinations'!$A$1:$L$2336,10,0)</f>
        <v>0</v>
      </c>
      <c r="M331" s="27" t="str">
        <f>VLOOKUP(A331,'Medical Examinations'!$A$1:$L$2336,12,0)</f>
        <v>yes</v>
      </c>
      <c r="N331" s="27" t="str">
        <f>VLOOKUP(A331,'Medical Examinations'!$A$1:$L$2336,8,0)</f>
        <v>No</v>
      </c>
      <c r="O331" s="29">
        <f>VLOOKUP(A331,'Hospitalisation Details'!$A$1:$T$2344,12,0)</f>
        <v>29816.639999999999</v>
      </c>
      <c r="P331" s="29" t="str">
        <f>VLOOKUP(A331,'Hospitalisation Details'!$A$1:$T$2344,15,0)</f>
        <v>tier - 1</v>
      </c>
      <c r="Q331" s="29" t="str">
        <f>VLOOKUP(A331,'Hospitalisation Details'!$A$1:$T$2344,18,0)</f>
        <v>tier - 2</v>
      </c>
      <c r="R331" s="29" t="str">
        <f>VLOOKUP(A331,'Hospitalisation Details'!$A$1:$T$2344,20,0)</f>
        <v>R1011</v>
      </c>
    </row>
    <row r="332" spans="1:18">
      <c r="A332" t="s">
        <v>2038</v>
      </c>
      <c r="B332" s="22" t="str">
        <f>VLOOKUP(A332,'Customer Names'!A332:$E$2335,4,0)</f>
        <v>Chatfield</v>
      </c>
      <c r="C332" s="25">
        <f>VLOOKUP(A332,'Hospitalisation Details'!$A$1:$T$2344,9,0)</f>
        <v>35966</v>
      </c>
      <c r="D332" s="26">
        <f>VLOOKUP(A332,'Hospitalisation Details'!$A$1:$T$2344,10,0)</f>
        <v>24</v>
      </c>
      <c r="E332" s="26">
        <f>VLOOKUP(A332,'Hospitalisation Details'!$A$1:$T$2344,11,0)</f>
        <v>0</v>
      </c>
      <c r="F332" s="28">
        <f>VLOOKUP(A332,'Medical Examinations'!$A$1:$L$2336,2,0)</f>
        <v>37.67</v>
      </c>
      <c r="G332" s="28">
        <f>VLOOKUP(A332,'Medical Examinations'!$A$1:$L$2336,4,0)</f>
        <v>5.89</v>
      </c>
      <c r="H332" s="30" t="str">
        <f>VLOOKUP(A332,'Medical Examinations'!$A$1:$L$2336,3,0)</f>
        <v>Obesity</v>
      </c>
      <c r="I332" s="30" t="str">
        <f>VLOOKUP(A332,'Medical Examinations'!$A$1:$L$2336,5,0)</f>
        <v>Pre-diabetes</v>
      </c>
      <c r="J332" s="27" t="str">
        <f>VLOOKUP(A332,'Medical Examinations'!$A$1:$L$2336,6,0)</f>
        <v>No</v>
      </c>
      <c r="K332" s="27" t="str">
        <f>VLOOKUP(A332,'Medical Examinations'!$A$1:$L$2336,7,0)</f>
        <v>No</v>
      </c>
      <c r="L332" s="27">
        <f>VLOOKUP(A332,'Medical Examinations'!$A$1:$L$2336,10,0)</f>
        <v>1</v>
      </c>
      <c r="M332" s="27" t="str">
        <f>VLOOKUP(A332,'Medical Examinations'!$A$1:$L$2336,12,0)</f>
        <v>yes</v>
      </c>
      <c r="N332" s="27" t="str">
        <f>VLOOKUP(A332,'Medical Examinations'!$A$1:$L$2336,8,0)</f>
        <v>No</v>
      </c>
      <c r="O332" s="29">
        <f>VLOOKUP(A332,'Hospitalisation Details'!$A$1:$T$2344,12,0)</f>
        <v>29760.6</v>
      </c>
      <c r="P332" s="29" t="str">
        <f>VLOOKUP(A332,'Hospitalisation Details'!$A$1:$T$2344,15,0)</f>
        <v>tier - 1</v>
      </c>
      <c r="Q332" s="29" t="str">
        <f>VLOOKUP(A332,'Hospitalisation Details'!$A$1:$T$2344,18,0)</f>
        <v>tier - 2</v>
      </c>
      <c r="R332" s="29" t="str">
        <f>VLOOKUP(A332,'Hospitalisation Details'!$A$1:$T$2344,20,0)</f>
        <v>R1011</v>
      </c>
    </row>
    <row r="333" spans="1:18">
      <c r="A333" t="s">
        <v>2037</v>
      </c>
      <c r="B333" s="22" t="str">
        <f>VLOOKUP(A333,'Customer Names'!A333:$E$2335,4,0)</f>
        <v>Bruns</v>
      </c>
      <c r="C333" s="25">
        <f>VLOOKUP(A333,'Hospitalisation Details'!$A$1:$T$2344,9,0)</f>
        <v>26899</v>
      </c>
      <c r="D333" s="26">
        <f>VLOOKUP(A333,'Hospitalisation Details'!$A$1:$T$2344,10,0)</f>
        <v>49</v>
      </c>
      <c r="E333" s="26">
        <f>VLOOKUP(A333,'Hospitalisation Details'!$A$1:$T$2344,11,0)</f>
        <v>0</v>
      </c>
      <c r="F333" s="28">
        <f>VLOOKUP(A333,'Medical Examinations'!$A$1:$L$2336,2,0)</f>
        <v>18.73</v>
      </c>
      <c r="G333" s="28">
        <f>VLOOKUP(A333,'Medical Examinations'!$A$1:$L$2336,4,0)</f>
        <v>10.64</v>
      </c>
      <c r="H333" s="30" t="str">
        <f>VLOOKUP(A333,'Medical Examinations'!$A$1:$L$2336,3,0)</f>
        <v>Normal weight</v>
      </c>
      <c r="I333" s="30" t="str">
        <f>VLOOKUP(A333,'Medical Examinations'!$A$1:$L$2336,5,0)</f>
        <v>Diabetes</v>
      </c>
      <c r="J333" s="27" t="str">
        <f>VLOOKUP(A333,'Medical Examinations'!$A$1:$L$2336,6,0)</f>
        <v>No</v>
      </c>
      <c r="K333" s="27" t="str">
        <f>VLOOKUP(A333,'Medical Examinations'!$A$1:$L$2336,7,0)</f>
        <v>No</v>
      </c>
      <c r="L333" s="27">
        <f>VLOOKUP(A333,'Medical Examinations'!$A$1:$L$2336,10,0)</f>
        <v>2</v>
      </c>
      <c r="M333" s="27" t="str">
        <f>VLOOKUP(A333,'Medical Examinations'!$A$1:$L$2336,12,0)</f>
        <v>yes</v>
      </c>
      <c r="N333" s="27" t="str">
        <f>VLOOKUP(A333,'Medical Examinations'!$A$1:$L$2336,8,0)</f>
        <v>No</v>
      </c>
      <c r="O333" s="29">
        <f>VLOOKUP(A333,'Hospitalisation Details'!$A$1:$T$2344,12,0)</f>
        <v>29757.69</v>
      </c>
      <c r="P333" s="29" t="str">
        <f>VLOOKUP(A333,'Hospitalisation Details'!$A$1:$T$2344,15,0)</f>
        <v>tier - 1</v>
      </c>
      <c r="Q333" s="29" t="str">
        <f>VLOOKUP(A333,'Hospitalisation Details'!$A$1:$T$2344,18,0)</f>
        <v>tier - 3</v>
      </c>
      <c r="R333" s="29" t="str">
        <f>VLOOKUP(A333,'Hospitalisation Details'!$A$1:$T$2344,20,0)</f>
        <v>R1011</v>
      </c>
    </row>
    <row r="334" spans="1:18">
      <c r="A334" t="s">
        <v>2036</v>
      </c>
      <c r="B334" s="22" t="str">
        <f>VLOOKUP(A334,'Customer Names'!A334:$E$2335,4,0)</f>
        <v>Yochum</v>
      </c>
      <c r="C334" s="25">
        <f>VLOOKUP(A334,'Hospitalisation Details'!$A$1:$T$2344,9,0)</f>
        <v>34177</v>
      </c>
      <c r="D334" s="26">
        <f>VLOOKUP(A334,'Hospitalisation Details'!$A$1:$T$2344,10,0)</f>
        <v>29</v>
      </c>
      <c r="E334" s="26">
        <f>VLOOKUP(A334,'Hospitalisation Details'!$A$1:$T$2344,11,0)</f>
        <v>0</v>
      </c>
      <c r="F334" s="28">
        <f>VLOOKUP(A334,'Medical Examinations'!$A$1:$L$2336,2,0)</f>
        <v>33.090000000000003</v>
      </c>
      <c r="G334" s="28">
        <f>VLOOKUP(A334,'Medical Examinations'!$A$1:$L$2336,4,0)</f>
        <v>6.06</v>
      </c>
      <c r="H334" s="30" t="str">
        <f>VLOOKUP(A334,'Medical Examinations'!$A$1:$L$2336,3,0)</f>
        <v>Obesity</v>
      </c>
      <c r="I334" s="30" t="str">
        <f>VLOOKUP(A334,'Medical Examinations'!$A$1:$L$2336,5,0)</f>
        <v>Pre-diabetes</v>
      </c>
      <c r="J334" s="27" t="str">
        <f>VLOOKUP(A334,'Medical Examinations'!$A$1:$L$2336,6,0)</f>
        <v>No</v>
      </c>
      <c r="K334" s="27" t="str">
        <f>VLOOKUP(A334,'Medical Examinations'!$A$1:$L$2336,7,0)</f>
        <v>No</v>
      </c>
      <c r="L334" s="27">
        <f>VLOOKUP(A334,'Medical Examinations'!$A$1:$L$2336,10,0)</f>
        <v>1</v>
      </c>
      <c r="M334" s="27" t="str">
        <f>VLOOKUP(A334,'Medical Examinations'!$A$1:$L$2336,12,0)</f>
        <v>yes</v>
      </c>
      <c r="N334" s="27" t="str">
        <f>VLOOKUP(A334,'Medical Examinations'!$A$1:$L$2336,8,0)</f>
        <v>Yes</v>
      </c>
      <c r="O334" s="29">
        <f>VLOOKUP(A334,'Hospitalisation Details'!$A$1:$T$2344,12,0)</f>
        <v>29622.69</v>
      </c>
      <c r="P334" s="29" t="str">
        <f>VLOOKUP(A334,'Hospitalisation Details'!$A$1:$T$2344,15,0)</f>
        <v>tier - 1</v>
      </c>
      <c r="Q334" s="29" t="str">
        <f>VLOOKUP(A334,'Hospitalisation Details'!$A$1:$T$2344,18,0)</f>
        <v>tier - 1</v>
      </c>
      <c r="R334" s="29" t="str">
        <f>VLOOKUP(A334,'Hospitalisation Details'!$A$1:$T$2344,20,0)</f>
        <v>R1011</v>
      </c>
    </row>
    <row r="335" spans="1:18">
      <c r="A335" t="s">
        <v>2035</v>
      </c>
      <c r="B335" s="22" t="str">
        <f>VLOOKUP(A335,'Customer Names'!A335:$E$2335,4,0)</f>
        <v>Freeburn</v>
      </c>
      <c r="C335" s="25">
        <f>VLOOKUP(A335,'Hospitalisation Details'!$A$1:$T$2344,9,0)</f>
        <v>27701</v>
      </c>
      <c r="D335" s="26">
        <f>VLOOKUP(A335,'Hospitalisation Details'!$A$1:$T$2344,10,0)</f>
        <v>47</v>
      </c>
      <c r="E335" s="26">
        <f>VLOOKUP(A335,'Hospitalisation Details'!$A$1:$T$2344,11,0)</f>
        <v>1</v>
      </c>
      <c r="F335" s="28">
        <f>VLOOKUP(A335,'Medical Examinations'!$A$1:$L$2336,2,0)</f>
        <v>18.329999999999998</v>
      </c>
      <c r="G335" s="28">
        <f>VLOOKUP(A335,'Medical Examinations'!$A$1:$L$2336,4,0)</f>
        <v>7.46</v>
      </c>
      <c r="H335" s="30" t="str">
        <f>VLOOKUP(A335,'Medical Examinations'!$A$1:$L$2336,3,0)</f>
        <v>Underweight</v>
      </c>
      <c r="I335" s="30" t="str">
        <f>VLOOKUP(A335,'Medical Examinations'!$A$1:$L$2336,5,0)</f>
        <v>Diabetes</v>
      </c>
      <c r="J335" s="27" t="str">
        <f>VLOOKUP(A335,'Medical Examinations'!$A$1:$L$2336,6,0)</f>
        <v>yes</v>
      </c>
      <c r="K335" s="27" t="str">
        <f>VLOOKUP(A335,'Medical Examinations'!$A$1:$L$2336,7,0)</f>
        <v>No</v>
      </c>
      <c r="L335" s="27">
        <f>VLOOKUP(A335,'Medical Examinations'!$A$1:$L$2336,10,0)</f>
        <v>1</v>
      </c>
      <c r="M335" s="27" t="str">
        <f>VLOOKUP(A335,'Medical Examinations'!$A$1:$L$2336,12,0)</f>
        <v>yes</v>
      </c>
      <c r="N335" s="27" t="str">
        <f>VLOOKUP(A335,'Medical Examinations'!$A$1:$L$2336,8,0)</f>
        <v>No</v>
      </c>
      <c r="O335" s="29">
        <f>VLOOKUP(A335,'Hospitalisation Details'!$A$1:$T$2344,12,0)</f>
        <v>29583.8</v>
      </c>
      <c r="P335" s="29" t="str">
        <f>VLOOKUP(A335,'Hospitalisation Details'!$A$1:$T$2344,15,0)</f>
        <v>tier - 1</v>
      </c>
      <c r="Q335" s="29" t="str">
        <f>VLOOKUP(A335,'Hospitalisation Details'!$A$1:$T$2344,18,0)</f>
        <v>tier - 1</v>
      </c>
      <c r="R335" s="29" t="str">
        <f>VLOOKUP(A335,'Hospitalisation Details'!$A$1:$T$2344,20,0)</f>
        <v>R1011</v>
      </c>
    </row>
    <row r="336" spans="1:18">
      <c r="A336" t="s">
        <v>2034</v>
      </c>
      <c r="B336" s="22" t="str">
        <f>VLOOKUP(A336,'Customer Names'!A336:$E$2335,4,0)</f>
        <v>Spencer</v>
      </c>
      <c r="C336" s="25">
        <f>VLOOKUP(A336,'Hospitalisation Details'!$A$1:$T$2344,9,0)</f>
        <v>21843</v>
      </c>
      <c r="D336" s="26">
        <f>VLOOKUP(A336,'Hospitalisation Details'!$A$1:$T$2344,10,0)</f>
        <v>63</v>
      </c>
      <c r="E336" s="26">
        <f>VLOOKUP(A336,'Hospitalisation Details'!$A$1:$T$2344,11,0)</f>
        <v>0</v>
      </c>
      <c r="F336" s="28">
        <f>VLOOKUP(A336,'Medical Examinations'!$A$1:$L$2336,2,0)</f>
        <v>27.74</v>
      </c>
      <c r="G336" s="28">
        <f>VLOOKUP(A336,'Medical Examinations'!$A$1:$L$2336,4,0)</f>
        <v>4.68</v>
      </c>
      <c r="H336" s="30" t="str">
        <f>VLOOKUP(A336,'Medical Examinations'!$A$1:$L$2336,3,0)</f>
        <v>Overweight</v>
      </c>
      <c r="I336" s="30" t="str">
        <f>VLOOKUP(A336,'Medical Examinations'!$A$1:$L$2336,5,0)</f>
        <v>Normal</v>
      </c>
      <c r="J336" s="27" t="str">
        <f>VLOOKUP(A336,'Medical Examinations'!$A$1:$L$2336,6,0)</f>
        <v>yes</v>
      </c>
      <c r="K336" s="27" t="str">
        <f>VLOOKUP(A336,'Medical Examinations'!$A$1:$L$2336,7,0)</f>
        <v>No</v>
      </c>
      <c r="L336" s="27">
        <f>VLOOKUP(A336,'Medical Examinations'!$A$1:$L$2336,10,0)</f>
        <v>2</v>
      </c>
      <c r="M336" s="27" t="str">
        <f>VLOOKUP(A336,'Medical Examinations'!$A$1:$L$2336,12,0)</f>
        <v>yes</v>
      </c>
      <c r="N336" s="27" t="str">
        <f>VLOOKUP(A336,'Medical Examinations'!$A$1:$L$2336,8,0)</f>
        <v>No</v>
      </c>
      <c r="O336" s="29">
        <f>VLOOKUP(A336,'Hospitalisation Details'!$A$1:$T$2344,12,0)</f>
        <v>29523.17</v>
      </c>
      <c r="P336" s="29" t="str">
        <f>VLOOKUP(A336,'Hospitalisation Details'!$A$1:$T$2344,15,0)</f>
        <v>tier - 1</v>
      </c>
      <c r="Q336" s="29" t="str">
        <f>VLOOKUP(A336,'Hospitalisation Details'!$A$1:$T$2344,18,0)</f>
        <v>tier - 2</v>
      </c>
      <c r="R336" s="29" t="str">
        <f>VLOOKUP(A336,'Hospitalisation Details'!$A$1:$T$2344,20,0)</f>
        <v>R1024</v>
      </c>
    </row>
    <row r="337" spans="1:18">
      <c r="A337" t="s">
        <v>2033</v>
      </c>
      <c r="B337" s="22" t="str">
        <f>VLOOKUP(A337,'Customer Names'!A337:$E$2335,4,0)</f>
        <v>Jarosik</v>
      </c>
      <c r="C337" s="25">
        <f>VLOOKUP(A337,'Hospitalisation Details'!$A$1:$T$2344,9,0)</f>
        <v>31974</v>
      </c>
      <c r="D337" s="26">
        <f>VLOOKUP(A337,'Hospitalisation Details'!$A$1:$T$2344,10,0)</f>
        <v>35</v>
      </c>
      <c r="E337" s="26">
        <f>VLOOKUP(A337,'Hospitalisation Details'!$A$1:$T$2344,11,0)</f>
        <v>3</v>
      </c>
      <c r="F337" s="28">
        <f>VLOOKUP(A337,'Medical Examinations'!$A$1:$L$2336,2,0)</f>
        <v>24.2</v>
      </c>
      <c r="G337" s="28">
        <f>VLOOKUP(A337,'Medical Examinations'!$A$1:$L$2336,4,0)</f>
        <v>6.15</v>
      </c>
      <c r="H337" s="30" t="str">
        <f>VLOOKUP(A337,'Medical Examinations'!$A$1:$L$2336,3,0)</f>
        <v>Normal weight</v>
      </c>
      <c r="I337" s="30" t="str">
        <f>VLOOKUP(A337,'Medical Examinations'!$A$1:$L$2336,5,0)</f>
        <v>Pre-diabetes</v>
      </c>
      <c r="J337" s="27" t="str">
        <f>VLOOKUP(A337,'Medical Examinations'!$A$1:$L$2336,6,0)</f>
        <v>No</v>
      </c>
      <c r="K337" s="27" t="str">
        <f>VLOOKUP(A337,'Medical Examinations'!$A$1:$L$2336,7,0)</f>
        <v>No</v>
      </c>
      <c r="L337" s="27">
        <f>VLOOKUP(A337,'Medical Examinations'!$A$1:$L$2336,10,0)</f>
        <v>1</v>
      </c>
      <c r="M337" s="27" t="str">
        <f>VLOOKUP(A337,'Medical Examinations'!$A$1:$L$2336,12,0)</f>
        <v>yes</v>
      </c>
      <c r="N337" s="27" t="str">
        <f>VLOOKUP(A337,'Medical Examinations'!$A$1:$L$2336,8,0)</f>
        <v>No</v>
      </c>
      <c r="O337" s="29">
        <f>VLOOKUP(A337,'Hospitalisation Details'!$A$1:$T$2344,12,0)</f>
        <v>29443.59</v>
      </c>
      <c r="P337" s="29" t="str">
        <f>VLOOKUP(A337,'Hospitalisation Details'!$A$1:$T$2344,15,0)</f>
        <v>tier - 1</v>
      </c>
      <c r="Q337" s="29" t="str">
        <f>VLOOKUP(A337,'Hospitalisation Details'!$A$1:$T$2344,18,0)</f>
        <v>tier - 1</v>
      </c>
      <c r="R337" s="29" t="str">
        <f>VLOOKUP(A337,'Hospitalisation Details'!$A$1:$T$2344,20,0)</f>
        <v>R1011</v>
      </c>
    </row>
    <row r="338" spans="1:18">
      <c r="A338" t="s">
        <v>2032</v>
      </c>
      <c r="B338" s="22" t="str">
        <f>VLOOKUP(A338,'Customer Names'!A338:$E$2335,4,0)</f>
        <v>Heinzen</v>
      </c>
      <c r="C338" s="25">
        <f>VLOOKUP(A338,'Hospitalisation Details'!$A$1:$T$2344,9,0)</f>
        <v>31358</v>
      </c>
      <c r="D338" s="26">
        <f>VLOOKUP(A338,'Hospitalisation Details'!$A$1:$T$2344,10,0)</f>
        <v>37</v>
      </c>
      <c r="E338" s="26">
        <f>VLOOKUP(A338,'Hospitalisation Details'!$A$1:$T$2344,11,0)</f>
        <v>3</v>
      </c>
      <c r="F338" s="28">
        <f>VLOOKUP(A338,'Medical Examinations'!$A$1:$L$2336,2,0)</f>
        <v>22.03</v>
      </c>
      <c r="G338" s="28">
        <f>VLOOKUP(A338,'Medical Examinations'!$A$1:$L$2336,4,0)</f>
        <v>4.28</v>
      </c>
      <c r="H338" s="30" t="str">
        <f>VLOOKUP(A338,'Medical Examinations'!$A$1:$L$2336,3,0)</f>
        <v>Normal weight</v>
      </c>
      <c r="I338" s="30" t="str">
        <f>VLOOKUP(A338,'Medical Examinations'!$A$1:$L$2336,5,0)</f>
        <v>Normal</v>
      </c>
      <c r="J338" s="27" t="str">
        <f>VLOOKUP(A338,'Medical Examinations'!$A$1:$L$2336,6,0)</f>
        <v>yes</v>
      </c>
      <c r="K338" s="27" t="str">
        <f>VLOOKUP(A338,'Medical Examinations'!$A$1:$L$2336,7,0)</f>
        <v>No</v>
      </c>
      <c r="L338" s="27">
        <f>VLOOKUP(A338,'Medical Examinations'!$A$1:$L$2336,10,0)</f>
        <v>0</v>
      </c>
      <c r="M338" s="27" t="str">
        <f>VLOOKUP(A338,'Medical Examinations'!$A$1:$L$2336,12,0)</f>
        <v>yes</v>
      </c>
      <c r="N338" s="27" t="str">
        <f>VLOOKUP(A338,'Medical Examinations'!$A$1:$L$2336,8,0)</f>
        <v>No</v>
      </c>
      <c r="O338" s="29">
        <f>VLOOKUP(A338,'Hospitalisation Details'!$A$1:$T$2344,12,0)</f>
        <v>29352.560000000001</v>
      </c>
      <c r="P338" s="29" t="str">
        <f>VLOOKUP(A338,'Hospitalisation Details'!$A$1:$T$2344,15,0)</f>
        <v>tier - 1</v>
      </c>
      <c r="Q338" s="29" t="str">
        <f>VLOOKUP(A338,'Hospitalisation Details'!$A$1:$T$2344,18,0)</f>
        <v>tier - 1</v>
      </c>
      <c r="R338" s="29" t="str">
        <f>VLOOKUP(A338,'Hospitalisation Details'!$A$1:$T$2344,20,0)</f>
        <v>R1011</v>
      </c>
    </row>
    <row r="339" spans="1:18">
      <c r="A339" t="s">
        <v>2031</v>
      </c>
      <c r="B339" s="22" t="str">
        <f>VLOOKUP(A339,'Customer Names'!A339:$E$2335,4,0)</f>
        <v>Kelley</v>
      </c>
      <c r="C339" s="25">
        <f>VLOOKUP(A339,'Hospitalisation Details'!$A$1:$T$2344,9,0)</f>
        <v>21341</v>
      </c>
      <c r="D339" s="26">
        <f>VLOOKUP(A339,'Hospitalisation Details'!$A$1:$T$2344,10,0)</f>
        <v>65</v>
      </c>
      <c r="E339" s="26">
        <f>VLOOKUP(A339,'Hospitalisation Details'!$A$1:$T$2344,11,0)</f>
        <v>0</v>
      </c>
      <c r="F339" s="28">
        <f>VLOOKUP(A339,'Medical Examinations'!$A$1:$L$2336,2,0)</f>
        <v>26.885000000000002</v>
      </c>
      <c r="G339" s="28">
        <f>VLOOKUP(A339,'Medical Examinations'!$A$1:$L$2336,4,0)</f>
        <v>9.86</v>
      </c>
      <c r="H339" s="30" t="str">
        <f>VLOOKUP(A339,'Medical Examinations'!$A$1:$L$2336,3,0)</f>
        <v>Overweight</v>
      </c>
      <c r="I339" s="30" t="str">
        <f>VLOOKUP(A339,'Medical Examinations'!$A$1:$L$2336,5,0)</f>
        <v>Diabetes</v>
      </c>
      <c r="J339" s="27" t="str">
        <f>VLOOKUP(A339,'Medical Examinations'!$A$1:$L$2336,6,0)</f>
        <v>No</v>
      </c>
      <c r="K339" s="27" t="str">
        <f>VLOOKUP(A339,'Medical Examinations'!$A$1:$L$2336,7,0)</f>
        <v>No</v>
      </c>
      <c r="L339" s="27">
        <f>VLOOKUP(A339,'Medical Examinations'!$A$1:$L$2336,10,0)</f>
        <v>3</v>
      </c>
      <c r="M339" s="27" t="str">
        <f>VLOOKUP(A339,'Medical Examinations'!$A$1:$L$2336,12,0)</f>
        <v>yes</v>
      </c>
      <c r="N339" s="27" t="str">
        <f>VLOOKUP(A339,'Medical Examinations'!$A$1:$L$2336,8,0)</f>
        <v>No</v>
      </c>
      <c r="O339" s="29">
        <f>VLOOKUP(A339,'Hospitalisation Details'!$A$1:$T$2344,12,0)</f>
        <v>29330.98</v>
      </c>
      <c r="P339" s="29" t="str">
        <f>VLOOKUP(A339,'Hospitalisation Details'!$A$1:$T$2344,15,0)</f>
        <v>tier - 1</v>
      </c>
      <c r="Q339" s="29" t="str">
        <f>VLOOKUP(A339,'Hospitalisation Details'!$A$1:$T$2344,18,0)</f>
        <v>tier - 2</v>
      </c>
      <c r="R339" s="29" t="str">
        <f>VLOOKUP(A339,'Hospitalisation Details'!$A$1:$T$2344,20,0)</f>
        <v>R1012</v>
      </c>
    </row>
    <row r="340" spans="1:18">
      <c r="A340" t="s">
        <v>2030</v>
      </c>
      <c r="B340" s="22" t="str">
        <f>VLOOKUP(A340,'Customer Names'!A340:$E$2335,4,0)</f>
        <v>Thacker</v>
      </c>
      <c r="C340" s="25">
        <f>VLOOKUP(A340,'Hospitalisation Details'!$A$1:$T$2344,9,0)</f>
        <v>28692</v>
      </c>
      <c r="D340" s="26">
        <f>VLOOKUP(A340,'Hospitalisation Details'!$A$1:$T$2344,10,0)</f>
        <v>44</v>
      </c>
      <c r="E340" s="26">
        <f>VLOOKUP(A340,'Hospitalisation Details'!$A$1:$T$2344,11,0)</f>
        <v>2</v>
      </c>
      <c r="F340" s="28">
        <f>VLOOKUP(A340,'Medical Examinations'!$A$1:$L$2336,2,0)</f>
        <v>16.36</v>
      </c>
      <c r="G340" s="28">
        <f>VLOOKUP(A340,'Medical Examinations'!$A$1:$L$2336,4,0)</f>
        <v>11.19</v>
      </c>
      <c r="H340" s="30" t="str">
        <f>VLOOKUP(A340,'Medical Examinations'!$A$1:$L$2336,3,0)</f>
        <v>Underweight</v>
      </c>
      <c r="I340" s="30" t="str">
        <f>VLOOKUP(A340,'Medical Examinations'!$A$1:$L$2336,5,0)</f>
        <v>Diabetes</v>
      </c>
      <c r="J340" s="27" t="str">
        <f>VLOOKUP(A340,'Medical Examinations'!$A$1:$L$2336,6,0)</f>
        <v>No</v>
      </c>
      <c r="K340" s="27" t="str">
        <f>VLOOKUP(A340,'Medical Examinations'!$A$1:$L$2336,7,0)</f>
        <v>No</v>
      </c>
      <c r="L340" s="27">
        <f>VLOOKUP(A340,'Medical Examinations'!$A$1:$L$2336,10,0)</f>
        <v>0</v>
      </c>
      <c r="M340" s="27" t="str">
        <f>VLOOKUP(A340,'Medical Examinations'!$A$1:$L$2336,12,0)</f>
        <v>yes</v>
      </c>
      <c r="N340" s="27" t="str">
        <f>VLOOKUP(A340,'Medical Examinations'!$A$1:$L$2336,8,0)</f>
        <v>No</v>
      </c>
      <c r="O340" s="29">
        <f>VLOOKUP(A340,'Hospitalisation Details'!$A$1:$T$2344,12,0)</f>
        <v>29227.599999999999</v>
      </c>
      <c r="P340" s="29" t="str">
        <f>VLOOKUP(A340,'Hospitalisation Details'!$A$1:$T$2344,15,0)</f>
        <v>tier - 1</v>
      </c>
      <c r="Q340" s="29" t="str">
        <f>VLOOKUP(A340,'Hospitalisation Details'!$A$1:$T$2344,18,0)</f>
        <v>tier - 3</v>
      </c>
      <c r="R340" s="29" t="str">
        <f>VLOOKUP(A340,'Hospitalisation Details'!$A$1:$T$2344,20,0)</f>
        <v>R1012</v>
      </c>
    </row>
    <row r="341" spans="1:18">
      <c r="A341" t="s">
        <v>2029</v>
      </c>
      <c r="B341" s="22" t="str">
        <f>VLOOKUP(A341,'Customer Names'!A341:$E$2335,4,0)</f>
        <v>Jeseritz</v>
      </c>
      <c r="C341" s="25">
        <f>VLOOKUP(A341,'Hospitalisation Details'!$A$1:$T$2344,9,0)</f>
        <v>25393</v>
      </c>
      <c r="D341" s="26">
        <f>VLOOKUP(A341,'Hospitalisation Details'!$A$1:$T$2344,10,0)</f>
        <v>53</v>
      </c>
      <c r="E341" s="26">
        <f>VLOOKUP(A341,'Hospitalisation Details'!$A$1:$T$2344,11,0)</f>
        <v>2</v>
      </c>
      <c r="F341" s="28">
        <f>VLOOKUP(A341,'Medical Examinations'!$A$1:$L$2336,2,0)</f>
        <v>32.299999999999997</v>
      </c>
      <c r="G341" s="28">
        <f>VLOOKUP(A341,'Medical Examinations'!$A$1:$L$2336,4,0)</f>
        <v>4.8899999999999997</v>
      </c>
      <c r="H341" s="30" t="str">
        <f>VLOOKUP(A341,'Medical Examinations'!$A$1:$L$2336,3,0)</f>
        <v>Obesity</v>
      </c>
      <c r="I341" s="30" t="str">
        <f>VLOOKUP(A341,'Medical Examinations'!$A$1:$L$2336,5,0)</f>
        <v>Normal</v>
      </c>
      <c r="J341" s="27" t="str">
        <f>VLOOKUP(A341,'Medical Examinations'!$A$1:$L$2336,6,0)</f>
        <v>yes</v>
      </c>
      <c r="K341" s="27" t="str">
        <f>VLOOKUP(A341,'Medical Examinations'!$A$1:$L$2336,7,0)</f>
        <v>No</v>
      </c>
      <c r="L341" s="27">
        <f>VLOOKUP(A341,'Medical Examinations'!$A$1:$L$2336,10,0)</f>
        <v>1</v>
      </c>
      <c r="M341" s="27" t="str">
        <f>VLOOKUP(A341,'Medical Examinations'!$A$1:$L$2336,12,0)</f>
        <v>No</v>
      </c>
      <c r="N341" s="27" t="str">
        <f>VLOOKUP(A341,'Medical Examinations'!$A$1:$L$2336,8,0)</f>
        <v>Yes</v>
      </c>
      <c r="O341" s="29">
        <f>VLOOKUP(A341,'Hospitalisation Details'!$A$1:$T$2344,12,0)</f>
        <v>29186.48</v>
      </c>
      <c r="P341" s="29" t="str">
        <f>VLOOKUP(A341,'Hospitalisation Details'!$A$1:$T$2344,15,0)</f>
        <v>tier - 1</v>
      </c>
      <c r="Q341" s="29" t="str">
        <f>VLOOKUP(A341,'Hospitalisation Details'!$A$1:$T$2344,18,0)</f>
        <v>tier - 3</v>
      </c>
      <c r="R341" s="29" t="str">
        <f>VLOOKUP(A341,'Hospitalisation Details'!$A$1:$T$2344,20,0)</f>
        <v>R1024</v>
      </c>
    </row>
    <row r="342" spans="1:18">
      <c r="A342" t="s">
        <v>2028</v>
      </c>
      <c r="B342" s="22" t="str">
        <f>VLOOKUP(A342,'Customer Names'!A342:$E$2335,4,0)</f>
        <v>Hohman</v>
      </c>
      <c r="C342" s="25">
        <f>VLOOKUP(A342,'Hospitalisation Details'!$A$1:$T$2344,9,0)</f>
        <v>28072</v>
      </c>
      <c r="D342" s="26">
        <f>VLOOKUP(A342,'Hospitalisation Details'!$A$1:$T$2344,10,0)</f>
        <v>46</v>
      </c>
      <c r="E342" s="26">
        <f>VLOOKUP(A342,'Hospitalisation Details'!$A$1:$T$2344,11,0)</f>
        <v>2</v>
      </c>
      <c r="F342" s="28">
        <f>VLOOKUP(A342,'Medical Examinations'!$A$1:$L$2336,2,0)</f>
        <v>16.05</v>
      </c>
      <c r="G342" s="28">
        <f>VLOOKUP(A342,'Medical Examinations'!$A$1:$L$2336,4,0)</f>
        <v>4.3499999999999996</v>
      </c>
      <c r="H342" s="30" t="str">
        <f>VLOOKUP(A342,'Medical Examinations'!$A$1:$L$2336,3,0)</f>
        <v>Underweight</v>
      </c>
      <c r="I342" s="30" t="str">
        <f>VLOOKUP(A342,'Medical Examinations'!$A$1:$L$2336,5,0)</f>
        <v>Normal</v>
      </c>
      <c r="J342" s="27" t="str">
        <f>VLOOKUP(A342,'Medical Examinations'!$A$1:$L$2336,6,0)</f>
        <v>yes</v>
      </c>
      <c r="K342" s="27" t="str">
        <f>VLOOKUP(A342,'Medical Examinations'!$A$1:$L$2336,7,0)</f>
        <v>No</v>
      </c>
      <c r="L342" s="27">
        <f>VLOOKUP(A342,'Medical Examinations'!$A$1:$L$2336,10,0)</f>
        <v>0</v>
      </c>
      <c r="M342" s="27" t="str">
        <f>VLOOKUP(A342,'Medical Examinations'!$A$1:$L$2336,12,0)</f>
        <v>yes</v>
      </c>
      <c r="N342" s="27" t="str">
        <f>VLOOKUP(A342,'Medical Examinations'!$A$1:$L$2336,8,0)</f>
        <v>No</v>
      </c>
      <c r="O342" s="29">
        <f>VLOOKUP(A342,'Hospitalisation Details'!$A$1:$T$2344,12,0)</f>
        <v>29160.39</v>
      </c>
      <c r="P342" s="29" t="str">
        <f>VLOOKUP(A342,'Hospitalisation Details'!$A$1:$T$2344,15,0)</f>
        <v>tier - 1</v>
      </c>
      <c r="Q342" s="29" t="str">
        <f>VLOOKUP(A342,'Hospitalisation Details'!$A$1:$T$2344,18,0)</f>
        <v>tier - 2</v>
      </c>
      <c r="R342" s="29" t="str">
        <f>VLOOKUP(A342,'Hospitalisation Details'!$A$1:$T$2344,20,0)</f>
        <v>R1011</v>
      </c>
    </row>
    <row r="343" spans="1:18">
      <c r="A343" t="s">
        <v>2027</v>
      </c>
      <c r="B343" s="22" t="str">
        <f>VLOOKUP(A343,'Customer Names'!A343:$E$2335,4,0)</f>
        <v>Hill</v>
      </c>
      <c r="C343" s="25">
        <f>VLOOKUP(A343,'Hospitalisation Details'!$A$1:$T$2344,9,0)</f>
        <v>22639</v>
      </c>
      <c r="D343" s="26">
        <f>VLOOKUP(A343,'Hospitalisation Details'!$A$1:$T$2344,10,0)</f>
        <v>61</v>
      </c>
      <c r="E343" s="26">
        <f>VLOOKUP(A343,'Hospitalisation Details'!$A$1:$T$2344,11,0)</f>
        <v>0</v>
      </c>
      <c r="F343" s="28">
        <f>VLOOKUP(A343,'Medical Examinations'!$A$1:$L$2336,2,0)</f>
        <v>29.07</v>
      </c>
      <c r="G343" s="28">
        <f>VLOOKUP(A343,'Medical Examinations'!$A$1:$L$2336,4,0)</f>
        <v>8.66</v>
      </c>
      <c r="H343" s="30" t="str">
        <f>VLOOKUP(A343,'Medical Examinations'!$A$1:$L$2336,3,0)</f>
        <v>Overweight</v>
      </c>
      <c r="I343" s="30" t="str">
        <f>VLOOKUP(A343,'Medical Examinations'!$A$1:$L$2336,5,0)</f>
        <v>Diabetes</v>
      </c>
      <c r="J343" s="27" t="str">
        <f>VLOOKUP(A343,'Medical Examinations'!$A$1:$L$2336,6,0)</f>
        <v>yes</v>
      </c>
      <c r="K343" s="27" t="str">
        <f>VLOOKUP(A343,'Medical Examinations'!$A$1:$L$2336,7,0)</f>
        <v>No</v>
      </c>
      <c r="L343" s="27">
        <f>VLOOKUP(A343,'Medical Examinations'!$A$1:$L$2336,10,0)</f>
        <v>2</v>
      </c>
      <c r="M343" s="27" t="str">
        <f>VLOOKUP(A343,'Medical Examinations'!$A$1:$L$2336,12,0)</f>
        <v>yes</v>
      </c>
      <c r="N343" s="27" t="str">
        <f>VLOOKUP(A343,'Medical Examinations'!$A$1:$L$2336,8,0)</f>
        <v>No</v>
      </c>
      <c r="O343" s="29">
        <f>VLOOKUP(A343,'Hospitalisation Details'!$A$1:$T$2344,12,0)</f>
        <v>29141.360000000001</v>
      </c>
      <c r="P343" s="29" t="str">
        <f>VLOOKUP(A343,'Hospitalisation Details'!$A$1:$T$2344,15,0)</f>
        <v>tier - 1</v>
      </c>
      <c r="Q343" s="29" t="str">
        <f>VLOOKUP(A343,'Hospitalisation Details'!$A$1:$T$2344,18,0)</f>
        <v>tier - 3</v>
      </c>
      <c r="R343" s="29" t="str">
        <f>VLOOKUP(A343,'Hospitalisation Details'!$A$1:$T$2344,20,0)</f>
        <v>R1012</v>
      </c>
    </row>
    <row r="344" spans="1:18">
      <c r="A344" t="s">
        <v>2026</v>
      </c>
      <c r="B344" s="22" t="str">
        <f>VLOOKUP(A344,'Customer Names'!A344:$E$2335,4,0)</f>
        <v>Kuepfer</v>
      </c>
      <c r="C344" s="25">
        <f>VLOOKUP(A344,'Hospitalisation Details'!$A$1:$T$2344,9,0)</f>
        <v>28823</v>
      </c>
      <c r="D344" s="26">
        <f>VLOOKUP(A344,'Hospitalisation Details'!$A$1:$T$2344,10,0)</f>
        <v>44</v>
      </c>
      <c r="E344" s="26">
        <f>VLOOKUP(A344,'Hospitalisation Details'!$A$1:$T$2344,11,0)</f>
        <v>2</v>
      </c>
      <c r="F344" s="28">
        <f>VLOOKUP(A344,'Medical Examinations'!$A$1:$L$2336,2,0)</f>
        <v>17.43</v>
      </c>
      <c r="G344" s="28">
        <f>VLOOKUP(A344,'Medical Examinations'!$A$1:$L$2336,4,0)</f>
        <v>8.64</v>
      </c>
      <c r="H344" s="30" t="str">
        <f>VLOOKUP(A344,'Medical Examinations'!$A$1:$L$2336,3,0)</f>
        <v>Underweight</v>
      </c>
      <c r="I344" s="30" t="str">
        <f>VLOOKUP(A344,'Medical Examinations'!$A$1:$L$2336,5,0)</f>
        <v>Diabetes</v>
      </c>
      <c r="J344" s="27" t="str">
        <f>VLOOKUP(A344,'Medical Examinations'!$A$1:$L$2336,6,0)</f>
        <v>No</v>
      </c>
      <c r="K344" s="27" t="str">
        <f>VLOOKUP(A344,'Medical Examinations'!$A$1:$L$2336,7,0)</f>
        <v>No</v>
      </c>
      <c r="L344" s="27">
        <f>VLOOKUP(A344,'Medical Examinations'!$A$1:$L$2336,10,0)</f>
        <v>0</v>
      </c>
      <c r="M344" s="27" t="str">
        <f>VLOOKUP(A344,'Medical Examinations'!$A$1:$L$2336,12,0)</f>
        <v>yes</v>
      </c>
      <c r="N344" s="27" t="str">
        <f>VLOOKUP(A344,'Medical Examinations'!$A$1:$L$2336,8,0)</f>
        <v>No</v>
      </c>
      <c r="O344" s="29">
        <f>VLOOKUP(A344,'Hospitalisation Details'!$A$1:$T$2344,12,0)</f>
        <v>29114.77</v>
      </c>
      <c r="P344" s="29" t="str">
        <f>VLOOKUP(A344,'Hospitalisation Details'!$A$1:$T$2344,15,0)</f>
        <v>tier - 1</v>
      </c>
      <c r="Q344" s="29" t="str">
        <f>VLOOKUP(A344,'Hospitalisation Details'!$A$1:$T$2344,18,0)</f>
        <v>tier - 1</v>
      </c>
      <c r="R344" s="29" t="str">
        <f>VLOOKUP(A344,'Hospitalisation Details'!$A$1:$T$2344,20,0)</f>
        <v>R1011</v>
      </c>
    </row>
    <row r="345" spans="1:18">
      <c r="A345" t="s">
        <v>2025</v>
      </c>
      <c r="B345" s="22" t="str">
        <f>VLOOKUP(A345,'Customer Names'!A345:$E$2335,4,0)</f>
        <v>Kaczmarek</v>
      </c>
      <c r="C345" s="25">
        <f>VLOOKUP(A345,'Hospitalisation Details'!$A$1:$T$2344,9,0)</f>
        <v>29416</v>
      </c>
      <c r="D345" s="26">
        <f>VLOOKUP(A345,'Hospitalisation Details'!$A$1:$T$2344,10,0)</f>
        <v>42</v>
      </c>
      <c r="E345" s="26">
        <f>VLOOKUP(A345,'Hospitalisation Details'!$A$1:$T$2344,11,0)</f>
        <v>2</v>
      </c>
      <c r="F345" s="28">
        <f>VLOOKUP(A345,'Medical Examinations'!$A$1:$L$2336,2,0)</f>
        <v>19.329999999999998</v>
      </c>
      <c r="G345" s="28">
        <f>VLOOKUP(A345,'Medical Examinations'!$A$1:$L$2336,4,0)</f>
        <v>4.2699999999999996</v>
      </c>
      <c r="H345" s="30" t="str">
        <f>VLOOKUP(A345,'Medical Examinations'!$A$1:$L$2336,3,0)</f>
        <v>Normal weight</v>
      </c>
      <c r="I345" s="30" t="str">
        <f>VLOOKUP(A345,'Medical Examinations'!$A$1:$L$2336,5,0)</f>
        <v>Normal</v>
      </c>
      <c r="J345" s="27" t="str">
        <f>VLOOKUP(A345,'Medical Examinations'!$A$1:$L$2336,6,0)</f>
        <v>No</v>
      </c>
      <c r="K345" s="27" t="str">
        <f>VLOOKUP(A345,'Medical Examinations'!$A$1:$L$2336,7,0)</f>
        <v>No</v>
      </c>
      <c r="L345" s="27">
        <f>VLOOKUP(A345,'Medical Examinations'!$A$1:$L$2336,10,0)</f>
        <v>0</v>
      </c>
      <c r="M345" s="27" t="str">
        <f>VLOOKUP(A345,'Medical Examinations'!$A$1:$L$2336,12,0)</f>
        <v>yes</v>
      </c>
      <c r="N345" s="27" t="str">
        <f>VLOOKUP(A345,'Medical Examinations'!$A$1:$L$2336,8,0)</f>
        <v>No</v>
      </c>
      <c r="O345" s="29">
        <f>VLOOKUP(A345,'Hospitalisation Details'!$A$1:$T$2344,12,0)</f>
        <v>29114.21</v>
      </c>
      <c r="P345" s="29" t="str">
        <f>VLOOKUP(A345,'Hospitalisation Details'!$A$1:$T$2344,15,0)</f>
        <v>tier - 1</v>
      </c>
      <c r="Q345" s="29" t="str">
        <f>VLOOKUP(A345,'Hospitalisation Details'!$A$1:$T$2344,18,0)</f>
        <v>tier - 3</v>
      </c>
      <c r="R345" s="29" t="str">
        <f>VLOOKUP(A345,'Hospitalisation Details'!$A$1:$T$2344,20,0)</f>
        <v>R1011</v>
      </c>
    </row>
    <row r="346" spans="1:18">
      <c r="A346" t="s">
        <v>2024</v>
      </c>
      <c r="B346" s="22" t="str">
        <f>VLOOKUP(A346,'Customer Names'!A346:$E$2335,4,0)</f>
        <v>Pitt</v>
      </c>
      <c r="C346" s="25">
        <f>VLOOKUP(A346,'Hospitalisation Details'!$A$1:$T$2344,9,0)</f>
        <v>33792</v>
      </c>
      <c r="D346" s="26">
        <f>VLOOKUP(A346,'Hospitalisation Details'!$A$1:$T$2344,10,0)</f>
        <v>30</v>
      </c>
      <c r="E346" s="26">
        <f>VLOOKUP(A346,'Hospitalisation Details'!$A$1:$T$2344,11,0)</f>
        <v>0</v>
      </c>
      <c r="F346" s="28">
        <f>VLOOKUP(A346,'Medical Examinations'!$A$1:$L$2336,2,0)</f>
        <v>30.52</v>
      </c>
      <c r="G346" s="28">
        <f>VLOOKUP(A346,'Medical Examinations'!$A$1:$L$2336,4,0)</f>
        <v>4.21</v>
      </c>
      <c r="H346" s="30" t="str">
        <f>VLOOKUP(A346,'Medical Examinations'!$A$1:$L$2336,3,0)</f>
        <v>Obesity</v>
      </c>
      <c r="I346" s="30" t="str">
        <f>VLOOKUP(A346,'Medical Examinations'!$A$1:$L$2336,5,0)</f>
        <v>Normal</v>
      </c>
      <c r="J346" s="27" t="str">
        <f>VLOOKUP(A346,'Medical Examinations'!$A$1:$L$2336,6,0)</f>
        <v>No</v>
      </c>
      <c r="K346" s="27" t="str">
        <f>VLOOKUP(A346,'Medical Examinations'!$A$1:$L$2336,7,0)</f>
        <v>No</v>
      </c>
      <c r="L346" s="27">
        <f>VLOOKUP(A346,'Medical Examinations'!$A$1:$L$2336,10,0)</f>
        <v>1</v>
      </c>
      <c r="M346" s="27" t="str">
        <f>VLOOKUP(A346,'Medical Examinations'!$A$1:$L$2336,12,0)</f>
        <v>yes</v>
      </c>
      <c r="N346" s="27" t="str">
        <f>VLOOKUP(A346,'Medical Examinations'!$A$1:$L$2336,8,0)</f>
        <v>No</v>
      </c>
      <c r="O346" s="29">
        <f>VLOOKUP(A346,'Hospitalisation Details'!$A$1:$T$2344,12,0)</f>
        <v>29007.82</v>
      </c>
      <c r="P346" s="29" t="str">
        <f>VLOOKUP(A346,'Hospitalisation Details'!$A$1:$T$2344,15,0)</f>
        <v>tier - 1</v>
      </c>
      <c r="Q346" s="29" t="str">
        <f>VLOOKUP(A346,'Hospitalisation Details'!$A$1:$T$2344,18,0)</f>
        <v>tier - 3</v>
      </c>
      <c r="R346" s="29" t="str">
        <f>VLOOKUP(A346,'Hospitalisation Details'!$A$1:$T$2344,20,0)</f>
        <v>R1011</v>
      </c>
    </row>
    <row r="347" spans="1:18">
      <c r="A347" t="s">
        <v>2023</v>
      </c>
      <c r="B347" s="22" t="str">
        <f>VLOOKUP(A347,'Customer Names'!A347:$E$2335,4,0)</f>
        <v>Lorton</v>
      </c>
      <c r="C347" s="25">
        <f>VLOOKUP(A347,'Hospitalisation Details'!$A$1:$T$2344,9,0)</f>
        <v>37865</v>
      </c>
      <c r="D347" s="26">
        <f>VLOOKUP(A347,'Hospitalisation Details'!$A$1:$T$2344,10,0)</f>
        <v>19</v>
      </c>
      <c r="E347" s="26">
        <f>VLOOKUP(A347,'Hospitalisation Details'!$A$1:$T$2344,11,0)</f>
        <v>0</v>
      </c>
      <c r="F347" s="28">
        <f>VLOOKUP(A347,'Medical Examinations'!$A$1:$L$2336,2,0)</f>
        <v>39.21</v>
      </c>
      <c r="G347" s="28">
        <f>VLOOKUP(A347,'Medical Examinations'!$A$1:$L$2336,4,0)</f>
        <v>5.04</v>
      </c>
      <c r="H347" s="30" t="str">
        <f>VLOOKUP(A347,'Medical Examinations'!$A$1:$L$2336,3,0)</f>
        <v>Obesity</v>
      </c>
      <c r="I347" s="30" t="str">
        <f>VLOOKUP(A347,'Medical Examinations'!$A$1:$L$2336,5,0)</f>
        <v>Normal</v>
      </c>
      <c r="J347" s="27" t="str">
        <f>VLOOKUP(A347,'Medical Examinations'!$A$1:$L$2336,6,0)</f>
        <v>No</v>
      </c>
      <c r="K347" s="27" t="str">
        <f>VLOOKUP(A347,'Medical Examinations'!$A$1:$L$2336,7,0)</f>
        <v>No</v>
      </c>
      <c r="L347" s="27">
        <f>VLOOKUP(A347,'Medical Examinations'!$A$1:$L$2336,10,0)</f>
        <v>1</v>
      </c>
      <c r="M347" s="27" t="str">
        <f>VLOOKUP(A347,'Medical Examinations'!$A$1:$L$2336,12,0)</f>
        <v>yes</v>
      </c>
      <c r="N347" s="27" t="str">
        <f>VLOOKUP(A347,'Medical Examinations'!$A$1:$L$2336,8,0)</f>
        <v>Yes</v>
      </c>
      <c r="O347" s="29">
        <f>VLOOKUP(A347,'Hospitalisation Details'!$A$1:$T$2344,12,0)</f>
        <v>28998.68</v>
      </c>
      <c r="P347" s="29" t="str">
        <f>VLOOKUP(A347,'Hospitalisation Details'!$A$1:$T$2344,15,0)</f>
        <v>tier - 1</v>
      </c>
      <c r="Q347" s="29" t="str">
        <f>VLOOKUP(A347,'Hospitalisation Details'!$A$1:$T$2344,18,0)</f>
        <v>tier - 3</v>
      </c>
      <c r="R347" s="29" t="str">
        <f>VLOOKUP(A347,'Hospitalisation Details'!$A$1:$T$2344,20,0)</f>
        <v>R1011</v>
      </c>
    </row>
    <row r="348" spans="1:18">
      <c r="A348" t="s">
        <v>2022</v>
      </c>
      <c r="B348" s="22" t="str">
        <f>VLOOKUP(A348,'Customer Names'!A348:$E$2335,4,0)</f>
        <v>Castaneda</v>
      </c>
      <c r="C348" s="25">
        <f>VLOOKUP(A348,'Hospitalisation Details'!$A$1:$T$2344,9,0)</f>
        <v>21889</v>
      </c>
      <c r="D348" s="26">
        <f>VLOOKUP(A348,'Hospitalisation Details'!$A$1:$T$2344,10,0)</f>
        <v>63</v>
      </c>
      <c r="E348" s="26">
        <f>VLOOKUP(A348,'Hospitalisation Details'!$A$1:$T$2344,11,0)</f>
        <v>0</v>
      </c>
      <c r="F348" s="28">
        <f>VLOOKUP(A348,'Medical Examinations'!$A$1:$L$2336,2,0)</f>
        <v>26.98</v>
      </c>
      <c r="G348" s="28">
        <f>VLOOKUP(A348,'Medical Examinations'!$A$1:$L$2336,4,0)</f>
        <v>5.21</v>
      </c>
      <c r="H348" s="30" t="str">
        <f>VLOOKUP(A348,'Medical Examinations'!$A$1:$L$2336,3,0)</f>
        <v>Overweight</v>
      </c>
      <c r="I348" s="30" t="str">
        <f>VLOOKUP(A348,'Medical Examinations'!$A$1:$L$2336,5,0)</f>
        <v>Normal</v>
      </c>
      <c r="J348" s="27" t="str">
        <f>VLOOKUP(A348,'Medical Examinations'!$A$1:$L$2336,6,0)</f>
        <v>yes</v>
      </c>
      <c r="K348" s="27" t="str">
        <f>VLOOKUP(A348,'Medical Examinations'!$A$1:$L$2336,7,0)</f>
        <v>No</v>
      </c>
      <c r="L348" s="27">
        <f>VLOOKUP(A348,'Medical Examinations'!$A$1:$L$2336,10,0)</f>
        <v>2</v>
      </c>
      <c r="M348" s="27" t="str">
        <f>VLOOKUP(A348,'Medical Examinations'!$A$1:$L$2336,12,0)</f>
        <v>yes</v>
      </c>
      <c r="N348" s="27" t="str">
        <f>VLOOKUP(A348,'Medical Examinations'!$A$1:$L$2336,8,0)</f>
        <v>No</v>
      </c>
      <c r="O348" s="29">
        <f>VLOOKUP(A348,'Hospitalisation Details'!$A$1:$T$2344,12,0)</f>
        <v>28950.47</v>
      </c>
      <c r="P348" s="29" t="str">
        <f>VLOOKUP(A348,'Hospitalisation Details'!$A$1:$T$2344,15,0)</f>
        <v>tier - 1</v>
      </c>
      <c r="Q348" s="29" t="str">
        <f>VLOOKUP(A348,'Hospitalisation Details'!$A$1:$T$2344,18,0)</f>
        <v>tier - 1</v>
      </c>
      <c r="R348" s="29" t="str">
        <f>VLOOKUP(A348,'Hospitalisation Details'!$A$1:$T$2344,20,0)</f>
        <v>R1012</v>
      </c>
    </row>
    <row r="349" spans="1:18">
      <c r="A349" t="s">
        <v>2021</v>
      </c>
      <c r="B349" s="22" t="str">
        <f>VLOOKUP(A349,'Customer Names'!A349:$E$2335,4,0)</f>
        <v>Cherop</v>
      </c>
      <c r="C349" s="25">
        <f>VLOOKUP(A349,'Hospitalisation Details'!$A$1:$T$2344,9,0)</f>
        <v>22852</v>
      </c>
      <c r="D349" s="26">
        <f>VLOOKUP(A349,'Hospitalisation Details'!$A$1:$T$2344,10,0)</f>
        <v>60</v>
      </c>
      <c r="E349" s="26">
        <f>VLOOKUP(A349,'Hospitalisation Details'!$A$1:$T$2344,11,0)</f>
        <v>0</v>
      </c>
      <c r="F349" s="28">
        <f>VLOOKUP(A349,'Medical Examinations'!$A$1:$L$2336,2,0)</f>
        <v>25.84</v>
      </c>
      <c r="G349" s="28">
        <f>VLOOKUP(A349,'Medical Examinations'!$A$1:$L$2336,4,0)</f>
        <v>8.83</v>
      </c>
      <c r="H349" s="30" t="str">
        <f>VLOOKUP(A349,'Medical Examinations'!$A$1:$L$2336,3,0)</f>
        <v>Overweight</v>
      </c>
      <c r="I349" s="30" t="str">
        <f>VLOOKUP(A349,'Medical Examinations'!$A$1:$L$2336,5,0)</f>
        <v>Diabetes</v>
      </c>
      <c r="J349" s="27" t="str">
        <f>VLOOKUP(A349,'Medical Examinations'!$A$1:$L$2336,6,0)</f>
        <v>No</v>
      </c>
      <c r="K349" s="27" t="str">
        <f>VLOOKUP(A349,'Medical Examinations'!$A$1:$L$2336,7,0)</f>
        <v>No</v>
      </c>
      <c r="L349" s="27">
        <f>VLOOKUP(A349,'Medical Examinations'!$A$1:$L$2336,10,0)</f>
        <v>0</v>
      </c>
      <c r="M349" s="27" t="str">
        <f>VLOOKUP(A349,'Medical Examinations'!$A$1:$L$2336,12,0)</f>
        <v>No</v>
      </c>
      <c r="N349" s="27" t="str">
        <f>VLOOKUP(A349,'Medical Examinations'!$A$1:$L$2336,8,0)</f>
        <v>No</v>
      </c>
      <c r="O349" s="29">
        <f>VLOOKUP(A349,'Hospitalisation Details'!$A$1:$T$2344,12,0)</f>
        <v>28923.14</v>
      </c>
      <c r="P349" s="29" t="str">
        <f>VLOOKUP(A349,'Hospitalisation Details'!$A$1:$T$2344,15,0)</f>
        <v>tier - 1</v>
      </c>
      <c r="Q349" s="29" t="str">
        <f>VLOOKUP(A349,'Hospitalisation Details'!$A$1:$T$2344,18,0)</f>
        <v>tier - 1</v>
      </c>
      <c r="R349" s="29" t="str">
        <f>VLOOKUP(A349,'Hospitalisation Details'!$A$1:$T$2344,20,0)</f>
        <v>R1012</v>
      </c>
    </row>
    <row r="350" spans="1:18">
      <c r="A350" t="s">
        <v>2020</v>
      </c>
      <c r="B350" s="22" t="str">
        <f>VLOOKUP(A350,'Customer Names'!A350:$E$2335,4,0)</f>
        <v>Howell</v>
      </c>
      <c r="C350" s="25">
        <f>VLOOKUP(A350,'Hospitalisation Details'!$A$1:$T$2344,9,0)</f>
        <v>22496</v>
      </c>
      <c r="D350" s="26">
        <f>VLOOKUP(A350,'Hospitalisation Details'!$A$1:$T$2344,10,0)</f>
        <v>61</v>
      </c>
      <c r="E350" s="26">
        <f>VLOOKUP(A350,'Hospitalisation Details'!$A$1:$T$2344,11,0)</f>
        <v>1</v>
      </c>
      <c r="F350" s="28">
        <f>VLOOKUP(A350,'Medical Examinations'!$A$1:$L$2336,2,0)</f>
        <v>28.31</v>
      </c>
      <c r="G350" s="28">
        <f>VLOOKUP(A350,'Medical Examinations'!$A$1:$L$2336,4,0)</f>
        <v>8.4700000000000006</v>
      </c>
      <c r="H350" s="30" t="str">
        <f>VLOOKUP(A350,'Medical Examinations'!$A$1:$L$2336,3,0)</f>
        <v>Overweight</v>
      </c>
      <c r="I350" s="30" t="str">
        <f>VLOOKUP(A350,'Medical Examinations'!$A$1:$L$2336,5,0)</f>
        <v>Diabetes</v>
      </c>
      <c r="J350" s="27" t="str">
        <f>VLOOKUP(A350,'Medical Examinations'!$A$1:$L$2336,6,0)</f>
        <v>yes</v>
      </c>
      <c r="K350" s="27" t="str">
        <f>VLOOKUP(A350,'Medical Examinations'!$A$1:$L$2336,7,0)</f>
        <v>No</v>
      </c>
      <c r="L350" s="27">
        <f>VLOOKUP(A350,'Medical Examinations'!$A$1:$L$2336,10,0)</f>
        <v>2</v>
      </c>
      <c r="M350" s="27" t="str">
        <f>VLOOKUP(A350,'Medical Examinations'!$A$1:$L$2336,12,0)</f>
        <v>yes</v>
      </c>
      <c r="N350" s="27" t="str">
        <f>VLOOKUP(A350,'Medical Examinations'!$A$1:$L$2336,8,0)</f>
        <v>No</v>
      </c>
      <c r="O350" s="29">
        <f>VLOOKUP(A350,'Hospitalisation Details'!$A$1:$T$2344,12,0)</f>
        <v>28868.66</v>
      </c>
      <c r="P350" s="29" t="str">
        <f>VLOOKUP(A350,'Hospitalisation Details'!$A$1:$T$2344,15,0)</f>
        <v>tier - 1</v>
      </c>
      <c r="Q350" s="29" t="str">
        <f>VLOOKUP(A350,'Hospitalisation Details'!$A$1:$T$2344,18,0)</f>
        <v>tier - 2</v>
      </c>
      <c r="R350" s="29" t="str">
        <f>VLOOKUP(A350,'Hospitalisation Details'!$A$1:$T$2344,20,0)</f>
        <v>R1012</v>
      </c>
    </row>
    <row r="351" spans="1:18">
      <c r="A351" t="s">
        <v>2019</v>
      </c>
      <c r="B351" s="22" t="str">
        <f>VLOOKUP(A351,'Customer Names'!A351:$E$2335,4,0)</f>
        <v>Palmer</v>
      </c>
      <c r="C351" s="25">
        <f>VLOOKUP(A351,'Hospitalisation Details'!$A$1:$T$2344,9,0)</f>
        <v>33212</v>
      </c>
      <c r="D351" s="26">
        <f>VLOOKUP(A351,'Hospitalisation Details'!$A$1:$T$2344,10,0)</f>
        <v>32</v>
      </c>
      <c r="E351" s="26">
        <f>VLOOKUP(A351,'Hospitalisation Details'!$A$1:$T$2344,11,0)</f>
        <v>3</v>
      </c>
      <c r="F351" s="28">
        <f>VLOOKUP(A351,'Medical Examinations'!$A$1:$L$2336,2,0)</f>
        <v>23.94</v>
      </c>
      <c r="G351" s="28">
        <f>VLOOKUP(A351,'Medical Examinations'!$A$1:$L$2336,4,0)</f>
        <v>4.2</v>
      </c>
      <c r="H351" s="30" t="str">
        <f>VLOOKUP(A351,'Medical Examinations'!$A$1:$L$2336,3,0)</f>
        <v>Normal weight</v>
      </c>
      <c r="I351" s="30" t="str">
        <f>VLOOKUP(A351,'Medical Examinations'!$A$1:$L$2336,5,0)</f>
        <v>Normal</v>
      </c>
      <c r="J351" s="27" t="str">
        <f>VLOOKUP(A351,'Medical Examinations'!$A$1:$L$2336,6,0)</f>
        <v>No</v>
      </c>
      <c r="K351" s="27" t="str">
        <f>VLOOKUP(A351,'Medical Examinations'!$A$1:$L$2336,7,0)</f>
        <v>No</v>
      </c>
      <c r="L351" s="27">
        <f>VLOOKUP(A351,'Medical Examinations'!$A$1:$L$2336,10,0)</f>
        <v>0</v>
      </c>
      <c r="M351" s="27" t="str">
        <f>VLOOKUP(A351,'Medical Examinations'!$A$1:$L$2336,12,0)</f>
        <v>yes</v>
      </c>
      <c r="N351" s="27" t="str">
        <f>VLOOKUP(A351,'Medical Examinations'!$A$1:$L$2336,8,0)</f>
        <v>No</v>
      </c>
      <c r="O351" s="29">
        <f>VLOOKUP(A351,'Hospitalisation Details'!$A$1:$T$2344,12,0)</f>
        <v>28716.14</v>
      </c>
      <c r="P351" s="29" t="str">
        <f>VLOOKUP(A351,'Hospitalisation Details'!$A$1:$T$2344,15,0)</f>
        <v>tier - 1</v>
      </c>
      <c r="Q351" s="29" t="str">
        <f>VLOOKUP(A351,'Hospitalisation Details'!$A$1:$T$2344,18,0)</f>
        <v>tier - 3</v>
      </c>
      <c r="R351" s="29" t="str">
        <f>VLOOKUP(A351,'Hospitalisation Details'!$A$1:$T$2344,20,0)</f>
        <v>R1011</v>
      </c>
    </row>
    <row r="352" spans="1:18">
      <c r="A352" t="s">
        <v>2018</v>
      </c>
      <c r="B352" s="22" t="str">
        <f>VLOOKUP(A352,'Customer Names'!A352:$E$2335,4,0)</f>
        <v>Olson</v>
      </c>
      <c r="C352" s="25">
        <f>VLOOKUP(A352,'Hospitalisation Details'!$A$1:$T$2344,9,0)</f>
        <v>31317</v>
      </c>
      <c r="D352" s="26">
        <f>VLOOKUP(A352,'Hospitalisation Details'!$A$1:$T$2344,10,0)</f>
        <v>37</v>
      </c>
      <c r="E352" s="26">
        <f>VLOOKUP(A352,'Hospitalisation Details'!$A$1:$T$2344,11,0)</f>
        <v>3</v>
      </c>
      <c r="F352" s="28">
        <f>VLOOKUP(A352,'Medical Examinations'!$A$1:$L$2336,2,0)</f>
        <v>20.03</v>
      </c>
      <c r="G352" s="28">
        <f>VLOOKUP(A352,'Medical Examinations'!$A$1:$L$2336,4,0)</f>
        <v>6.14</v>
      </c>
      <c r="H352" s="30" t="str">
        <f>VLOOKUP(A352,'Medical Examinations'!$A$1:$L$2336,3,0)</f>
        <v>Normal weight</v>
      </c>
      <c r="I352" s="30" t="str">
        <f>VLOOKUP(A352,'Medical Examinations'!$A$1:$L$2336,5,0)</f>
        <v>Pre-diabetes</v>
      </c>
      <c r="J352" s="27" t="str">
        <f>VLOOKUP(A352,'Medical Examinations'!$A$1:$L$2336,6,0)</f>
        <v>yes</v>
      </c>
      <c r="K352" s="27" t="str">
        <f>VLOOKUP(A352,'Medical Examinations'!$A$1:$L$2336,7,0)</f>
        <v>No</v>
      </c>
      <c r="L352" s="27">
        <f>VLOOKUP(A352,'Medical Examinations'!$A$1:$L$2336,10,0)</f>
        <v>0</v>
      </c>
      <c r="M352" s="27" t="str">
        <f>VLOOKUP(A352,'Medical Examinations'!$A$1:$L$2336,12,0)</f>
        <v>yes</v>
      </c>
      <c r="N352" s="27" t="str">
        <f>VLOOKUP(A352,'Medical Examinations'!$A$1:$L$2336,8,0)</f>
        <v>No</v>
      </c>
      <c r="O352" s="29">
        <f>VLOOKUP(A352,'Hospitalisation Details'!$A$1:$T$2344,12,0)</f>
        <v>28542.86</v>
      </c>
      <c r="P352" s="29" t="str">
        <f>VLOOKUP(A352,'Hospitalisation Details'!$A$1:$T$2344,15,0)</f>
        <v>tier - 1</v>
      </c>
      <c r="Q352" s="29" t="str">
        <f>VLOOKUP(A352,'Hospitalisation Details'!$A$1:$T$2344,18,0)</f>
        <v>tier - 3</v>
      </c>
      <c r="R352" s="29" t="str">
        <f>VLOOKUP(A352,'Hospitalisation Details'!$A$1:$T$2344,20,0)</f>
        <v>R1011</v>
      </c>
    </row>
    <row r="353" spans="1:18">
      <c r="A353" t="s">
        <v>2017</v>
      </c>
      <c r="B353" s="22" t="str">
        <f>VLOOKUP(A353,'Customer Names'!A353:$E$2335,4,0)</f>
        <v>Waldron</v>
      </c>
      <c r="C353" s="25">
        <f>VLOOKUP(A353,'Hospitalisation Details'!$A$1:$T$2344,9,0)</f>
        <v>30296</v>
      </c>
      <c r="D353" s="26">
        <f>VLOOKUP(A353,'Hospitalisation Details'!$A$1:$T$2344,10,0)</f>
        <v>40</v>
      </c>
      <c r="E353" s="26">
        <f>VLOOKUP(A353,'Hospitalisation Details'!$A$1:$T$2344,11,0)</f>
        <v>1</v>
      </c>
      <c r="F353" s="28">
        <f>VLOOKUP(A353,'Medical Examinations'!$A$1:$L$2336,2,0)</f>
        <v>41.42</v>
      </c>
      <c r="G353" s="28">
        <f>VLOOKUP(A353,'Medical Examinations'!$A$1:$L$2336,4,0)</f>
        <v>6.07</v>
      </c>
      <c r="H353" s="30" t="str">
        <f>VLOOKUP(A353,'Medical Examinations'!$A$1:$L$2336,3,0)</f>
        <v>Obesity</v>
      </c>
      <c r="I353" s="30" t="str">
        <f>VLOOKUP(A353,'Medical Examinations'!$A$1:$L$2336,5,0)</f>
        <v>Pre-diabetes</v>
      </c>
      <c r="J353" s="27" t="str">
        <f>VLOOKUP(A353,'Medical Examinations'!$A$1:$L$2336,6,0)</f>
        <v>No</v>
      </c>
      <c r="K353" s="27" t="str">
        <f>VLOOKUP(A353,'Medical Examinations'!$A$1:$L$2336,7,0)</f>
        <v>No</v>
      </c>
      <c r="L353" s="27">
        <f>VLOOKUP(A353,'Medical Examinations'!$A$1:$L$2336,10,0)</f>
        <v>0</v>
      </c>
      <c r="M353" s="27" t="str">
        <f>VLOOKUP(A353,'Medical Examinations'!$A$1:$L$2336,12,0)</f>
        <v>No</v>
      </c>
      <c r="N353" s="27" t="str">
        <f>VLOOKUP(A353,'Medical Examinations'!$A$1:$L$2336,8,0)</f>
        <v>No</v>
      </c>
      <c r="O353" s="29">
        <f>VLOOKUP(A353,'Hospitalisation Details'!$A$1:$T$2344,12,0)</f>
        <v>28476.73</v>
      </c>
      <c r="P353" s="29" t="str">
        <f>VLOOKUP(A353,'Hospitalisation Details'!$A$1:$T$2344,15,0)</f>
        <v>tier - 1</v>
      </c>
      <c r="Q353" s="29" t="str">
        <f>VLOOKUP(A353,'Hospitalisation Details'!$A$1:$T$2344,18,0)</f>
        <v>tier - 2</v>
      </c>
      <c r="R353" s="29" t="str">
        <f>VLOOKUP(A353,'Hospitalisation Details'!$A$1:$T$2344,20,0)</f>
        <v>R1012</v>
      </c>
    </row>
    <row r="354" spans="1:18">
      <c r="A354" t="s">
        <v>2016</v>
      </c>
      <c r="B354" s="22" t="str">
        <f>VLOOKUP(A354,'Customer Names'!A354:$E$2335,4,0)</f>
        <v>Meyer</v>
      </c>
      <c r="C354" s="25">
        <f>VLOOKUP(A354,'Hospitalisation Details'!$A$1:$T$2344,9,0)</f>
        <v>27288</v>
      </c>
      <c r="D354" s="26">
        <f>VLOOKUP(A354,'Hospitalisation Details'!$A$1:$T$2344,10,0)</f>
        <v>48</v>
      </c>
      <c r="E354" s="26">
        <f>VLOOKUP(A354,'Hospitalisation Details'!$A$1:$T$2344,11,0)</f>
        <v>1</v>
      </c>
      <c r="F354" s="28">
        <f>VLOOKUP(A354,'Medical Examinations'!$A$1:$L$2336,2,0)</f>
        <v>36.67</v>
      </c>
      <c r="G354" s="28">
        <f>VLOOKUP(A354,'Medical Examinations'!$A$1:$L$2336,4,0)</f>
        <v>10.210000000000001</v>
      </c>
      <c r="H354" s="30" t="str">
        <f>VLOOKUP(A354,'Medical Examinations'!$A$1:$L$2336,3,0)</f>
        <v>Obesity</v>
      </c>
      <c r="I354" s="30" t="str">
        <f>VLOOKUP(A354,'Medical Examinations'!$A$1:$L$2336,5,0)</f>
        <v>Diabetes</v>
      </c>
      <c r="J354" s="27" t="str">
        <f>VLOOKUP(A354,'Medical Examinations'!$A$1:$L$2336,6,0)</f>
        <v>No</v>
      </c>
      <c r="K354" s="27" t="str">
        <f>VLOOKUP(A354,'Medical Examinations'!$A$1:$L$2336,7,0)</f>
        <v>No</v>
      </c>
      <c r="L354" s="27">
        <f>VLOOKUP(A354,'Medical Examinations'!$A$1:$L$2336,10,0)</f>
        <v>0</v>
      </c>
      <c r="M354" s="27" t="str">
        <f>VLOOKUP(A354,'Medical Examinations'!$A$1:$L$2336,12,0)</f>
        <v>No</v>
      </c>
      <c r="N354" s="27" t="str">
        <f>VLOOKUP(A354,'Medical Examinations'!$A$1:$L$2336,8,0)</f>
        <v>No</v>
      </c>
      <c r="O354" s="29">
        <f>VLOOKUP(A354,'Hospitalisation Details'!$A$1:$T$2344,12,0)</f>
        <v>28468.92</v>
      </c>
      <c r="P354" s="29" t="str">
        <f>VLOOKUP(A354,'Hospitalisation Details'!$A$1:$T$2344,15,0)</f>
        <v>tier - 1</v>
      </c>
      <c r="Q354" s="29" t="str">
        <f>VLOOKUP(A354,'Hospitalisation Details'!$A$1:$T$2344,18,0)</f>
        <v>tier - 1</v>
      </c>
      <c r="R354" s="29" t="str">
        <f>VLOOKUP(A354,'Hospitalisation Details'!$A$1:$T$2344,20,0)</f>
        <v>R1012</v>
      </c>
    </row>
    <row r="355" spans="1:18">
      <c r="A355" t="s">
        <v>2015</v>
      </c>
      <c r="B355" s="22" t="str">
        <f>VLOOKUP(A355,'Customer Names'!A355:$E$2335,4,0)</f>
        <v>Stack</v>
      </c>
      <c r="C355" s="25">
        <f>VLOOKUP(A355,'Hospitalisation Details'!$A$1:$T$2344,9,0)</f>
        <v>28461</v>
      </c>
      <c r="D355" s="26">
        <f>VLOOKUP(A355,'Hospitalisation Details'!$A$1:$T$2344,10,0)</f>
        <v>45</v>
      </c>
      <c r="E355" s="26">
        <f>VLOOKUP(A355,'Hospitalisation Details'!$A$1:$T$2344,11,0)</f>
        <v>1</v>
      </c>
      <c r="F355" s="28">
        <f>VLOOKUP(A355,'Medical Examinations'!$A$1:$L$2336,2,0)</f>
        <v>27.645</v>
      </c>
      <c r="G355" s="28">
        <f>VLOOKUP(A355,'Medical Examinations'!$A$1:$L$2336,4,0)</f>
        <v>4.6900000000000004</v>
      </c>
      <c r="H355" s="30" t="str">
        <f>VLOOKUP(A355,'Medical Examinations'!$A$1:$L$2336,3,0)</f>
        <v>Overweight</v>
      </c>
      <c r="I355" s="30" t="str">
        <f>VLOOKUP(A355,'Medical Examinations'!$A$1:$L$2336,5,0)</f>
        <v>Normal</v>
      </c>
      <c r="J355" s="27" t="str">
        <f>VLOOKUP(A355,'Medical Examinations'!$A$1:$L$2336,6,0)</f>
        <v>No</v>
      </c>
      <c r="K355" s="27" t="str">
        <f>VLOOKUP(A355,'Medical Examinations'!$A$1:$L$2336,7,0)</f>
        <v>No</v>
      </c>
      <c r="L355" s="27">
        <f>VLOOKUP(A355,'Medical Examinations'!$A$1:$L$2336,10,0)</f>
        <v>0</v>
      </c>
      <c r="M355" s="27" t="str">
        <f>VLOOKUP(A355,'Medical Examinations'!$A$1:$L$2336,12,0)</f>
        <v>No</v>
      </c>
      <c r="N355" s="27" t="str">
        <f>VLOOKUP(A355,'Medical Examinations'!$A$1:$L$2336,8,0)</f>
        <v>No</v>
      </c>
      <c r="O355" s="29">
        <f>VLOOKUP(A355,'Hospitalisation Details'!$A$1:$T$2344,12,0)</f>
        <v>28340.19</v>
      </c>
      <c r="P355" s="29" t="str">
        <f>VLOOKUP(A355,'Hospitalisation Details'!$A$1:$T$2344,15,0)</f>
        <v>tier - 1</v>
      </c>
      <c r="Q355" s="29" t="str">
        <f>VLOOKUP(A355,'Hospitalisation Details'!$A$1:$T$2344,18,0)</f>
        <v>tier - 2</v>
      </c>
      <c r="R355" s="29" t="str">
        <f>VLOOKUP(A355,'Hospitalisation Details'!$A$1:$T$2344,20,0)</f>
        <v>R1012</v>
      </c>
    </row>
    <row r="356" spans="1:18">
      <c r="A356" t="s">
        <v>2014</v>
      </c>
      <c r="B356" s="22" t="str">
        <f>VLOOKUP(A356,'Customer Names'!A356:$E$2335,4,0)</f>
        <v>Sanchez Y Torres</v>
      </c>
      <c r="C356" s="25">
        <f>VLOOKUP(A356,'Hospitalisation Details'!$A$1:$T$2344,9,0)</f>
        <v>33231</v>
      </c>
      <c r="D356" s="26">
        <f>VLOOKUP(A356,'Hospitalisation Details'!$A$1:$T$2344,10,0)</f>
        <v>32</v>
      </c>
      <c r="E356" s="26">
        <f>VLOOKUP(A356,'Hospitalisation Details'!$A$1:$T$2344,11,0)</f>
        <v>3</v>
      </c>
      <c r="F356" s="28">
        <f>VLOOKUP(A356,'Medical Examinations'!$A$1:$L$2336,2,0)</f>
        <v>22.72</v>
      </c>
      <c r="G356" s="28">
        <f>VLOOKUP(A356,'Medical Examinations'!$A$1:$L$2336,4,0)</f>
        <v>5.71</v>
      </c>
      <c r="H356" s="30" t="str">
        <f>VLOOKUP(A356,'Medical Examinations'!$A$1:$L$2336,3,0)</f>
        <v>Normal weight</v>
      </c>
      <c r="I356" s="30" t="str">
        <f>VLOOKUP(A356,'Medical Examinations'!$A$1:$L$2336,5,0)</f>
        <v>Pre-diabetes</v>
      </c>
      <c r="J356" s="27" t="str">
        <f>VLOOKUP(A356,'Medical Examinations'!$A$1:$L$2336,6,0)</f>
        <v>No</v>
      </c>
      <c r="K356" s="27" t="str">
        <f>VLOOKUP(A356,'Medical Examinations'!$A$1:$L$2336,7,0)</f>
        <v>No</v>
      </c>
      <c r="L356" s="27">
        <f>VLOOKUP(A356,'Medical Examinations'!$A$1:$L$2336,10,0)</f>
        <v>0</v>
      </c>
      <c r="M356" s="27" t="str">
        <f>VLOOKUP(A356,'Medical Examinations'!$A$1:$L$2336,12,0)</f>
        <v>yes</v>
      </c>
      <c r="N356" s="27" t="str">
        <f>VLOOKUP(A356,'Medical Examinations'!$A$1:$L$2336,8,0)</f>
        <v>No</v>
      </c>
      <c r="O356" s="29">
        <f>VLOOKUP(A356,'Hospitalisation Details'!$A$1:$T$2344,12,0)</f>
        <v>28302.33</v>
      </c>
      <c r="P356" s="29" t="str">
        <f>VLOOKUP(A356,'Hospitalisation Details'!$A$1:$T$2344,15,0)</f>
        <v>tier - 1</v>
      </c>
      <c r="Q356" s="29" t="str">
        <f>VLOOKUP(A356,'Hospitalisation Details'!$A$1:$T$2344,18,0)</f>
        <v>tier - 2</v>
      </c>
      <c r="R356" s="29" t="str">
        <f>VLOOKUP(A356,'Hospitalisation Details'!$A$1:$T$2344,20,0)</f>
        <v>R1011</v>
      </c>
    </row>
    <row r="357" spans="1:18">
      <c r="A357" t="s">
        <v>2013</v>
      </c>
      <c r="B357" s="22" t="str">
        <f>VLOOKUP(A357,'Customer Names'!A357:$E$2335,4,0)</f>
        <v>Daniels</v>
      </c>
      <c r="C357" s="25">
        <f>VLOOKUP(A357,'Hospitalisation Details'!$A$1:$T$2344,9,0)</f>
        <v>23340</v>
      </c>
      <c r="D357" s="26">
        <f>VLOOKUP(A357,'Hospitalisation Details'!$A$1:$T$2344,10,0)</f>
        <v>59</v>
      </c>
      <c r="E357" s="26">
        <f>VLOOKUP(A357,'Hospitalisation Details'!$A$1:$T$2344,11,0)</f>
        <v>1</v>
      </c>
      <c r="F357" s="28">
        <f>VLOOKUP(A357,'Medical Examinations'!$A$1:$L$2336,2,0)</f>
        <v>36.520000000000003</v>
      </c>
      <c r="G357" s="28">
        <f>VLOOKUP(A357,'Medical Examinations'!$A$1:$L$2336,4,0)</f>
        <v>9.07</v>
      </c>
      <c r="H357" s="30" t="str">
        <f>VLOOKUP(A357,'Medical Examinations'!$A$1:$L$2336,3,0)</f>
        <v>Obesity</v>
      </c>
      <c r="I357" s="30" t="str">
        <f>VLOOKUP(A357,'Medical Examinations'!$A$1:$L$2336,5,0)</f>
        <v>Diabetes</v>
      </c>
      <c r="J357" s="27" t="str">
        <f>VLOOKUP(A357,'Medical Examinations'!$A$1:$L$2336,6,0)</f>
        <v>yes</v>
      </c>
      <c r="K357" s="27" t="str">
        <f>VLOOKUP(A357,'Medical Examinations'!$A$1:$L$2336,7,0)</f>
        <v>No</v>
      </c>
      <c r="L357" s="27">
        <f>VLOOKUP(A357,'Medical Examinations'!$A$1:$L$2336,10,0)</f>
        <v>1</v>
      </c>
      <c r="M357" s="27" t="str">
        <f>VLOOKUP(A357,'Medical Examinations'!$A$1:$L$2336,12,0)</f>
        <v>No</v>
      </c>
      <c r="N357" s="27" t="str">
        <f>VLOOKUP(A357,'Medical Examinations'!$A$1:$L$2336,8,0)</f>
        <v>Yes</v>
      </c>
      <c r="O357" s="29">
        <f>VLOOKUP(A357,'Hospitalisation Details'!$A$1:$T$2344,12,0)</f>
        <v>28287.9</v>
      </c>
      <c r="P357" s="29" t="str">
        <f>VLOOKUP(A357,'Hospitalisation Details'!$A$1:$T$2344,15,0)</f>
        <v>tier - 1</v>
      </c>
      <c r="Q357" s="29" t="str">
        <f>VLOOKUP(A357,'Hospitalisation Details'!$A$1:$T$2344,18,0)</f>
        <v>tier - 1</v>
      </c>
      <c r="R357" s="29" t="str">
        <f>VLOOKUP(A357,'Hospitalisation Details'!$A$1:$T$2344,20,0)</f>
        <v>R1013</v>
      </c>
    </row>
    <row r="358" spans="1:18">
      <c r="A358" t="s">
        <v>2012</v>
      </c>
      <c r="B358" s="22" t="str">
        <f>VLOOKUP(A358,'Customer Names'!A358:$E$2335,4,0)</f>
        <v>Pepp</v>
      </c>
      <c r="C358" s="25">
        <f>VLOOKUP(A358,'Hospitalisation Details'!$A$1:$T$2344,9,0)</f>
        <v>36409</v>
      </c>
      <c r="D358" s="26">
        <f>VLOOKUP(A358,'Hospitalisation Details'!$A$1:$T$2344,10,0)</f>
        <v>23</v>
      </c>
      <c r="E358" s="26">
        <f>VLOOKUP(A358,'Hospitalisation Details'!$A$1:$T$2344,11,0)</f>
        <v>0</v>
      </c>
      <c r="F358" s="28">
        <f>VLOOKUP(A358,'Medical Examinations'!$A$1:$L$2336,2,0)</f>
        <v>33.96</v>
      </c>
      <c r="G358" s="28">
        <f>VLOOKUP(A358,'Medical Examinations'!$A$1:$L$2336,4,0)</f>
        <v>4.99</v>
      </c>
      <c r="H358" s="30" t="str">
        <f>VLOOKUP(A358,'Medical Examinations'!$A$1:$L$2336,3,0)</f>
        <v>Obesity</v>
      </c>
      <c r="I358" s="30" t="str">
        <f>VLOOKUP(A358,'Medical Examinations'!$A$1:$L$2336,5,0)</f>
        <v>Normal</v>
      </c>
      <c r="J358" s="27" t="str">
        <f>VLOOKUP(A358,'Medical Examinations'!$A$1:$L$2336,6,0)</f>
        <v>No</v>
      </c>
      <c r="K358" s="27" t="str">
        <f>VLOOKUP(A358,'Medical Examinations'!$A$1:$L$2336,7,0)</f>
        <v>No</v>
      </c>
      <c r="L358" s="27">
        <f>VLOOKUP(A358,'Medical Examinations'!$A$1:$L$2336,10,0)</f>
        <v>0</v>
      </c>
      <c r="M358" s="27" t="str">
        <f>VLOOKUP(A358,'Medical Examinations'!$A$1:$L$2336,12,0)</f>
        <v>yes</v>
      </c>
      <c r="N358" s="27" t="str">
        <f>VLOOKUP(A358,'Medical Examinations'!$A$1:$L$2336,8,0)</f>
        <v>No</v>
      </c>
      <c r="O358" s="29">
        <f>VLOOKUP(A358,'Hospitalisation Details'!$A$1:$T$2344,12,0)</f>
        <v>28245.34</v>
      </c>
      <c r="P358" s="29" t="str">
        <f>VLOOKUP(A358,'Hospitalisation Details'!$A$1:$T$2344,15,0)</f>
        <v>tier - 1</v>
      </c>
      <c r="Q358" s="29" t="str">
        <f>VLOOKUP(A358,'Hospitalisation Details'!$A$1:$T$2344,18,0)</f>
        <v>tier - 3</v>
      </c>
      <c r="R358" s="29" t="str">
        <f>VLOOKUP(A358,'Hospitalisation Details'!$A$1:$T$2344,20,0)</f>
        <v>R1011</v>
      </c>
    </row>
    <row r="359" spans="1:18">
      <c r="A359" t="s">
        <v>2011</v>
      </c>
      <c r="B359" s="22" t="str">
        <f>VLOOKUP(A359,'Customer Names'!A359:$E$2335,4,0)</f>
        <v>Buechler</v>
      </c>
      <c r="C359" s="25">
        <f>VLOOKUP(A359,'Hospitalisation Details'!$A$1:$T$2344,9,0)</f>
        <v>22242</v>
      </c>
      <c r="D359" s="26">
        <f>VLOOKUP(A359,'Hospitalisation Details'!$A$1:$T$2344,10,0)</f>
        <v>62</v>
      </c>
      <c r="E359" s="26">
        <f>VLOOKUP(A359,'Hospitalisation Details'!$A$1:$T$2344,11,0)</f>
        <v>0</v>
      </c>
      <c r="F359" s="28">
        <f>VLOOKUP(A359,'Medical Examinations'!$A$1:$L$2336,2,0)</f>
        <v>26.695</v>
      </c>
      <c r="G359" s="28">
        <f>VLOOKUP(A359,'Medical Examinations'!$A$1:$L$2336,4,0)</f>
        <v>8.31</v>
      </c>
      <c r="H359" s="30" t="str">
        <f>VLOOKUP(A359,'Medical Examinations'!$A$1:$L$2336,3,0)</f>
        <v>Overweight</v>
      </c>
      <c r="I359" s="30" t="str">
        <f>VLOOKUP(A359,'Medical Examinations'!$A$1:$L$2336,5,0)</f>
        <v>Diabetes</v>
      </c>
      <c r="J359" s="27" t="str">
        <f>VLOOKUP(A359,'Medical Examinations'!$A$1:$L$2336,6,0)</f>
        <v>No</v>
      </c>
      <c r="K359" s="27" t="str">
        <f>VLOOKUP(A359,'Medical Examinations'!$A$1:$L$2336,7,0)</f>
        <v>No</v>
      </c>
      <c r="L359" s="27">
        <f>VLOOKUP(A359,'Medical Examinations'!$A$1:$L$2336,10,0)</f>
        <v>0</v>
      </c>
      <c r="M359" s="27" t="str">
        <f>VLOOKUP(A359,'Medical Examinations'!$A$1:$L$2336,12,0)</f>
        <v>yes</v>
      </c>
      <c r="N359" s="27" t="str">
        <f>VLOOKUP(A359,'Medical Examinations'!$A$1:$L$2336,8,0)</f>
        <v>No</v>
      </c>
      <c r="O359" s="29">
        <f>VLOOKUP(A359,'Hospitalisation Details'!$A$1:$T$2344,12,0)</f>
        <v>28101.33</v>
      </c>
      <c r="P359" s="29" t="str">
        <f>VLOOKUP(A359,'Hospitalisation Details'!$A$1:$T$2344,15,0)</f>
        <v>tier - 1</v>
      </c>
      <c r="Q359" s="29" t="str">
        <f>VLOOKUP(A359,'Hospitalisation Details'!$A$1:$T$2344,18,0)</f>
        <v>tier - 2</v>
      </c>
      <c r="R359" s="29" t="str">
        <f>VLOOKUP(A359,'Hospitalisation Details'!$A$1:$T$2344,20,0)</f>
        <v>R1019</v>
      </c>
    </row>
    <row r="360" spans="1:18">
      <c r="A360" t="s">
        <v>2010</v>
      </c>
      <c r="B360" s="22" t="str">
        <f>VLOOKUP(A360,'Customer Names'!A360:$E$2335,4,0)</f>
        <v>Buenting</v>
      </c>
      <c r="C360" s="25">
        <f>VLOOKUP(A360,'Hospitalisation Details'!$A$1:$T$2344,9,0)</f>
        <v>31380</v>
      </c>
      <c r="D360" s="26">
        <f>VLOOKUP(A360,'Hospitalisation Details'!$A$1:$T$2344,10,0)</f>
        <v>37</v>
      </c>
      <c r="E360" s="26">
        <f>VLOOKUP(A360,'Hospitalisation Details'!$A$1:$T$2344,11,0)</f>
        <v>3</v>
      </c>
      <c r="F360" s="28">
        <f>VLOOKUP(A360,'Medical Examinations'!$A$1:$L$2336,2,0)</f>
        <v>18.45</v>
      </c>
      <c r="G360" s="28">
        <f>VLOOKUP(A360,'Medical Examinations'!$A$1:$L$2336,4,0)</f>
        <v>5.07</v>
      </c>
      <c r="H360" s="30" t="str">
        <f>VLOOKUP(A360,'Medical Examinations'!$A$1:$L$2336,3,0)</f>
        <v>Underweight</v>
      </c>
      <c r="I360" s="30" t="str">
        <f>VLOOKUP(A360,'Medical Examinations'!$A$1:$L$2336,5,0)</f>
        <v>Normal</v>
      </c>
      <c r="J360" s="27" t="str">
        <f>VLOOKUP(A360,'Medical Examinations'!$A$1:$L$2336,6,0)</f>
        <v>yes</v>
      </c>
      <c r="K360" s="27" t="str">
        <f>VLOOKUP(A360,'Medical Examinations'!$A$1:$L$2336,7,0)</f>
        <v>No</v>
      </c>
      <c r="L360" s="27">
        <f>VLOOKUP(A360,'Medical Examinations'!$A$1:$L$2336,10,0)</f>
        <v>0</v>
      </c>
      <c r="M360" s="27" t="str">
        <f>VLOOKUP(A360,'Medical Examinations'!$A$1:$L$2336,12,0)</f>
        <v>yes</v>
      </c>
      <c r="N360" s="27" t="str">
        <f>VLOOKUP(A360,'Medical Examinations'!$A$1:$L$2336,8,0)</f>
        <v>No</v>
      </c>
      <c r="O360" s="29">
        <f>VLOOKUP(A360,'Hospitalisation Details'!$A$1:$T$2344,12,0)</f>
        <v>28006.94</v>
      </c>
      <c r="P360" s="29" t="str">
        <f>VLOOKUP(A360,'Hospitalisation Details'!$A$1:$T$2344,15,0)</f>
        <v>tier - 1</v>
      </c>
      <c r="Q360" s="29" t="str">
        <f>VLOOKUP(A360,'Hospitalisation Details'!$A$1:$T$2344,18,0)</f>
        <v>tier - 2</v>
      </c>
      <c r="R360" s="29" t="str">
        <f>VLOOKUP(A360,'Hospitalisation Details'!$A$1:$T$2344,20,0)</f>
        <v>R1011</v>
      </c>
    </row>
    <row r="361" spans="1:18">
      <c r="A361" t="s">
        <v>2009</v>
      </c>
      <c r="B361" s="22" t="str">
        <f>VLOOKUP(A361,'Customer Names'!A361:$E$2335,4,0)</f>
        <v>Evans</v>
      </c>
      <c r="C361" s="25">
        <f>VLOOKUP(A361,'Hospitalisation Details'!$A$1:$T$2344,9,0)</f>
        <v>36515</v>
      </c>
      <c r="D361" s="26">
        <f>VLOOKUP(A361,'Hospitalisation Details'!$A$1:$T$2344,10,0)</f>
        <v>23</v>
      </c>
      <c r="E361" s="26">
        <f>VLOOKUP(A361,'Hospitalisation Details'!$A$1:$T$2344,11,0)</f>
        <v>0</v>
      </c>
      <c r="F361" s="28">
        <f>VLOOKUP(A361,'Medical Examinations'!$A$1:$L$2336,2,0)</f>
        <v>33.18</v>
      </c>
      <c r="G361" s="28">
        <f>VLOOKUP(A361,'Medical Examinations'!$A$1:$L$2336,4,0)</f>
        <v>4.79</v>
      </c>
      <c r="H361" s="30" t="str">
        <f>VLOOKUP(A361,'Medical Examinations'!$A$1:$L$2336,3,0)</f>
        <v>Obesity</v>
      </c>
      <c r="I361" s="30" t="str">
        <f>VLOOKUP(A361,'Medical Examinations'!$A$1:$L$2336,5,0)</f>
        <v>Normal</v>
      </c>
      <c r="J361" s="27" t="str">
        <f>VLOOKUP(A361,'Medical Examinations'!$A$1:$L$2336,6,0)</f>
        <v>No</v>
      </c>
      <c r="K361" s="27" t="str">
        <f>VLOOKUP(A361,'Medical Examinations'!$A$1:$L$2336,7,0)</f>
        <v>No</v>
      </c>
      <c r="L361" s="27">
        <f>VLOOKUP(A361,'Medical Examinations'!$A$1:$L$2336,10,0)</f>
        <v>0</v>
      </c>
      <c r="M361" s="27" t="str">
        <f>VLOOKUP(A361,'Medical Examinations'!$A$1:$L$2336,12,0)</f>
        <v>yes</v>
      </c>
      <c r="N361" s="27" t="str">
        <f>VLOOKUP(A361,'Medical Examinations'!$A$1:$L$2336,8,0)</f>
        <v>No</v>
      </c>
      <c r="O361" s="29">
        <f>VLOOKUP(A361,'Hospitalisation Details'!$A$1:$T$2344,12,0)</f>
        <v>27980.77</v>
      </c>
      <c r="P361" s="29" t="str">
        <f>VLOOKUP(A361,'Hospitalisation Details'!$A$1:$T$2344,15,0)</f>
        <v>tier - 1</v>
      </c>
      <c r="Q361" s="29" t="str">
        <f>VLOOKUP(A361,'Hospitalisation Details'!$A$1:$T$2344,18,0)</f>
        <v>tier - 1</v>
      </c>
      <c r="R361" s="29" t="str">
        <f>VLOOKUP(A361,'Hospitalisation Details'!$A$1:$T$2344,20,0)</f>
        <v>R1011</v>
      </c>
    </row>
    <row r="362" spans="1:18">
      <c r="A362" t="s">
        <v>2008</v>
      </c>
      <c r="B362" s="22" t="str">
        <f>VLOOKUP(A362,'Customer Names'!A362:$E$2335,4,0)</f>
        <v>Arcand</v>
      </c>
      <c r="C362" s="25">
        <f>VLOOKUP(A362,'Hospitalisation Details'!$A$1:$T$2344,9,0)</f>
        <v>22490</v>
      </c>
      <c r="D362" s="26">
        <f>VLOOKUP(A362,'Hospitalisation Details'!$A$1:$T$2344,10,0)</f>
        <v>61</v>
      </c>
      <c r="E362" s="26">
        <f>VLOOKUP(A362,'Hospitalisation Details'!$A$1:$T$2344,11,0)</f>
        <v>3</v>
      </c>
      <c r="F362" s="28">
        <f>VLOOKUP(A362,'Medical Examinations'!$A$1:$L$2336,2,0)</f>
        <v>36.1</v>
      </c>
      <c r="G362" s="28">
        <f>VLOOKUP(A362,'Medical Examinations'!$A$1:$L$2336,4,0)</f>
        <v>11.39</v>
      </c>
      <c r="H362" s="30" t="str">
        <f>VLOOKUP(A362,'Medical Examinations'!$A$1:$L$2336,3,0)</f>
        <v>Obesity</v>
      </c>
      <c r="I362" s="30" t="str">
        <f>VLOOKUP(A362,'Medical Examinations'!$A$1:$L$2336,5,0)</f>
        <v>Diabetes</v>
      </c>
      <c r="J362" s="27" t="str">
        <f>VLOOKUP(A362,'Medical Examinations'!$A$1:$L$2336,6,0)</f>
        <v>yes</v>
      </c>
      <c r="K362" s="27" t="str">
        <f>VLOOKUP(A362,'Medical Examinations'!$A$1:$L$2336,7,0)</f>
        <v>No</v>
      </c>
      <c r="L362" s="27">
        <f>VLOOKUP(A362,'Medical Examinations'!$A$1:$L$2336,10,0)</f>
        <v>2</v>
      </c>
      <c r="M362" s="27" t="str">
        <f>VLOOKUP(A362,'Medical Examinations'!$A$1:$L$2336,12,0)</f>
        <v>No</v>
      </c>
      <c r="N362" s="27" t="str">
        <f>VLOOKUP(A362,'Medical Examinations'!$A$1:$L$2336,8,0)</f>
        <v>No</v>
      </c>
      <c r="O362" s="29">
        <f>VLOOKUP(A362,'Hospitalisation Details'!$A$1:$T$2344,12,0)</f>
        <v>27941.29</v>
      </c>
      <c r="P362" s="29" t="str">
        <f>VLOOKUP(A362,'Hospitalisation Details'!$A$1:$T$2344,15,0)</f>
        <v>tier - 1</v>
      </c>
      <c r="Q362" s="29" t="str">
        <f>VLOOKUP(A362,'Hospitalisation Details'!$A$1:$T$2344,18,0)</f>
        <v>tier - 3</v>
      </c>
      <c r="R362" s="29" t="str">
        <f>VLOOKUP(A362,'Hospitalisation Details'!$A$1:$T$2344,20,0)</f>
        <v>R1011</v>
      </c>
    </row>
    <row r="363" spans="1:18">
      <c r="A363" t="s">
        <v>2007</v>
      </c>
      <c r="B363" s="22" t="str">
        <f>VLOOKUP(A363,'Customer Names'!A363:$E$2335,4,0)</f>
        <v>Kesack</v>
      </c>
      <c r="C363" s="25">
        <f>VLOOKUP(A363,'Hospitalisation Details'!$A$1:$T$2344,9,0)</f>
        <v>33393</v>
      </c>
      <c r="D363" s="26">
        <f>VLOOKUP(A363,'Hospitalisation Details'!$A$1:$T$2344,10,0)</f>
        <v>32</v>
      </c>
      <c r="E363" s="26">
        <f>VLOOKUP(A363,'Hospitalisation Details'!$A$1:$T$2344,11,0)</f>
        <v>3</v>
      </c>
      <c r="F363" s="28">
        <f>VLOOKUP(A363,'Medical Examinations'!$A$1:$L$2336,2,0)</f>
        <v>22.77</v>
      </c>
      <c r="G363" s="28">
        <f>VLOOKUP(A363,'Medical Examinations'!$A$1:$L$2336,4,0)</f>
        <v>6</v>
      </c>
      <c r="H363" s="30" t="str">
        <f>VLOOKUP(A363,'Medical Examinations'!$A$1:$L$2336,3,0)</f>
        <v>Normal weight</v>
      </c>
      <c r="I363" s="30" t="str">
        <f>VLOOKUP(A363,'Medical Examinations'!$A$1:$L$2336,5,0)</f>
        <v>Pre-diabetes</v>
      </c>
      <c r="J363" s="27" t="str">
        <f>VLOOKUP(A363,'Medical Examinations'!$A$1:$L$2336,6,0)</f>
        <v>No</v>
      </c>
      <c r="K363" s="27" t="str">
        <f>VLOOKUP(A363,'Medical Examinations'!$A$1:$L$2336,7,0)</f>
        <v>No</v>
      </c>
      <c r="L363" s="27">
        <f>VLOOKUP(A363,'Medical Examinations'!$A$1:$L$2336,10,0)</f>
        <v>0</v>
      </c>
      <c r="M363" s="27" t="str">
        <f>VLOOKUP(A363,'Medical Examinations'!$A$1:$L$2336,12,0)</f>
        <v>yes</v>
      </c>
      <c r="N363" s="27" t="str">
        <f>VLOOKUP(A363,'Medical Examinations'!$A$1:$L$2336,8,0)</f>
        <v>No</v>
      </c>
      <c r="O363" s="29">
        <f>VLOOKUP(A363,'Hospitalisation Details'!$A$1:$T$2344,12,0)</f>
        <v>27931.11</v>
      </c>
      <c r="P363" s="29" t="str">
        <f>VLOOKUP(A363,'Hospitalisation Details'!$A$1:$T$2344,15,0)</f>
        <v>tier - 1</v>
      </c>
      <c r="Q363" s="29" t="str">
        <f>VLOOKUP(A363,'Hospitalisation Details'!$A$1:$T$2344,18,0)</f>
        <v>tier - 3</v>
      </c>
      <c r="R363" s="29" t="str">
        <f>VLOOKUP(A363,'Hospitalisation Details'!$A$1:$T$2344,20,0)</f>
        <v>R1011</v>
      </c>
    </row>
    <row r="364" spans="1:18">
      <c r="A364" t="s">
        <v>2006</v>
      </c>
      <c r="B364" s="22" t="str">
        <f>VLOOKUP(A364,'Customer Names'!A364:$E$2335,4,0)</f>
        <v>Post</v>
      </c>
      <c r="C364" s="25">
        <f>VLOOKUP(A364,'Hospitalisation Details'!$A$1:$T$2344,9,0)</f>
        <v>32833</v>
      </c>
      <c r="D364" s="26">
        <f>VLOOKUP(A364,'Hospitalisation Details'!$A$1:$T$2344,10,0)</f>
        <v>33</v>
      </c>
      <c r="E364" s="26">
        <f>VLOOKUP(A364,'Hospitalisation Details'!$A$1:$T$2344,11,0)</f>
        <v>3</v>
      </c>
      <c r="F364" s="28">
        <f>VLOOKUP(A364,'Medical Examinations'!$A$1:$L$2336,2,0)</f>
        <v>21.24</v>
      </c>
      <c r="G364" s="28">
        <f>VLOOKUP(A364,'Medical Examinations'!$A$1:$L$2336,4,0)</f>
        <v>5.13</v>
      </c>
      <c r="H364" s="30" t="str">
        <f>VLOOKUP(A364,'Medical Examinations'!$A$1:$L$2336,3,0)</f>
        <v>Normal weight</v>
      </c>
      <c r="I364" s="30" t="str">
        <f>VLOOKUP(A364,'Medical Examinations'!$A$1:$L$2336,5,0)</f>
        <v>Normal</v>
      </c>
      <c r="J364" s="27" t="str">
        <f>VLOOKUP(A364,'Medical Examinations'!$A$1:$L$2336,6,0)</f>
        <v>No</v>
      </c>
      <c r="K364" s="27" t="str">
        <f>VLOOKUP(A364,'Medical Examinations'!$A$1:$L$2336,7,0)</f>
        <v>No</v>
      </c>
      <c r="L364" s="27">
        <f>VLOOKUP(A364,'Medical Examinations'!$A$1:$L$2336,10,0)</f>
        <v>0</v>
      </c>
      <c r="M364" s="27" t="str">
        <f>VLOOKUP(A364,'Medical Examinations'!$A$1:$L$2336,12,0)</f>
        <v>yes</v>
      </c>
      <c r="N364" s="27" t="str">
        <f>VLOOKUP(A364,'Medical Examinations'!$A$1:$L$2336,8,0)</f>
        <v>No</v>
      </c>
      <c r="O364" s="29">
        <f>VLOOKUP(A364,'Hospitalisation Details'!$A$1:$T$2344,12,0)</f>
        <v>27925.86</v>
      </c>
      <c r="P364" s="29" t="str">
        <f>VLOOKUP(A364,'Hospitalisation Details'!$A$1:$T$2344,15,0)</f>
        <v>tier - 1</v>
      </c>
      <c r="Q364" s="29" t="str">
        <f>VLOOKUP(A364,'Hospitalisation Details'!$A$1:$T$2344,18,0)</f>
        <v>tier - 2</v>
      </c>
      <c r="R364" s="29" t="str">
        <f>VLOOKUP(A364,'Hospitalisation Details'!$A$1:$T$2344,20,0)</f>
        <v>R1011</v>
      </c>
    </row>
    <row r="365" spans="1:18">
      <c r="A365" t="s">
        <v>2005</v>
      </c>
      <c r="B365" s="22" t="str">
        <f>VLOOKUP(A365,'Customer Names'!A365:$E$2335,4,0)</f>
        <v>Dunne</v>
      </c>
      <c r="C365" s="25">
        <f>VLOOKUP(A365,'Hospitalisation Details'!$A$1:$T$2344,9,0)</f>
        <v>31385</v>
      </c>
      <c r="D365" s="26">
        <f>VLOOKUP(A365,'Hospitalisation Details'!$A$1:$T$2344,10,0)</f>
        <v>37</v>
      </c>
      <c r="E365" s="26">
        <f>VLOOKUP(A365,'Hospitalisation Details'!$A$1:$T$2344,11,0)</f>
        <v>3</v>
      </c>
      <c r="F365" s="28">
        <f>VLOOKUP(A365,'Medical Examinations'!$A$1:$L$2336,2,0)</f>
        <v>17.600000000000001</v>
      </c>
      <c r="G365" s="28">
        <f>VLOOKUP(A365,'Medical Examinations'!$A$1:$L$2336,4,0)</f>
        <v>5.26</v>
      </c>
      <c r="H365" s="30" t="str">
        <f>VLOOKUP(A365,'Medical Examinations'!$A$1:$L$2336,3,0)</f>
        <v>Underweight</v>
      </c>
      <c r="I365" s="30" t="str">
        <f>VLOOKUP(A365,'Medical Examinations'!$A$1:$L$2336,5,0)</f>
        <v>Normal</v>
      </c>
      <c r="J365" s="27" t="str">
        <f>VLOOKUP(A365,'Medical Examinations'!$A$1:$L$2336,6,0)</f>
        <v>yes</v>
      </c>
      <c r="K365" s="27" t="str">
        <f>VLOOKUP(A365,'Medical Examinations'!$A$1:$L$2336,7,0)</f>
        <v>No</v>
      </c>
      <c r="L365" s="27">
        <f>VLOOKUP(A365,'Medical Examinations'!$A$1:$L$2336,10,0)</f>
        <v>0</v>
      </c>
      <c r="M365" s="27" t="str">
        <f>VLOOKUP(A365,'Medical Examinations'!$A$1:$L$2336,12,0)</f>
        <v>yes</v>
      </c>
      <c r="N365" s="27" t="str">
        <f>VLOOKUP(A365,'Medical Examinations'!$A$1:$L$2336,8,0)</f>
        <v>No</v>
      </c>
      <c r="O365" s="29">
        <f>VLOOKUP(A365,'Hospitalisation Details'!$A$1:$T$2344,12,0)</f>
        <v>27849.94</v>
      </c>
      <c r="P365" s="29" t="str">
        <f>VLOOKUP(A365,'Hospitalisation Details'!$A$1:$T$2344,15,0)</f>
        <v>tier - 1</v>
      </c>
      <c r="Q365" s="29" t="str">
        <f>VLOOKUP(A365,'Hospitalisation Details'!$A$1:$T$2344,18,0)</f>
        <v>tier - 1</v>
      </c>
      <c r="R365" s="29" t="str">
        <f>VLOOKUP(A365,'Hospitalisation Details'!$A$1:$T$2344,20,0)</f>
        <v>R1011</v>
      </c>
    </row>
    <row r="366" spans="1:18">
      <c r="A366" t="s">
        <v>2004</v>
      </c>
      <c r="B366" s="22" t="str">
        <f>VLOOKUP(A366,'Customer Names'!A366:$E$2335,4,0)</f>
        <v>Kilel</v>
      </c>
      <c r="C366" s="25">
        <f>VLOOKUP(A366,'Hospitalisation Details'!$A$1:$T$2344,9,0)</f>
        <v>22103</v>
      </c>
      <c r="D366" s="26">
        <f>VLOOKUP(A366,'Hospitalisation Details'!$A$1:$T$2344,10,0)</f>
        <v>62</v>
      </c>
      <c r="E366" s="26">
        <f>VLOOKUP(A366,'Hospitalisation Details'!$A$1:$T$2344,11,0)</f>
        <v>0</v>
      </c>
      <c r="F366" s="28">
        <f>VLOOKUP(A366,'Medical Examinations'!$A$1:$L$2336,2,0)</f>
        <v>26.29</v>
      </c>
      <c r="G366" s="28">
        <f>VLOOKUP(A366,'Medical Examinations'!$A$1:$L$2336,4,0)</f>
        <v>6.84</v>
      </c>
      <c r="H366" s="30" t="str">
        <f>VLOOKUP(A366,'Medical Examinations'!$A$1:$L$2336,3,0)</f>
        <v>Overweight</v>
      </c>
      <c r="I366" s="30" t="str">
        <f>VLOOKUP(A366,'Medical Examinations'!$A$1:$L$2336,5,0)</f>
        <v>Diabetes</v>
      </c>
      <c r="J366" s="27" t="str">
        <f>VLOOKUP(A366,'Medical Examinations'!$A$1:$L$2336,6,0)</f>
        <v>No</v>
      </c>
      <c r="K366" s="27" t="str">
        <f>VLOOKUP(A366,'Medical Examinations'!$A$1:$L$2336,7,0)</f>
        <v>No</v>
      </c>
      <c r="L366" s="27">
        <f>VLOOKUP(A366,'Medical Examinations'!$A$1:$L$2336,10,0)</f>
        <v>0</v>
      </c>
      <c r="M366" s="27" t="str">
        <f>VLOOKUP(A366,'Medical Examinations'!$A$1:$L$2336,12,0)</f>
        <v>yes</v>
      </c>
      <c r="N366" s="27" t="str">
        <f>VLOOKUP(A366,'Medical Examinations'!$A$1:$L$2336,8,0)</f>
        <v>No</v>
      </c>
      <c r="O366" s="29">
        <f>VLOOKUP(A366,'Hospitalisation Details'!$A$1:$T$2344,12,0)</f>
        <v>27808.73</v>
      </c>
      <c r="P366" s="29" t="str">
        <f>VLOOKUP(A366,'Hospitalisation Details'!$A$1:$T$2344,15,0)</f>
        <v>tier - 1</v>
      </c>
      <c r="Q366" s="29" t="str">
        <f>VLOOKUP(A366,'Hospitalisation Details'!$A$1:$T$2344,18,0)</f>
        <v>tier - 1</v>
      </c>
      <c r="R366" s="29" t="str">
        <f>VLOOKUP(A366,'Hospitalisation Details'!$A$1:$T$2344,20,0)</f>
        <v>R1013</v>
      </c>
    </row>
    <row r="367" spans="1:18">
      <c r="A367" t="s">
        <v>2003</v>
      </c>
      <c r="B367" s="22" t="str">
        <f>VLOOKUP(A367,'Customer Names'!A367:$E$2335,4,0)</f>
        <v>Nicholson</v>
      </c>
      <c r="C367" s="25">
        <f>VLOOKUP(A367,'Hospitalisation Details'!$A$1:$T$2344,9,0)</f>
        <v>37596</v>
      </c>
      <c r="D367" s="26">
        <f>VLOOKUP(A367,'Hospitalisation Details'!$A$1:$T$2344,10,0)</f>
        <v>20</v>
      </c>
      <c r="E367" s="26">
        <f>VLOOKUP(A367,'Hospitalisation Details'!$A$1:$T$2344,11,0)</f>
        <v>1</v>
      </c>
      <c r="F367" s="28">
        <f>VLOOKUP(A367,'Medical Examinations'!$A$1:$L$2336,2,0)</f>
        <v>35.31</v>
      </c>
      <c r="G367" s="28">
        <f>VLOOKUP(A367,'Medical Examinations'!$A$1:$L$2336,4,0)</f>
        <v>9.0399999999999991</v>
      </c>
      <c r="H367" s="30" t="str">
        <f>VLOOKUP(A367,'Medical Examinations'!$A$1:$L$2336,3,0)</f>
        <v>Obesity</v>
      </c>
      <c r="I367" s="30" t="str">
        <f>VLOOKUP(A367,'Medical Examinations'!$A$1:$L$2336,5,0)</f>
        <v>Diabetes</v>
      </c>
      <c r="J367" s="27" t="str">
        <f>VLOOKUP(A367,'Medical Examinations'!$A$1:$L$2336,6,0)</f>
        <v>No</v>
      </c>
      <c r="K367" s="27" t="str">
        <f>VLOOKUP(A367,'Medical Examinations'!$A$1:$L$2336,7,0)</f>
        <v>No</v>
      </c>
      <c r="L367" s="27">
        <f>VLOOKUP(A367,'Medical Examinations'!$A$1:$L$2336,10,0)</f>
        <v>0</v>
      </c>
      <c r="M367" s="27" t="str">
        <f>VLOOKUP(A367,'Medical Examinations'!$A$1:$L$2336,12,0)</f>
        <v>No</v>
      </c>
      <c r="N367" s="27" t="str">
        <f>VLOOKUP(A367,'Medical Examinations'!$A$1:$L$2336,8,0)</f>
        <v>No</v>
      </c>
      <c r="O367" s="29">
        <f>VLOOKUP(A367,'Hospitalisation Details'!$A$1:$T$2344,12,0)</f>
        <v>27724.29</v>
      </c>
      <c r="P367" s="29" t="str">
        <f>VLOOKUP(A367,'Hospitalisation Details'!$A$1:$T$2344,15,0)</f>
        <v>tier - 1</v>
      </c>
      <c r="Q367" s="29" t="str">
        <f>VLOOKUP(A367,'Hospitalisation Details'!$A$1:$T$2344,18,0)</f>
        <v>tier - 3</v>
      </c>
      <c r="R367" s="29" t="str">
        <f>VLOOKUP(A367,'Hospitalisation Details'!$A$1:$T$2344,20,0)</f>
        <v>R1013</v>
      </c>
    </row>
    <row r="368" spans="1:18">
      <c r="A368" t="s">
        <v>2002</v>
      </c>
      <c r="B368" s="22" t="str">
        <f>VLOOKUP(A368,'Customer Names'!A368:$E$2335,4,0)</f>
        <v>Susmann</v>
      </c>
      <c r="C368" s="25">
        <f>VLOOKUP(A368,'Hospitalisation Details'!$A$1:$T$2344,9,0)</f>
        <v>33788</v>
      </c>
      <c r="D368" s="26">
        <f>VLOOKUP(A368,'Hospitalisation Details'!$A$1:$T$2344,10,0)</f>
        <v>30</v>
      </c>
      <c r="E368" s="26">
        <f>VLOOKUP(A368,'Hospitalisation Details'!$A$1:$T$2344,11,0)</f>
        <v>0</v>
      </c>
      <c r="F368" s="28">
        <f>VLOOKUP(A368,'Medical Examinations'!$A$1:$L$2336,2,0)</f>
        <v>27.04</v>
      </c>
      <c r="G368" s="28">
        <f>VLOOKUP(A368,'Medical Examinations'!$A$1:$L$2336,4,0)</f>
        <v>4.0999999999999996</v>
      </c>
      <c r="H368" s="30" t="str">
        <f>VLOOKUP(A368,'Medical Examinations'!$A$1:$L$2336,3,0)</f>
        <v>Overweight</v>
      </c>
      <c r="I368" s="30" t="str">
        <f>VLOOKUP(A368,'Medical Examinations'!$A$1:$L$2336,5,0)</f>
        <v>Normal</v>
      </c>
      <c r="J368" s="27" t="str">
        <f>VLOOKUP(A368,'Medical Examinations'!$A$1:$L$2336,6,0)</f>
        <v>No</v>
      </c>
      <c r="K368" s="27" t="str">
        <f>VLOOKUP(A368,'Medical Examinations'!$A$1:$L$2336,7,0)</f>
        <v>No</v>
      </c>
      <c r="L368" s="27">
        <f>VLOOKUP(A368,'Medical Examinations'!$A$1:$L$2336,10,0)</f>
        <v>1</v>
      </c>
      <c r="M368" s="27" t="str">
        <f>VLOOKUP(A368,'Medical Examinations'!$A$1:$L$2336,12,0)</f>
        <v>yes</v>
      </c>
      <c r="N368" s="27" t="str">
        <f>VLOOKUP(A368,'Medical Examinations'!$A$1:$L$2336,8,0)</f>
        <v>No</v>
      </c>
      <c r="O368" s="29">
        <f>VLOOKUP(A368,'Hospitalisation Details'!$A$1:$T$2344,12,0)</f>
        <v>27696.11</v>
      </c>
      <c r="P368" s="29" t="str">
        <f>VLOOKUP(A368,'Hospitalisation Details'!$A$1:$T$2344,15,0)</f>
        <v>tier - 1</v>
      </c>
      <c r="Q368" s="29" t="str">
        <f>VLOOKUP(A368,'Hospitalisation Details'!$A$1:$T$2344,18,0)</f>
        <v>tier - 2</v>
      </c>
      <c r="R368" s="29" t="str">
        <f>VLOOKUP(A368,'Hospitalisation Details'!$A$1:$T$2344,20,0)</f>
        <v>R1011</v>
      </c>
    </row>
    <row r="369" spans="1:18">
      <c r="A369" t="s">
        <v>2001</v>
      </c>
      <c r="B369" s="22" t="str">
        <f>VLOOKUP(A369,'Customer Names'!A369:$E$2335,4,0)</f>
        <v>Harsh</v>
      </c>
      <c r="C369" s="25">
        <f>VLOOKUP(A369,'Hospitalisation Details'!$A$1:$T$2344,9,0)</f>
        <v>35710</v>
      </c>
      <c r="D369" s="26">
        <f>VLOOKUP(A369,'Hospitalisation Details'!$A$1:$T$2344,10,0)</f>
        <v>25</v>
      </c>
      <c r="E369" s="26">
        <f>VLOOKUP(A369,'Hospitalisation Details'!$A$1:$T$2344,11,0)</f>
        <v>0</v>
      </c>
      <c r="F369" s="28">
        <f>VLOOKUP(A369,'Medical Examinations'!$A$1:$L$2336,2,0)</f>
        <v>30.23</v>
      </c>
      <c r="G369" s="28">
        <f>VLOOKUP(A369,'Medical Examinations'!$A$1:$L$2336,4,0)</f>
        <v>4.2300000000000004</v>
      </c>
      <c r="H369" s="30" t="str">
        <f>VLOOKUP(A369,'Medical Examinations'!$A$1:$L$2336,3,0)</f>
        <v>Obesity</v>
      </c>
      <c r="I369" s="30" t="str">
        <f>VLOOKUP(A369,'Medical Examinations'!$A$1:$L$2336,5,0)</f>
        <v>Normal</v>
      </c>
      <c r="J369" s="27" t="str">
        <f>VLOOKUP(A369,'Medical Examinations'!$A$1:$L$2336,6,0)</f>
        <v>yes</v>
      </c>
      <c r="K369" s="27" t="str">
        <f>VLOOKUP(A369,'Medical Examinations'!$A$1:$L$2336,7,0)</f>
        <v>No</v>
      </c>
      <c r="L369" s="27">
        <f>VLOOKUP(A369,'Medical Examinations'!$A$1:$L$2336,10,0)</f>
        <v>1</v>
      </c>
      <c r="M369" s="27" t="str">
        <f>VLOOKUP(A369,'Medical Examinations'!$A$1:$L$2336,12,0)</f>
        <v>yes</v>
      </c>
      <c r="N369" s="27" t="str">
        <f>VLOOKUP(A369,'Medical Examinations'!$A$1:$L$2336,8,0)</f>
        <v>Yes</v>
      </c>
      <c r="O369" s="29">
        <f>VLOOKUP(A369,'Hospitalisation Details'!$A$1:$T$2344,12,0)</f>
        <v>27625.17</v>
      </c>
      <c r="P369" s="29" t="str">
        <f>VLOOKUP(A369,'Hospitalisation Details'!$A$1:$T$2344,15,0)</f>
        <v>tier - 1</v>
      </c>
      <c r="Q369" s="29" t="str">
        <f>VLOOKUP(A369,'Hospitalisation Details'!$A$1:$T$2344,18,0)</f>
        <v>tier - 1</v>
      </c>
      <c r="R369" s="29" t="str">
        <f>VLOOKUP(A369,'Hospitalisation Details'!$A$1:$T$2344,20,0)</f>
        <v>R1011</v>
      </c>
    </row>
    <row r="370" spans="1:18">
      <c r="A370" t="s">
        <v>2000</v>
      </c>
      <c r="B370" s="22" t="str">
        <f>VLOOKUP(A370,'Customer Names'!A370:$E$2335,4,0)</f>
        <v>Pocasangre</v>
      </c>
      <c r="C370" s="25">
        <f>VLOOKUP(A370,'Hospitalisation Details'!$A$1:$T$2344,9,0)</f>
        <v>35682</v>
      </c>
      <c r="D370" s="26">
        <f>VLOOKUP(A370,'Hospitalisation Details'!$A$1:$T$2344,10,0)</f>
        <v>25</v>
      </c>
      <c r="E370" s="26">
        <f>VLOOKUP(A370,'Hospitalisation Details'!$A$1:$T$2344,11,0)</f>
        <v>0</v>
      </c>
      <c r="F370" s="28">
        <f>VLOOKUP(A370,'Medical Examinations'!$A$1:$L$2336,2,0)</f>
        <v>30.6</v>
      </c>
      <c r="G370" s="28">
        <f>VLOOKUP(A370,'Medical Examinations'!$A$1:$L$2336,4,0)</f>
        <v>6.48</v>
      </c>
      <c r="H370" s="30" t="str">
        <f>VLOOKUP(A370,'Medical Examinations'!$A$1:$L$2336,3,0)</f>
        <v>Obesity</v>
      </c>
      <c r="I370" s="30" t="str">
        <f>VLOOKUP(A370,'Medical Examinations'!$A$1:$L$2336,5,0)</f>
        <v>Pre-diabetes</v>
      </c>
      <c r="J370" s="27" t="str">
        <f>VLOOKUP(A370,'Medical Examinations'!$A$1:$L$2336,6,0)</f>
        <v>yes</v>
      </c>
      <c r="K370" s="27" t="str">
        <f>VLOOKUP(A370,'Medical Examinations'!$A$1:$L$2336,7,0)</f>
        <v>No</v>
      </c>
      <c r="L370" s="27">
        <f>VLOOKUP(A370,'Medical Examinations'!$A$1:$L$2336,10,0)</f>
        <v>1</v>
      </c>
      <c r="M370" s="27" t="str">
        <f>VLOOKUP(A370,'Medical Examinations'!$A$1:$L$2336,12,0)</f>
        <v>yes</v>
      </c>
      <c r="N370" s="27" t="str">
        <f>VLOOKUP(A370,'Medical Examinations'!$A$1:$L$2336,8,0)</f>
        <v>Yes</v>
      </c>
      <c r="O370" s="29">
        <f>VLOOKUP(A370,'Hospitalisation Details'!$A$1:$T$2344,12,0)</f>
        <v>27619.360000000001</v>
      </c>
      <c r="P370" s="29" t="str">
        <f>VLOOKUP(A370,'Hospitalisation Details'!$A$1:$T$2344,15,0)</f>
        <v>tier - 2</v>
      </c>
      <c r="Q370" s="29" t="str">
        <f>VLOOKUP(A370,'Hospitalisation Details'!$A$1:$T$2344,18,0)</f>
        <v>tier - 3</v>
      </c>
      <c r="R370" s="29" t="str">
        <f>VLOOKUP(A370,'Hospitalisation Details'!$A$1:$T$2344,20,0)</f>
        <v>R1011</v>
      </c>
    </row>
    <row r="371" spans="1:18">
      <c r="A371" t="s">
        <v>1999</v>
      </c>
      <c r="B371" s="22" t="str">
        <f>VLOOKUP(A371,'Customer Names'!A371:$E$2335,4,0)</f>
        <v>Martinez Lopez</v>
      </c>
      <c r="C371" s="25">
        <f>VLOOKUP(A371,'Hospitalisation Details'!$A$1:$T$2344,9,0)</f>
        <v>33766</v>
      </c>
      <c r="D371" s="26">
        <f>VLOOKUP(A371,'Hospitalisation Details'!$A$1:$T$2344,10,0)</f>
        <v>30</v>
      </c>
      <c r="E371" s="26">
        <f>VLOOKUP(A371,'Hospitalisation Details'!$A$1:$T$2344,11,0)</f>
        <v>0</v>
      </c>
      <c r="F371" s="28">
        <f>VLOOKUP(A371,'Medical Examinations'!$A$1:$L$2336,2,0)</f>
        <v>26.8</v>
      </c>
      <c r="G371" s="28">
        <f>VLOOKUP(A371,'Medical Examinations'!$A$1:$L$2336,4,0)</f>
        <v>5.53</v>
      </c>
      <c r="H371" s="30" t="str">
        <f>VLOOKUP(A371,'Medical Examinations'!$A$1:$L$2336,3,0)</f>
        <v>Overweight</v>
      </c>
      <c r="I371" s="30" t="str">
        <f>VLOOKUP(A371,'Medical Examinations'!$A$1:$L$2336,5,0)</f>
        <v>Normal</v>
      </c>
      <c r="J371" s="27" t="str">
        <f>VLOOKUP(A371,'Medical Examinations'!$A$1:$L$2336,6,0)</f>
        <v>No</v>
      </c>
      <c r="K371" s="27" t="str">
        <f>VLOOKUP(A371,'Medical Examinations'!$A$1:$L$2336,7,0)</f>
        <v>No</v>
      </c>
      <c r="L371" s="27">
        <f>VLOOKUP(A371,'Medical Examinations'!$A$1:$L$2336,10,0)</f>
        <v>1</v>
      </c>
      <c r="M371" s="27" t="str">
        <f>VLOOKUP(A371,'Medical Examinations'!$A$1:$L$2336,12,0)</f>
        <v>yes</v>
      </c>
      <c r="N371" s="27" t="str">
        <f>VLOOKUP(A371,'Medical Examinations'!$A$1:$L$2336,8,0)</f>
        <v>No</v>
      </c>
      <c r="O371" s="29">
        <f>VLOOKUP(A371,'Hospitalisation Details'!$A$1:$T$2344,12,0)</f>
        <v>27614.71</v>
      </c>
      <c r="P371" s="29" t="str">
        <f>VLOOKUP(A371,'Hospitalisation Details'!$A$1:$T$2344,15,0)</f>
        <v>tier - 2</v>
      </c>
      <c r="Q371" s="29" t="str">
        <f>VLOOKUP(A371,'Hospitalisation Details'!$A$1:$T$2344,18,0)</f>
        <v>tier - 3</v>
      </c>
      <c r="R371" s="29" t="str">
        <f>VLOOKUP(A371,'Hospitalisation Details'!$A$1:$T$2344,20,0)</f>
        <v>R1011</v>
      </c>
    </row>
    <row r="372" spans="1:18">
      <c r="A372" t="s">
        <v>1998</v>
      </c>
      <c r="B372" s="22" t="str">
        <f>VLOOKUP(A372,'Customer Names'!A372:$E$2335,4,0)</f>
        <v>Riegel</v>
      </c>
      <c r="C372" s="25">
        <f>VLOOKUP(A372,'Hospitalisation Details'!$A$1:$T$2344,9,0)</f>
        <v>31357</v>
      </c>
      <c r="D372" s="26">
        <f>VLOOKUP(A372,'Hospitalisation Details'!$A$1:$T$2344,10,0)</f>
        <v>37</v>
      </c>
      <c r="E372" s="26">
        <f>VLOOKUP(A372,'Hospitalisation Details'!$A$1:$T$2344,11,0)</f>
        <v>3</v>
      </c>
      <c r="F372" s="28">
        <f>VLOOKUP(A372,'Medical Examinations'!$A$1:$L$2336,2,0)</f>
        <v>16.86</v>
      </c>
      <c r="G372" s="28">
        <f>VLOOKUP(A372,'Medical Examinations'!$A$1:$L$2336,4,0)</f>
        <v>4.07</v>
      </c>
      <c r="H372" s="30" t="str">
        <f>VLOOKUP(A372,'Medical Examinations'!$A$1:$L$2336,3,0)</f>
        <v>Underweight</v>
      </c>
      <c r="I372" s="30" t="str">
        <f>VLOOKUP(A372,'Medical Examinations'!$A$1:$L$2336,5,0)</f>
        <v>Normal</v>
      </c>
      <c r="J372" s="27" t="str">
        <f>VLOOKUP(A372,'Medical Examinations'!$A$1:$L$2336,6,0)</f>
        <v>yes</v>
      </c>
      <c r="K372" s="27" t="str">
        <f>VLOOKUP(A372,'Medical Examinations'!$A$1:$L$2336,7,0)</f>
        <v>No</v>
      </c>
      <c r="L372" s="27">
        <f>VLOOKUP(A372,'Medical Examinations'!$A$1:$L$2336,10,0)</f>
        <v>0</v>
      </c>
      <c r="M372" s="27" t="str">
        <f>VLOOKUP(A372,'Medical Examinations'!$A$1:$L$2336,12,0)</f>
        <v>yes</v>
      </c>
      <c r="N372" s="27" t="str">
        <f>VLOOKUP(A372,'Medical Examinations'!$A$1:$L$2336,8,0)</f>
        <v>No</v>
      </c>
      <c r="O372" s="29">
        <f>VLOOKUP(A372,'Hospitalisation Details'!$A$1:$T$2344,12,0)</f>
        <v>27598.93</v>
      </c>
      <c r="P372" s="29" t="str">
        <f>VLOOKUP(A372,'Hospitalisation Details'!$A$1:$T$2344,15,0)</f>
        <v>tier - 2</v>
      </c>
      <c r="Q372" s="29" t="str">
        <f>VLOOKUP(A372,'Hospitalisation Details'!$A$1:$T$2344,18,0)</f>
        <v>tier - 1</v>
      </c>
      <c r="R372" s="29" t="str">
        <f>VLOOKUP(A372,'Hospitalisation Details'!$A$1:$T$2344,20,0)</f>
        <v>R1011</v>
      </c>
    </row>
    <row r="373" spans="1:18">
      <c r="A373" t="s">
        <v>1997</v>
      </c>
      <c r="B373" s="22" t="str">
        <f>VLOOKUP(A373,'Customer Names'!A373:$E$2335,4,0)</f>
        <v>Monson</v>
      </c>
      <c r="C373" s="25">
        <f>VLOOKUP(A373,'Hospitalisation Details'!$A$1:$T$2344,9,0)</f>
        <v>30885</v>
      </c>
      <c r="D373" s="26">
        <f>VLOOKUP(A373,'Hospitalisation Details'!$A$1:$T$2344,10,0)</f>
        <v>38</v>
      </c>
      <c r="E373" s="26">
        <f>VLOOKUP(A373,'Hospitalisation Details'!$A$1:$T$2344,11,0)</f>
        <v>3</v>
      </c>
      <c r="F373" s="28">
        <f>VLOOKUP(A373,'Medical Examinations'!$A$1:$L$2336,2,0)</f>
        <v>16.3</v>
      </c>
      <c r="G373" s="28">
        <f>VLOOKUP(A373,'Medical Examinations'!$A$1:$L$2336,4,0)</f>
        <v>5.51</v>
      </c>
      <c r="H373" s="30" t="str">
        <f>VLOOKUP(A373,'Medical Examinations'!$A$1:$L$2336,3,0)</f>
        <v>Underweight</v>
      </c>
      <c r="I373" s="30" t="str">
        <f>VLOOKUP(A373,'Medical Examinations'!$A$1:$L$2336,5,0)</f>
        <v>Normal</v>
      </c>
      <c r="J373" s="27" t="str">
        <f>VLOOKUP(A373,'Medical Examinations'!$A$1:$L$2336,6,0)</f>
        <v>No</v>
      </c>
      <c r="K373" s="27" t="str">
        <f>VLOOKUP(A373,'Medical Examinations'!$A$1:$L$2336,7,0)</f>
        <v>No</v>
      </c>
      <c r="L373" s="27">
        <f>VLOOKUP(A373,'Medical Examinations'!$A$1:$L$2336,10,0)</f>
        <v>1</v>
      </c>
      <c r="M373" s="27" t="str">
        <f>VLOOKUP(A373,'Medical Examinations'!$A$1:$L$2336,12,0)</f>
        <v>yes</v>
      </c>
      <c r="N373" s="27" t="str">
        <f>VLOOKUP(A373,'Medical Examinations'!$A$1:$L$2336,8,0)</f>
        <v>No</v>
      </c>
      <c r="O373" s="29">
        <f>VLOOKUP(A373,'Hospitalisation Details'!$A$1:$T$2344,12,0)</f>
        <v>27534.53</v>
      </c>
      <c r="P373" s="29" t="str">
        <f>VLOOKUP(A373,'Hospitalisation Details'!$A$1:$T$2344,15,0)</f>
        <v>tier - 2</v>
      </c>
      <c r="Q373" s="29" t="str">
        <f>VLOOKUP(A373,'Hospitalisation Details'!$A$1:$T$2344,18,0)</f>
        <v>tier - 2</v>
      </c>
      <c r="R373" s="29" t="str">
        <f>VLOOKUP(A373,'Hospitalisation Details'!$A$1:$T$2344,20,0)</f>
        <v>R1011</v>
      </c>
    </row>
    <row r="374" spans="1:18">
      <c r="A374" t="s">
        <v>1996</v>
      </c>
      <c r="B374" s="22" t="str">
        <f>VLOOKUP(A374,'Customer Names'!A374:$E$2335,4,0)</f>
        <v>Klubben</v>
      </c>
      <c r="C374" s="25">
        <f>VLOOKUP(A374,'Hospitalisation Details'!$A$1:$T$2344,9,0)</f>
        <v>24034</v>
      </c>
      <c r="D374" s="26">
        <f>VLOOKUP(A374,'Hospitalisation Details'!$A$1:$T$2344,10,0)</f>
        <v>57</v>
      </c>
      <c r="E374" s="26">
        <f>VLOOKUP(A374,'Hospitalisation Details'!$A$1:$T$2344,11,0)</f>
        <v>0</v>
      </c>
      <c r="F374" s="28">
        <f>VLOOKUP(A374,'Medical Examinations'!$A$1:$L$2336,2,0)</f>
        <v>29.81</v>
      </c>
      <c r="G374" s="28">
        <f>VLOOKUP(A374,'Medical Examinations'!$A$1:$L$2336,4,0)</f>
        <v>11.66</v>
      </c>
      <c r="H374" s="30" t="str">
        <f>VLOOKUP(A374,'Medical Examinations'!$A$1:$L$2336,3,0)</f>
        <v>Overweight</v>
      </c>
      <c r="I374" s="30" t="str">
        <f>VLOOKUP(A374,'Medical Examinations'!$A$1:$L$2336,5,0)</f>
        <v>Diabetes</v>
      </c>
      <c r="J374" s="27" t="str">
        <f>VLOOKUP(A374,'Medical Examinations'!$A$1:$L$2336,6,0)</f>
        <v>No</v>
      </c>
      <c r="K374" s="27" t="str">
        <f>VLOOKUP(A374,'Medical Examinations'!$A$1:$L$2336,7,0)</f>
        <v>No</v>
      </c>
      <c r="L374" s="27">
        <f>VLOOKUP(A374,'Medical Examinations'!$A$1:$L$2336,10,0)</f>
        <v>0</v>
      </c>
      <c r="M374" s="27" t="str">
        <f>VLOOKUP(A374,'Medical Examinations'!$A$1:$L$2336,12,0)</f>
        <v>yes</v>
      </c>
      <c r="N374" s="27" t="str">
        <f>VLOOKUP(A374,'Medical Examinations'!$A$1:$L$2336,8,0)</f>
        <v>No</v>
      </c>
      <c r="O374" s="29">
        <f>VLOOKUP(A374,'Hospitalisation Details'!$A$1:$T$2344,12,0)</f>
        <v>27533.91</v>
      </c>
      <c r="P374" s="29" t="str">
        <f>VLOOKUP(A374,'Hospitalisation Details'!$A$1:$T$2344,15,0)</f>
        <v>tier - 2</v>
      </c>
      <c r="Q374" s="29" t="str">
        <f>VLOOKUP(A374,'Hospitalisation Details'!$A$1:$T$2344,18,0)</f>
        <v>tier - 3</v>
      </c>
      <c r="R374" s="29" t="str">
        <f>VLOOKUP(A374,'Hospitalisation Details'!$A$1:$T$2344,20,0)</f>
        <v>R1013</v>
      </c>
    </row>
    <row r="375" spans="1:18">
      <c r="A375" t="s">
        <v>1995</v>
      </c>
      <c r="B375" s="22" t="str">
        <f>VLOOKUP(A375,'Customer Names'!A375:$E$2335,4,0)</f>
        <v>Mascaro</v>
      </c>
      <c r="C375" s="25">
        <f>VLOOKUP(A375,'Hospitalisation Details'!$A$1:$T$2344,9,0)</f>
        <v>29862</v>
      </c>
      <c r="D375" s="26">
        <f>VLOOKUP(A375,'Hospitalisation Details'!$A$1:$T$2344,10,0)</f>
        <v>41</v>
      </c>
      <c r="E375" s="26">
        <f>VLOOKUP(A375,'Hospitalisation Details'!$A$1:$T$2344,11,0)</f>
        <v>1</v>
      </c>
      <c r="F375" s="28">
        <f>VLOOKUP(A375,'Medical Examinations'!$A$1:$L$2336,2,0)</f>
        <v>16.329999999999998</v>
      </c>
      <c r="G375" s="28">
        <f>VLOOKUP(A375,'Medical Examinations'!$A$1:$L$2336,4,0)</f>
        <v>7.26</v>
      </c>
      <c r="H375" s="30" t="str">
        <f>VLOOKUP(A375,'Medical Examinations'!$A$1:$L$2336,3,0)</f>
        <v>Underweight</v>
      </c>
      <c r="I375" s="30" t="str">
        <f>VLOOKUP(A375,'Medical Examinations'!$A$1:$L$2336,5,0)</f>
        <v>Diabetes</v>
      </c>
      <c r="J375" s="27" t="str">
        <f>VLOOKUP(A375,'Medical Examinations'!$A$1:$L$2336,6,0)</f>
        <v>yes</v>
      </c>
      <c r="K375" s="27" t="str">
        <f>VLOOKUP(A375,'Medical Examinations'!$A$1:$L$2336,7,0)</f>
        <v>No</v>
      </c>
      <c r="L375" s="27">
        <f>VLOOKUP(A375,'Medical Examinations'!$A$1:$L$2336,10,0)</f>
        <v>0</v>
      </c>
      <c r="M375" s="27" t="str">
        <f>VLOOKUP(A375,'Medical Examinations'!$A$1:$L$2336,12,0)</f>
        <v>yes</v>
      </c>
      <c r="N375" s="27" t="str">
        <f>VLOOKUP(A375,'Medical Examinations'!$A$1:$L$2336,8,0)</f>
        <v>No</v>
      </c>
      <c r="O375" s="29">
        <f>VLOOKUP(A375,'Hospitalisation Details'!$A$1:$T$2344,12,0)</f>
        <v>27495.59</v>
      </c>
      <c r="P375" s="29" t="str">
        <f>VLOOKUP(A375,'Hospitalisation Details'!$A$1:$T$2344,15,0)</f>
        <v>tier - 2</v>
      </c>
      <c r="Q375" s="29" t="str">
        <f>VLOOKUP(A375,'Hospitalisation Details'!$A$1:$T$2344,18,0)</f>
        <v>tier - 1</v>
      </c>
      <c r="R375" s="29" t="str">
        <f>VLOOKUP(A375,'Hospitalisation Details'!$A$1:$T$2344,20,0)</f>
        <v>R1011</v>
      </c>
    </row>
    <row r="376" spans="1:18">
      <c r="A376" t="s">
        <v>1994</v>
      </c>
      <c r="B376" s="22" t="str">
        <f>VLOOKUP(A376,'Customer Names'!A376:$E$2335,4,0)</f>
        <v>Norvell</v>
      </c>
      <c r="C376" s="25">
        <f>VLOOKUP(A376,'Hospitalisation Details'!$A$1:$T$2344,9,0)</f>
        <v>31386</v>
      </c>
      <c r="D376" s="26">
        <f>VLOOKUP(A376,'Hospitalisation Details'!$A$1:$T$2344,10,0)</f>
        <v>37</v>
      </c>
      <c r="E376" s="26">
        <f>VLOOKUP(A376,'Hospitalisation Details'!$A$1:$T$2344,11,0)</f>
        <v>3</v>
      </c>
      <c r="F376" s="28">
        <f>VLOOKUP(A376,'Medical Examinations'!$A$1:$L$2336,2,0)</f>
        <v>16.37</v>
      </c>
      <c r="G376" s="28">
        <f>VLOOKUP(A376,'Medical Examinations'!$A$1:$L$2336,4,0)</f>
        <v>4.79</v>
      </c>
      <c r="H376" s="30" t="str">
        <f>VLOOKUP(A376,'Medical Examinations'!$A$1:$L$2336,3,0)</f>
        <v>Underweight</v>
      </c>
      <c r="I376" s="30" t="str">
        <f>VLOOKUP(A376,'Medical Examinations'!$A$1:$L$2336,5,0)</f>
        <v>Normal</v>
      </c>
      <c r="J376" s="27" t="str">
        <f>VLOOKUP(A376,'Medical Examinations'!$A$1:$L$2336,6,0)</f>
        <v>yes</v>
      </c>
      <c r="K376" s="27" t="str">
        <f>VLOOKUP(A376,'Medical Examinations'!$A$1:$L$2336,7,0)</f>
        <v>No</v>
      </c>
      <c r="L376" s="27">
        <f>VLOOKUP(A376,'Medical Examinations'!$A$1:$L$2336,10,0)</f>
        <v>0</v>
      </c>
      <c r="M376" s="27" t="str">
        <f>VLOOKUP(A376,'Medical Examinations'!$A$1:$L$2336,12,0)</f>
        <v>yes</v>
      </c>
      <c r="N376" s="27" t="str">
        <f>VLOOKUP(A376,'Medical Examinations'!$A$1:$L$2336,8,0)</f>
        <v>No</v>
      </c>
      <c r="O376" s="29">
        <f>VLOOKUP(A376,'Hospitalisation Details'!$A$1:$T$2344,12,0)</f>
        <v>27432.73</v>
      </c>
      <c r="P376" s="29" t="str">
        <f>VLOOKUP(A376,'Hospitalisation Details'!$A$1:$T$2344,15,0)</f>
        <v>tier - 2</v>
      </c>
      <c r="Q376" s="29" t="str">
        <f>VLOOKUP(A376,'Hospitalisation Details'!$A$1:$T$2344,18,0)</f>
        <v>tier - 1</v>
      </c>
      <c r="R376" s="29" t="str">
        <f>VLOOKUP(A376,'Hospitalisation Details'!$A$1:$T$2344,20,0)</f>
        <v>R1011</v>
      </c>
    </row>
    <row r="377" spans="1:18">
      <c r="A377" t="s">
        <v>1993</v>
      </c>
      <c r="B377" s="22" t="str">
        <f>VLOOKUP(A377,'Customer Names'!A377:$E$2335,4,0)</f>
        <v>Ornelas</v>
      </c>
      <c r="C377" s="25">
        <f>VLOOKUP(A377,'Hospitalisation Details'!$A$1:$T$2344,9,0)</f>
        <v>32401</v>
      </c>
      <c r="D377" s="26">
        <f>VLOOKUP(A377,'Hospitalisation Details'!$A$1:$T$2344,10,0)</f>
        <v>34</v>
      </c>
      <c r="E377" s="26">
        <f>VLOOKUP(A377,'Hospitalisation Details'!$A$1:$T$2344,11,0)</f>
        <v>2</v>
      </c>
      <c r="F377" s="28">
        <f>VLOOKUP(A377,'Medical Examinations'!$A$1:$L$2336,2,0)</f>
        <v>22.42</v>
      </c>
      <c r="G377" s="28">
        <f>VLOOKUP(A377,'Medical Examinations'!$A$1:$L$2336,4,0)</f>
        <v>4.68</v>
      </c>
      <c r="H377" s="30" t="str">
        <f>VLOOKUP(A377,'Medical Examinations'!$A$1:$L$2336,3,0)</f>
        <v>Normal weight</v>
      </c>
      <c r="I377" s="30" t="str">
        <f>VLOOKUP(A377,'Medical Examinations'!$A$1:$L$2336,5,0)</f>
        <v>Normal</v>
      </c>
      <c r="J377" s="27" t="str">
        <f>VLOOKUP(A377,'Medical Examinations'!$A$1:$L$2336,6,0)</f>
        <v>yes</v>
      </c>
      <c r="K377" s="27" t="str">
        <f>VLOOKUP(A377,'Medical Examinations'!$A$1:$L$2336,7,0)</f>
        <v>No</v>
      </c>
      <c r="L377" s="27">
        <f>VLOOKUP(A377,'Medical Examinations'!$A$1:$L$2336,10,0)</f>
        <v>1</v>
      </c>
      <c r="M377" s="27" t="str">
        <f>VLOOKUP(A377,'Medical Examinations'!$A$1:$L$2336,12,0)</f>
        <v>No</v>
      </c>
      <c r="N377" s="27" t="str">
        <f>VLOOKUP(A377,'Medical Examinations'!$A$1:$L$2336,8,0)</f>
        <v>No</v>
      </c>
      <c r="O377" s="29">
        <f>VLOOKUP(A377,'Hospitalisation Details'!$A$1:$T$2344,12,0)</f>
        <v>27375.9</v>
      </c>
      <c r="P377" s="29" t="str">
        <f>VLOOKUP(A377,'Hospitalisation Details'!$A$1:$T$2344,15,0)</f>
        <v>tier - 2</v>
      </c>
      <c r="Q377" s="29" t="str">
        <f>VLOOKUP(A377,'Hospitalisation Details'!$A$1:$T$2344,18,0)</f>
        <v>tier - 3</v>
      </c>
      <c r="R377" s="29" t="str">
        <f>VLOOKUP(A377,'Hospitalisation Details'!$A$1:$T$2344,20,0)</f>
        <v>R1015</v>
      </c>
    </row>
    <row r="378" spans="1:18">
      <c r="A378" t="s">
        <v>1992</v>
      </c>
      <c r="B378" s="22" t="str">
        <f>VLOOKUP(A378,'Customer Names'!A378:$E$2335,4,0)</f>
        <v>Fitzpatrick</v>
      </c>
      <c r="C378" s="25">
        <f>VLOOKUP(A378,'Hospitalisation Details'!$A$1:$T$2344,9,0)</f>
        <v>25492</v>
      </c>
      <c r="D378" s="26">
        <f>VLOOKUP(A378,'Hospitalisation Details'!$A$1:$T$2344,10,0)</f>
        <v>53</v>
      </c>
      <c r="E378" s="26">
        <f>VLOOKUP(A378,'Hospitalisation Details'!$A$1:$T$2344,11,0)</f>
        <v>0</v>
      </c>
      <c r="F378" s="28">
        <f>VLOOKUP(A378,'Medical Examinations'!$A$1:$L$2336,2,0)</f>
        <v>31.35</v>
      </c>
      <c r="G378" s="28">
        <f>VLOOKUP(A378,'Medical Examinations'!$A$1:$L$2336,4,0)</f>
        <v>4.33</v>
      </c>
      <c r="H378" s="30" t="str">
        <f>VLOOKUP(A378,'Medical Examinations'!$A$1:$L$2336,3,0)</f>
        <v>Obesity</v>
      </c>
      <c r="I378" s="30" t="str">
        <f>VLOOKUP(A378,'Medical Examinations'!$A$1:$L$2336,5,0)</f>
        <v>Normal</v>
      </c>
      <c r="J378" s="27" t="str">
        <f>VLOOKUP(A378,'Medical Examinations'!$A$1:$L$2336,6,0)</f>
        <v>yes</v>
      </c>
      <c r="K378" s="27" t="str">
        <f>VLOOKUP(A378,'Medical Examinations'!$A$1:$L$2336,7,0)</f>
        <v>No</v>
      </c>
      <c r="L378" s="27">
        <f>VLOOKUP(A378,'Medical Examinations'!$A$1:$L$2336,10,0)</f>
        <v>1</v>
      </c>
      <c r="M378" s="27" t="str">
        <f>VLOOKUP(A378,'Medical Examinations'!$A$1:$L$2336,12,0)</f>
        <v>No</v>
      </c>
      <c r="N378" s="27" t="str">
        <f>VLOOKUP(A378,'Medical Examinations'!$A$1:$L$2336,8,0)</f>
        <v>Yes</v>
      </c>
      <c r="O378" s="29">
        <f>VLOOKUP(A378,'Hospitalisation Details'!$A$1:$T$2344,12,0)</f>
        <v>27346.04</v>
      </c>
      <c r="P378" s="29" t="str">
        <f>VLOOKUP(A378,'Hospitalisation Details'!$A$1:$T$2344,15,0)</f>
        <v>tier - 2</v>
      </c>
      <c r="Q378" s="29" t="str">
        <f>VLOOKUP(A378,'Hospitalisation Details'!$A$1:$T$2344,18,0)</f>
        <v>tier - 2</v>
      </c>
      <c r="R378" s="29" t="str">
        <f>VLOOKUP(A378,'Hospitalisation Details'!$A$1:$T$2344,20,0)</f>
        <v>R1013</v>
      </c>
    </row>
    <row r="379" spans="1:18">
      <c r="A379" t="s">
        <v>1991</v>
      </c>
      <c r="B379" s="22" t="str">
        <f>VLOOKUP(A379,'Customer Names'!A379:$E$2335,4,0)</f>
        <v>Bloomquist</v>
      </c>
      <c r="C379" s="25">
        <f>VLOOKUP(A379,'Hospitalisation Details'!$A$1:$T$2344,9,0)</f>
        <v>24995</v>
      </c>
      <c r="D379" s="26">
        <f>VLOOKUP(A379,'Hospitalisation Details'!$A$1:$T$2344,10,0)</f>
        <v>55</v>
      </c>
      <c r="E379" s="26">
        <f>VLOOKUP(A379,'Hospitalisation Details'!$A$1:$T$2344,11,0)</f>
        <v>3</v>
      </c>
      <c r="F379" s="28">
        <f>VLOOKUP(A379,'Medical Examinations'!$A$1:$L$2336,2,0)</f>
        <v>31.9</v>
      </c>
      <c r="G379" s="28">
        <f>VLOOKUP(A379,'Medical Examinations'!$A$1:$L$2336,4,0)</f>
        <v>11.89</v>
      </c>
      <c r="H379" s="30" t="str">
        <f>VLOOKUP(A379,'Medical Examinations'!$A$1:$L$2336,3,0)</f>
        <v>Obesity</v>
      </c>
      <c r="I379" s="30" t="str">
        <f>VLOOKUP(A379,'Medical Examinations'!$A$1:$L$2336,5,0)</f>
        <v>Diabetes</v>
      </c>
      <c r="J379" s="27" t="str">
        <f>VLOOKUP(A379,'Medical Examinations'!$A$1:$L$2336,6,0)</f>
        <v>No</v>
      </c>
      <c r="K379" s="27" t="str">
        <f>VLOOKUP(A379,'Medical Examinations'!$A$1:$L$2336,7,0)</f>
        <v>No</v>
      </c>
      <c r="L379" s="27">
        <f>VLOOKUP(A379,'Medical Examinations'!$A$1:$L$2336,10,0)</f>
        <v>0</v>
      </c>
      <c r="M379" s="27" t="str">
        <f>VLOOKUP(A379,'Medical Examinations'!$A$1:$L$2336,12,0)</f>
        <v>No</v>
      </c>
      <c r="N379" s="27" t="str">
        <f>VLOOKUP(A379,'Medical Examinations'!$A$1:$L$2336,8,0)</f>
        <v>No</v>
      </c>
      <c r="O379" s="29">
        <f>VLOOKUP(A379,'Hospitalisation Details'!$A$1:$T$2344,12,0)</f>
        <v>27322.73</v>
      </c>
      <c r="P379" s="29" t="str">
        <f>VLOOKUP(A379,'Hospitalisation Details'!$A$1:$T$2344,15,0)</f>
        <v>tier - 2</v>
      </c>
      <c r="Q379" s="29" t="str">
        <f>VLOOKUP(A379,'Hospitalisation Details'!$A$1:$T$2344,18,0)</f>
        <v>tier - 2</v>
      </c>
      <c r="R379" s="29" t="str">
        <f>VLOOKUP(A379,'Hospitalisation Details'!$A$1:$T$2344,20,0)</f>
        <v>R1013</v>
      </c>
    </row>
    <row r="380" spans="1:18">
      <c r="A380" t="s">
        <v>1990</v>
      </c>
      <c r="B380" s="22" t="str">
        <f>VLOOKUP(A380,'Customer Names'!A380:$E$2335,4,0)</f>
        <v>Wick</v>
      </c>
      <c r="C380" s="25">
        <f>VLOOKUP(A380,'Hospitalisation Details'!$A$1:$T$2344,9,0)</f>
        <v>36496</v>
      </c>
      <c r="D380" s="26">
        <f>VLOOKUP(A380,'Hospitalisation Details'!$A$1:$T$2344,10,0)</f>
        <v>23</v>
      </c>
      <c r="E380" s="26">
        <f>VLOOKUP(A380,'Hospitalisation Details'!$A$1:$T$2344,11,0)</f>
        <v>0</v>
      </c>
      <c r="F380" s="28">
        <f>VLOOKUP(A380,'Medical Examinations'!$A$1:$L$2336,2,0)</f>
        <v>30.6</v>
      </c>
      <c r="G380" s="28">
        <f>VLOOKUP(A380,'Medical Examinations'!$A$1:$L$2336,4,0)</f>
        <v>5.24</v>
      </c>
      <c r="H380" s="30" t="str">
        <f>VLOOKUP(A380,'Medical Examinations'!$A$1:$L$2336,3,0)</f>
        <v>Obesity</v>
      </c>
      <c r="I380" s="30" t="str">
        <f>VLOOKUP(A380,'Medical Examinations'!$A$1:$L$2336,5,0)</f>
        <v>Normal</v>
      </c>
      <c r="J380" s="27" t="str">
        <f>VLOOKUP(A380,'Medical Examinations'!$A$1:$L$2336,6,0)</f>
        <v>No</v>
      </c>
      <c r="K380" s="27" t="str">
        <f>VLOOKUP(A380,'Medical Examinations'!$A$1:$L$2336,7,0)</f>
        <v>No</v>
      </c>
      <c r="L380" s="27">
        <f>VLOOKUP(A380,'Medical Examinations'!$A$1:$L$2336,10,0)</f>
        <v>0</v>
      </c>
      <c r="M380" s="27" t="str">
        <f>VLOOKUP(A380,'Medical Examinations'!$A$1:$L$2336,12,0)</f>
        <v>yes</v>
      </c>
      <c r="N380" s="27" t="str">
        <f>VLOOKUP(A380,'Medical Examinations'!$A$1:$L$2336,8,0)</f>
        <v>No</v>
      </c>
      <c r="O380" s="29">
        <f>VLOOKUP(A380,'Hospitalisation Details'!$A$1:$T$2344,12,0)</f>
        <v>27236.959999999999</v>
      </c>
      <c r="P380" s="29" t="str">
        <f>VLOOKUP(A380,'Hospitalisation Details'!$A$1:$T$2344,15,0)</f>
        <v>tier - 2</v>
      </c>
      <c r="Q380" s="29" t="str">
        <f>VLOOKUP(A380,'Hospitalisation Details'!$A$1:$T$2344,18,0)</f>
        <v>tier - 1</v>
      </c>
      <c r="R380" s="29" t="str">
        <f>VLOOKUP(A380,'Hospitalisation Details'!$A$1:$T$2344,20,0)</f>
        <v>R1011</v>
      </c>
    </row>
    <row r="381" spans="1:18">
      <c r="A381" t="s">
        <v>1989</v>
      </c>
      <c r="B381" s="22" t="str">
        <f>VLOOKUP(A381,'Customer Names'!A381:$E$2335,4,0)</f>
        <v>Zappala</v>
      </c>
      <c r="C381" s="25">
        <f>VLOOKUP(A381,'Hospitalisation Details'!$A$1:$T$2344,9,0)</f>
        <v>24097</v>
      </c>
      <c r="D381" s="26">
        <f>VLOOKUP(A381,'Hospitalisation Details'!$A$1:$T$2344,10,0)</f>
        <v>57</v>
      </c>
      <c r="E381" s="26">
        <f>VLOOKUP(A381,'Hospitalisation Details'!$A$1:$T$2344,11,0)</f>
        <v>0</v>
      </c>
      <c r="F381" s="28">
        <f>VLOOKUP(A381,'Medical Examinations'!$A$1:$L$2336,2,0)</f>
        <v>28.975000000000001</v>
      </c>
      <c r="G381" s="28">
        <f>VLOOKUP(A381,'Medical Examinations'!$A$1:$L$2336,4,0)</f>
        <v>7.63</v>
      </c>
      <c r="H381" s="30" t="str">
        <f>VLOOKUP(A381,'Medical Examinations'!$A$1:$L$2336,3,0)</f>
        <v>Overweight</v>
      </c>
      <c r="I381" s="30" t="str">
        <f>VLOOKUP(A381,'Medical Examinations'!$A$1:$L$2336,5,0)</f>
        <v>Diabetes</v>
      </c>
      <c r="J381" s="27" t="str">
        <f>VLOOKUP(A381,'Medical Examinations'!$A$1:$L$2336,6,0)</f>
        <v>No</v>
      </c>
      <c r="K381" s="27" t="str">
        <f>VLOOKUP(A381,'Medical Examinations'!$A$1:$L$2336,7,0)</f>
        <v>No</v>
      </c>
      <c r="L381" s="27">
        <f>VLOOKUP(A381,'Medical Examinations'!$A$1:$L$2336,10,0)</f>
        <v>0</v>
      </c>
      <c r="M381" s="27" t="str">
        <f>VLOOKUP(A381,'Medical Examinations'!$A$1:$L$2336,12,0)</f>
        <v>yes</v>
      </c>
      <c r="N381" s="27" t="str">
        <f>VLOOKUP(A381,'Medical Examinations'!$A$1:$L$2336,8,0)</f>
        <v>No</v>
      </c>
      <c r="O381" s="29">
        <f>VLOOKUP(A381,'Hospitalisation Details'!$A$1:$T$2344,12,0)</f>
        <v>27218.44</v>
      </c>
      <c r="P381" s="29" t="str">
        <f>VLOOKUP(A381,'Hospitalisation Details'!$A$1:$T$2344,15,0)</f>
        <v>tier - 2</v>
      </c>
      <c r="Q381" s="29" t="str">
        <f>VLOOKUP(A381,'Hospitalisation Details'!$A$1:$T$2344,18,0)</f>
        <v>tier - 1</v>
      </c>
      <c r="R381" s="29" t="str">
        <f>VLOOKUP(A381,'Hospitalisation Details'!$A$1:$T$2344,20,0)</f>
        <v>R1017</v>
      </c>
    </row>
    <row r="382" spans="1:18">
      <c r="A382" t="s">
        <v>1988</v>
      </c>
      <c r="B382" s="22" t="str">
        <f>VLOOKUP(A382,'Customer Names'!A382:$E$2335,4,0)</f>
        <v>Earle</v>
      </c>
      <c r="C382" s="25">
        <f>VLOOKUP(A382,'Hospitalisation Details'!$A$1:$T$2344,9,0)</f>
        <v>25843</v>
      </c>
      <c r="D382" s="26">
        <f>VLOOKUP(A382,'Hospitalisation Details'!$A$1:$T$2344,10,0)</f>
        <v>52</v>
      </c>
      <c r="E382" s="26">
        <f>VLOOKUP(A382,'Hospitalisation Details'!$A$1:$T$2344,11,0)</f>
        <v>0</v>
      </c>
      <c r="F382" s="28">
        <f>VLOOKUP(A382,'Medical Examinations'!$A$1:$L$2336,2,0)</f>
        <v>24.86</v>
      </c>
      <c r="G382" s="28">
        <f>VLOOKUP(A382,'Medical Examinations'!$A$1:$L$2336,4,0)</f>
        <v>8.92</v>
      </c>
      <c r="H382" s="30" t="str">
        <f>VLOOKUP(A382,'Medical Examinations'!$A$1:$L$2336,3,0)</f>
        <v>Normal weight</v>
      </c>
      <c r="I382" s="30" t="str">
        <f>VLOOKUP(A382,'Medical Examinations'!$A$1:$L$2336,5,0)</f>
        <v>Diabetes</v>
      </c>
      <c r="J382" s="27" t="str">
        <f>VLOOKUP(A382,'Medical Examinations'!$A$1:$L$2336,6,0)</f>
        <v>yes</v>
      </c>
      <c r="K382" s="27" t="str">
        <f>VLOOKUP(A382,'Medical Examinations'!$A$1:$L$2336,7,0)</f>
        <v>No</v>
      </c>
      <c r="L382" s="27">
        <f>VLOOKUP(A382,'Medical Examinations'!$A$1:$L$2336,10,0)</f>
        <v>2</v>
      </c>
      <c r="M382" s="27" t="str">
        <f>VLOOKUP(A382,'Medical Examinations'!$A$1:$L$2336,12,0)</f>
        <v>No</v>
      </c>
      <c r="N382" s="27" t="str">
        <f>VLOOKUP(A382,'Medical Examinations'!$A$1:$L$2336,8,0)</f>
        <v>No</v>
      </c>
      <c r="O382" s="29">
        <f>VLOOKUP(A382,'Hospitalisation Details'!$A$1:$T$2344,12,0)</f>
        <v>27117.99</v>
      </c>
      <c r="P382" s="29" t="str">
        <f>VLOOKUP(A382,'Hospitalisation Details'!$A$1:$T$2344,15,0)</f>
        <v>tier - 2</v>
      </c>
      <c r="Q382" s="29" t="str">
        <f>VLOOKUP(A382,'Hospitalisation Details'!$A$1:$T$2344,18,0)</f>
        <v>tier - 2</v>
      </c>
      <c r="R382" s="29" t="str">
        <f>VLOOKUP(A382,'Hospitalisation Details'!$A$1:$T$2344,20,0)</f>
        <v>R1013</v>
      </c>
    </row>
    <row r="383" spans="1:18">
      <c r="A383" t="s">
        <v>1987</v>
      </c>
      <c r="B383" s="22" t="str">
        <f>VLOOKUP(A383,'Customer Names'!A383:$E$2335,4,0)</f>
        <v>Majewski</v>
      </c>
      <c r="C383" s="25">
        <f>VLOOKUP(A383,'Hospitalisation Details'!$A$1:$T$2344,9,0)</f>
        <v>33220</v>
      </c>
      <c r="D383" s="26">
        <f>VLOOKUP(A383,'Hospitalisation Details'!$A$1:$T$2344,10,0)</f>
        <v>32</v>
      </c>
      <c r="E383" s="26">
        <f>VLOOKUP(A383,'Hospitalisation Details'!$A$1:$T$2344,11,0)</f>
        <v>3</v>
      </c>
      <c r="F383" s="28">
        <f>VLOOKUP(A383,'Medical Examinations'!$A$1:$L$2336,2,0)</f>
        <v>19.54</v>
      </c>
      <c r="G383" s="28">
        <f>VLOOKUP(A383,'Medical Examinations'!$A$1:$L$2336,4,0)</f>
        <v>5.37</v>
      </c>
      <c r="H383" s="30" t="str">
        <f>VLOOKUP(A383,'Medical Examinations'!$A$1:$L$2336,3,0)</f>
        <v>Normal weight</v>
      </c>
      <c r="I383" s="30" t="str">
        <f>VLOOKUP(A383,'Medical Examinations'!$A$1:$L$2336,5,0)</f>
        <v>Normal</v>
      </c>
      <c r="J383" s="27" t="str">
        <f>VLOOKUP(A383,'Medical Examinations'!$A$1:$L$2336,6,0)</f>
        <v>No</v>
      </c>
      <c r="K383" s="27" t="str">
        <f>VLOOKUP(A383,'Medical Examinations'!$A$1:$L$2336,7,0)</f>
        <v>No</v>
      </c>
      <c r="L383" s="27">
        <f>VLOOKUP(A383,'Medical Examinations'!$A$1:$L$2336,10,0)</f>
        <v>0</v>
      </c>
      <c r="M383" s="27" t="str">
        <f>VLOOKUP(A383,'Medical Examinations'!$A$1:$L$2336,12,0)</f>
        <v>yes</v>
      </c>
      <c r="N383" s="27" t="str">
        <f>VLOOKUP(A383,'Medical Examinations'!$A$1:$L$2336,8,0)</f>
        <v>No</v>
      </c>
      <c r="O383" s="29">
        <f>VLOOKUP(A383,'Hospitalisation Details'!$A$1:$T$2344,12,0)</f>
        <v>27092.38</v>
      </c>
      <c r="P383" s="29" t="str">
        <f>VLOOKUP(A383,'Hospitalisation Details'!$A$1:$T$2344,15,0)</f>
        <v>tier - 2</v>
      </c>
      <c r="Q383" s="29" t="str">
        <f>VLOOKUP(A383,'Hospitalisation Details'!$A$1:$T$2344,18,0)</f>
        <v>tier - 3</v>
      </c>
      <c r="R383" s="29" t="str">
        <f>VLOOKUP(A383,'Hospitalisation Details'!$A$1:$T$2344,20,0)</f>
        <v>R1011</v>
      </c>
    </row>
    <row r="384" spans="1:18">
      <c r="A384" t="s">
        <v>1986</v>
      </c>
      <c r="B384" s="22" t="str">
        <f>VLOOKUP(A384,'Customer Names'!A384:$E$2335,4,0)</f>
        <v>Apfelbaum</v>
      </c>
      <c r="C384" s="25">
        <f>VLOOKUP(A384,'Hospitalisation Details'!$A$1:$T$2344,9,0)</f>
        <v>34517</v>
      </c>
      <c r="D384" s="26">
        <f>VLOOKUP(A384,'Hospitalisation Details'!$A$1:$T$2344,10,0)</f>
        <v>28</v>
      </c>
      <c r="E384" s="26">
        <f>VLOOKUP(A384,'Hospitalisation Details'!$A$1:$T$2344,11,0)</f>
        <v>0</v>
      </c>
      <c r="F384" s="28">
        <f>VLOOKUP(A384,'Medical Examinations'!$A$1:$L$2336,2,0)</f>
        <v>26.74</v>
      </c>
      <c r="G384" s="28">
        <f>VLOOKUP(A384,'Medical Examinations'!$A$1:$L$2336,4,0)</f>
        <v>4.3099999999999996</v>
      </c>
      <c r="H384" s="30" t="str">
        <f>VLOOKUP(A384,'Medical Examinations'!$A$1:$L$2336,3,0)</f>
        <v>Overweight</v>
      </c>
      <c r="I384" s="30" t="str">
        <f>VLOOKUP(A384,'Medical Examinations'!$A$1:$L$2336,5,0)</f>
        <v>Normal</v>
      </c>
      <c r="J384" s="27" t="str">
        <f>VLOOKUP(A384,'Medical Examinations'!$A$1:$L$2336,6,0)</f>
        <v>No</v>
      </c>
      <c r="K384" s="27" t="str">
        <f>VLOOKUP(A384,'Medical Examinations'!$A$1:$L$2336,7,0)</f>
        <v>No</v>
      </c>
      <c r="L384" s="27">
        <f>VLOOKUP(A384,'Medical Examinations'!$A$1:$L$2336,10,0)</f>
        <v>0</v>
      </c>
      <c r="M384" s="27" t="str">
        <f>VLOOKUP(A384,'Medical Examinations'!$A$1:$L$2336,12,0)</f>
        <v>yes</v>
      </c>
      <c r="N384" s="27" t="str">
        <f>VLOOKUP(A384,'Medical Examinations'!$A$1:$L$2336,8,0)</f>
        <v>No</v>
      </c>
      <c r="O384" s="29">
        <f>VLOOKUP(A384,'Hospitalisation Details'!$A$1:$T$2344,12,0)</f>
        <v>27080.639999999999</v>
      </c>
      <c r="P384" s="29" t="str">
        <f>VLOOKUP(A384,'Hospitalisation Details'!$A$1:$T$2344,15,0)</f>
        <v>tier - 2</v>
      </c>
      <c r="Q384" s="29" t="str">
        <f>VLOOKUP(A384,'Hospitalisation Details'!$A$1:$T$2344,18,0)</f>
        <v>tier - 2</v>
      </c>
      <c r="R384" s="29" t="str">
        <f>VLOOKUP(A384,'Hospitalisation Details'!$A$1:$T$2344,20,0)</f>
        <v>R1011</v>
      </c>
    </row>
    <row r="385" spans="1:18">
      <c r="A385" t="s">
        <v>1985</v>
      </c>
      <c r="B385" s="22" t="str">
        <f>VLOOKUP(A385,'Customer Names'!A385:$E$2335,4,0)</f>
        <v>Graham</v>
      </c>
      <c r="C385" s="25">
        <f>VLOOKUP(A385,'Hospitalisation Details'!$A$1:$T$2344,9,0)</f>
        <v>21366</v>
      </c>
      <c r="D385" s="26">
        <f>VLOOKUP(A385,'Hospitalisation Details'!$A$1:$T$2344,10,0)</f>
        <v>64</v>
      </c>
      <c r="E385" s="26">
        <f>VLOOKUP(A385,'Hospitalisation Details'!$A$1:$T$2344,11,0)</f>
        <v>0</v>
      </c>
      <c r="F385" s="28">
        <f>VLOOKUP(A385,'Medical Examinations'!$A$1:$L$2336,2,0)</f>
        <v>22.99</v>
      </c>
      <c r="G385" s="28">
        <f>VLOOKUP(A385,'Medical Examinations'!$A$1:$L$2336,4,0)</f>
        <v>10.46</v>
      </c>
      <c r="H385" s="30" t="str">
        <f>VLOOKUP(A385,'Medical Examinations'!$A$1:$L$2336,3,0)</f>
        <v>Normal weight</v>
      </c>
      <c r="I385" s="30" t="str">
        <f>VLOOKUP(A385,'Medical Examinations'!$A$1:$L$2336,5,0)</f>
        <v>Diabetes</v>
      </c>
      <c r="J385" s="27" t="str">
        <f>VLOOKUP(A385,'Medical Examinations'!$A$1:$L$2336,6,0)</f>
        <v>No</v>
      </c>
      <c r="K385" s="27" t="str">
        <f>VLOOKUP(A385,'Medical Examinations'!$A$1:$L$2336,7,0)</f>
        <v>No</v>
      </c>
      <c r="L385" s="27">
        <f>VLOOKUP(A385,'Medical Examinations'!$A$1:$L$2336,10,0)</f>
        <v>3</v>
      </c>
      <c r="M385" s="27" t="str">
        <f>VLOOKUP(A385,'Medical Examinations'!$A$1:$L$2336,12,0)</f>
        <v>yes</v>
      </c>
      <c r="N385" s="27" t="str">
        <f>VLOOKUP(A385,'Medical Examinations'!$A$1:$L$2336,8,0)</f>
        <v>No</v>
      </c>
      <c r="O385" s="29">
        <f>VLOOKUP(A385,'Hospitalisation Details'!$A$1:$T$2344,12,0)</f>
        <v>27037.91</v>
      </c>
      <c r="P385" s="29" t="str">
        <f>VLOOKUP(A385,'Hospitalisation Details'!$A$1:$T$2344,15,0)</f>
        <v>tier - 2</v>
      </c>
      <c r="Q385" s="29" t="str">
        <f>VLOOKUP(A385,'Hospitalisation Details'!$A$1:$T$2344,18,0)</f>
        <v>tier - 2</v>
      </c>
      <c r="R385" s="29" t="str">
        <f>VLOOKUP(A385,'Hospitalisation Details'!$A$1:$T$2344,20,0)</f>
        <v>R1013</v>
      </c>
    </row>
    <row r="386" spans="1:18">
      <c r="A386" t="s">
        <v>1984</v>
      </c>
      <c r="B386" s="22" t="str">
        <f>VLOOKUP(A386,'Customer Names'!A386:$E$2335,4,0)</f>
        <v>Whitacre</v>
      </c>
      <c r="C386" s="25">
        <f>VLOOKUP(A386,'Hospitalisation Details'!$A$1:$T$2344,9,0)</f>
        <v>22106</v>
      </c>
      <c r="D386" s="26">
        <f>VLOOKUP(A386,'Hospitalisation Details'!$A$1:$T$2344,10,0)</f>
        <v>62</v>
      </c>
      <c r="E386" s="26">
        <f>VLOOKUP(A386,'Hospitalisation Details'!$A$1:$T$2344,11,0)</f>
        <v>1</v>
      </c>
      <c r="F386" s="28">
        <f>VLOOKUP(A386,'Medical Examinations'!$A$1:$L$2336,2,0)</f>
        <v>31.46</v>
      </c>
      <c r="G386" s="28">
        <f>VLOOKUP(A386,'Medical Examinations'!$A$1:$L$2336,4,0)</f>
        <v>7.39</v>
      </c>
      <c r="H386" s="30" t="str">
        <f>VLOOKUP(A386,'Medical Examinations'!$A$1:$L$2336,3,0)</f>
        <v>Obesity</v>
      </c>
      <c r="I386" s="30" t="str">
        <f>VLOOKUP(A386,'Medical Examinations'!$A$1:$L$2336,5,0)</f>
        <v>Diabetes</v>
      </c>
      <c r="J386" s="27" t="str">
        <f>VLOOKUP(A386,'Medical Examinations'!$A$1:$L$2336,6,0)</f>
        <v>No</v>
      </c>
      <c r="K386" s="27" t="str">
        <f>VLOOKUP(A386,'Medical Examinations'!$A$1:$L$2336,7,0)</f>
        <v>No</v>
      </c>
      <c r="L386" s="27">
        <f>VLOOKUP(A386,'Medical Examinations'!$A$1:$L$2336,10,0)</f>
        <v>0</v>
      </c>
      <c r="M386" s="27" t="str">
        <f>VLOOKUP(A386,'Medical Examinations'!$A$1:$L$2336,12,0)</f>
        <v>No</v>
      </c>
      <c r="N386" s="27" t="str">
        <f>VLOOKUP(A386,'Medical Examinations'!$A$1:$L$2336,8,0)</f>
        <v>No</v>
      </c>
      <c r="O386" s="29">
        <f>VLOOKUP(A386,'Hospitalisation Details'!$A$1:$T$2344,12,0)</f>
        <v>27000.98</v>
      </c>
      <c r="P386" s="29" t="str">
        <f>VLOOKUP(A386,'Hospitalisation Details'!$A$1:$T$2344,15,0)</f>
        <v>tier - 2</v>
      </c>
      <c r="Q386" s="29" t="str">
        <f>VLOOKUP(A386,'Hospitalisation Details'!$A$1:$T$2344,18,0)</f>
        <v>tier - 2</v>
      </c>
      <c r="R386" s="29" t="str">
        <f>VLOOKUP(A386,'Hospitalisation Details'!$A$1:$T$2344,20,0)</f>
        <v>R1013</v>
      </c>
    </row>
    <row r="387" spans="1:18">
      <c r="A387" t="s">
        <v>1983</v>
      </c>
      <c r="B387" s="22" t="str">
        <f>VLOOKUP(A387,'Customer Names'!A387:$E$2335,4,0)</f>
        <v>Wegener</v>
      </c>
      <c r="C387" s="25">
        <f>VLOOKUP(A387,'Hospitalisation Details'!$A$1:$T$2344,9,0)</f>
        <v>36839</v>
      </c>
      <c r="D387" s="26">
        <f>VLOOKUP(A387,'Hospitalisation Details'!$A$1:$T$2344,10,0)</f>
        <v>22</v>
      </c>
      <c r="E387" s="26">
        <f>VLOOKUP(A387,'Hospitalisation Details'!$A$1:$T$2344,11,0)</f>
        <v>0</v>
      </c>
      <c r="F387" s="28">
        <f>VLOOKUP(A387,'Medical Examinations'!$A$1:$L$2336,2,0)</f>
        <v>30.86</v>
      </c>
      <c r="G387" s="28">
        <f>VLOOKUP(A387,'Medical Examinations'!$A$1:$L$2336,4,0)</f>
        <v>6.18</v>
      </c>
      <c r="H387" s="30" t="str">
        <f>VLOOKUP(A387,'Medical Examinations'!$A$1:$L$2336,3,0)</f>
        <v>Obesity</v>
      </c>
      <c r="I387" s="30" t="str">
        <f>VLOOKUP(A387,'Medical Examinations'!$A$1:$L$2336,5,0)</f>
        <v>Pre-diabetes</v>
      </c>
      <c r="J387" s="27" t="str">
        <f>VLOOKUP(A387,'Medical Examinations'!$A$1:$L$2336,6,0)</f>
        <v>No</v>
      </c>
      <c r="K387" s="27" t="str">
        <f>VLOOKUP(A387,'Medical Examinations'!$A$1:$L$2336,7,0)</f>
        <v>yes</v>
      </c>
      <c r="L387" s="27">
        <f>VLOOKUP(A387,'Medical Examinations'!$A$1:$L$2336,10,0)</f>
        <v>2</v>
      </c>
      <c r="M387" s="27" t="str">
        <f>VLOOKUP(A387,'Medical Examinations'!$A$1:$L$2336,12,0)</f>
        <v>yes</v>
      </c>
      <c r="N387" s="27" t="str">
        <f>VLOOKUP(A387,'Medical Examinations'!$A$1:$L$2336,8,0)</f>
        <v>No</v>
      </c>
      <c r="O387" s="29">
        <f>VLOOKUP(A387,'Hospitalisation Details'!$A$1:$T$2344,12,0)</f>
        <v>26936.98</v>
      </c>
      <c r="P387" s="29" t="str">
        <f>VLOOKUP(A387,'Hospitalisation Details'!$A$1:$T$2344,15,0)</f>
        <v>tier - 2</v>
      </c>
      <c r="Q387" s="29" t="str">
        <f>VLOOKUP(A387,'Hospitalisation Details'!$A$1:$T$2344,18,0)</f>
        <v>tier - 3</v>
      </c>
      <c r="R387" s="29" t="str">
        <f>VLOOKUP(A387,'Hospitalisation Details'!$A$1:$T$2344,20,0)</f>
        <v>R1011</v>
      </c>
    </row>
    <row r="388" spans="1:18">
      <c r="A388" t="s">
        <v>1982</v>
      </c>
      <c r="B388" s="22" t="str">
        <f>VLOOKUP(A388,'Customer Names'!A388:$E$2335,4,0)</f>
        <v>Collie</v>
      </c>
      <c r="C388" s="25">
        <f>VLOOKUP(A388,'Hospitalisation Details'!$A$1:$T$2344,9,0)</f>
        <v>37424</v>
      </c>
      <c r="D388" s="26">
        <f>VLOOKUP(A388,'Hospitalisation Details'!$A$1:$T$2344,10,0)</f>
        <v>20</v>
      </c>
      <c r="E388" s="26">
        <f>VLOOKUP(A388,'Hospitalisation Details'!$A$1:$T$2344,11,0)</f>
        <v>0</v>
      </c>
      <c r="F388" s="28">
        <f>VLOOKUP(A388,'Medical Examinations'!$A$1:$L$2336,2,0)</f>
        <v>31.96</v>
      </c>
      <c r="G388" s="28">
        <f>VLOOKUP(A388,'Medical Examinations'!$A$1:$L$2336,4,0)</f>
        <v>8.86</v>
      </c>
      <c r="H388" s="30" t="str">
        <f>VLOOKUP(A388,'Medical Examinations'!$A$1:$L$2336,3,0)</f>
        <v>Obesity</v>
      </c>
      <c r="I388" s="30" t="str">
        <f>VLOOKUP(A388,'Medical Examinations'!$A$1:$L$2336,5,0)</f>
        <v>Diabetes</v>
      </c>
      <c r="J388" s="27" t="str">
        <f>VLOOKUP(A388,'Medical Examinations'!$A$1:$L$2336,6,0)</f>
        <v>No</v>
      </c>
      <c r="K388" s="27" t="str">
        <f>VLOOKUP(A388,'Medical Examinations'!$A$1:$L$2336,7,0)</f>
        <v>No</v>
      </c>
      <c r="L388" s="27">
        <f>VLOOKUP(A388,'Medical Examinations'!$A$1:$L$2336,10,0)</f>
        <v>0</v>
      </c>
      <c r="M388" s="27" t="str">
        <f>VLOOKUP(A388,'Medical Examinations'!$A$1:$L$2336,12,0)</f>
        <v>yes</v>
      </c>
      <c r="N388" s="27" t="str">
        <f>VLOOKUP(A388,'Medical Examinations'!$A$1:$L$2336,8,0)</f>
        <v>No</v>
      </c>
      <c r="O388" s="29">
        <f>VLOOKUP(A388,'Hospitalisation Details'!$A$1:$T$2344,12,0)</f>
        <v>26927.69</v>
      </c>
      <c r="P388" s="29" t="str">
        <f>VLOOKUP(A388,'Hospitalisation Details'!$A$1:$T$2344,15,0)</f>
        <v>tier - 2</v>
      </c>
      <c r="Q388" s="29" t="str">
        <f>VLOOKUP(A388,'Hospitalisation Details'!$A$1:$T$2344,18,0)</f>
        <v>tier - 2</v>
      </c>
      <c r="R388" s="29" t="str">
        <f>VLOOKUP(A388,'Hospitalisation Details'!$A$1:$T$2344,20,0)</f>
        <v>R1011</v>
      </c>
    </row>
    <row r="389" spans="1:18">
      <c r="A389" t="s">
        <v>1981</v>
      </c>
      <c r="B389" s="22" t="str">
        <f>VLOOKUP(A389,'Customer Names'!A389:$E$2335,4,0)</f>
        <v>Murphy</v>
      </c>
      <c r="C389" s="25">
        <f>VLOOKUP(A389,'Hospitalisation Details'!$A$1:$T$2344,9,0)</f>
        <v>21544</v>
      </c>
      <c r="D389" s="26">
        <f>VLOOKUP(A389,'Hospitalisation Details'!$A$1:$T$2344,10,0)</f>
        <v>64</v>
      </c>
      <c r="E389" s="26">
        <f>VLOOKUP(A389,'Hospitalisation Details'!$A$1:$T$2344,11,0)</f>
        <v>0</v>
      </c>
      <c r="F389" s="28">
        <f>VLOOKUP(A389,'Medical Examinations'!$A$1:$L$2336,2,0)</f>
        <v>23.76</v>
      </c>
      <c r="G389" s="28">
        <f>VLOOKUP(A389,'Medical Examinations'!$A$1:$L$2336,4,0)</f>
        <v>10.96</v>
      </c>
      <c r="H389" s="30" t="str">
        <f>VLOOKUP(A389,'Medical Examinations'!$A$1:$L$2336,3,0)</f>
        <v>Normal weight</v>
      </c>
      <c r="I389" s="30" t="str">
        <f>VLOOKUP(A389,'Medical Examinations'!$A$1:$L$2336,5,0)</f>
        <v>Diabetes</v>
      </c>
      <c r="J389" s="27" t="str">
        <f>VLOOKUP(A389,'Medical Examinations'!$A$1:$L$2336,6,0)</f>
        <v>No</v>
      </c>
      <c r="K389" s="27" t="str">
        <f>VLOOKUP(A389,'Medical Examinations'!$A$1:$L$2336,7,0)</f>
        <v>No</v>
      </c>
      <c r="L389" s="27">
        <f>VLOOKUP(A389,'Medical Examinations'!$A$1:$L$2336,10,0)</f>
        <v>3</v>
      </c>
      <c r="M389" s="27" t="str">
        <f>VLOOKUP(A389,'Medical Examinations'!$A$1:$L$2336,12,0)</f>
        <v>yes</v>
      </c>
      <c r="N389" s="27" t="str">
        <f>VLOOKUP(A389,'Medical Examinations'!$A$1:$L$2336,8,0)</f>
        <v>No</v>
      </c>
      <c r="O389" s="29">
        <f>VLOOKUP(A389,'Hospitalisation Details'!$A$1:$T$2344,12,0)</f>
        <v>26926.51</v>
      </c>
      <c r="P389" s="29" t="str">
        <f>VLOOKUP(A389,'Hospitalisation Details'!$A$1:$T$2344,15,0)</f>
        <v>tier - 2</v>
      </c>
      <c r="Q389" s="29" t="str">
        <f>VLOOKUP(A389,'Hospitalisation Details'!$A$1:$T$2344,18,0)</f>
        <v>tier - 1</v>
      </c>
      <c r="R389" s="29" t="str">
        <f>VLOOKUP(A389,'Hospitalisation Details'!$A$1:$T$2344,20,0)</f>
        <v>R1013</v>
      </c>
    </row>
    <row r="390" spans="1:18">
      <c r="A390" t="s">
        <v>1980</v>
      </c>
      <c r="B390" s="22" t="str">
        <f>VLOOKUP(A390,'Customer Names'!A390:$E$2335,4,0)</f>
        <v>Butters</v>
      </c>
      <c r="C390" s="25">
        <f>VLOOKUP(A390,'Hospitalisation Details'!$A$1:$T$2344,9,0)</f>
        <v>33472</v>
      </c>
      <c r="D390" s="26">
        <f>VLOOKUP(A390,'Hospitalisation Details'!$A$1:$T$2344,10,0)</f>
        <v>31</v>
      </c>
      <c r="E390" s="26">
        <f>VLOOKUP(A390,'Hospitalisation Details'!$A$1:$T$2344,11,0)</f>
        <v>3</v>
      </c>
      <c r="F390" s="28">
        <f>VLOOKUP(A390,'Medical Examinations'!$A$1:$L$2336,2,0)</f>
        <v>19.38</v>
      </c>
      <c r="G390" s="28">
        <f>VLOOKUP(A390,'Medical Examinations'!$A$1:$L$2336,4,0)</f>
        <v>6.28</v>
      </c>
      <c r="H390" s="30" t="str">
        <f>VLOOKUP(A390,'Medical Examinations'!$A$1:$L$2336,3,0)</f>
        <v>Normal weight</v>
      </c>
      <c r="I390" s="30" t="str">
        <f>VLOOKUP(A390,'Medical Examinations'!$A$1:$L$2336,5,0)</f>
        <v>Pre-diabetes</v>
      </c>
      <c r="J390" s="27" t="str">
        <f>VLOOKUP(A390,'Medical Examinations'!$A$1:$L$2336,6,0)</f>
        <v>No</v>
      </c>
      <c r="K390" s="27" t="str">
        <f>VLOOKUP(A390,'Medical Examinations'!$A$1:$L$2336,7,0)</f>
        <v>No</v>
      </c>
      <c r="L390" s="27">
        <f>VLOOKUP(A390,'Medical Examinations'!$A$1:$L$2336,10,0)</f>
        <v>0</v>
      </c>
      <c r="M390" s="27" t="str">
        <f>VLOOKUP(A390,'Medical Examinations'!$A$1:$L$2336,12,0)</f>
        <v>yes</v>
      </c>
      <c r="N390" s="27" t="str">
        <f>VLOOKUP(A390,'Medical Examinations'!$A$1:$L$2336,8,0)</f>
        <v>No</v>
      </c>
      <c r="O390" s="29">
        <f>VLOOKUP(A390,'Hospitalisation Details'!$A$1:$T$2344,12,0)</f>
        <v>26912.560000000001</v>
      </c>
      <c r="P390" s="29" t="str">
        <f>VLOOKUP(A390,'Hospitalisation Details'!$A$1:$T$2344,15,0)</f>
        <v>tier - 2</v>
      </c>
      <c r="Q390" s="29" t="str">
        <f>VLOOKUP(A390,'Hospitalisation Details'!$A$1:$T$2344,18,0)</f>
        <v>tier - 2</v>
      </c>
      <c r="R390" s="29" t="str">
        <f>VLOOKUP(A390,'Hospitalisation Details'!$A$1:$T$2344,20,0)</f>
        <v>R1011</v>
      </c>
    </row>
    <row r="391" spans="1:18">
      <c r="A391" t="s">
        <v>1979</v>
      </c>
      <c r="B391" s="22" t="str">
        <f>VLOOKUP(A391,'Customer Names'!A391:$E$2335,4,0)</f>
        <v>Cook</v>
      </c>
      <c r="C391" s="25">
        <f>VLOOKUP(A391,'Hospitalisation Details'!$A$1:$T$2344,9,0)</f>
        <v>32346</v>
      </c>
      <c r="D391" s="26">
        <f>VLOOKUP(A391,'Hospitalisation Details'!$A$1:$T$2344,10,0)</f>
        <v>34</v>
      </c>
      <c r="E391" s="26">
        <f>VLOOKUP(A391,'Hospitalisation Details'!$A$1:$T$2344,11,0)</f>
        <v>3</v>
      </c>
      <c r="F391" s="28">
        <f>VLOOKUP(A391,'Medical Examinations'!$A$1:$L$2336,2,0)</f>
        <v>16.21</v>
      </c>
      <c r="G391" s="28">
        <f>VLOOKUP(A391,'Medical Examinations'!$A$1:$L$2336,4,0)</f>
        <v>6.29</v>
      </c>
      <c r="H391" s="30" t="str">
        <f>VLOOKUP(A391,'Medical Examinations'!$A$1:$L$2336,3,0)</f>
        <v>Underweight</v>
      </c>
      <c r="I391" s="30" t="str">
        <f>VLOOKUP(A391,'Medical Examinations'!$A$1:$L$2336,5,0)</f>
        <v>Pre-diabetes</v>
      </c>
      <c r="J391" s="27" t="str">
        <f>VLOOKUP(A391,'Medical Examinations'!$A$1:$L$2336,6,0)</f>
        <v>yes</v>
      </c>
      <c r="K391" s="27" t="str">
        <f>VLOOKUP(A391,'Medical Examinations'!$A$1:$L$2336,7,0)</f>
        <v>No</v>
      </c>
      <c r="L391" s="27">
        <f>VLOOKUP(A391,'Medical Examinations'!$A$1:$L$2336,10,0)</f>
        <v>1</v>
      </c>
      <c r="M391" s="27" t="str">
        <f>VLOOKUP(A391,'Medical Examinations'!$A$1:$L$2336,12,0)</f>
        <v>yes</v>
      </c>
      <c r="N391" s="27" t="str">
        <f>VLOOKUP(A391,'Medical Examinations'!$A$1:$L$2336,8,0)</f>
        <v>No</v>
      </c>
      <c r="O391" s="29">
        <f>VLOOKUP(A391,'Hospitalisation Details'!$A$1:$T$2344,12,0)</f>
        <v>26607.89</v>
      </c>
      <c r="P391" s="29" t="str">
        <f>VLOOKUP(A391,'Hospitalisation Details'!$A$1:$T$2344,15,0)</f>
        <v>tier - 2</v>
      </c>
      <c r="Q391" s="29" t="str">
        <f>VLOOKUP(A391,'Hospitalisation Details'!$A$1:$T$2344,18,0)</f>
        <v>tier - 1</v>
      </c>
      <c r="R391" s="29" t="str">
        <f>VLOOKUP(A391,'Hospitalisation Details'!$A$1:$T$2344,20,0)</f>
        <v>R1011</v>
      </c>
    </row>
    <row r="392" spans="1:18">
      <c r="A392" t="s">
        <v>1978</v>
      </c>
      <c r="B392" s="22" t="str">
        <f>VLOOKUP(A392,'Customer Names'!A392:$E$2335,4,0)</f>
        <v>Breen</v>
      </c>
      <c r="C392" s="25">
        <f>VLOOKUP(A392,'Hospitalisation Details'!$A$1:$T$2344,9,0)</f>
        <v>38235</v>
      </c>
      <c r="D392" s="26">
        <f>VLOOKUP(A392,'Hospitalisation Details'!$A$1:$T$2344,10,0)</f>
        <v>18</v>
      </c>
      <c r="E392" s="26">
        <f>VLOOKUP(A392,'Hospitalisation Details'!$A$1:$T$2344,11,0)</f>
        <v>0</v>
      </c>
      <c r="F392" s="28">
        <f>VLOOKUP(A392,'Medical Examinations'!$A$1:$L$2336,2,0)</f>
        <v>32.54</v>
      </c>
      <c r="G392" s="28">
        <f>VLOOKUP(A392,'Medical Examinations'!$A$1:$L$2336,4,0)</f>
        <v>4.0199999999999996</v>
      </c>
      <c r="H392" s="30" t="str">
        <f>VLOOKUP(A392,'Medical Examinations'!$A$1:$L$2336,3,0)</f>
        <v>Obesity</v>
      </c>
      <c r="I392" s="30" t="str">
        <f>VLOOKUP(A392,'Medical Examinations'!$A$1:$L$2336,5,0)</f>
        <v>Normal</v>
      </c>
      <c r="J392" s="27" t="str">
        <f>VLOOKUP(A392,'Medical Examinations'!$A$1:$L$2336,6,0)</f>
        <v>No</v>
      </c>
      <c r="K392" s="27" t="str">
        <f>VLOOKUP(A392,'Medical Examinations'!$A$1:$L$2336,7,0)</f>
        <v>yes</v>
      </c>
      <c r="L392" s="27">
        <f>VLOOKUP(A392,'Medical Examinations'!$A$1:$L$2336,10,0)</f>
        <v>1</v>
      </c>
      <c r="M392" s="27" t="str">
        <f>VLOOKUP(A392,'Medical Examinations'!$A$1:$L$2336,12,0)</f>
        <v>yes</v>
      </c>
      <c r="N392" s="27" t="str">
        <f>VLOOKUP(A392,'Medical Examinations'!$A$1:$L$2336,8,0)</f>
        <v>No</v>
      </c>
      <c r="O392" s="29">
        <f>VLOOKUP(A392,'Hospitalisation Details'!$A$1:$T$2344,12,0)</f>
        <v>26479.4</v>
      </c>
      <c r="P392" s="29" t="str">
        <f>VLOOKUP(A392,'Hospitalisation Details'!$A$1:$T$2344,15,0)</f>
        <v>tier - 2</v>
      </c>
      <c r="Q392" s="29" t="str">
        <f>VLOOKUP(A392,'Hospitalisation Details'!$A$1:$T$2344,18,0)</f>
        <v>tier - 2</v>
      </c>
      <c r="R392" s="29" t="str">
        <f>VLOOKUP(A392,'Hospitalisation Details'!$A$1:$T$2344,20,0)</f>
        <v>R1011</v>
      </c>
    </row>
    <row r="393" spans="1:18">
      <c r="A393" t="s">
        <v>1977</v>
      </c>
      <c r="B393" s="22" t="str">
        <f>VLOOKUP(A393,'Customer Names'!A393:$E$2335,4,0)</f>
        <v>Fitzsimons</v>
      </c>
      <c r="C393" s="25">
        <f>VLOOKUP(A393,'Hospitalisation Details'!$A$1:$T$2344,9,0)</f>
        <v>25807</v>
      </c>
      <c r="D393" s="26">
        <f>VLOOKUP(A393,'Hospitalisation Details'!$A$1:$T$2344,10,0)</f>
        <v>52</v>
      </c>
      <c r="E393" s="26">
        <f>VLOOKUP(A393,'Hospitalisation Details'!$A$1:$T$2344,11,0)</f>
        <v>2</v>
      </c>
      <c r="F393" s="28">
        <f>VLOOKUP(A393,'Medical Examinations'!$A$1:$L$2336,2,0)</f>
        <v>36.765000000000001</v>
      </c>
      <c r="G393" s="28">
        <f>VLOOKUP(A393,'Medical Examinations'!$A$1:$L$2336,4,0)</f>
        <v>11.95</v>
      </c>
      <c r="H393" s="30" t="str">
        <f>VLOOKUP(A393,'Medical Examinations'!$A$1:$L$2336,3,0)</f>
        <v>Obesity</v>
      </c>
      <c r="I393" s="30" t="str">
        <f>VLOOKUP(A393,'Medical Examinations'!$A$1:$L$2336,5,0)</f>
        <v>Diabetes</v>
      </c>
      <c r="J393" s="27" t="str">
        <f>VLOOKUP(A393,'Medical Examinations'!$A$1:$L$2336,6,0)</f>
        <v>yes</v>
      </c>
      <c r="K393" s="27" t="str">
        <f>VLOOKUP(A393,'Medical Examinations'!$A$1:$L$2336,7,0)</f>
        <v>No</v>
      </c>
      <c r="L393" s="27">
        <f>VLOOKUP(A393,'Medical Examinations'!$A$1:$L$2336,10,0)</f>
        <v>2</v>
      </c>
      <c r="M393" s="27" t="str">
        <f>VLOOKUP(A393,'Medical Examinations'!$A$1:$L$2336,12,0)</f>
        <v>No</v>
      </c>
      <c r="N393" s="27" t="str">
        <f>VLOOKUP(A393,'Medical Examinations'!$A$1:$L$2336,8,0)</f>
        <v>No</v>
      </c>
      <c r="O393" s="29">
        <f>VLOOKUP(A393,'Hospitalisation Details'!$A$1:$T$2344,12,0)</f>
        <v>26467.1</v>
      </c>
      <c r="P393" s="29" t="str">
        <f>VLOOKUP(A393,'Hospitalisation Details'!$A$1:$T$2344,15,0)</f>
        <v>tier - 2</v>
      </c>
      <c r="Q393" s="29" t="str">
        <f>VLOOKUP(A393,'Hospitalisation Details'!$A$1:$T$2344,18,0)</f>
        <v>tier - 3</v>
      </c>
      <c r="R393" s="29" t="str">
        <f>VLOOKUP(A393,'Hospitalisation Details'!$A$1:$T$2344,20,0)</f>
        <v>R1012</v>
      </c>
    </row>
    <row r="394" spans="1:18">
      <c r="A394" t="s">
        <v>1976</v>
      </c>
      <c r="B394" s="22" t="str">
        <f>VLOOKUP(A394,'Customer Names'!A394:$E$2335,4,0)</f>
        <v>Houle</v>
      </c>
      <c r="C394" s="25">
        <f>VLOOKUP(A394,'Hospitalisation Details'!$A$1:$T$2344,9,0)</f>
        <v>27293</v>
      </c>
      <c r="D394" s="26">
        <f>VLOOKUP(A394,'Hospitalisation Details'!$A$1:$T$2344,10,0)</f>
        <v>48</v>
      </c>
      <c r="E394" s="26">
        <f>VLOOKUP(A394,'Hospitalisation Details'!$A$1:$T$2344,11,0)</f>
        <v>1</v>
      </c>
      <c r="F394" s="28">
        <f>VLOOKUP(A394,'Medical Examinations'!$A$1:$L$2336,2,0)</f>
        <v>35.909999999999997</v>
      </c>
      <c r="G394" s="28">
        <f>VLOOKUP(A394,'Medical Examinations'!$A$1:$L$2336,4,0)</f>
        <v>8.7100000000000009</v>
      </c>
      <c r="H394" s="30" t="str">
        <f>VLOOKUP(A394,'Medical Examinations'!$A$1:$L$2336,3,0)</f>
        <v>Obesity</v>
      </c>
      <c r="I394" s="30" t="str">
        <f>VLOOKUP(A394,'Medical Examinations'!$A$1:$L$2336,5,0)</f>
        <v>Diabetes</v>
      </c>
      <c r="J394" s="27" t="str">
        <f>VLOOKUP(A394,'Medical Examinations'!$A$1:$L$2336,6,0)</f>
        <v>No</v>
      </c>
      <c r="K394" s="27" t="str">
        <f>VLOOKUP(A394,'Medical Examinations'!$A$1:$L$2336,7,0)</f>
        <v>No</v>
      </c>
      <c r="L394" s="27">
        <f>VLOOKUP(A394,'Medical Examinations'!$A$1:$L$2336,10,0)</f>
        <v>0</v>
      </c>
      <c r="M394" s="27" t="str">
        <f>VLOOKUP(A394,'Medical Examinations'!$A$1:$L$2336,12,0)</f>
        <v>No</v>
      </c>
      <c r="N394" s="27" t="str">
        <f>VLOOKUP(A394,'Medical Examinations'!$A$1:$L$2336,8,0)</f>
        <v>No</v>
      </c>
      <c r="O394" s="29">
        <f>VLOOKUP(A394,'Hospitalisation Details'!$A$1:$T$2344,12,0)</f>
        <v>26392.26</v>
      </c>
      <c r="P394" s="29" t="str">
        <f>VLOOKUP(A394,'Hospitalisation Details'!$A$1:$T$2344,15,0)</f>
        <v>tier - 2</v>
      </c>
      <c r="Q394" s="29" t="str">
        <f>VLOOKUP(A394,'Hospitalisation Details'!$A$1:$T$2344,18,0)</f>
        <v>tier - 2</v>
      </c>
      <c r="R394" s="29" t="str">
        <f>VLOOKUP(A394,'Hospitalisation Details'!$A$1:$T$2344,20,0)</f>
        <v>R1024</v>
      </c>
    </row>
    <row r="395" spans="1:18">
      <c r="A395" t="s">
        <v>1975</v>
      </c>
      <c r="B395" s="22" t="str">
        <f>VLOOKUP(A395,'Customer Names'!A395:$E$2335,4,0)</f>
        <v>Woodward</v>
      </c>
      <c r="C395" s="25">
        <f>VLOOKUP(A395,'Hospitalisation Details'!$A$1:$T$2344,9,0)</f>
        <v>38326</v>
      </c>
      <c r="D395" s="26">
        <f>VLOOKUP(A395,'Hospitalisation Details'!$A$1:$T$2344,10,0)</f>
        <v>18</v>
      </c>
      <c r="E395" s="26">
        <f>VLOOKUP(A395,'Hospitalisation Details'!$A$1:$T$2344,11,0)</f>
        <v>0</v>
      </c>
      <c r="F395" s="28">
        <f>VLOOKUP(A395,'Medical Examinations'!$A$1:$L$2336,2,0)</f>
        <v>32.06</v>
      </c>
      <c r="G395" s="28">
        <f>VLOOKUP(A395,'Medical Examinations'!$A$1:$L$2336,4,0)</f>
        <v>4.67</v>
      </c>
      <c r="H395" s="30" t="str">
        <f>VLOOKUP(A395,'Medical Examinations'!$A$1:$L$2336,3,0)</f>
        <v>Obesity</v>
      </c>
      <c r="I395" s="30" t="str">
        <f>VLOOKUP(A395,'Medical Examinations'!$A$1:$L$2336,5,0)</f>
        <v>Normal</v>
      </c>
      <c r="J395" s="27" t="str">
        <f>VLOOKUP(A395,'Medical Examinations'!$A$1:$L$2336,6,0)</f>
        <v>No</v>
      </c>
      <c r="K395" s="27" t="str">
        <f>VLOOKUP(A395,'Medical Examinations'!$A$1:$L$2336,7,0)</f>
        <v>yes</v>
      </c>
      <c r="L395" s="27">
        <f>VLOOKUP(A395,'Medical Examinations'!$A$1:$L$2336,10,0)</f>
        <v>1</v>
      </c>
      <c r="M395" s="27" t="str">
        <f>VLOOKUP(A395,'Medical Examinations'!$A$1:$L$2336,12,0)</f>
        <v>yes</v>
      </c>
      <c r="N395" s="27" t="str">
        <f>VLOOKUP(A395,'Medical Examinations'!$A$1:$L$2336,8,0)</f>
        <v>No</v>
      </c>
      <c r="O395" s="29">
        <f>VLOOKUP(A395,'Hospitalisation Details'!$A$1:$T$2344,12,0)</f>
        <v>26316.59</v>
      </c>
      <c r="P395" s="29" t="str">
        <f>VLOOKUP(A395,'Hospitalisation Details'!$A$1:$T$2344,15,0)</f>
        <v>tier - 2</v>
      </c>
      <c r="Q395" s="29" t="str">
        <f>VLOOKUP(A395,'Hospitalisation Details'!$A$1:$T$2344,18,0)</f>
        <v>tier - 3</v>
      </c>
      <c r="R395" s="29" t="str">
        <f>VLOOKUP(A395,'Hospitalisation Details'!$A$1:$T$2344,20,0)</f>
        <v>R1011</v>
      </c>
    </row>
    <row r="396" spans="1:18">
      <c r="A396" t="s">
        <v>1974</v>
      </c>
      <c r="B396" s="22" t="str">
        <f>VLOOKUP(A396,'Customer Names'!A396:$E$2335,4,0)</f>
        <v>Ray</v>
      </c>
      <c r="C396" s="25">
        <f>VLOOKUP(A396,'Hospitalisation Details'!$A$1:$T$2344,9,0)</f>
        <v>27549</v>
      </c>
      <c r="D396" s="26">
        <f>VLOOKUP(A396,'Hospitalisation Details'!$A$1:$T$2344,10,0)</f>
        <v>48</v>
      </c>
      <c r="E396" s="26">
        <f>VLOOKUP(A396,'Hospitalisation Details'!$A$1:$T$2344,11,0)</f>
        <v>1</v>
      </c>
      <c r="F396" s="28">
        <f>VLOOKUP(A396,'Medical Examinations'!$A$1:$L$2336,2,0)</f>
        <v>24.1</v>
      </c>
      <c r="G396" s="28">
        <f>VLOOKUP(A396,'Medical Examinations'!$A$1:$L$2336,4,0)</f>
        <v>11.14</v>
      </c>
      <c r="H396" s="30" t="str">
        <f>VLOOKUP(A396,'Medical Examinations'!$A$1:$L$2336,3,0)</f>
        <v>Normal weight</v>
      </c>
      <c r="I396" s="30" t="str">
        <f>VLOOKUP(A396,'Medical Examinations'!$A$1:$L$2336,5,0)</f>
        <v>Diabetes</v>
      </c>
      <c r="J396" s="27" t="str">
        <f>VLOOKUP(A396,'Medical Examinations'!$A$1:$L$2336,6,0)</f>
        <v>yes</v>
      </c>
      <c r="K396" s="27" t="str">
        <f>VLOOKUP(A396,'Medical Examinations'!$A$1:$L$2336,7,0)</f>
        <v>No</v>
      </c>
      <c r="L396" s="27">
        <f>VLOOKUP(A396,'Medical Examinations'!$A$1:$L$2336,10,0)</f>
        <v>1</v>
      </c>
      <c r="M396" s="27" t="str">
        <f>VLOOKUP(A396,'Medical Examinations'!$A$1:$L$2336,12,0)</f>
        <v>No</v>
      </c>
      <c r="N396" s="27" t="str">
        <f>VLOOKUP(A396,'Medical Examinations'!$A$1:$L$2336,8,0)</f>
        <v>No</v>
      </c>
      <c r="O396" s="29">
        <f>VLOOKUP(A396,'Hospitalisation Details'!$A$1:$T$2344,12,0)</f>
        <v>26236.58</v>
      </c>
      <c r="P396" s="29" t="str">
        <f>VLOOKUP(A396,'Hospitalisation Details'!$A$1:$T$2344,15,0)</f>
        <v>tier - 2</v>
      </c>
      <c r="Q396" s="29" t="str">
        <f>VLOOKUP(A396,'Hospitalisation Details'!$A$1:$T$2344,18,0)</f>
        <v>tier - 1</v>
      </c>
      <c r="R396" s="29" t="str">
        <f>VLOOKUP(A396,'Hospitalisation Details'!$A$1:$T$2344,20,0)</f>
        <v>R1011</v>
      </c>
    </row>
    <row r="397" spans="1:18">
      <c r="A397" t="s">
        <v>1973</v>
      </c>
      <c r="B397" s="22" t="str">
        <f>VLOOKUP(A397,'Customer Names'!A397:$E$2335,4,0)</f>
        <v>Jennings</v>
      </c>
      <c r="C397" s="25">
        <f>VLOOKUP(A397,'Hospitalisation Details'!$A$1:$T$2344,9,0)</f>
        <v>26852</v>
      </c>
      <c r="D397" s="26">
        <f>VLOOKUP(A397,'Hospitalisation Details'!$A$1:$T$2344,10,0)</f>
        <v>49</v>
      </c>
      <c r="E397" s="26">
        <f>VLOOKUP(A397,'Hospitalisation Details'!$A$1:$T$2344,11,0)</f>
        <v>1</v>
      </c>
      <c r="F397" s="28">
        <f>VLOOKUP(A397,'Medical Examinations'!$A$1:$L$2336,2,0)</f>
        <v>27.1</v>
      </c>
      <c r="G397" s="28">
        <f>VLOOKUP(A397,'Medical Examinations'!$A$1:$L$2336,4,0)</f>
        <v>9.0500000000000007</v>
      </c>
      <c r="H397" s="30" t="str">
        <f>VLOOKUP(A397,'Medical Examinations'!$A$1:$L$2336,3,0)</f>
        <v>Overweight</v>
      </c>
      <c r="I397" s="30" t="str">
        <f>VLOOKUP(A397,'Medical Examinations'!$A$1:$L$2336,5,0)</f>
        <v>Diabetes</v>
      </c>
      <c r="J397" s="27" t="str">
        <f>VLOOKUP(A397,'Medical Examinations'!$A$1:$L$2336,6,0)</f>
        <v>No</v>
      </c>
      <c r="K397" s="27" t="str">
        <f>VLOOKUP(A397,'Medical Examinations'!$A$1:$L$2336,7,0)</f>
        <v>No</v>
      </c>
      <c r="L397" s="27">
        <f>VLOOKUP(A397,'Medical Examinations'!$A$1:$L$2336,10,0)</f>
        <v>2</v>
      </c>
      <c r="M397" s="27" t="str">
        <f>VLOOKUP(A397,'Medical Examinations'!$A$1:$L$2336,12,0)</f>
        <v>No</v>
      </c>
      <c r="N397" s="27" t="str">
        <f>VLOOKUP(A397,'Medical Examinations'!$A$1:$L$2336,8,0)</f>
        <v>No</v>
      </c>
      <c r="O397" s="29">
        <f>VLOOKUP(A397,'Hospitalisation Details'!$A$1:$T$2344,12,0)</f>
        <v>26140.36</v>
      </c>
      <c r="P397" s="29" t="str">
        <f>VLOOKUP(A397,'Hospitalisation Details'!$A$1:$T$2344,15,0)</f>
        <v>tier - 2</v>
      </c>
      <c r="Q397" s="29" t="str">
        <f>VLOOKUP(A397,'Hospitalisation Details'!$A$1:$T$2344,18,0)</f>
        <v>tier - 3</v>
      </c>
      <c r="R397" s="29" t="str">
        <f>VLOOKUP(A397,'Hospitalisation Details'!$A$1:$T$2344,20,0)</f>
        <v>R1011</v>
      </c>
    </row>
    <row r="398" spans="1:18">
      <c r="A398" t="s">
        <v>1972</v>
      </c>
      <c r="B398" s="22" t="str">
        <f>VLOOKUP(A398,'Customer Names'!A398:$E$2335,4,0)</f>
        <v>Fuller</v>
      </c>
      <c r="C398" s="25">
        <f>VLOOKUP(A398,'Hospitalisation Details'!$A$1:$T$2344,9,0)</f>
        <v>37540</v>
      </c>
      <c r="D398" s="26">
        <f>VLOOKUP(A398,'Hospitalisation Details'!$A$1:$T$2344,10,0)</f>
        <v>20</v>
      </c>
      <c r="E398" s="26">
        <f>VLOOKUP(A398,'Hospitalisation Details'!$A$1:$T$2344,11,0)</f>
        <v>0</v>
      </c>
      <c r="F398" s="28">
        <f>VLOOKUP(A398,'Medical Examinations'!$A$1:$L$2336,2,0)</f>
        <v>24.42</v>
      </c>
      <c r="G398" s="28">
        <f>VLOOKUP(A398,'Medical Examinations'!$A$1:$L$2336,4,0)</f>
        <v>11.31</v>
      </c>
      <c r="H398" s="30" t="str">
        <f>VLOOKUP(A398,'Medical Examinations'!$A$1:$L$2336,3,0)</f>
        <v>Normal weight</v>
      </c>
      <c r="I398" s="30" t="str">
        <f>VLOOKUP(A398,'Medical Examinations'!$A$1:$L$2336,5,0)</f>
        <v>Diabetes</v>
      </c>
      <c r="J398" s="27" t="str">
        <f>VLOOKUP(A398,'Medical Examinations'!$A$1:$L$2336,6,0)</f>
        <v>No</v>
      </c>
      <c r="K398" s="27" t="str">
        <f>VLOOKUP(A398,'Medical Examinations'!$A$1:$L$2336,7,0)</f>
        <v>No</v>
      </c>
      <c r="L398" s="27">
        <f>VLOOKUP(A398,'Medical Examinations'!$A$1:$L$2336,10,0)</f>
        <v>0</v>
      </c>
      <c r="M398" s="27" t="str">
        <f>VLOOKUP(A398,'Medical Examinations'!$A$1:$L$2336,12,0)</f>
        <v>yes</v>
      </c>
      <c r="N398" s="27" t="str">
        <f>VLOOKUP(A398,'Medical Examinations'!$A$1:$L$2336,8,0)</f>
        <v>No</v>
      </c>
      <c r="O398" s="29">
        <f>VLOOKUP(A398,'Hospitalisation Details'!$A$1:$T$2344,12,0)</f>
        <v>26125.67</v>
      </c>
      <c r="P398" s="29" t="str">
        <f>VLOOKUP(A398,'Hospitalisation Details'!$A$1:$T$2344,15,0)</f>
        <v>tier - 2</v>
      </c>
      <c r="Q398" s="29" t="str">
        <f>VLOOKUP(A398,'Hospitalisation Details'!$A$1:$T$2344,18,0)</f>
        <v>tier - 1</v>
      </c>
      <c r="R398" s="29" t="str">
        <f>VLOOKUP(A398,'Hospitalisation Details'!$A$1:$T$2344,20,0)</f>
        <v>R1013</v>
      </c>
    </row>
    <row r="399" spans="1:18">
      <c r="A399" t="s">
        <v>1971</v>
      </c>
      <c r="B399" s="22" t="str">
        <f>VLOOKUP(A399,'Customer Names'!A399:$E$2335,4,0)</f>
        <v>Lovisek</v>
      </c>
      <c r="C399" s="25">
        <f>VLOOKUP(A399,'Hospitalisation Details'!$A$1:$T$2344,9,0)</f>
        <v>24297</v>
      </c>
      <c r="D399" s="26">
        <f>VLOOKUP(A399,'Hospitalisation Details'!$A$1:$T$2344,10,0)</f>
        <v>56</v>
      </c>
      <c r="E399" s="26">
        <f>VLOOKUP(A399,'Hospitalisation Details'!$A$1:$T$2344,11,0)</f>
        <v>1</v>
      </c>
      <c r="F399" s="28">
        <f>VLOOKUP(A399,'Medical Examinations'!$A$1:$L$2336,2,0)</f>
        <v>26.695</v>
      </c>
      <c r="G399" s="28">
        <f>VLOOKUP(A399,'Medical Examinations'!$A$1:$L$2336,4,0)</f>
        <v>4.68</v>
      </c>
      <c r="H399" s="30" t="str">
        <f>VLOOKUP(A399,'Medical Examinations'!$A$1:$L$2336,3,0)</f>
        <v>Overweight</v>
      </c>
      <c r="I399" s="30" t="str">
        <f>VLOOKUP(A399,'Medical Examinations'!$A$1:$L$2336,5,0)</f>
        <v>Normal</v>
      </c>
      <c r="J399" s="27" t="str">
        <f>VLOOKUP(A399,'Medical Examinations'!$A$1:$L$2336,6,0)</f>
        <v>yes</v>
      </c>
      <c r="K399" s="27" t="str">
        <f>VLOOKUP(A399,'Medical Examinations'!$A$1:$L$2336,7,0)</f>
        <v>No</v>
      </c>
      <c r="L399" s="27">
        <f>VLOOKUP(A399,'Medical Examinations'!$A$1:$L$2336,10,0)</f>
        <v>2</v>
      </c>
      <c r="M399" s="27" t="str">
        <f>VLOOKUP(A399,'Medical Examinations'!$A$1:$L$2336,12,0)</f>
        <v>yes</v>
      </c>
      <c r="N399" s="27" t="str">
        <f>VLOOKUP(A399,'Medical Examinations'!$A$1:$L$2336,8,0)</f>
        <v>No</v>
      </c>
      <c r="O399" s="29">
        <f>VLOOKUP(A399,'Hospitalisation Details'!$A$1:$T$2344,12,0)</f>
        <v>26109.33</v>
      </c>
      <c r="P399" s="29" t="str">
        <f>VLOOKUP(A399,'Hospitalisation Details'!$A$1:$T$2344,15,0)</f>
        <v>tier - 2</v>
      </c>
      <c r="Q399" s="29" t="str">
        <f>VLOOKUP(A399,'Hospitalisation Details'!$A$1:$T$2344,18,0)</f>
        <v>tier - 3</v>
      </c>
      <c r="R399" s="29" t="str">
        <f>VLOOKUP(A399,'Hospitalisation Details'!$A$1:$T$2344,20,0)</f>
        <v>R1012</v>
      </c>
    </row>
    <row r="400" spans="1:18">
      <c r="A400" t="s">
        <v>1970</v>
      </c>
      <c r="B400" s="22" t="str">
        <f>VLOOKUP(A400,'Customer Names'!A400:$E$2335,4,0)</f>
        <v>Painter</v>
      </c>
      <c r="C400" s="25">
        <f>VLOOKUP(A400,'Hospitalisation Details'!$A$1:$T$2344,9,0)</f>
        <v>36886</v>
      </c>
      <c r="D400" s="26">
        <f>VLOOKUP(A400,'Hospitalisation Details'!$A$1:$T$2344,10,0)</f>
        <v>22</v>
      </c>
      <c r="E400" s="26">
        <f>VLOOKUP(A400,'Hospitalisation Details'!$A$1:$T$2344,11,0)</f>
        <v>0</v>
      </c>
      <c r="F400" s="28">
        <f>VLOOKUP(A400,'Medical Examinations'!$A$1:$L$2336,2,0)</f>
        <v>27.79</v>
      </c>
      <c r="G400" s="28">
        <f>VLOOKUP(A400,'Medical Examinations'!$A$1:$L$2336,4,0)</f>
        <v>6.05</v>
      </c>
      <c r="H400" s="30" t="str">
        <f>VLOOKUP(A400,'Medical Examinations'!$A$1:$L$2336,3,0)</f>
        <v>Overweight</v>
      </c>
      <c r="I400" s="30" t="str">
        <f>VLOOKUP(A400,'Medical Examinations'!$A$1:$L$2336,5,0)</f>
        <v>Pre-diabetes</v>
      </c>
      <c r="J400" s="27" t="str">
        <f>VLOOKUP(A400,'Medical Examinations'!$A$1:$L$2336,6,0)</f>
        <v>yes</v>
      </c>
      <c r="K400" s="27" t="str">
        <f>VLOOKUP(A400,'Medical Examinations'!$A$1:$L$2336,7,0)</f>
        <v>yes</v>
      </c>
      <c r="L400" s="27">
        <f>VLOOKUP(A400,'Medical Examinations'!$A$1:$L$2336,10,0)</f>
        <v>1</v>
      </c>
      <c r="M400" s="27" t="str">
        <f>VLOOKUP(A400,'Medical Examinations'!$A$1:$L$2336,12,0)</f>
        <v>yes</v>
      </c>
      <c r="N400" s="27" t="str">
        <f>VLOOKUP(A400,'Medical Examinations'!$A$1:$L$2336,8,0)</f>
        <v>No</v>
      </c>
      <c r="O400" s="29">
        <f>VLOOKUP(A400,'Hospitalisation Details'!$A$1:$T$2344,12,0)</f>
        <v>26026.97</v>
      </c>
      <c r="P400" s="29" t="str">
        <f>VLOOKUP(A400,'Hospitalisation Details'!$A$1:$T$2344,15,0)</f>
        <v>tier - 2</v>
      </c>
      <c r="Q400" s="29" t="str">
        <f>VLOOKUP(A400,'Hospitalisation Details'!$A$1:$T$2344,18,0)</f>
        <v>tier - 3</v>
      </c>
      <c r="R400" s="29" t="str">
        <f>VLOOKUP(A400,'Hospitalisation Details'!$A$1:$T$2344,20,0)</f>
        <v>R1011</v>
      </c>
    </row>
    <row r="401" spans="1:18">
      <c r="A401" t="s">
        <v>1969</v>
      </c>
      <c r="B401" s="22" t="str">
        <f>VLOOKUP(A401,'Customer Names'!A401:$E$2335,4,0)</f>
        <v>Edwards</v>
      </c>
      <c r="C401" s="25">
        <f>VLOOKUP(A401,'Hospitalisation Details'!$A$1:$T$2344,9,0)</f>
        <v>37047</v>
      </c>
      <c r="D401" s="26">
        <f>VLOOKUP(A401,'Hospitalisation Details'!$A$1:$T$2344,10,0)</f>
        <v>22</v>
      </c>
      <c r="E401" s="26">
        <f>VLOOKUP(A401,'Hospitalisation Details'!$A$1:$T$2344,11,0)</f>
        <v>2</v>
      </c>
      <c r="F401" s="28">
        <f>VLOOKUP(A401,'Medical Examinations'!$A$1:$L$2336,2,0)</f>
        <v>32.68</v>
      </c>
      <c r="G401" s="28">
        <f>VLOOKUP(A401,'Medical Examinations'!$A$1:$L$2336,4,0)</f>
        <v>4.68</v>
      </c>
      <c r="H401" s="30" t="str">
        <f>VLOOKUP(A401,'Medical Examinations'!$A$1:$L$2336,3,0)</f>
        <v>Obesity</v>
      </c>
      <c r="I401" s="30" t="str">
        <f>VLOOKUP(A401,'Medical Examinations'!$A$1:$L$2336,5,0)</f>
        <v>Normal</v>
      </c>
      <c r="J401" s="27" t="str">
        <f>VLOOKUP(A401,'Medical Examinations'!$A$1:$L$2336,6,0)</f>
        <v>yes</v>
      </c>
      <c r="K401" s="27" t="str">
        <f>VLOOKUP(A401,'Medical Examinations'!$A$1:$L$2336,7,0)</f>
        <v>No</v>
      </c>
      <c r="L401" s="27">
        <f>VLOOKUP(A401,'Medical Examinations'!$A$1:$L$2336,10,0)</f>
        <v>0</v>
      </c>
      <c r="M401" s="27" t="str">
        <f>VLOOKUP(A401,'Medical Examinations'!$A$1:$L$2336,12,0)</f>
        <v>No</v>
      </c>
      <c r="N401" s="27" t="str">
        <f>VLOOKUP(A401,'Medical Examinations'!$A$1:$L$2336,8,0)</f>
        <v>No</v>
      </c>
      <c r="O401" s="29">
        <f>VLOOKUP(A401,'Hospitalisation Details'!$A$1:$T$2344,12,0)</f>
        <v>26018.95</v>
      </c>
      <c r="P401" s="29" t="str">
        <f>VLOOKUP(A401,'Hospitalisation Details'!$A$1:$T$2344,15,0)</f>
        <v>tier - 2</v>
      </c>
      <c r="Q401" s="29" t="str">
        <f>VLOOKUP(A401,'Hospitalisation Details'!$A$1:$T$2344,18,0)</f>
        <v>tier - 2</v>
      </c>
      <c r="R401" s="29" t="str">
        <f>VLOOKUP(A401,'Hospitalisation Details'!$A$1:$T$2344,20,0)</f>
        <v>R1012</v>
      </c>
    </row>
    <row r="402" spans="1:18">
      <c r="A402" t="s">
        <v>1968</v>
      </c>
      <c r="B402" s="22" t="str">
        <f>VLOOKUP(A402,'Customer Names'!A402:$E$2335,4,0)</f>
        <v>Liebl</v>
      </c>
      <c r="C402" s="25">
        <f>VLOOKUP(A402,'Hospitalisation Details'!$A$1:$T$2344,9,0)</f>
        <v>25905</v>
      </c>
      <c r="D402" s="26">
        <f>VLOOKUP(A402,'Hospitalisation Details'!$A$1:$T$2344,10,0)</f>
        <v>52</v>
      </c>
      <c r="E402" s="26">
        <f>VLOOKUP(A402,'Hospitalisation Details'!$A$1:$T$2344,11,0)</f>
        <v>3</v>
      </c>
      <c r="F402" s="28">
        <f>VLOOKUP(A402,'Medical Examinations'!$A$1:$L$2336,2,0)</f>
        <v>26.4</v>
      </c>
      <c r="G402" s="28">
        <f>VLOOKUP(A402,'Medical Examinations'!$A$1:$L$2336,4,0)</f>
        <v>9.5</v>
      </c>
      <c r="H402" s="30" t="str">
        <f>VLOOKUP(A402,'Medical Examinations'!$A$1:$L$2336,3,0)</f>
        <v>Overweight</v>
      </c>
      <c r="I402" s="30" t="str">
        <f>VLOOKUP(A402,'Medical Examinations'!$A$1:$L$2336,5,0)</f>
        <v>Diabetes</v>
      </c>
      <c r="J402" s="27" t="str">
        <f>VLOOKUP(A402,'Medical Examinations'!$A$1:$L$2336,6,0)</f>
        <v>yes</v>
      </c>
      <c r="K402" s="27" t="str">
        <f>VLOOKUP(A402,'Medical Examinations'!$A$1:$L$2336,7,0)</f>
        <v>No</v>
      </c>
      <c r="L402" s="27">
        <f>VLOOKUP(A402,'Medical Examinations'!$A$1:$L$2336,10,0)</f>
        <v>2</v>
      </c>
      <c r="M402" s="27" t="str">
        <f>VLOOKUP(A402,'Medical Examinations'!$A$1:$L$2336,12,0)</f>
        <v>No</v>
      </c>
      <c r="N402" s="27" t="str">
        <f>VLOOKUP(A402,'Medical Examinations'!$A$1:$L$2336,8,0)</f>
        <v>No</v>
      </c>
      <c r="O402" s="29">
        <f>VLOOKUP(A402,'Hospitalisation Details'!$A$1:$T$2344,12,0)</f>
        <v>25992.82</v>
      </c>
      <c r="P402" s="29" t="str">
        <f>VLOOKUP(A402,'Hospitalisation Details'!$A$1:$T$2344,15,0)</f>
        <v>tier - 2</v>
      </c>
      <c r="Q402" s="29" t="str">
        <f>VLOOKUP(A402,'Hospitalisation Details'!$A$1:$T$2344,18,0)</f>
        <v>tier - 2</v>
      </c>
      <c r="R402" s="29" t="str">
        <f>VLOOKUP(A402,'Hospitalisation Details'!$A$1:$T$2344,20,0)</f>
        <v>R1013</v>
      </c>
    </row>
    <row r="403" spans="1:18">
      <c r="A403" t="s">
        <v>1967</v>
      </c>
      <c r="B403" s="22" t="str">
        <f>VLOOKUP(A403,'Customer Names'!A403:$E$2335,4,0)</f>
        <v>Kasabian-Larson</v>
      </c>
      <c r="C403" s="25">
        <f>VLOOKUP(A403,'Hospitalisation Details'!$A$1:$T$2344,9,0)</f>
        <v>23244</v>
      </c>
      <c r="D403" s="26">
        <f>VLOOKUP(A403,'Hospitalisation Details'!$A$1:$T$2344,10,0)</f>
        <v>59</v>
      </c>
      <c r="E403" s="26">
        <f>VLOOKUP(A403,'Hospitalisation Details'!$A$1:$T$2344,11,0)</f>
        <v>0</v>
      </c>
      <c r="F403" s="28">
        <f>VLOOKUP(A403,'Medical Examinations'!$A$1:$L$2336,2,0)</f>
        <v>23.655000000000001</v>
      </c>
      <c r="G403" s="28">
        <f>VLOOKUP(A403,'Medical Examinations'!$A$1:$L$2336,4,0)</f>
        <v>10.84</v>
      </c>
      <c r="H403" s="30" t="str">
        <f>VLOOKUP(A403,'Medical Examinations'!$A$1:$L$2336,3,0)</f>
        <v>Normal weight</v>
      </c>
      <c r="I403" s="30" t="str">
        <f>VLOOKUP(A403,'Medical Examinations'!$A$1:$L$2336,5,0)</f>
        <v>Diabetes</v>
      </c>
      <c r="J403" s="27" t="str">
        <f>VLOOKUP(A403,'Medical Examinations'!$A$1:$L$2336,6,0)</f>
        <v>yes</v>
      </c>
      <c r="K403" s="27" t="str">
        <f>VLOOKUP(A403,'Medical Examinations'!$A$1:$L$2336,7,0)</f>
        <v>No</v>
      </c>
      <c r="L403" s="27">
        <f>VLOOKUP(A403,'Medical Examinations'!$A$1:$L$2336,10,0)</f>
        <v>1</v>
      </c>
      <c r="M403" s="27" t="str">
        <f>VLOOKUP(A403,'Medical Examinations'!$A$1:$L$2336,12,0)</f>
        <v>yes</v>
      </c>
      <c r="N403" s="27" t="str">
        <f>VLOOKUP(A403,'Medical Examinations'!$A$1:$L$2336,8,0)</f>
        <v>Yes</v>
      </c>
      <c r="O403" s="29">
        <f>VLOOKUP(A403,'Hospitalisation Details'!$A$1:$T$2344,12,0)</f>
        <v>25678.78</v>
      </c>
      <c r="P403" s="29" t="str">
        <f>VLOOKUP(A403,'Hospitalisation Details'!$A$1:$T$2344,15,0)</f>
        <v>tier - 2</v>
      </c>
      <c r="Q403" s="29" t="str">
        <f>VLOOKUP(A403,'Hospitalisation Details'!$A$1:$T$2344,18,0)</f>
        <v>tier - 3</v>
      </c>
      <c r="R403" s="29" t="str">
        <f>VLOOKUP(A403,'Hospitalisation Details'!$A$1:$T$2344,20,0)</f>
        <v>R1012</v>
      </c>
    </row>
    <row r="404" spans="1:18">
      <c r="A404" t="s">
        <v>1966</v>
      </c>
      <c r="B404" s="22" t="str">
        <f>VLOOKUP(A404,'Customer Names'!A404:$E$2335,4,0)</f>
        <v>Creamer</v>
      </c>
      <c r="C404" s="25">
        <f>VLOOKUP(A404,'Hospitalisation Details'!$A$1:$T$2344,9,0)</f>
        <v>26497</v>
      </c>
      <c r="D404" s="26">
        <f>VLOOKUP(A404,'Hospitalisation Details'!$A$1:$T$2344,10,0)</f>
        <v>50</v>
      </c>
      <c r="E404" s="26">
        <f>VLOOKUP(A404,'Hospitalisation Details'!$A$1:$T$2344,11,0)</f>
        <v>0</v>
      </c>
      <c r="F404" s="28">
        <f>VLOOKUP(A404,'Medical Examinations'!$A$1:$L$2336,2,0)</f>
        <v>27.36</v>
      </c>
      <c r="G404" s="28">
        <f>VLOOKUP(A404,'Medical Examinations'!$A$1:$L$2336,4,0)</f>
        <v>5.88</v>
      </c>
      <c r="H404" s="30" t="str">
        <f>VLOOKUP(A404,'Medical Examinations'!$A$1:$L$2336,3,0)</f>
        <v>Overweight</v>
      </c>
      <c r="I404" s="30" t="str">
        <f>VLOOKUP(A404,'Medical Examinations'!$A$1:$L$2336,5,0)</f>
        <v>Pre-diabetes</v>
      </c>
      <c r="J404" s="27" t="str">
        <f>VLOOKUP(A404,'Medical Examinations'!$A$1:$L$2336,6,0)</f>
        <v>No</v>
      </c>
      <c r="K404" s="27" t="str">
        <f>VLOOKUP(A404,'Medical Examinations'!$A$1:$L$2336,7,0)</f>
        <v>No</v>
      </c>
      <c r="L404" s="27">
        <f>VLOOKUP(A404,'Medical Examinations'!$A$1:$L$2336,10,0)</f>
        <v>2</v>
      </c>
      <c r="M404" s="27" t="str">
        <f>VLOOKUP(A404,'Medical Examinations'!$A$1:$L$2336,12,0)</f>
        <v>No</v>
      </c>
      <c r="N404" s="27" t="str">
        <f>VLOOKUP(A404,'Medical Examinations'!$A$1:$L$2336,8,0)</f>
        <v>No</v>
      </c>
      <c r="O404" s="29">
        <f>VLOOKUP(A404,'Hospitalisation Details'!$A$1:$T$2344,12,0)</f>
        <v>25656.58</v>
      </c>
      <c r="P404" s="29" t="str">
        <f>VLOOKUP(A404,'Hospitalisation Details'!$A$1:$T$2344,15,0)</f>
        <v>tier - 2</v>
      </c>
      <c r="Q404" s="29" t="str">
        <f>VLOOKUP(A404,'Hospitalisation Details'!$A$1:$T$2344,18,0)</f>
        <v>tier - 3</v>
      </c>
      <c r="R404" s="29" t="str">
        <f>VLOOKUP(A404,'Hospitalisation Details'!$A$1:$T$2344,20,0)</f>
        <v>R1024</v>
      </c>
    </row>
    <row r="405" spans="1:18">
      <c r="A405" t="s">
        <v>1965</v>
      </c>
      <c r="B405" s="22" t="str">
        <f>VLOOKUP(A405,'Customer Names'!A405:$E$2335,4,0)</f>
        <v>Kimbel</v>
      </c>
      <c r="C405" s="25">
        <f>VLOOKUP(A405,'Hospitalisation Details'!$A$1:$T$2344,9,0)</f>
        <v>37105</v>
      </c>
      <c r="D405" s="26">
        <f>VLOOKUP(A405,'Hospitalisation Details'!$A$1:$T$2344,10,0)</f>
        <v>21</v>
      </c>
      <c r="E405" s="26">
        <f>VLOOKUP(A405,'Hospitalisation Details'!$A$1:$T$2344,11,0)</f>
        <v>0</v>
      </c>
      <c r="F405" s="28">
        <f>VLOOKUP(A405,'Medical Examinations'!$A$1:$L$2336,2,0)</f>
        <v>27.82</v>
      </c>
      <c r="G405" s="28">
        <f>VLOOKUP(A405,'Medical Examinations'!$A$1:$L$2336,4,0)</f>
        <v>5.24</v>
      </c>
      <c r="H405" s="30" t="str">
        <f>VLOOKUP(A405,'Medical Examinations'!$A$1:$L$2336,3,0)</f>
        <v>Overweight</v>
      </c>
      <c r="I405" s="30" t="str">
        <f>VLOOKUP(A405,'Medical Examinations'!$A$1:$L$2336,5,0)</f>
        <v>Normal</v>
      </c>
      <c r="J405" s="27" t="str">
        <f>VLOOKUP(A405,'Medical Examinations'!$A$1:$L$2336,6,0)</f>
        <v>yes</v>
      </c>
      <c r="K405" s="27" t="str">
        <f>VLOOKUP(A405,'Medical Examinations'!$A$1:$L$2336,7,0)</f>
        <v>No</v>
      </c>
      <c r="L405" s="27">
        <f>VLOOKUP(A405,'Medical Examinations'!$A$1:$L$2336,10,0)</f>
        <v>0</v>
      </c>
      <c r="M405" s="27" t="str">
        <f>VLOOKUP(A405,'Medical Examinations'!$A$1:$L$2336,12,0)</f>
        <v>yes</v>
      </c>
      <c r="N405" s="27" t="str">
        <f>VLOOKUP(A405,'Medical Examinations'!$A$1:$L$2336,8,0)</f>
        <v>No</v>
      </c>
      <c r="O405" s="29">
        <f>VLOOKUP(A405,'Hospitalisation Details'!$A$1:$T$2344,12,0)</f>
        <v>25648.98</v>
      </c>
      <c r="P405" s="29" t="str">
        <f>VLOOKUP(A405,'Hospitalisation Details'!$A$1:$T$2344,15,0)</f>
        <v>tier - 2</v>
      </c>
      <c r="Q405" s="29" t="str">
        <f>VLOOKUP(A405,'Hospitalisation Details'!$A$1:$T$2344,18,0)</f>
        <v>tier - 1</v>
      </c>
      <c r="R405" s="29" t="str">
        <f>VLOOKUP(A405,'Hospitalisation Details'!$A$1:$T$2344,20,0)</f>
        <v>R1011</v>
      </c>
    </row>
    <row r="406" spans="1:18">
      <c r="A406" t="s">
        <v>1964</v>
      </c>
      <c r="B406" s="22" t="str">
        <f>VLOOKUP(A406,'Customer Names'!A406:$E$2335,4,0)</f>
        <v>Livensparger</v>
      </c>
      <c r="C406" s="25">
        <f>VLOOKUP(A406,'Hospitalisation Details'!$A$1:$T$2344,9,0)</f>
        <v>25183</v>
      </c>
      <c r="D406" s="26">
        <f>VLOOKUP(A406,'Hospitalisation Details'!$A$1:$T$2344,10,0)</f>
        <v>54</v>
      </c>
      <c r="E406" s="26">
        <f>VLOOKUP(A406,'Hospitalisation Details'!$A$1:$T$2344,11,0)</f>
        <v>1</v>
      </c>
      <c r="F406" s="28">
        <f>VLOOKUP(A406,'Medical Examinations'!$A$1:$L$2336,2,0)</f>
        <v>25.46</v>
      </c>
      <c r="G406" s="28">
        <f>VLOOKUP(A406,'Medical Examinations'!$A$1:$L$2336,4,0)</f>
        <v>11.75</v>
      </c>
      <c r="H406" s="30" t="str">
        <f>VLOOKUP(A406,'Medical Examinations'!$A$1:$L$2336,3,0)</f>
        <v>Overweight</v>
      </c>
      <c r="I406" s="30" t="str">
        <f>VLOOKUP(A406,'Medical Examinations'!$A$1:$L$2336,5,0)</f>
        <v>Diabetes</v>
      </c>
      <c r="J406" s="27" t="str">
        <f>VLOOKUP(A406,'Medical Examinations'!$A$1:$L$2336,6,0)</f>
        <v>No</v>
      </c>
      <c r="K406" s="27" t="str">
        <f>VLOOKUP(A406,'Medical Examinations'!$A$1:$L$2336,7,0)</f>
        <v>No</v>
      </c>
      <c r="L406" s="27">
        <f>VLOOKUP(A406,'Medical Examinations'!$A$1:$L$2336,10,0)</f>
        <v>0</v>
      </c>
      <c r="M406" s="27" t="str">
        <f>VLOOKUP(A406,'Medical Examinations'!$A$1:$L$2336,12,0)</f>
        <v>No</v>
      </c>
      <c r="N406" s="27" t="str">
        <f>VLOOKUP(A406,'Medical Examinations'!$A$1:$L$2336,8,0)</f>
        <v>No</v>
      </c>
      <c r="O406" s="29">
        <f>VLOOKUP(A406,'Hospitalisation Details'!$A$1:$T$2344,12,0)</f>
        <v>25517.11</v>
      </c>
      <c r="P406" s="29" t="str">
        <f>VLOOKUP(A406,'Hospitalisation Details'!$A$1:$T$2344,15,0)</f>
        <v>tier - 2</v>
      </c>
      <c r="Q406" s="29" t="str">
        <f>VLOOKUP(A406,'Hospitalisation Details'!$A$1:$T$2344,18,0)</f>
        <v>tier - 3</v>
      </c>
      <c r="R406" s="29" t="str">
        <f>VLOOKUP(A406,'Hospitalisation Details'!$A$1:$T$2344,20,0)</f>
        <v>R1017</v>
      </c>
    </row>
    <row r="407" spans="1:18">
      <c r="A407" t="s">
        <v>1963</v>
      </c>
      <c r="B407" s="22" t="str">
        <f>VLOOKUP(A407,'Customer Names'!A407:$E$2335,4,0)</f>
        <v>Grange</v>
      </c>
      <c r="C407" s="25">
        <f>VLOOKUP(A407,'Hospitalisation Details'!$A$1:$T$2344,9,0)</f>
        <v>25072</v>
      </c>
      <c r="D407" s="26">
        <f>VLOOKUP(A407,'Hospitalisation Details'!$A$1:$T$2344,10,0)</f>
        <v>54</v>
      </c>
      <c r="E407" s="26">
        <f>VLOOKUP(A407,'Hospitalisation Details'!$A$1:$T$2344,11,0)</f>
        <v>3</v>
      </c>
      <c r="F407" s="28">
        <f>VLOOKUP(A407,'Medical Examinations'!$A$1:$L$2336,2,0)</f>
        <v>25.1</v>
      </c>
      <c r="G407" s="28">
        <f>VLOOKUP(A407,'Medical Examinations'!$A$1:$L$2336,4,0)</f>
        <v>6.97</v>
      </c>
      <c r="H407" s="30" t="str">
        <f>VLOOKUP(A407,'Medical Examinations'!$A$1:$L$2336,3,0)</f>
        <v>Overweight</v>
      </c>
      <c r="I407" s="30" t="str">
        <f>VLOOKUP(A407,'Medical Examinations'!$A$1:$L$2336,5,0)</f>
        <v>Diabetes</v>
      </c>
      <c r="J407" s="27" t="str">
        <f>VLOOKUP(A407,'Medical Examinations'!$A$1:$L$2336,6,0)</f>
        <v>No</v>
      </c>
      <c r="K407" s="27" t="str">
        <f>VLOOKUP(A407,'Medical Examinations'!$A$1:$L$2336,7,0)</f>
        <v>No</v>
      </c>
      <c r="L407" s="27">
        <f>VLOOKUP(A407,'Medical Examinations'!$A$1:$L$2336,10,0)</f>
        <v>0</v>
      </c>
      <c r="M407" s="27" t="str">
        <f>VLOOKUP(A407,'Medical Examinations'!$A$1:$L$2336,12,0)</f>
        <v>yes</v>
      </c>
      <c r="N407" s="27" t="str">
        <f>VLOOKUP(A407,'Medical Examinations'!$A$1:$L$2336,8,0)</f>
        <v>No</v>
      </c>
      <c r="O407" s="29">
        <f>VLOOKUP(A407,'Hospitalisation Details'!$A$1:$T$2344,12,0)</f>
        <v>25382.3</v>
      </c>
      <c r="P407" s="29" t="str">
        <f>VLOOKUP(A407,'Hospitalisation Details'!$A$1:$T$2344,15,0)</f>
        <v>tier - 2</v>
      </c>
      <c r="Q407" s="29" t="str">
        <f>VLOOKUP(A407,'Hospitalisation Details'!$A$1:$T$2344,18,0)</f>
        <v>tier - 2</v>
      </c>
      <c r="R407" s="29" t="str">
        <f>VLOOKUP(A407,'Hospitalisation Details'!$A$1:$T$2344,20,0)</f>
        <v>R1011</v>
      </c>
    </row>
    <row r="408" spans="1:18">
      <c r="A408" t="s">
        <v>1962</v>
      </c>
      <c r="B408" s="22" t="str">
        <f>VLOOKUP(A408,'Customer Names'!A408:$E$2335,4,0)</f>
        <v>Nunlist</v>
      </c>
      <c r="C408" s="25">
        <f>VLOOKUP(A408,'Hospitalisation Details'!$A$1:$T$2344,9,0)</f>
        <v>26568</v>
      </c>
      <c r="D408" s="26">
        <f>VLOOKUP(A408,'Hospitalisation Details'!$A$1:$T$2344,10,0)</f>
        <v>50</v>
      </c>
      <c r="E408" s="26">
        <f>VLOOKUP(A408,'Hospitalisation Details'!$A$1:$T$2344,11,0)</f>
        <v>2</v>
      </c>
      <c r="F408" s="28">
        <f>VLOOKUP(A408,'Medical Examinations'!$A$1:$L$2336,2,0)</f>
        <v>32.11</v>
      </c>
      <c r="G408" s="28">
        <f>VLOOKUP(A408,'Medical Examinations'!$A$1:$L$2336,4,0)</f>
        <v>4.76</v>
      </c>
      <c r="H408" s="30" t="str">
        <f>VLOOKUP(A408,'Medical Examinations'!$A$1:$L$2336,3,0)</f>
        <v>Obesity</v>
      </c>
      <c r="I408" s="30" t="str">
        <f>VLOOKUP(A408,'Medical Examinations'!$A$1:$L$2336,5,0)</f>
        <v>Normal</v>
      </c>
      <c r="J408" s="27" t="str">
        <f>VLOOKUP(A408,'Medical Examinations'!$A$1:$L$2336,6,0)</f>
        <v>No</v>
      </c>
      <c r="K408" s="27" t="str">
        <f>VLOOKUP(A408,'Medical Examinations'!$A$1:$L$2336,7,0)</f>
        <v>No</v>
      </c>
      <c r="L408" s="27">
        <f>VLOOKUP(A408,'Medical Examinations'!$A$1:$L$2336,10,0)</f>
        <v>2</v>
      </c>
      <c r="M408" s="27" t="str">
        <f>VLOOKUP(A408,'Medical Examinations'!$A$1:$L$2336,12,0)</f>
        <v>No</v>
      </c>
      <c r="N408" s="27" t="str">
        <f>VLOOKUP(A408,'Medical Examinations'!$A$1:$L$2336,8,0)</f>
        <v>No</v>
      </c>
      <c r="O408" s="29">
        <f>VLOOKUP(A408,'Hospitalisation Details'!$A$1:$T$2344,12,0)</f>
        <v>25333.33</v>
      </c>
      <c r="P408" s="29" t="str">
        <f>VLOOKUP(A408,'Hospitalisation Details'!$A$1:$T$2344,15,0)</f>
        <v>tier - 2</v>
      </c>
      <c r="Q408" s="29" t="str">
        <f>VLOOKUP(A408,'Hospitalisation Details'!$A$1:$T$2344,18,0)</f>
        <v>tier - 2</v>
      </c>
      <c r="R408" s="29" t="str">
        <f>VLOOKUP(A408,'Hospitalisation Details'!$A$1:$T$2344,20,0)</f>
        <v>R1017</v>
      </c>
    </row>
    <row r="409" spans="1:18">
      <c r="A409" t="s">
        <v>1961</v>
      </c>
      <c r="B409" s="22" t="str">
        <f>VLOOKUP(A409,'Customer Names'!A409:$E$2335,4,0)</f>
        <v>Cutter</v>
      </c>
      <c r="C409" s="25">
        <f>VLOOKUP(A409,'Hospitalisation Details'!$A$1:$T$2344,9,0)</f>
        <v>27742</v>
      </c>
      <c r="D409" s="26">
        <f>VLOOKUP(A409,'Hospitalisation Details'!$A$1:$T$2344,10,0)</f>
        <v>47</v>
      </c>
      <c r="E409" s="26">
        <f>VLOOKUP(A409,'Hospitalisation Details'!$A$1:$T$2344,11,0)</f>
        <v>3</v>
      </c>
      <c r="F409" s="28">
        <f>VLOOKUP(A409,'Medical Examinations'!$A$1:$L$2336,2,0)</f>
        <v>29.8</v>
      </c>
      <c r="G409" s="28">
        <f>VLOOKUP(A409,'Medical Examinations'!$A$1:$L$2336,4,0)</f>
        <v>8.24</v>
      </c>
      <c r="H409" s="30" t="str">
        <f>VLOOKUP(A409,'Medical Examinations'!$A$1:$L$2336,3,0)</f>
        <v>Overweight</v>
      </c>
      <c r="I409" s="30" t="str">
        <f>VLOOKUP(A409,'Medical Examinations'!$A$1:$L$2336,5,0)</f>
        <v>Diabetes</v>
      </c>
      <c r="J409" s="27" t="str">
        <f>VLOOKUP(A409,'Medical Examinations'!$A$1:$L$2336,6,0)</f>
        <v>yes</v>
      </c>
      <c r="K409" s="27" t="str">
        <f>VLOOKUP(A409,'Medical Examinations'!$A$1:$L$2336,7,0)</f>
        <v>No</v>
      </c>
      <c r="L409" s="27">
        <f>VLOOKUP(A409,'Medical Examinations'!$A$1:$L$2336,10,0)</f>
        <v>1</v>
      </c>
      <c r="M409" s="27" t="str">
        <f>VLOOKUP(A409,'Medical Examinations'!$A$1:$L$2336,12,0)</f>
        <v>yes</v>
      </c>
      <c r="N409" s="27" t="str">
        <f>VLOOKUP(A409,'Medical Examinations'!$A$1:$L$2336,8,0)</f>
        <v>No</v>
      </c>
      <c r="O409" s="29">
        <f>VLOOKUP(A409,'Hospitalisation Details'!$A$1:$T$2344,12,0)</f>
        <v>25309.49</v>
      </c>
      <c r="P409" s="29" t="str">
        <f>VLOOKUP(A409,'Hospitalisation Details'!$A$1:$T$2344,15,0)</f>
        <v>tier - 2</v>
      </c>
      <c r="Q409" s="29" t="str">
        <f>VLOOKUP(A409,'Hospitalisation Details'!$A$1:$T$2344,18,0)</f>
        <v>tier - 1</v>
      </c>
      <c r="R409" s="29" t="str">
        <f>VLOOKUP(A409,'Hospitalisation Details'!$A$1:$T$2344,20,0)</f>
        <v>R1011</v>
      </c>
    </row>
    <row r="410" spans="1:18">
      <c r="A410" t="s">
        <v>1960</v>
      </c>
      <c r="B410" s="22" t="str">
        <f>VLOOKUP(A410,'Customer Names'!A410:$E$2335,4,0)</f>
        <v>Martin</v>
      </c>
      <c r="C410" s="25">
        <f>VLOOKUP(A410,'Hospitalisation Details'!$A$1:$T$2344,9,0)</f>
        <v>36123</v>
      </c>
      <c r="D410" s="26">
        <f>VLOOKUP(A410,'Hospitalisation Details'!$A$1:$T$2344,10,0)</f>
        <v>24</v>
      </c>
      <c r="E410" s="26">
        <f>VLOOKUP(A410,'Hospitalisation Details'!$A$1:$T$2344,11,0)</f>
        <v>0</v>
      </c>
      <c r="F410" s="28">
        <f>VLOOKUP(A410,'Medical Examinations'!$A$1:$L$2336,2,0)</f>
        <v>24.01</v>
      </c>
      <c r="G410" s="28">
        <f>VLOOKUP(A410,'Medical Examinations'!$A$1:$L$2336,4,0)</f>
        <v>4.76</v>
      </c>
      <c r="H410" s="30" t="str">
        <f>VLOOKUP(A410,'Medical Examinations'!$A$1:$L$2336,3,0)</f>
        <v>Normal weight</v>
      </c>
      <c r="I410" s="30" t="str">
        <f>VLOOKUP(A410,'Medical Examinations'!$A$1:$L$2336,5,0)</f>
        <v>Normal</v>
      </c>
      <c r="J410" s="27" t="str">
        <f>VLOOKUP(A410,'Medical Examinations'!$A$1:$L$2336,6,0)</f>
        <v>No</v>
      </c>
      <c r="K410" s="27" t="str">
        <f>VLOOKUP(A410,'Medical Examinations'!$A$1:$L$2336,7,0)</f>
        <v>No</v>
      </c>
      <c r="L410" s="27">
        <f>VLOOKUP(A410,'Medical Examinations'!$A$1:$L$2336,10,0)</f>
        <v>1</v>
      </c>
      <c r="M410" s="27" t="str">
        <f>VLOOKUP(A410,'Medical Examinations'!$A$1:$L$2336,12,0)</f>
        <v>yes</v>
      </c>
      <c r="N410" s="27" t="str">
        <f>VLOOKUP(A410,'Medical Examinations'!$A$1:$L$2336,8,0)</f>
        <v>No</v>
      </c>
      <c r="O410" s="29">
        <f>VLOOKUP(A410,'Hospitalisation Details'!$A$1:$T$2344,12,0)</f>
        <v>25127.22</v>
      </c>
      <c r="P410" s="29" t="str">
        <f>VLOOKUP(A410,'Hospitalisation Details'!$A$1:$T$2344,15,0)</f>
        <v>tier - 2</v>
      </c>
      <c r="Q410" s="29" t="str">
        <f>VLOOKUP(A410,'Hospitalisation Details'!$A$1:$T$2344,18,0)</f>
        <v>tier - 3</v>
      </c>
      <c r="R410" s="29" t="str">
        <f>VLOOKUP(A410,'Hospitalisation Details'!$A$1:$T$2344,20,0)</f>
        <v>R1011</v>
      </c>
    </row>
    <row r="411" spans="1:18">
      <c r="A411" t="s">
        <v>1959</v>
      </c>
      <c r="B411" s="22" t="str">
        <f>VLOOKUP(A411,'Customer Names'!A411:$E$2335,4,0)</f>
        <v>Cooney</v>
      </c>
      <c r="C411" s="25">
        <f>VLOOKUP(A411,'Hospitalisation Details'!$A$1:$T$2344,9,0)</f>
        <v>35960</v>
      </c>
      <c r="D411" s="26">
        <f>VLOOKUP(A411,'Hospitalisation Details'!$A$1:$T$2344,10,0)</f>
        <v>24</v>
      </c>
      <c r="E411" s="26">
        <f>VLOOKUP(A411,'Hospitalisation Details'!$A$1:$T$2344,11,0)</f>
        <v>0</v>
      </c>
      <c r="F411" s="28">
        <f>VLOOKUP(A411,'Medical Examinations'!$A$1:$L$2336,2,0)</f>
        <v>23.21</v>
      </c>
      <c r="G411" s="28">
        <f>VLOOKUP(A411,'Medical Examinations'!$A$1:$L$2336,4,0)</f>
        <v>6.03</v>
      </c>
      <c r="H411" s="30" t="str">
        <f>VLOOKUP(A411,'Medical Examinations'!$A$1:$L$2336,3,0)</f>
        <v>Normal weight</v>
      </c>
      <c r="I411" s="30" t="str">
        <f>VLOOKUP(A411,'Medical Examinations'!$A$1:$L$2336,5,0)</f>
        <v>Pre-diabetes</v>
      </c>
      <c r="J411" s="27" t="str">
        <f>VLOOKUP(A411,'Medical Examinations'!$A$1:$L$2336,6,0)</f>
        <v>No</v>
      </c>
      <c r="K411" s="27" t="str">
        <f>VLOOKUP(A411,'Medical Examinations'!$A$1:$L$2336,7,0)</f>
        <v>No</v>
      </c>
      <c r="L411" s="27">
        <f>VLOOKUP(A411,'Medical Examinations'!$A$1:$L$2336,10,0)</f>
        <v>1</v>
      </c>
      <c r="M411" s="27" t="str">
        <f>VLOOKUP(A411,'Medical Examinations'!$A$1:$L$2336,12,0)</f>
        <v>No</v>
      </c>
      <c r="N411" s="27" t="str">
        <f>VLOOKUP(A411,'Medical Examinations'!$A$1:$L$2336,8,0)</f>
        <v>No</v>
      </c>
      <c r="O411" s="29">
        <f>VLOOKUP(A411,'Hospitalisation Details'!$A$1:$T$2344,12,0)</f>
        <v>25081.77</v>
      </c>
      <c r="P411" s="29" t="str">
        <f>VLOOKUP(A411,'Hospitalisation Details'!$A$1:$T$2344,15,0)</f>
        <v>tier - 2</v>
      </c>
      <c r="Q411" s="29" t="str">
        <f>VLOOKUP(A411,'Hospitalisation Details'!$A$1:$T$2344,18,0)</f>
        <v>tier - 2</v>
      </c>
      <c r="R411" s="29" t="str">
        <f>VLOOKUP(A411,'Hospitalisation Details'!$A$1:$T$2344,20,0)</f>
        <v>R1013</v>
      </c>
    </row>
    <row r="412" spans="1:18">
      <c r="A412" t="s">
        <v>1958</v>
      </c>
      <c r="B412" s="22" t="str">
        <f>VLOOKUP(A412,'Customer Names'!A412:$E$2335,4,0)</f>
        <v>Bier</v>
      </c>
      <c r="C412" s="25">
        <f>VLOOKUP(A412,'Hospitalisation Details'!$A$1:$T$2344,9,0)</f>
        <v>35037</v>
      </c>
      <c r="D412" s="26">
        <f>VLOOKUP(A412,'Hospitalisation Details'!$A$1:$T$2344,10,0)</f>
        <v>27</v>
      </c>
      <c r="E412" s="26">
        <f>VLOOKUP(A412,'Hospitalisation Details'!$A$1:$T$2344,11,0)</f>
        <v>0</v>
      </c>
      <c r="F412" s="28">
        <f>VLOOKUP(A412,'Medical Examinations'!$A$1:$L$2336,2,0)</f>
        <v>21.2</v>
      </c>
      <c r="G412" s="28">
        <f>VLOOKUP(A412,'Medical Examinations'!$A$1:$L$2336,4,0)</f>
        <v>4.07</v>
      </c>
      <c r="H412" s="30" t="str">
        <f>VLOOKUP(A412,'Medical Examinations'!$A$1:$L$2336,3,0)</f>
        <v>Normal weight</v>
      </c>
      <c r="I412" s="30" t="str">
        <f>VLOOKUP(A412,'Medical Examinations'!$A$1:$L$2336,5,0)</f>
        <v>Normal</v>
      </c>
      <c r="J412" s="27" t="str">
        <f>VLOOKUP(A412,'Medical Examinations'!$A$1:$L$2336,6,0)</f>
        <v>yes</v>
      </c>
      <c r="K412" s="27" t="str">
        <f>VLOOKUP(A412,'Medical Examinations'!$A$1:$L$2336,7,0)</f>
        <v>No</v>
      </c>
      <c r="L412" s="27">
        <f>VLOOKUP(A412,'Medical Examinations'!$A$1:$L$2336,10,0)</f>
        <v>1</v>
      </c>
      <c r="M412" s="27" t="str">
        <f>VLOOKUP(A412,'Medical Examinations'!$A$1:$L$2336,12,0)</f>
        <v>yes</v>
      </c>
      <c r="N412" s="27" t="str">
        <f>VLOOKUP(A412,'Medical Examinations'!$A$1:$L$2336,8,0)</f>
        <v>No</v>
      </c>
      <c r="O412" s="29">
        <f>VLOOKUP(A412,'Hospitalisation Details'!$A$1:$T$2344,12,0)</f>
        <v>25075.97</v>
      </c>
      <c r="P412" s="29" t="str">
        <f>VLOOKUP(A412,'Hospitalisation Details'!$A$1:$T$2344,15,0)</f>
        <v>tier - 2</v>
      </c>
      <c r="Q412" s="29" t="str">
        <f>VLOOKUP(A412,'Hospitalisation Details'!$A$1:$T$2344,18,0)</f>
        <v>tier - 2</v>
      </c>
      <c r="R412" s="29" t="str">
        <f>VLOOKUP(A412,'Hospitalisation Details'!$A$1:$T$2344,20,0)</f>
        <v>R1011</v>
      </c>
    </row>
    <row r="413" spans="1:18">
      <c r="A413" t="s">
        <v>1957</v>
      </c>
      <c r="B413" s="22" t="str">
        <f>VLOOKUP(A413,'Customer Names'!A413:$E$2335,4,0)</f>
        <v>Muskopf</v>
      </c>
      <c r="C413" s="25">
        <f>VLOOKUP(A413,'Hospitalisation Details'!$A$1:$T$2344,9,0)</f>
        <v>27712</v>
      </c>
      <c r="D413" s="26">
        <f>VLOOKUP(A413,'Hospitalisation Details'!$A$1:$T$2344,10,0)</f>
        <v>47</v>
      </c>
      <c r="E413" s="26">
        <f>VLOOKUP(A413,'Hospitalisation Details'!$A$1:$T$2344,11,0)</f>
        <v>3</v>
      </c>
      <c r="F413" s="28">
        <f>VLOOKUP(A413,'Medical Examinations'!$A$1:$L$2336,2,0)</f>
        <v>28.215</v>
      </c>
      <c r="G413" s="28">
        <f>VLOOKUP(A413,'Medical Examinations'!$A$1:$L$2336,4,0)</f>
        <v>8.26</v>
      </c>
      <c r="H413" s="30" t="str">
        <f>VLOOKUP(A413,'Medical Examinations'!$A$1:$L$2336,3,0)</f>
        <v>Overweight</v>
      </c>
      <c r="I413" s="30" t="str">
        <f>VLOOKUP(A413,'Medical Examinations'!$A$1:$L$2336,5,0)</f>
        <v>Diabetes</v>
      </c>
      <c r="J413" s="27" t="str">
        <f>VLOOKUP(A413,'Medical Examinations'!$A$1:$L$2336,6,0)</f>
        <v>yes</v>
      </c>
      <c r="K413" s="27" t="str">
        <f>VLOOKUP(A413,'Medical Examinations'!$A$1:$L$2336,7,0)</f>
        <v>No</v>
      </c>
      <c r="L413" s="27">
        <f>VLOOKUP(A413,'Medical Examinations'!$A$1:$L$2336,10,0)</f>
        <v>1</v>
      </c>
      <c r="M413" s="27" t="str">
        <f>VLOOKUP(A413,'Medical Examinations'!$A$1:$L$2336,12,0)</f>
        <v>yes</v>
      </c>
      <c r="N413" s="27" t="str">
        <f>VLOOKUP(A413,'Medical Examinations'!$A$1:$L$2336,8,0)</f>
        <v>No</v>
      </c>
      <c r="O413" s="29">
        <f>VLOOKUP(A413,'Hospitalisation Details'!$A$1:$T$2344,12,0)</f>
        <v>24915.22</v>
      </c>
      <c r="P413" s="29" t="str">
        <f>VLOOKUP(A413,'Hospitalisation Details'!$A$1:$T$2344,15,0)</f>
        <v>tier - 2</v>
      </c>
      <c r="Q413" s="29" t="str">
        <f>VLOOKUP(A413,'Hospitalisation Details'!$A$1:$T$2344,18,0)</f>
        <v>tier - 3</v>
      </c>
      <c r="R413" s="29" t="str">
        <f>VLOOKUP(A413,'Hospitalisation Details'!$A$1:$T$2344,20,0)</f>
        <v>R1012</v>
      </c>
    </row>
    <row r="414" spans="1:18">
      <c r="A414" t="s">
        <v>1956</v>
      </c>
      <c r="B414" s="22" t="str">
        <f>VLOOKUP(A414,'Customer Names'!A414:$E$2335,4,0)</f>
        <v>Sirak</v>
      </c>
      <c r="C414" s="25">
        <f>VLOOKUP(A414,'Hospitalisation Details'!$A$1:$T$2344,9,0)</f>
        <v>31942</v>
      </c>
      <c r="D414" s="26">
        <f>VLOOKUP(A414,'Hospitalisation Details'!$A$1:$T$2344,10,0)</f>
        <v>35</v>
      </c>
      <c r="E414" s="26">
        <f>VLOOKUP(A414,'Hospitalisation Details'!$A$1:$T$2344,11,0)</f>
        <v>2</v>
      </c>
      <c r="F414" s="28">
        <f>VLOOKUP(A414,'Medical Examinations'!$A$1:$L$2336,2,0)</f>
        <v>38.094999999999999</v>
      </c>
      <c r="G414" s="28">
        <f>VLOOKUP(A414,'Medical Examinations'!$A$1:$L$2336,4,0)</f>
        <v>4.76</v>
      </c>
      <c r="H414" s="30" t="str">
        <f>VLOOKUP(A414,'Medical Examinations'!$A$1:$L$2336,3,0)</f>
        <v>Obesity</v>
      </c>
      <c r="I414" s="30" t="str">
        <f>VLOOKUP(A414,'Medical Examinations'!$A$1:$L$2336,5,0)</f>
        <v>Normal</v>
      </c>
      <c r="J414" s="27" t="str">
        <f>VLOOKUP(A414,'Medical Examinations'!$A$1:$L$2336,6,0)</f>
        <v>No</v>
      </c>
      <c r="K414" s="27" t="str">
        <f>VLOOKUP(A414,'Medical Examinations'!$A$1:$L$2336,7,0)</f>
        <v>No</v>
      </c>
      <c r="L414" s="27">
        <f>VLOOKUP(A414,'Medical Examinations'!$A$1:$L$2336,10,0)</f>
        <v>1</v>
      </c>
      <c r="M414" s="27" t="str">
        <f>VLOOKUP(A414,'Medical Examinations'!$A$1:$L$2336,12,0)</f>
        <v>No</v>
      </c>
      <c r="N414" s="27" t="str">
        <f>VLOOKUP(A414,'Medical Examinations'!$A$1:$L$2336,8,0)</f>
        <v>No</v>
      </c>
      <c r="O414" s="29">
        <f>VLOOKUP(A414,'Hospitalisation Details'!$A$1:$T$2344,12,0)</f>
        <v>24915.05</v>
      </c>
      <c r="P414" s="29" t="str">
        <f>VLOOKUP(A414,'Hospitalisation Details'!$A$1:$T$2344,15,0)</f>
        <v>tier - 2</v>
      </c>
      <c r="Q414" s="29" t="str">
        <f>VLOOKUP(A414,'Hospitalisation Details'!$A$1:$T$2344,18,0)</f>
        <v>tier - 1</v>
      </c>
      <c r="R414" s="29" t="str">
        <f>VLOOKUP(A414,'Hospitalisation Details'!$A$1:$T$2344,20,0)</f>
        <v>R1024</v>
      </c>
    </row>
    <row r="415" spans="1:18">
      <c r="A415" t="s">
        <v>1955</v>
      </c>
      <c r="B415" s="22" t="str">
        <f>VLOOKUP(A415,'Customer Names'!A415:$E$2335,4,0)</f>
        <v>Nelsen</v>
      </c>
      <c r="C415" s="25">
        <f>VLOOKUP(A415,'Hospitalisation Details'!$A$1:$T$2344,9,0)</f>
        <v>25407</v>
      </c>
      <c r="D415" s="26">
        <f>VLOOKUP(A415,'Hospitalisation Details'!$A$1:$T$2344,10,0)</f>
        <v>53</v>
      </c>
      <c r="E415" s="26">
        <f>VLOOKUP(A415,'Hospitalisation Details'!$A$1:$T$2344,11,0)</f>
        <v>3</v>
      </c>
      <c r="F415" s="28">
        <f>VLOOKUP(A415,'Medical Examinations'!$A$1:$L$2336,2,0)</f>
        <v>22.61</v>
      </c>
      <c r="G415" s="28">
        <f>VLOOKUP(A415,'Medical Examinations'!$A$1:$L$2336,4,0)</f>
        <v>6.13</v>
      </c>
      <c r="H415" s="30" t="str">
        <f>VLOOKUP(A415,'Medical Examinations'!$A$1:$L$2336,3,0)</f>
        <v>Normal weight</v>
      </c>
      <c r="I415" s="30" t="str">
        <f>VLOOKUP(A415,'Medical Examinations'!$A$1:$L$2336,5,0)</f>
        <v>Pre-diabetes</v>
      </c>
      <c r="J415" s="27" t="str">
        <f>VLOOKUP(A415,'Medical Examinations'!$A$1:$L$2336,6,0)</f>
        <v>yes</v>
      </c>
      <c r="K415" s="27" t="str">
        <f>VLOOKUP(A415,'Medical Examinations'!$A$1:$L$2336,7,0)</f>
        <v>No</v>
      </c>
      <c r="L415" s="27">
        <f>VLOOKUP(A415,'Medical Examinations'!$A$1:$L$2336,10,0)</f>
        <v>1</v>
      </c>
      <c r="M415" s="27" t="str">
        <f>VLOOKUP(A415,'Medical Examinations'!$A$1:$L$2336,12,0)</f>
        <v>yes</v>
      </c>
      <c r="N415" s="27" t="str">
        <f>VLOOKUP(A415,'Medical Examinations'!$A$1:$L$2336,8,0)</f>
        <v>Yes</v>
      </c>
      <c r="O415" s="29">
        <f>VLOOKUP(A415,'Hospitalisation Details'!$A$1:$T$2344,12,0)</f>
        <v>24873.38</v>
      </c>
      <c r="P415" s="29" t="str">
        <f>VLOOKUP(A415,'Hospitalisation Details'!$A$1:$T$2344,15,0)</f>
        <v>tier - 2</v>
      </c>
      <c r="Q415" s="29" t="str">
        <f>VLOOKUP(A415,'Hospitalisation Details'!$A$1:$T$2344,18,0)</f>
        <v>tier - 1</v>
      </c>
      <c r="R415" s="29" t="str">
        <f>VLOOKUP(A415,'Hospitalisation Details'!$A$1:$T$2344,20,0)</f>
        <v>R1024</v>
      </c>
    </row>
    <row r="416" spans="1:18">
      <c r="A416" t="s">
        <v>1954</v>
      </c>
      <c r="B416" s="22" t="str">
        <f>VLOOKUP(A416,'Customer Names'!A416:$E$2335,4,0)</f>
        <v>Schallner</v>
      </c>
      <c r="C416" s="25">
        <f>VLOOKUP(A416,'Hospitalisation Details'!$A$1:$T$2344,9,0)</f>
        <v>25898</v>
      </c>
      <c r="D416" s="26">
        <f>VLOOKUP(A416,'Hospitalisation Details'!$A$1:$T$2344,10,0)</f>
        <v>52</v>
      </c>
      <c r="E416" s="26">
        <f>VLOOKUP(A416,'Hospitalisation Details'!$A$1:$T$2344,11,0)</f>
        <v>3</v>
      </c>
      <c r="F416" s="28">
        <f>VLOOKUP(A416,'Medical Examinations'!$A$1:$L$2336,2,0)</f>
        <v>24.32</v>
      </c>
      <c r="G416" s="28">
        <f>VLOOKUP(A416,'Medical Examinations'!$A$1:$L$2336,4,0)</f>
        <v>10.47</v>
      </c>
      <c r="H416" s="30" t="str">
        <f>VLOOKUP(A416,'Medical Examinations'!$A$1:$L$2336,3,0)</f>
        <v>Normal weight</v>
      </c>
      <c r="I416" s="30" t="str">
        <f>VLOOKUP(A416,'Medical Examinations'!$A$1:$L$2336,5,0)</f>
        <v>Diabetes</v>
      </c>
      <c r="J416" s="27" t="str">
        <f>VLOOKUP(A416,'Medical Examinations'!$A$1:$L$2336,6,0)</f>
        <v>yes</v>
      </c>
      <c r="K416" s="27" t="str">
        <f>VLOOKUP(A416,'Medical Examinations'!$A$1:$L$2336,7,0)</f>
        <v>No</v>
      </c>
      <c r="L416" s="27">
        <f>VLOOKUP(A416,'Medical Examinations'!$A$1:$L$2336,10,0)</f>
        <v>2</v>
      </c>
      <c r="M416" s="27" t="str">
        <f>VLOOKUP(A416,'Medical Examinations'!$A$1:$L$2336,12,0)</f>
        <v>yes</v>
      </c>
      <c r="N416" s="27" t="str">
        <f>VLOOKUP(A416,'Medical Examinations'!$A$1:$L$2336,8,0)</f>
        <v>No</v>
      </c>
      <c r="O416" s="29">
        <f>VLOOKUP(A416,'Hospitalisation Details'!$A$1:$T$2344,12,0)</f>
        <v>24869.84</v>
      </c>
      <c r="P416" s="29" t="str">
        <f>VLOOKUP(A416,'Hospitalisation Details'!$A$1:$T$2344,15,0)</f>
        <v>tier - 2</v>
      </c>
      <c r="Q416" s="29" t="str">
        <f>VLOOKUP(A416,'Hospitalisation Details'!$A$1:$T$2344,18,0)</f>
        <v>tier - 2</v>
      </c>
      <c r="R416" s="29" t="str">
        <f>VLOOKUP(A416,'Hospitalisation Details'!$A$1:$T$2344,20,0)</f>
        <v>R1016</v>
      </c>
    </row>
    <row r="417" spans="1:18">
      <c r="A417" t="s">
        <v>1953</v>
      </c>
      <c r="B417" s="22" t="str">
        <f>VLOOKUP(A417,'Customer Names'!A417:$E$2335,4,0)</f>
        <v>Dunlap</v>
      </c>
      <c r="C417" s="25">
        <f>VLOOKUP(A417,'Hospitalisation Details'!$A$1:$T$2344,9,0)</f>
        <v>34860</v>
      </c>
      <c r="D417" s="26">
        <f>VLOOKUP(A417,'Hospitalisation Details'!$A$1:$T$2344,10,0)</f>
        <v>27</v>
      </c>
      <c r="E417" s="26">
        <f>VLOOKUP(A417,'Hospitalisation Details'!$A$1:$T$2344,11,0)</f>
        <v>0</v>
      </c>
      <c r="F417" s="28">
        <f>VLOOKUP(A417,'Medical Examinations'!$A$1:$L$2336,2,0)</f>
        <v>20.96</v>
      </c>
      <c r="G417" s="28">
        <f>VLOOKUP(A417,'Medical Examinations'!$A$1:$L$2336,4,0)</f>
        <v>4.04</v>
      </c>
      <c r="H417" s="30" t="str">
        <f>VLOOKUP(A417,'Medical Examinations'!$A$1:$L$2336,3,0)</f>
        <v>Normal weight</v>
      </c>
      <c r="I417" s="30" t="str">
        <f>VLOOKUP(A417,'Medical Examinations'!$A$1:$L$2336,5,0)</f>
        <v>Normal</v>
      </c>
      <c r="J417" s="27" t="str">
        <f>VLOOKUP(A417,'Medical Examinations'!$A$1:$L$2336,6,0)</f>
        <v>yes</v>
      </c>
      <c r="K417" s="27" t="str">
        <f>VLOOKUP(A417,'Medical Examinations'!$A$1:$L$2336,7,0)</f>
        <v>No</v>
      </c>
      <c r="L417" s="27">
        <f>VLOOKUP(A417,'Medical Examinations'!$A$1:$L$2336,10,0)</f>
        <v>1</v>
      </c>
      <c r="M417" s="27" t="str">
        <f>VLOOKUP(A417,'Medical Examinations'!$A$1:$L$2336,12,0)</f>
        <v>yes</v>
      </c>
      <c r="N417" s="27" t="str">
        <f>VLOOKUP(A417,'Medical Examinations'!$A$1:$L$2336,8,0)</f>
        <v>No</v>
      </c>
      <c r="O417" s="29">
        <f>VLOOKUP(A417,'Hospitalisation Details'!$A$1:$T$2344,12,0)</f>
        <v>24863.25</v>
      </c>
      <c r="P417" s="29" t="str">
        <f>VLOOKUP(A417,'Hospitalisation Details'!$A$1:$T$2344,15,0)</f>
        <v>tier - 2</v>
      </c>
      <c r="Q417" s="29" t="str">
        <f>VLOOKUP(A417,'Hospitalisation Details'!$A$1:$T$2344,18,0)</f>
        <v>tier - 3</v>
      </c>
      <c r="R417" s="29" t="str">
        <f>VLOOKUP(A417,'Hospitalisation Details'!$A$1:$T$2344,20,0)</f>
        <v>R1011</v>
      </c>
    </row>
    <row r="418" spans="1:18">
      <c r="A418" t="s">
        <v>1952</v>
      </c>
      <c r="B418" s="22" t="str">
        <f>VLOOKUP(A418,'Customer Names'!A418:$E$2335,4,0)</f>
        <v>Messing</v>
      </c>
      <c r="C418" s="25">
        <f>VLOOKUP(A418,'Hospitalisation Details'!$A$1:$T$2344,9,0)</f>
        <v>34586</v>
      </c>
      <c r="D418" s="26">
        <f>VLOOKUP(A418,'Hospitalisation Details'!$A$1:$T$2344,10,0)</f>
        <v>28</v>
      </c>
      <c r="E418" s="26">
        <f>VLOOKUP(A418,'Hospitalisation Details'!$A$1:$T$2344,11,0)</f>
        <v>0</v>
      </c>
      <c r="F418" s="28">
        <f>VLOOKUP(A418,'Medical Examinations'!$A$1:$L$2336,2,0)</f>
        <v>19.68</v>
      </c>
      <c r="G418" s="28">
        <f>VLOOKUP(A418,'Medical Examinations'!$A$1:$L$2336,4,0)</f>
        <v>5.74</v>
      </c>
      <c r="H418" s="30" t="str">
        <f>VLOOKUP(A418,'Medical Examinations'!$A$1:$L$2336,3,0)</f>
        <v>Normal weight</v>
      </c>
      <c r="I418" s="30" t="str">
        <f>VLOOKUP(A418,'Medical Examinations'!$A$1:$L$2336,5,0)</f>
        <v>Pre-diabetes</v>
      </c>
      <c r="J418" s="27" t="str">
        <f>VLOOKUP(A418,'Medical Examinations'!$A$1:$L$2336,6,0)</f>
        <v>No</v>
      </c>
      <c r="K418" s="27" t="str">
        <f>VLOOKUP(A418,'Medical Examinations'!$A$1:$L$2336,7,0)</f>
        <v>No</v>
      </c>
      <c r="L418" s="27">
        <f>VLOOKUP(A418,'Medical Examinations'!$A$1:$L$2336,10,0)</f>
        <v>0</v>
      </c>
      <c r="M418" s="27" t="str">
        <f>VLOOKUP(A418,'Medical Examinations'!$A$1:$L$2336,12,0)</f>
        <v>yes</v>
      </c>
      <c r="N418" s="27" t="str">
        <f>VLOOKUP(A418,'Medical Examinations'!$A$1:$L$2336,8,0)</f>
        <v>No</v>
      </c>
      <c r="O418" s="29">
        <f>VLOOKUP(A418,'Hospitalisation Details'!$A$1:$T$2344,12,0)</f>
        <v>24817.25</v>
      </c>
      <c r="P418" s="29" t="str">
        <f>VLOOKUP(A418,'Hospitalisation Details'!$A$1:$T$2344,15,0)</f>
        <v>tier - 2</v>
      </c>
      <c r="Q418" s="29" t="str">
        <f>VLOOKUP(A418,'Hospitalisation Details'!$A$1:$T$2344,18,0)</f>
        <v>tier - 2</v>
      </c>
      <c r="R418" s="29" t="str">
        <f>VLOOKUP(A418,'Hospitalisation Details'!$A$1:$T$2344,20,0)</f>
        <v>R1011</v>
      </c>
    </row>
    <row r="419" spans="1:18">
      <c r="A419" t="s">
        <v>1951</v>
      </c>
      <c r="B419" s="22" t="str">
        <f>VLOOKUP(A419,'Customer Names'!A419:$E$2335,4,0)</f>
        <v>Bondell</v>
      </c>
      <c r="C419" s="25">
        <f>VLOOKUP(A419,'Hospitalisation Details'!$A$1:$T$2344,9,0)</f>
        <v>33888</v>
      </c>
      <c r="D419" s="26">
        <f>VLOOKUP(A419,'Hospitalisation Details'!$A$1:$T$2344,10,0)</f>
        <v>30</v>
      </c>
      <c r="E419" s="26">
        <f>VLOOKUP(A419,'Hospitalisation Details'!$A$1:$T$2344,11,0)</f>
        <v>0</v>
      </c>
      <c r="F419" s="28">
        <f>VLOOKUP(A419,'Medical Examinations'!$A$1:$L$2336,2,0)</f>
        <v>18.100000000000001</v>
      </c>
      <c r="G419" s="28">
        <f>VLOOKUP(A419,'Medical Examinations'!$A$1:$L$2336,4,0)</f>
        <v>6.33</v>
      </c>
      <c r="H419" s="30" t="str">
        <f>VLOOKUP(A419,'Medical Examinations'!$A$1:$L$2336,3,0)</f>
        <v>Underweight</v>
      </c>
      <c r="I419" s="30" t="str">
        <f>VLOOKUP(A419,'Medical Examinations'!$A$1:$L$2336,5,0)</f>
        <v>Pre-diabetes</v>
      </c>
      <c r="J419" s="27" t="str">
        <f>VLOOKUP(A419,'Medical Examinations'!$A$1:$L$2336,6,0)</f>
        <v>No</v>
      </c>
      <c r="K419" s="27" t="str">
        <f>VLOOKUP(A419,'Medical Examinations'!$A$1:$L$2336,7,0)</f>
        <v>No</v>
      </c>
      <c r="L419" s="27">
        <f>VLOOKUP(A419,'Medical Examinations'!$A$1:$L$2336,10,0)</f>
        <v>1</v>
      </c>
      <c r="M419" s="27" t="str">
        <f>VLOOKUP(A419,'Medical Examinations'!$A$1:$L$2336,12,0)</f>
        <v>yes</v>
      </c>
      <c r="N419" s="27" t="str">
        <f>VLOOKUP(A419,'Medical Examinations'!$A$1:$L$2336,8,0)</f>
        <v>No</v>
      </c>
      <c r="O419" s="29">
        <f>VLOOKUP(A419,'Hospitalisation Details'!$A$1:$T$2344,12,0)</f>
        <v>24795.040000000001</v>
      </c>
      <c r="P419" s="29" t="str">
        <f>VLOOKUP(A419,'Hospitalisation Details'!$A$1:$T$2344,15,0)</f>
        <v>tier - 2</v>
      </c>
      <c r="Q419" s="29" t="str">
        <f>VLOOKUP(A419,'Hospitalisation Details'!$A$1:$T$2344,18,0)</f>
        <v>tier - 3</v>
      </c>
      <c r="R419" s="29" t="str">
        <f>VLOOKUP(A419,'Hospitalisation Details'!$A$1:$T$2344,20,0)</f>
        <v>R1011</v>
      </c>
    </row>
    <row r="420" spans="1:18">
      <c r="A420" t="s">
        <v>1950</v>
      </c>
      <c r="B420" s="22" t="str">
        <f>VLOOKUP(A420,'Customer Names'!A420:$E$2335,4,0)</f>
        <v>Gaughan</v>
      </c>
      <c r="C420" s="25">
        <f>VLOOKUP(A420,'Hospitalisation Details'!$A$1:$T$2344,9,0)</f>
        <v>35305</v>
      </c>
      <c r="D420" s="26">
        <f>VLOOKUP(A420,'Hospitalisation Details'!$A$1:$T$2344,10,0)</f>
        <v>26</v>
      </c>
      <c r="E420" s="26">
        <f>VLOOKUP(A420,'Hospitalisation Details'!$A$1:$T$2344,11,0)</f>
        <v>4</v>
      </c>
      <c r="F420" s="28">
        <f>VLOOKUP(A420,'Medical Examinations'!$A$1:$L$2336,2,0)</f>
        <v>29.64</v>
      </c>
      <c r="G420" s="28">
        <f>VLOOKUP(A420,'Medical Examinations'!$A$1:$L$2336,4,0)</f>
        <v>4.28</v>
      </c>
      <c r="H420" s="30" t="str">
        <f>VLOOKUP(A420,'Medical Examinations'!$A$1:$L$2336,3,0)</f>
        <v>Overweight</v>
      </c>
      <c r="I420" s="30" t="str">
        <f>VLOOKUP(A420,'Medical Examinations'!$A$1:$L$2336,5,0)</f>
        <v>Normal</v>
      </c>
      <c r="J420" s="27" t="str">
        <f>VLOOKUP(A420,'Medical Examinations'!$A$1:$L$2336,6,0)</f>
        <v>yes</v>
      </c>
      <c r="K420" s="27" t="str">
        <f>VLOOKUP(A420,'Medical Examinations'!$A$1:$L$2336,7,0)</f>
        <v>No</v>
      </c>
      <c r="L420" s="27">
        <f>VLOOKUP(A420,'Medical Examinations'!$A$1:$L$2336,10,0)</f>
        <v>0</v>
      </c>
      <c r="M420" s="27" t="str">
        <f>VLOOKUP(A420,'Medical Examinations'!$A$1:$L$2336,12,0)</f>
        <v>No</v>
      </c>
      <c r="N420" s="27" t="str">
        <f>VLOOKUP(A420,'Medical Examinations'!$A$1:$L$2336,8,0)</f>
        <v>No</v>
      </c>
      <c r="O420" s="29">
        <f>VLOOKUP(A420,'Hospitalisation Details'!$A$1:$T$2344,12,0)</f>
        <v>24671.66</v>
      </c>
      <c r="P420" s="29" t="str">
        <f>VLOOKUP(A420,'Hospitalisation Details'!$A$1:$T$2344,15,0)</f>
        <v>tier - 2</v>
      </c>
      <c r="Q420" s="29" t="str">
        <f>VLOOKUP(A420,'Hospitalisation Details'!$A$1:$T$2344,18,0)</f>
        <v>tier - 1</v>
      </c>
      <c r="R420" s="29" t="str">
        <f>VLOOKUP(A420,'Hospitalisation Details'!$A$1:$T$2344,20,0)</f>
        <v>R1024</v>
      </c>
    </row>
    <row r="421" spans="1:18">
      <c r="A421" t="s">
        <v>1949</v>
      </c>
      <c r="B421" s="22" t="str">
        <f>VLOOKUP(A421,'Customer Names'!A421:$E$2335,4,0)</f>
        <v>Gruman</v>
      </c>
      <c r="C421" s="25">
        <f>VLOOKUP(A421,'Hospitalisation Details'!$A$1:$T$2344,9,0)</f>
        <v>25731</v>
      </c>
      <c r="D421" s="26">
        <f>VLOOKUP(A421,'Hospitalisation Details'!$A$1:$T$2344,10,0)</f>
        <v>52</v>
      </c>
      <c r="E421" s="26">
        <f>VLOOKUP(A421,'Hospitalisation Details'!$A$1:$T$2344,11,0)</f>
        <v>2</v>
      </c>
      <c r="F421" s="28">
        <f>VLOOKUP(A421,'Medical Examinations'!$A$1:$L$2336,2,0)</f>
        <v>25.3</v>
      </c>
      <c r="G421" s="28">
        <f>VLOOKUP(A421,'Medical Examinations'!$A$1:$L$2336,4,0)</f>
        <v>9.4700000000000006</v>
      </c>
      <c r="H421" s="30" t="str">
        <f>VLOOKUP(A421,'Medical Examinations'!$A$1:$L$2336,3,0)</f>
        <v>Overweight</v>
      </c>
      <c r="I421" s="30" t="str">
        <f>VLOOKUP(A421,'Medical Examinations'!$A$1:$L$2336,5,0)</f>
        <v>Diabetes</v>
      </c>
      <c r="J421" s="27" t="str">
        <f>VLOOKUP(A421,'Medical Examinations'!$A$1:$L$2336,6,0)</f>
        <v>yes</v>
      </c>
      <c r="K421" s="27" t="str">
        <f>VLOOKUP(A421,'Medical Examinations'!$A$1:$L$2336,7,0)</f>
        <v>No</v>
      </c>
      <c r="L421" s="27">
        <f>VLOOKUP(A421,'Medical Examinations'!$A$1:$L$2336,10,0)</f>
        <v>2</v>
      </c>
      <c r="M421" s="27" t="str">
        <f>VLOOKUP(A421,'Medical Examinations'!$A$1:$L$2336,12,0)</f>
        <v>yes</v>
      </c>
      <c r="N421" s="27" t="str">
        <f>VLOOKUP(A421,'Medical Examinations'!$A$1:$L$2336,8,0)</f>
        <v>No</v>
      </c>
      <c r="O421" s="29">
        <f>VLOOKUP(A421,'Hospitalisation Details'!$A$1:$T$2344,12,0)</f>
        <v>24667.42</v>
      </c>
      <c r="P421" s="29" t="str">
        <f>VLOOKUP(A421,'Hospitalisation Details'!$A$1:$T$2344,15,0)</f>
        <v>tier - 2</v>
      </c>
      <c r="Q421" s="29" t="str">
        <f>VLOOKUP(A421,'Hospitalisation Details'!$A$1:$T$2344,18,0)</f>
        <v>tier - 3</v>
      </c>
      <c r="R421" s="29" t="str">
        <f>VLOOKUP(A421,'Hospitalisation Details'!$A$1:$T$2344,20,0)</f>
        <v>R1013</v>
      </c>
    </row>
    <row r="422" spans="1:18">
      <c r="A422" t="s">
        <v>1948</v>
      </c>
      <c r="B422" s="22" t="str">
        <f>VLOOKUP(A422,'Customer Names'!A422:$E$2335,4,0)</f>
        <v>Whitlow</v>
      </c>
      <c r="C422" s="25">
        <f>VLOOKUP(A422,'Hospitalisation Details'!$A$1:$T$2344,9,0)</f>
        <v>28045</v>
      </c>
      <c r="D422" s="26">
        <f>VLOOKUP(A422,'Hospitalisation Details'!$A$1:$T$2344,10,0)</f>
        <v>46</v>
      </c>
      <c r="E422" s="26">
        <f>VLOOKUP(A422,'Hospitalisation Details'!$A$1:$T$2344,11,0)</f>
        <v>0</v>
      </c>
      <c r="F422" s="28">
        <f>VLOOKUP(A422,'Medical Examinations'!$A$1:$L$2336,2,0)</f>
        <v>27.6</v>
      </c>
      <c r="G422" s="28">
        <f>VLOOKUP(A422,'Medical Examinations'!$A$1:$L$2336,4,0)</f>
        <v>4.8499999999999996</v>
      </c>
      <c r="H422" s="30" t="str">
        <f>VLOOKUP(A422,'Medical Examinations'!$A$1:$L$2336,3,0)</f>
        <v>Overweight</v>
      </c>
      <c r="I422" s="30" t="str">
        <f>VLOOKUP(A422,'Medical Examinations'!$A$1:$L$2336,5,0)</f>
        <v>Normal</v>
      </c>
      <c r="J422" s="27" t="str">
        <f>VLOOKUP(A422,'Medical Examinations'!$A$1:$L$2336,6,0)</f>
        <v>yes</v>
      </c>
      <c r="K422" s="27" t="str">
        <f>VLOOKUP(A422,'Medical Examinations'!$A$1:$L$2336,7,0)</f>
        <v>No</v>
      </c>
      <c r="L422" s="27">
        <f>VLOOKUP(A422,'Medical Examinations'!$A$1:$L$2336,10,0)</f>
        <v>0</v>
      </c>
      <c r="M422" s="27" t="str">
        <f>VLOOKUP(A422,'Medical Examinations'!$A$1:$L$2336,12,0)</f>
        <v>No</v>
      </c>
      <c r="N422" s="27" t="str">
        <f>VLOOKUP(A422,'Medical Examinations'!$A$1:$L$2336,8,0)</f>
        <v>No</v>
      </c>
      <c r="O422" s="29">
        <f>VLOOKUP(A422,'Hospitalisation Details'!$A$1:$T$2344,12,0)</f>
        <v>24603.05</v>
      </c>
      <c r="P422" s="29" t="str">
        <f>VLOOKUP(A422,'Hospitalisation Details'!$A$1:$T$2344,15,0)</f>
        <v>tier - 2</v>
      </c>
      <c r="Q422" s="29" t="str">
        <f>VLOOKUP(A422,'Hospitalisation Details'!$A$1:$T$2344,18,0)</f>
        <v>tier - 2</v>
      </c>
      <c r="R422" s="29" t="str">
        <f>VLOOKUP(A422,'Hospitalisation Details'!$A$1:$T$2344,20,0)</f>
        <v>R1011</v>
      </c>
    </row>
    <row r="423" spans="1:18">
      <c r="A423" t="s">
        <v>1947</v>
      </c>
      <c r="B423" s="22" t="str">
        <f>VLOOKUP(A423,'Customer Names'!A423:$E$2335,4,0)</f>
        <v>Robinson</v>
      </c>
      <c r="C423" s="25">
        <f>VLOOKUP(A423,'Hospitalisation Details'!$A$1:$T$2344,9,0)</f>
        <v>27558</v>
      </c>
      <c r="D423" s="26">
        <f>VLOOKUP(A423,'Hospitalisation Details'!$A$1:$T$2344,10,0)</f>
        <v>47</v>
      </c>
      <c r="E423" s="26">
        <f>VLOOKUP(A423,'Hospitalisation Details'!$A$1:$T$2344,11,0)</f>
        <v>2</v>
      </c>
      <c r="F423" s="28">
        <f>VLOOKUP(A423,'Medical Examinations'!$A$1:$L$2336,2,0)</f>
        <v>27.645</v>
      </c>
      <c r="G423" s="28">
        <f>VLOOKUP(A423,'Medical Examinations'!$A$1:$L$2336,4,0)</f>
        <v>11.03</v>
      </c>
      <c r="H423" s="30" t="str">
        <f>VLOOKUP(A423,'Medical Examinations'!$A$1:$L$2336,3,0)</f>
        <v>Overweight</v>
      </c>
      <c r="I423" s="30" t="str">
        <f>VLOOKUP(A423,'Medical Examinations'!$A$1:$L$2336,5,0)</f>
        <v>Diabetes</v>
      </c>
      <c r="J423" s="27" t="str">
        <f>VLOOKUP(A423,'Medical Examinations'!$A$1:$L$2336,6,0)</f>
        <v>yes</v>
      </c>
      <c r="K423" s="27" t="str">
        <f>VLOOKUP(A423,'Medical Examinations'!$A$1:$L$2336,7,0)</f>
        <v>No</v>
      </c>
      <c r="L423" s="27">
        <f>VLOOKUP(A423,'Medical Examinations'!$A$1:$L$2336,10,0)</f>
        <v>1</v>
      </c>
      <c r="M423" s="27" t="str">
        <f>VLOOKUP(A423,'Medical Examinations'!$A$1:$L$2336,12,0)</f>
        <v>yes</v>
      </c>
      <c r="N423" s="27" t="str">
        <f>VLOOKUP(A423,'Medical Examinations'!$A$1:$L$2336,8,0)</f>
        <v>No</v>
      </c>
      <c r="O423" s="29">
        <f>VLOOKUP(A423,'Hospitalisation Details'!$A$1:$T$2344,12,0)</f>
        <v>24535.7</v>
      </c>
      <c r="P423" s="29" t="str">
        <f>VLOOKUP(A423,'Hospitalisation Details'!$A$1:$T$2344,15,0)</f>
        <v>tier - 2</v>
      </c>
      <c r="Q423" s="29" t="str">
        <f>VLOOKUP(A423,'Hospitalisation Details'!$A$1:$T$2344,18,0)</f>
        <v>tier - 2</v>
      </c>
      <c r="R423" s="29" t="str">
        <f>VLOOKUP(A423,'Hospitalisation Details'!$A$1:$T$2344,20,0)</f>
        <v>R1012</v>
      </c>
    </row>
    <row r="424" spans="1:18">
      <c r="A424" t="s">
        <v>1946</v>
      </c>
      <c r="B424" s="22" t="str">
        <f>VLOOKUP(A424,'Customer Names'!A424:$E$2335,4,0)</f>
        <v>Sabo</v>
      </c>
      <c r="C424" s="25">
        <f>VLOOKUP(A424,'Hospitalisation Details'!$A$1:$T$2344,9,0)</f>
        <v>26556</v>
      </c>
      <c r="D424" s="26">
        <f>VLOOKUP(A424,'Hospitalisation Details'!$A$1:$T$2344,10,0)</f>
        <v>50</v>
      </c>
      <c r="E424" s="26">
        <f>VLOOKUP(A424,'Hospitalisation Details'!$A$1:$T$2344,11,0)</f>
        <v>1</v>
      </c>
      <c r="F424" s="28">
        <f>VLOOKUP(A424,'Medical Examinations'!$A$1:$L$2336,2,0)</f>
        <v>27.6</v>
      </c>
      <c r="G424" s="28">
        <f>VLOOKUP(A424,'Medical Examinations'!$A$1:$L$2336,4,0)</f>
        <v>5.22</v>
      </c>
      <c r="H424" s="30" t="str">
        <f>VLOOKUP(A424,'Medical Examinations'!$A$1:$L$2336,3,0)</f>
        <v>Overweight</v>
      </c>
      <c r="I424" s="30" t="str">
        <f>VLOOKUP(A424,'Medical Examinations'!$A$1:$L$2336,5,0)</f>
        <v>Normal</v>
      </c>
      <c r="J424" s="27" t="str">
        <f>VLOOKUP(A424,'Medical Examinations'!$A$1:$L$2336,6,0)</f>
        <v>No</v>
      </c>
      <c r="K424" s="27" t="str">
        <f>VLOOKUP(A424,'Medical Examinations'!$A$1:$L$2336,7,0)</f>
        <v>No</v>
      </c>
      <c r="L424" s="27">
        <f>VLOOKUP(A424,'Medical Examinations'!$A$1:$L$2336,10,0)</f>
        <v>2</v>
      </c>
      <c r="M424" s="27" t="str">
        <f>VLOOKUP(A424,'Medical Examinations'!$A$1:$L$2336,12,0)</f>
        <v>yes</v>
      </c>
      <c r="N424" s="27" t="str">
        <f>VLOOKUP(A424,'Medical Examinations'!$A$1:$L$2336,8,0)</f>
        <v>No</v>
      </c>
      <c r="O424" s="29">
        <f>VLOOKUP(A424,'Hospitalisation Details'!$A$1:$T$2344,12,0)</f>
        <v>24520.26</v>
      </c>
      <c r="P424" s="29" t="str">
        <f>VLOOKUP(A424,'Hospitalisation Details'!$A$1:$T$2344,15,0)</f>
        <v>tier - 2</v>
      </c>
      <c r="Q424" s="29" t="str">
        <f>VLOOKUP(A424,'Hospitalisation Details'!$A$1:$T$2344,18,0)</f>
        <v>tier - 3</v>
      </c>
      <c r="R424" s="29" t="str">
        <f>VLOOKUP(A424,'Hospitalisation Details'!$A$1:$T$2344,20,0)</f>
        <v>R1011</v>
      </c>
    </row>
    <row r="425" spans="1:18">
      <c r="A425" t="s">
        <v>1945</v>
      </c>
      <c r="B425" s="22" t="str">
        <f>VLOOKUP(A425,'Customer Names'!A425:$E$2335,4,0)</f>
        <v>Nazarian</v>
      </c>
      <c r="C425" s="25">
        <f>VLOOKUP(A425,'Hospitalisation Details'!$A$1:$T$2344,9,0)</f>
        <v>22575</v>
      </c>
      <c r="D425" s="26">
        <f>VLOOKUP(A425,'Hospitalisation Details'!$A$1:$T$2344,10,0)</f>
        <v>61</v>
      </c>
      <c r="E425" s="26">
        <f>VLOOKUP(A425,'Hospitalisation Details'!$A$1:$T$2344,11,0)</f>
        <v>0</v>
      </c>
      <c r="F425" s="28">
        <f>VLOOKUP(A425,'Medical Examinations'!$A$1:$L$2336,2,0)</f>
        <v>25.08</v>
      </c>
      <c r="G425" s="28">
        <f>VLOOKUP(A425,'Medical Examinations'!$A$1:$L$2336,4,0)</f>
        <v>9.52</v>
      </c>
      <c r="H425" s="30" t="str">
        <f>VLOOKUP(A425,'Medical Examinations'!$A$1:$L$2336,3,0)</f>
        <v>Overweight</v>
      </c>
      <c r="I425" s="30" t="str">
        <f>VLOOKUP(A425,'Medical Examinations'!$A$1:$L$2336,5,0)</f>
        <v>Diabetes</v>
      </c>
      <c r="J425" s="27" t="str">
        <f>VLOOKUP(A425,'Medical Examinations'!$A$1:$L$2336,6,0)</f>
        <v>yes</v>
      </c>
      <c r="K425" s="27" t="str">
        <f>VLOOKUP(A425,'Medical Examinations'!$A$1:$L$2336,7,0)</f>
        <v>No</v>
      </c>
      <c r="L425" s="27">
        <f>VLOOKUP(A425,'Medical Examinations'!$A$1:$L$2336,10,0)</f>
        <v>2</v>
      </c>
      <c r="M425" s="27" t="str">
        <f>VLOOKUP(A425,'Medical Examinations'!$A$1:$L$2336,12,0)</f>
        <v>No</v>
      </c>
      <c r="N425" s="27" t="str">
        <f>VLOOKUP(A425,'Medical Examinations'!$A$1:$L$2336,8,0)</f>
        <v>No</v>
      </c>
      <c r="O425" s="29">
        <f>VLOOKUP(A425,'Hospitalisation Details'!$A$1:$T$2344,12,0)</f>
        <v>24513.09</v>
      </c>
      <c r="P425" s="29" t="str">
        <f>VLOOKUP(A425,'Hospitalisation Details'!$A$1:$T$2344,15,0)</f>
        <v>tier - 2</v>
      </c>
      <c r="Q425" s="29" t="str">
        <f>VLOOKUP(A425,'Hospitalisation Details'!$A$1:$T$2344,18,0)</f>
        <v>tier - 2</v>
      </c>
      <c r="R425" s="29" t="str">
        <f>VLOOKUP(A425,'Hospitalisation Details'!$A$1:$T$2344,20,0)</f>
        <v>R1013</v>
      </c>
    </row>
    <row r="426" spans="1:18">
      <c r="A426" t="s">
        <v>1944</v>
      </c>
      <c r="B426" s="22" t="str">
        <f>VLOOKUP(A426,'Customer Names'!A426:$E$2335,4,0)</f>
        <v>Lerma</v>
      </c>
      <c r="C426" s="25">
        <f>VLOOKUP(A426,'Hospitalisation Details'!$A$1:$T$2344,9,0)</f>
        <v>25025</v>
      </c>
      <c r="D426" s="26">
        <f>VLOOKUP(A426,'Hospitalisation Details'!$A$1:$T$2344,10,0)</f>
        <v>54</v>
      </c>
      <c r="E426" s="26">
        <f>VLOOKUP(A426,'Hospitalisation Details'!$A$1:$T$2344,11,0)</f>
        <v>0</v>
      </c>
      <c r="F426" s="28">
        <f>VLOOKUP(A426,'Medical Examinations'!$A$1:$L$2336,2,0)</f>
        <v>30.02</v>
      </c>
      <c r="G426" s="28">
        <f>VLOOKUP(A426,'Medical Examinations'!$A$1:$L$2336,4,0)</f>
        <v>11.09</v>
      </c>
      <c r="H426" s="30" t="str">
        <f>VLOOKUP(A426,'Medical Examinations'!$A$1:$L$2336,3,0)</f>
        <v>Obesity</v>
      </c>
      <c r="I426" s="30" t="str">
        <f>VLOOKUP(A426,'Medical Examinations'!$A$1:$L$2336,5,0)</f>
        <v>Diabetes</v>
      </c>
      <c r="J426" s="27" t="str">
        <f>VLOOKUP(A426,'Medical Examinations'!$A$1:$L$2336,6,0)</f>
        <v>No</v>
      </c>
      <c r="K426" s="27" t="str">
        <f>VLOOKUP(A426,'Medical Examinations'!$A$1:$L$2336,7,0)</f>
        <v>No</v>
      </c>
      <c r="L426" s="27">
        <f>VLOOKUP(A426,'Medical Examinations'!$A$1:$L$2336,10,0)</f>
        <v>0</v>
      </c>
      <c r="M426" s="27" t="str">
        <f>VLOOKUP(A426,'Medical Examinations'!$A$1:$L$2336,12,0)</f>
        <v>No</v>
      </c>
      <c r="N426" s="27" t="str">
        <f>VLOOKUP(A426,'Medical Examinations'!$A$1:$L$2336,8,0)</f>
        <v>No</v>
      </c>
      <c r="O426" s="29">
        <f>VLOOKUP(A426,'Hospitalisation Details'!$A$1:$T$2344,12,0)</f>
        <v>24476.48</v>
      </c>
      <c r="P426" s="29" t="str">
        <f>VLOOKUP(A426,'Hospitalisation Details'!$A$1:$T$2344,15,0)</f>
        <v>tier - 2</v>
      </c>
      <c r="Q426" s="29" t="str">
        <f>VLOOKUP(A426,'Hospitalisation Details'!$A$1:$T$2344,18,0)</f>
        <v>tier - 2</v>
      </c>
      <c r="R426" s="29" t="str">
        <f>VLOOKUP(A426,'Hospitalisation Details'!$A$1:$T$2344,20,0)</f>
        <v>R1012</v>
      </c>
    </row>
    <row r="427" spans="1:18">
      <c r="A427" t="s">
        <v>1943</v>
      </c>
      <c r="B427" s="22" t="str">
        <f>VLOOKUP(A427,'Customer Names'!A427:$E$2335,4,0)</f>
        <v>Dahl</v>
      </c>
      <c r="C427" s="25">
        <f>VLOOKUP(A427,'Hospitalisation Details'!$A$1:$T$2344,9,0)</f>
        <v>25902</v>
      </c>
      <c r="D427" s="26">
        <f>VLOOKUP(A427,'Hospitalisation Details'!$A$1:$T$2344,10,0)</f>
        <v>52</v>
      </c>
      <c r="E427" s="26">
        <f>VLOOKUP(A427,'Hospitalisation Details'!$A$1:$T$2344,11,0)</f>
        <v>0</v>
      </c>
      <c r="F427" s="28">
        <f>VLOOKUP(A427,'Medical Examinations'!$A$1:$L$2336,2,0)</f>
        <v>27.36</v>
      </c>
      <c r="G427" s="28">
        <f>VLOOKUP(A427,'Medical Examinations'!$A$1:$L$2336,4,0)</f>
        <v>9.4499999999999993</v>
      </c>
      <c r="H427" s="30" t="str">
        <f>VLOOKUP(A427,'Medical Examinations'!$A$1:$L$2336,3,0)</f>
        <v>Overweight</v>
      </c>
      <c r="I427" s="30" t="str">
        <f>VLOOKUP(A427,'Medical Examinations'!$A$1:$L$2336,5,0)</f>
        <v>Diabetes</v>
      </c>
      <c r="J427" s="27" t="str">
        <f>VLOOKUP(A427,'Medical Examinations'!$A$1:$L$2336,6,0)</f>
        <v>yes</v>
      </c>
      <c r="K427" s="27" t="str">
        <f>VLOOKUP(A427,'Medical Examinations'!$A$1:$L$2336,7,0)</f>
        <v>No</v>
      </c>
      <c r="L427" s="27">
        <f>VLOOKUP(A427,'Medical Examinations'!$A$1:$L$2336,10,0)</f>
        <v>2</v>
      </c>
      <c r="M427" s="27" t="str">
        <f>VLOOKUP(A427,'Medical Examinations'!$A$1:$L$2336,12,0)</f>
        <v>yes</v>
      </c>
      <c r="N427" s="27" t="str">
        <f>VLOOKUP(A427,'Medical Examinations'!$A$1:$L$2336,8,0)</f>
        <v>No</v>
      </c>
      <c r="O427" s="29">
        <f>VLOOKUP(A427,'Hospitalisation Details'!$A$1:$T$2344,12,0)</f>
        <v>24393.62</v>
      </c>
      <c r="P427" s="29" t="str">
        <f>VLOOKUP(A427,'Hospitalisation Details'!$A$1:$T$2344,15,0)</f>
        <v>tier - 2</v>
      </c>
      <c r="Q427" s="29" t="str">
        <f>VLOOKUP(A427,'Hospitalisation Details'!$A$1:$T$2344,18,0)</f>
        <v>tier - 3</v>
      </c>
      <c r="R427" s="29" t="str">
        <f>VLOOKUP(A427,'Hospitalisation Details'!$A$1:$T$2344,20,0)</f>
        <v>R1012</v>
      </c>
    </row>
    <row r="428" spans="1:18">
      <c r="A428" t="s">
        <v>1942</v>
      </c>
      <c r="B428" s="22" t="str">
        <f>VLOOKUP(A428,'Customer Names'!A428:$E$2335,4,0)</f>
        <v>Surtees</v>
      </c>
      <c r="C428" s="25">
        <f>VLOOKUP(A428,'Hospitalisation Details'!$A$1:$T$2344,9,0)</f>
        <v>36440</v>
      </c>
      <c r="D428" s="26">
        <f>VLOOKUP(A428,'Hospitalisation Details'!$A$1:$T$2344,10,0)</f>
        <v>23</v>
      </c>
      <c r="E428" s="26">
        <f>VLOOKUP(A428,'Hospitalisation Details'!$A$1:$T$2344,11,0)</f>
        <v>0</v>
      </c>
      <c r="F428" s="28">
        <f>VLOOKUP(A428,'Medical Examinations'!$A$1:$L$2336,2,0)</f>
        <v>22.2</v>
      </c>
      <c r="G428" s="28">
        <f>VLOOKUP(A428,'Medical Examinations'!$A$1:$L$2336,4,0)</f>
        <v>5.51</v>
      </c>
      <c r="H428" s="30" t="str">
        <f>VLOOKUP(A428,'Medical Examinations'!$A$1:$L$2336,3,0)</f>
        <v>Normal weight</v>
      </c>
      <c r="I428" s="30" t="str">
        <f>VLOOKUP(A428,'Medical Examinations'!$A$1:$L$2336,5,0)</f>
        <v>Normal</v>
      </c>
      <c r="J428" s="27" t="str">
        <f>VLOOKUP(A428,'Medical Examinations'!$A$1:$L$2336,6,0)</f>
        <v>No</v>
      </c>
      <c r="K428" s="27" t="str">
        <f>VLOOKUP(A428,'Medical Examinations'!$A$1:$L$2336,7,0)</f>
        <v>No</v>
      </c>
      <c r="L428" s="27">
        <f>VLOOKUP(A428,'Medical Examinations'!$A$1:$L$2336,10,0)</f>
        <v>0</v>
      </c>
      <c r="M428" s="27" t="str">
        <f>VLOOKUP(A428,'Medical Examinations'!$A$1:$L$2336,12,0)</f>
        <v>yes</v>
      </c>
      <c r="N428" s="27" t="str">
        <f>VLOOKUP(A428,'Medical Examinations'!$A$1:$L$2336,8,0)</f>
        <v>No</v>
      </c>
      <c r="O428" s="29">
        <f>VLOOKUP(A428,'Hospitalisation Details'!$A$1:$T$2344,12,0)</f>
        <v>24387.74</v>
      </c>
      <c r="P428" s="29" t="str">
        <f>VLOOKUP(A428,'Hospitalisation Details'!$A$1:$T$2344,15,0)</f>
        <v>tier - 2</v>
      </c>
      <c r="Q428" s="29" t="str">
        <f>VLOOKUP(A428,'Hospitalisation Details'!$A$1:$T$2344,18,0)</f>
        <v>tier - 1</v>
      </c>
      <c r="R428" s="29" t="str">
        <f>VLOOKUP(A428,'Hospitalisation Details'!$A$1:$T$2344,20,0)</f>
        <v>R1011</v>
      </c>
    </row>
    <row r="429" spans="1:18">
      <c r="A429" t="s">
        <v>1941</v>
      </c>
      <c r="B429" s="22" t="str">
        <f>VLOOKUP(A429,'Customer Names'!A429:$E$2335,4,0)</f>
        <v>Spetner</v>
      </c>
      <c r="C429" s="25">
        <f>VLOOKUP(A429,'Hospitalisation Details'!$A$1:$T$2344,9,0)</f>
        <v>38202</v>
      </c>
      <c r="D429" s="26">
        <f>VLOOKUP(A429,'Hospitalisation Details'!$A$1:$T$2344,10,0)</f>
        <v>18</v>
      </c>
      <c r="E429" s="26">
        <f>VLOOKUP(A429,'Hospitalisation Details'!$A$1:$T$2344,11,0)</f>
        <v>0</v>
      </c>
      <c r="F429" s="28">
        <f>VLOOKUP(A429,'Medical Examinations'!$A$1:$L$2336,2,0)</f>
        <v>25.71</v>
      </c>
      <c r="G429" s="28">
        <f>VLOOKUP(A429,'Medical Examinations'!$A$1:$L$2336,4,0)</f>
        <v>4.18</v>
      </c>
      <c r="H429" s="30" t="str">
        <f>VLOOKUP(A429,'Medical Examinations'!$A$1:$L$2336,3,0)</f>
        <v>Overweight</v>
      </c>
      <c r="I429" s="30" t="str">
        <f>VLOOKUP(A429,'Medical Examinations'!$A$1:$L$2336,5,0)</f>
        <v>Normal</v>
      </c>
      <c r="J429" s="27" t="str">
        <f>VLOOKUP(A429,'Medical Examinations'!$A$1:$L$2336,6,0)</f>
        <v>No</v>
      </c>
      <c r="K429" s="27" t="str">
        <f>VLOOKUP(A429,'Medical Examinations'!$A$1:$L$2336,7,0)</f>
        <v>yes</v>
      </c>
      <c r="L429" s="27">
        <f>VLOOKUP(A429,'Medical Examinations'!$A$1:$L$2336,10,0)</f>
        <v>1</v>
      </c>
      <c r="M429" s="27" t="str">
        <f>VLOOKUP(A429,'Medical Examinations'!$A$1:$L$2336,12,0)</f>
        <v>yes</v>
      </c>
      <c r="N429" s="27" t="str">
        <f>VLOOKUP(A429,'Medical Examinations'!$A$1:$L$2336,8,0)</f>
        <v>No</v>
      </c>
      <c r="O429" s="29">
        <f>VLOOKUP(A429,'Hospitalisation Details'!$A$1:$T$2344,12,0)</f>
        <v>24294.02</v>
      </c>
      <c r="P429" s="29" t="str">
        <f>VLOOKUP(A429,'Hospitalisation Details'!$A$1:$T$2344,15,0)</f>
        <v>tier - 2</v>
      </c>
      <c r="Q429" s="29" t="str">
        <f>VLOOKUP(A429,'Hospitalisation Details'!$A$1:$T$2344,18,0)</f>
        <v>tier - 1</v>
      </c>
      <c r="R429" s="29" t="str">
        <f>VLOOKUP(A429,'Hospitalisation Details'!$A$1:$T$2344,20,0)</f>
        <v>R1011</v>
      </c>
    </row>
    <row r="430" spans="1:18">
      <c r="A430" t="s">
        <v>1940</v>
      </c>
      <c r="B430" s="22" t="str">
        <f>VLOOKUP(A430,'Customer Names'!A430:$E$2335,4,0)</f>
        <v>Brandon</v>
      </c>
      <c r="C430" s="25">
        <f>VLOOKUP(A430,'Hospitalisation Details'!$A$1:$T$2344,9,0)</f>
        <v>23727</v>
      </c>
      <c r="D430" s="26">
        <f>VLOOKUP(A430,'Hospitalisation Details'!$A$1:$T$2344,10,0)</f>
        <v>58</v>
      </c>
      <c r="E430" s="26">
        <f>VLOOKUP(A430,'Hospitalisation Details'!$A$1:$T$2344,11,0)</f>
        <v>0</v>
      </c>
      <c r="F430" s="28">
        <f>VLOOKUP(A430,'Medical Examinations'!$A$1:$L$2336,2,0)</f>
        <v>41.91</v>
      </c>
      <c r="G430" s="28">
        <f>VLOOKUP(A430,'Medical Examinations'!$A$1:$L$2336,4,0)</f>
        <v>5.98</v>
      </c>
      <c r="H430" s="30" t="str">
        <f>VLOOKUP(A430,'Medical Examinations'!$A$1:$L$2336,3,0)</f>
        <v>Obesity</v>
      </c>
      <c r="I430" s="30" t="str">
        <f>VLOOKUP(A430,'Medical Examinations'!$A$1:$L$2336,5,0)</f>
        <v>Pre-diabetes</v>
      </c>
      <c r="J430" s="27" t="str">
        <f>VLOOKUP(A430,'Medical Examinations'!$A$1:$L$2336,6,0)</f>
        <v>yes</v>
      </c>
      <c r="K430" s="27" t="str">
        <f>VLOOKUP(A430,'Medical Examinations'!$A$1:$L$2336,7,0)</f>
        <v>No</v>
      </c>
      <c r="L430" s="27">
        <f>VLOOKUP(A430,'Medical Examinations'!$A$1:$L$2336,10,0)</f>
        <v>1</v>
      </c>
      <c r="M430" s="27" t="str">
        <f>VLOOKUP(A430,'Medical Examinations'!$A$1:$L$2336,12,0)</f>
        <v>No</v>
      </c>
      <c r="N430" s="27" t="str">
        <f>VLOOKUP(A430,'Medical Examinations'!$A$1:$L$2336,8,0)</f>
        <v>No</v>
      </c>
      <c r="O430" s="29">
        <f>VLOOKUP(A430,'Hospitalisation Details'!$A$1:$T$2344,12,0)</f>
        <v>24227.34</v>
      </c>
      <c r="P430" s="29" t="str">
        <f>VLOOKUP(A430,'Hospitalisation Details'!$A$1:$T$2344,15,0)</f>
        <v>tier - 2</v>
      </c>
      <c r="Q430" s="29" t="str">
        <f>VLOOKUP(A430,'Hospitalisation Details'!$A$1:$T$2344,18,0)</f>
        <v>tier - 1</v>
      </c>
      <c r="R430" s="29" t="str">
        <f>VLOOKUP(A430,'Hospitalisation Details'!$A$1:$T$2344,20,0)</f>
        <v>R1013</v>
      </c>
    </row>
    <row r="431" spans="1:18">
      <c r="A431" t="s">
        <v>1939</v>
      </c>
      <c r="B431" s="22" t="str">
        <f>VLOOKUP(A431,'Customer Names'!A431:$E$2335,4,0)</f>
        <v>Eley</v>
      </c>
      <c r="C431" s="25">
        <f>VLOOKUP(A431,'Hospitalisation Details'!$A$1:$T$2344,9,0)</f>
        <v>27282</v>
      </c>
      <c r="D431" s="26">
        <f>VLOOKUP(A431,'Hospitalisation Details'!$A$1:$T$2344,10,0)</f>
        <v>48</v>
      </c>
      <c r="E431" s="26">
        <f>VLOOKUP(A431,'Hospitalisation Details'!$A$1:$T$2344,11,0)</f>
        <v>3</v>
      </c>
      <c r="F431" s="28">
        <f>VLOOKUP(A431,'Medical Examinations'!$A$1:$L$2336,2,0)</f>
        <v>25.85</v>
      </c>
      <c r="G431" s="28">
        <f>VLOOKUP(A431,'Medical Examinations'!$A$1:$L$2336,4,0)</f>
        <v>10.16</v>
      </c>
      <c r="H431" s="30" t="str">
        <f>VLOOKUP(A431,'Medical Examinations'!$A$1:$L$2336,3,0)</f>
        <v>Overweight</v>
      </c>
      <c r="I431" s="30" t="str">
        <f>VLOOKUP(A431,'Medical Examinations'!$A$1:$L$2336,5,0)</f>
        <v>Diabetes</v>
      </c>
      <c r="J431" s="27" t="str">
        <f>VLOOKUP(A431,'Medical Examinations'!$A$1:$L$2336,6,0)</f>
        <v>No</v>
      </c>
      <c r="K431" s="27" t="str">
        <f>VLOOKUP(A431,'Medical Examinations'!$A$1:$L$2336,7,0)</f>
        <v>No</v>
      </c>
      <c r="L431" s="27">
        <f>VLOOKUP(A431,'Medical Examinations'!$A$1:$L$2336,10,0)</f>
        <v>0</v>
      </c>
      <c r="M431" s="27" t="str">
        <f>VLOOKUP(A431,'Medical Examinations'!$A$1:$L$2336,12,0)</f>
        <v>yes</v>
      </c>
      <c r="N431" s="27" t="str">
        <f>VLOOKUP(A431,'Medical Examinations'!$A$1:$L$2336,8,0)</f>
        <v>No</v>
      </c>
      <c r="O431" s="29">
        <f>VLOOKUP(A431,'Hospitalisation Details'!$A$1:$T$2344,12,0)</f>
        <v>24180.93</v>
      </c>
      <c r="P431" s="29" t="str">
        <f>VLOOKUP(A431,'Hospitalisation Details'!$A$1:$T$2344,15,0)</f>
        <v>tier - 2</v>
      </c>
      <c r="Q431" s="29" t="str">
        <f>VLOOKUP(A431,'Hospitalisation Details'!$A$1:$T$2344,18,0)</f>
        <v>tier - 1</v>
      </c>
      <c r="R431" s="29" t="str">
        <f>VLOOKUP(A431,'Hospitalisation Details'!$A$1:$T$2344,20,0)</f>
        <v>R1013</v>
      </c>
    </row>
    <row r="432" spans="1:18">
      <c r="A432" t="s">
        <v>1938</v>
      </c>
      <c r="B432" s="22" t="str">
        <f>VLOOKUP(A432,'Customer Names'!A432:$E$2335,4,0)</f>
        <v>Sedicum</v>
      </c>
      <c r="C432" s="25">
        <f>VLOOKUP(A432,'Hospitalisation Details'!$A$1:$T$2344,9,0)</f>
        <v>26828</v>
      </c>
      <c r="D432" s="26">
        <f>VLOOKUP(A432,'Hospitalisation Details'!$A$1:$T$2344,10,0)</f>
        <v>49</v>
      </c>
      <c r="E432" s="26">
        <f>VLOOKUP(A432,'Hospitalisation Details'!$A$1:$T$2344,11,0)</f>
        <v>3</v>
      </c>
      <c r="F432" s="28">
        <f>VLOOKUP(A432,'Medical Examinations'!$A$1:$L$2336,2,0)</f>
        <v>23.844999999999999</v>
      </c>
      <c r="G432" s="28">
        <f>VLOOKUP(A432,'Medical Examinations'!$A$1:$L$2336,4,0)</f>
        <v>11.71</v>
      </c>
      <c r="H432" s="30" t="str">
        <f>VLOOKUP(A432,'Medical Examinations'!$A$1:$L$2336,3,0)</f>
        <v>Normal weight</v>
      </c>
      <c r="I432" s="30" t="str">
        <f>VLOOKUP(A432,'Medical Examinations'!$A$1:$L$2336,5,0)</f>
        <v>Diabetes</v>
      </c>
      <c r="J432" s="27" t="str">
        <f>VLOOKUP(A432,'Medical Examinations'!$A$1:$L$2336,6,0)</f>
        <v>No</v>
      </c>
      <c r="K432" s="27" t="str">
        <f>VLOOKUP(A432,'Medical Examinations'!$A$1:$L$2336,7,0)</f>
        <v>No</v>
      </c>
      <c r="L432" s="27">
        <f>VLOOKUP(A432,'Medical Examinations'!$A$1:$L$2336,10,0)</f>
        <v>2</v>
      </c>
      <c r="M432" s="27" t="str">
        <f>VLOOKUP(A432,'Medical Examinations'!$A$1:$L$2336,12,0)</f>
        <v>yes</v>
      </c>
      <c r="N432" s="27" t="str">
        <f>VLOOKUP(A432,'Medical Examinations'!$A$1:$L$2336,8,0)</f>
        <v>No</v>
      </c>
      <c r="O432" s="29">
        <f>VLOOKUP(A432,'Hospitalisation Details'!$A$1:$T$2344,12,0)</f>
        <v>24106.91</v>
      </c>
      <c r="P432" s="29" t="str">
        <f>VLOOKUP(A432,'Hospitalisation Details'!$A$1:$T$2344,15,0)</f>
        <v>tier - 2</v>
      </c>
      <c r="Q432" s="29" t="str">
        <f>VLOOKUP(A432,'Hospitalisation Details'!$A$1:$T$2344,18,0)</f>
        <v>tier - 2</v>
      </c>
      <c r="R432" s="29" t="str">
        <f>VLOOKUP(A432,'Hospitalisation Details'!$A$1:$T$2344,20,0)</f>
        <v>R1024</v>
      </c>
    </row>
    <row r="433" spans="1:18">
      <c r="A433" t="s">
        <v>1937</v>
      </c>
      <c r="B433" s="22" t="str">
        <f>VLOOKUP(A433,'Customer Names'!A433:$E$2335,4,0)</f>
        <v>Markle</v>
      </c>
      <c r="C433" s="25">
        <f>VLOOKUP(A433,'Hospitalisation Details'!$A$1:$T$2344,9,0)</f>
        <v>37985</v>
      </c>
      <c r="D433" s="26">
        <f>VLOOKUP(A433,'Hospitalisation Details'!$A$1:$T$2344,10,0)</f>
        <v>19</v>
      </c>
      <c r="E433" s="26">
        <f>VLOOKUP(A433,'Hospitalisation Details'!$A$1:$T$2344,11,0)</f>
        <v>2</v>
      </c>
      <c r="F433" s="28">
        <f>VLOOKUP(A433,'Medical Examinations'!$A$1:$L$2336,2,0)</f>
        <v>30.59</v>
      </c>
      <c r="G433" s="28">
        <f>VLOOKUP(A433,'Medical Examinations'!$A$1:$L$2336,4,0)</f>
        <v>5.23</v>
      </c>
      <c r="H433" s="30" t="str">
        <f>VLOOKUP(A433,'Medical Examinations'!$A$1:$L$2336,3,0)</f>
        <v>Obesity</v>
      </c>
      <c r="I433" s="30" t="str">
        <f>VLOOKUP(A433,'Medical Examinations'!$A$1:$L$2336,5,0)</f>
        <v>Normal</v>
      </c>
      <c r="J433" s="27" t="str">
        <f>VLOOKUP(A433,'Medical Examinations'!$A$1:$L$2336,6,0)</f>
        <v>No</v>
      </c>
      <c r="K433" s="27" t="str">
        <f>VLOOKUP(A433,'Medical Examinations'!$A$1:$L$2336,7,0)</f>
        <v>No</v>
      </c>
      <c r="L433" s="27">
        <f>VLOOKUP(A433,'Medical Examinations'!$A$1:$L$2336,10,0)</f>
        <v>1</v>
      </c>
      <c r="M433" s="27" t="str">
        <f>VLOOKUP(A433,'Medical Examinations'!$A$1:$L$2336,12,0)</f>
        <v>No</v>
      </c>
      <c r="N433" s="27" t="str">
        <f>VLOOKUP(A433,'Medical Examinations'!$A$1:$L$2336,8,0)</f>
        <v>Yes</v>
      </c>
      <c r="O433" s="29">
        <f>VLOOKUP(A433,'Hospitalisation Details'!$A$1:$T$2344,12,0)</f>
        <v>24059.68</v>
      </c>
      <c r="P433" s="29" t="str">
        <f>VLOOKUP(A433,'Hospitalisation Details'!$A$1:$T$2344,15,0)</f>
        <v>tier - 2</v>
      </c>
      <c r="Q433" s="29" t="str">
        <f>VLOOKUP(A433,'Hospitalisation Details'!$A$1:$T$2344,18,0)</f>
        <v>tier - 2</v>
      </c>
      <c r="R433" s="29" t="str">
        <f>VLOOKUP(A433,'Hospitalisation Details'!$A$1:$T$2344,20,0)</f>
        <v>R1012</v>
      </c>
    </row>
    <row r="434" spans="1:18">
      <c r="A434" t="s">
        <v>1936</v>
      </c>
      <c r="B434" s="22" t="str">
        <f>VLOOKUP(A434,'Customer Names'!A434:$E$2335,4,0)</f>
        <v>Kunz</v>
      </c>
      <c r="C434" s="25">
        <f>VLOOKUP(A434,'Hospitalisation Details'!$A$1:$T$2344,9,0)</f>
        <v>26124</v>
      </c>
      <c r="D434" s="26">
        <f>VLOOKUP(A434,'Hospitalisation Details'!$A$1:$T$2344,10,0)</f>
        <v>51</v>
      </c>
      <c r="E434" s="26">
        <f>VLOOKUP(A434,'Hospitalisation Details'!$A$1:$T$2344,11,0)</f>
        <v>2</v>
      </c>
      <c r="F434" s="28">
        <f>VLOOKUP(A434,'Medical Examinations'!$A$1:$L$2336,2,0)</f>
        <v>24.795000000000002</v>
      </c>
      <c r="G434" s="28">
        <f>VLOOKUP(A434,'Medical Examinations'!$A$1:$L$2336,4,0)</f>
        <v>6.85</v>
      </c>
      <c r="H434" s="30" t="str">
        <f>VLOOKUP(A434,'Medical Examinations'!$A$1:$L$2336,3,0)</f>
        <v>Normal weight</v>
      </c>
      <c r="I434" s="30" t="str">
        <f>VLOOKUP(A434,'Medical Examinations'!$A$1:$L$2336,5,0)</f>
        <v>Diabetes</v>
      </c>
      <c r="J434" s="27" t="str">
        <f>VLOOKUP(A434,'Medical Examinations'!$A$1:$L$2336,6,0)</f>
        <v>No</v>
      </c>
      <c r="K434" s="27" t="str">
        <f>VLOOKUP(A434,'Medical Examinations'!$A$1:$L$2336,7,0)</f>
        <v>No</v>
      </c>
      <c r="L434" s="27">
        <f>VLOOKUP(A434,'Medical Examinations'!$A$1:$L$2336,10,0)</f>
        <v>0</v>
      </c>
      <c r="M434" s="27" t="str">
        <f>VLOOKUP(A434,'Medical Examinations'!$A$1:$L$2336,12,0)</f>
        <v>yes</v>
      </c>
      <c r="N434" s="27" t="str">
        <f>VLOOKUP(A434,'Medical Examinations'!$A$1:$L$2336,8,0)</f>
        <v>No</v>
      </c>
      <c r="O434" s="29">
        <f>VLOOKUP(A434,'Hospitalisation Details'!$A$1:$T$2344,12,0)</f>
        <v>23967.38</v>
      </c>
      <c r="P434" s="29" t="str">
        <f>VLOOKUP(A434,'Hospitalisation Details'!$A$1:$T$2344,15,0)</f>
        <v>tier - 2</v>
      </c>
      <c r="Q434" s="29" t="str">
        <f>VLOOKUP(A434,'Hospitalisation Details'!$A$1:$T$2344,18,0)</f>
        <v>tier - 2</v>
      </c>
      <c r="R434" s="29" t="str">
        <f>VLOOKUP(A434,'Hospitalisation Details'!$A$1:$T$2344,20,0)</f>
        <v>R1012</v>
      </c>
    </row>
    <row r="435" spans="1:18">
      <c r="A435" t="s">
        <v>1935</v>
      </c>
      <c r="B435" s="22" t="str">
        <f>VLOOKUP(A435,'Customer Names'!A435:$E$2335,4,0)</f>
        <v>Wimert</v>
      </c>
      <c r="C435" s="25">
        <f>VLOOKUP(A435,'Hospitalisation Details'!$A$1:$T$2344,9,0)</f>
        <v>25788</v>
      </c>
      <c r="D435" s="26">
        <f>VLOOKUP(A435,'Hospitalisation Details'!$A$1:$T$2344,10,0)</f>
        <v>52</v>
      </c>
      <c r="E435" s="26">
        <f>VLOOKUP(A435,'Hospitalisation Details'!$A$1:$T$2344,11,0)</f>
        <v>1</v>
      </c>
      <c r="F435" s="28">
        <f>VLOOKUP(A435,'Medical Examinations'!$A$1:$L$2336,2,0)</f>
        <v>24.13</v>
      </c>
      <c r="G435" s="28">
        <f>VLOOKUP(A435,'Medical Examinations'!$A$1:$L$2336,4,0)</f>
        <v>7.05</v>
      </c>
      <c r="H435" s="30" t="str">
        <f>VLOOKUP(A435,'Medical Examinations'!$A$1:$L$2336,3,0)</f>
        <v>Normal weight</v>
      </c>
      <c r="I435" s="30" t="str">
        <f>VLOOKUP(A435,'Medical Examinations'!$A$1:$L$2336,5,0)</f>
        <v>Diabetes</v>
      </c>
      <c r="J435" s="27" t="str">
        <f>VLOOKUP(A435,'Medical Examinations'!$A$1:$L$2336,6,0)</f>
        <v>yes</v>
      </c>
      <c r="K435" s="27" t="str">
        <f>VLOOKUP(A435,'Medical Examinations'!$A$1:$L$2336,7,0)</f>
        <v>No</v>
      </c>
      <c r="L435" s="27">
        <f>VLOOKUP(A435,'Medical Examinations'!$A$1:$L$2336,10,0)</f>
        <v>2</v>
      </c>
      <c r="M435" s="27" t="str">
        <f>VLOOKUP(A435,'Medical Examinations'!$A$1:$L$2336,12,0)</f>
        <v>yes</v>
      </c>
      <c r="N435" s="27" t="str">
        <f>VLOOKUP(A435,'Medical Examinations'!$A$1:$L$2336,8,0)</f>
        <v>No</v>
      </c>
      <c r="O435" s="29">
        <f>VLOOKUP(A435,'Hospitalisation Details'!$A$1:$T$2344,12,0)</f>
        <v>23887.66</v>
      </c>
      <c r="P435" s="29" t="str">
        <f>VLOOKUP(A435,'Hospitalisation Details'!$A$1:$T$2344,15,0)</f>
        <v>tier - 2</v>
      </c>
      <c r="Q435" s="29" t="str">
        <f>VLOOKUP(A435,'Hospitalisation Details'!$A$1:$T$2344,18,0)</f>
        <v>tier - 3</v>
      </c>
      <c r="R435" s="29" t="str">
        <f>VLOOKUP(A435,'Hospitalisation Details'!$A$1:$T$2344,20,0)</f>
        <v>R1012</v>
      </c>
    </row>
    <row r="436" spans="1:18">
      <c r="A436" t="s">
        <v>1934</v>
      </c>
      <c r="B436" s="22" t="str">
        <f>VLOOKUP(A436,'Customer Names'!A436:$E$2335,4,0)</f>
        <v>Peterson</v>
      </c>
      <c r="C436" s="25">
        <f>VLOOKUP(A436,'Hospitalisation Details'!$A$1:$T$2344,9,0)</f>
        <v>26842</v>
      </c>
      <c r="D436" s="26">
        <f>VLOOKUP(A436,'Hospitalisation Details'!$A$1:$T$2344,10,0)</f>
        <v>49</v>
      </c>
      <c r="E436" s="26">
        <f>VLOOKUP(A436,'Hospitalisation Details'!$A$1:$T$2344,11,0)</f>
        <v>2</v>
      </c>
      <c r="F436" s="28">
        <f>VLOOKUP(A436,'Medical Examinations'!$A$1:$L$2336,2,0)</f>
        <v>25.84</v>
      </c>
      <c r="G436" s="28">
        <f>VLOOKUP(A436,'Medical Examinations'!$A$1:$L$2336,4,0)</f>
        <v>11.64</v>
      </c>
      <c r="H436" s="30" t="str">
        <f>VLOOKUP(A436,'Medical Examinations'!$A$1:$L$2336,3,0)</f>
        <v>Overweight</v>
      </c>
      <c r="I436" s="30" t="str">
        <f>VLOOKUP(A436,'Medical Examinations'!$A$1:$L$2336,5,0)</f>
        <v>Diabetes</v>
      </c>
      <c r="J436" s="27" t="str">
        <f>VLOOKUP(A436,'Medical Examinations'!$A$1:$L$2336,6,0)</f>
        <v>No</v>
      </c>
      <c r="K436" s="27" t="str">
        <f>VLOOKUP(A436,'Medical Examinations'!$A$1:$L$2336,7,0)</f>
        <v>No</v>
      </c>
      <c r="L436" s="27">
        <f>VLOOKUP(A436,'Medical Examinations'!$A$1:$L$2336,10,0)</f>
        <v>2</v>
      </c>
      <c r="M436" s="27" t="str">
        <f>VLOOKUP(A436,'Medical Examinations'!$A$1:$L$2336,12,0)</f>
        <v>yes</v>
      </c>
      <c r="N436" s="27" t="str">
        <f>VLOOKUP(A436,'Medical Examinations'!$A$1:$L$2336,8,0)</f>
        <v>No</v>
      </c>
      <c r="O436" s="29">
        <f>VLOOKUP(A436,'Hospitalisation Details'!$A$1:$T$2344,12,0)</f>
        <v>23807.24</v>
      </c>
      <c r="P436" s="29" t="str">
        <f>VLOOKUP(A436,'Hospitalisation Details'!$A$1:$T$2344,15,0)</f>
        <v>tier - 2</v>
      </c>
      <c r="Q436" s="29" t="str">
        <f>VLOOKUP(A436,'Hospitalisation Details'!$A$1:$T$2344,18,0)</f>
        <v>tier - 3</v>
      </c>
      <c r="R436" s="29" t="str">
        <f>VLOOKUP(A436,'Hospitalisation Details'!$A$1:$T$2344,20,0)</f>
        <v>R1012</v>
      </c>
    </row>
    <row r="437" spans="1:18">
      <c r="A437" t="s">
        <v>1933</v>
      </c>
      <c r="B437" s="22" t="str">
        <f>VLOOKUP(A437,'Customer Names'!A437:$E$2335,4,0)</f>
        <v>Mercier</v>
      </c>
      <c r="C437" s="25">
        <f>VLOOKUP(A437,'Hospitalisation Details'!$A$1:$T$2344,9,0)</f>
        <v>27182</v>
      </c>
      <c r="D437" s="26">
        <f>VLOOKUP(A437,'Hospitalisation Details'!$A$1:$T$2344,10,0)</f>
        <v>49</v>
      </c>
      <c r="E437" s="26">
        <f>VLOOKUP(A437,'Hospitalisation Details'!$A$1:$T$2344,11,0)</f>
        <v>1</v>
      </c>
      <c r="F437" s="28">
        <f>VLOOKUP(A437,'Medical Examinations'!$A$1:$L$2336,2,0)</f>
        <v>28</v>
      </c>
      <c r="G437" s="28">
        <f>VLOOKUP(A437,'Medical Examinations'!$A$1:$L$2336,4,0)</f>
        <v>10.52</v>
      </c>
      <c r="H437" s="30" t="str">
        <f>VLOOKUP(A437,'Medical Examinations'!$A$1:$L$2336,3,0)</f>
        <v>Overweight</v>
      </c>
      <c r="I437" s="30" t="str">
        <f>VLOOKUP(A437,'Medical Examinations'!$A$1:$L$2336,5,0)</f>
        <v>Diabetes</v>
      </c>
      <c r="J437" s="27" t="str">
        <f>VLOOKUP(A437,'Medical Examinations'!$A$1:$L$2336,6,0)</f>
        <v>No</v>
      </c>
      <c r="K437" s="27" t="str">
        <f>VLOOKUP(A437,'Medical Examinations'!$A$1:$L$2336,7,0)</f>
        <v>No</v>
      </c>
      <c r="L437" s="27">
        <f>VLOOKUP(A437,'Medical Examinations'!$A$1:$L$2336,10,0)</f>
        <v>0</v>
      </c>
      <c r="M437" s="27" t="str">
        <f>VLOOKUP(A437,'Medical Examinations'!$A$1:$L$2336,12,0)</f>
        <v>yes</v>
      </c>
      <c r="N437" s="27" t="str">
        <f>VLOOKUP(A437,'Medical Examinations'!$A$1:$L$2336,8,0)</f>
        <v>No</v>
      </c>
      <c r="O437" s="29">
        <f>VLOOKUP(A437,'Hospitalisation Details'!$A$1:$T$2344,12,0)</f>
        <v>23568.27</v>
      </c>
      <c r="P437" s="29" t="str">
        <f>VLOOKUP(A437,'Hospitalisation Details'!$A$1:$T$2344,15,0)</f>
        <v>tier - 2</v>
      </c>
      <c r="Q437" s="29" t="str">
        <f>VLOOKUP(A437,'Hospitalisation Details'!$A$1:$T$2344,18,0)</f>
        <v>tier - 2</v>
      </c>
      <c r="R437" s="29" t="str">
        <f>VLOOKUP(A437,'Hospitalisation Details'!$A$1:$T$2344,20,0)</f>
        <v>R1011</v>
      </c>
    </row>
    <row r="438" spans="1:18">
      <c r="A438" t="s">
        <v>1932</v>
      </c>
      <c r="B438" s="22" t="str">
        <f>VLOOKUP(A438,'Customer Names'!A438:$E$2335,4,0)</f>
        <v>Laurie</v>
      </c>
      <c r="C438" s="25">
        <f>VLOOKUP(A438,'Hospitalisation Details'!$A$1:$T$2344,9,0)</f>
        <v>30554</v>
      </c>
      <c r="D438" s="26">
        <f>VLOOKUP(A438,'Hospitalisation Details'!$A$1:$T$2344,10,0)</f>
        <v>39</v>
      </c>
      <c r="E438" s="26">
        <f>VLOOKUP(A438,'Hospitalisation Details'!$A$1:$T$2344,11,0)</f>
        <v>2</v>
      </c>
      <c r="F438" s="28">
        <f>VLOOKUP(A438,'Medical Examinations'!$A$1:$L$2336,2,0)</f>
        <v>34.1</v>
      </c>
      <c r="G438" s="28">
        <f>VLOOKUP(A438,'Medical Examinations'!$A$1:$L$2336,4,0)</f>
        <v>4.01</v>
      </c>
      <c r="H438" s="30" t="str">
        <f>VLOOKUP(A438,'Medical Examinations'!$A$1:$L$2336,3,0)</f>
        <v>Obesity</v>
      </c>
      <c r="I438" s="30" t="str">
        <f>VLOOKUP(A438,'Medical Examinations'!$A$1:$L$2336,5,0)</f>
        <v>Normal</v>
      </c>
      <c r="J438" s="27" t="str">
        <f>VLOOKUP(A438,'Medical Examinations'!$A$1:$L$2336,6,0)</f>
        <v>yes</v>
      </c>
      <c r="K438" s="27" t="str">
        <f>VLOOKUP(A438,'Medical Examinations'!$A$1:$L$2336,7,0)</f>
        <v>No</v>
      </c>
      <c r="L438" s="27">
        <f>VLOOKUP(A438,'Medical Examinations'!$A$1:$L$2336,10,0)</f>
        <v>1</v>
      </c>
      <c r="M438" s="27" t="str">
        <f>VLOOKUP(A438,'Medical Examinations'!$A$1:$L$2336,12,0)</f>
        <v>No</v>
      </c>
      <c r="N438" s="27" t="str">
        <f>VLOOKUP(A438,'Medical Examinations'!$A$1:$L$2336,8,0)</f>
        <v>Yes</v>
      </c>
      <c r="O438" s="29">
        <f>VLOOKUP(A438,'Hospitalisation Details'!$A$1:$T$2344,12,0)</f>
        <v>23563.02</v>
      </c>
      <c r="P438" s="29" t="str">
        <f>VLOOKUP(A438,'Hospitalisation Details'!$A$1:$T$2344,15,0)</f>
        <v>tier - 2</v>
      </c>
      <c r="Q438" s="29" t="str">
        <f>VLOOKUP(A438,'Hospitalisation Details'!$A$1:$T$2344,18,0)</f>
        <v>tier - 2</v>
      </c>
      <c r="R438" s="29" t="str">
        <f>VLOOKUP(A438,'Hospitalisation Details'!$A$1:$T$2344,20,0)</f>
        <v>R1013</v>
      </c>
    </row>
    <row r="439" spans="1:18">
      <c r="A439" t="s">
        <v>1931</v>
      </c>
      <c r="B439" s="22" t="str">
        <f>VLOOKUP(A439,'Customer Names'!A439:$E$2335,4,0)</f>
        <v>Sekaquaptewa</v>
      </c>
      <c r="C439" s="25">
        <f>VLOOKUP(A439,'Hospitalisation Details'!$A$1:$T$2344,9,0)</f>
        <v>27711</v>
      </c>
      <c r="D439" s="26">
        <f>VLOOKUP(A439,'Hospitalisation Details'!$A$1:$T$2344,10,0)</f>
        <v>47</v>
      </c>
      <c r="E439" s="26">
        <f>VLOOKUP(A439,'Hospitalisation Details'!$A$1:$T$2344,11,0)</f>
        <v>1</v>
      </c>
      <c r="F439" s="28">
        <f>VLOOKUP(A439,'Medical Examinations'!$A$1:$L$2336,2,0)</f>
        <v>26.125</v>
      </c>
      <c r="G439" s="28">
        <f>VLOOKUP(A439,'Medical Examinations'!$A$1:$L$2336,4,0)</f>
        <v>8.56</v>
      </c>
      <c r="H439" s="30" t="str">
        <f>VLOOKUP(A439,'Medical Examinations'!$A$1:$L$2336,3,0)</f>
        <v>Overweight</v>
      </c>
      <c r="I439" s="30" t="str">
        <f>VLOOKUP(A439,'Medical Examinations'!$A$1:$L$2336,5,0)</f>
        <v>Diabetes</v>
      </c>
      <c r="J439" s="27" t="str">
        <f>VLOOKUP(A439,'Medical Examinations'!$A$1:$L$2336,6,0)</f>
        <v>yes</v>
      </c>
      <c r="K439" s="27" t="str">
        <f>VLOOKUP(A439,'Medical Examinations'!$A$1:$L$2336,7,0)</f>
        <v>No</v>
      </c>
      <c r="L439" s="27">
        <f>VLOOKUP(A439,'Medical Examinations'!$A$1:$L$2336,10,0)</f>
        <v>1</v>
      </c>
      <c r="M439" s="27" t="str">
        <f>VLOOKUP(A439,'Medical Examinations'!$A$1:$L$2336,12,0)</f>
        <v>yes</v>
      </c>
      <c r="N439" s="27" t="str">
        <f>VLOOKUP(A439,'Medical Examinations'!$A$1:$L$2336,8,0)</f>
        <v>No</v>
      </c>
      <c r="O439" s="29">
        <f>VLOOKUP(A439,'Hospitalisation Details'!$A$1:$T$2344,12,0)</f>
        <v>23401.31</v>
      </c>
      <c r="P439" s="29" t="str">
        <f>VLOOKUP(A439,'Hospitalisation Details'!$A$1:$T$2344,15,0)</f>
        <v>tier - 2</v>
      </c>
      <c r="Q439" s="29" t="str">
        <f>VLOOKUP(A439,'Hospitalisation Details'!$A$1:$T$2344,18,0)</f>
        <v>tier - 3</v>
      </c>
      <c r="R439" s="29" t="str">
        <f>VLOOKUP(A439,'Hospitalisation Details'!$A$1:$T$2344,20,0)</f>
        <v>R1024</v>
      </c>
    </row>
    <row r="440" spans="1:18">
      <c r="A440" t="s">
        <v>1930</v>
      </c>
      <c r="B440" s="22" t="str">
        <f>VLOOKUP(A440,'Customer Names'!A440:$E$2335,4,0)</f>
        <v>Frash</v>
      </c>
      <c r="C440" s="25">
        <f>VLOOKUP(A440,'Hospitalisation Details'!$A$1:$T$2344,9,0)</f>
        <v>26959</v>
      </c>
      <c r="D440" s="26">
        <f>VLOOKUP(A440,'Hospitalisation Details'!$A$1:$T$2344,10,0)</f>
        <v>49</v>
      </c>
      <c r="E440" s="26">
        <f>VLOOKUP(A440,'Hospitalisation Details'!$A$1:$T$2344,11,0)</f>
        <v>2</v>
      </c>
      <c r="F440" s="28">
        <f>VLOOKUP(A440,'Medical Examinations'!$A$1:$L$2336,2,0)</f>
        <v>25.6</v>
      </c>
      <c r="G440" s="28">
        <f>VLOOKUP(A440,'Medical Examinations'!$A$1:$L$2336,4,0)</f>
        <v>10.5</v>
      </c>
      <c r="H440" s="30" t="str">
        <f>VLOOKUP(A440,'Medical Examinations'!$A$1:$L$2336,3,0)</f>
        <v>Overweight</v>
      </c>
      <c r="I440" s="30" t="str">
        <f>VLOOKUP(A440,'Medical Examinations'!$A$1:$L$2336,5,0)</f>
        <v>Diabetes</v>
      </c>
      <c r="J440" s="27" t="str">
        <f>VLOOKUP(A440,'Medical Examinations'!$A$1:$L$2336,6,0)</f>
        <v>No</v>
      </c>
      <c r="K440" s="27" t="str">
        <f>VLOOKUP(A440,'Medical Examinations'!$A$1:$L$2336,7,0)</f>
        <v>No</v>
      </c>
      <c r="L440" s="27">
        <f>VLOOKUP(A440,'Medical Examinations'!$A$1:$L$2336,10,0)</f>
        <v>2</v>
      </c>
      <c r="M440" s="27" t="str">
        <f>VLOOKUP(A440,'Medical Examinations'!$A$1:$L$2336,12,0)</f>
        <v>yes</v>
      </c>
      <c r="N440" s="27" t="str">
        <f>VLOOKUP(A440,'Medical Examinations'!$A$1:$L$2336,8,0)</f>
        <v>No</v>
      </c>
      <c r="O440" s="29">
        <f>VLOOKUP(A440,'Hospitalisation Details'!$A$1:$T$2344,12,0)</f>
        <v>23306.55</v>
      </c>
      <c r="P440" s="29" t="str">
        <f>VLOOKUP(A440,'Hospitalisation Details'!$A$1:$T$2344,15,0)</f>
        <v>tier - 2</v>
      </c>
      <c r="Q440" s="29" t="str">
        <f>VLOOKUP(A440,'Hospitalisation Details'!$A$1:$T$2344,18,0)</f>
        <v>tier - 2</v>
      </c>
      <c r="R440" s="29" t="str">
        <f>VLOOKUP(A440,'Hospitalisation Details'!$A$1:$T$2344,20,0)</f>
        <v>R1011</v>
      </c>
    </row>
    <row r="441" spans="1:18">
      <c r="A441" t="s">
        <v>1929</v>
      </c>
      <c r="B441" s="22" t="str">
        <f>VLOOKUP(A441,'Customer Names'!A441:$E$2335,4,0)</f>
        <v>Bukowski</v>
      </c>
      <c r="C441" s="25">
        <f>VLOOKUP(A441,'Hospitalisation Details'!$A$1:$T$2344,9,0)</f>
        <v>34610</v>
      </c>
      <c r="D441" s="26">
        <f>VLOOKUP(A441,'Hospitalisation Details'!$A$1:$T$2344,10,0)</f>
        <v>28</v>
      </c>
      <c r="E441" s="26">
        <f>VLOOKUP(A441,'Hospitalisation Details'!$A$1:$T$2344,11,0)</f>
        <v>1</v>
      </c>
      <c r="F441" s="28">
        <f>VLOOKUP(A441,'Medical Examinations'!$A$1:$L$2336,2,0)</f>
        <v>24.32</v>
      </c>
      <c r="G441" s="28">
        <f>VLOOKUP(A441,'Medical Examinations'!$A$1:$L$2336,4,0)</f>
        <v>6.39</v>
      </c>
      <c r="H441" s="30" t="str">
        <f>VLOOKUP(A441,'Medical Examinations'!$A$1:$L$2336,3,0)</f>
        <v>Normal weight</v>
      </c>
      <c r="I441" s="30" t="str">
        <f>VLOOKUP(A441,'Medical Examinations'!$A$1:$L$2336,5,0)</f>
        <v>Pre-diabetes</v>
      </c>
      <c r="J441" s="27" t="str">
        <f>VLOOKUP(A441,'Medical Examinations'!$A$1:$L$2336,6,0)</f>
        <v>No</v>
      </c>
      <c r="K441" s="27" t="str">
        <f>VLOOKUP(A441,'Medical Examinations'!$A$1:$L$2336,7,0)</f>
        <v>No</v>
      </c>
      <c r="L441" s="27">
        <f>VLOOKUP(A441,'Medical Examinations'!$A$1:$L$2336,10,0)</f>
        <v>0</v>
      </c>
      <c r="M441" s="27" t="str">
        <f>VLOOKUP(A441,'Medical Examinations'!$A$1:$L$2336,12,0)</f>
        <v>No</v>
      </c>
      <c r="N441" s="27" t="str">
        <f>VLOOKUP(A441,'Medical Examinations'!$A$1:$L$2336,8,0)</f>
        <v>No</v>
      </c>
      <c r="O441" s="29">
        <f>VLOOKUP(A441,'Hospitalisation Details'!$A$1:$T$2344,12,0)</f>
        <v>23288.93</v>
      </c>
      <c r="P441" s="29" t="str">
        <f>VLOOKUP(A441,'Hospitalisation Details'!$A$1:$T$2344,15,0)</f>
        <v>tier - 2</v>
      </c>
      <c r="Q441" s="29" t="str">
        <f>VLOOKUP(A441,'Hospitalisation Details'!$A$1:$T$2344,18,0)</f>
        <v>tier - 3</v>
      </c>
      <c r="R441" s="29" t="str">
        <f>VLOOKUP(A441,'Hospitalisation Details'!$A$1:$T$2344,20,0)</f>
        <v>R1024</v>
      </c>
    </row>
    <row r="442" spans="1:18">
      <c r="A442" t="s">
        <v>1928</v>
      </c>
      <c r="B442" s="22" t="str">
        <f>VLOOKUP(A442,'Customer Names'!A442:$E$2335,4,0)</f>
        <v>Sandahl</v>
      </c>
      <c r="C442" s="25">
        <f>VLOOKUP(A442,'Hospitalisation Details'!$A$1:$T$2344,9,0)</f>
        <v>25521</v>
      </c>
      <c r="D442" s="26">
        <f>VLOOKUP(A442,'Hospitalisation Details'!$A$1:$T$2344,10,0)</f>
        <v>53</v>
      </c>
      <c r="E442" s="26">
        <f>VLOOKUP(A442,'Hospitalisation Details'!$A$1:$T$2344,11,0)</f>
        <v>1</v>
      </c>
      <c r="F442" s="28">
        <f>VLOOKUP(A442,'Medical Examinations'!$A$1:$L$2336,2,0)</f>
        <v>22.88</v>
      </c>
      <c r="G442" s="28">
        <f>VLOOKUP(A442,'Medical Examinations'!$A$1:$L$2336,4,0)</f>
        <v>5.71</v>
      </c>
      <c r="H442" s="30" t="str">
        <f>VLOOKUP(A442,'Medical Examinations'!$A$1:$L$2336,3,0)</f>
        <v>Normal weight</v>
      </c>
      <c r="I442" s="30" t="str">
        <f>VLOOKUP(A442,'Medical Examinations'!$A$1:$L$2336,5,0)</f>
        <v>Pre-diabetes</v>
      </c>
      <c r="J442" s="27" t="str">
        <f>VLOOKUP(A442,'Medical Examinations'!$A$1:$L$2336,6,0)</f>
        <v>yes</v>
      </c>
      <c r="K442" s="27" t="str">
        <f>VLOOKUP(A442,'Medical Examinations'!$A$1:$L$2336,7,0)</f>
        <v>No</v>
      </c>
      <c r="L442" s="27">
        <f>VLOOKUP(A442,'Medical Examinations'!$A$1:$L$2336,10,0)</f>
        <v>1</v>
      </c>
      <c r="M442" s="27" t="str">
        <f>VLOOKUP(A442,'Medical Examinations'!$A$1:$L$2336,12,0)</f>
        <v>yes</v>
      </c>
      <c r="N442" s="27" t="str">
        <f>VLOOKUP(A442,'Medical Examinations'!$A$1:$L$2336,8,0)</f>
        <v>Yes</v>
      </c>
      <c r="O442" s="29">
        <f>VLOOKUP(A442,'Hospitalisation Details'!$A$1:$T$2344,12,0)</f>
        <v>23244.79</v>
      </c>
      <c r="P442" s="29" t="str">
        <f>VLOOKUP(A442,'Hospitalisation Details'!$A$1:$T$2344,15,0)</f>
        <v>tier - 2</v>
      </c>
      <c r="Q442" s="29" t="str">
        <f>VLOOKUP(A442,'Hospitalisation Details'!$A$1:$T$2344,18,0)</f>
        <v>tier - 3</v>
      </c>
      <c r="R442" s="29" t="str">
        <f>VLOOKUP(A442,'Hospitalisation Details'!$A$1:$T$2344,20,0)</f>
        <v>R1013</v>
      </c>
    </row>
    <row r="443" spans="1:18">
      <c r="A443" t="s">
        <v>1927</v>
      </c>
      <c r="B443" s="22" t="str">
        <f>VLOOKUP(A443,'Customer Names'!A443:$E$2335,4,0)</f>
        <v>Speight</v>
      </c>
      <c r="C443" s="25">
        <f>VLOOKUP(A443,'Hospitalisation Details'!$A$1:$T$2344,9,0)</f>
        <v>35649</v>
      </c>
      <c r="D443" s="26">
        <f>VLOOKUP(A443,'Hospitalisation Details'!$A$1:$T$2344,10,0)</f>
        <v>25</v>
      </c>
      <c r="E443" s="26">
        <f>VLOOKUP(A443,'Hospitalisation Details'!$A$1:$T$2344,11,0)</f>
        <v>2</v>
      </c>
      <c r="F443" s="28">
        <f>VLOOKUP(A443,'Medical Examinations'!$A$1:$L$2336,2,0)</f>
        <v>24.984999999999999</v>
      </c>
      <c r="G443" s="28">
        <f>VLOOKUP(A443,'Medical Examinations'!$A$1:$L$2336,4,0)</f>
        <v>4.43</v>
      </c>
      <c r="H443" s="30" t="str">
        <f>VLOOKUP(A443,'Medical Examinations'!$A$1:$L$2336,3,0)</f>
        <v>Normal weight</v>
      </c>
      <c r="I443" s="30" t="str">
        <f>VLOOKUP(A443,'Medical Examinations'!$A$1:$L$2336,5,0)</f>
        <v>Normal</v>
      </c>
      <c r="J443" s="27" t="str">
        <f>VLOOKUP(A443,'Medical Examinations'!$A$1:$L$2336,6,0)</f>
        <v>yes</v>
      </c>
      <c r="K443" s="27" t="str">
        <f>VLOOKUP(A443,'Medical Examinations'!$A$1:$L$2336,7,0)</f>
        <v>No</v>
      </c>
      <c r="L443" s="27">
        <f>VLOOKUP(A443,'Medical Examinations'!$A$1:$L$2336,10,0)</f>
        <v>1</v>
      </c>
      <c r="M443" s="27" t="str">
        <f>VLOOKUP(A443,'Medical Examinations'!$A$1:$L$2336,12,0)</f>
        <v>No</v>
      </c>
      <c r="N443" s="27" t="str">
        <f>VLOOKUP(A443,'Medical Examinations'!$A$1:$L$2336,8,0)</f>
        <v>Yes</v>
      </c>
      <c r="O443" s="29">
        <f>VLOOKUP(A443,'Hospitalisation Details'!$A$1:$T$2344,12,0)</f>
        <v>23241.47</v>
      </c>
      <c r="P443" s="29" t="str">
        <f>VLOOKUP(A443,'Hospitalisation Details'!$A$1:$T$2344,15,0)</f>
        <v>tier - 2</v>
      </c>
      <c r="Q443" s="29" t="str">
        <f>VLOOKUP(A443,'Hospitalisation Details'!$A$1:$T$2344,18,0)</f>
        <v>tier - 3</v>
      </c>
      <c r="R443" s="29" t="str">
        <f>VLOOKUP(A443,'Hospitalisation Details'!$A$1:$T$2344,20,0)</f>
        <v>R1018</v>
      </c>
    </row>
    <row r="444" spans="1:18">
      <c r="A444" t="s">
        <v>1926</v>
      </c>
      <c r="B444" s="22" t="str">
        <f>VLOOKUP(A444,'Customer Names'!A444:$E$2335,4,0)</f>
        <v>Lee</v>
      </c>
      <c r="C444" s="25">
        <f>VLOOKUP(A444,'Hospitalisation Details'!$A$1:$T$2344,9,0)</f>
        <v>37969</v>
      </c>
      <c r="D444" s="26">
        <f>VLOOKUP(A444,'Hospitalisation Details'!$A$1:$T$2344,10,0)</f>
        <v>19</v>
      </c>
      <c r="E444" s="26">
        <f>VLOOKUP(A444,'Hospitalisation Details'!$A$1:$T$2344,11,0)</f>
        <v>0</v>
      </c>
      <c r="F444" s="28">
        <f>VLOOKUP(A444,'Medical Examinations'!$A$1:$L$2336,2,0)</f>
        <v>33.1</v>
      </c>
      <c r="G444" s="28">
        <f>VLOOKUP(A444,'Medical Examinations'!$A$1:$L$2336,4,0)</f>
        <v>5.52</v>
      </c>
      <c r="H444" s="30" t="str">
        <f>VLOOKUP(A444,'Medical Examinations'!$A$1:$L$2336,3,0)</f>
        <v>Obesity</v>
      </c>
      <c r="I444" s="30" t="str">
        <f>VLOOKUP(A444,'Medical Examinations'!$A$1:$L$2336,5,0)</f>
        <v>Normal</v>
      </c>
      <c r="J444" s="27" t="str">
        <f>VLOOKUP(A444,'Medical Examinations'!$A$1:$L$2336,6,0)</f>
        <v>No</v>
      </c>
      <c r="K444" s="27" t="str">
        <f>VLOOKUP(A444,'Medical Examinations'!$A$1:$L$2336,7,0)</f>
        <v>No</v>
      </c>
      <c r="L444" s="27">
        <f>VLOOKUP(A444,'Medical Examinations'!$A$1:$L$2336,10,0)</f>
        <v>1</v>
      </c>
      <c r="M444" s="27" t="str">
        <f>VLOOKUP(A444,'Medical Examinations'!$A$1:$L$2336,12,0)</f>
        <v>No</v>
      </c>
      <c r="N444" s="27" t="str">
        <f>VLOOKUP(A444,'Medical Examinations'!$A$1:$L$2336,8,0)</f>
        <v>Yes</v>
      </c>
      <c r="O444" s="29">
        <f>VLOOKUP(A444,'Hospitalisation Details'!$A$1:$T$2344,12,0)</f>
        <v>23082.959999999999</v>
      </c>
      <c r="P444" s="29" t="str">
        <f>VLOOKUP(A444,'Hospitalisation Details'!$A$1:$T$2344,15,0)</f>
        <v>tier - 2</v>
      </c>
      <c r="Q444" s="29" t="str">
        <f>VLOOKUP(A444,'Hospitalisation Details'!$A$1:$T$2344,18,0)</f>
        <v>tier - 2</v>
      </c>
      <c r="R444" s="29" t="str">
        <f>VLOOKUP(A444,'Hospitalisation Details'!$A$1:$T$2344,20,0)</f>
        <v>R1011</v>
      </c>
    </row>
    <row r="445" spans="1:18">
      <c r="A445" t="s">
        <v>1925</v>
      </c>
      <c r="B445" s="22" t="str">
        <f>VLOOKUP(A445,'Customer Names'!A445:$E$2335,4,0)</f>
        <v>Nielsen</v>
      </c>
      <c r="C445" s="25">
        <f>VLOOKUP(A445,'Hospitalisation Details'!$A$1:$T$2344,9,0)</f>
        <v>27646</v>
      </c>
      <c r="D445" s="26">
        <f>VLOOKUP(A445,'Hospitalisation Details'!$A$1:$T$2344,10,0)</f>
        <v>47</v>
      </c>
      <c r="E445" s="26">
        <f>VLOOKUP(A445,'Hospitalisation Details'!$A$1:$T$2344,11,0)</f>
        <v>0</v>
      </c>
      <c r="F445" s="28">
        <f>VLOOKUP(A445,'Medical Examinations'!$A$1:$L$2336,2,0)</f>
        <v>27.83</v>
      </c>
      <c r="G445" s="28">
        <f>VLOOKUP(A445,'Medical Examinations'!$A$1:$L$2336,4,0)</f>
        <v>9.1999999999999993</v>
      </c>
      <c r="H445" s="30" t="str">
        <f>VLOOKUP(A445,'Medical Examinations'!$A$1:$L$2336,3,0)</f>
        <v>Overweight</v>
      </c>
      <c r="I445" s="30" t="str">
        <f>VLOOKUP(A445,'Medical Examinations'!$A$1:$L$2336,5,0)</f>
        <v>Diabetes</v>
      </c>
      <c r="J445" s="27" t="str">
        <f>VLOOKUP(A445,'Medical Examinations'!$A$1:$L$2336,6,0)</f>
        <v>yes</v>
      </c>
      <c r="K445" s="27" t="str">
        <f>VLOOKUP(A445,'Medical Examinations'!$A$1:$L$2336,7,0)</f>
        <v>No</v>
      </c>
      <c r="L445" s="27">
        <f>VLOOKUP(A445,'Medical Examinations'!$A$1:$L$2336,10,0)</f>
        <v>1</v>
      </c>
      <c r="M445" s="27" t="str">
        <f>VLOOKUP(A445,'Medical Examinations'!$A$1:$L$2336,12,0)</f>
        <v>yes</v>
      </c>
      <c r="N445" s="27" t="str">
        <f>VLOOKUP(A445,'Medical Examinations'!$A$1:$L$2336,8,0)</f>
        <v>No</v>
      </c>
      <c r="O445" s="29">
        <f>VLOOKUP(A445,'Hospitalisation Details'!$A$1:$T$2344,12,0)</f>
        <v>23065.42</v>
      </c>
      <c r="P445" s="29" t="str">
        <f>VLOOKUP(A445,'Hospitalisation Details'!$A$1:$T$2344,15,0)</f>
        <v>tier - 2</v>
      </c>
      <c r="Q445" s="29" t="str">
        <f>VLOOKUP(A445,'Hospitalisation Details'!$A$1:$T$2344,18,0)</f>
        <v>tier - 2</v>
      </c>
      <c r="R445" s="29" t="str">
        <f>VLOOKUP(A445,'Hospitalisation Details'!$A$1:$T$2344,20,0)</f>
        <v>R1013</v>
      </c>
    </row>
    <row r="446" spans="1:18">
      <c r="A446" t="s">
        <v>1924</v>
      </c>
      <c r="B446" s="22" t="str">
        <f>VLOOKUP(A446,'Customer Names'!A446:$E$2335,4,0)</f>
        <v>Zirdok</v>
      </c>
      <c r="C446" s="25">
        <f>VLOOKUP(A446,'Hospitalisation Details'!$A$1:$T$2344,9,0)</f>
        <v>25881</v>
      </c>
      <c r="D446" s="26">
        <f>VLOOKUP(A446,'Hospitalisation Details'!$A$1:$T$2344,10,0)</f>
        <v>52</v>
      </c>
      <c r="E446" s="26">
        <f>VLOOKUP(A446,'Hospitalisation Details'!$A$1:$T$2344,11,0)</f>
        <v>0</v>
      </c>
      <c r="F446" s="28">
        <f>VLOOKUP(A446,'Medical Examinations'!$A$1:$L$2336,2,0)</f>
        <v>30.875</v>
      </c>
      <c r="G446" s="28">
        <f>VLOOKUP(A446,'Medical Examinations'!$A$1:$L$2336,4,0)</f>
        <v>10.97</v>
      </c>
      <c r="H446" s="30" t="str">
        <f>VLOOKUP(A446,'Medical Examinations'!$A$1:$L$2336,3,0)</f>
        <v>Obesity</v>
      </c>
      <c r="I446" s="30" t="str">
        <f>VLOOKUP(A446,'Medical Examinations'!$A$1:$L$2336,5,0)</f>
        <v>Diabetes</v>
      </c>
      <c r="J446" s="27" t="str">
        <f>VLOOKUP(A446,'Medical Examinations'!$A$1:$L$2336,6,0)</f>
        <v>yes</v>
      </c>
      <c r="K446" s="27" t="str">
        <f>VLOOKUP(A446,'Medical Examinations'!$A$1:$L$2336,7,0)</f>
        <v>No</v>
      </c>
      <c r="L446" s="27">
        <f>VLOOKUP(A446,'Medical Examinations'!$A$1:$L$2336,10,0)</f>
        <v>2</v>
      </c>
      <c r="M446" s="27" t="str">
        <f>VLOOKUP(A446,'Medical Examinations'!$A$1:$L$2336,12,0)</f>
        <v>No</v>
      </c>
      <c r="N446" s="27" t="str">
        <f>VLOOKUP(A446,'Medical Examinations'!$A$1:$L$2336,8,0)</f>
        <v>No</v>
      </c>
      <c r="O446" s="29">
        <f>VLOOKUP(A446,'Hospitalisation Details'!$A$1:$T$2344,12,0)</f>
        <v>23045.57</v>
      </c>
      <c r="P446" s="29" t="str">
        <f>VLOOKUP(A446,'Hospitalisation Details'!$A$1:$T$2344,15,0)</f>
        <v>tier - 2</v>
      </c>
      <c r="Q446" s="29" t="str">
        <f>VLOOKUP(A446,'Hospitalisation Details'!$A$1:$T$2344,18,0)</f>
        <v>tier - 2</v>
      </c>
      <c r="R446" s="29" t="str">
        <f>VLOOKUP(A446,'Hospitalisation Details'!$A$1:$T$2344,20,0)</f>
        <v>R1024</v>
      </c>
    </row>
    <row r="447" spans="1:18">
      <c r="A447" t="s">
        <v>1923</v>
      </c>
      <c r="B447" s="22" t="str">
        <f>VLOOKUP(A447,'Customer Names'!A447:$E$2335,4,0)</f>
        <v>Crudale</v>
      </c>
      <c r="C447" s="25">
        <f>VLOOKUP(A447,'Hospitalisation Details'!$A$1:$T$2344,9,0)</f>
        <v>37827</v>
      </c>
      <c r="D447" s="26">
        <f>VLOOKUP(A447,'Hospitalisation Details'!$A$1:$T$2344,10,0)</f>
        <v>19</v>
      </c>
      <c r="E447" s="26">
        <f>VLOOKUP(A447,'Hospitalisation Details'!$A$1:$T$2344,11,0)</f>
        <v>2</v>
      </c>
      <c r="F447" s="28">
        <f>VLOOKUP(A447,'Medical Examinations'!$A$1:$L$2336,2,0)</f>
        <v>27.265000000000001</v>
      </c>
      <c r="G447" s="28">
        <f>VLOOKUP(A447,'Medical Examinations'!$A$1:$L$2336,4,0)</f>
        <v>4.25</v>
      </c>
      <c r="H447" s="30" t="str">
        <f>VLOOKUP(A447,'Medical Examinations'!$A$1:$L$2336,3,0)</f>
        <v>Overweight</v>
      </c>
      <c r="I447" s="30" t="str">
        <f>VLOOKUP(A447,'Medical Examinations'!$A$1:$L$2336,5,0)</f>
        <v>Normal</v>
      </c>
      <c r="J447" s="27" t="str">
        <f>VLOOKUP(A447,'Medical Examinations'!$A$1:$L$2336,6,0)</f>
        <v>No</v>
      </c>
      <c r="K447" s="27" t="str">
        <f>VLOOKUP(A447,'Medical Examinations'!$A$1:$L$2336,7,0)</f>
        <v>No</v>
      </c>
      <c r="L447" s="27">
        <f>VLOOKUP(A447,'Medical Examinations'!$A$1:$L$2336,10,0)</f>
        <v>1</v>
      </c>
      <c r="M447" s="27" t="str">
        <f>VLOOKUP(A447,'Medical Examinations'!$A$1:$L$2336,12,0)</f>
        <v>No</v>
      </c>
      <c r="N447" s="27" t="str">
        <f>VLOOKUP(A447,'Medical Examinations'!$A$1:$L$2336,8,0)</f>
        <v>Yes</v>
      </c>
      <c r="O447" s="29">
        <f>VLOOKUP(A447,'Hospitalisation Details'!$A$1:$T$2344,12,0)</f>
        <v>22493.66</v>
      </c>
      <c r="P447" s="29" t="str">
        <f>VLOOKUP(A447,'Hospitalisation Details'!$A$1:$T$2344,15,0)</f>
        <v>tier - 2</v>
      </c>
      <c r="Q447" s="29" t="str">
        <f>VLOOKUP(A447,'Hospitalisation Details'!$A$1:$T$2344,18,0)</f>
        <v>tier - 1</v>
      </c>
      <c r="R447" s="29" t="str">
        <f>VLOOKUP(A447,'Hospitalisation Details'!$A$1:$T$2344,20,0)</f>
        <v>R1012</v>
      </c>
    </row>
    <row r="448" spans="1:18">
      <c r="A448" t="s">
        <v>1922</v>
      </c>
      <c r="B448" s="22" t="str">
        <f>VLOOKUP(A448,'Customer Names'!A448:$E$2335,4,0)</f>
        <v>Koopmans</v>
      </c>
      <c r="C448" s="25">
        <f>VLOOKUP(A448,'Hospitalisation Details'!$A$1:$T$2344,9,0)</f>
        <v>29173</v>
      </c>
      <c r="D448" s="26">
        <f>VLOOKUP(A448,'Hospitalisation Details'!$A$1:$T$2344,10,0)</f>
        <v>43</v>
      </c>
      <c r="E448" s="26">
        <f>VLOOKUP(A448,'Hospitalisation Details'!$A$1:$T$2344,11,0)</f>
        <v>2</v>
      </c>
      <c r="F448" s="28">
        <f>VLOOKUP(A448,'Medical Examinations'!$A$1:$L$2336,2,0)</f>
        <v>26.7</v>
      </c>
      <c r="G448" s="28">
        <f>VLOOKUP(A448,'Medical Examinations'!$A$1:$L$2336,4,0)</f>
        <v>5.23</v>
      </c>
      <c r="H448" s="30" t="str">
        <f>VLOOKUP(A448,'Medical Examinations'!$A$1:$L$2336,3,0)</f>
        <v>Overweight</v>
      </c>
      <c r="I448" s="30" t="str">
        <f>VLOOKUP(A448,'Medical Examinations'!$A$1:$L$2336,5,0)</f>
        <v>Normal</v>
      </c>
      <c r="J448" s="27" t="str">
        <f>VLOOKUP(A448,'Medical Examinations'!$A$1:$L$2336,6,0)</f>
        <v>No</v>
      </c>
      <c r="K448" s="27" t="str">
        <f>VLOOKUP(A448,'Medical Examinations'!$A$1:$L$2336,7,0)</f>
        <v>No</v>
      </c>
      <c r="L448" s="27">
        <f>VLOOKUP(A448,'Medical Examinations'!$A$1:$L$2336,10,0)</f>
        <v>1</v>
      </c>
      <c r="M448" s="27" t="str">
        <f>VLOOKUP(A448,'Medical Examinations'!$A$1:$L$2336,12,0)</f>
        <v>yes</v>
      </c>
      <c r="N448" s="27" t="str">
        <f>VLOOKUP(A448,'Medical Examinations'!$A$1:$L$2336,8,0)</f>
        <v>Yes</v>
      </c>
      <c r="O448" s="29">
        <f>VLOOKUP(A448,'Hospitalisation Details'!$A$1:$T$2344,12,0)</f>
        <v>22478.6</v>
      </c>
      <c r="P448" s="29" t="str">
        <f>VLOOKUP(A448,'Hospitalisation Details'!$A$1:$T$2344,15,0)</f>
        <v>tier - 3</v>
      </c>
      <c r="Q448" s="29" t="str">
        <f>VLOOKUP(A448,'Hospitalisation Details'!$A$1:$T$2344,18,0)</f>
        <v>tier - 2</v>
      </c>
      <c r="R448" s="29" t="str">
        <f>VLOOKUP(A448,'Hospitalisation Details'!$A$1:$T$2344,20,0)</f>
        <v>R1011</v>
      </c>
    </row>
    <row r="449" spans="1:18">
      <c r="A449" t="s">
        <v>1921</v>
      </c>
      <c r="B449" s="22" t="str">
        <f>VLOOKUP(A449,'Customer Names'!A449:$E$2335,4,0)</f>
        <v>Milani</v>
      </c>
      <c r="C449" s="25">
        <f>VLOOKUP(A449,'Hospitalisation Details'!$A$1:$T$2344,9,0)</f>
        <v>30671</v>
      </c>
      <c r="D449" s="26">
        <f>VLOOKUP(A449,'Hospitalisation Details'!$A$1:$T$2344,10,0)</f>
        <v>39</v>
      </c>
      <c r="E449" s="26">
        <f>VLOOKUP(A449,'Hospitalisation Details'!$A$1:$T$2344,11,0)</f>
        <v>1</v>
      </c>
      <c r="F449" s="28">
        <f>VLOOKUP(A449,'Medical Examinations'!$A$1:$L$2336,2,0)</f>
        <v>29.925000000000001</v>
      </c>
      <c r="G449" s="28">
        <f>VLOOKUP(A449,'Medical Examinations'!$A$1:$L$2336,4,0)</f>
        <v>5.96</v>
      </c>
      <c r="H449" s="30" t="str">
        <f>VLOOKUP(A449,'Medical Examinations'!$A$1:$L$2336,3,0)</f>
        <v>Overweight</v>
      </c>
      <c r="I449" s="30" t="str">
        <f>VLOOKUP(A449,'Medical Examinations'!$A$1:$L$2336,5,0)</f>
        <v>Pre-diabetes</v>
      </c>
      <c r="J449" s="27" t="str">
        <f>VLOOKUP(A449,'Medical Examinations'!$A$1:$L$2336,6,0)</f>
        <v>yes</v>
      </c>
      <c r="K449" s="27" t="str">
        <f>VLOOKUP(A449,'Medical Examinations'!$A$1:$L$2336,7,0)</f>
        <v>No</v>
      </c>
      <c r="L449" s="27">
        <f>VLOOKUP(A449,'Medical Examinations'!$A$1:$L$2336,10,0)</f>
        <v>1</v>
      </c>
      <c r="M449" s="27" t="str">
        <f>VLOOKUP(A449,'Medical Examinations'!$A$1:$L$2336,12,0)</f>
        <v>yes</v>
      </c>
      <c r="N449" s="27" t="str">
        <f>VLOOKUP(A449,'Medical Examinations'!$A$1:$L$2336,8,0)</f>
        <v>Yes</v>
      </c>
      <c r="O449" s="29">
        <f>VLOOKUP(A449,'Hospitalisation Details'!$A$1:$T$2344,12,0)</f>
        <v>22462.04</v>
      </c>
      <c r="P449" s="29" t="str">
        <f>VLOOKUP(A449,'Hospitalisation Details'!$A$1:$T$2344,15,0)</f>
        <v>tier - 3</v>
      </c>
      <c r="Q449" s="29" t="str">
        <f>VLOOKUP(A449,'Hospitalisation Details'!$A$1:$T$2344,18,0)</f>
        <v>tier - 1</v>
      </c>
      <c r="R449" s="29" t="str">
        <f>VLOOKUP(A449,'Hospitalisation Details'!$A$1:$T$2344,20,0)</f>
        <v>R1019</v>
      </c>
    </row>
    <row r="450" spans="1:18">
      <c r="A450" t="s">
        <v>1920</v>
      </c>
      <c r="B450" s="22" t="str">
        <f>VLOOKUP(A450,'Customer Names'!A450:$E$2335,4,0)</f>
        <v>Kelly</v>
      </c>
      <c r="C450" s="25">
        <f>VLOOKUP(A450,'Hospitalisation Details'!$A$1:$T$2344,9,0)</f>
        <v>24337</v>
      </c>
      <c r="D450" s="26">
        <f>VLOOKUP(A450,'Hospitalisation Details'!$A$1:$T$2344,10,0)</f>
        <v>56</v>
      </c>
      <c r="E450" s="26">
        <f>VLOOKUP(A450,'Hospitalisation Details'!$A$1:$T$2344,11,0)</f>
        <v>0</v>
      </c>
      <c r="F450" s="28">
        <f>VLOOKUP(A450,'Medical Examinations'!$A$1:$L$2336,2,0)</f>
        <v>19.95</v>
      </c>
      <c r="G450" s="28">
        <f>VLOOKUP(A450,'Medical Examinations'!$A$1:$L$2336,4,0)</f>
        <v>4.29</v>
      </c>
      <c r="H450" s="30" t="str">
        <f>VLOOKUP(A450,'Medical Examinations'!$A$1:$L$2336,3,0)</f>
        <v>Normal weight</v>
      </c>
      <c r="I450" s="30" t="str">
        <f>VLOOKUP(A450,'Medical Examinations'!$A$1:$L$2336,5,0)</f>
        <v>Normal</v>
      </c>
      <c r="J450" s="27" t="str">
        <f>VLOOKUP(A450,'Medical Examinations'!$A$1:$L$2336,6,0)</f>
        <v>yes</v>
      </c>
      <c r="K450" s="27" t="str">
        <f>VLOOKUP(A450,'Medical Examinations'!$A$1:$L$2336,7,0)</f>
        <v>No</v>
      </c>
      <c r="L450" s="27">
        <f>VLOOKUP(A450,'Medical Examinations'!$A$1:$L$2336,10,0)</f>
        <v>2</v>
      </c>
      <c r="M450" s="27" t="str">
        <f>VLOOKUP(A450,'Medical Examinations'!$A$1:$L$2336,12,0)</f>
        <v>yes</v>
      </c>
      <c r="N450" s="27" t="str">
        <f>VLOOKUP(A450,'Medical Examinations'!$A$1:$L$2336,8,0)</f>
        <v>No</v>
      </c>
      <c r="O450" s="29">
        <f>VLOOKUP(A450,'Hospitalisation Details'!$A$1:$T$2344,12,0)</f>
        <v>22412.65</v>
      </c>
      <c r="P450" s="29" t="str">
        <f>VLOOKUP(A450,'Hospitalisation Details'!$A$1:$T$2344,15,0)</f>
        <v>tier - 3</v>
      </c>
      <c r="Q450" s="29" t="str">
        <f>VLOOKUP(A450,'Hospitalisation Details'!$A$1:$T$2344,18,0)</f>
        <v>tier - 3</v>
      </c>
      <c r="R450" s="29" t="str">
        <f>VLOOKUP(A450,'Hospitalisation Details'!$A$1:$T$2344,20,0)</f>
        <v>R1014</v>
      </c>
    </row>
    <row r="451" spans="1:18">
      <c r="A451" t="s">
        <v>1919</v>
      </c>
      <c r="B451" s="22" t="str">
        <f>VLOOKUP(A451,'Customer Names'!A451:$E$2335,4,0)</f>
        <v>Finelli</v>
      </c>
      <c r="C451" s="25">
        <f>VLOOKUP(A451,'Hospitalisation Details'!$A$1:$T$2344,9,0)</f>
        <v>36398</v>
      </c>
      <c r="D451" s="26">
        <f>VLOOKUP(A451,'Hospitalisation Details'!$A$1:$T$2344,10,0)</f>
        <v>23</v>
      </c>
      <c r="E451" s="26">
        <f>VLOOKUP(A451,'Hospitalisation Details'!$A$1:$T$2344,11,0)</f>
        <v>2</v>
      </c>
      <c r="F451" s="28">
        <f>VLOOKUP(A451,'Medical Examinations'!$A$1:$L$2336,2,0)</f>
        <v>24.225000000000001</v>
      </c>
      <c r="G451" s="28">
        <f>VLOOKUP(A451,'Medical Examinations'!$A$1:$L$2336,4,0)</f>
        <v>4.09</v>
      </c>
      <c r="H451" s="30" t="str">
        <f>VLOOKUP(A451,'Medical Examinations'!$A$1:$L$2336,3,0)</f>
        <v>Normal weight</v>
      </c>
      <c r="I451" s="30" t="str">
        <f>VLOOKUP(A451,'Medical Examinations'!$A$1:$L$2336,5,0)</f>
        <v>Normal</v>
      </c>
      <c r="J451" s="27" t="str">
        <f>VLOOKUP(A451,'Medical Examinations'!$A$1:$L$2336,6,0)</f>
        <v>No</v>
      </c>
      <c r="K451" s="27" t="str">
        <f>VLOOKUP(A451,'Medical Examinations'!$A$1:$L$2336,7,0)</f>
        <v>No</v>
      </c>
      <c r="L451" s="27">
        <f>VLOOKUP(A451,'Medical Examinations'!$A$1:$L$2336,10,0)</f>
        <v>0</v>
      </c>
      <c r="M451" s="27" t="str">
        <f>VLOOKUP(A451,'Medical Examinations'!$A$1:$L$2336,12,0)</f>
        <v>No</v>
      </c>
      <c r="N451" s="27" t="str">
        <f>VLOOKUP(A451,'Medical Examinations'!$A$1:$L$2336,8,0)</f>
        <v>No</v>
      </c>
      <c r="O451" s="29">
        <f>VLOOKUP(A451,'Hospitalisation Details'!$A$1:$T$2344,12,0)</f>
        <v>22395.74</v>
      </c>
      <c r="P451" s="29" t="str">
        <f>VLOOKUP(A451,'Hospitalisation Details'!$A$1:$T$2344,15,0)</f>
        <v>tier - 3</v>
      </c>
      <c r="Q451" s="29" t="str">
        <f>VLOOKUP(A451,'Hospitalisation Details'!$A$1:$T$2344,18,0)</f>
        <v>tier - 2</v>
      </c>
      <c r="R451" s="29" t="str">
        <f>VLOOKUP(A451,'Hospitalisation Details'!$A$1:$T$2344,20,0)</f>
        <v>R1024</v>
      </c>
    </row>
    <row r="452" spans="1:18">
      <c r="A452" t="s">
        <v>1918</v>
      </c>
      <c r="B452" s="22" t="str">
        <f>VLOOKUP(A452,'Customer Names'!A452:$E$2335,4,0)</f>
        <v>Palmer</v>
      </c>
      <c r="C452" s="25">
        <f>VLOOKUP(A452,'Hospitalisation Details'!$A$1:$T$2344,9,0)</f>
        <v>30312</v>
      </c>
      <c r="D452" s="26">
        <f>VLOOKUP(A452,'Hospitalisation Details'!$A$1:$T$2344,10,0)</f>
        <v>40</v>
      </c>
      <c r="E452" s="26">
        <f>VLOOKUP(A452,'Hospitalisation Details'!$A$1:$T$2344,11,0)</f>
        <v>1</v>
      </c>
      <c r="F452" s="28">
        <f>VLOOKUP(A452,'Medical Examinations'!$A$1:$L$2336,2,0)</f>
        <v>28.12</v>
      </c>
      <c r="G452" s="28">
        <f>VLOOKUP(A452,'Medical Examinations'!$A$1:$L$2336,4,0)</f>
        <v>4.88</v>
      </c>
      <c r="H452" s="30" t="str">
        <f>VLOOKUP(A452,'Medical Examinations'!$A$1:$L$2336,3,0)</f>
        <v>Overweight</v>
      </c>
      <c r="I452" s="30" t="str">
        <f>VLOOKUP(A452,'Medical Examinations'!$A$1:$L$2336,5,0)</f>
        <v>Normal</v>
      </c>
      <c r="J452" s="27" t="str">
        <f>VLOOKUP(A452,'Medical Examinations'!$A$1:$L$2336,6,0)</f>
        <v>No</v>
      </c>
      <c r="K452" s="27" t="str">
        <f>VLOOKUP(A452,'Medical Examinations'!$A$1:$L$2336,7,0)</f>
        <v>No</v>
      </c>
      <c r="L452" s="27">
        <f>VLOOKUP(A452,'Medical Examinations'!$A$1:$L$2336,10,0)</f>
        <v>0</v>
      </c>
      <c r="M452" s="27" t="str">
        <f>VLOOKUP(A452,'Medical Examinations'!$A$1:$L$2336,12,0)</f>
        <v>yes</v>
      </c>
      <c r="N452" s="27" t="str">
        <f>VLOOKUP(A452,'Medical Examinations'!$A$1:$L$2336,8,0)</f>
        <v>No</v>
      </c>
      <c r="O452" s="29">
        <f>VLOOKUP(A452,'Hospitalisation Details'!$A$1:$T$2344,12,0)</f>
        <v>22331.57</v>
      </c>
      <c r="P452" s="29" t="str">
        <f>VLOOKUP(A452,'Hospitalisation Details'!$A$1:$T$2344,15,0)</f>
        <v>tier - 2</v>
      </c>
      <c r="Q452" s="29" t="str">
        <f>VLOOKUP(A452,'Hospitalisation Details'!$A$1:$T$2344,18,0)</f>
        <v>tier - 3</v>
      </c>
      <c r="R452" s="29" t="str">
        <f>VLOOKUP(A452,'Hospitalisation Details'!$A$1:$T$2344,20,0)</f>
        <v>R1024</v>
      </c>
    </row>
    <row r="453" spans="1:18">
      <c r="A453" t="s">
        <v>1917</v>
      </c>
      <c r="B453" s="22" t="str">
        <f>VLOOKUP(A453,'Customer Names'!A453:$E$2335,4,0)</f>
        <v>Wang</v>
      </c>
      <c r="C453" s="25">
        <f>VLOOKUP(A453,'Hospitalisation Details'!$A$1:$T$2344,9,0)</f>
        <v>26100</v>
      </c>
      <c r="D453" s="26">
        <f>VLOOKUP(A453,'Hospitalisation Details'!$A$1:$T$2344,10,0)</f>
        <v>51</v>
      </c>
      <c r="E453" s="26">
        <f>VLOOKUP(A453,'Hospitalisation Details'!$A$1:$T$2344,11,0)</f>
        <v>1</v>
      </c>
      <c r="F453" s="28">
        <f>VLOOKUP(A453,'Medical Examinations'!$A$1:$L$2336,2,0)</f>
        <v>23.21</v>
      </c>
      <c r="G453" s="28">
        <f>VLOOKUP(A453,'Medical Examinations'!$A$1:$L$2336,4,0)</f>
        <v>6.76</v>
      </c>
      <c r="H453" s="30" t="str">
        <f>VLOOKUP(A453,'Medical Examinations'!$A$1:$L$2336,3,0)</f>
        <v>Normal weight</v>
      </c>
      <c r="I453" s="30" t="str">
        <f>VLOOKUP(A453,'Medical Examinations'!$A$1:$L$2336,5,0)</f>
        <v>Diabetes</v>
      </c>
      <c r="J453" s="27" t="str">
        <f>VLOOKUP(A453,'Medical Examinations'!$A$1:$L$2336,6,0)</f>
        <v>No</v>
      </c>
      <c r="K453" s="27" t="str">
        <f>VLOOKUP(A453,'Medical Examinations'!$A$1:$L$2336,7,0)</f>
        <v>No</v>
      </c>
      <c r="L453" s="27">
        <f>VLOOKUP(A453,'Medical Examinations'!$A$1:$L$2336,10,0)</f>
        <v>0</v>
      </c>
      <c r="M453" s="27" t="str">
        <f>VLOOKUP(A453,'Medical Examinations'!$A$1:$L$2336,12,0)</f>
        <v>yes</v>
      </c>
      <c r="N453" s="27" t="str">
        <f>VLOOKUP(A453,'Medical Examinations'!$A$1:$L$2336,8,0)</f>
        <v>No</v>
      </c>
      <c r="O453" s="29">
        <f>VLOOKUP(A453,'Hospitalisation Details'!$A$1:$T$2344,12,0)</f>
        <v>22218.11</v>
      </c>
      <c r="P453" s="29" t="str">
        <f>VLOOKUP(A453,'Hospitalisation Details'!$A$1:$T$2344,15,0)</f>
        <v>tier - 2</v>
      </c>
      <c r="Q453" s="29" t="str">
        <f>VLOOKUP(A453,'Hospitalisation Details'!$A$1:$T$2344,18,0)</f>
        <v>tier - 3</v>
      </c>
      <c r="R453" s="29" t="str">
        <f>VLOOKUP(A453,'Hospitalisation Details'!$A$1:$T$2344,20,0)</f>
        <v>R1013</v>
      </c>
    </row>
    <row r="454" spans="1:18">
      <c r="A454" t="s">
        <v>1916</v>
      </c>
      <c r="B454" s="22" t="str">
        <f>VLOOKUP(A454,'Customer Names'!A454:$E$2335,4,0)</f>
        <v>Beasley</v>
      </c>
      <c r="C454" s="25">
        <f>VLOOKUP(A454,'Hospitalisation Details'!$A$1:$T$2344,9,0)</f>
        <v>23978</v>
      </c>
      <c r="D454" s="26">
        <f>VLOOKUP(A454,'Hospitalisation Details'!$A$1:$T$2344,10,0)</f>
        <v>57</v>
      </c>
      <c r="E454" s="26">
        <f>VLOOKUP(A454,'Hospitalisation Details'!$A$1:$T$2344,11,0)</f>
        <v>1</v>
      </c>
      <c r="F454" s="28">
        <f>VLOOKUP(A454,'Medical Examinations'!$A$1:$L$2336,2,0)</f>
        <v>23.98</v>
      </c>
      <c r="G454" s="28">
        <f>VLOOKUP(A454,'Medical Examinations'!$A$1:$L$2336,4,0)</f>
        <v>10.67</v>
      </c>
      <c r="H454" s="30" t="str">
        <f>VLOOKUP(A454,'Medical Examinations'!$A$1:$L$2336,3,0)</f>
        <v>Normal weight</v>
      </c>
      <c r="I454" s="30" t="str">
        <f>VLOOKUP(A454,'Medical Examinations'!$A$1:$L$2336,5,0)</f>
        <v>Diabetes</v>
      </c>
      <c r="J454" s="27" t="str">
        <f>VLOOKUP(A454,'Medical Examinations'!$A$1:$L$2336,6,0)</f>
        <v>No</v>
      </c>
      <c r="K454" s="27" t="str">
        <f>VLOOKUP(A454,'Medical Examinations'!$A$1:$L$2336,7,0)</f>
        <v>No</v>
      </c>
      <c r="L454" s="27">
        <f>VLOOKUP(A454,'Medical Examinations'!$A$1:$L$2336,10,0)</f>
        <v>0</v>
      </c>
      <c r="M454" s="27" t="str">
        <f>VLOOKUP(A454,'Medical Examinations'!$A$1:$L$2336,12,0)</f>
        <v>No</v>
      </c>
      <c r="N454" s="27" t="str">
        <f>VLOOKUP(A454,'Medical Examinations'!$A$1:$L$2336,8,0)</f>
        <v>No</v>
      </c>
      <c r="O454" s="29">
        <f>VLOOKUP(A454,'Hospitalisation Details'!$A$1:$T$2344,12,0)</f>
        <v>22192.44</v>
      </c>
      <c r="P454" s="29" t="str">
        <f>VLOOKUP(A454,'Hospitalisation Details'!$A$1:$T$2344,15,0)</f>
        <v>tier - 3</v>
      </c>
      <c r="Q454" s="29" t="str">
        <f>VLOOKUP(A454,'Hospitalisation Details'!$A$1:$T$2344,18,0)</f>
        <v>tier - 1</v>
      </c>
      <c r="R454" s="29" t="str">
        <f>VLOOKUP(A454,'Hospitalisation Details'!$A$1:$T$2344,20,0)</f>
        <v>R1013</v>
      </c>
    </row>
    <row r="455" spans="1:18">
      <c r="A455" t="s">
        <v>1915</v>
      </c>
      <c r="B455" s="22" t="str">
        <f>VLOOKUP(A455,'Customer Names'!A455:$E$2335,4,0)</f>
        <v>Bedbury</v>
      </c>
      <c r="C455" s="25">
        <f>VLOOKUP(A455,'Hospitalisation Details'!$A$1:$T$2344,9,0)</f>
        <v>29476</v>
      </c>
      <c r="D455" s="26">
        <f>VLOOKUP(A455,'Hospitalisation Details'!$A$1:$T$2344,10,0)</f>
        <v>42</v>
      </c>
      <c r="E455" s="26">
        <f>VLOOKUP(A455,'Hospitalisation Details'!$A$1:$T$2344,11,0)</f>
        <v>0</v>
      </c>
      <c r="F455" s="28">
        <f>VLOOKUP(A455,'Medical Examinations'!$A$1:$L$2336,2,0)</f>
        <v>30</v>
      </c>
      <c r="G455" s="28">
        <f>VLOOKUP(A455,'Medical Examinations'!$A$1:$L$2336,4,0)</f>
        <v>6.21</v>
      </c>
      <c r="H455" s="30" t="str">
        <f>VLOOKUP(A455,'Medical Examinations'!$A$1:$L$2336,3,0)</f>
        <v>Obesity</v>
      </c>
      <c r="I455" s="30" t="str">
        <f>VLOOKUP(A455,'Medical Examinations'!$A$1:$L$2336,5,0)</f>
        <v>Pre-diabetes</v>
      </c>
      <c r="J455" s="27" t="str">
        <f>VLOOKUP(A455,'Medical Examinations'!$A$1:$L$2336,6,0)</f>
        <v>No</v>
      </c>
      <c r="K455" s="27" t="str">
        <f>VLOOKUP(A455,'Medical Examinations'!$A$1:$L$2336,7,0)</f>
        <v>No</v>
      </c>
      <c r="L455" s="27">
        <f>VLOOKUP(A455,'Medical Examinations'!$A$1:$L$2336,10,0)</f>
        <v>0</v>
      </c>
      <c r="M455" s="27" t="str">
        <f>VLOOKUP(A455,'Medical Examinations'!$A$1:$L$2336,12,0)</f>
        <v>yes</v>
      </c>
      <c r="N455" s="27" t="str">
        <f>VLOOKUP(A455,'Medical Examinations'!$A$1:$L$2336,8,0)</f>
        <v>No</v>
      </c>
      <c r="O455" s="29">
        <f>VLOOKUP(A455,'Hospitalisation Details'!$A$1:$T$2344,12,0)</f>
        <v>22144.03</v>
      </c>
      <c r="P455" s="29" t="str">
        <f>VLOOKUP(A455,'Hospitalisation Details'!$A$1:$T$2344,15,0)</f>
        <v>tier - 2</v>
      </c>
      <c r="Q455" s="29" t="str">
        <f>VLOOKUP(A455,'Hospitalisation Details'!$A$1:$T$2344,18,0)</f>
        <v>tier - 2</v>
      </c>
      <c r="R455" s="29" t="str">
        <f>VLOOKUP(A455,'Hospitalisation Details'!$A$1:$T$2344,20,0)</f>
        <v>R1011</v>
      </c>
    </row>
    <row r="456" spans="1:18">
      <c r="A456" t="s">
        <v>1914</v>
      </c>
      <c r="B456" s="22" t="str">
        <f>VLOOKUP(A456,'Customer Names'!A456:$E$2335,4,0)</f>
        <v>Stemberger</v>
      </c>
      <c r="C456" s="25">
        <f>VLOOKUP(A456,'Hospitalisation Details'!$A$1:$T$2344,9,0)</f>
        <v>37131</v>
      </c>
      <c r="D456" s="26">
        <f>VLOOKUP(A456,'Hospitalisation Details'!$A$1:$T$2344,10,0)</f>
        <v>21</v>
      </c>
      <c r="E456" s="26">
        <f>VLOOKUP(A456,'Hospitalisation Details'!$A$1:$T$2344,11,0)</f>
        <v>0</v>
      </c>
      <c r="F456" s="28">
        <f>VLOOKUP(A456,'Medical Examinations'!$A$1:$L$2336,2,0)</f>
        <v>17.350000000000001</v>
      </c>
      <c r="G456" s="28">
        <f>VLOOKUP(A456,'Medical Examinations'!$A$1:$L$2336,4,0)</f>
        <v>5.03</v>
      </c>
      <c r="H456" s="30" t="str">
        <f>VLOOKUP(A456,'Medical Examinations'!$A$1:$L$2336,3,0)</f>
        <v>Underweight</v>
      </c>
      <c r="I456" s="30" t="str">
        <f>VLOOKUP(A456,'Medical Examinations'!$A$1:$L$2336,5,0)</f>
        <v>Normal</v>
      </c>
      <c r="J456" s="27" t="str">
        <f>VLOOKUP(A456,'Medical Examinations'!$A$1:$L$2336,6,0)</f>
        <v>yes</v>
      </c>
      <c r="K456" s="27" t="str">
        <f>VLOOKUP(A456,'Medical Examinations'!$A$1:$L$2336,7,0)</f>
        <v>No</v>
      </c>
      <c r="L456" s="27">
        <f>VLOOKUP(A456,'Medical Examinations'!$A$1:$L$2336,10,0)</f>
        <v>0</v>
      </c>
      <c r="M456" s="27" t="str">
        <f>VLOOKUP(A456,'Medical Examinations'!$A$1:$L$2336,12,0)</f>
        <v>yes</v>
      </c>
      <c r="N456" s="27" t="str">
        <f>VLOOKUP(A456,'Medical Examinations'!$A$1:$L$2336,8,0)</f>
        <v>No</v>
      </c>
      <c r="O456" s="29">
        <f>VLOOKUP(A456,'Hospitalisation Details'!$A$1:$T$2344,12,0)</f>
        <v>22097.62</v>
      </c>
      <c r="P456" s="29" t="str">
        <f>VLOOKUP(A456,'Hospitalisation Details'!$A$1:$T$2344,15,0)</f>
        <v>tier - 3</v>
      </c>
      <c r="Q456" s="29" t="str">
        <f>VLOOKUP(A456,'Hospitalisation Details'!$A$1:$T$2344,18,0)</f>
        <v>tier - 1</v>
      </c>
      <c r="R456" s="29" t="str">
        <f>VLOOKUP(A456,'Hospitalisation Details'!$A$1:$T$2344,20,0)</f>
        <v>R1011</v>
      </c>
    </row>
    <row r="457" spans="1:18">
      <c r="A457" t="s">
        <v>1913</v>
      </c>
      <c r="B457" s="22" t="str">
        <f>VLOOKUP(A457,'Customer Names'!A457:$E$2335,4,0)</f>
        <v>Chebet</v>
      </c>
      <c r="C457" s="25">
        <f>VLOOKUP(A457,'Hospitalisation Details'!$A$1:$T$2344,9,0)</f>
        <v>32795</v>
      </c>
      <c r="D457" s="26">
        <f>VLOOKUP(A457,'Hospitalisation Details'!$A$1:$T$2344,10,0)</f>
        <v>33</v>
      </c>
      <c r="E457" s="26">
        <f>VLOOKUP(A457,'Hospitalisation Details'!$A$1:$T$2344,11,0)</f>
        <v>0</v>
      </c>
      <c r="F457" s="28">
        <f>VLOOKUP(A457,'Medical Examinations'!$A$1:$L$2336,2,0)</f>
        <v>22.704999999999998</v>
      </c>
      <c r="G457" s="28">
        <f>VLOOKUP(A457,'Medical Examinations'!$A$1:$L$2336,4,0)</f>
        <v>5.27</v>
      </c>
      <c r="H457" s="30" t="str">
        <f>VLOOKUP(A457,'Medical Examinations'!$A$1:$L$2336,3,0)</f>
        <v>Normal weight</v>
      </c>
      <c r="I457" s="30" t="str">
        <f>VLOOKUP(A457,'Medical Examinations'!$A$1:$L$2336,5,0)</f>
        <v>Normal</v>
      </c>
      <c r="J457" s="27" t="str">
        <f>VLOOKUP(A457,'Medical Examinations'!$A$1:$L$2336,6,0)</f>
        <v>No</v>
      </c>
      <c r="K457" s="27" t="str">
        <f>VLOOKUP(A457,'Medical Examinations'!$A$1:$L$2336,7,0)</f>
        <v>No</v>
      </c>
      <c r="L457" s="27">
        <f>VLOOKUP(A457,'Medical Examinations'!$A$1:$L$2336,10,0)</f>
        <v>0</v>
      </c>
      <c r="M457" s="27" t="str">
        <f>VLOOKUP(A457,'Medical Examinations'!$A$1:$L$2336,12,0)</f>
        <v>No</v>
      </c>
      <c r="N457" s="27" t="str">
        <f>VLOOKUP(A457,'Medical Examinations'!$A$1:$L$2336,8,0)</f>
        <v>No</v>
      </c>
      <c r="O457" s="29">
        <f>VLOOKUP(A457,'Hospitalisation Details'!$A$1:$T$2344,12,0)</f>
        <v>21984.47</v>
      </c>
      <c r="P457" s="29" t="str">
        <f>VLOOKUP(A457,'Hospitalisation Details'!$A$1:$T$2344,15,0)</f>
        <v>tier - 3</v>
      </c>
      <c r="Q457" s="29" t="str">
        <f>VLOOKUP(A457,'Hospitalisation Details'!$A$1:$T$2344,18,0)</f>
        <v>tier - 1</v>
      </c>
      <c r="R457" s="29" t="str">
        <f>VLOOKUP(A457,'Hospitalisation Details'!$A$1:$T$2344,20,0)</f>
        <v>R1012</v>
      </c>
    </row>
    <row r="458" spans="1:18">
      <c r="A458" t="s">
        <v>1912</v>
      </c>
      <c r="B458" s="22" t="str">
        <f>VLOOKUP(A458,'Customer Names'!A458:$E$2335,4,0)</f>
        <v>Muir</v>
      </c>
      <c r="C458" s="25">
        <f>VLOOKUP(A458,'Hospitalisation Details'!$A$1:$T$2344,9,0)</f>
        <v>27747</v>
      </c>
      <c r="D458" s="26">
        <f>VLOOKUP(A458,'Hospitalisation Details'!$A$1:$T$2344,10,0)</f>
        <v>47</v>
      </c>
      <c r="E458" s="26">
        <f>VLOOKUP(A458,'Hospitalisation Details'!$A$1:$T$2344,11,0)</f>
        <v>1</v>
      </c>
      <c r="F458" s="28">
        <f>VLOOKUP(A458,'Medical Examinations'!$A$1:$L$2336,2,0)</f>
        <v>25.41</v>
      </c>
      <c r="G458" s="28">
        <f>VLOOKUP(A458,'Medical Examinations'!$A$1:$L$2336,4,0)</f>
        <v>10.53</v>
      </c>
      <c r="H458" s="30" t="str">
        <f>VLOOKUP(A458,'Medical Examinations'!$A$1:$L$2336,3,0)</f>
        <v>Overweight</v>
      </c>
      <c r="I458" s="30" t="str">
        <f>VLOOKUP(A458,'Medical Examinations'!$A$1:$L$2336,5,0)</f>
        <v>Diabetes</v>
      </c>
      <c r="J458" s="27" t="str">
        <f>VLOOKUP(A458,'Medical Examinations'!$A$1:$L$2336,6,0)</f>
        <v>yes</v>
      </c>
      <c r="K458" s="27" t="str">
        <f>VLOOKUP(A458,'Medical Examinations'!$A$1:$L$2336,7,0)</f>
        <v>No</v>
      </c>
      <c r="L458" s="27">
        <f>VLOOKUP(A458,'Medical Examinations'!$A$1:$L$2336,10,0)</f>
        <v>1</v>
      </c>
      <c r="M458" s="27" t="str">
        <f>VLOOKUP(A458,'Medical Examinations'!$A$1:$L$2336,12,0)</f>
        <v>yes</v>
      </c>
      <c r="N458" s="27" t="str">
        <f>VLOOKUP(A458,'Medical Examinations'!$A$1:$L$2336,8,0)</f>
        <v>No</v>
      </c>
      <c r="O458" s="29">
        <f>VLOOKUP(A458,'Hospitalisation Details'!$A$1:$T$2344,12,0)</f>
        <v>21978.68</v>
      </c>
      <c r="P458" s="29" t="str">
        <f>VLOOKUP(A458,'Hospitalisation Details'!$A$1:$T$2344,15,0)</f>
        <v>tier - 3</v>
      </c>
      <c r="Q458" s="29" t="str">
        <f>VLOOKUP(A458,'Hospitalisation Details'!$A$1:$T$2344,18,0)</f>
        <v>tier - 3</v>
      </c>
      <c r="R458" s="29" t="str">
        <f>VLOOKUP(A458,'Hospitalisation Details'!$A$1:$T$2344,20,0)</f>
        <v>R1013</v>
      </c>
    </row>
    <row r="459" spans="1:18">
      <c r="A459" t="s">
        <v>1911</v>
      </c>
      <c r="B459" s="22" t="str">
        <f>VLOOKUP(A459,'Customer Names'!A459:$E$2335,4,0)</f>
        <v>Yang</v>
      </c>
      <c r="C459" s="25">
        <f>VLOOKUP(A459,'Hospitalisation Details'!$A$1:$T$2344,9,0)</f>
        <v>37892</v>
      </c>
      <c r="D459" s="26">
        <f>VLOOKUP(A459,'Hospitalisation Details'!$A$1:$T$2344,10,0)</f>
        <v>19</v>
      </c>
      <c r="E459" s="26">
        <f>VLOOKUP(A459,'Hospitalisation Details'!$A$1:$T$2344,11,0)</f>
        <v>0</v>
      </c>
      <c r="F459" s="28">
        <f>VLOOKUP(A459,'Medical Examinations'!$A$1:$L$2336,2,0)</f>
        <v>18.23</v>
      </c>
      <c r="G459" s="28">
        <f>VLOOKUP(A459,'Medical Examinations'!$A$1:$L$2336,4,0)</f>
        <v>5.78</v>
      </c>
      <c r="H459" s="30" t="str">
        <f>VLOOKUP(A459,'Medical Examinations'!$A$1:$L$2336,3,0)</f>
        <v>Underweight</v>
      </c>
      <c r="I459" s="30" t="str">
        <f>VLOOKUP(A459,'Medical Examinations'!$A$1:$L$2336,5,0)</f>
        <v>Pre-diabetes</v>
      </c>
      <c r="J459" s="27" t="str">
        <f>VLOOKUP(A459,'Medical Examinations'!$A$1:$L$2336,6,0)</f>
        <v>No</v>
      </c>
      <c r="K459" s="27" t="str">
        <f>VLOOKUP(A459,'Medical Examinations'!$A$1:$L$2336,7,0)</f>
        <v>No</v>
      </c>
      <c r="L459" s="27">
        <f>VLOOKUP(A459,'Medical Examinations'!$A$1:$L$2336,10,0)</f>
        <v>1</v>
      </c>
      <c r="M459" s="27" t="str">
        <f>VLOOKUP(A459,'Medical Examinations'!$A$1:$L$2336,12,0)</f>
        <v>yes</v>
      </c>
      <c r="N459" s="27" t="str">
        <f>VLOOKUP(A459,'Medical Examinations'!$A$1:$L$2336,8,0)</f>
        <v>Yes</v>
      </c>
      <c r="O459" s="29">
        <f>VLOOKUP(A459,'Hospitalisation Details'!$A$1:$T$2344,12,0)</f>
        <v>21882.400000000001</v>
      </c>
      <c r="P459" s="29" t="str">
        <f>VLOOKUP(A459,'Hospitalisation Details'!$A$1:$T$2344,15,0)</f>
        <v>tier - 2</v>
      </c>
      <c r="Q459" s="29" t="str">
        <f>VLOOKUP(A459,'Hospitalisation Details'!$A$1:$T$2344,18,0)</f>
        <v>tier - 1</v>
      </c>
      <c r="R459" s="29" t="str">
        <f>VLOOKUP(A459,'Hospitalisation Details'!$A$1:$T$2344,20,0)</f>
        <v>R1011</v>
      </c>
    </row>
    <row r="460" spans="1:18">
      <c r="A460" t="s">
        <v>1910</v>
      </c>
      <c r="B460" s="22" t="str">
        <f>VLOOKUP(A460,'Customer Names'!A460:$E$2335,4,0)</f>
        <v>Gravel</v>
      </c>
      <c r="C460" s="25">
        <f>VLOOKUP(A460,'Hospitalisation Details'!$A$1:$T$2344,9,0)</f>
        <v>29084</v>
      </c>
      <c r="D460" s="26">
        <f>VLOOKUP(A460,'Hospitalisation Details'!$A$1:$T$2344,10,0)</f>
        <v>43</v>
      </c>
      <c r="E460" s="26">
        <f>VLOOKUP(A460,'Hospitalisation Details'!$A$1:$T$2344,11,0)</f>
        <v>2</v>
      </c>
      <c r="F460" s="28">
        <f>VLOOKUP(A460,'Medical Examinations'!$A$1:$L$2336,2,0)</f>
        <v>24.7</v>
      </c>
      <c r="G460" s="28">
        <f>VLOOKUP(A460,'Medical Examinations'!$A$1:$L$2336,4,0)</f>
        <v>4.3600000000000003</v>
      </c>
      <c r="H460" s="30" t="str">
        <f>VLOOKUP(A460,'Medical Examinations'!$A$1:$L$2336,3,0)</f>
        <v>Normal weight</v>
      </c>
      <c r="I460" s="30" t="str">
        <f>VLOOKUP(A460,'Medical Examinations'!$A$1:$L$2336,5,0)</f>
        <v>Normal</v>
      </c>
      <c r="J460" s="27" t="str">
        <f>VLOOKUP(A460,'Medical Examinations'!$A$1:$L$2336,6,0)</f>
        <v>No</v>
      </c>
      <c r="K460" s="27" t="str">
        <f>VLOOKUP(A460,'Medical Examinations'!$A$1:$L$2336,7,0)</f>
        <v>No</v>
      </c>
      <c r="L460" s="27">
        <f>VLOOKUP(A460,'Medical Examinations'!$A$1:$L$2336,10,0)</f>
        <v>1</v>
      </c>
      <c r="M460" s="27" t="str">
        <f>VLOOKUP(A460,'Medical Examinations'!$A$1:$L$2336,12,0)</f>
        <v>yes</v>
      </c>
      <c r="N460" s="27" t="str">
        <f>VLOOKUP(A460,'Medical Examinations'!$A$1:$L$2336,8,0)</f>
        <v>Yes</v>
      </c>
      <c r="O460" s="29">
        <f>VLOOKUP(A460,'Hospitalisation Details'!$A$1:$T$2344,12,0)</f>
        <v>21880.82</v>
      </c>
      <c r="P460" s="29" t="str">
        <f>VLOOKUP(A460,'Hospitalisation Details'!$A$1:$T$2344,15,0)</f>
        <v>tier - 3</v>
      </c>
      <c r="Q460" s="29" t="str">
        <f>VLOOKUP(A460,'Hospitalisation Details'!$A$1:$T$2344,18,0)</f>
        <v>tier - 1</v>
      </c>
      <c r="R460" s="29" t="str">
        <f>VLOOKUP(A460,'Hospitalisation Details'!$A$1:$T$2344,20,0)</f>
        <v>R1012</v>
      </c>
    </row>
    <row r="461" spans="1:18">
      <c r="A461" t="s">
        <v>1909</v>
      </c>
      <c r="B461" s="22" t="str">
        <f>VLOOKUP(A461,'Customer Names'!A461:$E$2335,4,0)</f>
        <v>Smith</v>
      </c>
      <c r="C461" s="25">
        <f>VLOOKUP(A461,'Hospitalisation Details'!$A$1:$T$2344,9,0)</f>
        <v>23250</v>
      </c>
      <c r="D461" s="26">
        <f>VLOOKUP(A461,'Hospitalisation Details'!$A$1:$T$2344,10,0)</f>
        <v>59</v>
      </c>
      <c r="E461" s="26">
        <f>VLOOKUP(A461,'Hospitalisation Details'!$A$1:$T$2344,11,0)</f>
        <v>0</v>
      </c>
      <c r="F461" s="28">
        <f>VLOOKUP(A461,'Medical Examinations'!$A$1:$L$2336,2,0)</f>
        <v>37.4</v>
      </c>
      <c r="G461" s="28">
        <f>VLOOKUP(A461,'Medical Examinations'!$A$1:$L$2336,4,0)</f>
        <v>9.7200000000000006</v>
      </c>
      <c r="H461" s="30" t="str">
        <f>VLOOKUP(A461,'Medical Examinations'!$A$1:$L$2336,3,0)</f>
        <v>Obesity</v>
      </c>
      <c r="I461" s="30" t="str">
        <f>VLOOKUP(A461,'Medical Examinations'!$A$1:$L$2336,5,0)</f>
        <v>Diabetes</v>
      </c>
      <c r="J461" s="27" t="str">
        <f>VLOOKUP(A461,'Medical Examinations'!$A$1:$L$2336,6,0)</f>
        <v>yes</v>
      </c>
      <c r="K461" s="27" t="str">
        <f>VLOOKUP(A461,'Medical Examinations'!$A$1:$L$2336,7,0)</f>
        <v>No</v>
      </c>
      <c r="L461" s="27">
        <f>VLOOKUP(A461,'Medical Examinations'!$A$1:$L$2336,10,0)</f>
        <v>1</v>
      </c>
      <c r="M461" s="27" t="str">
        <f>VLOOKUP(A461,'Medical Examinations'!$A$1:$L$2336,12,0)</f>
        <v>No</v>
      </c>
      <c r="N461" s="27" t="str">
        <f>VLOOKUP(A461,'Medical Examinations'!$A$1:$L$2336,8,0)</f>
        <v>Yes</v>
      </c>
      <c r="O461" s="29">
        <f>VLOOKUP(A461,'Hospitalisation Details'!$A$1:$T$2344,12,0)</f>
        <v>21797</v>
      </c>
      <c r="P461" s="29" t="str">
        <f>VLOOKUP(A461,'Hospitalisation Details'!$A$1:$T$2344,15,0)</f>
        <v>tier - 3</v>
      </c>
      <c r="Q461" s="29" t="str">
        <f>VLOOKUP(A461,'Hospitalisation Details'!$A$1:$T$2344,18,0)</f>
        <v>tier - 1</v>
      </c>
      <c r="R461" s="29" t="str">
        <f>VLOOKUP(A461,'Hospitalisation Details'!$A$1:$T$2344,20,0)</f>
        <v>R1011</v>
      </c>
    </row>
    <row r="462" spans="1:18">
      <c r="A462" t="s">
        <v>1908</v>
      </c>
      <c r="B462" s="22" t="str">
        <f>VLOOKUP(A462,'Customer Names'!A462:$E$2335,4,0)</f>
        <v>Williams</v>
      </c>
      <c r="C462" s="25">
        <f>VLOOKUP(A462,'Hospitalisation Details'!$A$1:$T$2344,9,0)</f>
        <v>29126</v>
      </c>
      <c r="D462" s="26">
        <f>VLOOKUP(A462,'Hospitalisation Details'!$A$1:$T$2344,10,0)</f>
        <v>43</v>
      </c>
      <c r="E462" s="26">
        <f>VLOOKUP(A462,'Hospitalisation Details'!$A$1:$T$2344,11,0)</f>
        <v>0</v>
      </c>
      <c r="F462" s="28">
        <f>VLOOKUP(A462,'Medical Examinations'!$A$1:$L$2336,2,0)</f>
        <v>26.885000000000002</v>
      </c>
      <c r="G462" s="28">
        <f>VLOOKUP(A462,'Medical Examinations'!$A$1:$L$2336,4,0)</f>
        <v>5.18</v>
      </c>
      <c r="H462" s="30" t="str">
        <f>VLOOKUP(A462,'Medical Examinations'!$A$1:$L$2336,3,0)</f>
        <v>Overweight</v>
      </c>
      <c r="I462" s="30" t="str">
        <f>VLOOKUP(A462,'Medical Examinations'!$A$1:$L$2336,5,0)</f>
        <v>Normal</v>
      </c>
      <c r="J462" s="27" t="str">
        <f>VLOOKUP(A462,'Medical Examinations'!$A$1:$L$2336,6,0)</f>
        <v>No</v>
      </c>
      <c r="K462" s="27" t="str">
        <f>VLOOKUP(A462,'Medical Examinations'!$A$1:$L$2336,7,0)</f>
        <v>No</v>
      </c>
      <c r="L462" s="27">
        <f>VLOOKUP(A462,'Medical Examinations'!$A$1:$L$2336,10,0)</f>
        <v>1</v>
      </c>
      <c r="M462" s="27" t="str">
        <f>VLOOKUP(A462,'Medical Examinations'!$A$1:$L$2336,12,0)</f>
        <v>yes</v>
      </c>
      <c r="N462" s="27" t="str">
        <f>VLOOKUP(A462,'Medical Examinations'!$A$1:$L$2336,8,0)</f>
        <v>Yes</v>
      </c>
      <c r="O462" s="29">
        <f>VLOOKUP(A462,'Hospitalisation Details'!$A$1:$T$2344,12,0)</f>
        <v>21774.32</v>
      </c>
      <c r="P462" s="29" t="str">
        <f>VLOOKUP(A462,'Hospitalisation Details'!$A$1:$T$2344,15,0)</f>
        <v>tier - 3</v>
      </c>
      <c r="Q462" s="29" t="str">
        <f>VLOOKUP(A462,'Hospitalisation Details'!$A$1:$T$2344,18,0)</f>
        <v>tier - 2</v>
      </c>
      <c r="R462" s="29" t="str">
        <f>VLOOKUP(A462,'Hospitalisation Details'!$A$1:$T$2344,20,0)</f>
        <v>R1012</v>
      </c>
    </row>
    <row r="463" spans="1:18">
      <c r="A463" t="s">
        <v>1907</v>
      </c>
      <c r="B463" s="22" t="str">
        <f>VLOOKUP(A463,'Customer Names'!A463:$E$2335,4,0)</f>
        <v>Meyer</v>
      </c>
      <c r="C463" s="25">
        <f>VLOOKUP(A463,'Hospitalisation Details'!$A$1:$T$2344,9,0)</f>
        <v>29118</v>
      </c>
      <c r="D463" s="26">
        <f>VLOOKUP(A463,'Hospitalisation Details'!$A$1:$T$2344,10,0)</f>
        <v>43</v>
      </c>
      <c r="E463" s="26">
        <f>VLOOKUP(A463,'Hospitalisation Details'!$A$1:$T$2344,11,0)</f>
        <v>1</v>
      </c>
      <c r="F463" s="28">
        <f>VLOOKUP(A463,'Medical Examinations'!$A$1:$L$2336,2,0)</f>
        <v>25.27</v>
      </c>
      <c r="G463" s="28">
        <f>VLOOKUP(A463,'Medical Examinations'!$A$1:$L$2336,4,0)</f>
        <v>5.29</v>
      </c>
      <c r="H463" s="30" t="str">
        <f>VLOOKUP(A463,'Medical Examinations'!$A$1:$L$2336,3,0)</f>
        <v>Overweight</v>
      </c>
      <c r="I463" s="30" t="str">
        <f>VLOOKUP(A463,'Medical Examinations'!$A$1:$L$2336,5,0)</f>
        <v>Normal</v>
      </c>
      <c r="J463" s="27" t="str">
        <f>VLOOKUP(A463,'Medical Examinations'!$A$1:$L$2336,6,0)</f>
        <v>No</v>
      </c>
      <c r="K463" s="27" t="str">
        <f>VLOOKUP(A463,'Medical Examinations'!$A$1:$L$2336,7,0)</f>
        <v>No</v>
      </c>
      <c r="L463" s="27">
        <f>VLOOKUP(A463,'Medical Examinations'!$A$1:$L$2336,10,0)</f>
        <v>1</v>
      </c>
      <c r="M463" s="27" t="str">
        <f>VLOOKUP(A463,'Medical Examinations'!$A$1:$L$2336,12,0)</f>
        <v>yes</v>
      </c>
      <c r="N463" s="27" t="str">
        <f>VLOOKUP(A463,'Medical Examinations'!$A$1:$L$2336,8,0)</f>
        <v>Yes</v>
      </c>
      <c r="O463" s="29">
        <f>VLOOKUP(A463,'Hospitalisation Details'!$A$1:$T$2344,12,0)</f>
        <v>21771.34</v>
      </c>
      <c r="P463" s="29" t="str">
        <f>VLOOKUP(A463,'Hospitalisation Details'!$A$1:$T$2344,15,0)</f>
        <v>tier - 3</v>
      </c>
      <c r="Q463" s="29" t="str">
        <f>VLOOKUP(A463,'Hospitalisation Details'!$A$1:$T$2344,18,0)</f>
        <v>tier - 1</v>
      </c>
      <c r="R463" s="29" t="str">
        <f>VLOOKUP(A463,'Hospitalisation Details'!$A$1:$T$2344,20,0)</f>
        <v>R1024</v>
      </c>
    </row>
    <row r="464" spans="1:18">
      <c r="A464" t="s">
        <v>1906</v>
      </c>
      <c r="B464" s="22" t="str">
        <f>VLOOKUP(A464,'Customer Names'!A464:$E$2335,4,0)</f>
        <v>Jamieson</v>
      </c>
      <c r="C464" s="25">
        <f>VLOOKUP(A464,'Hospitalisation Details'!$A$1:$T$2344,9,0)</f>
        <v>27959</v>
      </c>
      <c r="D464" s="26">
        <f>VLOOKUP(A464,'Hospitalisation Details'!$A$1:$T$2344,10,0)</f>
        <v>46</v>
      </c>
      <c r="E464" s="26">
        <f>VLOOKUP(A464,'Hospitalisation Details'!$A$1:$T$2344,11,0)</f>
        <v>1</v>
      </c>
      <c r="F464" s="28">
        <f>VLOOKUP(A464,'Medical Examinations'!$A$1:$L$2336,2,0)</f>
        <v>23.655000000000001</v>
      </c>
      <c r="G464" s="28">
        <f>VLOOKUP(A464,'Medical Examinations'!$A$1:$L$2336,4,0)</f>
        <v>4.8600000000000003</v>
      </c>
      <c r="H464" s="30" t="str">
        <f>VLOOKUP(A464,'Medical Examinations'!$A$1:$L$2336,3,0)</f>
        <v>Normal weight</v>
      </c>
      <c r="I464" s="30" t="str">
        <f>VLOOKUP(A464,'Medical Examinations'!$A$1:$L$2336,5,0)</f>
        <v>Normal</v>
      </c>
      <c r="J464" s="27" t="str">
        <f>VLOOKUP(A464,'Medical Examinations'!$A$1:$L$2336,6,0)</f>
        <v>yes</v>
      </c>
      <c r="K464" s="27" t="str">
        <f>VLOOKUP(A464,'Medical Examinations'!$A$1:$L$2336,7,0)</f>
        <v>No</v>
      </c>
      <c r="L464" s="27">
        <f>VLOOKUP(A464,'Medical Examinations'!$A$1:$L$2336,10,0)</f>
        <v>0</v>
      </c>
      <c r="M464" s="27" t="str">
        <f>VLOOKUP(A464,'Medical Examinations'!$A$1:$L$2336,12,0)</f>
        <v>yes</v>
      </c>
      <c r="N464" s="27" t="str">
        <f>VLOOKUP(A464,'Medical Examinations'!$A$1:$L$2336,8,0)</f>
        <v>No</v>
      </c>
      <c r="O464" s="29">
        <f>VLOOKUP(A464,'Hospitalisation Details'!$A$1:$T$2344,12,0)</f>
        <v>21677.279999999999</v>
      </c>
      <c r="P464" s="29" t="str">
        <f>VLOOKUP(A464,'Hospitalisation Details'!$A$1:$T$2344,15,0)</f>
        <v>tier - 3</v>
      </c>
      <c r="Q464" s="29" t="str">
        <f>VLOOKUP(A464,'Hospitalisation Details'!$A$1:$T$2344,18,0)</f>
        <v>tier - 1</v>
      </c>
      <c r="R464" s="29" t="str">
        <f>VLOOKUP(A464,'Hospitalisation Details'!$A$1:$T$2344,20,0)</f>
        <v>R1012</v>
      </c>
    </row>
    <row r="465" spans="1:18">
      <c r="A465" t="s">
        <v>1905</v>
      </c>
      <c r="B465" s="22" t="str">
        <f>VLOOKUP(A465,'Customer Names'!A465:$E$2335,4,0)</f>
        <v>Dufeal</v>
      </c>
      <c r="C465" s="25">
        <f>VLOOKUP(A465,'Hospitalisation Details'!$A$1:$T$2344,9,0)</f>
        <v>22966</v>
      </c>
      <c r="D465" s="26">
        <f>VLOOKUP(A465,'Hospitalisation Details'!$A$1:$T$2344,10,0)</f>
        <v>60</v>
      </c>
      <c r="E465" s="26">
        <f>VLOOKUP(A465,'Hospitalisation Details'!$A$1:$T$2344,11,0)</f>
        <v>0</v>
      </c>
      <c r="F465" s="28">
        <f>VLOOKUP(A465,'Medical Examinations'!$A$1:$L$2336,2,0)</f>
        <v>55.05</v>
      </c>
      <c r="G465" s="28">
        <f>VLOOKUP(A465,'Medical Examinations'!$A$1:$L$2336,4,0)</f>
        <v>7.66</v>
      </c>
      <c r="H465" s="30" t="str">
        <f>VLOOKUP(A465,'Medical Examinations'!$A$1:$L$2336,3,0)</f>
        <v>Obesity</v>
      </c>
      <c r="I465" s="30" t="str">
        <f>VLOOKUP(A465,'Medical Examinations'!$A$1:$L$2336,5,0)</f>
        <v>Diabetes</v>
      </c>
      <c r="J465" s="27" t="str">
        <f>VLOOKUP(A465,'Medical Examinations'!$A$1:$L$2336,6,0)</f>
        <v>No</v>
      </c>
      <c r="K465" s="27" t="str">
        <f>VLOOKUP(A465,'Medical Examinations'!$A$1:$L$2336,7,0)</f>
        <v>No</v>
      </c>
      <c r="L465" s="27">
        <f>VLOOKUP(A465,'Medical Examinations'!$A$1:$L$2336,10,0)</f>
        <v>0</v>
      </c>
      <c r="M465" s="27" t="str">
        <f>VLOOKUP(A465,'Medical Examinations'!$A$1:$L$2336,12,0)</f>
        <v>No</v>
      </c>
      <c r="N465" s="27" t="str">
        <f>VLOOKUP(A465,'Medical Examinations'!$A$1:$L$2336,8,0)</f>
        <v>No</v>
      </c>
      <c r="O465" s="29">
        <f>VLOOKUP(A465,'Hospitalisation Details'!$A$1:$T$2344,12,0)</f>
        <v>21661.16</v>
      </c>
      <c r="P465" s="29" t="str">
        <f>VLOOKUP(A465,'Hospitalisation Details'!$A$1:$T$2344,15,0)</f>
        <v>tier - 2</v>
      </c>
      <c r="Q465" s="29" t="str">
        <f>VLOOKUP(A465,'Hospitalisation Details'!$A$1:$T$2344,18,0)</f>
        <v>tier - 2</v>
      </c>
      <c r="R465" s="29" t="str">
        <f>VLOOKUP(A465,'Hospitalisation Details'!$A$1:$T$2344,20,0)</f>
        <v>R1012</v>
      </c>
    </row>
    <row r="466" spans="1:18">
      <c r="A466" t="s">
        <v>1904</v>
      </c>
      <c r="B466" s="22" t="str">
        <f>VLOOKUP(A466,'Customer Names'!A466:$E$2335,4,0)</f>
        <v>Sansonetti</v>
      </c>
      <c r="C466" s="25">
        <f>VLOOKUP(A466,'Hospitalisation Details'!$A$1:$T$2344,9,0)</f>
        <v>30675</v>
      </c>
      <c r="D466" s="26">
        <f>VLOOKUP(A466,'Hospitalisation Details'!$A$1:$T$2344,10,0)</f>
        <v>39</v>
      </c>
      <c r="E466" s="26">
        <f>VLOOKUP(A466,'Hospitalisation Details'!$A$1:$T$2344,11,0)</f>
        <v>3</v>
      </c>
      <c r="F466" s="28">
        <f>VLOOKUP(A466,'Medical Examinations'!$A$1:$L$2336,2,0)</f>
        <v>24.89</v>
      </c>
      <c r="G466" s="28">
        <f>VLOOKUP(A466,'Medical Examinations'!$A$1:$L$2336,4,0)</f>
        <v>6.1</v>
      </c>
      <c r="H466" s="30" t="str">
        <f>VLOOKUP(A466,'Medical Examinations'!$A$1:$L$2336,3,0)</f>
        <v>Normal weight</v>
      </c>
      <c r="I466" s="30" t="str">
        <f>VLOOKUP(A466,'Medical Examinations'!$A$1:$L$2336,5,0)</f>
        <v>Pre-diabetes</v>
      </c>
      <c r="J466" s="27" t="str">
        <f>VLOOKUP(A466,'Medical Examinations'!$A$1:$L$2336,6,0)</f>
        <v>yes</v>
      </c>
      <c r="K466" s="27" t="str">
        <f>VLOOKUP(A466,'Medical Examinations'!$A$1:$L$2336,7,0)</f>
        <v>No</v>
      </c>
      <c r="L466" s="27">
        <f>VLOOKUP(A466,'Medical Examinations'!$A$1:$L$2336,10,0)</f>
        <v>1</v>
      </c>
      <c r="M466" s="27" t="str">
        <f>VLOOKUP(A466,'Medical Examinations'!$A$1:$L$2336,12,0)</f>
        <v>yes</v>
      </c>
      <c r="N466" s="27" t="str">
        <f>VLOOKUP(A466,'Medical Examinations'!$A$1:$L$2336,8,0)</f>
        <v>Yes</v>
      </c>
      <c r="O466" s="29">
        <f>VLOOKUP(A466,'Hospitalisation Details'!$A$1:$T$2344,12,0)</f>
        <v>21659.93</v>
      </c>
      <c r="P466" s="29" t="str">
        <f>VLOOKUP(A466,'Hospitalisation Details'!$A$1:$T$2344,15,0)</f>
        <v>tier - 3</v>
      </c>
      <c r="Q466" s="29" t="str">
        <f>VLOOKUP(A466,'Hospitalisation Details'!$A$1:$T$2344,18,0)</f>
        <v>tier - 3</v>
      </c>
      <c r="R466" s="29" t="str">
        <f>VLOOKUP(A466,'Hospitalisation Details'!$A$1:$T$2344,20,0)</f>
        <v>R1024</v>
      </c>
    </row>
    <row r="467" spans="1:18">
      <c r="A467" t="s">
        <v>1903</v>
      </c>
      <c r="B467" s="22" t="str">
        <f>VLOOKUP(A467,'Customer Names'!A467:$E$2335,4,0)</f>
        <v>Koneazny</v>
      </c>
      <c r="C467" s="25">
        <f>VLOOKUP(A467,'Hospitalisation Details'!$A$1:$T$2344,9,0)</f>
        <v>36323</v>
      </c>
      <c r="D467" s="26">
        <f>VLOOKUP(A467,'Hospitalisation Details'!$A$1:$T$2344,10,0)</f>
        <v>23</v>
      </c>
      <c r="E467" s="26">
        <f>VLOOKUP(A467,'Hospitalisation Details'!$A$1:$T$2344,11,0)</f>
        <v>0</v>
      </c>
      <c r="F467" s="28">
        <f>VLOOKUP(A467,'Medical Examinations'!$A$1:$L$2336,2,0)</f>
        <v>18.715</v>
      </c>
      <c r="G467" s="28">
        <f>VLOOKUP(A467,'Medical Examinations'!$A$1:$L$2336,4,0)</f>
        <v>4.4400000000000004</v>
      </c>
      <c r="H467" s="30" t="str">
        <f>VLOOKUP(A467,'Medical Examinations'!$A$1:$L$2336,3,0)</f>
        <v>Normal weight</v>
      </c>
      <c r="I467" s="30" t="str">
        <f>VLOOKUP(A467,'Medical Examinations'!$A$1:$L$2336,5,0)</f>
        <v>Normal</v>
      </c>
      <c r="J467" s="27" t="str">
        <f>VLOOKUP(A467,'Medical Examinations'!$A$1:$L$2336,6,0)</f>
        <v>No</v>
      </c>
      <c r="K467" s="27" t="str">
        <f>VLOOKUP(A467,'Medical Examinations'!$A$1:$L$2336,7,0)</f>
        <v>No</v>
      </c>
      <c r="L467" s="27">
        <f>VLOOKUP(A467,'Medical Examinations'!$A$1:$L$2336,10,0)</f>
        <v>0</v>
      </c>
      <c r="M467" s="27" t="str">
        <f>VLOOKUP(A467,'Medical Examinations'!$A$1:$L$2336,12,0)</f>
        <v>No</v>
      </c>
      <c r="N467" s="27" t="str">
        <f>VLOOKUP(A467,'Medical Examinations'!$A$1:$L$2336,8,0)</f>
        <v>No</v>
      </c>
      <c r="O467" s="29">
        <f>VLOOKUP(A467,'Hospitalisation Details'!$A$1:$T$2344,12,0)</f>
        <v>21595.38</v>
      </c>
      <c r="P467" s="29" t="str">
        <f>VLOOKUP(A467,'Hospitalisation Details'!$A$1:$T$2344,15,0)</f>
        <v>tier - 2</v>
      </c>
      <c r="Q467" s="29" t="str">
        <f>VLOOKUP(A467,'Hospitalisation Details'!$A$1:$T$2344,18,0)</f>
        <v>tier - 3</v>
      </c>
      <c r="R467" s="29" t="str">
        <f>VLOOKUP(A467,'Hospitalisation Details'!$A$1:$T$2344,20,0)</f>
        <v>R1012</v>
      </c>
    </row>
    <row r="468" spans="1:18">
      <c r="A468" t="s">
        <v>1902</v>
      </c>
      <c r="B468" s="22" t="str">
        <f>VLOOKUP(A468,'Customer Names'!A468:$E$2335,4,0)</f>
        <v>Johnson</v>
      </c>
      <c r="C468" s="25">
        <f>VLOOKUP(A468,'Hospitalisation Details'!$A$1:$T$2344,9,0)</f>
        <v>33198</v>
      </c>
      <c r="D468" s="26">
        <f>VLOOKUP(A468,'Hospitalisation Details'!$A$1:$T$2344,10,0)</f>
        <v>32</v>
      </c>
      <c r="E468" s="26">
        <f>VLOOKUP(A468,'Hospitalisation Details'!$A$1:$T$2344,11,0)</f>
        <v>4</v>
      </c>
      <c r="F468" s="28">
        <f>VLOOKUP(A468,'Medical Examinations'!$A$1:$L$2336,2,0)</f>
        <v>28.12</v>
      </c>
      <c r="G468" s="28">
        <f>VLOOKUP(A468,'Medical Examinations'!$A$1:$L$2336,4,0)</f>
        <v>6.15</v>
      </c>
      <c r="H468" s="30" t="str">
        <f>VLOOKUP(A468,'Medical Examinations'!$A$1:$L$2336,3,0)</f>
        <v>Overweight</v>
      </c>
      <c r="I468" s="30" t="str">
        <f>VLOOKUP(A468,'Medical Examinations'!$A$1:$L$2336,5,0)</f>
        <v>Pre-diabetes</v>
      </c>
      <c r="J468" s="27" t="str">
        <f>VLOOKUP(A468,'Medical Examinations'!$A$1:$L$2336,6,0)</f>
        <v>No</v>
      </c>
      <c r="K468" s="27" t="str">
        <f>VLOOKUP(A468,'Medical Examinations'!$A$1:$L$2336,7,0)</f>
        <v>No</v>
      </c>
      <c r="L468" s="27">
        <f>VLOOKUP(A468,'Medical Examinations'!$A$1:$L$2336,10,0)</f>
        <v>0</v>
      </c>
      <c r="M468" s="27" t="str">
        <f>VLOOKUP(A468,'Medical Examinations'!$A$1:$L$2336,12,0)</f>
        <v>yes</v>
      </c>
      <c r="N468" s="27" t="str">
        <f>VLOOKUP(A468,'Medical Examinations'!$A$1:$L$2336,8,0)</f>
        <v>No</v>
      </c>
      <c r="O468" s="29">
        <f>VLOOKUP(A468,'Hospitalisation Details'!$A$1:$T$2344,12,0)</f>
        <v>21472.48</v>
      </c>
      <c r="P468" s="29" t="str">
        <f>VLOOKUP(A468,'Hospitalisation Details'!$A$1:$T$2344,15,0)</f>
        <v>tier - 2</v>
      </c>
      <c r="Q468" s="29" t="str">
        <f>VLOOKUP(A468,'Hospitalisation Details'!$A$1:$T$2344,18,0)</f>
        <v>tier - 2</v>
      </c>
      <c r="R468" s="29" t="str">
        <f>VLOOKUP(A468,'Hospitalisation Details'!$A$1:$T$2344,20,0)</f>
        <v>R1012</v>
      </c>
    </row>
    <row r="469" spans="1:18">
      <c r="A469" t="s">
        <v>1901</v>
      </c>
      <c r="B469" s="22" t="str">
        <f>VLOOKUP(A469,'Customer Names'!A469:$E$2335,4,0)</f>
        <v>Glasson</v>
      </c>
      <c r="C469" s="25">
        <f>VLOOKUP(A469,'Hospitalisation Details'!$A$1:$T$2344,9,0)</f>
        <v>29468</v>
      </c>
      <c r="D469" s="26">
        <f>VLOOKUP(A469,'Hospitalisation Details'!$A$1:$T$2344,10,0)</f>
        <v>42</v>
      </c>
      <c r="E469" s="26">
        <f>VLOOKUP(A469,'Hospitalisation Details'!$A$1:$T$2344,11,0)</f>
        <v>0</v>
      </c>
      <c r="F469" s="28">
        <f>VLOOKUP(A469,'Medical Examinations'!$A$1:$L$2336,2,0)</f>
        <v>26.6</v>
      </c>
      <c r="G469" s="28">
        <f>VLOOKUP(A469,'Medical Examinations'!$A$1:$L$2336,4,0)</f>
        <v>4.53</v>
      </c>
      <c r="H469" s="30" t="str">
        <f>VLOOKUP(A469,'Medical Examinations'!$A$1:$L$2336,3,0)</f>
        <v>Overweight</v>
      </c>
      <c r="I469" s="30" t="str">
        <f>VLOOKUP(A469,'Medical Examinations'!$A$1:$L$2336,5,0)</f>
        <v>Normal</v>
      </c>
      <c r="J469" s="27" t="str">
        <f>VLOOKUP(A469,'Medical Examinations'!$A$1:$L$2336,6,0)</f>
        <v>No</v>
      </c>
      <c r="K469" s="27" t="str">
        <f>VLOOKUP(A469,'Medical Examinations'!$A$1:$L$2336,7,0)</f>
        <v>No</v>
      </c>
      <c r="L469" s="27">
        <f>VLOOKUP(A469,'Medical Examinations'!$A$1:$L$2336,10,0)</f>
        <v>0</v>
      </c>
      <c r="M469" s="27" t="str">
        <f>VLOOKUP(A469,'Medical Examinations'!$A$1:$L$2336,12,0)</f>
        <v>yes</v>
      </c>
      <c r="N469" s="27" t="str">
        <f>VLOOKUP(A469,'Medical Examinations'!$A$1:$L$2336,8,0)</f>
        <v>No</v>
      </c>
      <c r="O469" s="29">
        <f>VLOOKUP(A469,'Hospitalisation Details'!$A$1:$T$2344,12,0)</f>
        <v>21348.71</v>
      </c>
      <c r="P469" s="29" t="str">
        <f>VLOOKUP(A469,'Hospitalisation Details'!$A$1:$T$2344,15,0)</f>
        <v>tier - 2</v>
      </c>
      <c r="Q469" s="29" t="str">
        <f>VLOOKUP(A469,'Hospitalisation Details'!$A$1:$T$2344,18,0)</f>
        <v>tier - 1</v>
      </c>
      <c r="R469" s="29" t="str">
        <f>VLOOKUP(A469,'Hospitalisation Details'!$A$1:$T$2344,20,0)</f>
        <v>R1012</v>
      </c>
    </row>
    <row r="470" spans="1:18">
      <c r="A470" t="s">
        <v>1900</v>
      </c>
      <c r="B470" s="22" t="str">
        <f>VLOOKUP(A470,'Customer Names'!A470:$E$2335,4,0)</f>
        <v>Canitz</v>
      </c>
      <c r="C470" s="25">
        <f>VLOOKUP(A470,'Hospitalisation Details'!$A$1:$T$2344,9,0)</f>
        <v>38203</v>
      </c>
      <c r="D470" s="26">
        <f>VLOOKUP(A470,'Hospitalisation Details'!$A$1:$T$2344,10,0)</f>
        <v>18</v>
      </c>
      <c r="E470" s="26">
        <f>VLOOKUP(A470,'Hospitalisation Details'!$A$1:$T$2344,11,0)</f>
        <v>0</v>
      </c>
      <c r="F470" s="28">
        <f>VLOOKUP(A470,'Medical Examinations'!$A$1:$L$2336,2,0)</f>
        <v>30.114999999999998</v>
      </c>
      <c r="G470" s="28">
        <f>VLOOKUP(A470,'Medical Examinations'!$A$1:$L$2336,4,0)</f>
        <v>5.48</v>
      </c>
      <c r="H470" s="30" t="str">
        <f>VLOOKUP(A470,'Medical Examinations'!$A$1:$L$2336,3,0)</f>
        <v>Obesity</v>
      </c>
      <c r="I470" s="30" t="str">
        <f>VLOOKUP(A470,'Medical Examinations'!$A$1:$L$2336,5,0)</f>
        <v>Normal</v>
      </c>
      <c r="J470" s="27" t="str">
        <f>VLOOKUP(A470,'Medical Examinations'!$A$1:$L$2336,6,0)</f>
        <v>No</v>
      </c>
      <c r="K470" s="27" t="str">
        <f>VLOOKUP(A470,'Medical Examinations'!$A$1:$L$2336,7,0)</f>
        <v>yes</v>
      </c>
      <c r="L470" s="27">
        <f>VLOOKUP(A470,'Medical Examinations'!$A$1:$L$2336,10,0)</f>
        <v>1</v>
      </c>
      <c r="M470" s="27" t="str">
        <f>VLOOKUP(A470,'Medical Examinations'!$A$1:$L$2336,12,0)</f>
        <v>No</v>
      </c>
      <c r="N470" s="27" t="str">
        <f>VLOOKUP(A470,'Medical Examinations'!$A$1:$L$2336,8,0)</f>
        <v>No</v>
      </c>
      <c r="O470" s="29">
        <f>VLOOKUP(A470,'Hospitalisation Details'!$A$1:$T$2344,12,0)</f>
        <v>21344.85</v>
      </c>
      <c r="P470" s="29" t="str">
        <f>VLOOKUP(A470,'Hospitalisation Details'!$A$1:$T$2344,15,0)</f>
        <v>tier - 3</v>
      </c>
      <c r="Q470" s="29" t="str">
        <f>VLOOKUP(A470,'Hospitalisation Details'!$A$1:$T$2344,18,0)</f>
        <v>tier - 1</v>
      </c>
      <c r="R470" s="29" t="str">
        <f>VLOOKUP(A470,'Hospitalisation Details'!$A$1:$T$2344,20,0)</f>
        <v>R1024</v>
      </c>
    </row>
    <row r="471" spans="1:18">
      <c r="A471" t="s">
        <v>1899</v>
      </c>
      <c r="B471" s="22" t="str">
        <f>VLOOKUP(A471,'Customer Names'!A471:$E$2335,4,0)</f>
        <v>Li</v>
      </c>
      <c r="C471" s="25">
        <f>VLOOKUP(A471,'Hospitalisation Details'!$A$1:$T$2344,9,0)</f>
        <v>29565</v>
      </c>
      <c r="D471" s="26">
        <f>VLOOKUP(A471,'Hospitalisation Details'!$A$1:$T$2344,10,0)</f>
        <v>42</v>
      </c>
      <c r="E471" s="26">
        <f>VLOOKUP(A471,'Hospitalisation Details'!$A$1:$T$2344,11,0)</f>
        <v>2</v>
      </c>
      <c r="F471" s="28">
        <f>VLOOKUP(A471,'Medical Examinations'!$A$1:$L$2336,2,0)</f>
        <v>24.605</v>
      </c>
      <c r="G471" s="28">
        <f>VLOOKUP(A471,'Medical Examinations'!$A$1:$L$2336,4,0)</f>
        <v>5.48</v>
      </c>
      <c r="H471" s="30" t="str">
        <f>VLOOKUP(A471,'Medical Examinations'!$A$1:$L$2336,3,0)</f>
        <v>Normal weight</v>
      </c>
      <c r="I471" s="30" t="str">
        <f>VLOOKUP(A471,'Medical Examinations'!$A$1:$L$2336,5,0)</f>
        <v>Normal</v>
      </c>
      <c r="J471" s="27" t="str">
        <f>VLOOKUP(A471,'Medical Examinations'!$A$1:$L$2336,6,0)</f>
        <v>No</v>
      </c>
      <c r="K471" s="27" t="str">
        <f>VLOOKUP(A471,'Medical Examinations'!$A$1:$L$2336,7,0)</f>
        <v>No</v>
      </c>
      <c r="L471" s="27">
        <f>VLOOKUP(A471,'Medical Examinations'!$A$1:$L$2336,10,0)</f>
        <v>0</v>
      </c>
      <c r="M471" s="27" t="str">
        <f>VLOOKUP(A471,'Medical Examinations'!$A$1:$L$2336,12,0)</f>
        <v>yes</v>
      </c>
      <c r="N471" s="27" t="str">
        <f>VLOOKUP(A471,'Medical Examinations'!$A$1:$L$2336,8,0)</f>
        <v>No</v>
      </c>
      <c r="O471" s="29">
        <f>VLOOKUP(A471,'Hospitalisation Details'!$A$1:$T$2344,12,0)</f>
        <v>21259.38</v>
      </c>
      <c r="P471" s="29" t="str">
        <f>VLOOKUP(A471,'Hospitalisation Details'!$A$1:$T$2344,15,0)</f>
        <v>tier - 3</v>
      </c>
      <c r="Q471" s="29" t="str">
        <f>VLOOKUP(A471,'Hospitalisation Details'!$A$1:$T$2344,18,0)</f>
        <v>tier - 3</v>
      </c>
      <c r="R471" s="29" t="str">
        <f>VLOOKUP(A471,'Hospitalisation Details'!$A$1:$T$2344,20,0)</f>
        <v>R1019</v>
      </c>
    </row>
    <row r="472" spans="1:18">
      <c r="A472" t="s">
        <v>1898</v>
      </c>
      <c r="B472" s="22" t="str">
        <f>VLOOKUP(A472,'Customer Names'!A472:$E$2335,4,0)</f>
        <v>Parsons</v>
      </c>
      <c r="C472" s="25">
        <f>VLOOKUP(A472,'Hospitalisation Details'!$A$1:$T$2344,9,0)</f>
        <v>27275</v>
      </c>
      <c r="D472" s="26">
        <f>VLOOKUP(A472,'Hospitalisation Details'!$A$1:$T$2344,10,0)</f>
        <v>48</v>
      </c>
      <c r="E472" s="26">
        <f>VLOOKUP(A472,'Hospitalisation Details'!$A$1:$T$2344,11,0)</f>
        <v>0</v>
      </c>
      <c r="F472" s="28">
        <f>VLOOKUP(A472,'Medical Examinations'!$A$1:$L$2336,2,0)</f>
        <v>29.6</v>
      </c>
      <c r="G472" s="28">
        <f>VLOOKUP(A472,'Medical Examinations'!$A$1:$L$2336,4,0)</f>
        <v>8.1</v>
      </c>
      <c r="H472" s="30" t="str">
        <f>VLOOKUP(A472,'Medical Examinations'!$A$1:$L$2336,3,0)</f>
        <v>Overweight</v>
      </c>
      <c r="I472" s="30" t="str">
        <f>VLOOKUP(A472,'Medical Examinations'!$A$1:$L$2336,5,0)</f>
        <v>Diabetes</v>
      </c>
      <c r="J472" s="27" t="str">
        <f>VLOOKUP(A472,'Medical Examinations'!$A$1:$L$2336,6,0)</f>
        <v>No</v>
      </c>
      <c r="K472" s="27" t="str">
        <f>VLOOKUP(A472,'Medical Examinations'!$A$1:$L$2336,7,0)</f>
        <v>No</v>
      </c>
      <c r="L472" s="27">
        <f>VLOOKUP(A472,'Medical Examinations'!$A$1:$L$2336,10,0)</f>
        <v>0</v>
      </c>
      <c r="M472" s="27" t="str">
        <f>VLOOKUP(A472,'Medical Examinations'!$A$1:$L$2336,12,0)</f>
        <v>No</v>
      </c>
      <c r="N472" s="27" t="str">
        <f>VLOOKUP(A472,'Medical Examinations'!$A$1:$L$2336,8,0)</f>
        <v>No</v>
      </c>
      <c r="O472" s="29">
        <f>VLOOKUP(A472,'Hospitalisation Details'!$A$1:$T$2344,12,0)</f>
        <v>21232.18</v>
      </c>
      <c r="P472" s="29" t="str">
        <f>VLOOKUP(A472,'Hospitalisation Details'!$A$1:$T$2344,15,0)</f>
        <v>tier - 3</v>
      </c>
      <c r="Q472" s="29" t="str">
        <f>VLOOKUP(A472,'Hospitalisation Details'!$A$1:$T$2344,18,0)</f>
        <v>tier - 2</v>
      </c>
      <c r="R472" s="29" t="str">
        <f>VLOOKUP(A472,'Hospitalisation Details'!$A$1:$T$2344,20,0)</f>
        <v>R1011</v>
      </c>
    </row>
    <row r="473" spans="1:18">
      <c r="A473" t="s">
        <v>1897</v>
      </c>
      <c r="B473" s="22" t="str">
        <f>VLOOKUP(A473,'Customer Names'!A473:$E$2335,4,0)</f>
        <v>Raulli</v>
      </c>
      <c r="C473" s="25">
        <f>VLOOKUP(A473,'Hospitalisation Details'!$A$1:$T$2344,9,0)</f>
        <v>27316</v>
      </c>
      <c r="D473" s="26">
        <f>VLOOKUP(A473,'Hospitalisation Details'!$A$1:$T$2344,10,0)</f>
        <v>48</v>
      </c>
      <c r="E473" s="26">
        <f>VLOOKUP(A473,'Hospitalisation Details'!$A$1:$T$2344,11,0)</f>
        <v>0</v>
      </c>
      <c r="F473" s="28">
        <f>VLOOKUP(A473,'Medical Examinations'!$A$1:$L$2336,2,0)</f>
        <v>24.42</v>
      </c>
      <c r="G473" s="28">
        <f>VLOOKUP(A473,'Medical Examinations'!$A$1:$L$2336,4,0)</f>
        <v>7.16</v>
      </c>
      <c r="H473" s="30" t="str">
        <f>VLOOKUP(A473,'Medical Examinations'!$A$1:$L$2336,3,0)</f>
        <v>Normal weight</v>
      </c>
      <c r="I473" s="30" t="str">
        <f>VLOOKUP(A473,'Medical Examinations'!$A$1:$L$2336,5,0)</f>
        <v>Diabetes</v>
      </c>
      <c r="J473" s="27" t="str">
        <f>VLOOKUP(A473,'Medical Examinations'!$A$1:$L$2336,6,0)</f>
        <v>No</v>
      </c>
      <c r="K473" s="27" t="str">
        <f>VLOOKUP(A473,'Medical Examinations'!$A$1:$L$2336,7,0)</f>
        <v>No</v>
      </c>
      <c r="L473" s="27">
        <f>VLOOKUP(A473,'Medical Examinations'!$A$1:$L$2336,10,0)</f>
        <v>0</v>
      </c>
      <c r="M473" s="27" t="str">
        <f>VLOOKUP(A473,'Medical Examinations'!$A$1:$L$2336,12,0)</f>
        <v>yes</v>
      </c>
      <c r="N473" s="27" t="str">
        <f>VLOOKUP(A473,'Medical Examinations'!$A$1:$L$2336,8,0)</f>
        <v>No</v>
      </c>
      <c r="O473" s="29">
        <f>VLOOKUP(A473,'Hospitalisation Details'!$A$1:$T$2344,12,0)</f>
        <v>21223.68</v>
      </c>
      <c r="P473" s="29" t="str">
        <f>VLOOKUP(A473,'Hospitalisation Details'!$A$1:$T$2344,15,0)</f>
        <v>tier - 3</v>
      </c>
      <c r="Q473" s="29" t="str">
        <f>VLOOKUP(A473,'Hospitalisation Details'!$A$1:$T$2344,18,0)</f>
        <v>tier - 2</v>
      </c>
      <c r="R473" s="29" t="str">
        <f>VLOOKUP(A473,'Hospitalisation Details'!$A$1:$T$2344,20,0)</f>
        <v>R1013</v>
      </c>
    </row>
    <row r="474" spans="1:18">
      <c r="A474" t="s">
        <v>1896</v>
      </c>
      <c r="B474" s="22" t="str">
        <f>VLOOKUP(A474,'Customer Names'!A474:$E$2335,4,0)</f>
        <v>Frome</v>
      </c>
      <c r="C474" s="25">
        <f>VLOOKUP(A474,'Hospitalisation Details'!$A$1:$T$2344,9,0)</f>
        <v>25441</v>
      </c>
      <c r="D474" s="26">
        <f>VLOOKUP(A474,'Hospitalisation Details'!$A$1:$T$2344,10,0)</f>
        <v>53</v>
      </c>
      <c r="E474" s="26">
        <f>VLOOKUP(A474,'Hospitalisation Details'!$A$1:$T$2344,11,0)</f>
        <v>0</v>
      </c>
      <c r="F474" s="28">
        <f>VLOOKUP(A474,'Medical Examinations'!$A$1:$L$2336,2,0)</f>
        <v>20.9</v>
      </c>
      <c r="G474" s="28">
        <f>VLOOKUP(A474,'Medical Examinations'!$A$1:$L$2336,4,0)</f>
        <v>4.55</v>
      </c>
      <c r="H474" s="30" t="str">
        <f>VLOOKUP(A474,'Medical Examinations'!$A$1:$L$2336,3,0)</f>
        <v>Normal weight</v>
      </c>
      <c r="I474" s="30" t="str">
        <f>VLOOKUP(A474,'Medical Examinations'!$A$1:$L$2336,5,0)</f>
        <v>Normal</v>
      </c>
      <c r="J474" s="27" t="str">
        <f>VLOOKUP(A474,'Medical Examinations'!$A$1:$L$2336,6,0)</f>
        <v>yes</v>
      </c>
      <c r="K474" s="27" t="str">
        <f>VLOOKUP(A474,'Medical Examinations'!$A$1:$L$2336,7,0)</f>
        <v>No</v>
      </c>
      <c r="L474" s="27">
        <f>VLOOKUP(A474,'Medical Examinations'!$A$1:$L$2336,10,0)</f>
        <v>1</v>
      </c>
      <c r="M474" s="27" t="str">
        <f>VLOOKUP(A474,'Medical Examinations'!$A$1:$L$2336,12,0)</f>
        <v>yes</v>
      </c>
      <c r="N474" s="27" t="str">
        <f>VLOOKUP(A474,'Medical Examinations'!$A$1:$L$2336,8,0)</f>
        <v>Yes</v>
      </c>
      <c r="O474" s="29">
        <f>VLOOKUP(A474,'Hospitalisation Details'!$A$1:$T$2344,12,0)</f>
        <v>21195.82</v>
      </c>
      <c r="P474" s="29" t="str">
        <f>VLOOKUP(A474,'Hospitalisation Details'!$A$1:$T$2344,15,0)</f>
        <v>tier - 3</v>
      </c>
      <c r="Q474" s="29" t="str">
        <f>VLOOKUP(A474,'Hospitalisation Details'!$A$1:$T$2344,18,0)</f>
        <v>tier - 1</v>
      </c>
      <c r="R474" s="29" t="str">
        <f>VLOOKUP(A474,'Hospitalisation Details'!$A$1:$T$2344,20,0)</f>
        <v>R1013</v>
      </c>
    </row>
    <row r="475" spans="1:18">
      <c r="A475" t="s">
        <v>1895</v>
      </c>
      <c r="B475" s="22" t="str">
        <f>VLOOKUP(A475,'Customer Names'!A475:$E$2335,4,0)</f>
        <v>Sevcik</v>
      </c>
      <c r="C475" s="25">
        <f>VLOOKUP(A475,'Hospitalisation Details'!$A$1:$T$2344,9,0)</f>
        <v>28452</v>
      </c>
      <c r="D475" s="26">
        <f>VLOOKUP(A475,'Hospitalisation Details'!$A$1:$T$2344,10,0)</f>
        <v>45</v>
      </c>
      <c r="E475" s="26">
        <f>VLOOKUP(A475,'Hospitalisation Details'!$A$1:$T$2344,11,0)</f>
        <v>2</v>
      </c>
      <c r="F475" s="28">
        <f>VLOOKUP(A475,'Medical Examinations'!$A$1:$L$2336,2,0)</f>
        <v>22.895</v>
      </c>
      <c r="G475" s="28">
        <f>VLOOKUP(A475,'Medical Examinations'!$A$1:$L$2336,4,0)</f>
        <v>6.03</v>
      </c>
      <c r="H475" s="30" t="str">
        <f>VLOOKUP(A475,'Medical Examinations'!$A$1:$L$2336,3,0)</f>
        <v>Normal weight</v>
      </c>
      <c r="I475" s="30" t="str">
        <f>VLOOKUP(A475,'Medical Examinations'!$A$1:$L$2336,5,0)</f>
        <v>Pre-diabetes</v>
      </c>
      <c r="J475" s="27" t="str">
        <f>VLOOKUP(A475,'Medical Examinations'!$A$1:$L$2336,6,0)</f>
        <v>No</v>
      </c>
      <c r="K475" s="27" t="str">
        <f>VLOOKUP(A475,'Medical Examinations'!$A$1:$L$2336,7,0)</f>
        <v>No</v>
      </c>
      <c r="L475" s="27">
        <f>VLOOKUP(A475,'Medical Examinations'!$A$1:$L$2336,10,0)</f>
        <v>0</v>
      </c>
      <c r="M475" s="27" t="str">
        <f>VLOOKUP(A475,'Medical Examinations'!$A$1:$L$2336,12,0)</f>
        <v>yes</v>
      </c>
      <c r="N475" s="27" t="str">
        <f>VLOOKUP(A475,'Medical Examinations'!$A$1:$L$2336,8,0)</f>
        <v>No</v>
      </c>
      <c r="O475" s="29">
        <f>VLOOKUP(A475,'Hospitalisation Details'!$A$1:$T$2344,12,0)</f>
        <v>21098.55</v>
      </c>
      <c r="P475" s="29" t="str">
        <f>VLOOKUP(A475,'Hospitalisation Details'!$A$1:$T$2344,15,0)</f>
        <v>tier - 3</v>
      </c>
      <c r="Q475" s="29" t="str">
        <f>VLOOKUP(A475,'Hospitalisation Details'!$A$1:$T$2344,18,0)</f>
        <v>tier - 3</v>
      </c>
      <c r="R475" s="29" t="str">
        <f>VLOOKUP(A475,'Hospitalisation Details'!$A$1:$T$2344,20,0)</f>
        <v>R1012</v>
      </c>
    </row>
    <row r="476" spans="1:18">
      <c r="A476" t="s">
        <v>1894</v>
      </c>
      <c r="B476" s="22" t="str">
        <f>VLOOKUP(A476,'Customer Names'!A476:$E$2335,4,0)</f>
        <v>Narang</v>
      </c>
      <c r="C476" s="25">
        <f>VLOOKUP(A476,'Hospitalisation Details'!$A$1:$T$2344,9,0)</f>
        <v>30499</v>
      </c>
      <c r="D476" s="26">
        <f>VLOOKUP(A476,'Hospitalisation Details'!$A$1:$T$2344,10,0)</f>
        <v>39</v>
      </c>
      <c r="E476" s="26">
        <f>VLOOKUP(A476,'Hospitalisation Details'!$A$1:$T$2344,11,0)</f>
        <v>1</v>
      </c>
      <c r="F476" s="28">
        <f>VLOOKUP(A476,'Medical Examinations'!$A$1:$L$2336,2,0)</f>
        <v>28.3</v>
      </c>
      <c r="G476" s="28">
        <f>VLOOKUP(A476,'Medical Examinations'!$A$1:$L$2336,4,0)</f>
        <v>5.47</v>
      </c>
      <c r="H476" s="30" t="str">
        <f>VLOOKUP(A476,'Medical Examinations'!$A$1:$L$2336,3,0)</f>
        <v>Overweight</v>
      </c>
      <c r="I476" s="30" t="str">
        <f>VLOOKUP(A476,'Medical Examinations'!$A$1:$L$2336,5,0)</f>
        <v>Normal</v>
      </c>
      <c r="J476" s="27" t="str">
        <f>VLOOKUP(A476,'Medical Examinations'!$A$1:$L$2336,6,0)</f>
        <v>yes</v>
      </c>
      <c r="K476" s="27" t="str">
        <f>VLOOKUP(A476,'Medical Examinations'!$A$1:$L$2336,7,0)</f>
        <v>No</v>
      </c>
      <c r="L476" s="27">
        <f>VLOOKUP(A476,'Medical Examinations'!$A$1:$L$2336,10,0)</f>
        <v>1</v>
      </c>
      <c r="M476" s="27" t="str">
        <f>VLOOKUP(A476,'Medical Examinations'!$A$1:$L$2336,12,0)</f>
        <v>yes</v>
      </c>
      <c r="N476" s="27" t="str">
        <f>VLOOKUP(A476,'Medical Examinations'!$A$1:$L$2336,8,0)</f>
        <v>Yes</v>
      </c>
      <c r="O476" s="29">
        <f>VLOOKUP(A476,'Hospitalisation Details'!$A$1:$T$2344,12,0)</f>
        <v>21082.16</v>
      </c>
      <c r="P476" s="29" t="str">
        <f>VLOOKUP(A476,'Hospitalisation Details'!$A$1:$T$2344,15,0)</f>
        <v>tier - 3</v>
      </c>
      <c r="Q476" s="29" t="str">
        <f>VLOOKUP(A476,'Hospitalisation Details'!$A$1:$T$2344,18,0)</f>
        <v>tier - 2</v>
      </c>
      <c r="R476" s="29" t="str">
        <f>VLOOKUP(A476,'Hospitalisation Details'!$A$1:$T$2344,20,0)</f>
        <v>R1011</v>
      </c>
    </row>
    <row r="477" spans="1:18">
      <c r="A477" t="s">
        <v>1892</v>
      </c>
      <c r="B477" s="22" t="str">
        <f>VLOOKUP(A477,'Customer Names'!A477:$E$2335,4,0)</f>
        <v>Royston</v>
      </c>
      <c r="C477" s="25">
        <f>VLOOKUP(A477,'Hospitalisation Details'!$A$1:$T$2344,9,0)</f>
        <v>23700</v>
      </c>
      <c r="D477" s="26">
        <f>VLOOKUP(A477,'Hospitalisation Details'!$A$1:$T$2344,10,0)</f>
        <v>58</v>
      </c>
      <c r="E477" s="26">
        <f>VLOOKUP(A477,'Hospitalisation Details'!$A$1:$T$2344,11,0)</f>
        <v>0</v>
      </c>
      <c r="F477" s="28">
        <f>VLOOKUP(A477,'Medical Examinations'!$A$1:$L$2336,2,0)</f>
        <v>54.3</v>
      </c>
      <c r="G477" s="28">
        <f>VLOOKUP(A477,'Medical Examinations'!$A$1:$L$2336,4,0)</f>
        <v>4.1500000000000004</v>
      </c>
      <c r="H477" s="30" t="str">
        <f>VLOOKUP(A477,'Medical Examinations'!$A$1:$L$2336,3,0)</f>
        <v>Obesity</v>
      </c>
      <c r="I477" s="30" t="str">
        <f>VLOOKUP(A477,'Medical Examinations'!$A$1:$L$2336,5,0)</f>
        <v>Normal</v>
      </c>
      <c r="J477" s="27" t="str">
        <f>VLOOKUP(A477,'Medical Examinations'!$A$1:$L$2336,6,0)</f>
        <v>yes</v>
      </c>
      <c r="K477" s="27" t="str">
        <f>VLOOKUP(A477,'Medical Examinations'!$A$1:$L$2336,7,0)</f>
        <v>No</v>
      </c>
      <c r="L477" s="27">
        <f>VLOOKUP(A477,'Medical Examinations'!$A$1:$L$2336,10,0)</f>
        <v>1</v>
      </c>
      <c r="M477" s="27" t="str">
        <f>VLOOKUP(A477,'Medical Examinations'!$A$1:$L$2336,12,0)</f>
        <v>No</v>
      </c>
      <c r="N477" s="27" t="str">
        <f>VLOOKUP(A477,'Medical Examinations'!$A$1:$L$2336,8,0)</f>
        <v>No</v>
      </c>
      <c r="O477" s="29">
        <f>VLOOKUP(A477,'Hospitalisation Details'!$A$1:$T$2344,12,0)</f>
        <v>20893.060000000001</v>
      </c>
      <c r="P477" s="29" t="str">
        <f>VLOOKUP(A477,'Hospitalisation Details'!$A$1:$T$2344,15,0)</f>
        <v>tier - 2</v>
      </c>
      <c r="Q477" s="29" t="str">
        <f>VLOOKUP(A477,'Hospitalisation Details'!$A$1:$T$2344,18,0)</f>
        <v>tier - 3</v>
      </c>
      <c r="R477" s="29" t="str">
        <f>VLOOKUP(A477,'Hospitalisation Details'!$A$1:$T$2344,20,0)</f>
        <v>R1012</v>
      </c>
    </row>
    <row r="478" spans="1:18">
      <c r="A478" t="s">
        <v>1891</v>
      </c>
      <c r="B478" s="22" t="str">
        <f>VLOOKUP(A478,'Customer Names'!A478:$E$2335,4,0)</f>
        <v>Tieri</v>
      </c>
      <c r="C478" s="25">
        <f>VLOOKUP(A478,'Hospitalisation Details'!$A$1:$T$2344,9,0)</f>
        <v>27736</v>
      </c>
      <c r="D478" s="26">
        <f>VLOOKUP(A478,'Hospitalisation Details'!$A$1:$T$2344,10,0)</f>
        <v>47</v>
      </c>
      <c r="E478" s="26">
        <f>VLOOKUP(A478,'Hospitalisation Details'!$A$1:$T$2344,11,0)</f>
        <v>0</v>
      </c>
      <c r="F478" s="28">
        <f>VLOOKUP(A478,'Medical Examinations'!$A$1:$L$2336,2,0)</f>
        <v>33.344999999999999</v>
      </c>
      <c r="G478" s="28">
        <f>VLOOKUP(A478,'Medical Examinations'!$A$1:$L$2336,4,0)</f>
        <v>11.32</v>
      </c>
      <c r="H478" s="30" t="str">
        <f>VLOOKUP(A478,'Medical Examinations'!$A$1:$L$2336,3,0)</f>
        <v>Obesity</v>
      </c>
      <c r="I478" s="30" t="str">
        <f>VLOOKUP(A478,'Medical Examinations'!$A$1:$L$2336,5,0)</f>
        <v>Diabetes</v>
      </c>
      <c r="J478" s="27" t="str">
        <f>VLOOKUP(A478,'Medical Examinations'!$A$1:$L$2336,6,0)</f>
        <v>yes</v>
      </c>
      <c r="K478" s="27" t="str">
        <f>VLOOKUP(A478,'Medical Examinations'!$A$1:$L$2336,7,0)</f>
        <v>No</v>
      </c>
      <c r="L478" s="27">
        <f>VLOOKUP(A478,'Medical Examinations'!$A$1:$L$2336,10,0)</f>
        <v>1</v>
      </c>
      <c r="M478" s="27" t="str">
        <f>VLOOKUP(A478,'Medical Examinations'!$A$1:$L$2336,12,0)</f>
        <v>No</v>
      </c>
      <c r="N478" s="27" t="str">
        <f>VLOOKUP(A478,'Medical Examinations'!$A$1:$L$2336,8,0)</f>
        <v>No</v>
      </c>
      <c r="O478" s="29">
        <f>VLOOKUP(A478,'Hospitalisation Details'!$A$1:$T$2344,12,0)</f>
        <v>20878.78</v>
      </c>
      <c r="P478" s="29" t="str">
        <f>VLOOKUP(A478,'Hospitalisation Details'!$A$1:$T$2344,15,0)</f>
        <v>tier - 2</v>
      </c>
      <c r="Q478" s="29" t="str">
        <f>VLOOKUP(A478,'Hospitalisation Details'!$A$1:$T$2344,18,0)</f>
        <v>tier - 1</v>
      </c>
      <c r="R478" s="29" t="str">
        <f>VLOOKUP(A478,'Hospitalisation Details'!$A$1:$T$2344,20,0)</f>
        <v>R1024</v>
      </c>
    </row>
    <row r="479" spans="1:18">
      <c r="A479" t="s">
        <v>1890</v>
      </c>
      <c r="B479" s="22" t="str">
        <f>VLOOKUP(A479,'Customer Names'!A479:$E$2335,4,0)</f>
        <v>Whitney</v>
      </c>
      <c r="C479" s="25">
        <f>VLOOKUP(A479,'Hospitalisation Details'!$A$1:$T$2344,9,0)</f>
        <v>24723</v>
      </c>
      <c r="D479" s="26">
        <f>VLOOKUP(A479,'Hospitalisation Details'!$A$1:$T$2344,10,0)</f>
        <v>55</v>
      </c>
      <c r="E479" s="26">
        <f>VLOOKUP(A479,'Hospitalisation Details'!$A$1:$T$2344,11,0)</f>
        <v>0</v>
      </c>
      <c r="F479" s="28">
        <f>VLOOKUP(A479,'Medical Examinations'!$A$1:$L$2336,2,0)</f>
        <v>33</v>
      </c>
      <c r="G479" s="28">
        <f>VLOOKUP(A479,'Medical Examinations'!$A$1:$L$2336,4,0)</f>
        <v>9.51</v>
      </c>
      <c r="H479" s="30" t="str">
        <f>VLOOKUP(A479,'Medical Examinations'!$A$1:$L$2336,3,0)</f>
        <v>Obesity</v>
      </c>
      <c r="I479" s="30" t="str">
        <f>VLOOKUP(A479,'Medical Examinations'!$A$1:$L$2336,5,0)</f>
        <v>Diabetes</v>
      </c>
      <c r="J479" s="27" t="str">
        <f>VLOOKUP(A479,'Medical Examinations'!$A$1:$L$2336,6,0)</f>
        <v>yes</v>
      </c>
      <c r="K479" s="27" t="str">
        <f>VLOOKUP(A479,'Medical Examinations'!$A$1:$L$2336,7,0)</f>
        <v>No</v>
      </c>
      <c r="L479" s="27">
        <f>VLOOKUP(A479,'Medical Examinations'!$A$1:$L$2336,10,0)</f>
        <v>0</v>
      </c>
      <c r="M479" s="27" t="str">
        <f>VLOOKUP(A479,'Medical Examinations'!$A$1:$L$2336,12,0)</f>
        <v>No</v>
      </c>
      <c r="N479" s="27" t="str">
        <f>VLOOKUP(A479,'Medical Examinations'!$A$1:$L$2336,8,0)</f>
        <v>No</v>
      </c>
      <c r="O479" s="29">
        <f>VLOOKUP(A479,'Hospitalisation Details'!$A$1:$T$2344,12,0)</f>
        <v>20781.490000000002</v>
      </c>
      <c r="P479" s="29" t="str">
        <f>VLOOKUP(A479,'Hospitalisation Details'!$A$1:$T$2344,15,0)</f>
        <v>tier - 2</v>
      </c>
      <c r="Q479" s="29" t="str">
        <f>VLOOKUP(A479,'Hospitalisation Details'!$A$1:$T$2344,18,0)</f>
        <v>tier - 3</v>
      </c>
      <c r="R479" s="29" t="str">
        <f>VLOOKUP(A479,'Hospitalisation Details'!$A$1:$T$2344,20,0)</f>
        <v>R1013</v>
      </c>
    </row>
    <row r="480" spans="1:18">
      <c r="A480" t="s">
        <v>1889</v>
      </c>
      <c r="B480" s="22" t="str">
        <f>VLOOKUP(A480,'Customer Names'!A480:$E$2335,4,0)</f>
        <v>Wandzilak</v>
      </c>
      <c r="C480" s="25">
        <f>VLOOKUP(A480,'Hospitalisation Details'!$A$1:$T$2344,9,0)</f>
        <v>31628</v>
      </c>
      <c r="D480" s="26">
        <f>VLOOKUP(A480,'Hospitalisation Details'!$A$1:$T$2344,10,0)</f>
        <v>36</v>
      </c>
      <c r="E480" s="26">
        <f>VLOOKUP(A480,'Hospitalisation Details'!$A$1:$T$2344,11,0)</f>
        <v>1</v>
      </c>
      <c r="F480" s="28">
        <f>VLOOKUP(A480,'Medical Examinations'!$A$1:$L$2336,2,0)</f>
        <v>28.024999999999999</v>
      </c>
      <c r="G480" s="28">
        <f>VLOOKUP(A480,'Medical Examinations'!$A$1:$L$2336,4,0)</f>
        <v>7.67</v>
      </c>
      <c r="H480" s="30" t="str">
        <f>VLOOKUP(A480,'Medical Examinations'!$A$1:$L$2336,3,0)</f>
        <v>Overweight</v>
      </c>
      <c r="I480" s="30" t="str">
        <f>VLOOKUP(A480,'Medical Examinations'!$A$1:$L$2336,5,0)</f>
        <v>Diabetes</v>
      </c>
      <c r="J480" s="27" t="str">
        <f>VLOOKUP(A480,'Medical Examinations'!$A$1:$L$2336,6,0)</f>
        <v>yes</v>
      </c>
      <c r="K480" s="27" t="str">
        <f>VLOOKUP(A480,'Medical Examinations'!$A$1:$L$2336,7,0)</f>
        <v>No</v>
      </c>
      <c r="L480" s="27">
        <f>VLOOKUP(A480,'Medical Examinations'!$A$1:$L$2336,10,0)</f>
        <v>1</v>
      </c>
      <c r="M480" s="27" t="str">
        <f>VLOOKUP(A480,'Medical Examinations'!$A$1:$L$2336,12,0)</f>
        <v>yes</v>
      </c>
      <c r="N480" s="27" t="str">
        <f>VLOOKUP(A480,'Medical Examinations'!$A$1:$L$2336,8,0)</f>
        <v>No</v>
      </c>
      <c r="O480" s="29">
        <f>VLOOKUP(A480,'Hospitalisation Details'!$A$1:$T$2344,12,0)</f>
        <v>20773.63</v>
      </c>
      <c r="P480" s="29" t="str">
        <f>VLOOKUP(A480,'Hospitalisation Details'!$A$1:$T$2344,15,0)</f>
        <v>tier - 2</v>
      </c>
      <c r="Q480" s="29" t="str">
        <f>VLOOKUP(A480,'Hospitalisation Details'!$A$1:$T$2344,18,0)</f>
        <v>tier - 3</v>
      </c>
      <c r="R480" s="29" t="str">
        <f>VLOOKUP(A480,'Hospitalisation Details'!$A$1:$T$2344,20,0)</f>
        <v>R1017</v>
      </c>
    </row>
    <row r="481" spans="1:18">
      <c r="A481" t="s">
        <v>1888</v>
      </c>
      <c r="B481" s="22" t="str">
        <f>VLOOKUP(A481,'Customer Names'!A481:$E$2335,4,0)</f>
        <v>Valenzona</v>
      </c>
      <c r="C481" s="25">
        <f>VLOOKUP(A481,'Hospitalisation Details'!$A$1:$T$2344,9,0)</f>
        <v>33861</v>
      </c>
      <c r="D481" s="26">
        <f>VLOOKUP(A481,'Hospitalisation Details'!$A$1:$T$2344,10,0)</f>
        <v>30</v>
      </c>
      <c r="E481" s="26">
        <f>VLOOKUP(A481,'Hospitalisation Details'!$A$1:$T$2344,11,0)</f>
        <v>3</v>
      </c>
      <c r="F481" s="28">
        <f>VLOOKUP(A481,'Medical Examinations'!$A$1:$L$2336,2,0)</f>
        <v>28.69</v>
      </c>
      <c r="G481" s="28">
        <f>VLOOKUP(A481,'Medical Examinations'!$A$1:$L$2336,4,0)</f>
        <v>6.23</v>
      </c>
      <c r="H481" s="30" t="str">
        <f>VLOOKUP(A481,'Medical Examinations'!$A$1:$L$2336,3,0)</f>
        <v>Overweight</v>
      </c>
      <c r="I481" s="30" t="str">
        <f>VLOOKUP(A481,'Medical Examinations'!$A$1:$L$2336,5,0)</f>
        <v>Pre-diabetes</v>
      </c>
      <c r="J481" s="27" t="str">
        <f>VLOOKUP(A481,'Medical Examinations'!$A$1:$L$2336,6,0)</f>
        <v>No</v>
      </c>
      <c r="K481" s="27" t="str">
        <f>VLOOKUP(A481,'Medical Examinations'!$A$1:$L$2336,7,0)</f>
        <v>No</v>
      </c>
      <c r="L481" s="27">
        <f>VLOOKUP(A481,'Medical Examinations'!$A$1:$L$2336,10,0)</f>
        <v>1</v>
      </c>
      <c r="M481" s="27" t="str">
        <f>VLOOKUP(A481,'Medical Examinations'!$A$1:$L$2336,12,0)</f>
        <v>yes</v>
      </c>
      <c r="N481" s="27" t="str">
        <f>VLOOKUP(A481,'Medical Examinations'!$A$1:$L$2336,8,0)</f>
        <v>No</v>
      </c>
      <c r="O481" s="29">
        <f>VLOOKUP(A481,'Hospitalisation Details'!$A$1:$T$2344,12,0)</f>
        <v>20745.990000000002</v>
      </c>
      <c r="P481" s="29" t="str">
        <f>VLOOKUP(A481,'Hospitalisation Details'!$A$1:$T$2344,15,0)</f>
        <v>tier - 3</v>
      </c>
      <c r="Q481" s="29" t="str">
        <f>VLOOKUP(A481,'Hospitalisation Details'!$A$1:$T$2344,18,0)</f>
        <v>tier - 1</v>
      </c>
      <c r="R481" s="29" t="str">
        <f>VLOOKUP(A481,'Hospitalisation Details'!$A$1:$T$2344,20,0)</f>
        <v>R1012</v>
      </c>
    </row>
    <row r="482" spans="1:18">
      <c r="A482" t="s">
        <v>1887</v>
      </c>
      <c r="B482" s="22" t="str">
        <f>VLOOKUP(A482,'Customer Names'!A482:$E$2335,4,0)</f>
        <v>Young</v>
      </c>
      <c r="C482" s="25">
        <f>VLOOKUP(A482,'Hospitalisation Details'!$A$1:$T$2344,9,0)</f>
        <v>23955</v>
      </c>
      <c r="D482" s="26">
        <f>VLOOKUP(A482,'Hospitalisation Details'!$A$1:$T$2344,10,0)</f>
        <v>57</v>
      </c>
      <c r="E482" s="26">
        <f>VLOOKUP(A482,'Hospitalisation Details'!$A$1:$T$2344,11,0)</f>
        <v>0</v>
      </c>
      <c r="F482" s="28">
        <f>VLOOKUP(A482,'Medical Examinations'!$A$1:$L$2336,2,0)</f>
        <v>40.28</v>
      </c>
      <c r="G482" s="28">
        <f>VLOOKUP(A482,'Medical Examinations'!$A$1:$L$2336,4,0)</f>
        <v>8.9</v>
      </c>
      <c r="H482" s="30" t="str">
        <f>VLOOKUP(A482,'Medical Examinations'!$A$1:$L$2336,3,0)</f>
        <v>Obesity</v>
      </c>
      <c r="I482" s="30" t="str">
        <f>VLOOKUP(A482,'Medical Examinations'!$A$1:$L$2336,5,0)</f>
        <v>Diabetes</v>
      </c>
      <c r="J482" s="27" t="str">
        <f>VLOOKUP(A482,'Medical Examinations'!$A$1:$L$2336,6,0)</f>
        <v>No</v>
      </c>
      <c r="K482" s="27" t="str">
        <f>VLOOKUP(A482,'Medical Examinations'!$A$1:$L$2336,7,0)</f>
        <v>No</v>
      </c>
      <c r="L482" s="27">
        <f>VLOOKUP(A482,'Medical Examinations'!$A$1:$L$2336,10,0)</f>
        <v>0</v>
      </c>
      <c r="M482" s="27" t="str">
        <f>VLOOKUP(A482,'Medical Examinations'!$A$1:$L$2336,12,0)</f>
        <v>No</v>
      </c>
      <c r="N482" s="27" t="str">
        <f>VLOOKUP(A482,'Medical Examinations'!$A$1:$L$2336,8,0)</f>
        <v>No</v>
      </c>
      <c r="O482" s="29">
        <f>VLOOKUP(A482,'Hospitalisation Details'!$A$1:$T$2344,12,0)</f>
        <v>20709.02</v>
      </c>
      <c r="P482" s="29" t="str">
        <f>VLOOKUP(A482,'Hospitalisation Details'!$A$1:$T$2344,15,0)</f>
        <v>tier - 3</v>
      </c>
      <c r="Q482" s="29" t="str">
        <f>VLOOKUP(A482,'Hospitalisation Details'!$A$1:$T$2344,18,0)</f>
        <v>tier - 2</v>
      </c>
      <c r="R482" s="29" t="str">
        <f>VLOOKUP(A482,'Hospitalisation Details'!$A$1:$T$2344,20,0)</f>
        <v>R1019</v>
      </c>
    </row>
    <row r="483" spans="1:18">
      <c r="A483" t="s">
        <v>1886</v>
      </c>
      <c r="B483" s="22" t="str">
        <f>VLOOKUP(A483,'Customer Names'!A483:$E$2335,4,0)</f>
        <v>Richards</v>
      </c>
      <c r="C483" s="25">
        <f>VLOOKUP(A483,'Hospitalisation Details'!$A$1:$T$2344,9,0)</f>
        <v>24823</v>
      </c>
      <c r="D483" s="26">
        <f>VLOOKUP(A483,'Hospitalisation Details'!$A$1:$T$2344,10,0)</f>
        <v>55</v>
      </c>
      <c r="E483" s="26">
        <f>VLOOKUP(A483,'Hospitalisation Details'!$A$1:$T$2344,11,0)</f>
        <v>0</v>
      </c>
      <c r="F483" s="28">
        <f>VLOOKUP(A483,'Medical Examinations'!$A$1:$L$2336,2,0)</f>
        <v>37.299999999999997</v>
      </c>
      <c r="G483" s="28">
        <f>VLOOKUP(A483,'Medical Examinations'!$A$1:$L$2336,4,0)</f>
        <v>7.79</v>
      </c>
      <c r="H483" s="30" t="str">
        <f>VLOOKUP(A483,'Medical Examinations'!$A$1:$L$2336,3,0)</f>
        <v>Obesity</v>
      </c>
      <c r="I483" s="30" t="str">
        <f>VLOOKUP(A483,'Medical Examinations'!$A$1:$L$2336,5,0)</f>
        <v>Diabetes</v>
      </c>
      <c r="J483" s="27" t="str">
        <f>VLOOKUP(A483,'Medical Examinations'!$A$1:$L$2336,6,0)</f>
        <v>yes</v>
      </c>
      <c r="K483" s="27" t="str">
        <f>VLOOKUP(A483,'Medical Examinations'!$A$1:$L$2336,7,0)</f>
        <v>No</v>
      </c>
      <c r="L483" s="27">
        <f>VLOOKUP(A483,'Medical Examinations'!$A$1:$L$2336,10,0)</f>
        <v>0</v>
      </c>
      <c r="M483" s="27" t="str">
        <f>VLOOKUP(A483,'Medical Examinations'!$A$1:$L$2336,12,0)</f>
        <v>No</v>
      </c>
      <c r="N483" s="27" t="str">
        <f>VLOOKUP(A483,'Medical Examinations'!$A$1:$L$2336,8,0)</f>
        <v>No</v>
      </c>
      <c r="O483" s="29">
        <f>VLOOKUP(A483,'Hospitalisation Details'!$A$1:$T$2344,12,0)</f>
        <v>20630.28</v>
      </c>
      <c r="P483" s="29" t="str">
        <f>VLOOKUP(A483,'Hospitalisation Details'!$A$1:$T$2344,15,0)</f>
        <v>tier - 2</v>
      </c>
      <c r="Q483" s="29" t="str">
        <f>VLOOKUP(A483,'Hospitalisation Details'!$A$1:$T$2344,18,0)</f>
        <v>tier - 3</v>
      </c>
      <c r="R483" s="29" t="str">
        <f>VLOOKUP(A483,'Hospitalisation Details'!$A$1:$T$2344,20,0)</f>
        <v>R1011</v>
      </c>
    </row>
    <row r="484" spans="1:18">
      <c r="A484" t="s">
        <v>1885</v>
      </c>
      <c r="B484" s="22" t="str">
        <f>VLOOKUP(A484,'Customer Names'!A484:$E$2335,4,0)</f>
        <v>Alexson</v>
      </c>
      <c r="C484" s="25">
        <f>VLOOKUP(A484,'Hospitalisation Details'!$A$1:$T$2344,9,0)</f>
        <v>24297</v>
      </c>
      <c r="D484" s="26">
        <f>VLOOKUP(A484,'Hospitalisation Details'!$A$1:$T$2344,10,0)</f>
        <v>56</v>
      </c>
      <c r="E484" s="26">
        <f>VLOOKUP(A484,'Hospitalisation Details'!$A$1:$T$2344,11,0)</f>
        <v>0</v>
      </c>
      <c r="F484" s="28">
        <f>VLOOKUP(A484,'Medical Examinations'!$A$1:$L$2336,2,0)</f>
        <v>54.47</v>
      </c>
      <c r="G484" s="28">
        <f>VLOOKUP(A484,'Medical Examinations'!$A$1:$L$2336,4,0)</f>
        <v>4.49</v>
      </c>
      <c r="H484" s="30" t="str">
        <f>VLOOKUP(A484,'Medical Examinations'!$A$1:$L$2336,3,0)</f>
        <v>Obesity</v>
      </c>
      <c r="I484" s="30" t="str">
        <f>VLOOKUP(A484,'Medical Examinations'!$A$1:$L$2336,5,0)</f>
        <v>Normal</v>
      </c>
      <c r="J484" s="27" t="str">
        <f>VLOOKUP(A484,'Medical Examinations'!$A$1:$L$2336,6,0)</f>
        <v>yes</v>
      </c>
      <c r="K484" s="27" t="str">
        <f>VLOOKUP(A484,'Medical Examinations'!$A$1:$L$2336,7,0)</f>
        <v>No</v>
      </c>
      <c r="L484" s="27">
        <f>VLOOKUP(A484,'Medical Examinations'!$A$1:$L$2336,10,0)</f>
        <v>2</v>
      </c>
      <c r="M484" s="27" t="str">
        <f>VLOOKUP(A484,'Medical Examinations'!$A$1:$L$2336,12,0)</f>
        <v>No</v>
      </c>
      <c r="N484" s="27" t="str">
        <f>VLOOKUP(A484,'Medical Examinations'!$A$1:$L$2336,8,0)</f>
        <v>No</v>
      </c>
      <c r="O484" s="29">
        <f>VLOOKUP(A484,'Hospitalisation Details'!$A$1:$T$2344,12,0)</f>
        <v>20568.32</v>
      </c>
      <c r="P484" s="29" t="str">
        <f>VLOOKUP(A484,'Hospitalisation Details'!$A$1:$T$2344,15,0)</f>
        <v>tier - 3</v>
      </c>
      <c r="Q484" s="29" t="str">
        <f>VLOOKUP(A484,'Hospitalisation Details'!$A$1:$T$2344,18,0)</f>
        <v>tier - 2</v>
      </c>
      <c r="R484" s="29" t="str">
        <f>VLOOKUP(A484,'Hospitalisation Details'!$A$1:$T$2344,20,0)</f>
        <v>R1012</v>
      </c>
    </row>
    <row r="485" spans="1:18">
      <c r="A485" t="s">
        <v>1884</v>
      </c>
      <c r="B485" s="22" t="str">
        <f>VLOOKUP(A485,'Customer Names'!A485:$E$2335,4,0)</f>
        <v>Wright</v>
      </c>
      <c r="C485" s="25">
        <f>VLOOKUP(A485,'Hospitalisation Details'!$A$1:$T$2344,9,0)</f>
        <v>25489</v>
      </c>
      <c r="D485" s="26">
        <f>VLOOKUP(A485,'Hospitalisation Details'!$A$1:$T$2344,10,0)</f>
        <v>53</v>
      </c>
      <c r="E485" s="26">
        <f>VLOOKUP(A485,'Hospitalisation Details'!$A$1:$T$2344,11,0)</f>
        <v>3</v>
      </c>
      <c r="F485" s="28">
        <f>VLOOKUP(A485,'Medical Examinations'!$A$1:$L$2336,2,0)</f>
        <v>38.06</v>
      </c>
      <c r="G485" s="28">
        <f>VLOOKUP(A485,'Medical Examinations'!$A$1:$L$2336,4,0)</f>
        <v>5.24</v>
      </c>
      <c r="H485" s="30" t="str">
        <f>VLOOKUP(A485,'Medical Examinations'!$A$1:$L$2336,3,0)</f>
        <v>Obesity</v>
      </c>
      <c r="I485" s="30" t="str">
        <f>VLOOKUP(A485,'Medical Examinations'!$A$1:$L$2336,5,0)</f>
        <v>Normal</v>
      </c>
      <c r="J485" s="27" t="str">
        <f>VLOOKUP(A485,'Medical Examinations'!$A$1:$L$2336,6,0)</f>
        <v>yes</v>
      </c>
      <c r="K485" s="27" t="str">
        <f>VLOOKUP(A485,'Medical Examinations'!$A$1:$L$2336,7,0)</f>
        <v>No</v>
      </c>
      <c r="L485" s="27">
        <f>VLOOKUP(A485,'Medical Examinations'!$A$1:$L$2336,10,0)</f>
        <v>1</v>
      </c>
      <c r="M485" s="27" t="str">
        <f>VLOOKUP(A485,'Medical Examinations'!$A$1:$L$2336,12,0)</f>
        <v>No</v>
      </c>
      <c r="N485" s="27" t="str">
        <f>VLOOKUP(A485,'Medical Examinations'!$A$1:$L$2336,8,0)</f>
        <v>Yes</v>
      </c>
      <c r="O485" s="29">
        <f>VLOOKUP(A485,'Hospitalisation Details'!$A$1:$T$2344,12,0)</f>
        <v>20463</v>
      </c>
      <c r="P485" s="29" t="str">
        <f>VLOOKUP(A485,'Hospitalisation Details'!$A$1:$T$2344,15,0)</f>
        <v>tier - 2</v>
      </c>
      <c r="Q485" s="29" t="str">
        <f>VLOOKUP(A485,'Hospitalisation Details'!$A$1:$T$2344,18,0)</f>
        <v>tier - 2</v>
      </c>
      <c r="R485" s="29" t="str">
        <f>VLOOKUP(A485,'Hospitalisation Details'!$A$1:$T$2344,20,0)</f>
        <v>R1013</v>
      </c>
    </row>
    <row r="486" spans="1:18">
      <c r="A486" t="s">
        <v>1883</v>
      </c>
      <c r="B486" s="22" t="str">
        <f>VLOOKUP(A486,'Customer Names'!A486:$E$2335,4,0)</f>
        <v>McKenna</v>
      </c>
      <c r="C486" s="25">
        <f>VLOOKUP(A486,'Hospitalisation Details'!$A$1:$T$2344,9,0)</f>
        <v>22937</v>
      </c>
      <c r="D486" s="26">
        <f>VLOOKUP(A486,'Hospitalisation Details'!$A$1:$T$2344,10,0)</f>
        <v>60</v>
      </c>
      <c r="E486" s="26">
        <f>VLOOKUP(A486,'Hospitalisation Details'!$A$1:$T$2344,11,0)</f>
        <v>0</v>
      </c>
      <c r="F486" s="28">
        <f>VLOOKUP(A486,'Medical Examinations'!$A$1:$L$2336,2,0)</f>
        <v>51.47</v>
      </c>
      <c r="G486" s="28">
        <f>VLOOKUP(A486,'Medical Examinations'!$A$1:$L$2336,4,0)</f>
        <v>9.6</v>
      </c>
      <c r="H486" s="30" t="str">
        <f>VLOOKUP(A486,'Medical Examinations'!$A$1:$L$2336,3,0)</f>
        <v>Obesity</v>
      </c>
      <c r="I486" s="30" t="str">
        <f>VLOOKUP(A486,'Medical Examinations'!$A$1:$L$2336,5,0)</f>
        <v>Diabetes</v>
      </c>
      <c r="J486" s="27" t="str">
        <f>VLOOKUP(A486,'Medical Examinations'!$A$1:$L$2336,6,0)</f>
        <v>No</v>
      </c>
      <c r="K486" s="27" t="str">
        <f>VLOOKUP(A486,'Medical Examinations'!$A$1:$L$2336,7,0)</f>
        <v>No</v>
      </c>
      <c r="L486" s="27">
        <f>VLOOKUP(A486,'Medical Examinations'!$A$1:$L$2336,10,0)</f>
        <v>0</v>
      </c>
      <c r="M486" s="27" t="str">
        <f>VLOOKUP(A486,'Medical Examinations'!$A$1:$L$2336,12,0)</f>
        <v>No</v>
      </c>
      <c r="N486" s="27" t="str">
        <f>VLOOKUP(A486,'Medical Examinations'!$A$1:$L$2336,8,0)</f>
        <v>No</v>
      </c>
      <c r="O486" s="29">
        <f>VLOOKUP(A486,'Hospitalisation Details'!$A$1:$T$2344,12,0)</f>
        <v>20446.849999999999</v>
      </c>
      <c r="P486" s="29" t="str">
        <f>VLOOKUP(A486,'Hospitalisation Details'!$A$1:$T$2344,15,0)</f>
        <v>tier - 2</v>
      </c>
      <c r="Q486" s="29" t="str">
        <f>VLOOKUP(A486,'Hospitalisation Details'!$A$1:$T$2344,18,0)</f>
        <v>tier - 1</v>
      </c>
      <c r="R486" s="29" t="str">
        <f>VLOOKUP(A486,'Hospitalisation Details'!$A$1:$T$2344,20,0)</f>
        <v>R1012</v>
      </c>
    </row>
    <row r="487" spans="1:18">
      <c r="A487" t="s">
        <v>1882</v>
      </c>
      <c r="B487" s="22" t="str">
        <f>VLOOKUP(A487,'Customer Names'!A487:$E$2335,4,0)</f>
        <v>Sallade</v>
      </c>
      <c r="C487" s="25">
        <f>VLOOKUP(A487,'Hospitalisation Details'!$A$1:$T$2344,9,0)</f>
        <v>31240</v>
      </c>
      <c r="D487" s="26">
        <f>VLOOKUP(A487,'Hospitalisation Details'!$A$1:$T$2344,10,0)</f>
        <v>37</v>
      </c>
      <c r="E487" s="26">
        <f>VLOOKUP(A487,'Hospitalisation Details'!$A$1:$T$2344,11,0)</f>
        <v>0</v>
      </c>
      <c r="F487" s="28">
        <f>VLOOKUP(A487,'Medical Examinations'!$A$1:$L$2336,2,0)</f>
        <v>29.8</v>
      </c>
      <c r="G487" s="28">
        <f>VLOOKUP(A487,'Medical Examinations'!$A$1:$L$2336,4,0)</f>
        <v>5.78</v>
      </c>
      <c r="H487" s="30" t="str">
        <f>VLOOKUP(A487,'Medical Examinations'!$A$1:$L$2336,3,0)</f>
        <v>Overweight</v>
      </c>
      <c r="I487" s="30" t="str">
        <f>VLOOKUP(A487,'Medical Examinations'!$A$1:$L$2336,5,0)</f>
        <v>Pre-diabetes</v>
      </c>
      <c r="J487" s="27" t="str">
        <f>VLOOKUP(A487,'Medical Examinations'!$A$1:$L$2336,6,0)</f>
        <v>yes</v>
      </c>
      <c r="K487" s="27" t="str">
        <f>VLOOKUP(A487,'Medical Examinations'!$A$1:$L$2336,7,0)</f>
        <v>No</v>
      </c>
      <c r="L487" s="27">
        <f>VLOOKUP(A487,'Medical Examinations'!$A$1:$L$2336,10,0)</f>
        <v>0</v>
      </c>
      <c r="M487" s="27" t="str">
        <f>VLOOKUP(A487,'Medical Examinations'!$A$1:$L$2336,12,0)</f>
        <v>No</v>
      </c>
      <c r="N487" s="27" t="str">
        <f>VLOOKUP(A487,'Medical Examinations'!$A$1:$L$2336,8,0)</f>
        <v>No</v>
      </c>
      <c r="O487" s="29">
        <f>VLOOKUP(A487,'Hospitalisation Details'!$A$1:$T$2344,12,0)</f>
        <v>20420.599999999999</v>
      </c>
      <c r="P487" s="29" t="str">
        <f>VLOOKUP(A487,'Hospitalisation Details'!$A$1:$T$2344,15,0)</f>
        <v>tier - 3</v>
      </c>
      <c r="Q487" s="29" t="str">
        <f>VLOOKUP(A487,'Hospitalisation Details'!$A$1:$T$2344,18,0)</f>
        <v>tier - 2</v>
      </c>
      <c r="R487" s="29" t="str">
        <f>VLOOKUP(A487,'Hospitalisation Details'!$A$1:$T$2344,20,0)</f>
        <v>R1011</v>
      </c>
    </row>
    <row r="488" spans="1:18">
      <c r="A488" t="s">
        <v>1881</v>
      </c>
      <c r="B488" s="22" t="str">
        <f>VLOOKUP(A488,'Customer Names'!A488:$E$2335,4,0)</f>
        <v>Argall</v>
      </c>
      <c r="C488" s="25">
        <f>VLOOKUP(A488,'Hospitalisation Details'!$A$1:$T$2344,9,0)</f>
        <v>22829</v>
      </c>
      <c r="D488" s="26">
        <f>VLOOKUP(A488,'Hospitalisation Details'!$A$1:$T$2344,10,0)</f>
        <v>60</v>
      </c>
      <c r="E488" s="26">
        <f>VLOOKUP(A488,'Hospitalisation Details'!$A$1:$T$2344,11,0)</f>
        <v>0</v>
      </c>
      <c r="F488" s="28">
        <f>VLOOKUP(A488,'Medical Examinations'!$A$1:$L$2336,2,0)</f>
        <v>49.77</v>
      </c>
      <c r="G488" s="28">
        <f>VLOOKUP(A488,'Medical Examinations'!$A$1:$L$2336,4,0)</f>
        <v>7.02</v>
      </c>
      <c r="H488" s="30" t="str">
        <f>VLOOKUP(A488,'Medical Examinations'!$A$1:$L$2336,3,0)</f>
        <v>Obesity</v>
      </c>
      <c r="I488" s="30" t="str">
        <f>VLOOKUP(A488,'Medical Examinations'!$A$1:$L$2336,5,0)</f>
        <v>Diabetes</v>
      </c>
      <c r="J488" s="27" t="str">
        <f>VLOOKUP(A488,'Medical Examinations'!$A$1:$L$2336,6,0)</f>
        <v>No</v>
      </c>
      <c r="K488" s="27" t="str">
        <f>VLOOKUP(A488,'Medical Examinations'!$A$1:$L$2336,7,0)</f>
        <v>No</v>
      </c>
      <c r="L488" s="27">
        <f>VLOOKUP(A488,'Medical Examinations'!$A$1:$L$2336,10,0)</f>
        <v>0</v>
      </c>
      <c r="M488" s="27" t="str">
        <f>VLOOKUP(A488,'Medical Examinations'!$A$1:$L$2336,12,0)</f>
        <v>No</v>
      </c>
      <c r="N488" s="27" t="str">
        <f>VLOOKUP(A488,'Medical Examinations'!$A$1:$L$2336,8,0)</f>
        <v>No</v>
      </c>
      <c r="O488" s="29">
        <f>VLOOKUP(A488,'Hospitalisation Details'!$A$1:$T$2344,12,0)</f>
        <v>20354.5</v>
      </c>
      <c r="P488" s="29" t="str">
        <f>VLOOKUP(A488,'Hospitalisation Details'!$A$1:$T$2344,15,0)</f>
        <v>tier - 3</v>
      </c>
      <c r="Q488" s="29" t="str">
        <f>VLOOKUP(A488,'Hospitalisation Details'!$A$1:$T$2344,18,0)</f>
        <v>tier - 2</v>
      </c>
      <c r="R488" s="29" t="str">
        <f>VLOOKUP(A488,'Hospitalisation Details'!$A$1:$T$2344,20,0)</f>
        <v>R1026</v>
      </c>
    </row>
    <row r="489" spans="1:18">
      <c r="A489" t="s">
        <v>1880</v>
      </c>
      <c r="B489" s="22" t="str">
        <f>VLOOKUP(A489,'Customer Names'!A489:$E$2335,4,0)</f>
        <v>Patchell</v>
      </c>
      <c r="C489" s="25">
        <f>VLOOKUP(A489,'Hospitalisation Details'!$A$1:$T$2344,9,0)</f>
        <v>31307</v>
      </c>
      <c r="D489" s="26">
        <f>VLOOKUP(A489,'Hospitalisation Details'!$A$1:$T$2344,10,0)</f>
        <v>37</v>
      </c>
      <c r="E489" s="26">
        <f>VLOOKUP(A489,'Hospitalisation Details'!$A$1:$T$2344,11,0)</f>
        <v>1</v>
      </c>
      <c r="F489" s="28">
        <f>VLOOKUP(A489,'Medical Examinations'!$A$1:$L$2336,2,0)</f>
        <v>25.555</v>
      </c>
      <c r="G489" s="28">
        <f>VLOOKUP(A489,'Medical Examinations'!$A$1:$L$2336,4,0)</f>
        <v>4.09</v>
      </c>
      <c r="H489" s="30" t="str">
        <f>VLOOKUP(A489,'Medical Examinations'!$A$1:$L$2336,3,0)</f>
        <v>Overweight</v>
      </c>
      <c r="I489" s="30" t="str">
        <f>VLOOKUP(A489,'Medical Examinations'!$A$1:$L$2336,5,0)</f>
        <v>Normal</v>
      </c>
      <c r="J489" s="27" t="str">
        <f>VLOOKUP(A489,'Medical Examinations'!$A$1:$L$2336,6,0)</f>
        <v>yes</v>
      </c>
      <c r="K489" s="27" t="str">
        <f>VLOOKUP(A489,'Medical Examinations'!$A$1:$L$2336,7,0)</f>
        <v>No</v>
      </c>
      <c r="L489" s="27">
        <f>VLOOKUP(A489,'Medical Examinations'!$A$1:$L$2336,10,0)</f>
        <v>0</v>
      </c>
      <c r="M489" s="27" t="str">
        <f>VLOOKUP(A489,'Medical Examinations'!$A$1:$L$2336,12,0)</f>
        <v>yes</v>
      </c>
      <c r="N489" s="27" t="str">
        <f>VLOOKUP(A489,'Medical Examinations'!$A$1:$L$2336,8,0)</f>
        <v>No</v>
      </c>
      <c r="O489" s="29">
        <f>VLOOKUP(A489,'Hospitalisation Details'!$A$1:$T$2344,12,0)</f>
        <v>20296.86</v>
      </c>
      <c r="P489" s="29" t="str">
        <f>VLOOKUP(A489,'Hospitalisation Details'!$A$1:$T$2344,15,0)</f>
        <v>tier - 3</v>
      </c>
      <c r="Q489" s="29" t="str">
        <f>VLOOKUP(A489,'Hospitalisation Details'!$A$1:$T$2344,18,0)</f>
        <v>tier - 1</v>
      </c>
      <c r="R489" s="29" t="str">
        <f>VLOOKUP(A489,'Hospitalisation Details'!$A$1:$T$2344,20,0)</f>
        <v>R1024</v>
      </c>
    </row>
    <row r="490" spans="1:18">
      <c r="A490" t="s">
        <v>1879</v>
      </c>
      <c r="B490" s="22" t="str">
        <f>VLOOKUP(A490,'Customer Names'!A490:$E$2335,4,0)</f>
        <v>Catoggio</v>
      </c>
      <c r="C490" s="25">
        <f>VLOOKUP(A490,'Hospitalisation Details'!$A$1:$T$2344,9,0)</f>
        <v>34219</v>
      </c>
      <c r="D490" s="26">
        <f>VLOOKUP(A490,'Hospitalisation Details'!$A$1:$T$2344,10,0)</f>
        <v>29</v>
      </c>
      <c r="E490" s="26">
        <f>VLOOKUP(A490,'Hospitalisation Details'!$A$1:$T$2344,11,0)</f>
        <v>1</v>
      </c>
      <c r="F490" s="28">
        <f>VLOOKUP(A490,'Medical Examinations'!$A$1:$L$2336,2,0)</f>
        <v>29.64</v>
      </c>
      <c r="G490" s="28">
        <f>VLOOKUP(A490,'Medical Examinations'!$A$1:$L$2336,4,0)</f>
        <v>4.93</v>
      </c>
      <c r="H490" s="30" t="str">
        <f>VLOOKUP(A490,'Medical Examinations'!$A$1:$L$2336,3,0)</f>
        <v>Overweight</v>
      </c>
      <c r="I490" s="30" t="str">
        <f>VLOOKUP(A490,'Medical Examinations'!$A$1:$L$2336,5,0)</f>
        <v>Normal</v>
      </c>
      <c r="J490" s="27" t="str">
        <f>VLOOKUP(A490,'Medical Examinations'!$A$1:$L$2336,6,0)</f>
        <v>No</v>
      </c>
      <c r="K490" s="27" t="str">
        <f>VLOOKUP(A490,'Medical Examinations'!$A$1:$L$2336,7,0)</f>
        <v>No</v>
      </c>
      <c r="L490" s="27">
        <f>VLOOKUP(A490,'Medical Examinations'!$A$1:$L$2336,10,0)</f>
        <v>1</v>
      </c>
      <c r="M490" s="27" t="str">
        <f>VLOOKUP(A490,'Medical Examinations'!$A$1:$L$2336,12,0)</f>
        <v>No</v>
      </c>
      <c r="N490" s="27" t="str">
        <f>VLOOKUP(A490,'Medical Examinations'!$A$1:$L$2336,8,0)</f>
        <v>Yes</v>
      </c>
      <c r="O490" s="29">
        <f>VLOOKUP(A490,'Hospitalisation Details'!$A$1:$T$2344,12,0)</f>
        <v>20277.810000000001</v>
      </c>
      <c r="P490" s="29" t="str">
        <f>VLOOKUP(A490,'Hospitalisation Details'!$A$1:$T$2344,15,0)</f>
        <v>tier - 3</v>
      </c>
      <c r="Q490" s="29" t="str">
        <f>VLOOKUP(A490,'Hospitalisation Details'!$A$1:$T$2344,18,0)</f>
        <v>tier - 3</v>
      </c>
      <c r="R490" s="29" t="str">
        <f>VLOOKUP(A490,'Hospitalisation Details'!$A$1:$T$2344,20,0)</f>
        <v>R1016</v>
      </c>
    </row>
    <row r="491" spans="1:18">
      <c r="A491" t="s">
        <v>1878</v>
      </c>
      <c r="B491" s="22" t="str">
        <f>VLOOKUP(A491,'Customer Names'!A491:$E$2335,4,0)</f>
        <v>Adams</v>
      </c>
      <c r="C491" s="25">
        <f>VLOOKUP(A491,'Hospitalisation Details'!$A$1:$T$2344,9,0)</f>
        <v>24341</v>
      </c>
      <c r="D491" s="26">
        <f>VLOOKUP(A491,'Hospitalisation Details'!$A$1:$T$2344,10,0)</f>
        <v>56</v>
      </c>
      <c r="E491" s="26">
        <f>VLOOKUP(A491,'Hospitalisation Details'!$A$1:$T$2344,11,0)</f>
        <v>0</v>
      </c>
      <c r="F491" s="28">
        <f>VLOOKUP(A491,'Medical Examinations'!$A$1:$L$2336,2,0)</f>
        <v>53.93</v>
      </c>
      <c r="G491" s="28">
        <f>VLOOKUP(A491,'Medical Examinations'!$A$1:$L$2336,4,0)</f>
        <v>5.34</v>
      </c>
      <c r="H491" s="30" t="str">
        <f>VLOOKUP(A491,'Medical Examinations'!$A$1:$L$2336,3,0)</f>
        <v>Obesity</v>
      </c>
      <c r="I491" s="30" t="str">
        <f>VLOOKUP(A491,'Medical Examinations'!$A$1:$L$2336,5,0)</f>
        <v>Normal</v>
      </c>
      <c r="J491" s="27" t="str">
        <f>VLOOKUP(A491,'Medical Examinations'!$A$1:$L$2336,6,0)</f>
        <v>yes</v>
      </c>
      <c r="K491" s="27" t="str">
        <f>VLOOKUP(A491,'Medical Examinations'!$A$1:$L$2336,7,0)</f>
        <v>No</v>
      </c>
      <c r="L491" s="27">
        <f>VLOOKUP(A491,'Medical Examinations'!$A$1:$L$2336,10,0)</f>
        <v>2</v>
      </c>
      <c r="M491" s="27" t="str">
        <f>VLOOKUP(A491,'Medical Examinations'!$A$1:$L$2336,12,0)</f>
        <v>No</v>
      </c>
      <c r="N491" s="27" t="str">
        <f>VLOOKUP(A491,'Medical Examinations'!$A$1:$L$2336,8,0)</f>
        <v>No</v>
      </c>
      <c r="O491" s="29">
        <f>VLOOKUP(A491,'Hospitalisation Details'!$A$1:$T$2344,12,0)</f>
        <v>20253.84</v>
      </c>
      <c r="P491" s="29" t="str">
        <f>VLOOKUP(A491,'Hospitalisation Details'!$A$1:$T$2344,15,0)</f>
        <v>tier - 2</v>
      </c>
      <c r="Q491" s="29" t="str">
        <f>VLOOKUP(A491,'Hospitalisation Details'!$A$1:$T$2344,18,0)</f>
        <v>tier - 3</v>
      </c>
      <c r="R491" s="29" t="str">
        <f>VLOOKUP(A491,'Hospitalisation Details'!$A$1:$T$2344,20,0)</f>
        <v>R1012</v>
      </c>
    </row>
    <row r="492" spans="1:18">
      <c r="A492" t="s">
        <v>1877</v>
      </c>
      <c r="B492" s="22" t="str">
        <f>VLOOKUP(A492,'Customer Names'!A492:$E$2335,4,0)</f>
        <v>Windt</v>
      </c>
      <c r="C492" s="25">
        <f>VLOOKUP(A492,'Hospitalisation Details'!$A$1:$T$2344,9,0)</f>
        <v>32067</v>
      </c>
      <c r="D492" s="26">
        <f>VLOOKUP(A492,'Hospitalisation Details'!$A$1:$T$2344,10,0)</f>
        <v>35</v>
      </c>
      <c r="E492" s="26">
        <f>VLOOKUP(A492,'Hospitalisation Details'!$A$1:$T$2344,11,0)</f>
        <v>0</v>
      </c>
      <c r="F492" s="28">
        <f>VLOOKUP(A492,'Medical Examinations'!$A$1:$L$2336,2,0)</f>
        <v>28.024999999999999</v>
      </c>
      <c r="G492" s="28">
        <f>VLOOKUP(A492,'Medical Examinations'!$A$1:$L$2336,4,0)</f>
        <v>5.65</v>
      </c>
      <c r="H492" s="30" t="str">
        <f>VLOOKUP(A492,'Medical Examinations'!$A$1:$L$2336,3,0)</f>
        <v>Overweight</v>
      </c>
      <c r="I492" s="30" t="str">
        <f>VLOOKUP(A492,'Medical Examinations'!$A$1:$L$2336,5,0)</f>
        <v>Normal</v>
      </c>
      <c r="J492" s="27" t="str">
        <f>VLOOKUP(A492,'Medical Examinations'!$A$1:$L$2336,6,0)</f>
        <v>No</v>
      </c>
      <c r="K492" s="27" t="str">
        <f>VLOOKUP(A492,'Medical Examinations'!$A$1:$L$2336,7,0)</f>
        <v>No</v>
      </c>
      <c r="L492" s="27">
        <f>VLOOKUP(A492,'Medical Examinations'!$A$1:$L$2336,10,0)</f>
        <v>1</v>
      </c>
      <c r="M492" s="27" t="str">
        <f>VLOOKUP(A492,'Medical Examinations'!$A$1:$L$2336,12,0)</f>
        <v>yes</v>
      </c>
      <c r="N492" s="27" t="str">
        <f>VLOOKUP(A492,'Medical Examinations'!$A$1:$L$2336,8,0)</f>
        <v>No</v>
      </c>
      <c r="O492" s="29">
        <f>VLOOKUP(A492,'Hospitalisation Details'!$A$1:$T$2344,12,0)</f>
        <v>20234.849999999999</v>
      </c>
      <c r="P492" s="29" t="str">
        <f>VLOOKUP(A492,'Hospitalisation Details'!$A$1:$T$2344,15,0)</f>
        <v>tier - 2</v>
      </c>
      <c r="Q492" s="29" t="str">
        <f>VLOOKUP(A492,'Hospitalisation Details'!$A$1:$T$2344,18,0)</f>
        <v>tier - 3</v>
      </c>
      <c r="R492" s="29" t="str">
        <f>VLOOKUP(A492,'Hospitalisation Details'!$A$1:$T$2344,20,0)</f>
        <v>R1012</v>
      </c>
    </row>
    <row r="493" spans="1:18">
      <c r="A493" t="s">
        <v>1876</v>
      </c>
      <c r="B493" s="22" t="str">
        <f>VLOOKUP(A493,'Customer Names'!A493:$E$2335,4,0)</f>
        <v>Ryan</v>
      </c>
      <c r="C493" s="25">
        <f>VLOOKUP(A493,'Hospitalisation Details'!$A$1:$T$2344,9,0)</f>
        <v>34493</v>
      </c>
      <c r="D493" s="26">
        <f>VLOOKUP(A493,'Hospitalisation Details'!$A$1:$T$2344,10,0)</f>
        <v>29</v>
      </c>
      <c r="E493" s="26">
        <f>VLOOKUP(A493,'Hospitalisation Details'!$A$1:$T$2344,11,0)</f>
        <v>2</v>
      </c>
      <c r="F493" s="28">
        <f>VLOOKUP(A493,'Medical Examinations'!$A$1:$L$2336,2,0)</f>
        <v>27.5</v>
      </c>
      <c r="G493" s="28">
        <f>VLOOKUP(A493,'Medical Examinations'!$A$1:$L$2336,4,0)</f>
        <v>4.49</v>
      </c>
      <c r="H493" s="30" t="str">
        <f>VLOOKUP(A493,'Medical Examinations'!$A$1:$L$2336,3,0)</f>
        <v>Overweight</v>
      </c>
      <c r="I493" s="30" t="str">
        <f>VLOOKUP(A493,'Medical Examinations'!$A$1:$L$2336,5,0)</f>
        <v>Normal</v>
      </c>
      <c r="J493" s="27" t="str">
        <f>VLOOKUP(A493,'Medical Examinations'!$A$1:$L$2336,6,0)</f>
        <v>No</v>
      </c>
      <c r="K493" s="27" t="str">
        <f>VLOOKUP(A493,'Medical Examinations'!$A$1:$L$2336,7,0)</f>
        <v>No</v>
      </c>
      <c r="L493" s="27">
        <f>VLOOKUP(A493,'Medical Examinations'!$A$1:$L$2336,10,0)</f>
        <v>0</v>
      </c>
      <c r="M493" s="27" t="str">
        <f>VLOOKUP(A493,'Medical Examinations'!$A$1:$L$2336,12,0)</f>
        <v>No</v>
      </c>
      <c r="N493" s="27" t="str">
        <f>VLOOKUP(A493,'Medical Examinations'!$A$1:$L$2336,8,0)</f>
        <v>No</v>
      </c>
      <c r="O493" s="29">
        <f>VLOOKUP(A493,'Hospitalisation Details'!$A$1:$T$2344,12,0)</f>
        <v>20177.669999999998</v>
      </c>
      <c r="P493" s="29" t="str">
        <f>VLOOKUP(A493,'Hospitalisation Details'!$A$1:$T$2344,15,0)</f>
        <v>tier - 2</v>
      </c>
      <c r="Q493" s="29" t="str">
        <f>VLOOKUP(A493,'Hospitalisation Details'!$A$1:$T$2344,18,0)</f>
        <v>tier - 1</v>
      </c>
      <c r="R493" s="29" t="str">
        <f>VLOOKUP(A493,'Hospitalisation Details'!$A$1:$T$2344,20,0)</f>
        <v>R1011</v>
      </c>
    </row>
    <row r="494" spans="1:18">
      <c r="A494" t="s">
        <v>1875</v>
      </c>
      <c r="B494" s="22" t="str">
        <f>VLOOKUP(A494,'Customer Names'!A494:$E$2335,4,0)</f>
        <v>Marion</v>
      </c>
      <c r="C494" s="25">
        <f>VLOOKUP(A494,'Hospitalisation Details'!$A$1:$T$2344,9,0)</f>
        <v>37446</v>
      </c>
      <c r="D494" s="26">
        <f>VLOOKUP(A494,'Hospitalisation Details'!$A$1:$T$2344,10,0)</f>
        <v>20</v>
      </c>
      <c r="E494" s="26">
        <f>VLOOKUP(A494,'Hospitalisation Details'!$A$1:$T$2344,11,0)</f>
        <v>0</v>
      </c>
      <c r="F494" s="28">
        <f>VLOOKUP(A494,'Medical Examinations'!$A$1:$L$2336,2,0)</f>
        <v>21.8</v>
      </c>
      <c r="G494" s="28">
        <f>VLOOKUP(A494,'Medical Examinations'!$A$1:$L$2336,4,0)</f>
        <v>10.55</v>
      </c>
      <c r="H494" s="30" t="str">
        <f>VLOOKUP(A494,'Medical Examinations'!$A$1:$L$2336,3,0)</f>
        <v>Normal weight</v>
      </c>
      <c r="I494" s="30" t="str">
        <f>VLOOKUP(A494,'Medical Examinations'!$A$1:$L$2336,5,0)</f>
        <v>Diabetes</v>
      </c>
      <c r="J494" s="27" t="str">
        <f>VLOOKUP(A494,'Medical Examinations'!$A$1:$L$2336,6,0)</f>
        <v>No</v>
      </c>
      <c r="K494" s="27" t="str">
        <f>VLOOKUP(A494,'Medical Examinations'!$A$1:$L$2336,7,0)</f>
        <v>No</v>
      </c>
      <c r="L494" s="27">
        <f>VLOOKUP(A494,'Medical Examinations'!$A$1:$L$2336,10,0)</f>
        <v>0</v>
      </c>
      <c r="M494" s="27" t="str">
        <f>VLOOKUP(A494,'Medical Examinations'!$A$1:$L$2336,12,0)</f>
        <v>yes</v>
      </c>
      <c r="N494" s="27" t="str">
        <f>VLOOKUP(A494,'Medical Examinations'!$A$1:$L$2336,8,0)</f>
        <v>No</v>
      </c>
      <c r="O494" s="29">
        <f>VLOOKUP(A494,'Hospitalisation Details'!$A$1:$T$2344,12,0)</f>
        <v>20167.34</v>
      </c>
      <c r="P494" s="29" t="str">
        <f>VLOOKUP(A494,'Hospitalisation Details'!$A$1:$T$2344,15,0)</f>
        <v>tier - 3</v>
      </c>
      <c r="Q494" s="29" t="str">
        <f>VLOOKUP(A494,'Hospitalisation Details'!$A$1:$T$2344,18,0)</f>
        <v>tier - 3</v>
      </c>
      <c r="R494" s="29" t="str">
        <f>VLOOKUP(A494,'Hospitalisation Details'!$A$1:$T$2344,20,0)</f>
        <v>R1011</v>
      </c>
    </row>
    <row r="495" spans="1:18">
      <c r="A495" t="s">
        <v>1874</v>
      </c>
      <c r="B495" s="22" t="str">
        <f>VLOOKUP(A495,'Customer Names'!A495:$E$2335,4,0)</f>
        <v>Raffetto</v>
      </c>
      <c r="C495" s="25">
        <f>VLOOKUP(A495,'Hospitalisation Details'!$A$1:$T$2344,9,0)</f>
        <v>30595</v>
      </c>
      <c r="D495" s="26">
        <f>VLOOKUP(A495,'Hospitalisation Details'!$A$1:$T$2344,10,0)</f>
        <v>39</v>
      </c>
      <c r="E495" s="26">
        <f>VLOOKUP(A495,'Hospitalisation Details'!$A$1:$T$2344,11,0)</f>
        <v>0</v>
      </c>
      <c r="F495" s="28">
        <f>VLOOKUP(A495,'Medical Examinations'!$A$1:$L$2336,2,0)</f>
        <v>26.41</v>
      </c>
      <c r="G495" s="28">
        <f>VLOOKUP(A495,'Medical Examinations'!$A$1:$L$2336,4,0)</f>
        <v>4.92</v>
      </c>
      <c r="H495" s="30" t="str">
        <f>VLOOKUP(A495,'Medical Examinations'!$A$1:$L$2336,3,0)</f>
        <v>Overweight</v>
      </c>
      <c r="I495" s="30" t="str">
        <f>VLOOKUP(A495,'Medical Examinations'!$A$1:$L$2336,5,0)</f>
        <v>Normal</v>
      </c>
      <c r="J495" s="27" t="str">
        <f>VLOOKUP(A495,'Medical Examinations'!$A$1:$L$2336,6,0)</f>
        <v>yes</v>
      </c>
      <c r="K495" s="27" t="str">
        <f>VLOOKUP(A495,'Medical Examinations'!$A$1:$L$2336,7,0)</f>
        <v>No</v>
      </c>
      <c r="L495" s="27">
        <f>VLOOKUP(A495,'Medical Examinations'!$A$1:$L$2336,10,0)</f>
        <v>1</v>
      </c>
      <c r="M495" s="27" t="str">
        <f>VLOOKUP(A495,'Medical Examinations'!$A$1:$L$2336,12,0)</f>
        <v>yes</v>
      </c>
      <c r="N495" s="27" t="str">
        <f>VLOOKUP(A495,'Medical Examinations'!$A$1:$L$2336,8,0)</f>
        <v>Yes</v>
      </c>
      <c r="O495" s="29">
        <f>VLOOKUP(A495,'Hospitalisation Details'!$A$1:$T$2344,12,0)</f>
        <v>20149.32</v>
      </c>
      <c r="P495" s="29" t="str">
        <f>VLOOKUP(A495,'Hospitalisation Details'!$A$1:$T$2344,15,0)</f>
        <v>tier - 2</v>
      </c>
      <c r="Q495" s="29" t="str">
        <f>VLOOKUP(A495,'Hospitalisation Details'!$A$1:$T$2344,18,0)</f>
        <v>tier - 1</v>
      </c>
      <c r="R495" s="29" t="str">
        <f>VLOOKUP(A495,'Hospitalisation Details'!$A$1:$T$2344,20,0)</f>
        <v>R1016</v>
      </c>
    </row>
    <row r="496" spans="1:18">
      <c r="A496" t="s">
        <v>1873</v>
      </c>
      <c r="B496" s="22" t="str">
        <f>VLOOKUP(A496,'Customer Names'!A496:$E$2335,4,0)</f>
        <v>Young</v>
      </c>
      <c r="C496" s="25">
        <f>VLOOKUP(A496,'Hospitalisation Details'!$A$1:$T$2344,9,0)</f>
        <v>32349</v>
      </c>
      <c r="D496" s="26">
        <f>VLOOKUP(A496,'Hospitalisation Details'!$A$1:$T$2344,10,0)</f>
        <v>34</v>
      </c>
      <c r="E496" s="26">
        <f>VLOOKUP(A496,'Hospitalisation Details'!$A$1:$T$2344,11,0)</f>
        <v>1</v>
      </c>
      <c r="F496" s="28">
        <f>VLOOKUP(A496,'Medical Examinations'!$A$1:$L$2336,2,0)</f>
        <v>27.835000000000001</v>
      </c>
      <c r="G496" s="28">
        <f>VLOOKUP(A496,'Medical Examinations'!$A$1:$L$2336,4,0)</f>
        <v>5.9</v>
      </c>
      <c r="H496" s="30" t="str">
        <f>VLOOKUP(A496,'Medical Examinations'!$A$1:$L$2336,3,0)</f>
        <v>Overweight</v>
      </c>
      <c r="I496" s="30" t="str">
        <f>VLOOKUP(A496,'Medical Examinations'!$A$1:$L$2336,5,0)</f>
        <v>Pre-diabetes</v>
      </c>
      <c r="J496" s="27" t="str">
        <f>VLOOKUP(A496,'Medical Examinations'!$A$1:$L$2336,6,0)</f>
        <v>yes</v>
      </c>
      <c r="K496" s="27" t="str">
        <f>VLOOKUP(A496,'Medical Examinations'!$A$1:$L$2336,7,0)</f>
        <v>No</v>
      </c>
      <c r="L496" s="27">
        <f>VLOOKUP(A496,'Medical Examinations'!$A$1:$L$2336,10,0)</f>
        <v>1</v>
      </c>
      <c r="M496" s="27" t="str">
        <f>VLOOKUP(A496,'Medical Examinations'!$A$1:$L$2336,12,0)</f>
        <v>yes</v>
      </c>
      <c r="N496" s="27" t="str">
        <f>VLOOKUP(A496,'Medical Examinations'!$A$1:$L$2336,8,0)</f>
        <v>No</v>
      </c>
      <c r="O496" s="29">
        <f>VLOOKUP(A496,'Hospitalisation Details'!$A$1:$T$2344,12,0)</f>
        <v>20009.63</v>
      </c>
      <c r="P496" s="29" t="str">
        <f>VLOOKUP(A496,'Hospitalisation Details'!$A$1:$T$2344,15,0)</f>
        <v>tier - 2</v>
      </c>
      <c r="Q496" s="29" t="str">
        <f>VLOOKUP(A496,'Hospitalisation Details'!$A$1:$T$2344,18,0)</f>
        <v>tier - 1</v>
      </c>
      <c r="R496" s="29" t="str">
        <f>VLOOKUP(A496,'Hospitalisation Details'!$A$1:$T$2344,20,0)</f>
        <v>R1012</v>
      </c>
    </row>
    <row r="497" spans="1:18">
      <c r="A497" t="s">
        <v>1872</v>
      </c>
      <c r="B497" s="22" t="str">
        <f>VLOOKUP(A497,'Customer Names'!A497:$E$2335,4,0)</f>
        <v>Oehlke</v>
      </c>
      <c r="C497" s="25">
        <f>VLOOKUP(A497,'Hospitalisation Details'!$A$1:$T$2344,9,0)</f>
        <v>24329</v>
      </c>
      <c r="D497" s="26">
        <f>VLOOKUP(A497,'Hospitalisation Details'!$A$1:$T$2344,10,0)</f>
        <v>56</v>
      </c>
      <c r="E497" s="26">
        <f>VLOOKUP(A497,'Hospitalisation Details'!$A$1:$T$2344,11,0)</f>
        <v>0</v>
      </c>
      <c r="F497" s="28">
        <f>VLOOKUP(A497,'Medical Examinations'!$A$1:$L$2336,2,0)</f>
        <v>51.74</v>
      </c>
      <c r="G497" s="28">
        <f>VLOOKUP(A497,'Medical Examinations'!$A$1:$L$2336,4,0)</f>
        <v>4.9800000000000004</v>
      </c>
      <c r="H497" s="30" t="str">
        <f>VLOOKUP(A497,'Medical Examinations'!$A$1:$L$2336,3,0)</f>
        <v>Obesity</v>
      </c>
      <c r="I497" s="30" t="str">
        <f>VLOOKUP(A497,'Medical Examinations'!$A$1:$L$2336,5,0)</f>
        <v>Normal</v>
      </c>
      <c r="J497" s="27" t="str">
        <f>VLOOKUP(A497,'Medical Examinations'!$A$1:$L$2336,6,0)</f>
        <v>yes</v>
      </c>
      <c r="K497" s="27" t="str">
        <f>VLOOKUP(A497,'Medical Examinations'!$A$1:$L$2336,7,0)</f>
        <v>No</v>
      </c>
      <c r="L497" s="27">
        <f>VLOOKUP(A497,'Medical Examinations'!$A$1:$L$2336,10,0)</f>
        <v>2</v>
      </c>
      <c r="M497" s="27" t="str">
        <f>VLOOKUP(A497,'Medical Examinations'!$A$1:$L$2336,12,0)</f>
        <v>No</v>
      </c>
      <c r="N497" s="27" t="str">
        <f>VLOOKUP(A497,'Medical Examinations'!$A$1:$L$2336,8,0)</f>
        <v>No</v>
      </c>
      <c r="O497" s="29">
        <f>VLOOKUP(A497,'Hospitalisation Details'!$A$1:$T$2344,12,0)</f>
        <v>19995.29</v>
      </c>
      <c r="P497" s="29" t="str">
        <f>VLOOKUP(A497,'Hospitalisation Details'!$A$1:$T$2344,15,0)</f>
        <v>tier - 1</v>
      </c>
      <c r="Q497" s="29" t="str">
        <f>VLOOKUP(A497,'Hospitalisation Details'!$A$1:$T$2344,18,0)</f>
        <v>tier - 3</v>
      </c>
      <c r="R497" s="29" t="str">
        <f>VLOOKUP(A497,'Hospitalisation Details'!$A$1:$T$2344,20,0)</f>
        <v>R1026</v>
      </c>
    </row>
    <row r="498" spans="1:18">
      <c r="A498" t="s">
        <v>1871</v>
      </c>
      <c r="B498" s="22" t="str">
        <f>VLOOKUP(A498,'Customer Names'!A498:$E$2335,4,0)</f>
        <v>Sudol</v>
      </c>
      <c r="C498" s="25">
        <f>VLOOKUP(A498,'Hospitalisation Details'!$A$1:$T$2344,9,0)</f>
        <v>29503</v>
      </c>
      <c r="D498" s="26">
        <f>VLOOKUP(A498,'Hospitalisation Details'!$A$1:$T$2344,10,0)</f>
        <v>42</v>
      </c>
      <c r="E498" s="26">
        <f>VLOOKUP(A498,'Hospitalisation Details'!$A$1:$T$2344,11,0)</f>
        <v>0</v>
      </c>
      <c r="F498" s="28">
        <f>VLOOKUP(A498,'Medical Examinations'!$A$1:$L$2336,2,0)</f>
        <v>23.37</v>
      </c>
      <c r="G498" s="28">
        <f>VLOOKUP(A498,'Medical Examinations'!$A$1:$L$2336,4,0)</f>
        <v>5.8</v>
      </c>
      <c r="H498" s="30" t="str">
        <f>VLOOKUP(A498,'Medical Examinations'!$A$1:$L$2336,3,0)</f>
        <v>Normal weight</v>
      </c>
      <c r="I498" s="30" t="str">
        <f>VLOOKUP(A498,'Medical Examinations'!$A$1:$L$2336,5,0)</f>
        <v>Pre-diabetes</v>
      </c>
      <c r="J498" s="27" t="str">
        <f>VLOOKUP(A498,'Medical Examinations'!$A$1:$L$2336,6,0)</f>
        <v>No</v>
      </c>
      <c r="K498" s="27" t="str">
        <f>VLOOKUP(A498,'Medical Examinations'!$A$1:$L$2336,7,0)</f>
        <v>No</v>
      </c>
      <c r="L498" s="27">
        <f>VLOOKUP(A498,'Medical Examinations'!$A$1:$L$2336,10,0)</f>
        <v>0</v>
      </c>
      <c r="M498" s="27" t="str">
        <f>VLOOKUP(A498,'Medical Examinations'!$A$1:$L$2336,12,0)</f>
        <v>yes</v>
      </c>
      <c r="N498" s="27" t="str">
        <f>VLOOKUP(A498,'Medical Examinations'!$A$1:$L$2336,8,0)</f>
        <v>No</v>
      </c>
      <c r="O498" s="29">
        <f>VLOOKUP(A498,'Hospitalisation Details'!$A$1:$T$2344,12,0)</f>
        <v>19964.75</v>
      </c>
      <c r="P498" s="29" t="str">
        <f>VLOOKUP(A498,'Hospitalisation Details'!$A$1:$T$2344,15,0)</f>
        <v>tier - 1</v>
      </c>
      <c r="Q498" s="29" t="str">
        <f>VLOOKUP(A498,'Hospitalisation Details'!$A$1:$T$2344,18,0)</f>
        <v>tier - 2</v>
      </c>
      <c r="R498" s="29" t="str">
        <f>VLOOKUP(A498,'Hospitalisation Details'!$A$1:$T$2344,20,0)</f>
        <v>R1024</v>
      </c>
    </row>
    <row r="499" spans="1:18">
      <c r="A499" t="s">
        <v>1870</v>
      </c>
      <c r="B499" s="22" t="str">
        <f>VLOOKUP(A499,'Customer Names'!A499:$E$2335,4,0)</f>
        <v>Van Es</v>
      </c>
      <c r="C499" s="25">
        <f>VLOOKUP(A499,'Hospitalisation Details'!$A$1:$T$2344,9,0)</f>
        <v>35721</v>
      </c>
      <c r="D499" s="26">
        <f>VLOOKUP(A499,'Hospitalisation Details'!$A$1:$T$2344,10,0)</f>
        <v>25</v>
      </c>
      <c r="E499" s="26">
        <f>VLOOKUP(A499,'Hospitalisation Details'!$A$1:$T$2344,11,0)</f>
        <v>3</v>
      </c>
      <c r="F499" s="28">
        <f>VLOOKUP(A499,'Medical Examinations'!$A$1:$L$2336,2,0)</f>
        <v>29.7</v>
      </c>
      <c r="G499" s="28">
        <f>VLOOKUP(A499,'Medical Examinations'!$A$1:$L$2336,4,0)</f>
        <v>6.21</v>
      </c>
      <c r="H499" s="30" t="str">
        <f>VLOOKUP(A499,'Medical Examinations'!$A$1:$L$2336,3,0)</f>
        <v>Overweight</v>
      </c>
      <c r="I499" s="30" t="str">
        <f>VLOOKUP(A499,'Medical Examinations'!$A$1:$L$2336,5,0)</f>
        <v>Pre-diabetes</v>
      </c>
      <c r="J499" s="27" t="str">
        <f>VLOOKUP(A499,'Medical Examinations'!$A$1:$L$2336,6,0)</f>
        <v>yes</v>
      </c>
      <c r="K499" s="27" t="str">
        <f>VLOOKUP(A499,'Medical Examinations'!$A$1:$L$2336,7,0)</f>
        <v>No</v>
      </c>
      <c r="L499" s="27">
        <f>VLOOKUP(A499,'Medical Examinations'!$A$1:$L$2336,10,0)</f>
        <v>1</v>
      </c>
      <c r="M499" s="27" t="str">
        <f>VLOOKUP(A499,'Medical Examinations'!$A$1:$L$2336,12,0)</f>
        <v>yes</v>
      </c>
      <c r="N499" s="27" t="str">
        <f>VLOOKUP(A499,'Medical Examinations'!$A$1:$L$2336,8,0)</f>
        <v>Yes</v>
      </c>
      <c r="O499" s="29">
        <f>VLOOKUP(A499,'Hospitalisation Details'!$A$1:$T$2344,12,0)</f>
        <v>19933.46</v>
      </c>
      <c r="P499" s="29" t="str">
        <f>VLOOKUP(A499,'Hospitalisation Details'!$A$1:$T$2344,15,0)</f>
        <v>tier - 1</v>
      </c>
      <c r="Q499" s="29" t="str">
        <f>VLOOKUP(A499,'Hospitalisation Details'!$A$1:$T$2344,18,0)</f>
        <v>tier - 3</v>
      </c>
      <c r="R499" s="29" t="str">
        <f>VLOOKUP(A499,'Hospitalisation Details'!$A$1:$T$2344,20,0)</f>
        <v>R1011</v>
      </c>
    </row>
    <row r="500" spans="1:18">
      <c r="A500" t="s">
        <v>1869</v>
      </c>
      <c r="B500" s="22" t="str">
        <f>VLOOKUP(A500,'Customer Names'!A500:$E$2335,4,0)</f>
        <v>Dolge</v>
      </c>
      <c r="C500" s="25">
        <f>VLOOKUP(A500,'Hospitalisation Details'!$A$1:$T$2344,9,0)</f>
        <v>29158</v>
      </c>
      <c r="D500" s="26">
        <f>VLOOKUP(A500,'Hospitalisation Details'!$A$1:$T$2344,10,0)</f>
        <v>43</v>
      </c>
      <c r="E500" s="26">
        <f>VLOOKUP(A500,'Hospitalisation Details'!$A$1:$T$2344,11,0)</f>
        <v>2</v>
      </c>
      <c r="F500" s="28">
        <f>VLOOKUP(A500,'Medical Examinations'!$A$1:$L$2336,2,0)</f>
        <v>20.045000000000002</v>
      </c>
      <c r="G500" s="28">
        <f>VLOOKUP(A500,'Medical Examinations'!$A$1:$L$2336,4,0)</f>
        <v>6.17</v>
      </c>
      <c r="H500" s="30" t="str">
        <f>VLOOKUP(A500,'Medical Examinations'!$A$1:$L$2336,3,0)</f>
        <v>Normal weight</v>
      </c>
      <c r="I500" s="30" t="str">
        <f>VLOOKUP(A500,'Medical Examinations'!$A$1:$L$2336,5,0)</f>
        <v>Pre-diabetes</v>
      </c>
      <c r="J500" s="27" t="str">
        <f>VLOOKUP(A500,'Medical Examinations'!$A$1:$L$2336,6,0)</f>
        <v>No</v>
      </c>
      <c r="K500" s="27" t="str">
        <f>VLOOKUP(A500,'Medical Examinations'!$A$1:$L$2336,7,0)</f>
        <v>No</v>
      </c>
      <c r="L500" s="27">
        <f>VLOOKUP(A500,'Medical Examinations'!$A$1:$L$2336,10,0)</f>
        <v>1</v>
      </c>
      <c r="M500" s="27" t="str">
        <f>VLOOKUP(A500,'Medical Examinations'!$A$1:$L$2336,12,0)</f>
        <v>yes</v>
      </c>
      <c r="N500" s="27" t="str">
        <f>VLOOKUP(A500,'Medical Examinations'!$A$1:$L$2336,8,0)</f>
        <v>Yes</v>
      </c>
      <c r="O500" s="29">
        <f>VLOOKUP(A500,'Hospitalisation Details'!$A$1:$T$2344,12,0)</f>
        <v>19798.05</v>
      </c>
      <c r="P500" s="29" t="str">
        <f>VLOOKUP(A500,'Hospitalisation Details'!$A$1:$T$2344,15,0)</f>
        <v>tier - 1</v>
      </c>
      <c r="Q500" s="29" t="str">
        <f>VLOOKUP(A500,'Hospitalisation Details'!$A$1:$T$2344,18,0)</f>
        <v>tier - 1</v>
      </c>
      <c r="R500" s="29" t="str">
        <f>VLOOKUP(A500,'Hospitalisation Details'!$A$1:$T$2344,20,0)</f>
        <v>R1024</v>
      </c>
    </row>
    <row r="501" spans="1:18">
      <c r="A501" t="s">
        <v>1868</v>
      </c>
      <c r="B501" s="22" t="str">
        <f>VLOOKUP(A501,'Customer Names'!A501:$E$2335,4,0)</f>
        <v>Marlier</v>
      </c>
      <c r="C501" s="25">
        <f>VLOOKUP(A501,'Hospitalisation Details'!$A$1:$T$2344,9,0)</f>
        <v>26464</v>
      </c>
      <c r="D501" s="26">
        <f>VLOOKUP(A501,'Hospitalisation Details'!$A$1:$T$2344,10,0)</f>
        <v>50</v>
      </c>
      <c r="E501" s="26">
        <f>VLOOKUP(A501,'Hospitalisation Details'!$A$1:$T$2344,11,0)</f>
        <v>3</v>
      </c>
      <c r="F501" s="28">
        <f>VLOOKUP(A501,'Medical Examinations'!$A$1:$L$2336,2,0)</f>
        <v>27.83</v>
      </c>
      <c r="G501" s="28">
        <f>VLOOKUP(A501,'Medical Examinations'!$A$1:$L$2336,4,0)</f>
        <v>5.36</v>
      </c>
      <c r="H501" s="30" t="str">
        <f>VLOOKUP(A501,'Medical Examinations'!$A$1:$L$2336,3,0)</f>
        <v>Overweight</v>
      </c>
      <c r="I501" s="30" t="str">
        <f>VLOOKUP(A501,'Medical Examinations'!$A$1:$L$2336,5,0)</f>
        <v>Normal</v>
      </c>
      <c r="J501" s="27" t="str">
        <f>VLOOKUP(A501,'Medical Examinations'!$A$1:$L$2336,6,0)</f>
        <v>No</v>
      </c>
      <c r="K501" s="27" t="str">
        <f>VLOOKUP(A501,'Medical Examinations'!$A$1:$L$2336,7,0)</f>
        <v>No</v>
      </c>
      <c r="L501" s="27">
        <f>VLOOKUP(A501,'Medical Examinations'!$A$1:$L$2336,10,0)</f>
        <v>2</v>
      </c>
      <c r="M501" s="27" t="str">
        <f>VLOOKUP(A501,'Medical Examinations'!$A$1:$L$2336,12,0)</f>
        <v>No</v>
      </c>
      <c r="N501" s="27" t="str">
        <f>VLOOKUP(A501,'Medical Examinations'!$A$1:$L$2336,8,0)</f>
        <v>No</v>
      </c>
      <c r="O501" s="29">
        <f>VLOOKUP(A501,'Hospitalisation Details'!$A$1:$T$2344,12,0)</f>
        <v>19749.38</v>
      </c>
      <c r="P501" s="29" t="str">
        <f>VLOOKUP(A501,'Hospitalisation Details'!$A$1:$T$2344,15,0)</f>
        <v>tier - 1</v>
      </c>
      <c r="Q501" s="29" t="str">
        <f>VLOOKUP(A501,'Hospitalisation Details'!$A$1:$T$2344,18,0)</f>
        <v>tier - 3</v>
      </c>
      <c r="R501" s="29" t="str">
        <f>VLOOKUP(A501,'Hospitalisation Details'!$A$1:$T$2344,20,0)</f>
        <v>R1013</v>
      </c>
    </row>
    <row r="502" spans="1:18">
      <c r="A502" t="s">
        <v>1867</v>
      </c>
      <c r="B502" s="22" t="str">
        <f>VLOOKUP(A502,'Customer Names'!A502:$E$2335,4,0)</f>
        <v>Girard</v>
      </c>
      <c r="C502" s="25">
        <f>VLOOKUP(A502,'Hospitalisation Details'!$A$1:$T$2344,9,0)</f>
        <v>33093</v>
      </c>
      <c r="D502" s="26">
        <f>VLOOKUP(A502,'Hospitalisation Details'!$A$1:$T$2344,10,0)</f>
        <v>32</v>
      </c>
      <c r="E502" s="26">
        <f>VLOOKUP(A502,'Hospitalisation Details'!$A$1:$T$2344,11,0)</f>
        <v>1</v>
      </c>
      <c r="F502" s="28">
        <f>VLOOKUP(A502,'Medical Examinations'!$A$1:$L$2336,2,0)</f>
        <v>28.93</v>
      </c>
      <c r="G502" s="28">
        <f>VLOOKUP(A502,'Medical Examinations'!$A$1:$L$2336,4,0)</f>
        <v>5.2</v>
      </c>
      <c r="H502" s="30" t="str">
        <f>VLOOKUP(A502,'Medical Examinations'!$A$1:$L$2336,3,0)</f>
        <v>Overweight</v>
      </c>
      <c r="I502" s="30" t="str">
        <f>VLOOKUP(A502,'Medical Examinations'!$A$1:$L$2336,5,0)</f>
        <v>Normal</v>
      </c>
      <c r="J502" s="27" t="str">
        <f>VLOOKUP(A502,'Medical Examinations'!$A$1:$L$2336,6,0)</f>
        <v>No</v>
      </c>
      <c r="K502" s="27" t="str">
        <f>VLOOKUP(A502,'Medical Examinations'!$A$1:$L$2336,7,0)</f>
        <v>No</v>
      </c>
      <c r="L502" s="27">
        <f>VLOOKUP(A502,'Medical Examinations'!$A$1:$L$2336,10,0)</f>
        <v>0</v>
      </c>
      <c r="M502" s="27" t="str">
        <f>VLOOKUP(A502,'Medical Examinations'!$A$1:$L$2336,12,0)</f>
        <v>yes</v>
      </c>
      <c r="N502" s="27" t="str">
        <f>VLOOKUP(A502,'Medical Examinations'!$A$1:$L$2336,8,0)</f>
        <v>No</v>
      </c>
      <c r="O502" s="29">
        <f>VLOOKUP(A502,'Hospitalisation Details'!$A$1:$T$2344,12,0)</f>
        <v>19719.689999999999</v>
      </c>
      <c r="P502" s="29" t="str">
        <f>VLOOKUP(A502,'Hospitalisation Details'!$A$1:$T$2344,15,0)</f>
        <v>tier - 1</v>
      </c>
      <c r="Q502" s="29" t="str">
        <f>VLOOKUP(A502,'Hospitalisation Details'!$A$1:$T$2344,18,0)</f>
        <v>tier - 2</v>
      </c>
      <c r="R502" s="29" t="str">
        <f>VLOOKUP(A502,'Hospitalisation Details'!$A$1:$T$2344,20,0)</f>
        <v>R1013</v>
      </c>
    </row>
    <row r="503" spans="1:18">
      <c r="A503" t="s">
        <v>1866</v>
      </c>
      <c r="B503" s="22" t="str">
        <f>VLOOKUP(A503,'Customer Names'!A503:$E$2335,4,0)</f>
        <v>Lee</v>
      </c>
      <c r="C503" s="25">
        <f>VLOOKUP(A503,'Hospitalisation Details'!$A$1:$T$2344,9,0)</f>
        <v>34573</v>
      </c>
      <c r="D503" s="26">
        <f>VLOOKUP(A503,'Hospitalisation Details'!$A$1:$T$2344,10,0)</f>
        <v>28</v>
      </c>
      <c r="E503" s="26">
        <f>VLOOKUP(A503,'Hospitalisation Details'!$A$1:$T$2344,11,0)</f>
        <v>0</v>
      </c>
      <c r="F503" s="28">
        <f>VLOOKUP(A503,'Medical Examinations'!$A$1:$L$2336,2,0)</f>
        <v>33.82</v>
      </c>
      <c r="G503" s="28">
        <f>VLOOKUP(A503,'Medical Examinations'!$A$1:$L$2336,4,0)</f>
        <v>5.42</v>
      </c>
      <c r="H503" s="30" t="str">
        <f>VLOOKUP(A503,'Medical Examinations'!$A$1:$L$2336,3,0)</f>
        <v>Obesity</v>
      </c>
      <c r="I503" s="30" t="str">
        <f>VLOOKUP(A503,'Medical Examinations'!$A$1:$L$2336,5,0)</f>
        <v>Normal</v>
      </c>
      <c r="J503" s="27" t="str">
        <f>VLOOKUP(A503,'Medical Examinations'!$A$1:$L$2336,6,0)</f>
        <v>No</v>
      </c>
      <c r="K503" s="27" t="str">
        <f>VLOOKUP(A503,'Medical Examinations'!$A$1:$L$2336,7,0)</f>
        <v>No</v>
      </c>
      <c r="L503" s="27">
        <f>VLOOKUP(A503,'Medical Examinations'!$A$1:$L$2336,10,0)</f>
        <v>0</v>
      </c>
      <c r="M503" s="27" t="str">
        <f>VLOOKUP(A503,'Medical Examinations'!$A$1:$L$2336,12,0)</f>
        <v>No</v>
      </c>
      <c r="N503" s="27" t="str">
        <f>VLOOKUP(A503,'Medical Examinations'!$A$1:$L$2336,8,0)</f>
        <v>No</v>
      </c>
      <c r="O503" s="29">
        <f>VLOOKUP(A503,'Hospitalisation Details'!$A$1:$T$2344,12,0)</f>
        <v>19673.34</v>
      </c>
      <c r="P503" s="29" t="str">
        <f>VLOOKUP(A503,'Hospitalisation Details'!$A$1:$T$2344,15,0)</f>
        <v>tier - 1</v>
      </c>
      <c r="Q503" s="29" t="str">
        <f>VLOOKUP(A503,'Hospitalisation Details'!$A$1:$T$2344,18,0)</f>
        <v>tier - 2</v>
      </c>
      <c r="R503" s="29" t="str">
        <f>VLOOKUP(A503,'Hospitalisation Details'!$A$1:$T$2344,20,0)</f>
        <v>R1012</v>
      </c>
    </row>
    <row r="504" spans="1:18">
      <c r="A504" t="s">
        <v>1865</v>
      </c>
      <c r="B504" s="22" t="str">
        <f>VLOOKUP(A504,'Customer Names'!A504:$E$2335,4,0)</f>
        <v>Hubbard</v>
      </c>
      <c r="C504" s="25">
        <f>VLOOKUP(A504,'Hospitalisation Details'!$A$1:$T$2344,9,0)</f>
        <v>28757</v>
      </c>
      <c r="D504" s="26">
        <f>VLOOKUP(A504,'Hospitalisation Details'!$A$1:$T$2344,10,0)</f>
        <v>44</v>
      </c>
      <c r="E504" s="26">
        <f>VLOOKUP(A504,'Hospitalisation Details'!$A$1:$T$2344,11,0)</f>
        <v>1</v>
      </c>
      <c r="F504" s="28">
        <f>VLOOKUP(A504,'Medical Examinations'!$A$1:$L$2336,2,0)</f>
        <v>20.234999999999999</v>
      </c>
      <c r="G504" s="28">
        <f>VLOOKUP(A504,'Medical Examinations'!$A$1:$L$2336,4,0)</f>
        <v>6.84</v>
      </c>
      <c r="H504" s="30" t="str">
        <f>VLOOKUP(A504,'Medical Examinations'!$A$1:$L$2336,3,0)</f>
        <v>Normal weight</v>
      </c>
      <c r="I504" s="30" t="str">
        <f>VLOOKUP(A504,'Medical Examinations'!$A$1:$L$2336,5,0)</f>
        <v>Diabetes</v>
      </c>
      <c r="J504" s="27" t="str">
        <f>VLOOKUP(A504,'Medical Examinations'!$A$1:$L$2336,6,0)</f>
        <v>No</v>
      </c>
      <c r="K504" s="27" t="str">
        <f>VLOOKUP(A504,'Medical Examinations'!$A$1:$L$2336,7,0)</f>
        <v>No</v>
      </c>
      <c r="L504" s="27">
        <f>VLOOKUP(A504,'Medical Examinations'!$A$1:$L$2336,10,0)</f>
        <v>0</v>
      </c>
      <c r="M504" s="27" t="str">
        <f>VLOOKUP(A504,'Medical Examinations'!$A$1:$L$2336,12,0)</f>
        <v>yes</v>
      </c>
      <c r="N504" s="27" t="str">
        <f>VLOOKUP(A504,'Medical Examinations'!$A$1:$L$2336,8,0)</f>
        <v>No</v>
      </c>
      <c r="O504" s="29">
        <f>VLOOKUP(A504,'Hospitalisation Details'!$A$1:$T$2344,12,0)</f>
        <v>19594.810000000001</v>
      </c>
      <c r="P504" s="29" t="str">
        <f>VLOOKUP(A504,'Hospitalisation Details'!$A$1:$T$2344,15,0)</f>
        <v>tier - 1</v>
      </c>
      <c r="Q504" s="29" t="str">
        <f>VLOOKUP(A504,'Hospitalisation Details'!$A$1:$T$2344,18,0)</f>
        <v>tier - 1</v>
      </c>
      <c r="R504" s="29" t="str">
        <f>VLOOKUP(A504,'Hospitalisation Details'!$A$1:$T$2344,20,0)</f>
        <v>R1024</v>
      </c>
    </row>
    <row r="505" spans="1:18">
      <c r="A505" t="s">
        <v>1864</v>
      </c>
      <c r="B505" s="22" t="str">
        <f>VLOOKUP(A505,'Customer Names'!A505:$E$2335,4,0)</f>
        <v>Koester</v>
      </c>
      <c r="C505" s="25">
        <f>VLOOKUP(A505,'Hospitalisation Details'!$A$1:$T$2344,9,0)</f>
        <v>23206</v>
      </c>
      <c r="D505" s="26">
        <f>VLOOKUP(A505,'Hospitalisation Details'!$A$1:$T$2344,10,0)</f>
        <v>59</v>
      </c>
      <c r="E505" s="26">
        <f>VLOOKUP(A505,'Hospitalisation Details'!$A$1:$T$2344,11,0)</f>
        <v>0</v>
      </c>
      <c r="F505" s="28">
        <f>VLOOKUP(A505,'Medical Examinations'!$A$1:$L$2336,2,0)</f>
        <v>49.2</v>
      </c>
      <c r="G505" s="28">
        <f>VLOOKUP(A505,'Medical Examinations'!$A$1:$L$2336,4,0)</f>
        <v>10.9</v>
      </c>
      <c r="H505" s="30" t="str">
        <f>VLOOKUP(A505,'Medical Examinations'!$A$1:$L$2336,3,0)</f>
        <v>Obesity</v>
      </c>
      <c r="I505" s="30" t="str">
        <f>VLOOKUP(A505,'Medical Examinations'!$A$1:$L$2336,5,0)</f>
        <v>Diabetes</v>
      </c>
      <c r="J505" s="27" t="str">
        <f>VLOOKUP(A505,'Medical Examinations'!$A$1:$L$2336,6,0)</f>
        <v>yes</v>
      </c>
      <c r="K505" s="27" t="str">
        <f>VLOOKUP(A505,'Medical Examinations'!$A$1:$L$2336,7,0)</f>
        <v>No</v>
      </c>
      <c r="L505" s="27">
        <f>VLOOKUP(A505,'Medical Examinations'!$A$1:$L$2336,10,0)</f>
        <v>1</v>
      </c>
      <c r="M505" s="27" t="str">
        <f>VLOOKUP(A505,'Medical Examinations'!$A$1:$L$2336,12,0)</f>
        <v>No</v>
      </c>
      <c r="N505" s="27" t="str">
        <f>VLOOKUP(A505,'Medical Examinations'!$A$1:$L$2336,8,0)</f>
        <v>Yes</v>
      </c>
      <c r="O505" s="29">
        <f>VLOOKUP(A505,'Hospitalisation Details'!$A$1:$T$2344,12,0)</f>
        <v>19551.34</v>
      </c>
      <c r="P505" s="29" t="str">
        <f>VLOOKUP(A505,'Hospitalisation Details'!$A$1:$T$2344,15,0)</f>
        <v>tier - 1</v>
      </c>
      <c r="Q505" s="29" t="str">
        <f>VLOOKUP(A505,'Hospitalisation Details'!$A$1:$T$2344,18,0)</f>
        <v>tier - 3</v>
      </c>
      <c r="R505" s="29" t="str">
        <f>VLOOKUP(A505,'Hospitalisation Details'!$A$1:$T$2344,20,0)</f>
        <v>R1012</v>
      </c>
    </row>
    <row r="506" spans="1:18">
      <c r="A506" t="s">
        <v>1863</v>
      </c>
      <c r="B506" s="22" t="str">
        <f>VLOOKUP(A506,'Customer Names'!A506:$E$2335,4,0)</f>
        <v>Matthews</v>
      </c>
      <c r="C506" s="25">
        <f>VLOOKUP(A506,'Hospitalisation Details'!$A$1:$T$2344,9,0)</f>
        <v>31307</v>
      </c>
      <c r="D506" s="26">
        <f>VLOOKUP(A506,'Hospitalisation Details'!$A$1:$T$2344,10,0)</f>
        <v>37</v>
      </c>
      <c r="E506" s="26">
        <f>VLOOKUP(A506,'Hospitalisation Details'!$A$1:$T$2344,11,0)</f>
        <v>0</v>
      </c>
      <c r="F506" s="28">
        <f>VLOOKUP(A506,'Medical Examinations'!$A$1:$L$2336,2,0)</f>
        <v>26.4</v>
      </c>
      <c r="G506" s="28">
        <f>VLOOKUP(A506,'Medical Examinations'!$A$1:$L$2336,4,0)</f>
        <v>4.87</v>
      </c>
      <c r="H506" s="30" t="str">
        <f>VLOOKUP(A506,'Medical Examinations'!$A$1:$L$2336,3,0)</f>
        <v>Overweight</v>
      </c>
      <c r="I506" s="30" t="str">
        <f>VLOOKUP(A506,'Medical Examinations'!$A$1:$L$2336,5,0)</f>
        <v>Normal</v>
      </c>
      <c r="J506" s="27" t="str">
        <f>VLOOKUP(A506,'Medical Examinations'!$A$1:$L$2336,6,0)</f>
        <v>yes</v>
      </c>
      <c r="K506" s="27" t="str">
        <f>VLOOKUP(A506,'Medical Examinations'!$A$1:$L$2336,7,0)</f>
        <v>No</v>
      </c>
      <c r="L506" s="27">
        <f>VLOOKUP(A506,'Medical Examinations'!$A$1:$L$2336,10,0)</f>
        <v>0</v>
      </c>
      <c r="M506" s="27" t="str">
        <f>VLOOKUP(A506,'Medical Examinations'!$A$1:$L$2336,12,0)</f>
        <v>yes</v>
      </c>
      <c r="N506" s="27" t="str">
        <f>VLOOKUP(A506,'Medical Examinations'!$A$1:$L$2336,8,0)</f>
        <v>No</v>
      </c>
      <c r="O506" s="29">
        <f>VLOOKUP(A506,'Hospitalisation Details'!$A$1:$T$2344,12,0)</f>
        <v>19539.240000000002</v>
      </c>
      <c r="P506" s="29" t="str">
        <f>VLOOKUP(A506,'Hospitalisation Details'!$A$1:$T$2344,15,0)</f>
        <v>tier - 1</v>
      </c>
      <c r="Q506" s="29" t="str">
        <f>VLOOKUP(A506,'Hospitalisation Details'!$A$1:$T$2344,18,0)</f>
        <v>tier - 1</v>
      </c>
      <c r="R506" s="29" t="str">
        <f>VLOOKUP(A506,'Hospitalisation Details'!$A$1:$T$2344,20,0)</f>
        <v>R1013</v>
      </c>
    </row>
    <row r="507" spans="1:18">
      <c r="A507" t="s">
        <v>1862</v>
      </c>
      <c r="B507" s="22" t="str">
        <f>VLOOKUP(A507,'Customer Names'!A507:$E$2335,4,0)</f>
        <v>Rubinich</v>
      </c>
      <c r="C507" s="25">
        <f>VLOOKUP(A507,'Hospitalisation Details'!$A$1:$T$2344,9,0)</f>
        <v>33835</v>
      </c>
      <c r="D507" s="26">
        <f>VLOOKUP(A507,'Hospitalisation Details'!$A$1:$T$2344,10,0)</f>
        <v>30</v>
      </c>
      <c r="E507" s="26">
        <f>VLOOKUP(A507,'Hospitalisation Details'!$A$1:$T$2344,11,0)</f>
        <v>1</v>
      </c>
      <c r="F507" s="28">
        <f>VLOOKUP(A507,'Medical Examinations'!$A$1:$L$2336,2,0)</f>
        <v>28.38</v>
      </c>
      <c r="G507" s="28">
        <f>VLOOKUP(A507,'Medical Examinations'!$A$1:$L$2336,4,0)</f>
        <v>6.07</v>
      </c>
      <c r="H507" s="30" t="str">
        <f>VLOOKUP(A507,'Medical Examinations'!$A$1:$L$2336,3,0)</f>
        <v>Overweight</v>
      </c>
      <c r="I507" s="30" t="str">
        <f>VLOOKUP(A507,'Medical Examinations'!$A$1:$L$2336,5,0)</f>
        <v>Pre-diabetes</v>
      </c>
      <c r="J507" s="27" t="str">
        <f>VLOOKUP(A507,'Medical Examinations'!$A$1:$L$2336,6,0)</f>
        <v>No</v>
      </c>
      <c r="K507" s="27" t="str">
        <f>VLOOKUP(A507,'Medical Examinations'!$A$1:$L$2336,7,0)</f>
        <v>No</v>
      </c>
      <c r="L507" s="27">
        <f>VLOOKUP(A507,'Medical Examinations'!$A$1:$L$2336,10,0)</f>
        <v>1</v>
      </c>
      <c r="M507" s="27" t="str">
        <f>VLOOKUP(A507,'Medical Examinations'!$A$1:$L$2336,12,0)</f>
        <v>yes</v>
      </c>
      <c r="N507" s="27" t="str">
        <f>VLOOKUP(A507,'Medical Examinations'!$A$1:$L$2336,8,0)</f>
        <v>No</v>
      </c>
      <c r="O507" s="29">
        <f>VLOOKUP(A507,'Hospitalisation Details'!$A$1:$T$2344,12,0)</f>
        <v>19521.97</v>
      </c>
      <c r="P507" s="29" t="str">
        <f>VLOOKUP(A507,'Hospitalisation Details'!$A$1:$T$2344,15,0)</f>
        <v>tier - 1</v>
      </c>
      <c r="Q507" s="29" t="str">
        <f>VLOOKUP(A507,'Hospitalisation Details'!$A$1:$T$2344,18,0)</f>
        <v>tier - 2</v>
      </c>
      <c r="R507" s="29" t="str">
        <f>VLOOKUP(A507,'Hospitalisation Details'!$A$1:$T$2344,20,0)</f>
        <v>R1013</v>
      </c>
    </row>
    <row r="508" spans="1:18">
      <c r="A508" t="s">
        <v>1861</v>
      </c>
      <c r="B508" s="22" t="str">
        <f>VLOOKUP(A508,'Customer Names'!A508:$E$2335,4,0)</f>
        <v>Alban</v>
      </c>
      <c r="C508" s="25">
        <f>VLOOKUP(A508,'Hospitalisation Details'!$A$1:$T$2344,9,0)</f>
        <v>29533</v>
      </c>
      <c r="D508" s="26">
        <f>VLOOKUP(A508,'Hospitalisation Details'!$A$1:$T$2344,10,0)</f>
        <v>42</v>
      </c>
      <c r="E508" s="26">
        <f>VLOOKUP(A508,'Hospitalisation Details'!$A$1:$T$2344,11,0)</f>
        <v>0</v>
      </c>
      <c r="F508" s="28">
        <f>VLOOKUP(A508,'Medical Examinations'!$A$1:$L$2336,2,0)</f>
        <v>24.64</v>
      </c>
      <c r="G508" s="28">
        <f>VLOOKUP(A508,'Medical Examinations'!$A$1:$L$2336,4,0)</f>
        <v>4.33</v>
      </c>
      <c r="H508" s="30" t="str">
        <f>VLOOKUP(A508,'Medical Examinations'!$A$1:$L$2336,3,0)</f>
        <v>Normal weight</v>
      </c>
      <c r="I508" s="30" t="str">
        <f>VLOOKUP(A508,'Medical Examinations'!$A$1:$L$2336,5,0)</f>
        <v>Normal</v>
      </c>
      <c r="J508" s="27" t="str">
        <f>VLOOKUP(A508,'Medical Examinations'!$A$1:$L$2336,6,0)</f>
        <v>No</v>
      </c>
      <c r="K508" s="27" t="str">
        <f>VLOOKUP(A508,'Medical Examinations'!$A$1:$L$2336,7,0)</f>
        <v>No</v>
      </c>
      <c r="L508" s="27">
        <f>VLOOKUP(A508,'Medical Examinations'!$A$1:$L$2336,10,0)</f>
        <v>0</v>
      </c>
      <c r="M508" s="27" t="str">
        <f>VLOOKUP(A508,'Medical Examinations'!$A$1:$L$2336,12,0)</f>
        <v>yes</v>
      </c>
      <c r="N508" s="27" t="str">
        <f>VLOOKUP(A508,'Medical Examinations'!$A$1:$L$2336,8,0)</f>
        <v>No</v>
      </c>
      <c r="O508" s="29">
        <f>VLOOKUP(A508,'Hospitalisation Details'!$A$1:$T$2344,12,0)</f>
        <v>19515.54</v>
      </c>
      <c r="P508" s="29" t="str">
        <f>VLOOKUP(A508,'Hospitalisation Details'!$A$1:$T$2344,15,0)</f>
        <v>tier - 1</v>
      </c>
      <c r="Q508" s="29" t="str">
        <f>VLOOKUP(A508,'Hospitalisation Details'!$A$1:$T$2344,18,0)</f>
        <v>tier - 1</v>
      </c>
      <c r="R508" s="29" t="str">
        <f>VLOOKUP(A508,'Hospitalisation Details'!$A$1:$T$2344,20,0)</f>
        <v>R1013</v>
      </c>
    </row>
    <row r="509" spans="1:18">
      <c r="A509" t="s">
        <v>1860</v>
      </c>
      <c r="B509" s="22" t="str">
        <f>VLOOKUP(A509,'Customer Names'!A509:$E$2335,4,0)</f>
        <v>Corcoran</v>
      </c>
      <c r="C509" s="25">
        <f>VLOOKUP(A509,'Hospitalisation Details'!$A$1:$T$2344,9,0)</f>
        <v>32111</v>
      </c>
      <c r="D509" s="26">
        <f>VLOOKUP(A509,'Hospitalisation Details'!$A$1:$T$2344,10,0)</f>
        <v>35</v>
      </c>
      <c r="E509" s="26">
        <f>VLOOKUP(A509,'Hospitalisation Details'!$A$1:$T$2344,11,0)</f>
        <v>4</v>
      </c>
      <c r="F509" s="28">
        <f>VLOOKUP(A509,'Medical Examinations'!$A$1:$L$2336,2,0)</f>
        <v>39.71</v>
      </c>
      <c r="G509" s="28">
        <f>VLOOKUP(A509,'Medical Examinations'!$A$1:$L$2336,4,0)</f>
        <v>5.83</v>
      </c>
      <c r="H509" s="30" t="str">
        <f>VLOOKUP(A509,'Medical Examinations'!$A$1:$L$2336,3,0)</f>
        <v>Obesity</v>
      </c>
      <c r="I509" s="30" t="str">
        <f>VLOOKUP(A509,'Medical Examinations'!$A$1:$L$2336,5,0)</f>
        <v>Pre-diabetes</v>
      </c>
      <c r="J509" s="27" t="str">
        <f>VLOOKUP(A509,'Medical Examinations'!$A$1:$L$2336,6,0)</f>
        <v>No</v>
      </c>
      <c r="K509" s="27" t="str">
        <f>VLOOKUP(A509,'Medical Examinations'!$A$1:$L$2336,7,0)</f>
        <v>No</v>
      </c>
      <c r="L509" s="27">
        <f>VLOOKUP(A509,'Medical Examinations'!$A$1:$L$2336,10,0)</f>
        <v>1</v>
      </c>
      <c r="M509" s="27" t="str">
        <f>VLOOKUP(A509,'Medical Examinations'!$A$1:$L$2336,12,0)</f>
        <v>No</v>
      </c>
      <c r="N509" s="27" t="str">
        <f>VLOOKUP(A509,'Medical Examinations'!$A$1:$L$2336,8,0)</f>
        <v>No</v>
      </c>
      <c r="O509" s="29">
        <f>VLOOKUP(A509,'Hospitalisation Details'!$A$1:$T$2344,12,0)</f>
        <v>19496.72</v>
      </c>
      <c r="P509" s="29" t="str">
        <f>VLOOKUP(A509,'Hospitalisation Details'!$A$1:$T$2344,15,0)</f>
        <v>tier - 1</v>
      </c>
      <c r="Q509" s="29" t="str">
        <f>VLOOKUP(A509,'Hospitalisation Details'!$A$1:$T$2344,18,0)</f>
        <v>tier - 3</v>
      </c>
      <c r="R509" s="29" t="str">
        <f>VLOOKUP(A509,'Hospitalisation Details'!$A$1:$T$2344,20,0)</f>
        <v>R1019</v>
      </c>
    </row>
    <row r="510" spans="1:18">
      <c r="A510" t="s">
        <v>1859</v>
      </c>
      <c r="B510" s="22" t="str">
        <f>VLOOKUP(A510,'Customer Names'!A510:$E$2335,4,0)</f>
        <v>Sargent</v>
      </c>
      <c r="C510" s="25">
        <f>VLOOKUP(A510,'Hospitalisation Details'!$A$1:$T$2344,9,0)</f>
        <v>30300</v>
      </c>
      <c r="D510" s="26">
        <f>VLOOKUP(A510,'Hospitalisation Details'!$A$1:$T$2344,10,0)</f>
        <v>40</v>
      </c>
      <c r="E510" s="26">
        <f>VLOOKUP(A510,'Hospitalisation Details'!$A$1:$T$2344,11,0)</f>
        <v>2</v>
      </c>
      <c r="F510" s="28">
        <f>VLOOKUP(A510,'Medical Examinations'!$A$1:$L$2336,2,0)</f>
        <v>22.22</v>
      </c>
      <c r="G510" s="28">
        <f>VLOOKUP(A510,'Medical Examinations'!$A$1:$L$2336,4,0)</f>
        <v>5.5</v>
      </c>
      <c r="H510" s="30" t="str">
        <f>VLOOKUP(A510,'Medical Examinations'!$A$1:$L$2336,3,0)</f>
        <v>Normal weight</v>
      </c>
      <c r="I510" s="30" t="str">
        <f>VLOOKUP(A510,'Medical Examinations'!$A$1:$L$2336,5,0)</f>
        <v>Normal</v>
      </c>
      <c r="J510" s="27" t="str">
        <f>VLOOKUP(A510,'Medical Examinations'!$A$1:$L$2336,6,0)</f>
        <v>No</v>
      </c>
      <c r="K510" s="27" t="str">
        <f>VLOOKUP(A510,'Medical Examinations'!$A$1:$L$2336,7,0)</f>
        <v>No</v>
      </c>
      <c r="L510" s="27">
        <f>VLOOKUP(A510,'Medical Examinations'!$A$1:$L$2336,10,0)</f>
        <v>0</v>
      </c>
      <c r="M510" s="27" t="str">
        <f>VLOOKUP(A510,'Medical Examinations'!$A$1:$L$2336,12,0)</f>
        <v>yes</v>
      </c>
      <c r="N510" s="27" t="str">
        <f>VLOOKUP(A510,'Medical Examinations'!$A$1:$L$2336,8,0)</f>
        <v>No</v>
      </c>
      <c r="O510" s="29">
        <f>VLOOKUP(A510,'Hospitalisation Details'!$A$1:$T$2344,12,0)</f>
        <v>19444.27</v>
      </c>
      <c r="P510" s="29" t="str">
        <f>VLOOKUP(A510,'Hospitalisation Details'!$A$1:$T$2344,15,0)</f>
        <v>tier - 1</v>
      </c>
      <c r="Q510" s="29" t="str">
        <f>VLOOKUP(A510,'Hospitalisation Details'!$A$1:$T$2344,18,0)</f>
        <v>tier - 1</v>
      </c>
      <c r="R510" s="29" t="str">
        <f>VLOOKUP(A510,'Hospitalisation Details'!$A$1:$T$2344,20,0)</f>
        <v>R1013</v>
      </c>
    </row>
    <row r="511" spans="1:18">
      <c r="A511" t="s">
        <v>1858</v>
      </c>
      <c r="B511" s="22" t="str">
        <f>VLOOKUP(A511,'Customer Names'!A511:$E$2335,4,0)</f>
        <v>Watson</v>
      </c>
      <c r="C511" s="25">
        <f>VLOOKUP(A511,'Hospitalisation Details'!$A$1:$T$2344,9,0)</f>
        <v>34218</v>
      </c>
      <c r="D511" s="26">
        <f>VLOOKUP(A511,'Hospitalisation Details'!$A$1:$T$2344,10,0)</f>
        <v>29</v>
      </c>
      <c r="E511" s="26">
        <f>VLOOKUP(A511,'Hospitalisation Details'!$A$1:$T$2344,11,0)</f>
        <v>2</v>
      </c>
      <c r="F511" s="28">
        <f>VLOOKUP(A511,'Medical Examinations'!$A$1:$L$2336,2,0)</f>
        <v>33.344999999999999</v>
      </c>
      <c r="G511" s="28">
        <f>VLOOKUP(A511,'Medical Examinations'!$A$1:$L$2336,4,0)</f>
        <v>4.79</v>
      </c>
      <c r="H511" s="30" t="str">
        <f>VLOOKUP(A511,'Medical Examinations'!$A$1:$L$2336,3,0)</f>
        <v>Obesity</v>
      </c>
      <c r="I511" s="30" t="str">
        <f>VLOOKUP(A511,'Medical Examinations'!$A$1:$L$2336,5,0)</f>
        <v>Normal</v>
      </c>
      <c r="J511" s="27" t="str">
        <f>VLOOKUP(A511,'Medical Examinations'!$A$1:$L$2336,6,0)</f>
        <v>No</v>
      </c>
      <c r="K511" s="27" t="str">
        <f>VLOOKUP(A511,'Medical Examinations'!$A$1:$L$2336,7,0)</f>
        <v>No</v>
      </c>
      <c r="L511" s="27">
        <f>VLOOKUP(A511,'Medical Examinations'!$A$1:$L$2336,10,0)</f>
        <v>1</v>
      </c>
      <c r="M511" s="27" t="str">
        <f>VLOOKUP(A511,'Medical Examinations'!$A$1:$L$2336,12,0)</f>
        <v>No</v>
      </c>
      <c r="N511" s="27" t="str">
        <f>VLOOKUP(A511,'Medical Examinations'!$A$1:$L$2336,8,0)</f>
        <v>Yes</v>
      </c>
      <c r="O511" s="29">
        <f>VLOOKUP(A511,'Hospitalisation Details'!$A$1:$T$2344,12,0)</f>
        <v>19442.349999999999</v>
      </c>
      <c r="P511" s="29" t="str">
        <f>VLOOKUP(A511,'Hospitalisation Details'!$A$1:$T$2344,15,0)</f>
        <v>tier - 1</v>
      </c>
      <c r="Q511" s="29" t="str">
        <f>VLOOKUP(A511,'Hospitalisation Details'!$A$1:$T$2344,18,0)</f>
        <v>tier - 3</v>
      </c>
      <c r="R511" s="29" t="str">
        <f>VLOOKUP(A511,'Hospitalisation Details'!$A$1:$T$2344,20,0)</f>
        <v>R1012</v>
      </c>
    </row>
    <row r="512" spans="1:18">
      <c r="A512" t="s">
        <v>1857</v>
      </c>
      <c r="B512" s="22" t="str">
        <f>VLOOKUP(A512,'Customer Names'!A512:$E$2335,4,0)</f>
        <v>Esponda</v>
      </c>
      <c r="C512" s="25">
        <f>VLOOKUP(A512,'Hospitalisation Details'!$A$1:$T$2344,9,0)</f>
        <v>31958</v>
      </c>
      <c r="D512" s="26">
        <f>VLOOKUP(A512,'Hospitalisation Details'!$A$1:$T$2344,10,0)</f>
        <v>35</v>
      </c>
      <c r="E512" s="26">
        <f>VLOOKUP(A512,'Hospitalisation Details'!$A$1:$T$2344,11,0)</f>
        <v>3</v>
      </c>
      <c r="F512" s="28">
        <f>VLOOKUP(A512,'Medical Examinations'!$A$1:$L$2336,2,0)</f>
        <v>24.42</v>
      </c>
      <c r="G512" s="28">
        <f>VLOOKUP(A512,'Medical Examinations'!$A$1:$L$2336,4,0)</f>
        <v>5.81</v>
      </c>
      <c r="H512" s="30" t="str">
        <f>VLOOKUP(A512,'Medical Examinations'!$A$1:$L$2336,3,0)</f>
        <v>Normal weight</v>
      </c>
      <c r="I512" s="30" t="str">
        <f>VLOOKUP(A512,'Medical Examinations'!$A$1:$L$2336,5,0)</f>
        <v>Pre-diabetes</v>
      </c>
      <c r="J512" s="27" t="str">
        <f>VLOOKUP(A512,'Medical Examinations'!$A$1:$L$2336,6,0)</f>
        <v>No</v>
      </c>
      <c r="K512" s="27" t="str">
        <f>VLOOKUP(A512,'Medical Examinations'!$A$1:$L$2336,7,0)</f>
        <v>No</v>
      </c>
      <c r="L512" s="27">
        <f>VLOOKUP(A512,'Medical Examinations'!$A$1:$L$2336,10,0)</f>
        <v>1</v>
      </c>
      <c r="M512" s="27" t="str">
        <f>VLOOKUP(A512,'Medical Examinations'!$A$1:$L$2336,12,0)</f>
        <v>yes</v>
      </c>
      <c r="N512" s="27" t="str">
        <f>VLOOKUP(A512,'Medical Examinations'!$A$1:$L$2336,8,0)</f>
        <v>No</v>
      </c>
      <c r="O512" s="29">
        <f>VLOOKUP(A512,'Hospitalisation Details'!$A$1:$T$2344,12,0)</f>
        <v>19362</v>
      </c>
      <c r="P512" s="29" t="str">
        <f>VLOOKUP(A512,'Hospitalisation Details'!$A$1:$T$2344,15,0)</f>
        <v>tier - 1</v>
      </c>
      <c r="Q512" s="29" t="str">
        <f>VLOOKUP(A512,'Hospitalisation Details'!$A$1:$T$2344,18,0)</f>
        <v>tier - 3</v>
      </c>
      <c r="R512" s="29" t="str">
        <f>VLOOKUP(A512,'Hospitalisation Details'!$A$1:$T$2344,20,0)</f>
        <v>R1013</v>
      </c>
    </row>
    <row r="513" spans="1:18">
      <c r="A513" t="s">
        <v>1856</v>
      </c>
      <c r="B513" s="22" t="str">
        <f>VLOOKUP(A513,'Customer Names'!A513:$E$2335,4,0)</f>
        <v>Krall</v>
      </c>
      <c r="C513" s="25">
        <f>VLOOKUP(A513,'Hospitalisation Details'!$A$1:$T$2344,9,0)</f>
        <v>33474</v>
      </c>
      <c r="D513" s="26">
        <f>VLOOKUP(A513,'Hospitalisation Details'!$A$1:$T$2344,10,0)</f>
        <v>31</v>
      </c>
      <c r="E513" s="26">
        <f>VLOOKUP(A513,'Hospitalisation Details'!$A$1:$T$2344,11,0)</f>
        <v>0</v>
      </c>
      <c r="F513" s="28">
        <f>VLOOKUP(A513,'Medical Examinations'!$A$1:$L$2336,2,0)</f>
        <v>29.81</v>
      </c>
      <c r="G513" s="28">
        <f>VLOOKUP(A513,'Medical Examinations'!$A$1:$L$2336,4,0)</f>
        <v>5.58</v>
      </c>
      <c r="H513" s="30" t="str">
        <f>VLOOKUP(A513,'Medical Examinations'!$A$1:$L$2336,3,0)</f>
        <v>Overweight</v>
      </c>
      <c r="I513" s="30" t="str">
        <f>VLOOKUP(A513,'Medical Examinations'!$A$1:$L$2336,5,0)</f>
        <v>Normal</v>
      </c>
      <c r="J513" s="27" t="str">
        <f>VLOOKUP(A513,'Medical Examinations'!$A$1:$L$2336,6,0)</f>
        <v>No</v>
      </c>
      <c r="K513" s="27" t="str">
        <f>VLOOKUP(A513,'Medical Examinations'!$A$1:$L$2336,7,0)</f>
        <v>No</v>
      </c>
      <c r="L513" s="27">
        <f>VLOOKUP(A513,'Medical Examinations'!$A$1:$L$2336,10,0)</f>
        <v>0</v>
      </c>
      <c r="M513" s="27" t="str">
        <f>VLOOKUP(A513,'Medical Examinations'!$A$1:$L$2336,12,0)</f>
        <v>yes</v>
      </c>
      <c r="N513" s="27" t="str">
        <f>VLOOKUP(A513,'Medical Examinations'!$A$1:$L$2336,8,0)</f>
        <v>No</v>
      </c>
      <c r="O513" s="29">
        <f>VLOOKUP(A513,'Hospitalisation Details'!$A$1:$T$2344,12,0)</f>
        <v>19350.37</v>
      </c>
      <c r="P513" s="29" t="str">
        <f>VLOOKUP(A513,'Hospitalisation Details'!$A$1:$T$2344,15,0)</f>
        <v>tier - 1</v>
      </c>
      <c r="Q513" s="29" t="str">
        <f>VLOOKUP(A513,'Hospitalisation Details'!$A$1:$T$2344,18,0)</f>
        <v>tier - 3</v>
      </c>
      <c r="R513" s="29" t="str">
        <f>VLOOKUP(A513,'Hospitalisation Details'!$A$1:$T$2344,20,0)</f>
        <v>R1013</v>
      </c>
    </row>
    <row r="514" spans="1:18">
      <c r="A514" t="s">
        <v>1855</v>
      </c>
      <c r="B514" s="22" t="str">
        <f>VLOOKUP(A514,'Customer Names'!A514:$E$2335,4,0)</f>
        <v>Poskin</v>
      </c>
      <c r="C514" s="25">
        <f>VLOOKUP(A514,'Hospitalisation Details'!$A$1:$T$2344,9,0)</f>
        <v>24426</v>
      </c>
      <c r="D514" s="26">
        <f>VLOOKUP(A514,'Hospitalisation Details'!$A$1:$T$2344,10,0)</f>
        <v>56</v>
      </c>
      <c r="E514" s="26">
        <f>VLOOKUP(A514,'Hospitalisation Details'!$A$1:$T$2344,11,0)</f>
        <v>0</v>
      </c>
      <c r="F514" s="28">
        <f>VLOOKUP(A514,'Medical Examinations'!$A$1:$L$2336,2,0)</f>
        <v>51.18</v>
      </c>
      <c r="G514" s="28">
        <f>VLOOKUP(A514,'Medical Examinations'!$A$1:$L$2336,4,0)</f>
        <v>4.4000000000000004</v>
      </c>
      <c r="H514" s="30" t="str">
        <f>VLOOKUP(A514,'Medical Examinations'!$A$1:$L$2336,3,0)</f>
        <v>Obesity</v>
      </c>
      <c r="I514" s="30" t="str">
        <f>VLOOKUP(A514,'Medical Examinations'!$A$1:$L$2336,5,0)</f>
        <v>Normal</v>
      </c>
      <c r="J514" s="27" t="str">
        <f>VLOOKUP(A514,'Medical Examinations'!$A$1:$L$2336,6,0)</f>
        <v>yes</v>
      </c>
      <c r="K514" s="27" t="str">
        <f>VLOOKUP(A514,'Medical Examinations'!$A$1:$L$2336,7,0)</f>
        <v>No</v>
      </c>
      <c r="L514" s="27">
        <f>VLOOKUP(A514,'Medical Examinations'!$A$1:$L$2336,10,0)</f>
        <v>2</v>
      </c>
      <c r="M514" s="27" t="str">
        <f>VLOOKUP(A514,'Medical Examinations'!$A$1:$L$2336,12,0)</f>
        <v>No</v>
      </c>
      <c r="N514" s="27" t="str">
        <f>VLOOKUP(A514,'Medical Examinations'!$A$1:$L$2336,8,0)</f>
        <v>No</v>
      </c>
      <c r="O514" s="29">
        <f>VLOOKUP(A514,'Hospitalisation Details'!$A$1:$T$2344,12,0)</f>
        <v>19321.060000000001</v>
      </c>
      <c r="P514" s="29" t="str">
        <f>VLOOKUP(A514,'Hospitalisation Details'!$A$1:$T$2344,15,0)</f>
        <v>tier - 1</v>
      </c>
      <c r="Q514" s="29" t="str">
        <f>VLOOKUP(A514,'Hospitalisation Details'!$A$1:$T$2344,18,0)</f>
        <v>tier - 1</v>
      </c>
      <c r="R514" s="29" t="str">
        <f>VLOOKUP(A514,'Hospitalisation Details'!$A$1:$T$2344,20,0)</f>
        <v>R1012</v>
      </c>
    </row>
    <row r="515" spans="1:18">
      <c r="A515" t="s">
        <v>1854</v>
      </c>
      <c r="B515" s="22" t="str">
        <f>VLOOKUP(A515,'Customer Names'!A515:$E$2335,4,0)</f>
        <v>Halfmann</v>
      </c>
      <c r="C515" s="25">
        <f>VLOOKUP(A515,'Hospitalisation Details'!$A$1:$T$2344,9,0)</f>
        <v>24682</v>
      </c>
      <c r="D515" s="26">
        <f>VLOOKUP(A515,'Hospitalisation Details'!$A$1:$T$2344,10,0)</f>
        <v>55</v>
      </c>
      <c r="E515" s="26">
        <f>VLOOKUP(A515,'Hospitalisation Details'!$A$1:$T$2344,11,0)</f>
        <v>0</v>
      </c>
      <c r="F515" s="28">
        <f>VLOOKUP(A515,'Medical Examinations'!$A$1:$L$2336,2,0)</f>
        <v>51.37</v>
      </c>
      <c r="G515" s="28">
        <f>VLOOKUP(A515,'Medical Examinations'!$A$1:$L$2336,4,0)</f>
        <v>8.18</v>
      </c>
      <c r="H515" s="30" t="str">
        <f>VLOOKUP(A515,'Medical Examinations'!$A$1:$L$2336,3,0)</f>
        <v>Obesity</v>
      </c>
      <c r="I515" s="30" t="str">
        <f>VLOOKUP(A515,'Medical Examinations'!$A$1:$L$2336,5,0)</f>
        <v>Diabetes</v>
      </c>
      <c r="J515" s="27" t="str">
        <f>VLOOKUP(A515,'Medical Examinations'!$A$1:$L$2336,6,0)</f>
        <v>yes</v>
      </c>
      <c r="K515" s="27" t="str">
        <f>VLOOKUP(A515,'Medical Examinations'!$A$1:$L$2336,7,0)</f>
        <v>No</v>
      </c>
      <c r="L515" s="27">
        <f>VLOOKUP(A515,'Medical Examinations'!$A$1:$L$2336,10,0)</f>
        <v>0</v>
      </c>
      <c r="M515" s="27" t="str">
        <f>VLOOKUP(A515,'Medical Examinations'!$A$1:$L$2336,12,0)</f>
        <v>No</v>
      </c>
      <c r="N515" s="27" t="str">
        <f>VLOOKUP(A515,'Medical Examinations'!$A$1:$L$2336,8,0)</f>
        <v>No</v>
      </c>
      <c r="O515" s="29">
        <f>VLOOKUP(A515,'Hospitalisation Details'!$A$1:$T$2344,12,0)</f>
        <v>19259.96</v>
      </c>
      <c r="P515" s="29" t="str">
        <f>VLOOKUP(A515,'Hospitalisation Details'!$A$1:$T$2344,15,0)</f>
        <v>tier - 1</v>
      </c>
      <c r="Q515" s="29" t="str">
        <f>VLOOKUP(A515,'Hospitalisation Details'!$A$1:$T$2344,18,0)</f>
        <v>tier - 1</v>
      </c>
      <c r="R515" s="29" t="str">
        <f>VLOOKUP(A515,'Hospitalisation Details'!$A$1:$T$2344,20,0)</f>
        <v>R1012</v>
      </c>
    </row>
    <row r="516" spans="1:18">
      <c r="A516" t="s">
        <v>1853</v>
      </c>
      <c r="B516" s="22" t="str">
        <f>VLOOKUP(A516,'Customer Names'!A516:$E$2335,4,0)</f>
        <v>Klapper</v>
      </c>
      <c r="C516" s="25">
        <f>VLOOKUP(A516,'Hospitalisation Details'!$A$1:$T$2344,9,0)</f>
        <v>31409</v>
      </c>
      <c r="D516" s="26">
        <f>VLOOKUP(A516,'Hospitalisation Details'!$A$1:$T$2344,10,0)</f>
        <v>37</v>
      </c>
      <c r="E516" s="26">
        <f>VLOOKUP(A516,'Hospitalisation Details'!$A$1:$T$2344,11,0)</f>
        <v>0</v>
      </c>
      <c r="F516" s="28">
        <f>VLOOKUP(A516,'Medical Examinations'!$A$1:$L$2336,2,0)</f>
        <v>36.19</v>
      </c>
      <c r="G516" s="28">
        <f>VLOOKUP(A516,'Medical Examinations'!$A$1:$L$2336,4,0)</f>
        <v>5.52</v>
      </c>
      <c r="H516" s="30" t="str">
        <f>VLOOKUP(A516,'Medical Examinations'!$A$1:$L$2336,3,0)</f>
        <v>Obesity</v>
      </c>
      <c r="I516" s="30" t="str">
        <f>VLOOKUP(A516,'Medical Examinations'!$A$1:$L$2336,5,0)</f>
        <v>Normal</v>
      </c>
      <c r="J516" s="27" t="str">
        <f>VLOOKUP(A516,'Medical Examinations'!$A$1:$L$2336,6,0)</f>
        <v>yes</v>
      </c>
      <c r="K516" s="27" t="str">
        <f>VLOOKUP(A516,'Medical Examinations'!$A$1:$L$2336,7,0)</f>
        <v>No</v>
      </c>
      <c r="L516" s="27">
        <f>VLOOKUP(A516,'Medical Examinations'!$A$1:$L$2336,10,0)</f>
        <v>0</v>
      </c>
      <c r="M516" s="27" t="str">
        <f>VLOOKUP(A516,'Medical Examinations'!$A$1:$L$2336,12,0)</f>
        <v>No</v>
      </c>
      <c r="N516" s="27" t="str">
        <f>VLOOKUP(A516,'Medical Examinations'!$A$1:$L$2336,8,0)</f>
        <v>No</v>
      </c>
      <c r="O516" s="29">
        <f>VLOOKUP(A516,'Hospitalisation Details'!$A$1:$T$2344,12,0)</f>
        <v>19214.71</v>
      </c>
      <c r="P516" s="29" t="str">
        <f>VLOOKUP(A516,'Hospitalisation Details'!$A$1:$T$2344,15,0)</f>
        <v>tier - 1</v>
      </c>
      <c r="Q516" s="29" t="str">
        <f>VLOOKUP(A516,'Hospitalisation Details'!$A$1:$T$2344,18,0)</f>
        <v>tier - 3</v>
      </c>
      <c r="R516" s="29" t="str">
        <f>VLOOKUP(A516,'Hospitalisation Details'!$A$1:$T$2344,20,0)</f>
        <v>R1013</v>
      </c>
    </row>
    <row r="517" spans="1:18">
      <c r="A517" t="s">
        <v>1852</v>
      </c>
      <c r="B517" s="22" t="str">
        <f>VLOOKUP(A517,'Customer Names'!A517:$E$2335,4,0)</f>
        <v>George</v>
      </c>
      <c r="C517" s="25">
        <f>VLOOKUP(A517,'Hospitalisation Details'!$A$1:$T$2344,9,0)</f>
        <v>33497</v>
      </c>
      <c r="D517" s="26">
        <f>VLOOKUP(A517,'Hospitalisation Details'!$A$1:$T$2344,10,0)</f>
        <v>31</v>
      </c>
      <c r="E517" s="26">
        <f>VLOOKUP(A517,'Hospitalisation Details'!$A$1:$T$2344,11,0)</f>
        <v>3</v>
      </c>
      <c r="F517" s="28">
        <f>VLOOKUP(A517,'Medical Examinations'!$A$1:$L$2336,2,0)</f>
        <v>25.9</v>
      </c>
      <c r="G517" s="28">
        <f>VLOOKUP(A517,'Medical Examinations'!$A$1:$L$2336,4,0)</f>
        <v>4.84</v>
      </c>
      <c r="H517" s="30" t="str">
        <f>VLOOKUP(A517,'Medical Examinations'!$A$1:$L$2336,3,0)</f>
        <v>Overweight</v>
      </c>
      <c r="I517" s="30" t="str">
        <f>VLOOKUP(A517,'Medical Examinations'!$A$1:$L$2336,5,0)</f>
        <v>Normal</v>
      </c>
      <c r="J517" s="27" t="str">
        <f>VLOOKUP(A517,'Medical Examinations'!$A$1:$L$2336,6,0)</f>
        <v>No</v>
      </c>
      <c r="K517" s="27" t="str">
        <f>VLOOKUP(A517,'Medical Examinations'!$A$1:$L$2336,7,0)</f>
        <v>No</v>
      </c>
      <c r="L517" s="27">
        <f>VLOOKUP(A517,'Medical Examinations'!$A$1:$L$2336,10,0)</f>
        <v>0</v>
      </c>
      <c r="M517" s="27" t="str">
        <f>VLOOKUP(A517,'Medical Examinations'!$A$1:$L$2336,12,0)</f>
        <v>yes</v>
      </c>
      <c r="N517" s="27" t="str">
        <f>VLOOKUP(A517,'Medical Examinations'!$A$1:$L$2336,8,0)</f>
        <v>No</v>
      </c>
      <c r="O517" s="29">
        <f>VLOOKUP(A517,'Hospitalisation Details'!$A$1:$T$2344,12,0)</f>
        <v>19199.939999999999</v>
      </c>
      <c r="P517" s="29" t="str">
        <f>VLOOKUP(A517,'Hospitalisation Details'!$A$1:$T$2344,15,0)</f>
        <v>tier - 1</v>
      </c>
      <c r="Q517" s="29" t="str">
        <f>VLOOKUP(A517,'Hospitalisation Details'!$A$1:$T$2344,18,0)</f>
        <v>tier - 3</v>
      </c>
      <c r="R517" s="29" t="str">
        <f>VLOOKUP(A517,'Hospitalisation Details'!$A$1:$T$2344,20,0)</f>
        <v>R1011</v>
      </c>
    </row>
    <row r="518" spans="1:18">
      <c r="A518" t="s">
        <v>1851</v>
      </c>
      <c r="B518" s="22" t="str">
        <f>VLOOKUP(A518,'Customer Names'!A518:$E$2335,4,0)</f>
        <v>Hicks</v>
      </c>
      <c r="C518" s="25">
        <f>VLOOKUP(A518,'Hospitalisation Details'!$A$1:$T$2344,9,0)</f>
        <v>29038</v>
      </c>
      <c r="D518" s="26">
        <f>VLOOKUP(A518,'Hospitalisation Details'!$A$1:$T$2344,10,0)</f>
        <v>43</v>
      </c>
      <c r="E518" s="26">
        <f>VLOOKUP(A518,'Hospitalisation Details'!$A$1:$T$2344,11,0)</f>
        <v>2</v>
      </c>
      <c r="F518" s="28">
        <f>VLOOKUP(A518,'Medical Examinations'!$A$1:$L$2336,2,0)</f>
        <v>35.72</v>
      </c>
      <c r="G518" s="28">
        <f>VLOOKUP(A518,'Medical Examinations'!$A$1:$L$2336,4,0)</f>
        <v>4.08</v>
      </c>
      <c r="H518" s="30" t="str">
        <f>VLOOKUP(A518,'Medical Examinations'!$A$1:$L$2336,3,0)</f>
        <v>Obesity</v>
      </c>
      <c r="I518" s="30" t="str">
        <f>VLOOKUP(A518,'Medical Examinations'!$A$1:$L$2336,5,0)</f>
        <v>Normal</v>
      </c>
      <c r="J518" s="27" t="str">
        <f>VLOOKUP(A518,'Medical Examinations'!$A$1:$L$2336,6,0)</f>
        <v>No</v>
      </c>
      <c r="K518" s="27" t="str">
        <f>VLOOKUP(A518,'Medical Examinations'!$A$1:$L$2336,7,0)</f>
        <v>No</v>
      </c>
      <c r="L518" s="27">
        <f>VLOOKUP(A518,'Medical Examinations'!$A$1:$L$2336,10,0)</f>
        <v>1</v>
      </c>
      <c r="M518" s="27" t="str">
        <f>VLOOKUP(A518,'Medical Examinations'!$A$1:$L$2336,12,0)</f>
        <v>No</v>
      </c>
      <c r="N518" s="27" t="str">
        <f>VLOOKUP(A518,'Medical Examinations'!$A$1:$L$2336,8,0)</f>
        <v>Yes</v>
      </c>
      <c r="O518" s="29">
        <f>VLOOKUP(A518,'Hospitalisation Details'!$A$1:$T$2344,12,0)</f>
        <v>19144.580000000002</v>
      </c>
      <c r="P518" s="29" t="str">
        <f>VLOOKUP(A518,'Hospitalisation Details'!$A$1:$T$2344,15,0)</f>
        <v>tier - 1</v>
      </c>
      <c r="Q518" s="29" t="str">
        <f>VLOOKUP(A518,'Hospitalisation Details'!$A$1:$T$2344,18,0)</f>
        <v>tier - 1</v>
      </c>
      <c r="R518" s="29" t="str">
        <f>VLOOKUP(A518,'Hospitalisation Details'!$A$1:$T$2344,20,0)</f>
        <v>R1024</v>
      </c>
    </row>
    <row r="519" spans="1:18">
      <c r="A519" t="s">
        <v>1850</v>
      </c>
      <c r="B519" s="22" t="str">
        <f>VLOOKUP(A519,'Customer Names'!A519:$E$2335,4,0)</f>
        <v>Lockyer</v>
      </c>
      <c r="C519" s="25">
        <f>VLOOKUP(A519,'Hospitalisation Details'!$A$1:$T$2344,9,0)</f>
        <v>34240</v>
      </c>
      <c r="D519" s="26">
        <f>VLOOKUP(A519,'Hospitalisation Details'!$A$1:$T$2344,10,0)</f>
        <v>29</v>
      </c>
      <c r="E519" s="26">
        <f>VLOOKUP(A519,'Hospitalisation Details'!$A$1:$T$2344,11,0)</f>
        <v>1</v>
      </c>
      <c r="F519" s="28">
        <f>VLOOKUP(A519,'Medical Examinations'!$A$1:$L$2336,2,0)</f>
        <v>27.94</v>
      </c>
      <c r="G519" s="28">
        <f>VLOOKUP(A519,'Medical Examinations'!$A$1:$L$2336,4,0)</f>
        <v>4.4800000000000004</v>
      </c>
      <c r="H519" s="30" t="str">
        <f>VLOOKUP(A519,'Medical Examinations'!$A$1:$L$2336,3,0)</f>
        <v>Overweight</v>
      </c>
      <c r="I519" s="30" t="str">
        <f>VLOOKUP(A519,'Medical Examinations'!$A$1:$L$2336,5,0)</f>
        <v>Normal</v>
      </c>
      <c r="J519" s="27" t="str">
        <f>VLOOKUP(A519,'Medical Examinations'!$A$1:$L$2336,6,0)</f>
        <v>No</v>
      </c>
      <c r="K519" s="27" t="str">
        <f>VLOOKUP(A519,'Medical Examinations'!$A$1:$L$2336,7,0)</f>
        <v>No</v>
      </c>
      <c r="L519" s="27">
        <f>VLOOKUP(A519,'Medical Examinations'!$A$1:$L$2336,10,0)</f>
        <v>1</v>
      </c>
      <c r="M519" s="27" t="str">
        <f>VLOOKUP(A519,'Medical Examinations'!$A$1:$L$2336,12,0)</f>
        <v>yes</v>
      </c>
      <c r="N519" s="27" t="str">
        <f>VLOOKUP(A519,'Medical Examinations'!$A$1:$L$2336,8,0)</f>
        <v>Yes</v>
      </c>
      <c r="O519" s="29">
        <f>VLOOKUP(A519,'Hospitalisation Details'!$A$1:$T$2344,12,0)</f>
        <v>19107.78</v>
      </c>
      <c r="P519" s="29" t="str">
        <f>VLOOKUP(A519,'Hospitalisation Details'!$A$1:$T$2344,15,0)</f>
        <v>tier - 1</v>
      </c>
      <c r="Q519" s="29" t="str">
        <f>VLOOKUP(A519,'Hospitalisation Details'!$A$1:$T$2344,18,0)</f>
        <v>tier - 2</v>
      </c>
      <c r="R519" s="29" t="str">
        <f>VLOOKUP(A519,'Hospitalisation Details'!$A$1:$T$2344,20,0)</f>
        <v>R1013</v>
      </c>
    </row>
    <row r="520" spans="1:18">
      <c r="A520" t="s">
        <v>1849</v>
      </c>
      <c r="B520" s="22" t="str">
        <f>VLOOKUP(A520,'Customer Names'!A520:$E$2335,4,0)</f>
        <v>Byrnes</v>
      </c>
      <c r="C520" s="25">
        <f>VLOOKUP(A520,'Hospitalisation Details'!$A$1:$T$2344,9,0)</f>
        <v>32664</v>
      </c>
      <c r="D520" s="26">
        <f>VLOOKUP(A520,'Hospitalisation Details'!$A$1:$T$2344,10,0)</f>
        <v>34</v>
      </c>
      <c r="E520" s="26">
        <f>VLOOKUP(A520,'Hospitalisation Details'!$A$1:$T$2344,11,0)</f>
        <v>1</v>
      </c>
      <c r="F520" s="28">
        <f>VLOOKUP(A520,'Medical Examinations'!$A$1:$L$2336,2,0)</f>
        <v>27.1</v>
      </c>
      <c r="G520" s="28">
        <f>VLOOKUP(A520,'Medical Examinations'!$A$1:$L$2336,4,0)</f>
        <v>5.73</v>
      </c>
      <c r="H520" s="30" t="str">
        <f>VLOOKUP(A520,'Medical Examinations'!$A$1:$L$2336,3,0)</f>
        <v>Overweight</v>
      </c>
      <c r="I520" s="30" t="str">
        <f>VLOOKUP(A520,'Medical Examinations'!$A$1:$L$2336,5,0)</f>
        <v>Pre-diabetes</v>
      </c>
      <c r="J520" s="27" t="str">
        <f>VLOOKUP(A520,'Medical Examinations'!$A$1:$L$2336,6,0)</f>
        <v>No</v>
      </c>
      <c r="K520" s="27" t="str">
        <f>VLOOKUP(A520,'Medical Examinations'!$A$1:$L$2336,7,0)</f>
        <v>No</v>
      </c>
      <c r="L520" s="27">
        <f>VLOOKUP(A520,'Medical Examinations'!$A$1:$L$2336,10,0)</f>
        <v>0</v>
      </c>
      <c r="M520" s="27" t="str">
        <f>VLOOKUP(A520,'Medical Examinations'!$A$1:$L$2336,12,0)</f>
        <v>yes</v>
      </c>
      <c r="N520" s="27" t="str">
        <f>VLOOKUP(A520,'Medical Examinations'!$A$1:$L$2336,8,0)</f>
        <v>No</v>
      </c>
      <c r="O520" s="29">
        <f>VLOOKUP(A520,'Hospitalisation Details'!$A$1:$T$2344,12,0)</f>
        <v>19040.88</v>
      </c>
      <c r="P520" s="29" t="str">
        <f>VLOOKUP(A520,'Hospitalisation Details'!$A$1:$T$2344,15,0)</f>
        <v>tier - 1</v>
      </c>
      <c r="Q520" s="29" t="str">
        <f>VLOOKUP(A520,'Hospitalisation Details'!$A$1:$T$2344,18,0)</f>
        <v>tier - 3</v>
      </c>
      <c r="R520" s="29" t="str">
        <f>VLOOKUP(A520,'Hospitalisation Details'!$A$1:$T$2344,20,0)</f>
        <v>R1011</v>
      </c>
    </row>
    <row r="521" spans="1:18">
      <c r="A521" t="s">
        <v>1848</v>
      </c>
      <c r="B521" s="22" t="str">
        <f>VLOOKUP(A521,'Customer Names'!A521:$E$2335,4,0)</f>
        <v>Norris</v>
      </c>
      <c r="C521" s="25">
        <f>VLOOKUP(A521,'Hospitalisation Details'!$A$1:$T$2344,9,0)</f>
        <v>30669</v>
      </c>
      <c r="D521" s="26">
        <f>VLOOKUP(A521,'Hospitalisation Details'!$A$1:$T$2344,10,0)</f>
        <v>39</v>
      </c>
      <c r="E521" s="26">
        <f>VLOOKUP(A521,'Hospitalisation Details'!$A$1:$T$2344,11,0)</f>
        <v>5</v>
      </c>
      <c r="F521" s="28">
        <f>VLOOKUP(A521,'Medical Examinations'!$A$1:$L$2336,2,0)</f>
        <v>18.3</v>
      </c>
      <c r="G521" s="28">
        <f>VLOOKUP(A521,'Medical Examinations'!$A$1:$L$2336,4,0)</f>
        <v>5.46</v>
      </c>
      <c r="H521" s="30" t="str">
        <f>VLOOKUP(A521,'Medical Examinations'!$A$1:$L$2336,3,0)</f>
        <v>Underweight</v>
      </c>
      <c r="I521" s="30" t="str">
        <f>VLOOKUP(A521,'Medical Examinations'!$A$1:$L$2336,5,0)</f>
        <v>Normal</v>
      </c>
      <c r="J521" s="27" t="str">
        <f>VLOOKUP(A521,'Medical Examinations'!$A$1:$L$2336,6,0)</f>
        <v>yes</v>
      </c>
      <c r="K521" s="27" t="str">
        <f>VLOOKUP(A521,'Medical Examinations'!$A$1:$L$2336,7,0)</f>
        <v>No</v>
      </c>
      <c r="L521" s="27">
        <f>VLOOKUP(A521,'Medical Examinations'!$A$1:$L$2336,10,0)</f>
        <v>1</v>
      </c>
      <c r="M521" s="27" t="str">
        <f>VLOOKUP(A521,'Medical Examinations'!$A$1:$L$2336,12,0)</f>
        <v>yes</v>
      </c>
      <c r="N521" s="27" t="str">
        <f>VLOOKUP(A521,'Medical Examinations'!$A$1:$L$2336,8,0)</f>
        <v>Yes</v>
      </c>
      <c r="O521" s="29">
        <f>VLOOKUP(A521,'Hospitalisation Details'!$A$1:$T$2344,12,0)</f>
        <v>19023.259999999998</v>
      </c>
      <c r="P521" s="29" t="str">
        <f>VLOOKUP(A521,'Hospitalisation Details'!$A$1:$T$2344,15,0)</f>
        <v>tier - 1</v>
      </c>
      <c r="Q521" s="29" t="str">
        <f>VLOOKUP(A521,'Hospitalisation Details'!$A$1:$T$2344,18,0)</f>
        <v>tier - 3</v>
      </c>
      <c r="R521" s="29" t="str">
        <f>VLOOKUP(A521,'Hospitalisation Details'!$A$1:$T$2344,20,0)</f>
        <v>R1011</v>
      </c>
    </row>
    <row r="522" spans="1:18">
      <c r="A522" t="s">
        <v>1847</v>
      </c>
      <c r="B522" s="22" t="str">
        <f>VLOOKUP(A522,'Customer Names'!A522:$E$2335,4,0)</f>
        <v>Darda</v>
      </c>
      <c r="C522" s="25">
        <f>VLOOKUP(A522,'Hospitalisation Details'!$A$1:$T$2344,9,0)</f>
        <v>32440</v>
      </c>
      <c r="D522" s="26">
        <f>VLOOKUP(A522,'Hospitalisation Details'!$A$1:$T$2344,10,0)</f>
        <v>34</v>
      </c>
      <c r="E522" s="26">
        <f>VLOOKUP(A522,'Hospitalisation Details'!$A$1:$T$2344,11,0)</f>
        <v>2</v>
      </c>
      <c r="F522" s="28">
        <f>VLOOKUP(A522,'Medical Examinations'!$A$1:$L$2336,2,0)</f>
        <v>25.3</v>
      </c>
      <c r="G522" s="28">
        <f>VLOOKUP(A522,'Medical Examinations'!$A$1:$L$2336,4,0)</f>
        <v>5.0199999999999996</v>
      </c>
      <c r="H522" s="30" t="str">
        <f>VLOOKUP(A522,'Medical Examinations'!$A$1:$L$2336,3,0)</f>
        <v>Overweight</v>
      </c>
      <c r="I522" s="30" t="str">
        <f>VLOOKUP(A522,'Medical Examinations'!$A$1:$L$2336,5,0)</f>
        <v>Normal</v>
      </c>
      <c r="J522" s="27" t="str">
        <f>VLOOKUP(A522,'Medical Examinations'!$A$1:$L$2336,6,0)</f>
        <v>yes</v>
      </c>
      <c r="K522" s="27" t="str">
        <f>VLOOKUP(A522,'Medical Examinations'!$A$1:$L$2336,7,0)</f>
        <v>No</v>
      </c>
      <c r="L522" s="27">
        <f>VLOOKUP(A522,'Medical Examinations'!$A$1:$L$2336,10,0)</f>
        <v>1</v>
      </c>
      <c r="M522" s="27" t="str">
        <f>VLOOKUP(A522,'Medical Examinations'!$A$1:$L$2336,12,0)</f>
        <v>yes</v>
      </c>
      <c r="N522" s="27" t="str">
        <f>VLOOKUP(A522,'Medical Examinations'!$A$1:$L$2336,8,0)</f>
        <v>No</v>
      </c>
      <c r="O522" s="29">
        <f>VLOOKUP(A522,'Hospitalisation Details'!$A$1:$T$2344,12,0)</f>
        <v>18972.5</v>
      </c>
      <c r="P522" s="29" t="str">
        <f>VLOOKUP(A522,'Hospitalisation Details'!$A$1:$T$2344,15,0)</f>
        <v>tier - 1</v>
      </c>
      <c r="Q522" s="29" t="str">
        <f>VLOOKUP(A522,'Hospitalisation Details'!$A$1:$T$2344,18,0)</f>
        <v>tier - 3</v>
      </c>
      <c r="R522" s="29" t="str">
        <f>VLOOKUP(A522,'Hospitalisation Details'!$A$1:$T$2344,20,0)</f>
        <v>R1013</v>
      </c>
    </row>
    <row r="523" spans="1:18">
      <c r="A523" t="s">
        <v>1846</v>
      </c>
      <c r="B523" s="22" t="str">
        <f>VLOOKUP(A523,'Customer Names'!A523:$E$2335,4,0)</f>
        <v>Otstot</v>
      </c>
      <c r="C523" s="25">
        <f>VLOOKUP(A523,'Hospitalisation Details'!$A$1:$T$2344,9,0)</f>
        <v>33938</v>
      </c>
      <c r="D523" s="26">
        <f>VLOOKUP(A523,'Hospitalisation Details'!$A$1:$T$2344,10,0)</f>
        <v>30</v>
      </c>
      <c r="E523" s="26">
        <f>VLOOKUP(A523,'Hospitalisation Details'!$A$1:$T$2344,11,0)</f>
        <v>1</v>
      </c>
      <c r="F523" s="28">
        <f>VLOOKUP(A523,'Medical Examinations'!$A$1:$L$2336,2,0)</f>
        <v>38.83</v>
      </c>
      <c r="G523" s="28">
        <f>VLOOKUP(A523,'Medical Examinations'!$A$1:$L$2336,4,0)</f>
        <v>6.36</v>
      </c>
      <c r="H523" s="30" t="str">
        <f>VLOOKUP(A523,'Medical Examinations'!$A$1:$L$2336,3,0)</f>
        <v>Obesity</v>
      </c>
      <c r="I523" s="30" t="str">
        <f>VLOOKUP(A523,'Medical Examinations'!$A$1:$L$2336,5,0)</f>
        <v>Pre-diabetes</v>
      </c>
      <c r="J523" s="27" t="str">
        <f>VLOOKUP(A523,'Medical Examinations'!$A$1:$L$2336,6,0)</f>
        <v>No</v>
      </c>
      <c r="K523" s="27" t="str">
        <f>VLOOKUP(A523,'Medical Examinations'!$A$1:$L$2336,7,0)</f>
        <v>No</v>
      </c>
      <c r="L523" s="27">
        <f>VLOOKUP(A523,'Medical Examinations'!$A$1:$L$2336,10,0)</f>
        <v>1</v>
      </c>
      <c r="M523" s="27" t="str">
        <f>VLOOKUP(A523,'Medical Examinations'!$A$1:$L$2336,12,0)</f>
        <v>No</v>
      </c>
      <c r="N523" s="27" t="str">
        <f>VLOOKUP(A523,'Medical Examinations'!$A$1:$L$2336,8,0)</f>
        <v>No</v>
      </c>
      <c r="O523" s="29">
        <f>VLOOKUP(A523,'Hospitalisation Details'!$A$1:$T$2344,12,0)</f>
        <v>18963.169999999998</v>
      </c>
      <c r="P523" s="29" t="str">
        <f>VLOOKUP(A523,'Hospitalisation Details'!$A$1:$T$2344,15,0)</f>
        <v>tier - 1</v>
      </c>
      <c r="Q523" s="29" t="str">
        <f>VLOOKUP(A523,'Hospitalisation Details'!$A$1:$T$2344,18,0)</f>
        <v>tier - 1</v>
      </c>
      <c r="R523" s="29" t="str">
        <f>VLOOKUP(A523,'Hospitalisation Details'!$A$1:$T$2344,20,0)</f>
        <v>R1013</v>
      </c>
    </row>
    <row r="524" spans="1:18">
      <c r="A524" t="s">
        <v>1845</v>
      </c>
      <c r="B524" s="22" t="str">
        <f>VLOOKUP(A524,'Customer Names'!A524:$E$2335,4,0)</f>
        <v>Bowley</v>
      </c>
      <c r="C524" s="25">
        <f>VLOOKUP(A524,'Hospitalisation Details'!$A$1:$T$2344,9,0)</f>
        <v>36013</v>
      </c>
      <c r="D524" s="26">
        <f>VLOOKUP(A524,'Hospitalisation Details'!$A$1:$T$2344,10,0)</f>
        <v>24</v>
      </c>
      <c r="E524" s="26">
        <f>VLOOKUP(A524,'Hospitalisation Details'!$A$1:$T$2344,11,0)</f>
        <v>0</v>
      </c>
      <c r="F524" s="28">
        <f>VLOOKUP(A524,'Medical Examinations'!$A$1:$L$2336,2,0)</f>
        <v>27.6</v>
      </c>
      <c r="G524" s="28">
        <f>VLOOKUP(A524,'Medical Examinations'!$A$1:$L$2336,4,0)</f>
        <v>5.36</v>
      </c>
      <c r="H524" s="30" t="str">
        <f>VLOOKUP(A524,'Medical Examinations'!$A$1:$L$2336,3,0)</f>
        <v>Overweight</v>
      </c>
      <c r="I524" s="30" t="str">
        <f>VLOOKUP(A524,'Medical Examinations'!$A$1:$L$2336,5,0)</f>
        <v>Normal</v>
      </c>
      <c r="J524" s="27" t="str">
        <f>VLOOKUP(A524,'Medical Examinations'!$A$1:$L$2336,6,0)</f>
        <v>No</v>
      </c>
      <c r="K524" s="27" t="str">
        <f>VLOOKUP(A524,'Medical Examinations'!$A$1:$L$2336,7,0)</f>
        <v>No</v>
      </c>
      <c r="L524" s="27">
        <f>VLOOKUP(A524,'Medical Examinations'!$A$1:$L$2336,10,0)</f>
        <v>1</v>
      </c>
      <c r="M524" s="27" t="str">
        <f>VLOOKUP(A524,'Medical Examinations'!$A$1:$L$2336,12,0)</f>
        <v>No</v>
      </c>
      <c r="N524" s="27" t="str">
        <f>VLOOKUP(A524,'Medical Examinations'!$A$1:$L$2336,8,0)</f>
        <v>No</v>
      </c>
      <c r="O524" s="29">
        <f>VLOOKUP(A524,'Hospitalisation Details'!$A$1:$T$2344,12,0)</f>
        <v>18955.22</v>
      </c>
      <c r="P524" s="29" t="str">
        <f>VLOOKUP(A524,'Hospitalisation Details'!$A$1:$T$2344,15,0)</f>
        <v>tier - 1</v>
      </c>
      <c r="Q524" s="29" t="str">
        <f>VLOOKUP(A524,'Hospitalisation Details'!$A$1:$T$2344,18,0)</f>
        <v>tier - 3</v>
      </c>
      <c r="R524" s="29" t="str">
        <f>VLOOKUP(A524,'Hospitalisation Details'!$A$1:$T$2344,20,0)</f>
        <v>R1011</v>
      </c>
    </row>
    <row r="525" spans="1:18">
      <c r="A525" t="s">
        <v>1844</v>
      </c>
      <c r="B525" s="22" t="str">
        <f>VLOOKUP(A525,'Customer Names'!A525:$E$2335,4,0)</f>
        <v>Rogers</v>
      </c>
      <c r="C525" s="25">
        <f>VLOOKUP(A525,'Hospitalisation Details'!$A$1:$T$2344,9,0)</f>
        <v>23304</v>
      </c>
      <c r="D525" s="26">
        <f>VLOOKUP(A525,'Hospitalisation Details'!$A$1:$T$2344,10,0)</f>
        <v>59</v>
      </c>
      <c r="E525" s="26">
        <f>VLOOKUP(A525,'Hospitalisation Details'!$A$1:$T$2344,11,0)</f>
        <v>0</v>
      </c>
      <c r="F525" s="28">
        <f>VLOOKUP(A525,'Medical Examinations'!$A$1:$L$2336,2,0)</f>
        <v>46.4</v>
      </c>
      <c r="G525" s="28">
        <f>VLOOKUP(A525,'Medical Examinations'!$A$1:$L$2336,4,0)</f>
        <v>8.3699999999999992</v>
      </c>
      <c r="H525" s="30" t="str">
        <f>VLOOKUP(A525,'Medical Examinations'!$A$1:$L$2336,3,0)</f>
        <v>Obesity</v>
      </c>
      <c r="I525" s="30" t="str">
        <f>VLOOKUP(A525,'Medical Examinations'!$A$1:$L$2336,5,0)</f>
        <v>Diabetes</v>
      </c>
      <c r="J525" s="27" t="str">
        <f>VLOOKUP(A525,'Medical Examinations'!$A$1:$L$2336,6,0)</f>
        <v>yes</v>
      </c>
      <c r="K525" s="27" t="str">
        <f>VLOOKUP(A525,'Medical Examinations'!$A$1:$L$2336,7,0)</f>
        <v>No</v>
      </c>
      <c r="L525" s="27">
        <f>VLOOKUP(A525,'Medical Examinations'!$A$1:$L$2336,10,0)</f>
        <v>1</v>
      </c>
      <c r="M525" s="27" t="str">
        <f>VLOOKUP(A525,'Medical Examinations'!$A$1:$L$2336,12,0)</f>
        <v>No</v>
      </c>
      <c r="N525" s="27" t="str">
        <f>VLOOKUP(A525,'Medical Examinations'!$A$1:$L$2336,8,0)</f>
        <v>Yes</v>
      </c>
      <c r="O525" s="29">
        <f>VLOOKUP(A525,'Hospitalisation Details'!$A$1:$T$2344,12,0)</f>
        <v>18954.560000000001</v>
      </c>
      <c r="P525" s="29" t="str">
        <f>VLOOKUP(A525,'Hospitalisation Details'!$A$1:$T$2344,15,0)</f>
        <v>tier - 1</v>
      </c>
      <c r="Q525" s="29" t="str">
        <f>VLOOKUP(A525,'Hospitalisation Details'!$A$1:$T$2344,18,0)</f>
        <v>tier - 1</v>
      </c>
      <c r="R525" s="29" t="str">
        <f>VLOOKUP(A525,'Hospitalisation Details'!$A$1:$T$2344,20,0)</f>
        <v>R1026</v>
      </c>
    </row>
    <row r="526" spans="1:18">
      <c r="A526" t="s">
        <v>1843</v>
      </c>
      <c r="B526" s="22" t="str">
        <f>VLOOKUP(A526,'Customer Names'!A526:$E$2335,4,0)</f>
        <v>Mclaughlin</v>
      </c>
      <c r="C526" s="25">
        <f>VLOOKUP(A526,'Hospitalisation Details'!$A$1:$T$2344,9,0)</f>
        <v>25418</v>
      </c>
      <c r="D526" s="26">
        <f>VLOOKUP(A526,'Hospitalisation Details'!$A$1:$T$2344,10,0)</f>
        <v>53</v>
      </c>
      <c r="E526" s="26">
        <f>VLOOKUP(A526,'Hospitalisation Details'!$A$1:$T$2344,11,0)</f>
        <v>0</v>
      </c>
      <c r="F526" s="28">
        <f>VLOOKUP(A526,'Medical Examinations'!$A$1:$L$2336,2,0)</f>
        <v>51.92</v>
      </c>
      <c r="G526" s="28">
        <f>VLOOKUP(A526,'Medical Examinations'!$A$1:$L$2336,4,0)</f>
        <v>5.18</v>
      </c>
      <c r="H526" s="30" t="str">
        <f>VLOOKUP(A526,'Medical Examinations'!$A$1:$L$2336,3,0)</f>
        <v>Obesity</v>
      </c>
      <c r="I526" s="30" t="str">
        <f>VLOOKUP(A526,'Medical Examinations'!$A$1:$L$2336,5,0)</f>
        <v>Normal</v>
      </c>
      <c r="J526" s="27" t="str">
        <f>VLOOKUP(A526,'Medical Examinations'!$A$1:$L$2336,6,0)</f>
        <v>yes</v>
      </c>
      <c r="K526" s="27" t="str">
        <f>VLOOKUP(A526,'Medical Examinations'!$A$1:$L$2336,7,0)</f>
        <v>No</v>
      </c>
      <c r="L526" s="27">
        <f>VLOOKUP(A526,'Medical Examinations'!$A$1:$L$2336,10,0)</f>
        <v>1</v>
      </c>
      <c r="M526" s="27" t="str">
        <f>VLOOKUP(A526,'Medical Examinations'!$A$1:$L$2336,12,0)</f>
        <v>No</v>
      </c>
      <c r="N526" s="27" t="str">
        <f>VLOOKUP(A526,'Medical Examinations'!$A$1:$L$2336,8,0)</f>
        <v>Yes</v>
      </c>
      <c r="O526" s="29">
        <f>VLOOKUP(A526,'Hospitalisation Details'!$A$1:$T$2344,12,0)</f>
        <v>18932.810000000001</v>
      </c>
      <c r="P526" s="29" t="str">
        <f>VLOOKUP(A526,'Hospitalisation Details'!$A$1:$T$2344,15,0)</f>
        <v>tier - 1</v>
      </c>
      <c r="Q526" s="29" t="str">
        <f>VLOOKUP(A526,'Hospitalisation Details'!$A$1:$T$2344,18,0)</f>
        <v>tier - 3</v>
      </c>
      <c r="R526" s="29" t="str">
        <f>VLOOKUP(A526,'Hospitalisation Details'!$A$1:$T$2344,20,0)</f>
        <v>R1012</v>
      </c>
    </row>
    <row r="527" spans="1:18">
      <c r="A527" t="s">
        <v>1842</v>
      </c>
      <c r="B527" s="22" t="str">
        <f>VLOOKUP(A527,'Customer Names'!A527:$E$2335,4,0)</f>
        <v>Ziegler</v>
      </c>
      <c r="C527" s="25">
        <f>VLOOKUP(A527,'Hospitalisation Details'!$A$1:$T$2344,9,0)</f>
        <v>34969</v>
      </c>
      <c r="D527" s="26">
        <f>VLOOKUP(A527,'Hospitalisation Details'!$A$1:$T$2344,10,0)</f>
        <v>27</v>
      </c>
      <c r="E527" s="26">
        <f>VLOOKUP(A527,'Hospitalisation Details'!$A$1:$T$2344,11,0)</f>
        <v>1</v>
      </c>
      <c r="F527" s="28">
        <f>VLOOKUP(A527,'Medical Examinations'!$A$1:$L$2336,2,0)</f>
        <v>32.395000000000003</v>
      </c>
      <c r="G527" s="28">
        <f>VLOOKUP(A527,'Medical Examinations'!$A$1:$L$2336,4,0)</f>
        <v>5.68</v>
      </c>
      <c r="H527" s="30" t="str">
        <f>VLOOKUP(A527,'Medical Examinations'!$A$1:$L$2336,3,0)</f>
        <v>Obesity</v>
      </c>
      <c r="I527" s="30" t="str">
        <f>VLOOKUP(A527,'Medical Examinations'!$A$1:$L$2336,5,0)</f>
        <v>Normal</v>
      </c>
      <c r="J527" s="27" t="str">
        <f>VLOOKUP(A527,'Medical Examinations'!$A$1:$L$2336,6,0)</f>
        <v>yes</v>
      </c>
      <c r="K527" s="27" t="str">
        <f>VLOOKUP(A527,'Medical Examinations'!$A$1:$L$2336,7,0)</f>
        <v>No</v>
      </c>
      <c r="L527" s="27">
        <f>VLOOKUP(A527,'Medical Examinations'!$A$1:$L$2336,10,0)</f>
        <v>1</v>
      </c>
      <c r="M527" s="27" t="str">
        <f>VLOOKUP(A527,'Medical Examinations'!$A$1:$L$2336,12,0)</f>
        <v>No</v>
      </c>
      <c r="N527" s="27" t="str">
        <f>VLOOKUP(A527,'Medical Examinations'!$A$1:$L$2336,8,0)</f>
        <v>No</v>
      </c>
      <c r="O527" s="29">
        <f>VLOOKUP(A527,'Hospitalisation Details'!$A$1:$T$2344,12,0)</f>
        <v>18903.490000000002</v>
      </c>
      <c r="P527" s="29" t="str">
        <f>VLOOKUP(A527,'Hospitalisation Details'!$A$1:$T$2344,15,0)</f>
        <v>tier - 1</v>
      </c>
      <c r="Q527" s="29" t="str">
        <f>VLOOKUP(A527,'Hospitalisation Details'!$A$1:$T$2344,18,0)</f>
        <v>tier - 2</v>
      </c>
      <c r="R527" s="29" t="str">
        <f>VLOOKUP(A527,'Hospitalisation Details'!$A$1:$T$2344,20,0)</f>
        <v>R1024</v>
      </c>
    </row>
    <row r="528" spans="1:18">
      <c r="A528" t="s">
        <v>1841</v>
      </c>
      <c r="B528" s="22" t="str">
        <f>VLOOKUP(A528,'Customer Names'!A528:$E$2335,4,0)</f>
        <v>Hughey</v>
      </c>
      <c r="C528" s="25">
        <f>VLOOKUP(A528,'Hospitalisation Details'!$A$1:$T$2344,9,0)</f>
        <v>23351</v>
      </c>
      <c r="D528" s="26">
        <f>VLOOKUP(A528,'Hospitalisation Details'!$A$1:$T$2344,10,0)</f>
        <v>59</v>
      </c>
      <c r="E528" s="26">
        <f>VLOOKUP(A528,'Hospitalisation Details'!$A$1:$T$2344,11,0)</f>
        <v>0</v>
      </c>
      <c r="F528" s="28">
        <f>VLOOKUP(A528,'Medical Examinations'!$A$1:$L$2336,2,0)</f>
        <v>46.19</v>
      </c>
      <c r="G528" s="28">
        <f>VLOOKUP(A528,'Medical Examinations'!$A$1:$L$2336,4,0)</f>
        <v>7.31</v>
      </c>
      <c r="H528" s="30" t="str">
        <f>VLOOKUP(A528,'Medical Examinations'!$A$1:$L$2336,3,0)</f>
        <v>Obesity</v>
      </c>
      <c r="I528" s="30" t="str">
        <f>VLOOKUP(A528,'Medical Examinations'!$A$1:$L$2336,5,0)</f>
        <v>Diabetes</v>
      </c>
      <c r="J528" s="27" t="str">
        <f>VLOOKUP(A528,'Medical Examinations'!$A$1:$L$2336,6,0)</f>
        <v>yes</v>
      </c>
      <c r="K528" s="27" t="str">
        <f>VLOOKUP(A528,'Medical Examinations'!$A$1:$L$2336,7,0)</f>
        <v>No</v>
      </c>
      <c r="L528" s="27">
        <f>VLOOKUP(A528,'Medical Examinations'!$A$1:$L$2336,10,0)</f>
        <v>1</v>
      </c>
      <c r="M528" s="27" t="str">
        <f>VLOOKUP(A528,'Medical Examinations'!$A$1:$L$2336,12,0)</f>
        <v>No</v>
      </c>
      <c r="N528" s="27" t="str">
        <f>VLOOKUP(A528,'Medical Examinations'!$A$1:$L$2336,8,0)</f>
        <v>Yes</v>
      </c>
      <c r="O528" s="29">
        <f>VLOOKUP(A528,'Hospitalisation Details'!$A$1:$T$2344,12,0)</f>
        <v>18883.330000000002</v>
      </c>
      <c r="P528" s="29" t="str">
        <f>VLOOKUP(A528,'Hospitalisation Details'!$A$1:$T$2344,15,0)</f>
        <v>tier - 1</v>
      </c>
      <c r="Q528" s="29" t="str">
        <f>VLOOKUP(A528,'Hospitalisation Details'!$A$1:$T$2344,18,0)</f>
        <v>tier - 1</v>
      </c>
      <c r="R528" s="29" t="str">
        <f>VLOOKUP(A528,'Hospitalisation Details'!$A$1:$T$2344,20,0)</f>
        <v>R1026</v>
      </c>
    </row>
    <row r="529" spans="1:18">
      <c r="A529" t="s">
        <v>1840</v>
      </c>
      <c r="B529" s="22" t="str">
        <f>VLOOKUP(A529,'Customer Names'!A529:$E$2335,4,0)</f>
        <v>Knast</v>
      </c>
      <c r="C529" s="25">
        <f>VLOOKUP(A529,'Hospitalisation Details'!$A$1:$T$2344,9,0)</f>
        <v>37826</v>
      </c>
      <c r="D529" s="26">
        <f>VLOOKUP(A529,'Hospitalisation Details'!$A$1:$T$2344,10,0)</f>
        <v>19</v>
      </c>
      <c r="E529" s="26">
        <f>VLOOKUP(A529,'Hospitalisation Details'!$A$1:$T$2344,11,0)</f>
        <v>3</v>
      </c>
      <c r="F529" s="28">
        <f>VLOOKUP(A529,'Medical Examinations'!$A$1:$L$2336,2,0)</f>
        <v>27.93</v>
      </c>
      <c r="G529" s="28">
        <f>VLOOKUP(A529,'Medical Examinations'!$A$1:$L$2336,4,0)</f>
        <v>4.67</v>
      </c>
      <c r="H529" s="30" t="str">
        <f>VLOOKUP(A529,'Medical Examinations'!$A$1:$L$2336,3,0)</f>
        <v>Overweight</v>
      </c>
      <c r="I529" s="30" t="str">
        <f>VLOOKUP(A529,'Medical Examinations'!$A$1:$L$2336,5,0)</f>
        <v>Normal</v>
      </c>
      <c r="J529" s="27" t="str">
        <f>VLOOKUP(A529,'Medical Examinations'!$A$1:$L$2336,6,0)</f>
        <v>No</v>
      </c>
      <c r="K529" s="27" t="str">
        <f>VLOOKUP(A529,'Medical Examinations'!$A$1:$L$2336,7,0)</f>
        <v>No</v>
      </c>
      <c r="L529" s="27">
        <f>VLOOKUP(A529,'Medical Examinations'!$A$1:$L$2336,10,0)</f>
        <v>1</v>
      </c>
      <c r="M529" s="27" t="str">
        <f>VLOOKUP(A529,'Medical Examinations'!$A$1:$L$2336,12,0)</f>
        <v>No</v>
      </c>
      <c r="N529" s="27" t="str">
        <f>VLOOKUP(A529,'Medical Examinations'!$A$1:$L$2336,8,0)</f>
        <v>Yes</v>
      </c>
      <c r="O529" s="29">
        <f>VLOOKUP(A529,'Hospitalisation Details'!$A$1:$T$2344,12,0)</f>
        <v>18838.7</v>
      </c>
      <c r="P529" s="29" t="str">
        <f>VLOOKUP(A529,'Hospitalisation Details'!$A$1:$T$2344,15,0)</f>
        <v>tier - 1</v>
      </c>
      <c r="Q529" s="29" t="str">
        <f>VLOOKUP(A529,'Hospitalisation Details'!$A$1:$T$2344,18,0)</f>
        <v>tier - 3</v>
      </c>
      <c r="R529" s="29" t="str">
        <f>VLOOKUP(A529,'Hospitalisation Details'!$A$1:$T$2344,20,0)</f>
        <v>R1012</v>
      </c>
    </row>
    <row r="530" spans="1:18">
      <c r="A530" t="s">
        <v>1839</v>
      </c>
      <c r="B530" s="22" t="str">
        <f>VLOOKUP(A530,'Customer Names'!A530:$E$2335,4,0)</f>
        <v>Stob</v>
      </c>
      <c r="C530" s="25">
        <f>VLOOKUP(A530,'Hospitalisation Details'!$A$1:$T$2344,9,0)</f>
        <v>22998</v>
      </c>
      <c r="D530" s="26">
        <f>VLOOKUP(A530,'Hospitalisation Details'!$A$1:$T$2344,10,0)</f>
        <v>60</v>
      </c>
      <c r="E530" s="26">
        <f>VLOOKUP(A530,'Hospitalisation Details'!$A$1:$T$2344,11,0)</f>
        <v>0</v>
      </c>
      <c r="F530" s="28">
        <f>VLOOKUP(A530,'Medical Examinations'!$A$1:$L$2336,2,0)</f>
        <v>45.62</v>
      </c>
      <c r="G530" s="28">
        <f>VLOOKUP(A530,'Medical Examinations'!$A$1:$L$2336,4,0)</f>
        <v>6.87</v>
      </c>
      <c r="H530" s="30" t="str">
        <f>VLOOKUP(A530,'Medical Examinations'!$A$1:$L$2336,3,0)</f>
        <v>Obesity</v>
      </c>
      <c r="I530" s="30" t="str">
        <f>VLOOKUP(A530,'Medical Examinations'!$A$1:$L$2336,5,0)</f>
        <v>Diabetes</v>
      </c>
      <c r="J530" s="27" t="str">
        <f>VLOOKUP(A530,'Medical Examinations'!$A$1:$L$2336,6,0)</f>
        <v>No</v>
      </c>
      <c r="K530" s="27" t="str">
        <f>VLOOKUP(A530,'Medical Examinations'!$A$1:$L$2336,7,0)</f>
        <v>No</v>
      </c>
      <c r="L530" s="27">
        <f>VLOOKUP(A530,'Medical Examinations'!$A$1:$L$2336,10,0)</f>
        <v>0</v>
      </c>
      <c r="M530" s="27" t="str">
        <f>VLOOKUP(A530,'Medical Examinations'!$A$1:$L$2336,12,0)</f>
        <v>No</v>
      </c>
      <c r="N530" s="27" t="str">
        <f>VLOOKUP(A530,'Medical Examinations'!$A$1:$L$2336,8,0)</f>
        <v>No</v>
      </c>
      <c r="O530" s="29">
        <f>VLOOKUP(A530,'Hospitalisation Details'!$A$1:$T$2344,12,0)</f>
        <v>18815.53</v>
      </c>
      <c r="P530" s="29" t="str">
        <f>VLOOKUP(A530,'Hospitalisation Details'!$A$1:$T$2344,15,0)</f>
        <v>tier - 1</v>
      </c>
      <c r="Q530" s="29" t="str">
        <f>VLOOKUP(A530,'Hospitalisation Details'!$A$1:$T$2344,18,0)</f>
        <v>tier - 1</v>
      </c>
      <c r="R530" s="29" t="str">
        <f>VLOOKUP(A530,'Hospitalisation Details'!$A$1:$T$2344,20,0)</f>
        <v>R1023</v>
      </c>
    </row>
    <row r="531" spans="1:18">
      <c r="A531" t="s">
        <v>1838</v>
      </c>
      <c r="B531" s="22" t="str">
        <f>VLOOKUP(A531,'Customer Names'!A531:$E$2335,4,0)</f>
        <v>Jensen</v>
      </c>
      <c r="C531" s="25">
        <f>VLOOKUP(A531,'Hospitalisation Details'!$A$1:$T$2344,9,0)</f>
        <v>29143</v>
      </c>
      <c r="D531" s="26">
        <f>VLOOKUP(A531,'Hospitalisation Details'!$A$1:$T$2344,10,0)</f>
        <v>43</v>
      </c>
      <c r="E531" s="26">
        <f>VLOOKUP(A531,'Hospitalisation Details'!$A$1:$T$2344,11,0)</f>
        <v>2</v>
      </c>
      <c r="F531" s="28">
        <f>VLOOKUP(A531,'Medical Examinations'!$A$1:$L$2336,2,0)</f>
        <v>35.31</v>
      </c>
      <c r="G531" s="28">
        <f>VLOOKUP(A531,'Medical Examinations'!$A$1:$L$2336,4,0)</f>
        <v>5.87</v>
      </c>
      <c r="H531" s="30" t="str">
        <f>VLOOKUP(A531,'Medical Examinations'!$A$1:$L$2336,3,0)</f>
        <v>Obesity</v>
      </c>
      <c r="I531" s="30" t="str">
        <f>VLOOKUP(A531,'Medical Examinations'!$A$1:$L$2336,5,0)</f>
        <v>Pre-diabetes</v>
      </c>
      <c r="J531" s="27" t="str">
        <f>VLOOKUP(A531,'Medical Examinations'!$A$1:$L$2336,6,0)</f>
        <v>No</v>
      </c>
      <c r="K531" s="27" t="str">
        <f>VLOOKUP(A531,'Medical Examinations'!$A$1:$L$2336,7,0)</f>
        <v>No</v>
      </c>
      <c r="L531" s="27">
        <f>VLOOKUP(A531,'Medical Examinations'!$A$1:$L$2336,10,0)</f>
        <v>1</v>
      </c>
      <c r="M531" s="27" t="str">
        <f>VLOOKUP(A531,'Medical Examinations'!$A$1:$L$2336,12,0)</f>
        <v>No</v>
      </c>
      <c r="N531" s="27" t="str">
        <f>VLOOKUP(A531,'Medical Examinations'!$A$1:$L$2336,8,0)</f>
        <v>Yes</v>
      </c>
      <c r="O531" s="29">
        <f>VLOOKUP(A531,'Hospitalisation Details'!$A$1:$T$2344,12,0)</f>
        <v>18806.150000000001</v>
      </c>
      <c r="P531" s="29" t="str">
        <f>VLOOKUP(A531,'Hospitalisation Details'!$A$1:$T$2344,15,0)</f>
        <v>tier - 1</v>
      </c>
      <c r="Q531" s="29" t="str">
        <f>VLOOKUP(A531,'Hospitalisation Details'!$A$1:$T$2344,18,0)</f>
        <v>tier - 2</v>
      </c>
      <c r="R531" s="29" t="str">
        <f>VLOOKUP(A531,'Hospitalisation Details'!$A$1:$T$2344,20,0)</f>
        <v>R1013</v>
      </c>
    </row>
    <row r="532" spans="1:18">
      <c r="A532" t="s">
        <v>1837</v>
      </c>
      <c r="B532" s="22" t="str">
        <f>VLOOKUP(A532,'Customer Names'!A532:$E$2335,4,0)</f>
        <v>Mutter</v>
      </c>
      <c r="C532" s="25">
        <f>VLOOKUP(A532,'Hospitalisation Details'!$A$1:$T$2344,9,0)</f>
        <v>35031</v>
      </c>
      <c r="D532" s="26">
        <f>VLOOKUP(A532,'Hospitalisation Details'!$A$1:$T$2344,10,0)</f>
        <v>27</v>
      </c>
      <c r="E532" s="26">
        <f>VLOOKUP(A532,'Hospitalisation Details'!$A$1:$T$2344,11,0)</f>
        <v>3</v>
      </c>
      <c r="F532" s="28">
        <f>VLOOKUP(A532,'Medical Examinations'!$A$1:$L$2336,2,0)</f>
        <v>30.4</v>
      </c>
      <c r="G532" s="28">
        <f>VLOOKUP(A532,'Medical Examinations'!$A$1:$L$2336,4,0)</f>
        <v>4.07</v>
      </c>
      <c r="H532" s="30" t="str">
        <f>VLOOKUP(A532,'Medical Examinations'!$A$1:$L$2336,3,0)</f>
        <v>Obesity</v>
      </c>
      <c r="I532" s="30" t="str">
        <f>VLOOKUP(A532,'Medical Examinations'!$A$1:$L$2336,5,0)</f>
        <v>Normal</v>
      </c>
      <c r="J532" s="27" t="str">
        <f>VLOOKUP(A532,'Medical Examinations'!$A$1:$L$2336,6,0)</f>
        <v>yes</v>
      </c>
      <c r="K532" s="27" t="str">
        <f>VLOOKUP(A532,'Medical Examinations'!$A$1:$L$2336,7,0)</f>
        <v>No</v>
      </c>
      <c r="L532" s="27">
        <f>VLOOKUP(A532,'Medical Examinations'!$A$1:$L$2336,10,0)</f>
        <v>1</v>
      </c>
      <c r="M532" s="27" t="str">
        <f>VLOOKUP(A532,'Medical Examinations'!$A$1:$L$2336,12,0)</f>
        <v>No</v>
      </c>
      <c r="N532" s="27" t="str">
        <f>VLOOKUP(A532,'Medical Examinations'!$A$1:$L$2336,8,0)</f>
        <v>No</v>
      </c>
      <c r="O532" s="29">
        <f>VLOOKUP(A532,'Hospitalisation Details'!$A$1:$T$2344,12,0)</f>
        <v>18804.75</v>
      </c>
      <c r="P532" s="29" t="str">
        <f>VLOOKUP(A532,'Hospitalisation Details'!$A$1:$T$2344,15,0)</f>
        <v>tier - 1</v>
      </c>
      <c r="Q532" s="29" t="str">
        <f>VLOOKUP(A532,'Hospitalisation Details'!$A$1:$T$2344,18,0)</f>
        <v>tier - 1</v>
      </c>
      <c r="R532" s="29" t="str">
        <f>VLOOKUP(A532,'Hospitalisation Details'!$A$1:$T$2344,20,0)</f>
        <v>R1012</v>
      </c>
    </row>
    <row r="533" spans="1:18">
      <c r="A533" t="s">
        <v>1836</v>
      </c>
      <c r="B533" s="22" t="str">
        <f>VLOOKUP(A533,'Customer Names'!A533:$E$2335,4,0)</f>
        <v>Ahern</v>
      </c>
      <c r="C533" s="25">
        <f>VLOOKUP(A533,'Hospitalisation Details'!$A$1:$T$2344,9,0)</f>
        <v>29178</v>
      </c>
      <c r="D533" s="26">
        <f>VLOOKUP(A533,'Hospitalisation Details'!$A$1:$T$2344,10,0)</f>
        <v>43</v>
      </c>
      <c r="E533" s="26">
        <f>VLOOKUP(A533,'Hospitalisation Details'!$A$1:$T$2344,11,0)</f>
        <v>2</v>
      </c>
      <c r="F533" s="28">
        <f>VLOOKUP(A533,'Medical Examinations'!$A$1:$L$2336,2,0)</f>
        <v>20.13</v>
      </c>
      <c r="G533" s="28">
        <f>VLOOKUP(A533,'Medical Examinations'!$A$1:$L$2336,4,0)</f>
        <v>6.47</v>
      </c>
      <c r="H533" s="30" t="str">
        <f>VLOOKUP(A533,'Medical Examinations'!$A$1:$L$2336,3,0)</f>
        <v>Normal weight</v>
      </c>
      <c r="I533" s="30" t="str">
        <f>VLOOKUP(A533,'Medical Examinations'!$A$1:$L$2336,5,0)</f>
        <v>Pre-diabetes</v>
      </c>
      <c r="J533" s="27" t="str">
        <f>VLOOKUP(A533,'Medical Examinations'!$A$1:$L$2336,6,0)</f>
        <v>No</v>
      </c>
      <c r="K533" s="27" t="str">
        <f>VLOOKUP(A533,'Medical Examinations'!$A$1:$L$2336,7,0)</f>
        <v>No</v>
      </c>
      <c r="L533" s="27">
        <f>VLOOKUP(A533,'Medical Examinations'!$A$1:$L$2336,10,0)</f>
        <v>1</v>
      </c>
      <c r="M533" s="27" t="str">
        <f>VLOOKUP(A533,'Medical Examinations'!$A$1:$L$2336,12,0)</f>
        <v>yes</v>
      </c>
      <c r="N533" s="27" t="str">
        <f>VLOOKUP(A533,'Medical Examinations'!$A$1:$L$2336,8,0)</f>
        <v>Yes</v>
      </c>
      <c r="O533" s="29">
        <f>VLOOKUP(A533,'Hospitalisation Details'!$A$1:$T$2344,12,0)</f>
        <v>18767.740000000002</v>
      </c>
      <c r="P533" s="29" t="str">
        <f>VLOOKUP(A533,'Hospitalisation Details'!$A$1:$T$2344,15,0)</f>
        <v>tier - 1</v>
      </c>
      <c r="Q533" s="29" t="str">
        <f>VLOOKUP(A533,'Hospitalisation Details'!$A$1:$T$2344,18,0)</f>
        <v>tier - 1</v>
      </c>
      <c r="R533" s="29" t="str">
        <f>VLOOKUP(A533,'Hospitalisation Details'!$A$1:$T$2344,20,0)</f>
        <v>R1013</v>
      </c>
    </row>
    <row r="534" spans="1:18">
      <c r="A534" t="s">
        <v>1835</v>
      </c>
      <c r="B534" s="22" t="str">
        <f>VLOOKUP(A534,'Customer Names'!A534:$E$2335,4,0)</f>
        <v>Chviruk</v>
      </c>
      <c r="C534" s="25">
        <f>VLOOKUP(A534,'Hospitalisation Details'!$A$1:$T$2344,9,0)</f>
        <v>33965</v>
      </c>
      <c r="D534" s="26">
        <f>VLOOKUP(A534,'Hospitalisation Details'!$A$1:$T$2344,10,0)</f>
        <v>30</v>
      </c>
      <c r="E534" s="26">
        <f>VLOOKUP(A534,'Hospitalisation Details'!$A$1:$T$2344,11,0)</f>
        <v>3</v>
      </c>
      <c r="F534" s="28">
        <f>VLOOKUP(A534,'Medical Examinations'!$A$1:$L$2336,2,0)</f>
        <v>23.655000000000001</v>
      </c>
      <c r="G534" s="28">
        <f>VLOOKUP(A534,'Medical Examinations'!$A$1:$L$2336,4,0)</f>
        <v>5.14</v>
      </c>
      <c r="H534" s="30" t="str">
        <f>VLOOKUP(A534,'Medical Examinations'!$A$1:$L$2336,3,0)</f>
        <v>Normal weight</v>
      </c>
      <c r="I534" s="30" t="str">
        <f>VLOOKUP(A534,'Medical Examinations'!$A$1:$L$2336,5,0)</f>
        <v>Normal</v>
      </c>
      <c r="J534" s="27" t="str">
        <f>VLOOKUP(A534,'Medical Examinations'!$A$1:$L$2336,6,0)</f>
        <v>No</v>
      </c>
      <c r="K534" s="27" t="str">
        <f>VLOOKUP(A534,'Medical Examinations'!$A$1:$L$2336,7,0)</f>
        <v>No</v>
      </c>
      <c r="L534" s="27">
        <f>VLOOKUP(A534,'Medical Examinations'!$A$1:$L$2336,10,0)</f>
        <v>1</v>
      </c>
      <c r="M534" s="27" t="str">
        <f>VLOOKUP(A534,'Medical Examinations'!$A$1:$L$2336,12,0)</f>
        <v>yes</v>
      </c>
      <c r="N534" s="27" t="str">
        <f>VLOOKUP(A534,'Medical Examinations'!$A$1:$L$2336,8,0)</f>
        <v>No</v>
      </c>
      <c r="O534" s="29">
        <f>VLOOKUP(A534,'Hospitalisation Details'!$A$1:$T$2344,12,0)</f>
        <v>18765.88</v>
      </c>
      <c r="P534" s="29" t="str">
        <f>VLOOKUP(A534,'Hospitalisation Details'!$A$1:$T$2344,15,0)</f>
        <v>tier - 1</v>
      </c>
      <c r="Q534" s="29" t="str">
        <f>VLOOKUP(A534,'Hospitalisation Details'!$A$1:$T$2344,18,0)</f>
        <v>tier - 2</v>
      </c>
      <c r="R534" s="29" t="str">
        <f>VLOOKUP(A534,'Hospitalisation Details'!$A$1:$T$2344,20,0)</f>
        <v>R1012</v>
      </c>
    </row>
    <row r="535" spans="1:18">
      <c r="A535" t="s">
        <v>1834</v>
      </c>
      <c r="B535" s="22" t="str">
        <f>VLOOKUP(A535,'Customer Names'!A535:$E$2335,4,0)</f>
        <v>Meehan</v>
      </c>
      <c r="C535" s="25">
        <f>VLOOKUP(A535,'Hospitalisation Details'!$A$1:$T$2344,9,0)</f>
        <v>24714</v>
      </c>
      <c r="D535" s="26">
        <f>VLOOKUP(A535,'Hospitalisation Details'!$A$1:$T$2344,10,0)</f>
        <v>55</v>
      </c>
      <c r="E535" s="26">
        <f>VLOOKUP(A535,'Hospitalisation Details'!$A$1:$T$2344,11,0)</f>
        <v>0</v>
      </c>
      <c r="F535" s="28">
        <f>VLOOKUP(A535,'Medical Examinations'!$A$1:$L$2336,2,0)</f>
        <v>49.05</v>
      </c>
      <c r="G535" s="28">
        <f>VLOOKUP(A535,'Medical Examinations'!$A$1:$L$2336,4,0)</f>
        <v>9.77</v>
      </c>
      <c r="H535" s="30" t="str">
        <f>VLOOKUP(A535,'Medical Examinations'!$A$1:$L$2336,3,0)</f>
        <v>Obesity</v>
      </c>
      <c r="I535" s="30" t="str">
        <f>VLOOKUP(A535,'Medical Examinations'!$A$1:$L$2336,5,0)</f>
        <v>Diabetes</v>
      </c>
      <c r="J535" s="27" t="str">
        <f>VLOOKUP(A535,'Medical Examinations'!$A$1:$L$2336,6,0)</f>
        <v>yes</v>
      </c>
      <c r="K535" s="27" t="str">
        <f>VLOOKUP(A535,'Medical Examinations'!$A$1:$L$2336,7,0)</f>
        <v>No</v>
      </c>
      <c r="L535" s="27">
        <f>VLOOKUP(A535,'Medical Examinations'!$A$1:$L$2336,10,0)</f>
        <v>0</v>
      </c>
      <c r="M535" s="27" t="str">
        <f>VLOOKUP(A535,'Medical Examinations'!$A$1:$L$2336,12,0)</f>
        <v>No</v>
      </c>
      <c r="N535" s="27" t="str">
        <f>VLOOKUP(A535,'Medical Examinations'!$A$1:$L$2336,8,0)</f>
        <v>No</v>
      </c>
      <c r="O535" s="29">
        <f>VLOOKUP(A535,'Hospitalisation Details'!$A$1:$T$2344,12,0)</f>
        <v>18694.689999999999</v>
      </c>
      <c r="P535" s="29" t="str">
        <f>VLOOKUP(A535,'Hospitalisation Details'!$A$1:$T$2344,15,0)</f>
        <v>tier - 1</v>
      </c>
      <c r="Q535" s="29" t="str">
        <f>VLOOKUP(A535,'Hospitalisation Details'!$A$1:$T$2344,18,0)</f>
        <v>tier - 1</v>
      </c>
      <c r="R535" s="29" t="str">
        <f>VLOOKUP(A535,'Hospitalisation Details'!$A$1:$T$2344,20,0)</f>
        <v>R1023</v>
      </c>
    </row>
    <row r="536" spans="1:18">
      <c r="A536" t="s">
        <v>1833</v>
      </c>
      <c r="B536" s="22" t="str">
        <f>VLOOKUP(A536,'Customer Names'!A536:$E$2335,4,0)</f>
        <v>Gammon</v>
      </c>
      <c r="C536" s="25">
        <f>VLOOKUP(A536,'Hospitalisation Details'!$A$1:$T$2344,9,0)</f>
        <v>25858</v>
      </c>
      <c r="D536" s="26">
        <f>VLOOKUP(A536,'Hospitalisation Details'!$A$1:$T$2344,10,0)</f>
        <v>52</v>
      </c>
      <c r="E536" s="26">
        <f>VLOOKUP(A536,'Hospitalisation Details'!$A$1:$T$2344,11,0)</f>
        <v>0</v>
      </c>
      <c r="F536" s="28">
        <f>VLOOKUP(A536,'Medical Examinations'!$A$1:$L$2336,2,0)</f>
        <v>51.94</v>
      </c>
      <c r="G536" s="28">
        <f>VLOOKUP(A536,'Medical Examinations'!$A$1:$L$2336,4,0)</f>
        <v>8.8000000000000007</v>
      </c>
      <c r="H536" s="30" t="str">
        <f>VLOOKUP(A536,'Medical Examinations'!$A$1:$L$2336,3,0)</f>
        <v>Obesity</v>
      </c>
      <c r="I536" s="30" t="str">
        <f>VLOOKUP(A536,'Medical Examinations'!$A$1:$L$2336,5,0)</f>
        <v>Diabetes</v>
      </c>
      <c r="J536" s="27" t="str">
        <f>VLOOKUP(A536,'Medical Examinations'!$A$1:$L$2336,6,0)</f>
        <v>yes</v>
      </c>
      <c r="K536" s="27" t="str">
        <f>VLOOKUP(A536,'Medical Examinations'!$A$1:$L$2336,7,0)</f>
        <v>No</v>
      </c>
      <c r="L536" s="27">
        <f>VLOOKUP(A536,'Medical Examinations'!$A$1:$L$2336,10,0)</f>
        <v>2</v>
      </c>
      <c r="M536" s="27" t="str">
        <f>VLOOKUP(A536,'Medical Examinations'!$A$1:$L$2336,12,0)</f>
        <v>No</v>
      </c>
      <c r="N536" s="27" t="str">
        <f>VLOOKUP(A536,'Medical Examinations'!$A$1:$L$2336,8,0)</f>
        <v>No</v>
      </c>
      <c r="O536" s="29">
        <f>VLOOKUP(A536,'Hospitalisation Details'!$A$1:$T$2344,12,0)</f>
        <v>18682.740000000002</v>
      </c>
      <c r="P536" s="29" t="str">
        <f>VLOOKUP(A536,'Hospitalisation Details'!$A$1:$T$2344,15,0)</f>
        <v>tier - 1</v>
      </c>
      <c r="Q536" s="29" t="str">
        <f>VLOOKUP(A536,'Hospitalisation Details'!$A$1:$T$2344,18,0)</f>
        <v>tier - 3</v>
      </c>
      <c r="R536" s="29" t="str">
        <f>VLOOKUP(A536,'Hospitalisation Details'!$A$1:$T$2344,20,0)</f>
        <v>R1012</v>
      </c>
    </row>
    <row r="537" spans="1:18">
      <c r="A537" t="s">
        <v>1832</v>
      </c>
      <c r="B537" s="22" t="str">
        <f>VLOOKUP(A537,'Customer Names'!A537:$E$2335,4,0)</f>
        <v>Lee</v>
      </c>
      <c r="C537" s="25">
        <f>VLOOKUP(A537,'Hospitalisation Details'!$A$1:$T$2344,9,0)</f>
        <v>36061</v>
      </c>
      <c r="D537" s="26">
        <f>VLOOKUP(A537,'Hospitalisation Details'!$A$1:$T$2344,10,0)</f>
        <v>24</v>
      </c>
      <c r="E537" s="26">
        <f>VLOOKUP(A537,'Hospitalisation Details'!$A$1:$T$2344,11,0)</f>
        <v>0</v>
      </c>
      <c r="F537" s="28">
        <f>VLOOKUP(A537,'Medical Examinations'!$A$1:$L$2336,2,0)</f>
        <v>29.83</v>
      </c>
      <c r="G537" s="28">
        <f>VLOOKUP(A537,'Medical Examinations'!$A$1:$L$2336,4,0)</f>
        <v>5.84</v>
      </c>
      <c r="H537" s="30" t="str">
        <f>VLOOKUP(A537,'Medical Examinations'!$A$1:$L$2336,3,0)</f>
        <v>Overweight</v>
      </c>
      <c r="I537" s="30" t="str">
        <f>VLOOKUP(A537,'Medical Examinations'!$A$1:$L$2336,5,0)</f>
        <v>Pre-diabetes</v>
      </c>
      <c r="J537" s="27" t="str">
        <f>VLOOKUP(A537,'Medical Examinations'!$A$1:$L$2336,6,0)</f>
        <v>No</v>
      </c>
      <c r="K537" s="27" t="str">
        <f>VLOOKUP(A537,'Medical Examinations'!$A$1:$L$2336,7,0)</f>
        <v>No</v>
      </c>
      <c r="L537" s="27">
        <f>VLOOKUP(A537,'Medical Examinations'!$A$1:$L$2336,10,0)</f>
        <v>1</v>
      </c>
      <c r="M537" s="27" t="str">
        <f>VLOOKUP(A537,'Medical Examinations'!$A$1:$L$2336,12,0)</f>
        <v>yes</v>
      </c>
      <c r="N537" s="27" t="str">
        <f>VLOOKUP(A537,'Medical Examinations'!$A$1:$L$2336,8,0)</f>
        <v>No</v>
      </c>
      <c r="O537" s="29">
        <f>VLOOKUP(A537,'Hospitalisation Details'!$A$1:$T$2344,12,0)</f>
        <v>18648.419999999998</v>
      </c>
      <c r="P537" s="29" t="str">
        <f>VLOOKUP(A537,'Hospitalisation Details'!$A$1:$T$2344,15,0)</f>
        <v>tier - 1</v>
      </c>
      <c r="Q537" s="29" t="str">
        <f>VLOOKUP(A537,'Hospitalisation Details'!$A$1:$T$2344,18,0)</f>
        <v>tier - 1</v>
      </c>
      <c r="R537" s="29" t="str">
        <f>VLOOKUP(A537,'Hospitalisation Details'!$A$1:$T$2344,20,0)</f>
        <v>R1019</v>
      </c>
    </row>
    <row r="538" spans="1:18">
      <c r="A538" t="s">
        <v>1831</v>
      </c>
      <c r="B538" s="22" t="str">
        <f>VLOOKUP(A538,'Customer Names'!A538:$E$2335,4,0)</f>
        <v>Franco</v>
      </c>
      <c r="C538" s="25">
        <f>VLOOKUP(A538,'Hospitalisation Details'!$A$1:$T$2344,9,0)</f>
        <v>31636</v>
      </c>
      <c r="D538" s="26">
        <f>VLOOKUP(A538,'Hospitalisation Details'!$A$1:$T$2344,10,0)</f>
        <v>36</v>
      </c>
      <c r="E538" s="26">
        <f>VLOOKUP(A538,'Hospitalisation Details'!$A$1:$T$2344,11,0)</f>
        <v>2</v>
      </c>
      <c r="F538" s="28">
        <f>VLOOKUP(A538,'Medical Examinations'!$A$1:$L$2336,2,0)</f>
        <v>22.6</v>
      </c>
      <c r="G538" s="28">
        <f>VLOOKUP(A538,'Medical Examinations'!$A$1:$L$2336,4,0)</f>
        <v>10.43</v>
      </c>
      <c r="H538" s="30" t="str">
        <f>VLOOKUP(A538,'Medical Examinations'!$A$1:$L$2336,3,0)</f>
        <v>Normal weight</v>
      </c>
      <c r="I538" s="30" t="str">
        <f>VLOOKUP(A538,'Medical Examinations'!$A$1:$L$2336,5,0)</f>
        <v>Diabetes</v>
      </c>
      <c r="J538" s="27" t="str">
        <f>VLOOKUP(A538,'Medical Examinations'!$A$1:$L$2336,6,0)</f>
        <v>yes</v>
      </c>
      <c r="K538" s="27" t="str">
        <f>VLOOKUP(A538,'Medical Examinations'!$A$1:$L$2336,7,0)</f>
        <v>No</v>
      </c>
      <c r="L538" s="27">
        <f>VLOOKUP(A538,'Medical Examinations'!$A$1:$L$2336,10,0)</f>
        <v>1</v>
      </c>
      <c r="M538" s="27" t="str">
        <f>VLOOKUP(A538,'Medical Examinations'!$A$1:$L$2336,12,0)</f>
        <v>yes</v>
      </c>
      <c r="N538" s="27" t="str">
        <f>VLOOKUP(A538,'Medical Examinations'!$A$1:$L$2336,8,0)</f>
        <v>No</v>
      </c>
      <c r="O538" s="29">
        <f>VLOOKUP(A538,'Hospitalisation Details'!$A$1:$T$2344,12,0)</f>
        <v>18608.259999999998</v>
      </c>
      <c r="P538" s="29" t="str">
        <f>VLOOKUP(A538,'Hospitalisation Details'!$A$1:$T$2344,15,0)</f>
        <v>tier - 1</v>
      </c>
      <c r="Q538" s="29" t="str">
        <f>VLOOKUP(A538,'Hospitalisation Details'!$A$1:$T$2344,18,0)</f>
        <v>tier - 3</v>
      </c>
      <c r="R538" s="29" t="str">
        <f>VLOOKUP(A538,'Hospitalisation Details'!$A$1:$T$2344,20,0)</f>
        <v>R1011</v>
      </c>
    </row>
    <row r="539" spans="1:18">
      <c r="A539" t="s">
        <v>1830</v>
      </c>
      <c r="B539" s="22" t="str">
        <f>VLOOKUP(A539,'Customer Names'!A539:$E$2335,4,0)</f>
        <v>Patterson</v>
      </c>
      <c r="C539" s="25">
        <f>VLOOKUP(A539,'Hospitalisation Details'!$A$1:$T$2344,9,0)</f>
        <v>23646</v>
      </c>
      <c r="D539" s="26">
        <f>VLOOKUP(A539,'Hospitalisation Details'!$A$1:$T$2344,10,0)</f>
        <v>58</v>
      </c>
      <c r="E539" s="26">
        <f>VLOOKUP(A539,'Hospitalisation Details'!$A$1:$T$2344,11,0)</f>
        <v>0</v>
      </c>
      <c r="F539" s="28">
        <f>VLOOKUP(A539,'Medical Examinations'!$A$1:$L$2336,2,0)</f>
        <v>46.69</v>
      </c>
      <c r="G539" s="28">
        <f>VLOOKUP(A539,'Medical Examinations'!$A$1:$L$2336,4,0)</f>
        <v>4.25</v>
      </c>
      <c r="H539" s="30" t="str">
        <f>VLOOKUP(A539,'Medical Examinations'!$A$1:$L$2336,3,0)</f>
        <v>Obesity</v>
      </c>
      <c r="I539" s="30" t="str">
        <f>VLOOKUP(A539,'Medical Examinations'!$A$1:$L$2336,5,0)</f>
        <v>Normal</v>
      </c>
      <c r="J539" s="27" t="str">
        <f>VLOOKUP(A539,'Medical Examinations'!$A$1:$L$2336,6,0)</f>
        <v>yes</v>
      </c>
      <c r="K539" s="27" t="str">
        <f>VLOOKUP(A539,'Medical Examinations'!$A$1:$L$2336,7,0)</f>
        <v>No</v>
      </c>
      <c r="L539" s="27">
        <f>VLOOKUP(A539,'Medical Examinations'!$A$1:$L$2336,10,0)</f>
        <v>1</v>
      </c>
      <c r="M539" s="27" t="str">
        <f>VLOOKUP(A539,'Medical Examinations'!$A$1:$L$2336,12,0)</f>
        <v>No</v>
      </c>
      <c r="N539" s="27" t="str">
        <f>VLOOKUP(A539,'Medical Examinations'!$A$1:$L$2336,8,0)</f>
        <v>No</v>
      </c>
      <c r="O539" s="29">
        <f>VLOOKUP(A539,'Hospitalisation Details'!$A$1:$T$2344,12,0)</f>
        <v>18443.11</v>
      </c>
      <c r="P539" s="29" t="str">
        <f>VLOOKUP(A539,'Hospitalisation Details'!$A$1:$T$2344,15,0)</f>
        <v>tier - 1</v>
      </c>
      <c r="Q539" s="29" t="str">
        <f>VLOOKUP(A539,'Hospitalisation Details'!$A$1:$T$2344,18,0)</f>
        <v>tier - 2</v>
      </c>
      <c r="R539" s="29" t="str">
        <f>VLOOKUP(A539,'Hospitalisation Details'!$A$1:$T$2344,20,0)</f>
        <v>R1012</v>
      </c>
    </row>
    <row r="540" spans="1:18">
      <c r="A540" t="s">
        <v>1829</v>
      </c>
      <c r="B540" s="22" t="str">
        <f>VLOOKUP(A540,'Customer Names'!A540:$E$2335,4,0)</f>
        <v>Valdes</v>
      </c>
      <c r="C540" s="25">
        <f>VLOOKUP(A540,'Hospitalisation Details'!$A$1:$T$2344,9,0)</f>
        <v>36509</v>
      </c>
      <c r="D540" s="26">
        <f>VLOOKUP(A540,'Hospitalisation Details'!$A$1:$T$2344,10,0)</f>
        <v>23</v>
      </c>
      <c r="E540" s="26">
        <f>VLOOKUP(A540,'Hospitalisation Details'!$A$1:$T$2344,11,0)</f>
        <v>1</v>
      </c>
      <c r="F540" s="28">
        <f>VLOOKUP(A540,'Medical Examinations'!$A$1:$L$2336,2,0)</f>
        <v>28.49</v>
      </c>
      <c r="G540" s="28">
        <f>VLOOKUP(A540,'Medical Examinations'!$A$1:$L$2336,4,0)</f>
        <v>4.8899999999999997</v>
      </c>
      <c r="H540" s="30" t="str">
        <f>VLOOKUP(A540,'Medical Examinations'!$A$1:$L$2336,3,0)</f>
        <v>Overweight</v>
      </c>
      <c r="I540" s="30" t="str">
        <f>VLOOKUP(A540,'Medical Examinations'!$A$1:$L$2336,5,0)</f>
        <v>Normal</v>
      </c>
      <c r="J540" s="27" t="str">
        <f>VLOOKUP(A540,'Medical Examinations'!$A$1:$L$2336,6,0)</f>
        <v>No</v>
      </c>
      <c r="K540" s="27" t="str">
        <f>VLOOKUP(A540,'Medical Examinations'!$A$1:$L$2336,7,0)</f>
        <v>No</v>
      </c>
      <c r="L540" s="27">
        <f>VLOOKUP(A540,'Medical Examinations'!$A$1:$L$2336,10,0)</f>
        <v>0</v>
      </c>
      <c r="M540" s="27" t="str">
        <f>VLOOKUP(A540,'Medical Examinations'!$A$1:$L$2336,12,0)</f>
        <v>yes</v>
      </c>
      <c r="N540" s="27" t="str">
        <f>VLOOKUP(A540,'Medical Examinations'!$A$1:$L$2336,8,0)</f>
        <v>No</v>
      </c>
      <c r="O540" s="29">
        <f>VLOOKUP(A540,'Hospitalisation Details'!$A$1:$T$2344,12,0)</f>
        <v>18328.240000000002</v>
      </c>
      <c r="P540" s="29" t="str">
        <f>VLOOKUP(A540,'Hospitalisation Details'!$A$1:$T$2344,15,0)</f>
        <v>tier - 1</v>
      </c>
      <c r="Q540" s="29" t="str">
        <f>VLOOKUP(A540,'Hospitalisation Details'!$A$1:$T$2344,18,0)</f>
        <v>tier - 2</v>
      </c>
      <c r="R540" s="29" t="str">
        <f>VLOOKUP(A540,'Hospitalisation Details'!$A$1:$T$2344,20,0)</f>
        <v>R1013</v>
      </c>
    </row>
    <row r="541" spans="1:18">
      <c r="A541" t="s">
        <v>1828</v>
      </c>
      <c r="B541" s="22" t="str">
        <f>VLOOKUP(A541,'Customer Names'!A541:$E$2335,4,0)</f>
        <v>Craig</v>
      </c>
      <c r="C541" s="25">
        <f>VLOOKUP(A541,'Hospitalisation Details'!$A$1:$T$2344,9,0)</f>
        <v>34884</v>
      </c>
      <c r="D541" s="26">
        <f>VLOOKUP(A541,'Hospitalisation Details'!$A$1:$T$2344,10,0)</f>
        <v>27</v>
      </c>
      <c r="E541" s="26">
        <f>VLOOKUP(A541,'Hospitalisation Details'!$A$1:$T$2344,11,0)</f>
        <v>0</v>
      </c>
      <c r="F541" s="28">
        <f>VLOOKUP(A541,'Medical Examinations'!$A$1:$L$2336,2,0)</f>
        <v>28.5</v>
      </c>
      <c r="G541" s="28">
        <f>VLOOKUP(A541,'Medical Examinations'!$A$1:$L$2336,4,0)</f>
        <v>5.55</v>
      </c>
      <c r="H541" s="30" t="str">
        <f>VLOOKUP(A541,'Medical Examinations'!$A$1:$L$2336,3,0)</f>
        <v>Overweight</v>
      </c>
      <c r="I541" s="30" t="str">
        <f>VLOOKUP(A541,'Medical Examinations'!$A$1:$L$2336,5,0)</f>
        <v>Normal</v>
      </c>
      <c r="J541" s="27" t="str">
        <f>VLOOKUP(A541,'Medical Examinations'!$A$1:$L$2336,6,0)</f>
        <v>yes</v>
      </c>
      <c r="K541" s="27" t="str">
        <f>VLOOKUP(A541,'Medical Examinations'!$A$1:$L$2336,7,0)</f>
        <v>No</v>
      </c>
      <c r="L541" s="27">
        <f>VLOOKUP(A541,'Medical Examinations'!$A$1:$L$2336,10,0)</f>
        <v>1</v>
      </c>
      <c r="M541" s="27" t="str">
        <f>VLOOKUP(A541,'Medical Examinations'!$A$1:$L$2336,12,0)</f>
        <v>yes</v>
      </c>
      <c r="N541" s="27" t="str">
        <f>VLOOKUP(A541,'Medical Examinations'!$A$1:$L$2336,8,0)</f>
        <v>No</v>
      </c>
      <c r="O541" s="29">
        <f>VLOOKUP(A541,'Hospitalisation Details'!$A$1:$T$2344,12,0)</f>
        <v>18310.740000000002</v>
      </c>
      <c r="P541" s="29" t="str">
        <f>VLOOKUP(A541,'Hospitalisation Details'!$A$1:$T$2344,15,0)</f>
        <v>tier - 1</v>
      </c>
      <c r="Q541" s="29" t="str">
        <f>VLOOKUP(A541,'Hospitalisation Details'!$A$1:$T$2344,18,0)</f>
        <v>tier - 3</v>
      </c>
      <c r="R541" s="29" t="str">
        <f>VLOOKUP(A541,'Hospitalisation Details'!$A$1:$T$2344,20,0)</f>
        <v>R1012</v>
      </c>
    </row>
    <row r="542" spans="1:18">
      <c r="A542" t="s">
        <v>1827</v>
      </c>
      <c r="B542" s="22" t="str">
        <f>VLOOKUP(A542,'Customer Names'!A542:$E$2335,4,0)</f>
        <v>Whipple</v>
      </c>
      <c r="C542" s="25">
        <f>VLOOKUP(A542,'Hospitalisation Details'!$A$1:$T$2344,9,0)</f>
        <v>33963</v>
      </c>
      <c r="D542" s="26">
        <f>VLOOKUP(A542,'Hospitalisation Details'!$A$1:$T$2344,10,0)</f>
        <v>30</v>
      </c>
      <c r="E542" s="26">
        <f>VLOOKUP(A542,'Hospitalisation Details'!$A$1:$T$2344,11,0)</f>
        <v>3</v>
      </c>
      <c r="F542" s="28">
        <f>VLOOKUP(A542,'Medical Examinations'!$A$1:$L$2336,2,0)</f>
        <v>24.4</v>
      </c>
      <c r="G542" s="28">
        <f>VLOOKUP(A542,'Medical Examinations'!$A$1:$L$2336,4,0)</f>
        <v>4.5199999999999996</v>
      </c>
      <c r="H542" s="30" t="str">
        <f>VLOOKUP(A542,'Medical Examinations'!$A$1:$L$2336,3,0)</f>
        <v>Normal weight</v>
      </c>
      <c r="I542" s="30" t="str">
        <f>VLOOKUP(A542,'Medical Examinations'!$A$1:$L$2336,5,0)</f>
        <v>Normal</v>
      </c>
      <c r="J542" s="27" t="str">
        <f>VLOOKUP(A542,'Medical Examinations'!$A$1:$L$2336,6,0)</f>
        <v>No</v>
      </c>
      <c r="K542" s="27" t="str">
        <f>VLOOKUP(A542,'Medical Examinations'!$A$1:$L$2336,7,0)</f>
        <v>No</v>
      </c>
      <c r="L542" s="27">
        <f>VLOOKUP(A542,'Medical Examinations'!$A$1:$L$2336,10,0)</f>
        <v>1</v>
      </c>
      <c r="M542" s="27" t="str">
        <f>VLOOKUP(A542,'Medical Examinations'!$A$1:$L$2336,12,0)</f>
        <v>yes</v>
      </c>
      <c r="N542" s="27" t="str">
        <f>VLOOKUP(A542,'Medical Examinations'!$A$1:$L$2336,8,0)</f>
        <v>No</v>
      </c>
      <c r="O542" s="29">
        <f>VLOOKUP(A542,'Hospitalisation Details'!$A$1:$T$2344,12,0)</f>
        <v>18259.22</v>
      </c>
      <c r="P542" s="29" t="str">
        <f>VLOOKUP(A542,'Hospitalisation Details'!$A$1:$T$2344,15,0)</f>
        <v>tier - 1</v>
      </c>
      <c r="Q542" s="29" t="str">
        <f>VLOOKUP(A542,'Hospitalisation Details'!$A$1:$T$2344,18,0)</f>
        <v>tier - 3</v>
      </c>
      <c r="R542" s="29" t="str">
        <f>VLOOKUP(A542,'Hospitalisation Details'!$A$1:$T$2344,20,0)</f>
        <v>R1011</v>
      </c>
    </row>
    <row r="543" spans="1:18">
      <c r="A543" t="s">
        <v>1826</v>
      </c>
      <c r="B543" s="22" t="str">
        <f>VLOOKUP(A543,'Customer Names'!A543:$E$2335,4,0)</f>
        <v>Marton</v>
      </c>
      <c r="C543" s="25">
        <f>VLOOKUP(A543,'Hospitalisation Details'!$A$1:$T$2344,9,0)</f>
        <v>34914</v>
      </c>
      <c r="D543" s="26">
        <f>VLOOKUP(A543,'Hospitalisation Details'!$A$1:$T$2344,10,0)</f>
        <v>27</v>
      </c>
      <c r="E543" s="26">
        <f>VLOOKUP(A543,'Hospitalisation Details'!$A$1:$T$2344,11,0)</f>
        <v>0</v>
      </c>
      <c r="F543" s="28">
        <f>VLOOKUP(A543,'Medical Examinations'!$A$1:$L$2336,2,0)</f>
        <v>29.15</v>
      </c>
      <c r="G543" s="28">
        <f>VLOOKUP(A543,'Medical Examinations'!$A$1:$L$2336,4,0)</f>
        <v>4.45</v>
      </c>
      <c r="H543" s="30" t="str">
        <f>VLOOKUP(A543,'Medical Examinations'!$A$1:$L$2336,3,0)</f>
        <v>Overweight</v>
      </c>
      <c r="I543" s="30" t="str">
        <f>VLOOKUP(A543,'Medical Examinations'!$A$1:$L$2336,5,0)</f>
        <v>Normal</v>
      </c>
      <c r="J543" s="27" t="str">
        <f>VLOOKUP(A543,'Medical Examinations'!$A$1:$L$2336,6,0)</f>
        <v>yes</v>
      </c>
      <c r="K543" s="27" t="str">
        <f>VLOOKUP(A543,'Medical Examinations'!$A$1:$L$2336,7,0)</f>
        <v>No</v>
      </c>
      <c r="L543" s="27">
        <f>VLOOKUP(A543,'Medical Examinations'!$A$1:$L$2336,10,0)</f>
        <v>1</v>
      </c>
      <c r="M543" s="27" t="str">
        <f>VLOOKUP(A543,'Medical Examinations'!$A$1:$L$2336,12,0)</f>
        <v>yes</v>
      </c>
      <c r="N543" s="27" t="str">
        <f>VLOOKUP(A543,'Medical Examinations'!$A$1:$L$2336,8,0)</f>
        <v>No</v>
      </c>
      <c r="O543" s="29">
        <f>VLOOKUP(A543,'Hospitalisation Details'!$A$1:$T$2344,12,0)</f>
        <v>18246.5</v>
      </c>
      <c r="P543" s="29" t="str">
        <f>VLOOKUP(A543,'Hospitalisation Details'!$A$1:$T$2344,15,0)</f>
        <v>tier - 1</v>
      </c>
      <c r="Q543" s="29" t="str">
        <f>VLOOKUP(A543,'Hospitalisation Details'!$A$1:$T$2344,18,0)</f>
        <v>tier - 1</v>
      </c>
      <c r="R543" s="29" t="str">
        <f>VLOOKUP(A543,'Hospitalisation Details'!$A$1:$T$2344,20,0)</f>
        <v>R1013</v>
      </c>
    </row>
    <row r="544" spans="1:18">
      <c r="A544" t="s">
        <v>1825</v>
      </c>
      <c r="B544" s="22" t="str">
        <f>VLOOKUP(A544,'Customer Names'!A544:$E$2335,4,0)</f>
        <v>Hildebrandt</v>
      </c>
      <c r="C544" s="25">
        <f>VLOOKUP(A544,'Hospitalisation Details'!$A$1:$T$2344,9,0)</f>
        <v>38240</v>
      </c>
      <c r="D544" s="26">
        <f>VLOOKUP(A544,'Hospitalisation Details'!$A$1:$T$2344,10,0)</f>
        <v>18</v>
      </c>
      <c r="E544" s="26">
        <f>VLOOKUP(A544,'Hospitalisation Details'!$A$1:$T$2344,11,0)</f>
        <v>3</v>
      </c>
      <c r="F544" s="28">
        <f>VLOOKUP(A544,'Medical Examinations'!$A$1:$L$2336,2,0)</f>
        <v>27.28</v>
      </c>
      <c r="G544" s="28">
        <f>VLOOKUP(A544,'Medical Examinations'!$A$1:$L$2336,4,0)</f>
        <v>4.72</v>
      </c>
      <c r="H544" s="30" t="str">
        <f>VLOOKUP(A544,'Medical Examinations'!$A$1:$L$2336,3,0)</f>
        <v>Overweight</v>
      </c>
      <c r="I544" s="30" t="str">
        <f>VLOOKUP(A544,'Medical Examinations'!$A$1:$L$2336,5,0)</f>
        <v>Normal</v>
      </c>
      <c r="J544" s="27" t="str">
        <f>VLOOKUP(A544,'Medical Examinations'!$A$1:$L$2336,6,0)</f>
        <v>No</v>
      </c>
      <c r="K544" s="27" t="str">
        <f>VLOOKUP(A544,'Medical Examinations'!$A$1:$L$2336,7,0)</f>
        <v>yes</v>
      </c>
      <c r="L544" s="27">
        <f>VLOOKUP(A544,'Medical Examinations'!$A$1:$L$2336,10,0)</f>
        <v>1</v>
      </c>
      <c r="M544" s="27" t="str">
        <f>VLOOKUP(A544,'Medical Examinations'!$A$1:$L$2336,12,0)</f>
        <v>yes</v>
      </c>
      <c r="N544" s="27" t="str">
        <f>VLOOKUP(A544,'Medical Examinations'!$A$1:$L$2336,8,0)</f>
        <v>No</v>
      </c>
      <c r="O544" s="29">
        <f>VLOOKUP(A544,'Hospitalisation Details'!$A$1:$T$2344,12,0)</f>
        <v>18223.45</v>
      </c>
      <c r="P544" s="29" t="str">
        <f>VLOOKUP(A544,'Hospitalisation Details'!$A$1:$T$2344,15,0)</f>
        <v>tier - 1</v>
      </c>
      <c r="Q544" s="29" t="str">
        <f>VLOOKUP(A544,'Hospitalisation Details'!$A$1:$T$2344,18,0)</f>
        <v>tier - 3</v>
      </c>
      <c r="R544" s="29" t="str">
        <f>VLOOKUP(A544,'Hospitalisation Details'!$A$1:$T$2344,20,0)</f>
        <v>R1013</v>
      </c>
    </row>
    <row r="545" spans="1:18">
      <c r="A545" t="s">
        <v>1824</v>
      </c>
      <c r="B545" s="22" t="str">
        <f>VLOOKUP(A545,'Customer Names'!A545:$E$2335,4,0)</f>
        <v>Biggs</v>
      </c>
      <c r="C545" s="25">
        <f>VLOOKUP(A545,'Hospitalisation Details'!$A$1:$T$2344,9,0)</f>
        <v>35596</v>
      </c>
      <c r="D545" s="26">
        <f>VLOOKUP(A545,'Hospitalisation Details'!$A$1:$T$2344,10,0)</f>
        <v>25</v>
      </c>
      <c r="E545" s="26">
        <f>VLOOKUP(A545,'Hospitalisation Details'!$A$1:$T$2344,11,0)</f>
        <v>1</v>
      </c>
      <c r="F545" s="28">
        <f>VLOOKUP(A545,'Medical Examinations'!$A$1:$L$2336,2,0)</f>
        <v>32.229999999999997</v>
      </c>
      <c r="G545" s="28">
        <f>VLOOKUP(A545,'Medical Examinations'!$A$1:$L$2336,4,0)</f>
        <v>4.6500000000000004</v>
      </c>
      <c r="H545" s="30" t="str">
        <f>VLOOKUP(A545,'Medical Examinations'!$A$1:$L$2336,3,0)</f>
        <v>Obesity</v>
      </c>
      <c r="I545" s="30" t="str">
        <f>VLOOKUP(A545,'Medical Examinations'!$A$1:$L$2336,5,0)</f>
        <v>Normal</v>
      </c>
      <c r="J545" s="27" t="str">
        <f>VLOOKUP(A545,'Medical Examinations'!$A$1:$L$2336,6,0)</f>
        <v>yes</v>
      </c>
      <c r="K545" s="27" t="str">
        <f>VLOOKUP(A545,'Medical Examinations'!$A$1:$L$2336,7,0)</f>
        <v>No</v>
      </c>
      <c r="L545" s="27">
        <f>VLOOKUP(A545,'Medical Examinations'!$A$1:$L$2336,10,0)</f>
        <v>1</v>
      </c>
      <c r="M545" s="27" t="str">
        <f>VLOOKUP(A545,'Medical Examinations'!$A$1:$L$2336,12,0)</f>
        <v>No</v>
      </c>
      <c r="N545" s="27" t="str">
        <f>VLOOKUP(A545,'Medical Examinations'!$A$1:$L$2336,8,0)</f>
        <v>Yes</v>
      </c>
      <c r="O545" s="29">
        <f>VLOOKUP(A545,'Hospitalisation Details'!$A$1:$T$2344,12,0)</f>
        <v>18218.16</v>
      </c>
      <c r="P545" s="29" t="str">
        <f>VLOOKUP(A545,'Hospitalisation Details'!$A$1:$T$2344,15,0)</f>
        <v>tier - 1</v>
      </c>
      <c r="Q545" s="29" t="str">
        <f>VLOOKUP(A545,'Hospitalisation Details'!$A$1:$T$2344,18,0)</f>
        <v>tier - 1</v>
      </c>
      <c r="R545" s="29" t="str">
        <f>VLOOKUP(A545,'Hospitalisation Details'!$A$1:$T$2344,20,0)</f>
        <v>R1013</v>
      </c>
    </row>
    <row r="546" spans="1:18">
      <c r="A546" t="s">
        <v>1823</v>
      </c>
      <c r="B546" s="22" t="str">
        <f>VLOOKUP(A546,'Customer Names'!A546:$E$2335,4,0)</f>
        <v>Shigezumi</v>
      </c>
      <c r="C546" s="25">
        <f>VLOOKUP(A546,'Hospitalisation Details'!$A$1:$T$2344,9,0)</f>
        <v>23196</v>
      </c>
      <c r="D546" s="26">
        <f>VLOOKUP(A546,'Hospitalisation Details'!$A$1:$T$2344,10,0)</f>
        <v>59</v>
      </c>
      <c r="E546" s="26">
        <f>VLOOKUP(A546,'Hospitalisation Details'!$A$1:$T$2344,11,0)</f>
        <v>0</v>
      </c>
      <c r="F546" s="28">
        <f>VLOOKUP(A546,'Medical Examinations'!$A$1:$L$2336,2,0)</f>
        <v>44.2</v>
      </c>
      <c r="G546" s="28">
        <f>VLOOKUP(A546,'Medical Examinations'!$A$1:$L$2336,4,0)</f>
        <v>11.34</v>
      </c>
      <c r="H546" s="30" t="str">
        <f>VLOOKUP(A546,'Medical Examinations'!$A$1:$L$2336,3,0)</f>
        <v>Obesity</v>
      </c>
      <c r="I546" s="30" t="str">
        <f>VLOOKUP(A546,'Medical Examinations'!$A$1:$L$2336,5,0)</f>
        <v>Diabetes</v>
      </c>
      <c r="J546" s="27" t="str">
        <f>VLOOKUP(A546,'Medical Examinations'!$A$1:$L$2336,6,0)</f>
        <v>yes</v>
      </c>
      <c r="K546" s="27" t="str">
        <f>VLOOKUP(A546,'Medical Examinations'!$A$1:$L$2336,7,0)</f>
        <v>No</v>
      </c>
      <c r="L546" s="27">
        <f>VLOOKUP(A546,'Medical Examinations'!$A$1:$L$2336,10,0)</f>
        <v>1</v>
      </c>
      <c r="M546" s="27" t="str">
        <f>VLOOKUP(A546,'Medical Examinations'!$A$1:$L$2336,12,0)</f>
        <v>No</v>
      </c>
      <c r="N546" s="27" t="str">
        <f>VLOOKUP(A546,'Medical Examinations'!$A$1:$L$2336,8,0)</f>
        <v>Yes</v>
      </c>
      <c r="O546" s="29">
        <f>VLOOKUP(A546,'Hospitalisation Details'!$A$1:$T$2344,12,0)</f>
        <v>18208.34</v>
      </c>
      <c r="P546" s="29" t="str">
        <f>VLOOKUP(A546,'Hospitalisation Details'!$A$1:$T$2344,15,0)</f>
        <v>tier - 1</v>
      </c>
      <c r="Q546" s="29" t="str">
        <f>VLOOKUP(A546,'Hospitalisation Details'!$A$1:$T$2344,18,0)</f>
        <v>tier - 2</v>
      </c>
      <c r="R546" s="29" t="str">
        <f>VLOOKUP(A546,'Hospitalisation Details'!$A$1:$T$2344,20,0)</f>
        <v>R1026</v>
      </c>
    </row>
    <row r="547" spans="1:18">
      <c r="A547" t="s">
        <v>1822</v>
      </c>
      <c r="B547" s="22" t="str">
        <f>VLOOKUP(A547,'Customer Names'!A547:$E$2335,4,0)</f>
        <v>Meineke</v>
      </c>
      <c r="C547" s="25">
        <f>VLOOKUP(A547,'Hospitalisation Details'!$A$1:$T$2344,9,0)</f>
        <v>34162</v>
      </c>
      <c r="D547" s="26">
        <f>VLOOKUP(A547,'Hospitalisation Details'!$A$1:$T$2344,10,0)</f>
        <v>29</v>
      </c>
      <c r="E547" s="26">
        <f>VLOOKUP(A547,'Hospitalisation Details'!$A$1:$T$2344,11,0)</f>
        <v>2</v>
      </c>
      <c r="F547" s="28">
        <f>VLOOKUP(A547,'Medical Examinations'!$A$1:$L$2336,2,0)</f>
        <v>29.734999999999999</v>
      </c>
      <c r="G547" s="28">
        <f>VLOOKUP(A547,'Medical Examinations'!$A$1:$L$2336,4,0)</f>
        <v>4.53</v>
      </c>
      <c r="H547" s="30" t="str">
        <f>VLOOKUP(A547,'Medical Examinations'!$A$1:$L$2336,3,0)</f>
        <v>Overweight</v>
      </c>
      <c r="I547" s="30" t="str">
        <f>VLOOKUP(A547,'Medical Examinations'!$A$1:$L$2336,5,0)</f>
        <v>Normal</v>
      </c>
      <c r="J547" s="27" t="str">
        <f>VLOOKUP(A547,'Medical Examinations'!$A$1:$L$2336,6,0)</f>
        <v>No</v>
      </c>
      <c r="K547" s="27" t="str">
        <f>VLOOKUP(A547,'Medical Examinations'!$A$1:$L$2336,7,0)</f>
        <v>No</v>
      </c>
      <c r="L547" s="27">
        <f>VLOOKUP(A547,'Medical Examinations'!$A$1:$L$2336,10,0)</f>
        <v>1</v>
      </c>
      <c r="M547" s="27" t="str">
        <f>VLOOKUP(A547,'Medical Examinations'!$A$1:$L$2336,12,0)</f>
        <v>No</v>
      </c>
      <c r="N547" s="27" t="str">
        <f>VLOOKUP(A547,'Medical Examinations'!$A$1:$L$2336,8,0)</f>
        <v>Yes</v>
      </c>
      <c r="O547" s="29">
        <f>VLOOKUP(A547,'Hospitalisation Details'!$A$1:$T$2344,12,0)</f>
        <v>18157.88</v>
      </c>
      <c r="P547" s="29" t="str">
        <f>VLOOKUP(A547,'Hospitalisation Details'!$A$1:$T$2344,15,0)</f>
        <v>tier - 1</v>
      </c>
      <c r="Q547" s="29" t="str">
        <f>VLOOKUP(A547,'Hospitalisation Details'!$A$1:$T$2344,18,0)</f>
        <v>tier - 1</v>
      </c>
      <c r="R547" s="29" t="str">
        <f>VLOOKUP(A547,'Hospitalisation Details'!$A$1:$T$2344,20,0)</f>
        <v>R1012</v>
      </c>
    </row>
    <row r="548" spans="1:18">
      <c r="A548" t="s">
        <v>1821</v>
      </c>
      <c r="B548" s="22" t="str">
        <f>VLOOKUP(A548,'Customer Names'!A548:$E$2335,4,0)</f>
        <v>Ludington</v>
      </c>
      <c r="C548" s="25">
        <f>VLOOKUP(A548,'Hospitalisation Details'!$A$1:$T$2344,9,0)</f>
        <v>36457</v>
      </c>
      <c r="D548" s="26">
        <f>VLOOKUP(A548,'Hospitalisation Details'!$A$1:$T$2344,10,0)</f>
        <v>23</v>
      </c>
      <c r="E548" s="26">
        <f>VLOOKUP(A548,'Hospitalisation Details'!$A$1:$T$2344,11,0)</f>
        <v>0</v>
      </c>
      <c r="F548" s="28">
        <f>VLOOKUP(A548,'Medical Examinations'!$A$1:$L$2336,2,0)</f>
        <v>28.31</v>
      </c>
      <c r="G548" s="28">
        <f>VLOOKUP(A548,'Medical Examinations'!$A$1:$L$2336,4,0)</f>
        <v>6.35</v>
      </c>
      <c r="H548" s="30" t="str">
        <f>VLOOKUP(A548,'Medical Examinations'!$A$1:$L$2336,3,0)</f>
        <v>Overweight</v>
      </c>
      <c r="I548" s="30" t="str">
        <f>VLOOKUP(A548,'Medical Examinations'!$A$1:$L$2336,5,0)</f>
        <v>Pre-diabetes</v>
      </c>
      <c r="J548" s="27" t="str">
        <f>VLOOKUP(A548,'Medical Examinations'!$A$1:$L$2336,6,0)</f>
        <v>No</v>
      </c>
      <c r="K548" s="27" t="str">
        <f>VLOOKUP(A548,'Medical Examinations'!$A$1:$L$2336,7,0)</f>
        <v>No</v>
      </c>
      <c r="L548" s="27">
        <f>VLOOKUP(A548,'Medical Examinations'!$A$1:$L$2336,10,0)</f>
        <v>0</v>
      </c>
      <c r="M548" s="27" t="str">
        <f>VLOOKUP(A548,'Medical Examinations'!$A$1:$L$2336,12,0)</f>
        <v>yes</v>
      </c>
      <c r="N548" s="27" t="str">
        <f>VLOOKUP(A548,'Medical Examinations'!$A$1:$L$2336,8,0)</f>
        <v>No</v>
      </c>
      <c r="O548" s="29">
        <f>VLOOKUP(A548,'Hospitalisation Details'!$A$1:$T$2344,12,0)</f>
        <v>18033.97</v>
      </c>
      <c r="P548" s="29" t="str">
        <f>VLOOKUP(A548,'Hospitalisation Details'!$A$1:$T$2344,15,0)</f>
        <v>tier - 1</v>
      </c>
      <c r="Q548" s="29" t="str">
        <f>VLOOKUP(A548,'Hospitalisation Details'!$A$1:$T$2344,18,0)</f>
        <v>tier - 1</v>
      </c>
      <c r="R548" s="29" t="str">
        <f>VLOOKUP(A548,'Hospitalisation Details'!$A$1:$T$2344,20,0)</f>
        <v>R1012</v>
      </c>
    </row>
    <row r="549" spans="1:18">
      <c r="A549" t="s">
        <v>1820</v>
      </c>
      <c r="B549" s="22" t="str">
        <f>VLOOKUP(A549,'Customer Names'!A549:$E$2335,4,0)</f>
        <v>Perrich</v>
      </c>
      <c r="C549" s="25">
        <f>VLOOKUP(A549,'Hospitalisation Details'!$A$1:$T$2344,9,0)</f>
        <v>24032</v>
      </c>
      <c r="D549" s="26">
        <f>VLOOKUP(A549,'Hospitalisation Details'!$A$1:$T$2344,10,0)</f>
        <v>57</v>
      </c>
      <c r="E549" s="26">
        <f>VLOOKUP(A549,'Hospitalisation Details'!$A$1:$T$2344,11,0)</f>
        <v>0</v>
      </c>
      <c r="F549" s="28">
        <f>VLOOKUP(A549,'Medical Examinations'!$A$1:$L$2336,2,0)</f>
        <v>46.62</v>
      </c>
      <c r="G549" s="28">
        <f>VLOOKUP(A549,'Medical Examinations'!$A$1:$L$2336,4,0)</f>
        <v>8.51</v>
      </c>
      <c r="H549" s="30" t="str">
        <f>VLOOKUP(A549,'Medical Examinations'!$A$1:$L$2336,3,0)</f>
        <v>Obesity</v>
      </c>
      <c r="I549" s="30" t="str">
        <f>VLOOKUP(A549,'Medical Examinations'!$A$1:$L$2336,5,0)</f>
        <v>Diabetes</v>
      </c>
      <c r="J549" s="27" t="str">
        <f>VLOOKUP(A549,'Medical Examinations'!$A$1:$L$2336,6,0)</f>
        <v>No</v>
      </c>
      <c r="K549" s="27" t="str">
        <f>VLOOKUP(A549,'Medical Examinations'!$A$1:$L$2336,7,0)</f>
        <v>No</v>
      </c>
      <c r="L549" s="27">
        <f>VLOOKUP(A549,'Medical Examinations'!$A$1:$L$2336,10,0)</f>
        <v>0</v>
      </c>
      <c r="M549" s="27" t="str">
        <f>VLOOKUP(A549,'Medical Examinations'!$A$1:$L$2336,12,0)</f>
        <v>No</v>
      </c>
      <c r="N549" s="27" t="str">
        <f>VLOOKUP(A549,'Medical Examinations'!$A$1:$L$2336,8,0)</f>
        <v>No</v>
      </c>
      <c r="O549" s="29">
        <f>VLOOKUP(A549,'Hospitalisation Details'!$A$1:$T$2344,12,0)</f>
        <v>18031.189999999999</v>
      </c>
      <c r="P549" s="29" t="str">
        <f>VLOOKUP(A549,'Hospitalisation Details'!$A$1:$T$2344,15,0)</f>
        <v>tier - 1</v>
      </c>
      <c r="Q549" s="29" t="str">
        <f>VLOOKUP(A549,'Hospitalisation Details'!$A$1:$T$2344,18,0)</f>
        <v>tier - 2</v>
      </c>
      <c r="R549" s="29" t="str">
        <f>VLOOKUP(A549,'Hospitalisation Details'!$A$1:$T$2344,20,0)</f>
        <v>R1012</v>
      </c>
    </row>
    <row r="550" spans="1:18">
      <c r="A550" t="s">
        <v>1819</v>
      </c>
      <c r="B550" s="22" t="str">
        <f>VLOOKUP(A550,'Customer Names'!A550:$E$2335,4,0)</f>
        <v>Cervantes</v>
      </c>
      <c r="C550" s="25">
        <f>VLOOKUP(A550,'Hospitalisation Details'!$A$1:$T$2344,9,0)</f>
        <v>27572</v>
      </c>
      <c r="D550" s="26">
        <f>VLOOKUP(A550,'Hospitalisation Details'!$A$1:$T$2344,10,0)</f>
        <v>47</v>
      </c>
      <c r="E550" s="26">
        <f>VLOOKUP(A550,'Hospitalisation Details'!$A$1:$T$2344,11,0)</f>
        <v>1</v>
      </c>
      <c r="F550" s="28">
        <f>VLOOKUP(A550,'Medical Examinations'!$A$1:$L$2336,2,0)</f>
        <v>51.75</v>
      </c>
      <c r="G550" s="28">
        <f>VLOOKUP(A550,'Medical Examinations'!$A$1:$L$2336,4,0)</f>
        <v>8.59</v>
      </c>
      <c r="H550" s="30" t="str">
        <f>VLOOKUP(A550,'Medical Examinations'!$A$1:$L$2336,3,0)</f>
        <v>Obesity</v>
      </c>
      <c r="I550" s="30" t="str">
        <f>VLOOKUP(A550,'Medical Examinations'!$A$1:$L$2336,5,0)</f>
        <v>Diabetes</v>
      </c>
      <c r="J550" s="27" t="str">
        <f>VLOOKUP(A550,'Medical Examinations'!$A$1:$L$2336,6,0)</f>
        <v>yes</v>
      </c>
      <c r="K550" s="27" t="str">
        <f>VLOOKUP(A550,'Medical Examinations'!$A$1:$L$2336,7,0)</f>
        <v>No</v>
      </c>
      <c r="L550" s="27">
        <f>VLOOKUP(A550,'Medical Examinations'!$A$1:$L$2336,10,0)</f>
        <v>1</v>
      </c>
      <c r="M550" s="27" t="str">
        <f>VLOOKUP(A550,'Medical Examinations'!$A$1:$L$2336,12,0)</f>
        <v>No</v>
      </c>
      <c r="N550" s="27" t="str">
        <f>VLOOKUP(A550,'Medical Examinations'!$A$1:$L$2336,8,0)</f>
        <v>No</v>
      </c>
      <c r="O550" s="29">
        <f>VLOOKUP(A550,'Hospitalisation Details'!$A$1:$T$2344,12,0)</f>
        <v>18031.16</v>
      </c>
      <c r="P550" s="29" t="str">
        <f>VLOOKUP(A550,'Hospitalisation Details'!$A$1:$T$2344,15,0)</f>
        <v>tier - 1</v>
      </c>
      <c r="Q550" s="29" t="str">
        <f>VLOOKUP(A550,'Hospitalisation Details'!$A$1:$T$2344,18,0)</f>
        <v>tier - 3</v>
      </c>
      <c r="R550" s="29" t="str">
        <f>VLOOKUP(A550,'Hospitalisation Details'!$A$1:$T$2344,20,0)</f>
        <v>R1023</v>
      </c>
    </row>
    <row r="551" spans="1:18">
      <c r="A551" t="s">
        <v>1818</v>
      </c>
      <c r="B551" s="22" t="str">
        <f>VLOOKUP(A551,'Customer Names'!A551:$E$2335,4,0)</f>
        <v>Andrews</v>
      </c>
      <c r="C551" s="25">
        <f>VLOOKUP(A551,'Hospitalisation Details'!$A$1:$T$2344,9,0)</f>
        <v>37162</v>
      </c>
      <c r="D551" s="26">
        <f>VLOOKUP(A551,'Hospitalisation Details'!$A$1:$T$2344,10,0)</f>
        <v>21</v>
      </c>
      <c r="E551" s="26">
        <f>VLOOKUP(A551,'Hospitalisation Details'!$A$1:$T$2344,11,0)</f>
        <v>4</v>
      </c>
      <c r="F551" s="28">
        <f>VLOOKUP(A551,'Medical Examinations'!$A$1:$L$2336,2,0)</f>
        <v>25.7</v>
      </c>
      <c r="G551" s="28">
        <f>VLOOKUP(A551,'Medical Examinations'!$A$1:$L$2336,4,0)</f>
        <v>4.13</v>
      </c>
      <c r="H551" s="30" t="str">
        <f>VLOOKUP(A551,'Medical Examinations'!$A$1:$L$2336,3,0)</f>
        <v>Overweight</v>
      </c>
      <c r="I551" s="30" t="str">
        <f>VLOOKUP(A551,'Medical Examinations'!$A$1:$L$2336,5,0)</f>
        <v>Normal</v>
      </c>
      <c r="J551" s="27" t="str">
        <f>VLOOKUP(A551,'Medical Examinations'!$A$1:$L$2336,6,0)</f>
        <v>yes</v>
      </c>
      <c r="K551" s="27" t="str">
        <f>VLOOKUP(A551,'Medical Examinations'!$A$1:$L$2336,7,0)</f>
        <v>No</v>
      </c>
      <c r="L551" s="27">
        <f>VLOOKUP(A551,'Medical Examinations'!$A$1:$L$2336,10,0)</f>
        <v>0</v>
      </c>
      <c r="M551" s="27" t="str">
        <f>VLOOKUP(A551,'Medical Examinations'!$A$1:$L$2336,12,0)</f>
        <v>yes</v>
      </c>
      <c r="N551" s="27" t="str">
        <f>VLOOKUP(A551,'Medical Examinations'!$A$1:$L$2336,8,0)</f>
        <v>No</v>
      </c>
      <c r="O551" s="29">
        <f>VLOOKUP(A551,'Hospitalisation Details'!$A$1:$T$2344,12,0)</f>
        <v>17942.11</v>
      </c>
      <c r="P551" s="29" t="str">
        <f>VLOOKUP(A551,'Hospitalisation Details'!$A$1:$T$2344,15,0)</f>
        <v>tier - 1</v>
      </c>
      <c r="Q551" s="29" t="str">
        <f>VLOOKUP(A551,'Hospitalisation Details'!$A$1:$T$2344,18,0)</f>
        <v>tier - 2</v>
      </c>
      <c r="R551" s="29" t="str">
        <f>VLOOKUP(A551,'Hospitalisation Details'!$A$1:$T$2344,20,0)</f>
        <v>R1011</v>
      </c>
    </row>
    <row r="552" spans="1:18">
      <c r="A552" t="s">
        <v>1817</v>
      </c>
      <c r="B552" s="22" t="str">
        <f>VLOOKUP(A552,'Customer Names'!A552:$E$2335,4,0)</f>
        <v>Ruvalcaba</v>
      </c>
      <c r="C552" s="25">
        <f>VLOOKUP(A552,'Hospitalisation Details'!$A$1:$T$2344,9,0)</f>
        <v>28415</v>
      </c>
      <c r="D552" s="26">
        <f>VLOOKUP(A552,'Hospitalisation Details'!$A$1:$T$2344,10,0)</f>
        <v>45</v>
      </c>
      <c r="E552" s="26">
        <f>VLOOKUP(A552,'Hospitalisation Details'!$A$1:$T$2344,11,0)</f>
        <v>0</v>
      </c>
      <c r="F552" s="28">
        <f>VLOOKUP(A552,'Medical Examinations'!$A$1:$L$2336,2,0)</f>
        <v>31.79</v>
      </c>
      <c r="G552" s="28">
        <f>VLOOKUP(A552,'Medical Examinations'!$A$1:$L$2336,4,0)</f>
        <v>4.55</v>
      </c>
      <c r="H552" s="30" t="str">
        <f>VLOOKUP(A552,'Medical Examinations'!$A$1:$L$2336,3,0)</f>
        <v>Obesity</v>
      </c>
      <c r="I552" s="30" t="str">
        <f>VLOOKUP(A552,'Medical Examinations'!$A$1:$L$2336,5,0)</f>
        <v>Normal</v>
      </c>
      <c r="J552" s="27" t="str">
        <f>VLOOKUP(A552,'Medical Examinations'!$A$1:$L$2336,6,0)</f>
        <v>No</v>
      </c>
      <c r="K552" s="27" t="str">
        <f>VLOOKUP(A552,'Medical Examinations'!$A$1:$L$2336,7,0)</f>
        <v>No</v>
      </c>
      <c r="L552" s="27">
        <f>VLOOKUP(A552,'Medical Examinations'!$A$1:$L$2336,10,0)</f>
        <v>0</v>
      </c>
      <c r="M552" s="27" t="str">
        <f>VLOOKUP(A552,'Medical Examinations'!$A$1:$L$2336,12,0)</f>
        <v>No</v>
      </c>
      <c r="N552" s="27" t="str">
        <f>VLOOKUP(A552,'Medical Examinations'!$A$1:$L$2336,8,0)</f>
        <v>No</v>
      </c>
      <c r="O552" s="29">
        <f>VLOOKUP(A552,'Hospitalisation Details'!$A$1:$T$2344,12,0)</f>
        <v>17929.3</v>
      </c>
      <c r="P552" s="29" t="str">
        <f>VLOOKUP(A552,'Hospitalisation Details'!$A$1:$T$2344,15,0)</f>
        <v>tier - 1</v>
      </c>
      <c r="Q552" s="29" t="str">
        <f>VLOOKUP(A552,'Hospitalisation Details'!$A$1:$T$2344,18,0)</f>
        <v>tier - 2</v>
      </c>
      <c r="R552" s="29" t="str">
        <f>VLOOKUP(A552,'Hospitalisation Details'!$A$1:$T$2344,20,0)</f>
        <v>R1013</v>
      </c>
    </row>
    <row r="553" spans="1:18">
      <c r="A553" t="s">
        <v>1816</v>
      </c>
      <c r="B553" s="22" t="str">
        <f>VLOOKUP(A553,'Customer Names'!A553:$E$2335,4,0)</f>
        <v>King</v>
      </c>
      <c r="C553" s="25">
        <f>VLOOKUP(A553,'Hospitalisation Details'!$A$1:$T$2344,9,0)</f>
        <v>32846</v>
      </c>
      <c r="D553" s="26">
        <f>VLOOKUP(A553,'Hospitalisation Details'!$A$1:$T$2344,10,0)</f>
        <v>33</v>
      </c>
      <c r="E553" s="26">
        <f>VLOOKUP(A553,'Hospitalisation Details'!$A$1:$T$2344,11,0)</f>
        <v>0</v>
      </c>
      <c r="F553" s="28">
        <f>VLOOKUP(A553,'Medical Examinations'!$A$1:$L$2336,2,0)</f>
        <v>24.795000000000002</v>
      </c>
      <c r="G553" s="28">
        <f>VLOOKUP(A553,'Medical Examinations'!$A$1:$L$2336,4,0)</f>
        <v>4.5199999999999996</v>
      </c>
      <c r="H553" s="30" t="str">
        <f>VLOOKUP(A553,'Medical Examinations'!$A$1:$L$2336,3,0)</f>
        <v>Normal weight</v>
      </c>
      <c r="I553" s="30" t="str">
        <f>VLOOKUP(A553,'Medical Examinations'!$A$1:$L$2336,5,0)</f>
        <v>Normal</v>
      </c>
      <c r="J553" s="27" t="str">
        <f>VLOOKUP(A553,'Medical Examinations'!$A$1:$L$2336,6,0)</f>
        <v>No</v>
      </c>
      <c r="K553" s="27" t="str">
        <f>VLOOKUP(A553,'Medical Examinations'!$A$1:$L$2336,7,0)</f>
        <v>No</v>
      </c>
      <c r="L553" s="27">
        <f>VLOOKUP(A553,'Medical Examinations'!$A$1:$L$2336,10,0)</f>
        <v>0</v>
      </c>
      <c r="M553" s="27" t="str">
        <f>VLOOKUP(A553,'Medical Examinations'!$A$1:$L$2336,12,0)</f>
        <v>yes</v>
      </c>
      <c r="N553" s="27" t="str">
        <f>VLOOKUP(A553,'Medical Examinations'!$A$1:$L$2336,8,0)</f>
        <v>No</v>
      </c>
      <c r="O553" s="29">
        <f>VLOOKUP(A553,'Hospitalisation Details'!$A$1:$T$2344,12,0)</f>
        <v>17904.53</v>
      </c>
      <c r="P553" s="29" t="str">
        <f>VLOOKUP(A553,'Hospitalisation Details'!$A$1:$T$2344,15,0)</f>
        <v>tier - 1</v>
      </c>
      <c r="Q553" s="29" t="str">
        <f>VLOOKUP(A553,'Hospitalisation Details'!$A$1:$T$2344,18,0)</f>
        <v>tier - 2</v>
      </c>
      <c r="R553" s="29" t="str">
        <f>VLOOKUP(A553,'Hospitalisation Details'!$A$1:$T$2344,20,0)</f>
        <v>R1017</v>
      </c>
    </row>
    <row r="554" spans="1:18">
      <c r="A554" t="s">
        <v>1815</v>
      </c>
      <c r="B554" s="22" t="str">
        <f>VLOOKUP(A554,'Customer Names'!A554:$E$2335,4,0)</f>
        <v>Stone</v>
      </c>
      <c r="C554" s="25">
        <f>VLOOKUP(A554,'Hospitalisation Details'!$A$1:$T$2344,9,0)</f>
        <v>29171</v>
      </c>
      <c r="D554" s="26">
        <f>VLOOKUP(A554,'Hospitalisation Details'!$A$1:$T$2344,10,0)</f>
        <v>43</v>
      </c>
      <c r="E554" s="26">
        <f>VLOOKUP(A554,'Hospitalisation Details'!$A$1:$T$2344,11,0)</f>
        <v>2</v>
      </c>
      <c r="F554" s="28">
        <f>VLOOKUP(A554,'Medical Examinations'!$A$1:$L$2336,2,0)</f>
        <v>53.98</v>
      </c>
      <c r="G554" s="28">
        <f>VLOOKUP(A554,'Medical Examinations'!$A$1:$L$2336,4,0)</f>
        <v>5.07</v>
      </c>
      <c r="H554" s="30" t="str">
        <f>VLOOKUP(A554,'Medical Examinations'!$A$1:$L$2336,3,0)</f>
        <v>Obesity</v>
      </c>
      <c r="I554" s="30" t="str">
        <f>VLOOKUP(A554,'Medical Examinations'!$A$1:$L$2336,5,0)</f>
        <v>Normal</v>
      </c>
      <c r="J554" s="27" t="str">
        <f>VLOOKUP(A554,'Medical Examinations'!$A$1:$L$2336,6,0)</f>
        <v>No</v>
      </c>
      <c r="K554" s="27" t="str">
        <f>VLOOKUP(A554,'Medical Examinations'!$A$1:$L$2336,7,0)</f>
        <v>No</v>
      </c>
      <c r="L554" s="27">
        <f>VLOOKUP(A554,'Medical Examinations'!$A$1:$L$2336,10,0)</f>
        <v>1</v>
      </c>
      <c r="M554" s="27" t="str">
        <f>VLOOKUP(A554,'Medical Examinations'!$A$1:$L$2336,12,0)</f>
        <v>No</v>
      </c>
      <c r="N554" s="27" t="str">
        <f>VLOOKUP(A554,'Medical Examinations'!$A$1:$L$2336,8,0)</f>
        <v>Yes</v>
      </c>
      <c r="O554" s="29">
        <f>VLOOKUP(A554,'Hospitalisation Details'!$A$1:$T$2344,12,0)</f>
        <v>17882.669999999998</v>
      </c>
      <c r="P554" s="29" t="str">
        <f>VLOOKUP(A554,'Hospitalisation Details'!$A$1:$T$2344,15,0)</f>
        <v>tier - 1</v>
      </c>
      <c r="Q554" s="29" t="str">
        <f>VLOOKUP(A554,'Hospitalisation Details'!$A$1:$T$2344,18,0)</f>
        <v>tier - 3</v>
      </c>
      <c r="R554" s="29" t="str">
        <f>VLOOKUP(A554,'Hospitalisation Details'!$A$1:$T$2344,20,0)</f>
        <v>R1012</v>
      </c>
    </row>
    <row r="555" spans="1:18">
      <c r="A555" t="s">
        <v>1814</v>
      </c>
      <c r="B555" s="22" t="str">
        <f>VLOOKUP(A555,'Customer Names'!A555:$E$2335,4,0)</f>
        <v>Campbell</v>
      </c>
      <c r="C555" s="25">
        <f>VLOOKUP(A555,'Hospitalisation Details'!$A$1:$T$2344,9,0)</f>
        <v>35668</v>
      </c>
      <c r="D555" s="26">
        <f>VLOOKUP(A555,'Hospitalisation Details'!$A$1:$T$2344,10,0)</f>
        <v>25</v>
      </c>
      <c r="E555" s="26">
        <f>VLOOKUP(A555,'Hospitalisation Details'!$A$1:$T$2344,11,0)</f>
        <v>0</v>
      </c>
      <c r="F555" s="28">
        <f>VLOOKUP(A555,'Medical Examinations'!$A$1:$L$2336,2,0)</f>
        <v>41.325000000000003</v>
      </c>
      <c r="G555" s="28">
        <f>VLOOKUP(A555,'Medical Examinations'!$A$1:$L$2336,4,0)</f>
        <v>4.04</v>
      </c>
      <c r="H555" s="30" t="str">
        <f>VLOOKUP(A555,'Medical Examinations'!$A$1:$L$2336,3,0)</f>
        <v>Obesity</v>
      </c>
      <c r="I555" s="30" t="str">
        <f>VLOOKUP(A555,'Medical Examinations'!$A$1:$L$2336,5,0)</f>
        <v>Normal</v>
      </c>
      <c r="J555" s="27" t="str">
        <f>VLOOKUP(A555,'Medical Examinations'!$A$1:$L$2336,6,0)</f>
        <v>yes</v>
      </c>
      <c r="K555" s="27" t="str">
        <f>VLOOKUP(A555,'Medical Examinations'!$A$1:$L$2336,7,0)</f>
        <v>No</v>
      </c>
      <c r="L555" s="27">
        <f>VLOOKUP(A555,'Medical Examinations'!$A$1:$L$2336,10,0)</f>
        <v>1</v>
      </c>
      <c r="M555" s="27" t="str">
        <f>VLOOKUP(A555,'Medical Examinations'!$A$1:$L$2336,12,0)</f>
        <v>No</v>
      </c>
      <c r="N555" s="27" t="str">
        <f>VLOOKUP(A555,'Medical Examinations'!$A$1:$L$2336,8,0)</f>
        <v>Yes</v>
      </c>
      <c r="O555" s="29">
        <f>VLOOKUP(A555,'Hospitalisation Details'!$A$1:$T$2344,12,0)</f>
        <v>17878.900000000001</v>
      </c>
      <c r="P555" s="29" t="str">
        <f>VLOOKUP(A555,'Hospitalisation Details'!$A$1:$T$2344,15,0)</f>
        <v>tier - 1</v>
      </c>
      <c r="Q555" s="29" t="str">
        <f>VLOOKUP(A555,'Hospitalisation Details'!$A$1:$T$2344,18,0)</f>
        <v>tier - 2</v>
      </c>
      <c r="R555" s="29" t="str">
        <f>VLOOKUP(A555,'Hospitalisation Details'!$A$1:$T$2344,20,0)</f>
        <v>R1024</v>
      </c>
    </row>
    <row r="556" spans="1:18">
      <c r="A556" t="s">
        <v>1813</v>
      </c>
      <c r="B556" s="22" t="str">
        <f>VLOOKUP(A556,'Customer Names'!A556:$E$2335,4,0)</f>
        <v>Asher</v>
      </c>
      <c r="C556" s="25">
        <f>VLOOKUP(A556,'Hospitalisation Details'!$A$1:$T$2344,9,0)</f>
        <v>28106</v>
      </c>
      <c r="D556" s="26">
        <f>VLOOKUP(A556,'Hospitalisation Details'!$A$1:$T$2344,10,0)</f>
        <v>46</v>
      </c>
      <c r="E556" s="26">
        <f>VLOOKUP(A556,'Hospitalisation Details'!$A$1:$T$2344,11,0)</f>
        <v>2</v>
      </c>
      <c r="F556" s="28">
        <f>VLOOKUP(A556,'Medical Examinations'!$A$1:$L$2336,2,0)</f>
        <v>51.65</v>
      </c>
      <c r="G556" s="28">
        <f>VLOOKUP(A556,'Medical Examinations'!$A$1:$L$2336,4,0)</f>
        <v>5.3</v>
      </c>
      <c r="H556" s="30" t="str">
        <f>VLOOKUP(A556,'Medical Examinations'!$A$1:$L$2336,3,0)</f>
        <v>Obesity</v>
      </c>
      <c r="I556" s="30" t="str">
        <f>VLOOKUP(A556,'Medical Examinations'!$A$1:$L$2336,5,0)</f>
        <v>Normal</v>
      </c>
      <c r="J556" s="27" t="str">
        <f>VLOOKUP(A556,'Medical Examinations'!$A$1:$L$2336,6,0)</f>
        <v>yes</v>
      </c>
      <c r="K556" s="27" t="str">
        <f>VLOOKUP(A556,'Medical Examinations'!$A$1:$L$2336,7,0)</f>
        <v>No</v>
      </c>
      <c r="L556" s="27">
        <f>VLOOKUP(A556,'Medical Examinations'!$A$1:$L$2336,10,0)</f>
        <v>0</v>
      </c>
      <c r="M556" s="27" t="str">
        <f>VLOOKUP(A556,'Medical Examinations'!$A$1:$L$2336,12,0)</f>
        <v>No</v>
      </c>
      <c r="N556" s="27" t="str">
        <f>VLOOKUP(A556,'Medical Examinations'!$A$1:$L$2336,8,0)</f>
        <v>No</v>
      </c>
      <c r="O556" s="29">
        <f>VLOOKUP(A556,'Hospitalisation Details'!$A$1:$T$2344,12,0)</f>
        <v>17862.919999999998</v>
      </c>
      <c r="P556" s="29" t="str">
        <f>VLOOKUP(A556,'Hospitalisation Details'!$A$1:$T$2344,15,0)</f>
        <v>tier - 1</v>
      </c>
      <c r="Q556" s="29" t="str">
        <f>VLOOKUP(A556,'Hospitalisation Details'!$A$1:$T$2344,18,0)</f>
        <v>tier - 2</v>
      </c>
      <c r="R556" s="29" t="str">
        <f>VLOOKUP(A556,'Hospitalisation Details'!$A$1:$T$2344,20,0)</f>
        <v>R1012</v>
      </c>
    </row>
    <row r="557" spans="1:18">
      <c r="A557" t="s">
        <v>1812</v>
      </c>
      <c r="B557" s="22" t="str">
        <f>VLOOKUP(A557,'Customer Names'!A557:$E$2335,4,0)</f>
        <v>Mazzotta</v>
      </c>
      <c r="C557" s="25">
        <f>VLOOKUP(A557,'Hospitalisation Details'!$A$1:$T$2344,9,0)</f>
        <v>23353</v>
      </c>
      <c r="D557" s="26">
        <f>VLOOKUP(A557,'Hospitalisation Details'!$A$1:$T$2344,10,0)</f>
        <v>59</v>
      </c>
      <c r="E557" s="26">
        <f>VLOOKUP(A557,'Hospitalisation Details'!$A$1:$T$2344,11,0)</f>
        <v>0</v>
      </c>
      <c r="F557" s="28">
        <f>VLOOKUP(A557,'Medical Examinations'!$A$1:$L$2336,2,0)</f>
        <v>44.52</v>
      </c>
      <c r="G557" s="28">
        <f>VLOOKUP(A557,'Medical Examinations'!$A$1:$L$2336,4,0)</f>
        <v>8.64</v>
      </c>
      <c r="H557" s="30" t="str">
        <f>VLOOKUP(A557,'Medical Examinations'!$A$1:$L$2336,3,0)</f>
        <v>Obesity</v>
      </c>
      <c r="I557" s="30" t="str">
        <f>VLOOKUP(A557,'Medical Examinations'!$A$1:$L$2336,5,0)</f>
        <v>Diabetes</v>
      </c>
      <c r="J557" s="27" t="str">
        <f>VLOOKUP(A557,'Medical Examinations'!$A$1:$L$2336,6,0)</f>
        <v>yes</v>
      </c>
      <c r="K557" s="27" t="str">
        <f>VLOOKUP(A557,'Medical Examinations'!$A$1:$L$2336,7,0)</f>
        <v>No</v>
      </c>
      <c r="L557" s="27">
        <f>VLOOKUP(A557,'Medical Examinations'!$A$1:$L$2336,10,0)</f>
        <v>1</v>
      </c>
      <c r="M557" s="27" t="str">
        <f>VLOOKUP(A557,'Medical Examinations'!$A$1:$L$2336,12,0)</f>
        <v>No</v>
      </c>
      <c r="N557" s="27" t="str">
        <f>VLOOKUP(A557,'Medical Examinations'!$A$1:$L$2336,8,0)</f>
        <v>Yes</v>
      </c>
      <c r="O557" s="29">
        <f>VLOOKUP(A557,'Hospitalisation Details'!$A$1:$T$2344,12,0)</f>
        <v>17832.599999999999</v>
      </c>
      <c r="P557" s="29" t="str">
        <f>VLOOKUP(A557,'Hospitalisation Details'!$A$1:$T$2344,15,0)</f>
        <v>tier - 1</v>
      </c>
      <c r="Q557" s="29" t="str">
        <f>VLOOKUP(A557,'Hospitalisation Details'!$A$1:$T$2344,18,0)</f>
        <v>tier - 2</v>
      </c>
      <c r="R557" s="29" t="str">
        <f>VLOOKUP(A557,'Hospitalisation Details'!$A$1:$T$2344,20,0)</f>
        <v>R1012</v>
      </c>
    </row>
    <row r="558" spans="1:18">
      <c r="A558" t="s">
        <v>1811</v>
      </c>
      <c r="B558" s="22" t="str">
        <f>VLOOKUP(A558,'Customer Names'!A558:$E$2335,4,0)</f>
        <v>Huttl</v>
      </c>
      <c r="C558" s="25">
        <f>VLOOKUP(A558,'Hospitalisation Details'!$A$1:$T$2344,9,0)</f>
        <v>29138</v>
      </c>
      <c r="D558" s="26">
        <f>VLOOKUP(A558,'Hospitalisation Details'!$A$1:$T$2344,10,0)</f>
        <v>43</v>
      </c>
      <c r="E558" s="26">
        <f>VLOOKUP(A558,'Hospitalisation Details'!$A$1:$T$2344,11,0)</f>
        <v>2</v>
      </c>
      <c r="F558" s="28">
        <f>VLOOKUP(A558,'Medical Examinations'!$A$1:$L$2336,2,0)</f>
        <v>53.29</v>
      </c>
      <c r="G558" s="28">
        <f>VLOOKUP(A558,'Medical Examinations'!$A$1:$L$2336,4,0)</f>
        <v>4.03</v>
      </c>
      <c r="H558" s="30" t="str">
        <f>VLOOKUP(A558,'Medical Examinations'!$A$1:$L$2336,3,0)</f>
        <v>Obesity</v>
      </c>
      <c r="I558" s="30" t="str">
        <f>VLOOKUP(A558,'Medical Examinations'!$A$1:$L$2336,5,0)</f>
        <v>Normal</v>
      </c>
      <c r="J558" s="27" t="str">
        <f>VLOOKUP(A558,'Medical Examinations'!$A$1:$L$2336,6,0)</f>
        <v>No</v>
      </c>
      <c r="K558" s="27" t="str">
        <f>VLOOKUP(A558,'Medical Examinations'!$A$1:$L$2336,7,0)</f>
        <v>No</v>
      </c>
      <c r="L558" s="27">
        <f>VLOOKUP(A558,'Medical Examinations'!$A$1:$L$2336,10,0)</f>
        <v>1</v>
      </c>
      <c r="M558" s="27" t="str">
        <f>VLOOKUP(A558,'Medical Examinations'!$A$1:$L$2336,12,0)</f>
        <v>No</v>
      </c>
      <c r="N558" s="27" t="str">
        <f>VLOOKUP(A558,'Medical Examinations'!$A$1:$L$2336,8,0)</f>
        <v>Yes</v>
      </c>
      <c r="O558" s="29">
        <f>VLOOKUP(A558,'Hospitalisation Details'!$A$1:$T$2344,12,0)</f>
        <v>17779.939999999999</v>
      </c>
      <c r="P558" s="29" t="str">
        <f>VLOOKUP(A558,'Hospitalisation Details'!$A$1:$T$2344,15,0)</f>
        <v>tier - 1</v>
      </c>
      <c r="Q558" s="29" t="str">
        <f>VLOOKUP(A558,'Hospitalisation Details'!$A$1:$T$2344,18,0)</f>
        <v>tier - 2</v>
      </c>
      <c r="R558" s="29" t="str">
        <f>VLOOKUP(A558,'Hospitalisation Details'!$A$1:$T$2344,20,0)</f>
        <v>R1012</v>
      </c>
    </row>
    <row r="559" spans="1:18">
      <c r="A559" t="s">
        <v>1810</v>
      </c>
      <c r="B559" s="22" t="str">
        <f>VLOOKUP(A559,'Customer Names'!A559:$E$2335,4,0)</f>
        <v>Ferron</v>
      </c>
      <c r="C559" s="25">
        <f>VLOOKUP(A559,'Hospitalisation Details'!$A$1:$T$2344,9,0)</f>
        <v>24279</v>
      </c>
      <c r="D559" s="26">
        <f>VLOOKUP(A559,'Hospitalisation Details'!$A$1:$T$2344,10,0)</f>
        <v>56</v>
      </c>
      <c r="E559" s="26">
        <f>VLOOKUP(A559,'Hospitalisation Details'!$A$1:$T$2344,11,0)</f>
        <v>0</v>
      </c>
      <c r="F559" s="28">
        <f>VLOOKUP(A559,'Medical Examinations'!$A$1:$L$2336,2,0)</f>
        <v>46.63</v>
      </c>
      <c r="G559" s="28">
        <f>VLOOKUP(A559,'Medical Examinations'!$A$1:$L$2336,4,0)</f>
        <v>4.26</v>
      </c>
      <c r="H559" s="30" t="str">
        <f>VLOOKUP(A559,'Medical Examinations'!$A$1:$L$2336,3,0)</f>
        <v>Obesity</v>
      </c>
      <c r="I559" s="30" t="str">
        <f>VLOOKUP(A559,'Medical Examinations'!$A$1:$L$2336,5,0)</f>
        <v>Normal</v>
      </c>
      <c r="J559" s="27" t="str">
        <f>VLOOKUP(A559,'Medical Examinations'!$A$1:$L$2336,6,0)</f>
        <v>yes</v>
      </c>
      <c r="K559" s="27" t="str">
        <f>VLOOKUP(A559,'Medical Examinations'!$A$1:$L$2336,7,0)</f>
        <v>No</v>
      </c>
      <c r="L559" s="27">
        <f>VLOOKUP(A559,'Medical Examinations'!$A$1:$L$2336,10,0)</f>
        <v>2</v>
      </c>
      <c r="M559" s="27" t="str">
        <f>VLOOKUP(A559,'Medical Examinations'!$A$1:$L$2336,12,0)</f>
        <v>No</v>
      </c>
      <c r="N559" s="27" t="str">
        <f>VLOOKUP(A559,'Medical Examinations'!$A$1:$L$2336,8,0)</f>
        <v>No</v>
      </c>
      <c r="O559" s="29">
        <f>VLOOKUP(A559,'Hospitalisation Details'!$A$1:$T$2344,12,0)</f>
        <v>17777.73</v>
      </c>
      <c r="P559" s="29" t="str">
        <f>VLOOKUP(A559,'Hospitalisation Details'!$A$1:$T$2344,15,0)</f>
        <v>tier - 1</v>
      </c>
      <c r="Q559" s="29" t="str">
        <f>VLOOKUP(A559,'Hospitalisation Details'!$A$1:$T$2344,18,0)</f>
        <v>tier - 3</v>
      </c>
      <c r="R559" s="29" t="str">
        <f>VLOOKUP(A559,'Hospitalisation Details'!$A$1:$T$2344,20,0)</f>
        <v>R1012</v>
      </c>
    </row>
    <row r="560" spans="1:18">
      <c r="A560" t="s">
        <v>1809</v>
      </c>
      <c r="B560" s="22" t="str">
        <f>VLOOKUP(A560,'Customer Names'!A560:$E$2335,4,0)</f>
        <v>Colarusso</v>
      </c>
      <c r="C560" s="25">
        <f>VLOOKUP(A560,'Hospitalisation Details'!$A$1:$T$2344,9,0)</f>
        <v>37816</v>
      </c>
      <c r="D560" s="26">
        <f>VLOOKUP(A560,'Hospitalisation Details'!$A$1:$T$2344,10,0)</f>
        <v>19</v>
      </c>
      <c r="E560" s="26">
        <f>VLOOKUP(A560,'Hospitalisation Details'!$A$1:$T$2344,11,0)</f>
        <v>0</v>
      </c>
      <c r="F560" s="28">
        <f>VLOOKUP(A560,'Medical Examinations'!$A$1:$L$2336,2,0)</f>
        <v>28.88</v>
      </c>
      <c r="G560" s="28">
        <f>VLOOKUP(A560,'Medical Examinations'!$A$1:$L$2336,4,0)</f>
        <v>5.35</v>
      </c>
      <c r="H560" s="30" t="str">
        <f>VLOOKUP(A560,'Medical Examinations'!$A$1:$L$2336,3,0)</f>
        <v>Overweight</v>
      </c>
      <c r="I560" s="30" t="str">
        <f>VLOOKUP(A560,'Medical Examinations'!$A$1:$L$2336,5,0)</f>
        <v>Normal</v>
      </c>
      <c r="J560" s="27" t="str">
        <f>VLOOKUP(A560,'Medical Examinations'!$A$1:$L$2336,6,0)</f>
        <v>No</v>
      </c>
      <c r="K560" s="27" t="str">
        <f>VLOOKUP(A560,'Medical Examinations'!$A$1:$L$2336,7,0)</f>
        <v>No</v>
      </c>
      <c r="L560" s="27">
        <f>VLOOKUP(A560,'Medical Examinations'!$A$1:$L$2336,10,0)</f>
        <v>1</v>
      </c>
      <c r="M560" s="27" t="str">
        <f>VLOOKUP(A560,'Medical Examinations'!$A$1:$L$2336,12,0)</f>
        <v>yes</v>
      </c>
      <c r="N560" s="27" t="str">
        <f>VLOOKUP(A560,'Medical Examinations'!$A$1:$L$2336,8,0)</f>
        <v>Yes</v>
      </c>
      <c r="O560" s="29">
        <f>VLOOKUP(A560,'Hospitalisation Details'!$A$1:$T$2344,12,0)</f>
        <v>17748.509999999998</v>
      </c>
      <c r="P560" s="29" t="str">
        <f>VLOOKUP(A560,'Hospitalisation Details'!$A$1:$T$2344,15,0)</f>
        <v>tier - 1</v>
      </c>
      <c r="Q560" s="29" t="str">
        <f>VLOOKUP(A560,'Hospitalisation Details'!$A$1:$T$2344,18,0)</f>
        <v>tier - 1</v>
      </c>
      <c r="R560" s="29" t="str">
        <f>VLOOKUP(A560,'Hospitalisation Details'!$A$1:$T$2344,20,0)</f>
        <v>R1012</v>
      </c>
    </row>
    <row r="561" spans="1:18">
      <c r="A561" t="s">
        <v>1808</v>
      </c>
      <c r="B561" s="22" t="str">
        <f>VLOOKUP(A561,'Customer Names'!A561:$E$2335,4,0)</f>
        <v>Pearlman</v>
      </c>
      <c r="C561" s="25">
        <f>VLOOKUP(A561,'Hospitalisation Details'!$A$1:$T$2344,9,0)</f>
        <v>34516</v>
      </c>
      <c r="D561" s="26">
        <f>VLOOKUP(A561,'Hospitalisation Details'!$A$1:$T$2344,10,0)</f>
        <v>28</v>
      </c>
      <c r="E561" s="26">
        <f>VLOOKUP(A561,'Hospitalisation Details'!$A$1:$T$2344,11,0)</f>
        <v>3</v>
      </c>
      <c r="F561" s="28">
        <f>VLOOKUP(A561,'Medical Examinations'!$A$1:$L$2336,2,0)</f>
        <v>23.98</v>
      </c>
      <c r="G561" s="28">
        <f>VLOOKUP(A561,'Medical Examinations'!$A$1:$L$2336,4,0)</f>
        <v>4.9000000000000004</v>
      </c>
      <c r="H561" s="30" t="str">
        <f>VLOOKUP(A561,'Medical Examinations'!$A$1:$L$2336,3,0)</f>
        <v>Normal weight</v>
      </c>
      <c r="I561" s="30" t="str">
        <f>VLOOKUP(A561,'Medical Examinations'!$A$1:$L$2336,5,0)</f>
        <v>Normal</v>
      </c>
      <c r="J561" s="27" t="str">
        <f>VLOOKUP(A561,'Medical Examinations'!$A$1:$L$2336,6,0)</f>
        <v>No</v>
      </c>
      <c r="K561" s="27" t="str">
        <f>VLOOKUP(A561,'Medical Examinations'!$A$1:$L$2336,7,0)</f>
        <v>No</v>
      </c>
      <c r="L561" s="27">
        <f>VLOOKUP(A561,'Medical Examinations'!$A$1:$L$2336,10,0)</f>
        <v>0</v>
      </c>
      <c r="M561" s="27" t="str">
        <f>VLOOKUP(A561,'Medical Examinations'!$A$1:$L$2336,12,0)</f>
        <v>No</v>
      </c>
      <c r="N561" s="27" t="str">
        <f>VLOOKUP(A561,'Medical Examinations'!$A$1:$L$2336,8,0)</f>
        <v>No</v>
      </c>
      <c r="O561" s="29">
        <f>VLOOKUP(A561,'Hospitalisation Details'!$A$1:$T$2344,12,0)</f>
        <v>17663.14</v>
      </c>
      <c r="P561" s="29" t="str">
        <f>VLOOKUP(A561,'Hospitalisation Details'!$A$1:$T$2344,15,0)</f>
        <v>tier - 1</v>
      </c>
      <c r="Q561" s="29" t="str">
        <f>VLOOKUP(A561,'Hospitalisation Details'!$A$1:$T$2344,18,0)</f>
        <v>tier - 3</v>
      </c>
      <c r="R561" s="29" t="str">
        <f>VLOOKUP(A561,'Hospitalisation Details'!$A$1:$T$2344,20,0)</f>
        <v>R1013</v>
      </c>
    </row>
    <row r="562" spans="1:18">
      <c r="A562" t="s">
        <v>1807</v>
      </c>
      <c r="B562" s="22" t="str">
        <f>VLOOKUP(A562,'Customer Names'!A562:$E$2335,4,0)</f>
        <v>O'Mara</v>
      </c>
      <c r="C562" s="25">
        <f>VLOOKUP(A562,'Hospitalisation Details'!$A$1:$T$2344,9,0)</f>
        <v>33171</v>
      </c>
      <c r="D562" s="26">
        <f>VLOOKUP(A562,'Hospitalisation Details'!$A$1:$T$2344,10,0)</f>
        <v>32</v>
      </c>
      <c r="E562" s="26">
        <f>VLOOKUP(A562,'Hospitalisation Details'!$A$1:$T$2344,11,0)</f>
        <v>1</v>
      </c>
      <c r="F562" s="28">
        <f>VLOOKUP(A562,'Medical Examinations'!$A$1:$L$2336,2,0)</f>
        <v>23.65</v>
      </c>
      <c r="G562" s="28">
        <f>VLOOKUP(A562,'Medical Examinations'!$A$1:$L$2336,4,0)</f>
        <v>4.5</v>
      </c>
      <c r="H562" s="30" t="str">
        <f>VLOOKUP(A562,'Medical Examinations'!$A$1:$L$2336,3,0)</f>
        <v>Normal weight</v>
      </c>
      <c r="I562" s="30" t="str">
        <f>VLOOKUP(A562,'Medical Examinations'!$A$1:$L$2336,5,0)</f>
        <v>Normal</v>
      </c>
      <c r="J562" s="27" t="str">
        <f>VLOOKUP(A562,'Medical Examinations'!$A$1:$L$2336,6,0)</f>
        <v>No</v>
      </c>
      <c r="K562" s="27" t="str">
        <f>VLOOKUP(A562,'Medical Examinations'!$A$1:$L$2336,7,0)</f>
        <v>No</v>
      </c>
      <c r="L562" s="27">
        <f>VLOOKUP(A562,'Medical Examinations'!$A$1:$L$2336,10,0)</f>
        <v>0</v>
      </c>
      <c r="M562" s="27" t="str">
        <f>VLOOKUP(A562,'Medical Examinations'!$A$1:$L$2336,12,0)</f>
        <v>No</v>
      </c>
      <c r="N562" s="27" t="str">
        <f>VLOOKUP(A562,'Medical Examinations'!$A$1:$L$2336,8,0)</f>
        <v>No</v>
      </c>
      <c r="O562" s="29">
        <f>VLOOKUP(A562,'Hospitalisation Details'!$A$1:$T$2344,12,0)</f>
        <v>17626.240000000002</v>
      </c>
      <c r="P562" s="29" t="str">
        <f>VLOOKUP(A562,'Hospitalisation Details'!$A$1:$T$2344,15,0)</f>
        <v>tier - 1</v>
      </c>
      <c r="Q562" s="29" t="str">
        <f>VLOOKUP(A562,'Hospitalisation Details'!$A$1:$T$2344,18,0)</f>
        <v>tier - 3</v>
      </c>
      <c r="R562" s="29" t="str">
        <f>VLOOKUP(A562,'Hospitalisation Details'!$A$1:$T$2344,20,0)</f>
        <v>R1013</v>
      </c>
    </row>
    <row r="563" spans="1:18">
      <c r="A563" t="s">
        <v>1806</v>
      </c>
      <c r="B563" s="22" t="str">
        <f>VLOOKUP(A563,'Customer Names'!A563:$E$2335,4,0)</f>
        <v>Niska</v>
      </c>
      <c r="C563" s="25">
        <f>VLOOKUP(A563,'Hospitalisation Details'!$A$1:$T$2344,9,0)</f>
        <v>25775</v>
      </c>
      <c r="D563" s="26">
        <f>VLOOKUP(A563,'Hospitalisation Details'!$A$1:$T$2344,10,0)</f>
        <v>52</v>
      </c>
      <c r="E563" s="26">
        <f>VLOOKUP(A563,'Hospitalisation Details'!$A$1:$T$2344,11,0)</f>
        <v>0</v>
      </c>
      <c r="F563" s="28">
        <f>VLOOKUP(A563,'Medical Examinations'!$A$1:$L$2336,2,0)</f>
        <v>49.09</v>
      </c>
      <c r="G563" s="28">
        <f>VLOOKUP(A563,'Medical Examinations'!$A$1:$L$2336,4,0)</f>
        <v>8.3800000000000008</v>
      </c>
      <c r="H563" s="30" t="str">
        <f>VLOOKUP(A563,'Medical Examinations'!$A$1:$L$2336,3,0)</f>
        <v>Obesity</v>
      </c>
      <c r="I563" s="30" t="str">
        <f>VLOOKUP(A563,'Medical Examinations'!$A$1:$L$2336,5,0)</f>
        <v>Diabetes</v>
      </c>
      <c r="J563" s="27" t="str">
        <f>VLOOKUP(A563,'Medical Examinations'!$A$1:$L$2336,6,0)</f>
        <v>yes</v>
      </c>
      <c r="K563" s="27" t="str">
        <f>VLOOKUP(A563,'Medical Examinations'!$A$1:$L$2336,7,0)</f>
        <v>No</v>
      </c>
      <c r="L563" s="27">
        <f>VLOOKUP(A563,'Medical Examinations'!$A$1:$L$2336,10,0)</f>
        <v>2</v>
      </c>
      <c r="M563" s="27" t="str">
        <f>VLOOKUP(A563,'Medical Examinations'!$A$1:$L$2336,12,0)</f>
        <v>No</v>
      </c>
      <c r="N563" s="27" t="str">
        <f>VLOOKUP(A563,'Medical Examinations'!$A$1:$L$2336,8,0)</f>
        <v>No</v>
      </c>
      <c r="O563" s="29">
        <f>VLOOKUP(A563,'Hospitalisation Details'!$A$1:$T$2344,12,0)</f>
        <v>17584.72</v>
      </c>
      <c r="P563" s="29" t="str">
        <f>VLOOKUP(A563,'Hospitalisation Details'!$A$1:$T$2344,15,0)</f>
        <v>tier - 1</v>
      </c>
      <c r="Q563" s="29" t="str">
        <f>VLOOKUP(A563,'Hospitalisation Details'!$A$1:$T$2344,18,0)</f>
        <v>tier - 3</v>
      </c>
      <c r="R563" s="29" t="str">
        <f>VLOOKUP(A563,'Hospitalisation Details'!$A$1:$T$2344,20,0)</f>
        <v>R1012</v>
      </c>
    </row>
    <row r="564" spans="1:18">
      <c r="A564" t="s">
        <v>1805</v>
      </c>
      <c r="B564" s="22" t="str">
        <f>VLOOKUP(A564,'Customer Names'!A564:$E$2335,4,0)</f>
        <v>Schlich</v>
      </c>
      <c r="C564" s="25">
        <f>VLOOKUP(A564,'Hospitalisation Details'!$A$1:$T$2344,9,0)</f>
        <v>37493</v>
      </c>
      <c r="D564" s="26">
        <f>VLOOKUP(A564,'Hospitalisation Details'!$A$1:$T$2344,10,0)</f>
        <v>20</v>
      </c>
      <c r="E564" s="26">
        <f>VLOOKUP(A564,'Hospitalisation Details'!$A$1:$T$2344,11,0)</f>
        <v>1</v>
      </c>
      <c r="F564" s="28">
        <f>VLOOKUP(A564,'Medical Examinations'!$A$1:$L$2336,2,0)</f>
        <v>28.024999999999999</v>
      </c>
      <c r="G564" s="28">
        <f>VLOOKUP(A564,'Medical Examinations'!$A$1:$L$2336,4,0)</f>
        <v>7.03</v>
      </c>
      <c r="H564" s="30" t="str">
        <f>VLOOKUP(A564,'Medical Examinations'!$A$1:$L$2336,3,0)</f>
        <v>Overweight</v>
      </c>
      <c r="I564" s="30" t="str">
        <f>VLOOKUP(A564,'Medical Examinations'!$A$1:$L$2336,5,0)</f>
        <v>Diabetes</v>
      </c>
      <c r="J564" s="27" t="str">
        <f>VLOOKUP(A564,'Medical Examinations'!$A$1:$L$2336,6,0)</f>
        <v>No</v>
      </c>
      <c r="K564" s="27" t="str">
        <f>VLOOKUP(A564,'Medical Examinations'!$A$1:$L$2336,7,0)</f>
        <v>No</v>
      </c>
      <c r="L564" s="27">
        <f>VLOOKUP(A564,'Medical Examinations'!$A$1:$L$2336,10,0)</f>
        <v>0</v>
      </c>
      <c r="M564" s="27" t="str">
        <f>VLOOKUP(A564,'Medical Examinations'!$A$1:$L$2336,12,0)</f>
        <v>yes</v>
      </c>
      <c r="N564" s="27" t="str">
        <f>VLOOKUP(A564,'Medical Examinations'!$A$1:$L$2336,8,0)</f>
        <v>No</v>
      </c>
      <c r="O564" s="29">
        <f>VLOOKUP(A564,'Hospitalisation Details'!$A$1:$T$2344,12,0)</f>
        <v>17560.38</v>
      </c>
      <c r="P564" s="29" t="str">
        <f>VLOOKUP(A564,'Hospitalisation Details'!$A$1:$T$2344,15,0)</f>
        <v>tier - 1</v>
      </c>
      <c r="Q564" s="29" t="str">
        <f>VLOOKUP(A564,'Hospitalisation Details'!$A$1:$T$2344,18,0)</f>
        <v>tier - 1</v>
      </c>
      <c r="R564" s="29" t="str">
        <f>VLOOKUP(A564,'Hospitalisation Details'!$A$1:$T$2344,20,0)</f>
        <v>R1012</v>
      </c>
    </row>
    <row r="565" spans="1:18">
      <c r="A565" t="s">
        <v>1804</v>
      </c>
      <c r="B565" s="22" t="str">
        <f>VLOOKUP(A565,'Customer Names'!A565:$E$2335,4,0)</f>
        <v>Zidek</v>
      </c>
      <c r="C565" s="25">
        <f>VLOOKUP(A565,'Hospitalisation Details'!$A$1:$T$2344,9,0)</f>
        <v>23331</v>
      </c>
      <c r="D565" s="26">
        <f>VLOOKUP(A565,'Hospitalisation Details'!$A$1:$T$2344,10,0)</f>
        <v>59</v>
      </c>
      <c r="E565" s="26">
        <f>VLOOKUP(A565,'Hospitalisation Details'!$A$1:$T$2344,11,0)</f>
        <v>0</v>
      </c>
      <c r="F565" s="28">
        <f>VLOOKUP(A565,'Medical Examinations'!$A$1:$L$2336,2,0)</f>
        <v>43.32</v>
      </c>
      <c r="G565" s="28">
        <f>VLOOKUP(A565,'Medical Examinations'!$A$1:$L$2336,4,0)</f>
        <v>8.75</v>
      </c>
      <c r="H565" s="30" t="str">
        <f>VLOOKUP(A565,'Medical Examinations'!$A$1:$L$2336,3,0)</f>
        <v>Obesity</v>
      </c>
      <c r="I565" s="30" t="str">
        <f>VLOOKUP(A565,'Medical Examinations'!$A$1:$L$2336,5,0)</f>
        <v>Diabetes</v>
      </c>
      <c r="J565" s="27" t="str">
        <f>VLOOKUP(A565,'Medical Examinations'!$A$1:$L$2336,6,0)</f>
        <v>yes</v>
      </c>
      <c r="K565" s="27" t="str">
        <f>VLOOKUP(A565,'Medical Examinations'!$A$1:$L$2336,7,0)</f>
        <v>No</v>
      </c>
      <c r="L565" s="27">
        <f>VLOOKUP(A565,'Medical Examinations'!$A$1:$L$2336,10,0)</f>
        <v>1</v>
      </c>
      <c r="M565" s="27" t="str">
        <f>VLOOKUP(A565,'Medical Examinations'!$A$1:$L$2336,12,0)</f>
        <v>No</v>
      </c>
      <c r="N565" s="27" t="str">
        <f>VLOOKUP(A565,'Medical Examinations'!$A$1:$L$2336,8,0)</f>
        <v>Yes</v>
      </c>
      <c r="O565" s="29">
        <f>VLOOKUP(A565,'Hospitalisation Details'!$A$1:$T$2344,12,0)</f>
        <v>17556.88</v>
      </c>
      <c r="P565" s="29" t="str">
        <f>VLOOKUP(A565,'Hospitalisation Details'!$A$1:$T$2344,15,0)</f>
        <v>tier - 1</v>
      </c>
      <c r="Q565" s="29" t="str">
        <f>VLOOKUP(A565,'Hospitalisation Details'!$A$1:$T$2344,18,0)</f>
        <v>tier - 2</v>
      </c>
      <c r="R565" s="29" t="str">
        <f>VLOOKUP(A565,'Hospitalisation Details'!$A$1:$T$2344,20,0)</f>
        <v>R1012</v>
      </c>
    </row>
    <row r="566" spans="1:18">
      <c r="A566" t="s">
        <v>1803</v>
      </c>
      <c r="B566" s="22" t="str">
        <f>VLOOKUP(A566,'Customer Names'!A566:$E$2335,4,0)</f>
        <v>Ellgass</v>
      </c>
      <c r="C566" s="25">
        <f>VLOOKUP(A566,'Hospitalisation Details'!$A$1:$T$2344,9,0)</f>
        <v>25031</v>
      </c>
      <c r="D566" s="26">
        <f>VLOOKUP(A566,'Hospitalisation Details'!$A$1:$T$2344,10,0)</f>
        <v>54</v>
      </c>
      <c r="E566" s="26">
        <f>VLOOKUP(A566,'Hospitalisation Details'!$A$1:$T$2344,11,0)</f>
        <v>0</v>
      </c>
      <c r="F566" s="28">
        <f>VLOOKUP(A566,'Medical Examinations'!$A$1:$L$2336,2,0)</f>
        <v>45.92</v>
      </c>
      <c r="G566" s="28">
        <f>VLOOKUP(A566,'Medical Examinations'!$A$1:$L$2336,4,0)</f>
        <v>9.51</v>
      </c>
      <c r="H566" s="30" t="str">
        <f>VLOOKUP(A566,'Medical Examinations'!$A$1:$L$2336,3,0)</f>
        <v>Obesity</v>
      </c>
      <c r="I566" s="30" t="str">
        <f>VLOOKUP(A566,'Medical Examinations'!$A$1:$L$2336,5,0)</f>
        <v>Diabetes</v>
      </c>
      <c r="J566" s="27" t="str">
        <f>VLOOKUP(A566,'Medical Examinations'!$A$1:$L$2336,6,0)</f>
        <v>No</v>
      </c>
      <c r="K566" s="27" t="str">
        <f>VLOOKUP(A566,'Medical Examinations'!$A$1:$L$2336,7,0)</f>
        <v>No</v>
      </c>
      <c r="L566" s="27">
        <f>VLOOKUP(A566,'Medical Examinations'!$A$1:$L$2336,10,0)</f>
        <v>0</v>
      </c>
      <c r="M566" s="27" t="str">
        <f>VLOOKUP(A566,'Medical Examinations'!$A$1:$L$2336,12,0)</f>
        <v>No</v>
      </c>
      <c r="N566" s="27" t="str">
        <f>VLOOKUP(A566,'Medical Examinations'!$A$1:$L$2336,8,0)</f>
        <v>No</v>
      </c>
      <c r="O566" s="29">
        <f>VLOOKUP(A566,'Hospitalisation Details'!$A$1:$T$2344,12,0)</f>
        <v>17507.47</v>
      </c>
      <c r="P566" s="29" t="str">
        <f>VLOOKUP(A566,'Hospitalisation Details'!$A$1:$T$2344,15,0)</f>
        <v>tier - 1</v>
      </c>
      <c r="Q566" s="29" t="str">
        <f>VLOOKUP(A566,'Hospitalisation Details'!$A$1:$T$2344,18,0)</f>
        <v>tier - 1</v>
      </c>
      <c r="R566" s="29" t="str">
        <f>VLOOKUP(A566,'Hospitalisation Details'!$A$1:$T$2344,20,0)</f>
        <v>R1026</v>
      </c>
    </row>
    <row r="567" spans="1:18">
      <c r="A567" t="s">
        <v>1802</v>
      </c>
      <c r="B567" s="22" t="str">
        <f>VLOOKUP(A567,'Customer Names'!A567:$E$2335,4,0)</f>
        <v>Lowe</v>
      </c>
      <c r="C567" s="25">
        <f>VLOOKUP(A567,'Hospitalisation Details'!$A$1:$T$2344,9,0)</f>
        <v>23909</v>
      </c>
      <c r="D567" s="26">
        <f>VLOOKUP(A567,'Hospitalisation Details'!$A$1:$T$2344,10,0)</f>
        <v>57</v>
      </c>
      <c r="E567" s="26">
        <f>VLOOKUP(A567,'Hospitalisation Details'!$A$1:$T$2344,11,0)</f>
        <v>0</v>
      </c>
      <c r="F567" s="28">
        <f>VLOOKUP(A567,'Medical Examinations'!$A$1:$L$2336,2,0)</f>
        <v>44.03</v>
      </c>
      <c r="G567" s="28">
        <f>VLOOKUP(A567,'Medical Examinations'!$A$1:$L$2336,4,0)</f>
        <v>9.36</v>
      </c>
      <c r="H567" s="30" t="str">
        <f>VLOOKUP(A567,'Medical Examinations'!$A$1:$L$2336,3,0)</f>
        <v>Obesity</v>
      </c>
      <c r="I567" s="30" t="str">
        <f>VLOOKUP(A567,'Medical Examinations'!$A$1:$L$2336,5,0)</f>
        <v>Diabetes</v>
      </c>
      <c r="J567" s="27" t="str">
        <f>VLOOKUP(A567,'Medical Examinations'!$A$1:$L$2336,6,0)</f>
        <v>No</v>
      </c>
      <c r="K567" s="27" t="str">
        <f>VLOOKUP(A567,'Medical Examinations'!$A$1:$L$2336,7,0)</f>
        <v>No</v>
      </c>
      <c r="L567" s="27">
        <f>VLOOKUP(A567,'Medical Examinations'!$A$1:$L$2336,10,0)</f>
        <v>0</v>
      </c>
      <c r="M567" s="27" t="str">
        <f>VLOOKUP(A567,'Medical Examinations'!$A$1:$L$2336,12,0)</f>
        <v>No</v>
      </c>
      <c r="N567" s="27" t="str">
        <f>VLOOKUP(A567,'Medical Examinations'!$A$1:$L$2336,8,0)</f>
        <v>No</v>
      </c>
      <c r="O567" s="29">
        <f>VLOOKUP(A567,'Hospitalisation Details'!$A$1:$T$2344,12,0)</f>
        <v>17505.650000000001</v>
      </c>
      <c r="P567" s="29" t="str">
        <f>VLOOKUP(A567,'Hospitalisation Details'!$A$1:$T$2344,15,0)</f>
        <v>tier - 1</v>
      </c>
      <c r="Q567" s="29" t="str">
        <f>VLOOKUP(A567,'Hospitalisation Details'!$A$1:$T$2344,18,0)</f>
        <v>tier - 2</v>
      </c>
      <c r="R567" s="29" t="str">
        <f>VLOOKUP(A567,'Hospitalisation Details'!$A$1:$T$2344,20,0)</f>
        <v>R1023</v>
      </c>
    </row>
    <row r="568" spans="1:18">
      <c r="A568" t="s">
        <v>1801</v>
      </c>
      <c r="B568" s="22" t="str">
        <f>VLOOKUP(A568,'Customer Names'!A568:$E$2335,4,0)</f>
        <v>Malone</v>
      </c>
      <c r="C568" s="25">
        <f>VLOOKUP(A568,'Hospitalisation Details'!$A$1:$T$2344,9,0)</f>
        <v>33236</v>
      </c>
      <c r="D568" s="26">
        <f>VLOOKUP(A568,'Hospitalisation Details'!$A$1:$T$2344,10,0)</f>
        <v>32</v>
      </c>
      <c r="E568" s="26">
        <f>VLOOKUP(A568,'Hospitalisation Details'!$A$1:$T$2344,11,0)</f>
        <v>0</v>
      </c>
      <c r="F568" s="28">
        <f>VLOOKUP(A568,'Medical Examinations'!$A$1:$L$2336,2,0)</f>
        <v>24.6</v>
      </c>
      <c r="G568" s="28">
        <f>VLOOKUP(A568,'Medical Examinations'!$A$1:$L$2336,4,0)</f>
        <v>4.8099999999999996</v>
      </c>
      <c r="H568" s="30" t="str">
        <f>VLOOKUP(A568,'Medical Examinations'!$A$1:$L$2336,3,0)</f>
        <v>Normal weight</v>
      </c>
      <c r="I568" s="30" t="str">
        <f>VLOOKUP(A568,'Medical Examinations'!$A$1:$L$2336,5,0)</f>
        <v>Normal</v>
      </c>
      <c r="J568" s="27" t="str">
        <f>VLOOKUP(A568,'Medical Examinations'!$A$1:$L$2336,6,0)</f>
        <v>No</v>
      </c>
      <c r="K568" s="27" t="str">
        <f>VLOOKUP(A568,'Medical Examinations'!$A$1:$L$2336,7,0)</f>
        <v>No</v>
      </c>
      <c r="L568" s="27">
        <f>VLOOKUP(A568,'Medical Examinations'!$A$1:$L$2336,10,0)</f>
        <v>0</v>
      </c>
      <c r="M568" s="27" t="str">
        <f>VLOOKUP(A568,'Medical Examinations'!$A$1:$L$2336,12,0)</f>
        <v>yes</v>
      </c>
      <c r="N568" s="27" t="str">
        <f>VLOOKUP(A568,'Medical Examinations'!$A$1:$L$2336,8,0)</f>
        <v>No</v>
      </c>
      <c r="O568" s="29">
        <f>VLOOKUP(A568,'Hospitalisation Details'!$A$1:$T$2344,12,0)</f>
        <v>17496.310000000001</v>
      </c>
      <c r="P568" s="29" t="str">
        <f>VLOOKUP(A568,'Hospitalisation Details'!$A$1:$T$2344,15,0)</f>
        <v>tier - 1</v>
      </c>
      <c r="Q568" s="29" t="str">
        <f>VLOOKUP(A568,'Hospitalisation Details'!$A$1:$T$2344,18,0)</f>
        <v>tier - 2</v>
      </c>
      <c r="R568" s="29" t="str">
        <f>VLOOKUP(A568,'Hospitalisation Details'!$A$1:$T$2344,20,0)</f>
        <v>R1011</v>
      </c>
    </row>
    <row r="569" spans="1:18">
      <c r="A569" t="s">
        <v>1800</v>
      </c>
      <c r="B569" s="22" t="str">
        <f>VLOOKUP(A569,'Customer Names'!A569:$E$2335,4,0)</f>
        <v>Dumke</v>
      </c>
      <c r="C569" s="25">
        <f>VLOOKUP(A569,'Hospitalisation Details'!$A$1:$T$2344,9,0)</f>
        <v>26092</v>
      </c>
      <c r="D569" s="26">
        <f>VLOOKUP(A569,'Hospitalisation Details'!$A$1:$T$2344,10,0)</f>
        <v>52</v>
      </c>
      <c r="E569" s="26">
        <f>VLOOKUP(A569,'Hospitalisation Details'!$A$1:$T$2344,11,0)</f>
        <v>0</v>
      </c>
      <c r="F569" s="28">
        <f>VLOOKUP(A569,'Medical Examinations'!$A$1:$L$2336,2,0)</f>
        <v>49.15</v>
      </c>
      <c r="G569" s="28">
        <f>VLOOKUP(A569,'Medical Examinations'!$A$1:$L$2336,4,0)</f>
        <v>8.08</v>
      </c>
      <c r="H569" s="30" t="str">
        <f>VLOOKUP(A569,'Medical Examinations'!$A$1:$L$2336,3,0)</f>
        <v>Obesity</v>
      </c>
      <c r="I569" s="30" t="str">
        <f>VLOOKUP(A569,'Medical Examinations'!$A$1:$L$2336,5,0)</f>
        <v>Diabetes</v>
      </c>
      <c r="J569" s="27" t="str">
        <f>VLOOKUP(A569,'Medical Examinations'!$A$1:$L$2336,6,0)</f>
        <v>No</v>
      </c>
      <c r="K569" s="27" t="str">
        <f>VLOOKUP(A569,'Medical Examinations'!$A$1:$L$2336,7,0)</f>
        <v>No</v>
      </c>
      <c r="L569" s="27">
        <f>VLOOKUP(A569,'Medical Examinations'!$A$1:$L$2336,10,0)</f>
        <v>0</v>
      </c>
      <c r="M569" s="27" t="str">
        <f>VLOOKUP(A569,'Medical Examinations'!$A$1:$L$2336,12,0)</f>
        <v>No</v>
      </c>
      <c r="N569" s="27" t="str">
        <f>VLOOKUP(A569,'Medical Examinations'!$A$1:$L$2336,8,0)</f>
        <v>No</v>
      </c>
      <c r="O569" s="29">
        <f>VLOOKUP(A569,'Hospitalisation Details'!$A$1:$T$2344,12,0)</f>
        <v>17479.53</v>
      </c>
      <c r="P569" s="29" t="str">
        <f>VLOOKUP(A569,'Hospitalisation Details'!$A$1:$T$2344,15,0)</f>
        <v>tier - 1</v>
      </c>
      <c r="Q569" s="29" t="str">
        <f>VLOOKUP(A569,'Hospitalisation Details'!$A$1:$T$2344,18,0)</f>
        <v>tier - 1</v>
      </c>
      <c r="R569" s="29" t="str">
        <f>VLOOKUP(A569,'Hospitalisation Details'!$A$1:$T$2344,20,0)</f>
        <v>R1012</v>
      </c>
    </row>
    <row r="570" spans="1:18">
      <c r="A570" t="s">
        <v>1799</v>
      </c>
      <c r="B570" s="22" t="str">
        <f>VLOOKUP(A570,'Customer Names'!A570:$E$2335,4,0)</f>
        <v>Strong</v>
      </c>
      <c r="C570" s="25">
        <f>VLOOKUP(A570,'Hospitalisation Details'!$A$1:$T$2344,9,0)</f>
        <v>37927</v>
      </c>
      <c r="D570" s="26">
        <f>VLOOKUP(A570,'Hospitalisation Details'!$A$1:$T$2344,10,0)</f>
        <v>19</v>
      </c>
      <c r="E570" s="26">
        <f>VLOOKUP(A570,'Hospitalisation Details'!$A$1:$T$2344,11,0)</f>
        <v>0</v>
      </c>
      <c r="F570" s="28">
        <f>VLOOKUP(A570,'Medical Examinations'!$A$1:$L$2336,2,0)</f>
        <v>28.31</v>
      </c>
      <c r="G570" s="28">
        <f>VLOOKUP(A570,'Medical Examinations'!$A$1:$L$2336,4,0)</f>
        <v>6.29</v>
      </c>
      <c r="H570" s="30" t="str">
        <f>VLOOKUP(A570,'Medical Examinations'!$A$1:$L$2336,3,0)</f>
        <v>Overweight</v>
      </c>
      <c r="I570" s="30" t="str">
        <f>VLOOKUP(A570,'Medical Examinations'!$A$1:$L$2336,5,0)</f>
        <v>Pre-diabetes</v>
      </c>
      <c r="J570" s="27" t="str">
        <f>VLOOKUP(A570,'Medical Examinations'!$A$1:$L$2336,6,0)</f>
        <v>No</v>
      </c>
      <c r="K570" s="27" t="str">
        <f>VLOOKUP(A570,'Medical Examinations'!$A$1:$L$2336,7,0)</f>
        <v>No</v>
      </c>
      <c r="L570" s="27">
        <f>VLOOKUP(A570,'Medical Examinations'!$A$1:$L$2336,10,0)</f>
        <v>1</v>
      </c>
      <c r="M570" s="27" t="str">
        <f>VLOOKUP(A570,'Medical Examinations'!$A$1:$L$2336,12,0)</f>
        <v>yes</v>
      </c>
      <c r="N570" s="27" t="str">
        <f>VLOOKUP(A570,'Medical Examinations'!$A$1:$L$2336,8,0)</f>
        <v>Yes</v>
      </c>
      <c r="O570" s="29">
        <f>VLOOKUP(A570,'Hospitalisation Details'!$A$1:$T$2344,12,0)</f>
        <v>17468.98</v>
      </c>
      <c r="P570" s="29" t="str">
        <f>VLOOKUP(A570,'Hospitalisation Details'!$A$1:$T$2344,15,0)</f>
        <v>tier - 2</v>
      </c>
      <c r="Q570" s="29" t="str">
        <f>VLOOKUP(A570,'Hospitalisation Details'!$A$1:$T$2344,18,0)</f>
        <v>tier - 1</v>
      </c>
      <c r="R570" s="29" t="str">
        <f>VLOOKUP(A570,'Hospitalisation Details'!$A$1:$T$2344,20,0)</f>
        <v>R1012</v>
      </c>
    </row>
    <row r="571" spans="1:18">
      <c r="A571" t="s">
        <v>1798</v>
      </c>
      <c r="B571" s="22" t="str">
        <f>VLOOKUP(A571,'Customer Names'!A571:$E$2335,4,0)</f>
        <v>Ferguson</v>
      </c>
      <c r="C571" s="25">
        <f>VLOOKUP(A571,'Hospitalisation Details'!$A$1:$T$2344,9,0)</f>
        <v>33895</v>
      </c>
      <c r="D571" s="26">
        <f>VLOOKUP(A571,'Hospitalisation Details'!$A$1:$T$2344,10,0)</f>
        <v>30</v>
      </c>
      <c r="E571" s="26">
        <f>VLOOKUP(A571,'Hospitalisation Details'!$A$1:$T$2344,11,0)</f>
        <v>2</v>
      </c>
      <c r="F571" s="28">
        <f>VLOOKUP(A571,'Medical Examinations'!$A$1:$L$2336,2,0)</f>
        <v>22.99</v>
      </c>
      <c r="G571" s="28">
        <f>VLOOKUP(A571,'Medical Examinations'!$A$1:$L$2336,4,0)</f>
        <v>6.29</v>
      </c>
      <c r="H571" s="30" t="str">
        <f>VLOOKUP(A571,'Medical Examinations'!$A$1:$L$2336,3,0)</f>
        <v>Normal weight</v>
      </c>
      <c r="I571" s="30" t="str">
        <f>VLOOKUP(A571,'Medical Examinations'!$A$1:$L$2336,5,0)</f>
        <v>Pre-diabetes</v>
      </c>
      <c r="J571" s="27" t="str">
        <f>VLOOKUP(A571,'Medical Examinations'!$A$1:$L$2336,6,0)</f>
        <v>No</v>
      </c>
      <c r="K571" s="27" t="str">
        <f>VLOOKUP(A571,'Medical Examinations'!$A$1:$L$2336,7,0)</f>
        <v>No</v>
      </c>
      <c r="L571" s="27">
        <f>VLOOKUP(A571,'Medical Examinations'!$A$1:$L$2336,10,0)</f>
        <v>1</v>
      </c>
      <c r="M571" s="27" t="str">
        <f>VLOOKUP(A571,'Medical Examinations'!$A$1:$L$2336,12,0)</f>
        <v>yes</v>
      </c>
      <c r="N571" s="27" t="str">
        <f>VLOOKUP(A571,'Medical Examinations'!$A$1:$L$2336,8,0)</f>
        <v>No</v>
      </c>
      <c r="O571" s="29">
        <f>VLOOKUP(A571,'Hospitalisation Details'!$A$1:$T$2344,12,0)</f>
        <v>17361.77</v>
      </c>
      <c r="P571" s="29" t="str">
        <f>VLOOKUP(A571,'Hospitalisation Details'!$A$1:$T$2344,15,0)</f>
        <v>tier - 2</v>
      </c>
      <c r="Q571" s="29" t="str">
        <f>VLOOKUP(A571,'Hospitalisation Details'!$A$1:$T$2344,18,0)</f>
        <v>tier - 1</v>
      </c>
      <c r="R571" s="29" t="str">
        <f>VLOOKUP(A571,'Hospitalisation Details'!$A$1:$T$2344,20,0)</f>
        <v>R1012</v>
      </c>
    </row>
    <row r="572" spans="1:18">
      <c r="A572" t="s">
        <v>1797</v>
      </c>
      <c r="B572" s="22" t="str">
        <f>VLOOKUP(A572,'Customer Names'!A572:$E$2335,4,0)</f>
        <v>Klein</v>
      </c>
      <c r="C572" s="25">
        <f>VLOOKUP(A572,'Hospitalisation Details'!$A$1:$T$2344,9,0)</f>
        <v>37926</v>
      </c>
      <c r="D572" s="26">
        <f>VLOOKUP(A572,'Hospitalisation Details'!$A$1:$T$2344,10,0)</f>
        <v>19</v>
      </c>
      <c r="E572" s="26">
        <f>VLOOKUP(A572,'Hospitalisation Details'!$A$1:$T$2344,11,0)</f>
        <v>0</v>
      </c>
      <c r="F572" s="28">
        <f>VLOOKUP(A572,'Medical Examinations'!$A$1:$L$2336,2,0)</f>
        <v>29.07</v>
      </c>
      <c r="G572" s="28">
        <f>VLOOKUP(A572,'Medical Examinations'!$A$1:$L$2336,4,0)</f>
        <v>5.12</v>
      </c>
      <c r="H572" s="30" t="str">
        <f>VLOOKUP(A572,'Medical Examinations'!$A$1:$L$2336,3,0)</f>
        <v>Overweight</v>
      </c>
      <c r="I572" s="30" t="str">
        <f>VLOOKUP(A572,'Medical Examinations'!$A$1:$L$2336,5,0)</f>
        <v>Normal</v>
      </c>
      <c r="J572" s="27" t="str">
        <f>VLOOKUP(A572,'Medical Examinations'!$A$1:$L$2336,6,0)</f>
        <v>No</v>
      </c>
      <c r="K572" s="27" t="str">
        <f>VLOOKUP(A572,'Medical Examinations'!$A$1:$L$2336,7,0)</f>
        <v>No</v>
      </c>
      <c r="L572" s="27">
        <f>VLOOKUP(A572,'Medical Examinations'!$A$1:$L$2336,10,0)</f>
        <v>1</v>
      </c>
      <c r="M572" s="27" t="str">
        <f>VLOOKUP(A572,'Medical Examinations'!$A$1:$L$2336,12,0)</f>
        <v>yes</v>
      </c>
      <c r="N572" s="27" t="str">
        <f>VLOOKUP(A572,'Medical Examinations'!$A$1:$L$2336,8,0)</f>
        <v>Yes</v>
      </c>
      <c r="O572" s="29">
        <f>VLOOKUP(A572,'Hospitalisation Details'!$A$1:$T$2344,12,0)</f>
        <v>17352.68</v>
      </c>
      <c r="P572" s="29" t="str">
        <f>VLOOKUP(A572,'Hospitalisation Details'!$A$1:$T$2344,15,0)</f>
        <v>tier - 2</v>
      </c>
      <c r="Q572" s="29" t="str">
        <f>VLOOKUP(A572,'Hospitalisation Details'!$A$1:$T$2344,18,0)</f>
        <v>tier - 3</v>
      </c>
      <c r="R572" s="29" t="str">
        <f>VLOOKUP(A572,'Hospitalisation Details'!$A$1:$T$2344,20,0)</f>
        <v>R1012</v>
      </c>
    </row>
    <row r="573" spans="1:18">
      <c r="A573" t="s">
        <v>1796</v>
      </c>
      <c r="B573" s="22" t="str">
        <f>VLOOKUP(A573,'Customer Names'!A573:$E$2335,4,0)</f>
        <v>Eusebio</v>
      </c>
      <c r="C573" s="25">
        <f>VLOOKUP(A573,'Hospitalisation Details'!$A$1:$T$2344,9,0)</f>
        <v>23204</v>
      </c>
      <c r="D573" s="26">
        <f>VLOOKUP(A573,'Hospitalisation Details'!$A$1:$T$2344,10,0)</f>
        <v>59</v>
      </c>
      <c r="E573" s="26">
        <f>VLOOKUP(A573,'Hospitalisation Details'!$A$1:$T$2344,11,0)</f>
        <v>0</v>
      </c>
      <c r="F573" s="28">
        <f>VLOOKUP(A573,'Medical Examinations'!$A$1:$L$2336,2,0)</f>
        <v>42.02</v>
      </c>
      <c r="G573" s="28">
        <f>VLOOKUP(A573,'Medical Examinations'!$A$1:$L$2336,4,0)</f>
        <v>9.9499999999999993</v>
      </c>
      <c r="H573" s="30" t="str">
        <f>VLOOKUP(A573,'Medical Examinations'!$A$1:$L$2336,3,0)</f>
        <v>Obesity</v>
      </c>
      <c r="I573" s="30" t="str">
        <f>VLOOKUP(A573,'Medical Examinations'!$A$1:$L$2336,5,0)</f>
        <v>Diabetes</v>
      </c>
      <c r="J573" s="27" t="str">
        <f>VLOOKUP(A573,'Medical Examinations'!$A$1:$L$2336,6,0)</f>
        <v>yes</v>
      </c>
      <c r="K573" s="27" t="str">
        <f>VLOOKUP(A573,'Medical Examinations'!$A$1:$L$2336,7,0)</f>
        <v>No</v>
      </c>
      <c r="L573" s="27">
        <f>VLOOKUP(A573,'Medical Examinations'!$A$1:$L$2336,10,0)</f>
        <v>1</v>
      </c>
      <c r="M573" s="27" t="str">
        <f>VLOOKUP(A573,'Medical Examinations'!$A$1:$L$2336,12,0)</f>
        <v>No</v>
      </c>
      <c r="N573" s="27" t="str">
        <f>VLOOKUP(A573,'Medical Examinations'!$A$1:$L$2336,8,0)</f>
        <v>Yes</v>
      </c>
      <c r="O573" s="29">
        <f>VLOOKUP(A573,'Hospitalisation Details'!$A$1:$T$2344,12,0)</f>
        <v>17337.580000000002</v>
      </c>
      <c r="P573" s="29" t="str">
        <f>VLOOKUP(A573,'Hospitalisation Details'!$A$1:$T$2344,15,0)</f>
        <v>tier - 2</v>
      </c>
      <c r="Q573" s="29" t="str">
        <f>VLOOKUP(A573,'Hospitalisation Details'!$A$1:$T$2344,18,0)</f>
        <v>tier - 3</v>
      </c>
      <c r="R573" s="29" t="str">
        <f>VLOOKUP(A573,'Hospitalisation Details'!$A$1:$T$2344,20,0)</f>
        <v>R1023</v>
      </c>
    </row>
    <row r="574" spans="1:18">
      <c r="A574" t="s">
        <v>1795</v>
      </c>
      <c r="B574" s="22" t="str">
        <f>VLOOKUP(A574,'Customer Names'!A574:$E$2335,4,0)</f>
        <v>Szolosi</v>
      </c>
      <c r="C574" s="25">
        <f>VLOOKUP(A574,'Hospitalisation Details'!$A$1:$T$2344,9,0)</f>
        <v>27631</v>
      </c>
      <c r="D574" s="26">
        <f>VLOOKUP(A574,'Hospitalisation Details'!$A$1:$T$2344,10,0)</f>
        <v>47</v>
      </c>
      <c r="E574" s="26">
        <f>VLOOKUP(A574,'Hospitalisation Details'!$A$1:$T$2344,11,0)</f>
        <v>1</v>
      </c>
      <c r="F574" s="28">
        <f>VLOOKUP(A574,'Medical Examinations'!$A$1:$L$2336,2,0)</f>
        <v>49.07</v>
      </c>
      <c r="G574" s="28">
        <f>VLOOKUP(A574,'Medical Examinations'!$A$1:$L$2336,4,0)</f>
        <v>9.08</v>
      </c>
      <c r="H574" s="30" t="str">
        <f>VLOOKUP(A574,'Medical Examinations'!$A$1:$L$2336,3,0)</f>
        <v>Obesity</v>
      </c>
      <c r="I574" s="30" t="str">
        <f>VLOOKUP(A574,'Medical Examinations'!$A$1:$L$2336,5,0)</f>
        <v>Diabetes</v>
      </c>
      <c r="J574" s="27" t="str">
        <f>VLOOKUP(A574,'Medical Examinations'!$A$1:$L$2336,6,0)</f>
        <v>yes</v>
      </c>
      <c r="K574" s="27" t="str">
        <f>VLOOKUP(A574,'Medical Examinations'!$A$1:$L$2336,7,0)</f>
        <v>No</v>
      </c>
      <c r="L574" s="27">
        <f>VLOOKUP(A574,'Medical Examinations'!$A$1:$L$2336,10,0)</f>
        <v>1</v>
      </c>
      <c r="M574" s="27" t="str">
        <f>VLOOKUP(A574,'Medical Examinations'!$A$1:$L$2336,12,0)</f>
        <v>No</v>
      </c>
      <c r="N574" s="27" t="str">
        <f>VLOOKUP(A574,'Medical Examinations'!$A$1:$L$2336,8,0)</f>
        <v>No</v>
      </c>
      <c r="O574" s="29">
        <f>VLOOKUP(A574,'Hospitalisation Details'!$A$1:$T$2344,12,0)</f>
        <v>17253.43</v>
      </c>
      <c r="P574" s="29" t="str">
        <f>VLOOKUP(A574,'Hospitalisation Details'!$A$1:$T$2344,15,0)</f>
        <v>tier - 2</v>
      </c>
      <c r="Q574" s="29" t="str">
        <f>VLOOKUP(A574,'Hospitalisation Details'!$A$1:$T$2344,18,0)</f>
        <v>tier - 3</v>
      </c>
      <c r="R574" s="29" t="str">
        <f>VLOOKUP(A574,'Hospitalisation Details'!$A$1:$T$2344,20,0)</f>
        <v>R1026</v>
      </c>
    </row>
    <row r="575" spans="1:18">
      <c r="A575" t="s">
        <v>1794</v>
      </c>
      <c r="B575" s="22" t="str">
        <f>VLOOKUP(A575,'Customer Names'!A575:$E$2335,4,0)</f>
        <v>Butler</v>
      </c>
      <c r="C575" s="25">
        <f>VLOOKUP(A575,'Hospitalisation Details'!$A$1:$T$2344,9,0)</f>
        <v>30246</v>
      </c>
      <c r="D575" s="26">
        <f>VLOOKUP(A575,'Hospitalisation Details'!$A$1:$T$2344,10,0)</f>
        <v>40</v>
      </c>
      <c r="E575" s="26">
        <f>VLOOKUP(A575,'Hospitalisation Details'!$A$1:$T$2344,11,0)</f>
        <v>1</v>
      </c>
      <c r="F575" s="28">
        <f>VLOOKUP(A575,'Medical Examinations'!$A$1:$L$2336,2,0)</f>
        <v>19.8</v>
      </c>
      <c r="G575" s="28">
        <f>VLOOKUP(A575,'Medical Examinations'!$A$1:$L$2336,4,0)</f>
        <v>4.82</v>
      </c>
      <c r="H575" s="30" t="str">
        <f>VLOOKUP(A575,'Medical Examinations'!$A$1:$L$2336,3,0)</f>
        <v>Normal weight</v>
      </c>
      <c r="I575" s="30" t="str">
        <f>VLOOKUP(A575,'Medical Examinations'!$A$1:$L$2336,5,0)</f>
        <v>Normal</v>
      </c>
      <c r="J575" s="27" t="str">
        <f>VLOOKUP(A575,'Medical Examinations'!$A$1:$L$2336,6,0)</f>
        <v>No</v>
      </c>
      <c r="K575" s="27" t="str">
        <f>VLOOKUP(A575,'Medical Examinations'!$A$1:$L$2336,7,0)</f>
        <v>No</v>
      </c>
      <c r="L575" s="27">
        <f>VLOOKUP(A575,'Medical Examinations'!$A$1:$L$2336,10,0)</f>
        <v>0</v>
      </c>
      <c r="M575" s="27" t="str">
        <f>VLOOKUP(A575,'Medical Examinations'!$A$1:$L$2336,12,0)</f>
        <v>yes</v>
      </c>
      <c r="N575" s="27" t="str">
        <f>VLOOKUP(A575,'Medical Examinations'!$A$1:$L$2336,8,0)</f>
        <v>No</v>
      </c>
      <c r="O575" s="29">
        <f>VLOOKUP(A575,'Hospitalisation Details'!$A$1:$T$2344,12,0)</f>
        <v>17179.52</v>
      </c>
      <c r="P575" s="29" t="str">
        <f>VLOOKUP(A575,'Hospitalisation Details'!$A$1:$T$2344,15,0)</f>
        <v>tier - 2</v>
      </c>
      <c r="Q575" s="29" t="str">
        <f>VLOOKUP(A575,'Hospitalisation Details'!$A$1:$T$2344,18,0)</f>
        <v>tier - 1</v>
      </c>
      <c r="R575" s="29" t="str">
        <f>VLOOKUP(A575,'Hospitalisation Details'!$A$1:$T$2344,20,0)</f>
        <v>R1013</v>
      </c>
    </row>
    <row r="576" spans="1:18">
      <c r="A576" t="s">
        <v>1793</v>
      </c>
      <c r="B576" s="22" t="str">
        <f>VLOOKUP(A576,'Customer Names'!A576:$E$2335,4,0)</f>
        <v>Fukuchi</v>
      </c>
      <c r="C576" s="25">
        <f>VLOOKUP(A576,'Hospitalisation Details'!$A$1:$T$2344,9,0)</f>
        <v>38217</v>
      </c>
      <c r="D576" s="26">
        <f>VLOOKUP(A576,'Hospitalisation Details'!$A$1:$T$2344,10,0)</f>
        <v>18</v>
      </c>
      <c r="E576" s="26">
        <f>VLOOKUP(A576,'Hospitalisation Details'!$A$1:$T$2344,11,0)</f>
        <v>1</v>
      </c>
      <c r="F576" s="28">
        <f>VLOOKUP(A576,'Medical Examinations'!$A$1:$L$2336,2,0)</f>
        <v>27.36</v>
      </c>
      <c r="G576" s="28">
        <f>VLOOKUP(A576,'Medical Examinations'!$A$1:$L$2336,4,0)</f>
        <v>4.6500000000000004</v>
      </c>
      <c r="H576" s="30" t="str">
        <f>VLOOKUP(A576,'Medical Examinations'!$A$1:$L$2336,3,0)</f>
        <v>Overweight</v>
      </c>
      <c r="I576" s="30" t="str">
        <f>VLOOKUP(A576,'Medical Examinations'!$A$1:$L$2336,5,0)</f>
        <v>Normal</v>
      </c>
      <c r="J576" s="27" t="str">
        <f>VLOOKUP(A576,'Medical Examinations'!$A$1:$L$2336,6,0)</f>
        <v>No</v>
      </c>
      <c r="K576" s="27" t="str">
        <f>VLOOKUP(A576,'Medical Examinations'!$A$1:$L$2336,7,0)</f>
        <v>yes</v>
      </c>
      <c r="L576" s="27">
        <f>VLOOKUP(A576,'Medical Examinations'!$A$1:$L$2336,10,0)</f>
        <v>1</v>
      </c>
      <c r="M576" s="27" t="str">
        <f>VLOOKUP(A576,'Medical Examinations'!$A$1:$L$2336,12,0)</f>
        <v>yes</v>
      </c>
      <c r="N576" s="27" t="str">
        <f>VLOOKUP(A576,'Medical Examinations'!$A$1:$L$2336,8,0)</f>
        <v>No</v>
      </c>
      <c r="O576" s="29">
        <f>VLOOKUP(A576,'Hospitalisation Details'!$A$1:$T$2344,12,0)</f>
        <v>17178.68</v>
      </c>
      <c r="P576" s="29" t="str">
        <f>VLOOKUP(A576,'Hospitalisation Details'!$A$1:$T$2344,15,0)</f>
        <v>tier - 2</v>
      </c>
      <c r="Q576" s="29" t="str">
        <f>VLOOKUP(A576,'Hospitalisation Details'!$A$1:$T$2344,18,0)</f>
        <v>tier - 2</v>
      </c>
      <c r="R576" s="29" t="str">
        <f>VLOOKUP(A576,'Hospitalisation Details'!$A$1:$T$2344,20,0)</f>
        <v>R1019</v>
      </c>
    </row>
    <row r="577" spans="1:18">
      <c r="A577" t="s">
        <v>1792</v>
      </c>
      <c r="B577" s="22" t="str">
        <f>VLOOKUP(A577,'Customer Names'!A577:$E$2335,4,0)</f>
        <v>Drucker</v>
      </c>
      <c r="C577" s="25">
        <f>VLOOKUP(A577,'Hospitalisation Details'!$A$1:$T$2344,9,0)</f>
        <v>23535</v>
      </c>
      <c r="D577" s="26">
        <f>VLOOKUP(A577,'Hospitalisation Details'!$A$1:$T$2344,10,0)</f>
        <v>59</v>
      </c>
      <c r="E577" s="26">
        <f>VLOOKUP(A577,'Hospitalisation Details'!$A$1:$T$2344,11,0)</f>
        <v>0</v>
      </c>
      <c r="F577" s="28">
        <f>VLOOKUP(A577,'Medical Examinations'!$A$1:$L$2336,2,0)</f>
        <v>42.95</v>
      </c>
      <c r="G577" s="28">
        <f>VLOOKUP(A577,'Medical Examinations'!$A$1:$L$2336,4,0)</f>
        <v>5.16</v>
      </c>
      <c r="H577" s="30" t="str">
        <f>VLOOKUP(A577,'Medical Examinations'!$A$1:$L$2336,3,0)</f>
        <v>Obesity</v>
      </c>
      <c r="I577" s="30" t="str">
        <f>VLOOKUP(A577,'Medical Examinations'!$A$1:$L$2336,5,0)</f>
        <v>Normal</v>
      </c>
      <c r="J577" s="27" t="str">
        <f>VLOOKUP(A577,'Medical Examinations'!$A$1:$L$2336,6,0)</f>
        <v>yes</v>
      </c>
      <c r="K577" s="27" t="str">
        <f>VLOOKUP(A577,'Medical Examinations'!$A$1:$L$2336,7,0)</f>
        <v>No</v>
      </c>
      <c r="L577" s="27">
        <f>VLOOKUP(A577,'Medical Examinations'!$A$1:$L$2336,10,0)</f>
        <v>1</v>
      </c>
      <c r="M577" s="27" t="str">
        <f>VLOOKUP(A577,'Medical Examinations'!$A$1:$L$2336,12,0)</f>
        <v>No</v>
      </c>
      <c r="N577" s="27" t="str">
        <f>VLOOKUP(A577,'Medical Examinations'!$A$1:$L$2336,8,0)</f>
        <v>No</v>
      </c>
      <c r="O577" s="29">
        <f>VLOOKUP(A577,'Hospitalisation Details'!$A$1:$T$2344,12,0)</f>
        <v>17174.52</v>
      </c>
      <c r="P577" s="29" t="str">
        <f>VLOOKUP(A577,'Hospitalisation Details'!$A$1:$T$2344,15,0)</f>
        <v>tier - 2</v>
      </c>
      <c r="Q577" s="29" t="str">
        <f>VLOOKUP(A577,'Hospitalisation Details'!$A$1:$T$2344,18,0)</f>
        <v>tier - 2</v>
      </c>
      <c r="R577" s="29" t="str">
        <f>VLOOKUP(A577,'Hospitalisation Details'!$A$1:$T$2344,20,0)</f>
        <v>R1012</v>
      </c>
    </row>
    <row r="578" spans="1:18">
      <c r="A578" t="s">
        <v>1791</v>
      </c>
      <c r="B578" s="22" t="str">
        <f>VLOOKUP(A578,'Customer Names'!A578:$E$2335,4,0)</f>
        <v>Aziz</v>
      </c>
      <c r="C578" s="25">
        <f>VLOOKUP(A578,'Hospitalisation Details'!$A$1:$T$2344,9,0)</f>
        <v>24001</v>
      </c>
      <c r="D578" s="26">
        <f>VLOOKUP(A578,'Hospitalisation Details'!$A$1:$T$2344,10,0)</f>
        <v>57</v>
      </c>
      <c r="E578" s="26">
        <f>VLOOKUP(A578,'Hospitalisation Details'!$A$1:$T$2344,11,0)</f>
        <v>0</v>
      </c>
      <c r="F578" s="28">
        <f>VLOOKUP(A578,'Medical Examinations'!$A$1:$L$2336,2,0)</f>
        <v>42.66</v>
      </c>
      <c r="G578" s="28">
        <f>VLOOKUP(A578,'Medical Examinations'!$A$1:$L$2336,4,0)</f>
        <v>10.44</v>
      </c>
      <c r="H578" s="30" t="str">
        <f>VLOOKUP(A578,'Medical Examinations'!$A$1:$L$2336,3,0)</f>
        <v>Obesity</v>
      </c>
      <c r="I578" s="30" t="str">
        <f>VLOOKUP(A578,'Medical Examinations'!$A$1:$L$2336,5,0)</f>
        <v>Diabetes</v>
      </c>
      <c r="J578" s="27" t="str">
        <f>VLOOKUP(A578,'Medical Examinations'!$A$1:$L$2336,6,0)</f>
        <v>No</v>
      </c>
      <c r="K578" s="27" t="str">
        <f>VLOOKUP(A578,'Medical Examinations'!$A$1:$L$2336,7,0)</f>
        <v>No</v>
      </c>
      <c r="L578" s="27">
        <f>VLOOKUP(A578,'Medical Examinations'!$A$1:$L$2336,10,0)</f>
        <v>0</v>
      </c>
      <c r="M578" s="27" t="str">
        <f>VLOOKUP(A578,'Medical Examinations'!$A$1:$L$2336,12,0)</f>
        <v>No</v>
      </c>
      <c r="N578" s="27" t="str">
        <f>VLOOKUP(A578,'Medical Examinations'!$A$1:$L$2336,8,0)</f>
        <v>No</v>
      </c>
      <c r="O578" s="29">
        <f>VLOOKUP(A578,'Hospitalisation Details'!$A$1:$T$2344,12,0)</f>
        <v>17172.27</v>
      </c>
      <c r="P578" s="29" t="str">
        <f>VLOOKUP(A578,'Hospitalisation Details'!$A$1:$T$2344,15,0)</f>
        <v>tier - 2</v>
      </c>
      <c r="Q578" s="29" t="str">
        <f>VLOOKUP(A578,'Hospitalisation Details'!$A$1:$T$2344,18,0)</f>
        <v>tier - 2</v>
      </c>
      <c r="R578" s="29" t="str">
        <f>VLOOKUP(A578,'Hospitalisation Details'!$A$1:$T$2344,20,0)</f>
        <v>R1026</v>
      </c>
    </row>
    <row r="579" spans="1:18">
      <c r="A579" t="s">
        <v>1790</v>
      </c>
      <c r="B579" s="22" t="str">
        <f>VLOOKUP(A579,'Customer Names'!A579:$E$2335,4,0)</f>
        <v>Pak</v>
      </c>
      <c r="C579" s="25">
        <f>VLOOKUP(A579,'Hospitalisation Details'!$A$1:$T$2344,9,0)</f>
        <v>35949</v>
      </c>
      <c r="D579" s="26">
        <f>VLOOKUP(A579,'Hospitalisation Details'!$A$1:$T$2344,10,0)</f>
        <v>25</v>
      </c>
      <c r="E579" s="26">
        <f>VLOOKUP(A579,'Hospitalisation Details'!$A$1:$T$2344,11,0)</f>
        <v>4</v>
      </c>
      <c r="F579" s="28">
        <f>VLOOKUP(A579,'Medical Examinations'!$A$1:$L$2336,2,0)</f>
        <v>33.630000000000003</v>
      </c>
      <c r="G579" s="28">
        <f>VLOOKUP(A579,'Medical Examinations'!$A$1:$L$2336,4,0)</f>
        <v>5.69</v>
      </c>
      <c r="H579" s="30" t="str">
        <f>VLOOKUP(A579,'Medical Examinations'!$A$1:$L$2336,3,0)</f>
        <v>Obesity</v>
      </c>
      <c r="I579" s="30" t="str">
        <f>VLOOKUP(A579,'Medical Examinations'!$A$1:$L$2336,5,0)</f>
        <v>Normal</v>
      </c>
      <c r="J579" s="27" t="str">
        <f>VLOOKUP(A579,'Medical Examinations'!$A$1:$L$2336,6,0)</f>
        <v>No</v>
      </c>
      <c r="K579" s="27" t="str">
        <f>VLOOKUP(A579,'Medical Examinations'!$A$1:$L$2336,7,0)</f>
        <v>No</v>
      </c>
      <c r="L579" s="27">
        <f>VLOOKUP(A579,'Medical Examinations'!$A$1:$L$2336,10,0)</f>
        <v>1</v>
      </c>
      <c r="M579" s="27" t="str">
        <f>VLOOKUP(A579,'Medical Examinations'!$A$1:$L$2336,12,0)</f>
        <v>No</v>
      </c>
      <c r="N579" s="27" t="str">
        <f>VLOOKUP(A579,'Medical Examinations'!$A$1:$L$2336,8,0)</f>
        <v>No</v>
      </c>
      <c r="O579" s="29">
        <f>VLOOKUP(A579,'Hospitalisation Details'!$A$1:$T$2344,12,0)</f>
        <v>17128.43</v>
      </c>
      <c r="P579" s="29" t="str">
        <f>VLOOKUP(A579,'Hospitalisation Details'!$A$1:$T$2344,15,0)</f>
        <v>tier - 2</v>
      </c>
      <c r="Q579" s="29" t="str">
        <f>VLOOKUP(A579,'Hospitalisation Details'!$A$1:$T$2344,18,0)</f>
        <v>tier - 3</v>
      </c>
      <c r="R579" s="29" t="str">
        <f>VLOOKUP(A579,'Hospitalisation Details'!$A$1:$T$2344,20,0)</f>
        <v>R1016</v>
      </c>
    </row>
    <row r="580" spans="1:18">
      <c r="A580" t="s">
        <v>1789</v>
      </c>
      <c r="B580" s="22" t="str">
        <f>VLOOKUP(A580,'Customer Names'!A580:$E$2335,4,0)</f>
        <v>Kieta</v>
      </c>
      <c r="C580" s="25">
        <f>VLOOKUP(A580,'Hospitalisation Details'!$A$1:$T$2344,9,0)</f>
        <v>37435</v>
      </c>
      <c r="D580" s="26">
        <f>VLOOKUP(A580,'Hospitalisation Details'!$A$1:$T$2344,10,0)</f>
        <v>20</v>
      </c>
      <c r="E580" s="26">
        <f>VLOOKUP(A580,'Hospitalisation Details'!$A$1:$T$2344,11,0)</f>
        <v>1</v>
      </c>
      <c r="F580" s="28">
        <f>VLOOKUP(A580,'Medical Examinations'!$A$1:$L$2336,2,0)</f>
        <v>26.84</v>
      </c>
      <c r="G580" s="28">
        <f>VLOOKUP(A580,'Medical Examinations'!$A$1:$L$2336,4,0)</f>
        <v>6.5</v>
      </c>
      <c r="H580" s="30" t="str">
        <f>VLOOKUP(A580,'Medical Examinations'!$A$1:$L$2336,3,0)</f>
        <v>Overweight</v>
      </c>
      <c r="I580" s="30" t="str">
        <f>VLOOKUP(A580,'Medical Examinations'!$A$1:$L$2336,5,0)</f>
        <v>Diabetes</v>
      </c>
      <c r="J580" s="27" t="str">
        <f>VLOOKUP(A580,'Medical Examinations'!$A$1:$L$2336,6,0)</f>
        <v>No</v>
      </c>
      <c r="K580" s="27" t="str">
        <f>VLOOKUP(A580,'Medical Examinations'!$A$1:$L$2336,7,0)</f>
        <v>No</v>
      </c>
      <c r="L580" s="27">
        <f>VLOOKUP(A580,'Medical Examinations'!$A$1:$L$2336,10,0)</f>
        <v>0</v>
      </c>
      <c r="M580" s="27" t="str">
        <f>VLOOKUP(A580,'Medical Examinations'!$A$1:$L$2336,12,0)</f>
        <v>yes</v>
      </c>
      <c r="N580" s="27" t="str">
        <f>VLOOKUP(A580,'Medical Examinations'!$A$1:$L$2336,8,0)</f>
        <v>No</v>
      </c>
      <c r="O580" s="29">
        <f>VLOOKUP(A580,'Hospitalisation Details'!$A$1:$T$2344,12,0)</f>
        <v>17085.27</v>
      </c>
      <c r="P580" s="29" t="str">
        <f>VLOOKUP(A580,'Hospitalisation Details'!$A$1:$T$2344,15,0)</f>
        <v>tier - 2</v>
      </c>
      <c r="Q580" s="29" t="str">
        <f>VLOOKUP(A580,'Hospitalisation Details'!$A$1:$T$2344,18,0)</f>
        <v>tier - 3</v>
      </c>
      <c r="R580" s="29" t="str">
        <f>VLOOKUP(A580,'Hospitalisation Details'!$A$1:$T$2344,20,0)</f>
        <v>R1013</v>
      </c>
    </row>
    <row r="581" spans="1:18">
      <c r="A581" t="s">
        <v>1788</v>
      </c>
      <c r="B581" s="22" t="str">
        <f>VLOOKUP(A581,'Customer Names'!A581:$E$2335,4,0)</f>
        <v>Velez</v>
      </c>
      <c r="C581" s="25">
        <f>VLOOKUP(A581,'Hospitalisation Details'!$A$1:$T$2344,9,0)</f>
        <v>37981</v>
      </c>
      <c r="D581" s="26">
        <f>VLOOKUP(A581,'Hospitalisation Details'!$A$1:$T$2344,10,0)</f>
        <v>19</v>
      </c>
      <c r="E581" s="26">
        <f>VLOOKUP(A581,'Hospitalisation Details'!$A$1:$T$2344,11,0)</f>
        <v>0</v>
      </c>
      <c r="F581" s="28">
        <f>VLOOKUP(A581,'Medical Examinations'!$A$1:$L$2336,2,0)</f>
        <v>28.3</v>
      </c>
      <c r="G581" s="28">
        <f>VLOOKUP(A581,'Medical Examinations'!$A$1:$L$2336,4,0)</f>
        <v>5.73</v>
      </c>
      <c r="H581" s="30" t="str">
        <f>VLOOKUP(A581,'Medical Examinations'!$A$1:$L$2336,3,0)</f>
        <v>Overweight</v>
      </c>
      <c r="I581" s="30" t="str">
        <f>VLOOKUP(A581,'Medical Examinations'!$A$1:$L$2336,5,0)</f>
        <v>Pre-diabetes</v>
      </c>
      <c r="J581" s="27" t="str">
        <f>VLOOKUP(A581,'Medical Examinations'!$A$1:$L$2336,6,0)</f>
        <v>No</v>
      </c>
      <c r="K581" s="27" t="str">
        <f>VLOOKUP(A581,'Medical Examinations'!$A$1:$L$2336,7,0)</f>
        <v>No</v>
      </c>
      <c r="L581" s="27">
        <f>VLOOKUP(A581,'Medical Examinations'!$A$1:$L$2336,10,0)</f>
        <v>1</v>
      </c>
      <c r="M581" s="27" t="str">
        <f>VLOOKUP(A581,'Medical Examinations'!$A$1:$L$2336,12,0)</f>
        <v>yes</v>
      </c>
      <c r="N581" s="27" t="str">
        <f>VLOOKUP(A581,'Medical Examinations'!$A$1:$L$2336,8,0)</f>
        <v>Yes</v>
      </c>
      <c r="O581" s="29">
        <f>VLOOKUP(A581,'Hospitalisation Details'!$A$1:$T$2344,12,0)</f>
        <v>17081.080000000002</v>
      </c>
      <c r="P581" s="29" t="str">
        <f>VLOOKUP(A581,'Hospitalisation Details'!$A$1:$T$2344,15,0)</f>
        <v>tier - 2</v>
      </c>
      <c r="Q581" s="29" t="str">
        <f>VLOOKUP(A581,'Hospitalisation Details'!$A$1:$T$2344,18,0)</f>
        <v>tier - 2</v>
      </c>
      <c r="R581" s="29" t="str">
        <f>VLOOKUP(A581,'Hospitalisation Details'!$A$1:$T$2344,20,0)</f>
        <v>R1011</v>
      </c>
    </row>
    <row r="582" spans="1:18">
      <c r="A582" t="s">
        <v>1787</v>
      </c>
      <c r="B582" s="22" t="str">
        <f>VLOOKUP(A582,'Customer Names'!A582:$E$2335,4,0)</f>
        <v>Bussiere</v>
      </c>
      <c r="C582" s="25">
        <f>VLOOKUP(A582,'Hospitalisation Details'!$A$1:$T$2344,9,0)</f>
        <v>35226</v>
      </c>
      <c r="D582" s="26">
        <f>VLOOKUP(A582,'Hospitalisation Details'!$A$1:$T$2344,10,0)</f>
        <v>26</v>
      </c>
      <c r="E582" s="26">
        <f>VLOOKUP(A582,'Hospitalisation Details'!$A$1:$T$2344,11,0)</f>
        <v>0</v>
      </c>
      <c r="F582" s="28">
        <f>VLOOKUP(A582,'Medical Examinations'!$A$1:$L$2336,2,0)</f>
        <v>27.06</v>
      </c>
      <c r="G582" s="28">
        <f>VLOOKUP(A582,'Medical Examinations'!$A$1:$L$2336,4,0)</f>
        <v>5.74</v>
      </c>
      <c r="H582" s="30" t="str">
        <f>VLOOKUP(A582,'Medical Examinations'!$A$1:$L$2336,3,0)</f>
        <v>Overweight</v>
      </c>
      <c r="I582" s="30" t="str">
        <f>VLOOKUP(A582,'Medical Examinations'!$A$1:$L$2336,5,0)</f>
        <v>Pre-diabetes</v>
      </c>
      <c r="J582" s="27" t="str">
        <f>VLOOKUP(A582,'Medical Examinations'!$A$1:$L$2336,6,0)</f>
        <v>yes</v>
      </c>
      <c r="K582" s="27" t="str">
        <f>VLOOKUP(A582,'Medical Examinations'!$A$1:$L$2336,7,0)</f>
        <v>No</v>
      </c>
      <c r="L582" s="27">
        <f>VLOOKUP(A582,'Medical Examinations'!$A$1:$L$2336,10,0)</f>
        <v>0</v>
      </c>
      <c r="M582" s="27" t="str">
        <f>VLOOKUP(A582,'Medical Examinations'!$A$1:$L$2336,12,0)</f>
        <v>yes</v>
      </c>
      <c r="N582" s="27" t="str">
        <f>VLOOKUP(A582,'Medical Examinations'!$A$1:$L$2336,8,0)</f>
        <v>No</v>
      </c>
      <c r="O582" s="29">
        <f>VLOOKUP(A582,'Hospitalisation Details'!$A$1:$T$2344,12,0)</f>
        <v>17043.34</v>
      </c>
      <c r="P582" s="29" t="str">
        <f>VLOOKUP(A582,'Hospitalisation Details'!$A$1:$T$2344,15,0)</f>
        <v>tier - 2</v>
      </c>
      <c r="Q582" s="29" t="str">
        <f>VLOOKUP(A582,'Hospitalisation Details'!$A$1:$T$2344,18,0)</f>
        <v>tier - 3</v>
      </c>
      <c r="R582" s="29" t="str">
        <f>VLOOKUP(A582,'Hospitalisation Details'!$A$1:$T$2344,20,0)</f>
        <v>R1013</v>
      </c>
    </row>
    <row r="583" spans="1:18">
      <c r="A583" t="s">
        <v>1786</v>
      </c>
      <c r="B583" s="22" t="str">
        <f>VLOOKUP(A583,'Customer Names'!A583:$E$2335,4,0)</f>
        <v>McCartney</v>
      </c>
      <c r="C583" s="25">
        <f>VLOOKUP(A583,'Hospitalisation Details'!$A$1:$T$2344,9,0)</f>
        <v>26167</v>
      </c>
      <c r="D583" s="26">
        <f>VLOOKUP(A583,'Hospitalisation Details'!$A$1:$T$2344,10,0)</f>
        <v>51</v>
      </c>
      <c r="E583" s="26">
        <f>VLOOKUP(A583,'Hospitalisation Details'!$A$1:$T$2344,11,0)</f>
        <v>0</v>
      </c>
      <c r="F583" s="28">
        <f>VLOOKUP(A583,'Medical Examinations'!$A$1:$L$2336,2,0)</f>
        <v>47.13</v>
      </c>
      <c r="G583" s="28">
        <f>VLOOKUP(A583,'Medical Examinations'!$A$1:$L$2336,4,0)</f>
        <v>8.6999999999999993</v>
      </c>
      <c r="H583" s="30" t="str">
        <f>VLOOKUP(A583,'Medical Examinations'!$A$1:$L$2336,3,0)</f>
        <v>Obesity</v>
      </c>
      <c r="I583" s="30" t="str">
        <f>VLOOKUP(A583,'Medical Examinations'!$A$1:$L$2336,5,0)</f>
        <v>Diabetes</v>
      </c>
      <c r="J583" s="27" t="str">
        <f>VLOOKUP(A583,'Medical Examinations'!$A$1:$L$2336,6,0)</f>
        <v>No</v>
      </c>
      <c r="K583" s="27" t="str">
        <f>VLOOKUP(A583,'Medical Examinations'!$A$1:$L$2336,7,0)</f>
        <v>No</v>
      </c>
      <c r="L583" s="27">
        <f>VLOOKUP(A583,'Medical Examinations'!$A$1:$L$2336,10,0)</f>
        <v>0</v>
      </c>
      <c r="M583" s="27" t="str">
        <f>VLOOKUP(A583,'Medical Examinations'!$A$1:$L$2336,12,0)</f>
        <v>No</v>
      </c>
      <c r="N583" s="27" t="str">
        <f>VLOOKUP(A583,'Medical Examinations'!$A$1:$L$2336,8,0)</f>
        <v>No</v>
      </c>
      <c r="O583" s="29">
        <f>VLOOKUP(A583,'Hospitalisation Details'!$A$1:$T$2344,12,0)</f>
        <v>17016.009999999998</v>
      </c>
      <c r="P583" s="29" t="str">
        <f>VLOOKUP(A583,'Hospitalisation Details'!$A$1:$T$2344,15,0)</f>
        <v>tier - 2</v>
      </c>
      <c r="Q583" s="29" t="str">
        <f>VLOOKUP(A583,'Hospitalisation Details'!$A$1:$T$2344,18,0)</f>
        <v>tier - 2</v>
      </c>
      <c r="R583" s="29" t="str">
        <f>VLOOKUP(A583,'Hospitalisation Details'!$A$1:$T$2344,20,0)</f>
        <v>R1023</v>
      </c>
    </row>
    <row r="584" spans="1:18">
      <c r="A584" t="s">
        <v>1785</v>
      </c>
      <c r="B584" s="22" t="str">
        <f>VLOOKUP(A584,'Customer Names'!A584:$E$2335,4,0)</f>
        <v>Bambauer</v>
      </c>
      <c r="C584" s="25">
        <f>VLOOKUP(A584,'Hospitalisation Details'!$A$1:$T$2344,9,0)</f>
        <v>29418</v>
      </c>
      <c r="D584" s="26">
        <f>VLOOKUP(A584,'Hospitalisation Details'!$A$1:$T$2344,10,0)</f>
        <v>42</v>
      </c>
      <c r="E584" s="26">
        <f>VLOOKUP(A584,'Hospitalisation Details'!$A$1:$T$2344,11,0)</f>
        <v>2</v>
      </c>
      <c r="F584" s="28">
        <f>VLOOKUP(A584,'Medical Examinations'!$A$1:$L$2336,2,0)</f>
        <v>51.72</v>
      </c>
      <c r="G584" s="28">
        <f>VLOOKUP(A584,'Medical Examinations'!$A$1:$L$2336,4,0)</f>
        <v>5.09</v>
      </c>
      <c r="H584" s="30" t="str">
        <f>VLOOKUP(A584,'Medical Examinations'!$A$1:$L$2336,3,0)</f>
        <v>Obesity</v>
      </c>
      <c r="I584" s="30" t="str">
        <f>VLOOKUP(A584,'Medical Examinations'!$A$1:$L$2336,5,0)</f>
        <v>Normal</v>
      </c>
      <c r="J584" s="27" t="str">
        <f>VLOOKUP(A584,'Medical Examinations'!$A$1:$L$2336,6,0)</f>
        <v>No</v>
      </c>
      <c r="K584" s="27" t="str">
        <f>VLOOKUP(A584,'Medical Examinations'!$A$1:$L$2336,7,0)</f>
        <v>No</v>
      </c>
      <c r="L584" s="27">
        <f>VLOOKUP(A584,'Medical Examinations'!$A$1:$L$2336,10,0)</f>
        <v>0</v>
      </c>
      <c r="M584" s="27" t="str">
        <f>VLOOKUP(A584,'Medical Examinations'!$A$1:$L$2336,12,0)</f>
        <v>No</v>
      </c>
      <c r="N584" s="27" t="str">
        <f>VLOOKUP(A584,'Medical Examinations'!$A$1:$L$2336,8,0)</f>
        <v>No</v>
      </c>
      <c r="O584" s="29">
        <f>VLOOKUP(A584,'Hospitalisation Details'!$A$1:$T$2344,12,0)</f>
        <v>16990.55</v>
      </c>
      <c r="P584" s="29" t="str">
        <f>VLOOKUP(A584,'Hospitalisation Details'!$A$1:$T$2344,15,0)</f>
        <v>tier - 2</v>
      </c>
      <c r="Q584" s="29" t="str">
        <f>VLOOKUP(A584,'Hospitalisation Details'!$A$1:$T$2344,18,0)</f>
        <v>tier - 3</v>
      </c>
      <c r="R584" s="29" t="str">
        <f>VLOOKUP(A584,'Hospitalisation Details'!$A$1:$T$2344,20,0)</f>
        <v>R1012</v>
      </c>
    </row>
    <row r="585" spans="1:18">
      <c r="A585" t="s">
        <v>1784</v>
      </c>
      <c r="B585" s="22" t="str">
        <f>VLOOKUP(A585,'Customer Names'!A585:$E$2335,4,0)</f>
        <v>Mertz</v>
      </c>
      <c r="C585" s="25">
        <f>VLOOKUP(A585,'Hospitalisation Details'!$A$1:$T$2344,9,0)</f>
        <v>28362</v>
      </c>
      <c r="D585" s="26">
        <f>VLOOKUP(A585,'Hospitalisation Details'!$A$1:$T$2344,10,0)</f>
        <v>45</v>
      </c>
      <c r="E585" s="26">
        <f>VLOOKUP(A585,'Hospitalisation Details'!$A$1:$T$2344,11,0)</f>
        <v>2</v>
      </c>
      <c r="F585" s="28">
        <f>VLOOKUP(A585,'Medical Examinations'!$A$1:$L$2336,2,0)</f>
        <v>48.59</v>
      </c>
      <c r="G585" s="28">
        <f>VLOOKUP(A585,'Medical Examinations'!$A$1:$L$2336,4,0)</f>
        <v>5.57</v>
      </c>
      <c r="H585" s="30" t="str">
        <f>VLOOKUP(A585,'Medical Examinations'!$A$1:$L$2336,3,0)</f>
        <v>Obesity</v>
      </c>
      <c r="I585" s="30" t="str">
        <f>VLOOKUP(A585,'Medical Examinations'!$A$1:$L$2336,5,0)</f>
        <v>Normal</v>
      </c>
      <c r="J585" s="27" t="str">
        <f>VLOOKUP(A585,'Medical Examinations'!$A$1:$L$2336,6,0)</f>
        <v>No</v>
      </c>
      <c r="K585" s="27" t="str">
        <f>VLOOKUP(A585,'Medical Examinations'!$A$1:$L$2336,7,0)</f>
        <v>No</v>
      </c>
      <c r="L585" s="27">
        <f>VLOOKUP(A585,'Medical Examinations'!$A$1:$L$2336,10,0)</f>
        <v>0</v>
      </c>
      <c r="M585" s="27" t="str">
        <f>VLOOKUP(A585,'Medical Examinations'!$A$1:$L$2336,12,0)</f>
        <v>No</v>
      </c>
      <c r="N585" s="27" t="str">
        <f>VLOOKUP(A585,'Medical Examinations'!$A$1:$L$2336,8,0)</f>
        <v>No</v>
      </c>
      <c r="O585" s="29">
        <f>VLOOKUP(A585,'Hospitalisation Details'!$A$1:$T$2344,12,0)</f>
        <v>16921.09</v>
      </c>
      <c r="P585" s="29" t="str">
        <f>VLOOKUP(A585,'Hospitalisation Details'!$A$1:$T$2344,15,0)</f>
        <v>tier - 2</v>
      </c>
      <c r="Q585" s="29" t="str">
        <f>VLOOKUP(A585,'Hospitalisation Details'!$A$1:$T$2344,18,0)</f>
        <v>tier - 3</v>
      </c>
      <c r="R585" s="29" t="str">
        <f>VLOOKUP(A585,'Hospitalisation Details'!$A$1:$T$2344,20,0)</f>
        <v>R1023</v>
      </c>
    </row>
    <row r="586" spans="1:18">
      <c r="A586" t="s">
        <v>1783</v>
      </c>
      <c r="B586" s="22" t="str">
        <f>VLOOKUP(A586,'Customer Names'!A586:$E$2335,4,0)</f>
        <v>Mason</v>
      </c>
      <c r="C586" s="25">
        <f>VLOOKUP(A586,'Hospitalisation Details'!$A$1:$T$2344,9,0)</f>
        <v>25132</v>
      </c>
      <c r="D586" s="26">
        <f>VLOOKUP(A586,'Hospitalisation Details'!$A$1:$T$2344,10,0)</f>
        <v>54</v>
      </c>
      <c r="E586" s="26">
        <f>VLOOKUP(A586,'Hospitalisation Details'!$A$1:$T$2344,11,0)</f>
        <v>0</v>
      </c>
      <c r="F586" s="28">
        <f>VLOOKUP(A586,'Medical Examinations'!$A$1:$L$2336,2,0)</f>
        <v>45.18</v>
      </c>
      <c r="G586" s="28">
        <f>VLOOKUP(A586,'Medical Examinations'!$A$1:$L$2336,4,0)</f>
        <v>10.87</v>
      </c>
      <c r="H586" s="30" t="str">
        <f>VLOOKUP(A586,'Medical Examinations'!$A$1:$L$2336,3,0)</f>
        <v>Obesity</v>
      </c>
      <c r="I586" s="30" t="str">
        <f>VLOOKUP(A586,'Medical Examinations'!$A$1:$L$2336,5,0)</f>
        <v>Diabetes</v>
      </c>
      <c r="J586" s="27" t="str">
        <f>VLOOKUP(A586,'Medical Examinations'!$A$1:$L$2336,6,0)</f>
        <v>No</v>
      </c>
      <c r="K586" s="27" t="str">
        <f>VLOOKUP(A586,'Medical Examinations'!$A$1:$L$2336,7,0)</f>
        <v>No</v>
      </c>
      <c r="L586" s="27">
        <f>VLOOKUP(A586,'Medical Examinations'!$A$1:$L$2336,10,0)</f>
        <v>0</v>
      </c>
      <c r="M586" s="27" t="str">
        <f>VLOOKUP(A586,'Medical Examinations'!$A$1:$L$2336,12,0)</f>
        <v>No</v>
      </c>
      <c r="N586" s="27" t="str">
        <f>VLOOKUP(A586,'Medical Examinations'!$A$1:$L$2336,8,0)</f>
        <v>No</v>
      </c>
      <c r="O586" s="29">
        <f>VLOOKUP(A586,'Hospitalisation Details'!$A$1:$T$2344,12,0)</f>
        <v>16903.5</v>
      </c>
      <c r="P586" s="29" t="str">
        <f>VLOOKUP(A586,'Hospitalisation Details'!$A$1:$T$2344,15,0)</f>
        <v>tier - 2</v>
      </c>
      <c r="Q586" s="29" t="str">
        <f>VLOOKUP(A586,'Hospitalisation Details'!$A$1:$T$2344,18,0)</f>
        <v>tier - 3</v>
      </c>
      <c r="R586" s="29" t="str">
        <f>VLOOKUP(A586,'Hospitalisation Details'!$A$1:$T$2344,20,0)</f>
        <v>R1012</v>
      </c>
    </row>
    <row r="587" spans="1:18">
      <c r="A587" t="s">
        <v>1782</v>
      </c>
      <c r="B587" s="22" t="str">
        <f>VLOOKUP(A587,'Customer Names'!A587:$E$2335,4,0)</f>
        <v>Rotich</v>
      </c>
      <c r="C587" s="25">
        <f>VLOOKUP(A587,'Hospitalisation Details'!$A$1:$T$2344,9,0)</f>
        <v>37874</v>
      </c>
      <c r="D587" s="26">
        <f>VLOOKUP(A587,'Hospitalisation Details'!$A$1:$T$2344,10,0)</f>
        <v>19</v>
      </c>
      <c r="E587" s="26">
        <f>VLOOKUP(A587,'Hospitalisation Details'!$A$1:$T$2344,11,0)</f>
        <v>0</v>
      </c>
      <c r="F587" s="28">
        <f>VLOOKUP(A587,'Medical Examinations'!$A$1:$L$2336,2,0)</f>
        <v>27.9</v>
      </c>
      <c r="G587" s="28">
        <f>VLOOKUP(A587,'Medical Examinations'!$A$1:$L$2336,4,0)</f>
        <v>6.02</v>
      </c>
      <c r="H587" s="30" t="str">
        <f>VLOOKUP(A587,'Medical Examinations'!$A$1:$L$2336,3,0)</f>
        <v>Overweight</v>
      </c>
      <c r="I587" s="30" t="str">
        <f>VLOOKUP(A587,'Medical Examinations'!$A$1:$L$2336,5,0)</f>
        <v>Pre-diabetes</v>
      </c>
      <c r="J587" s="27" t="str">
        <f>VLOOKUP(A587,'Medical Examinations'!$A$1:$L$2336,6,0)</f>
        <v>No</v>
      </c>
      <c r="K587" s="27" t="str">
        <f>VLOOKUP(A587,'Medical Examinations'!$A$1:$L$2336,7,0)</f>
        <v>No</v>
      </c>
      <c r="L587" s="27">
        <f>VLOOKUP(A587,'Medical Examinations'!$A$1:$L$2336,10,0)</f>
        <v>1</v>
      </c>
      <c r="M587" s="27" t="str">
        <f>VLOOKUP(A587,'Medical Examinations'!$A$1:$L$2336,12,0)</f>
        <v>yes</v>
      </c>
      <c r="N587" s="27" t="str">
        <f>VLOOKUP(A587,'Medical Examinations'!$A$1:$L$2336,8,0)</f>
        <v>Yes</v>
      </c>
      <c r="O587" s="29">
        <f>VLOOKUP(A587,'Hospitalisation Details'!$A$1:$T$2344,12,0)</f>
        <v>16884.919999999998</v>
      </c>
      <c r="P587" s="29" t="str">
        <f>VLOOKUP(A587,'Hospitalisation Details'!$A$1:$T$2344,15,0)</f>
        <v>tier - 2</v>
      </c>
      <c r="Q587" s="29" t="str">
        <f>VLOOKUP(A587,'Hospitalisation Details'!$A$1:$T$2344,18,0)</f>
        <v>tier - 2</v>
      </c>
      <c r="R587" s="29" t="str">
        <f>VLOOKUP(A587,'Hospitalisation Details'!$A$1:$T$2344,20,0)</f>
        <v>R1011</v>
      </c>
    </row>
    <row r="588" spans="1:18">
      <c r="A588" t="s">
        <v>1781</v>
      </c>
      <c r="B588" s="22" t="str">
        <f>VLOOKUP(A588,'Customer Names'!A588:$E$2335,4,0)</f>
        <v>Fetzer</v>
      </c>
      <c r="C588" s="25">
        <f>VLOOKUP(A588,'Hospitalisation Details'!$A$1:$T$2344,9,0)</f>
        <v>27249</v>
      </c>
      <c r="D588" s="26">
        <f>VLOOKUP(A588,'Hospitalisation Details'!$A$1:$T$2344,10,0)</f>
        <v>48</v>
      </c>
      <c r="E588" s="26">
        <f>VLOOKUP(A588,'Hospitalisation Details'!$A$1:$T$2344,11,0)</f>
        <v>0</v>
      </c>
      <c r="F588" s="28">
        <f>VLOOKUP(A588,'Medical Examinations'!$A$1:$L$2336,2,0)</f>
        <v>51.33</v>
      </c>
      <c r="G588" s="28">
        <f>VLOOKUP(A588,'Medical Examinations'!$A$1:$L$2336,4,0)</f>
        <v>7</v>
      </c>
      <c r="H588" s="30" t="str">
        <f>VLOOKUP(A588,'Medical Examinations'!$A$1:$L$2336,3,0)</f>
        <v>Obesity</v>
      </c>
      <c r="I588" s="30" t="str">
        <f>VLOOKUP(A588,'Medical Examinations'!$A$1:$L$2336,5,0)</f>
        <v>Diabetes</v>
      </c>
      <c r="J588" s="27" t="str">
        <f>VLOOKUP(A588,'Medical Examinations'!$A$1:$L$2336,6,0)</f>
        <v>No</v>
      </c>
      <c r="K588" s="27" t="str">
        <f>VLOOKUP(A588,'Medical Examinations'!$A$1:$L$2336,7,0)</f>
        <v>No</v>
      </c>
      <c r="L588" s="27">
        <f>VLOOKUP(A588,'Medical Examinations'!$A$1:$L$2336,10,0)</f>
        <v>0</v>
      </c>
      <c r="M588" s="27" t="str">
        <f>VLOOKUP(A588,'Medical Examinations'!$A$1:$L$2336,12,0)</f>
        <v>No</v>
      </c>
      <c r="N588" s="27" t="str">
        <f>VLOOKUP(A588,'Medical Examinations'!$A$1:$L$2336,8,0)</f>
        <v>No</v>
      </c>
      <c r="O588" s="29">
        <f>VLOOKUP(A588,'Hospitalisation Details'!$A$1:$T$2344,12,0)</f>
        <v>16841.32</v>
      </c>
      <c r="P588" s="29" t="str">
        <f>VLOOKUP(A588,'Hospitalisation Details'!$A$1:$T$2344,15,0)</f>
        <v>tier - 2</v>
      </c>
      <c r="Q588" s="29" t="str">
        <f>VLOOKUP(A588,'Hospitalisation Details'!$A$1:$T$2344,18,0)</f>
        <v>tier - 3</v>
      </c>
      <c r="R588" s="29" t="str">
        <f>VLOOKUP(A588,'Hospitalisation Details'!$A$1:$T$2344,20,0)</f>
        <v>R1011</v>
      </c>
    </row>
    <row r="589" spans="1:18">
      <c r="A589" t="s">
        <v>1780</v>
      </c>
      <c r="B589" s="22" t="str">
        <f>VLOOKUP(A589,'Customer Names'!A589:$E$2335,4,0)</f>
        <v>Mattis</v>
      </c>
      <c r="C589" s="25">
        <f>VLOOKUP(A589,'Hospitalisation Details'!$A$1:$T$2344,9,0)</f>
        <v>34991</v>
      </c>
      <c r="D589" s="26">
        <f>VLOOKUP(A589,'Hospitalisation Details'!$A$1:$T$2344,10,0)</f>
        <v>27</v>
      </c>
      <c r="E589" s="26">
        <f>VLOOKUP(A589,'Hospitalisation Details'!$A$1:$T$2344,11,0)</f>
        <v>1</v>
      </c>
      <c r="F589" s="28">
        <f>VLOOKUP(A589,'Medical Examinations'!$A$1:$L$2336,2,0)</f>
        <v>30.59</v>
      </c>
      <c r="G589" s="28">
        <f>VLOOKUP(A589,'Medical Examinations'!$A$1:$L$2336,4,0)</f>
        <v>5.56</v>
      </c>
      <c r="H589" s="30" t="str">
        <f>VLOOKUP(A589,'Medical Examinations'!$A$1:$L$2336,3,0)</f>
        <v>Obesity</v>
      </c>
      <c r="I589" s="30" t="str">
        <f>VLOOKUP(A589,'Medical Examinations'!$A$1:$L$2336,5,0)</f>
        <v>Normal</v>
      </c>
      <c r="J589" s="27" t="str">
        <f>VLOOKUP(A589,'Medical Examinations'!$A$1:$L$2336,6,0)</f>
        <v>yes</v>
      </c>
      <c r="K589" s="27" t="str">
        <f>VLOOKUP(A589,'Medical Examinations'!$A$1:$L$2336,7,0)</f>
        <v>No</v>
      </c>
      <c r="L589" s="27">
        <f>VLOOKUP(A589,'Medical Examinations'!$A$1:$L$2336,10,0)</f>
        <v>1</v>
      </c>
      <c r="M589" s="27" t="str">
        <f>VLOOKUP(A589,'Medical Examinations'!$A$1:$L$2336,12,0)</f>
        <v>No</v>
      </c>
      <c r="N589" s="27" t="str">
        <f>VLOOKUP(A589,'Medical Examinations'!$A$1:$L$2336,8,0)</f>
        <v>No</v>
      </c>
      <c r="O589" s="29">
        <f>VLOOKUP(A589,'Hospitalisation Details'!$A$1:$T$2344,12,0)</f>
        <v>16796.41</v>
      </c>
      <c r="P589" s="29" t="str">
        <f>VLOOKUP(A589,'Hospitalisation Details'!$A$1:$T$2344,15,0)</f>
        <v>tier - 2</v>
      </c>
      <c r="Q589" s="29" t="str">
        <f>VLOOKUP(A589,'Hospitalisation Details'!$A$1:$T$2344,18,0)</f>
        <v>tier - 3</v>
      </c>
      <c r="R589" s="29" t="str">
        <f>VLOOKUP(A589,'Hospitalisation Details'!$A$1:$T$2344,20,0)</f>
        <v>R1024</v>
      </c>
    </row>
    <row r="590" spans="1:18">
      <c r="A590" t="s">
        <v>1779</v>
      </c>
      <c r="B590" s="22" t="str">
        <f>VLOOKUP(A590,'Customer Names'!A590:$E$2335,4,0)</f>
        <v>Cochran</v>
      </c>
      <c r="C590" s="25">
        <f>VLOOKUP(A590,'Hospitalisation Details'!$A$1:$T$2344,9,0)</f>
        <v>22856</v>
      </c>
      <c r="D590" s="26">
        <f>VLOOKUP(A590,'Hospitalisation Details'!$A$1:$T$2344,10,0)</f>
        <v>60</v>
      </c>
      <c r="E590" s="26">
        <f>VLOOKUP(A590,'Hospitalisation Details'!$A$1:$T$2344,11,0)</f>
        <v>0</v>
      </c>
      <c r="F590" s="28">
        <f>VLOOKUP(A590,'Medical Examinations'!$A$1:$L$2336,2,0)</f>
        <v>39.229999999999997</v>
      </c>
      <c r="G590" s="28">
        <f>VLOOKUP(A590,'Medical Examinations'!$A$1:$L$2336,4,0)</f>
        <v>8.4499999999999993</v>
      </c>
      <c r="H590" s="30" t="str">
        <f>VLOOKUP(A590,'Medical Examinations'!$A$1:$L$2336,3,0)</f>
        <v>Obesity</v>
      </c>
      <c r="I590" s="30" t="str">
        <f>VLOOKUP(A590,'Medical Examinations'!$A$1:$L$2336,5,0)</f>
        <v>Diabetes</v>
      </c>
      <c r="J590" s="27" t="str">
        <f>VLOOKUP(A590,'Medical Examinations'!$A$1:$L$2336,6,0)</f>
        <v>No</v>
      </c>
      <c r="K590" s="27" t="str">
        <f>VLOOKUP(A590,'Medical Examinations'!$A$1:$L$2336,7,0)</f>
        <v>No</v>
      </c>
      <c r="L590" s="27">
        <f>VLOOKUP(A590,'Medical Examinations'!$A$1:$L$2336,10,0)</f>
        <v>0</v>
      </c>
      <c r="M590" s="27" t="str">
        <f>VLOOKUP(A590,'Medical Examinations'!$A$1:$L$2336,12,0)</f>
        <v>No</v>
      </c>
      <c r="N590" s="27" t="str">
        <f>VLOOKUP(A590,'Medical Examinations'!$A$1:$L$2336,8,0)</f>
        <v>No</v>
      </c>
      <c r="O590" s="29">
        <f>VLOOKUP(A590,'Hospitalisation Details'!$A$1:$T$2344,12,0)</f>
        <v>16779.400000000001</v>
      </c>
      <c r="P590" s="29" t="str">
        <f>VLOOKUP(A590,'Hospitalisation Details'!$A$1:$T$2344,15,0)</f>
        <v>tier - 2</v>
      </c>
      <c r="Q590" s="29" t="str">
        <f>VLOOKUP(A590,'Hospitalisation Details'!$A$1:$T$2344,18,0)</f>
        <v>tier - 2</v>
      </c>
      <c r="R590" s="29" t="str">
        <f>VLOOKUP(A590,'Hospitalisation Details'!$A$1:$T$2344,20,0)</f>
        <v>R1026</v>
      </c>
    </row>
    <row r="591" spans="1:18">
      <c r="A591" t="s">
        <v>1778</v>
      </c>
      <c r="B591" s="22" t="str">
        <f>VLOOKUP(A591,'Customer Names'!A591:$E$2335,4,0)</f>
        <v>Balinsky</v>
      </c>
      <c r="C591" s="25">
        <f>VLOOKUP(A591,'Hospitalisation Details'!$A$1:$T$2344,9,0)</f>
        <v>32774</v>
      </c>
      <c r="D591" s="26">
        <f>VLOOKUP(A591,'Hospitalisation Details'!$A$1:$T$2344,10,0)</f>
        <v>33</v>
      </c>
      <c r="E591" s="26">
        <f>VLOOKUP(A591,'Hospitalisation Details'!$A$1:$T$2344,11,0)</f>
        <v>2</v>
      </c>
      <c r="F591" s="28">
        <f>VLOOKUP(A591,'Medical Examinations'!$A$1:$L$2336,2,0)</f>
        <v>19.094999999999999</v>
      </c>
      <c r="G591" s="28">
        <f>VLOOKUP(A591,'Medical Examinations'!$A$1:$L$2336,4,0)</f>
        <v>6.19</v>
      </c>
      <c r="H591" s="30" t="str">
        <f>VLOOKUP(A591,'Medical Examinations'!$A$1:$L$2336,3,0)</f>
        <v>Normal weight</v>
      </c>
      <c r="I591" s="30" t="str">
        <f>VLOOKUP(A591,'Medical Examinations'!$A$1:$L$2336,5,0)</f>
        <v>Pre-diabetes</v>
      </c>
      <c r="J591" s="27" t="str">
        <f>VLOOKUP(A591,'Medical Examinations'!$A$1:$L$2336,6,0)</f>
        <v>No</v>
      </c>
      <c r="K591" s="27" t="str">
        <f>VLOOKUP(A591,'Medical Examinations'!$A$1:$L$2336,7,0)</f>
        <v>No</v>
      </c>
      <c r="L591" s="27">
        <f>VLOOKUP(A591,'Medical Examinations'!$A$1:$L$2336,10,0)</f>
        <v>0</v>
      </c>
      <c r="M591" s="27" t="str">
        <f>VLOOKUP(A591,'Medical Examinations'!$A$1:$L$2336,12,0)</f>
        <v>yes</v>
      </c>
      <c r="N591" s="27" t="str">
        <f>VLOOKUP(A591,'Medical Examinations'!$A$1:$L$2336,8,0)</f>
        <v>No</v>
      </c>
      <c r="O591" s="29">
        <f>VLOOKUP(A591,'Hospitalisation Details'!$A$1:$T$2344,12,0)</f>
        <v>16776.3</v>
      </c>
      <c r="P591" s="29" t="str">
        <f>VLOOKUP(A591,'Hospitalisation Details'!$A$1:$T$2344,15,0)</f>
        <v>tier - 2</v>
      </c>
      <c r="Q591" s="29" t="str">
        <f>VLOOKUP(A591,'Hospitalisation Details'!$A$1:$T$2344,18,0)</f>
        <v>tier - 2</v>
      </c>
      <c r="R591" s="29" t="str">
        <f>VLOOKUP(A591,'Hospitalisation Details'!$A$1:$T$2344,20,0)</f>
        <v>R1024</v>
      </c>
    </row>
    <row r="592" spans="1:18">
      <c r="A592" t="s">
        <v>1777</v>
      </c>
      <c r="B592" s="22" t="str">
        <f>VLOOKUP(A592,'Customer Names'!A592:$E$2335,4,0)</f>
        <v>Reilly</v>
      </c>
      <c r="C592" s="25">
        <f>VLOOKUP(A592,'Hospitalisation Details'!$A$1:$T$2344,9,0)</f>
        <v>27269</v>
      </c>
      <c r="D592" s="26">
        <f>VLOOKUP(A592,'Hospitalisation Details'!$A$1:$T$2344,10,0)</f>
        <v>48</v>
      </c>
      <c r="E592" s="26">
        <f>VLOOKUP(A592,'Hospitalisation Details'!$A$1:$T$2344,11,0)</f>
        <v>0</v>
      </c>
      <c r="F592" s="28">
        <f>VLOOKUP(A592,'Medical Examinations'!$A$1:$L$2336,2,0)</f>
        <v>49.72</v>
      </c>
      <c r="G592" s="28">
        <f>VLOOKUP(A592,'Medical Examinations'!$A$1:$L$2336,4,0)</f>
        <v>7.71</v>
      </c>
      <c r="H592" s="30" t="str">
        <f>VLOOKUP(A592,'Medical Examinations'!$A$1:$L$2336,3,0)</f>
        <v>Obesity</v>
      </c>
      <c r="I592" s="30" t="str">
        <f>VLOOKUP(A592,'Medical Examinations'!$A$1:$L$2336,5,0)</f>
        <v>Diabetes</v>
      </c>
      <c r="J592" s="27" t="str">
        <f>VLOOKUP(A592,'Medical Examinations'!$A$1:$L$2336,6,0)</f>
        <v>No</v>
      </c>
      <c r="K592" s="27" t="str">
        <f>VLOOKUP(A592,'Medical Examinations'!$A$1:$L$2336,7,0)</f>
        <v>No</v>
      </c>
      <c r="L592" s="27">
        <f>VLOOKUP(A592,'Medical Examinations'!$A$1:$L$2336,10,0)</f>
        <v>0</v>
      </c>
      <c r="M592" s="27" t="str">
        <f>VLOOKUP(A592,'Medical Examinations'!$A$1:$L$2336,12,0)</f>
        <v>No</v>
      </c>
      <c r="N592" s="27" t="str">
        <f>VLOOKUP(A592,'Medical Examinations'!$A$1:$L$2336,8,0)</f>
        <v>No</v>
      </c>
      <c r="O592" s="29">
        <f>VLOOKUP(A592,'Hospitalisation Details'!$A$1:$T$2344,12,0)</f>
        <v>16770.990000000002</v>
      </c>
      <c r="P592" s="29" t="str">
        <f>VLOOKUP(A592,'Hospitalisation Details'!$A$1:$T$2344,15,0)</f>
        <v>tier - 2</v>
      </c>
      <c r="Q592" s="29" t="str">
        <f>VLOOKUP(A592,'Hospitalisation Details'!$A$1:$T$2344,18,0)</f>
        <v>tier - 1</v>
      </c>
      <c r="R592" s="29" t="str">
        <f>VLOOKUP(A592,'Hospitalisation Details'!$A$1:$T$2344,20,0)</f>
        <v>R1012</v>
      </c>
    </row>
    <row r="593" spans="1:18">
      <c r="A593" t="s">
        <v>1776</v>
      </c>
      <c r="B593" s="22" t="str">
        <f>VLOOKUP(A593,'Customer Names'!A593:$E$2335,4,0)</f>
        <v>Johnson</v>
      </c>
      <c r="C593" s="25">
        <f>VLOOKUP(A593,'Hospitalisation Details'!$A$1:$T$2344,9,0)</f>
        <v>34278</v>
      </c>
      <c r="D593" s="26">
        <f>VLOOKUP(A593,'Hospitalisation Details'!$A$1:$T$2344,10,0)</f>
        <v>29</v>
      </c>
      <c r="E593" s="26">
        <f>VLOOKUP(A593,'Hospitalisation Details'!$A$1:$T$2344,11,0)</f>
        <v>1</v>
      </c>
      <c r="F593" s="28">
        <f>VLOOKUP(A593,'Medical Examinations'!$A$1:$L$2336,2,0)</f>
        <v>21.754999999999999</v>
      </c>
      <c r="G593" s="28">
        <f>VLOOKUP(A593,'Medical Examinations'!$A$1:$L$2336,4,0)</f>
        <v>4.63</v>
      </c>
      <c r="H593" s="30" t="str">
        <f>VLOOKUP(A593,'Medical Examinations'!$A$1:$L$2336,3,0)</f>
        <v>Normal weight</v>
      </c>
      <c r="I593" s="30" t="str">
        <f>VLOOKUP(A593,'Medical Examinations'!$A$1:$L$2336,5,0)</f>
        <v>Normal</v>
      </c>
      <c r="J593" s="27" t="str">
        <f>VLOOKUP(A593,'Medical Examinations'!$A$1:$L$2336,6,0)</f>
        <v>No</v>
      </c>
      <c r="K593" s="27" t="str">
        <f>VLOOKUP(A593,'Medical Examinations'!$A$1:$L$2336,7,0)</f>
        <v>No</v>
      </c>
      <c r="L593" s="27">
        <f>VLOOKUP(A593,'Medical Examinations'!$A$1:$L$2336,10,0)</f>
        <v>1</v>
      </c>
      <c r="M593" s="27" t="str">
        <f>VLOOKUP(A593,'Medical Examinations'!$A$1:$L$2336,12,0)</f>
        <v>yes</v>
      </c>
      <c r="N593" s="27" t="str">
        <f>VLOOKUP(A593,'Medical Examinations'!$A$1:$L$2336,8,0)</f>
        <v>Yes</v>
      </c>
      <c r="O593" s="29">
        <f>VLOOKUP(A593,'Hospitalisation Details'!$A$1:$T$2344,12,0)</f>
        <v>16657.72</v>
      </c>
      <c r="P593" s="29" t="str">
        <f>VLOOKUP(A593,'Hospitalisation Details'!$A$1:$T$2344,15,0)</f>
        <v>tier - 2</v>
      </c>
      <c r="Q593" s="29" t="str">
        <f>VLOOKUP(A593,'Hospitalisation Details'!$A$1:$T$2344,18,0)</f>
        <v>tier - 1</v>
      </c>
      <c r="R593" s="29" t="str">
        <f>VLOOKUP(A593,'Hospitalisation Details'!$A$1:$T$2344,20,0)</f>
        <v>R1024</v>
      </c>
    </row>
    <row r="594" spans="1:18">
      <c r="A594" t="s">
        <v>1775</v>
      </c>
      <c r="B594" s="22" t="str">
        <f>VLOOKUP(A594,'Customer Names'!A594:$E$2335,4,0)</f>
        <v>Petry</v>
      </c>
      <c r="C594" s="25">
        <f>VLOOKUP(A594,'Hospitalisation Details'!$A$1:$T$2344,9,0)</f>
        <v>28393</v>
      </c>
      <c r="D594" s="26">
        <f>VLOOKUP(A594,'Hospitalisation Details'!$A$1:$T$2344,10,0)</f>
        <v>45</v>
      </c>
      <c r="E594" s="26">
        <f>VLOOKUP(A594,'Hospitalisation Details'!$A$1:$T$2344,11,0)</f>
        <v>2</v>
      </c>
      <c r="F594" s="28">
        <f>VLOOKUP(A594,'Medical Examinations'!$A$1:$L$2336,2,0)</f>
        <v>48.39</v>
      </c>
      <c r="G594" s="28">
        <f>VLOOKUP(A594,'Medical Examinations'!$A$1:$L$2336,4,0)</f>
        <v>4.6100000000000003</v>
      </c>
      <c r="H594" s="30" t="str">
        <f>VLOOKUP(A594,'Medical Examinations'!$A$1:$L$2336,3,0)</f>
        <v>Obesity</v>
      </c>
      <c r="I594" s="30" t="str">
        <f>VLOOKUP(A594,'Medical Examinations'!$A$1:$L$2336,5,0)</f>
        <v>Normal</v>
      </c>
      <c r="J594" s="27" t="str">
        <f>VLOOKUP(A594,'Medical Examinations'!$A$1:$L$2336,6,0)</f>
        <v>No</v>
      </c>
      <c r="K594" s="27" t="str">
        <f>VLOOKUP(A594,'Medical Examinations'!$A$1:$L$2336,7,0)</f>
        <v>No</v>
      </c>
      <c r="L594" s="27">
        <f>VLOOKUP(A594,'Medical Examinations'!$A$1:$L$2336,10,0)</f>
        <v>0</v>
      </c>
      <c r="M594" s="27" t="str">
        <f>VLOOKUP(A594,'Medical Examinations'!$A$1:$L$2336,12,0)</f>
        <v>No</v>
      </c>
      <c r="N594" s="27" t="str">
        <f>VLOOKUP(A594,'Medical Examinations'!$A$1:$L$2336,8,0)</f>
        <v>No</v>
      </c>
      <c r="O594" s="29">
        <f>VLOOKUP(A594,'Hospitalisation Details'!$A$1:$T$2344,12,0)</f>
        <v>16631.61</v>
      </c>
      <c r="P594" s="29" t="str">
        <f>VLOOKUP(A594,'Hospitalisation Details'!$A$1:$T$2344,15,0)</f>
        <v>tier - 2</v>
      </c>
      <c r="Q594" s="29" t="str">
        <f>VLOOKUP(A594,'Hospitalisation Details'!$A$1:$T$2344,18,0)</f>
        <v>tier - 1</v>
      </c>
      <c r="R594" s="29" t="str">
        <f>VLOOKUP(A594,'Hospitalisation Details'!$A$1:$T$2344,20,0)</f>
        <v>R1012</v>
      </c>
    </row>
    <row r="595" spans="1:18">
      <c r="A595" t="s">
        <v>1774</v>
      </c>
      <c r="B595" s="22" t="str">
        <f>VLOOKUP(A595,'Customer Names'!A595:$E$2335,4,0)</f>
        <v>Laleman</v>
      </c>
      <c r="C595" s="25">
        <f>VLOOKUP(A595,'Hospitalisation Details'!$A$1:$T$2344,9,0)</f>
        <v>27599</v>
      </c>
      <c r="D595" s="26">
        <f>VLOOKUP(A595,'Hospitalisation Details'!$A$1:$T$2344,10,0)</f>
        <v>47</v>
      </c>
      <c r="E595" s="26">
        <f>VLOOKUP(A595,'Hospitalisation Details'!$A$1:$T$2344,11,0)</f>
        <v>1</v>
      </c>
      <c r="F595" s="28">
        <f>VLOOKUP(A595,'Medical Examinations'!$A$1:$L$2336,2,0)</f>
        <v>47.15</v>
      </c>
      <c r="G595" s="28">
        <f>VLOOKUP(A595,'Medical Examinations'!$A$1:$L$2336,4,0)</f>
        <v>9.5299999999999994</v>
      </c>
      <c r="H595" s="30" t="str">
        <f>VLOOKUP(A595,'Medical Examinations'!$A$1:$L$2336,3,0)</f>
        <v>Obesity</v>
      </c>
      <c r="I595" s="30" t="str">
        <f>VLOOKUP(A595,'Medical Examinations'!$A$1:$L$2336,5,0)</f>
        <v>Diabetes</v>
      </c>
      <c r="J595" s="27" t="str">
        <f>VLOOKUP(A595,'Medical Examinations'!$A$1:$L$2336,6,0)</f>
        <v>yes</v>
      </c>
      <c r="K595" s="27" t="str">
        <f>VLOOKUP(A595,'Medical Examinations'!$A$1:$L$2336,7,0)</f>
        <v>No</v>
      </c>
      <c r="L595" s="27">
        <f>VLOOKUP(A595,'Medical Examinations'!$A$1:$L$2336,10,0)</f>
        <v>1</v>
      </c>
      <c r="M595" s="27" t="str">
        <f>VLOOKUP(A595,'Medical Examinations'!$A$1:$L$2336,12,0)</f>
        <v>No</v>
      </c>
      <c r="N595" s="27" t="str">
        <f>VLOOKUP(A595,'Medical Examinations'!$A$1:$L$2336,8,0)</f>
        <v>No</v>
      </c>
      <c r="O595" s="29">
        <f>VLOOKUP(A595,'Hospitalisation Details'!$A$1:$T$2344,12,0)</f>
        <v>16602.18</v>
      </c>
      <c r="P595" s="29" t="str">
        <f>VLOOKUP(A595,'Hospitalisation Details'!$A$1:$T$2344,15,0)</f>
        <v>tier - 2</v>
      </c>
      <c r="Q595" s="29" t="str">
        <f>VLOOKUP(A595,'Hospitalisation Details'!$A$1:$T$2344,18,0)</f>
        <v>tier - 1</v>
      </c>
      <c r="R595" s="29" t="str">
        <f>VLOOKUP(A595,'Hospitalisation Details'!$A$1:$T$2344,20,0)</f>
        <v>R1026</v>
      </c>
    </row>
    <row r="596" spans="1:18">
      <c r="A596" t="s">
        <v>1773</v>
      </c>
      <c r="B596" s="22" t="str">
        <f>VLOOKUP(A596,'Customer Names'!A596:$E$2335,4,0)</f>
        <v>Colby</v>
      </c>
      <c r="C596" s="25">
        <f>VLOOKUP(A596,'Hospitalisation Details'!$A$1:$T$2344,9,0)</f>
        <v>25759</v>
      </c>
      <c r="D596" s="26">
        <f>VLOOKUP(A596,'Hospitalisation Details'!$A$1:$T$2344,10,0)</f>
        <v>52</v>
      </c>
      <c r="E596" s="26">
        <f>VLOOKUP(A596,'Hospitalisation Details'!$A$1:$T$2344,11,0)</f>
        <v>0</v>
      </c>
      <c r="F596" s="28">
        <f>VLOOKUP(A596,'Medical Examinations'!$A$1:$L$2336,2,0)</f>
        <v>47.59</v>
      </c>
      <c r="G596" s="28">
        <f>VLOOKUP(A596,'Medical Examinations'!$A$1:$L$2336,4,0)</f>
        <v>11.43</v>
      </c>
      <c r="H596" s="30" t="str">
        <f>VLOOKUP(A596,'Medical Examinations'!$A$1:$L$2336,3,0)</f>
        <v>Obesity</v>
      </c>
      <c r="I596" s="30" t="str">
        <f>VLOOKUP(A596,'Medical Examinations'!$A$1:$L$2336,5,0)</f>
        <v>Diabetes</v>
      </c>
      <c r="J596" s="27" t="str">
        <f>VLOOKUP(A596,'Medical Examinations'!$A$1:$L$2336,6,0)</f>
        <v>yes</v>
      </c>
      <c r="K596" s="27" t="str">
        <f>VLOOKUP(A596,'Medical Examinations'!$A$1:$L$2336,7,0)</f>
        <v>No</v>
      </c>
      <c r="L596" s="27">
        <f>VLOOKUP(A596,'Medical Examinations'!$A$1:$L$2336,10,0)</f>
        <v>2</v>
      </c>
      <c r="M596" s="27" t="str">
        <f>VLOOKUP(A596,'Medical Examinations'!$A$1:$L$2336,12,0)</f>
        <v>No</v>
      </c>
      <c r="N596" s="27" t="str">
        <f>VLOOKUP(A596,'Medical Examinations'!$A$1:$L$2336,8,0)</f>
        <v>No</v>
      </c>
      <c r="O596" s="29">
        <f>VLOOKUP(A596,'Hospitalisation Details'!$A$1:$T$2344,12,0)</f>
        <v>16600.16</v>
      </c>
      <c r="P596" s="29" t="str">
        <f>VLOOKUP(A596,'Hospitalisation Details'!$A$1:$T$2344,15,0)</f>
        <v>tier - 2</v>
      </c>
      <c r="Q596" s="29" t="str">
        <f>VLOOKUP(A596,'Hospitalisation Details'!$A$1:$T$2344,18,0)</f>
        <v>tier - 2</v>
      </c>
      <c r="R596" s="29" t="str">
        <f>VLOOKUP(A596,'Hospitalisation Details'!$A$1:$T$2344,20,0)</f>
        <v>R1011</v>
      </c>
    </row>
    <row r="597" spans="1:18">
      <c r="A597" t="s">
        <v>1772</v>
      </c>
      <c r="B597" s="22" t="str">
        <f>VLOOKUP(A597,'Customer Names'!A597:$E$2335,4,0)</f>
        <v>Wathke</v>
      </c>
      <c r="C597" s="25">
        <f>VLOOKUP(A597,'Hospitalisation Details'!$A$1:$T$2344,9,0)</f>
        <v>23187</v>
      </c>
      <c r="D597" s="26">
        <f>VLOOKUP(A597,'Hospitalisation Details'!$A$1:$T$2344,10,0)</f>
        <v>59</v>
      </c>
      <c r="E597" s="26">
        <f>VLOOKUP(A597,'Hospitalisation Details'!$A$1:$T$2344,11,0)</f>
        <v>0</v>
      </c>
      <c r="F597" s="28">
        <f>VLOOKUP(A597,'Medical Examinations'!$A$1:$L$2336,2,0)</f>
        <v>39.81</v>
      </c>
      <c r="G597" s="28">
        <f>VLOOKUP(A597,'Medical Examinations'!$A$1:$L$2336,4,0)</f>
        <v>7.65</v>
      </c>
      <c r="H597" s="30" t="str">
        <f>VLOOKUP(A597,'Medical Examinations'!$A$1:$L$2336,3,0)</f>
        <v>Obesity</v>
      </c>
      <c r="I597" s="30" t="str">
        <f>VLOOKUP(A597,'Medical Examinations'!$A$1:$L$2336,5,0)</f>
        <v>Diabetes</v>
      </c>
      <c r="J597" s="27" t="str">
        <f>VLOOKUP(A597,'Medical Examinations'!$A$1:$L$2336,6,0)</f>
        <v>yes</v>
      </c>
      <c r="K597" s="27" t="str">
        <f>VLOOKUP(A597,'Medical Examinations'!$A$1:$L$2336,7,0)</f>
        <v>No</v>
      </c>
      <c r="L597" s="27">
        <f>VLOOKUP(A597,'Medical Examinations'!$A$1:$L$2336,10,0)</f>
        <v>1</v>
      </c>
      <c r="M597" s="27" t="str">
        <f>VLOOKUP(A597,'Medical Examinations'!$A$1:$L$2336,12,0)</f>
        <v>No</v>
      </c>
      <c r="N597" s="27" t="str">
        <f>VLOOKUP(A597,'Medical Examinations'!$A$1:$L$2336,8,0)</f>
        <v>Yes</v>
      </c>
      <c r="O597" s="29">
        <f>VLOOKUP(A597,'Hospitalisation Details'!$A$1:$T$2344,12,0)</f>
        <v>16587.96</v>
      </c>
      <c r="P597" s="29" t="str">
        <f>VLOOKUP(A597,'Hospitalisation Details'!$A$1:$T$2344,15,0)</f>
        <v>tier - 2</v>
      </c>
      <c r="Q597" s="29" t="str">
        <f>VLOOKUP(A597,'Hospitalisation Details'!$A$1:$T$2344,18,0)</f>
        <v>tier - 2</v>
      </c>
      <c r="R597" s="29" t="str">
        <f>VLOOKUP(A597,'Hospitalisation Details'!$A$1:$T$2344,20,0)</f>
        <v>R1023</v>
      </c>
    </row>
    <row r="598" spans="1:18">
      <c r="A598" t="s">
        <v>1771</v>
      </c>
      <c r="B598" s="22" t="str">
        <f>VLOOKUP(A598,'Customer Names'!A598:$E$2335,4,0)</f>
        <v>Daly</v>
      </c>
      <c r="C598" s="25">
        <f>VLOOKUP(A598,'Hospitalisation Details'!$A$1:$T$2344,9,0)</f>
        <v>37067</v>
      </c>
      <c r="D598" s="26">
        <f>VLOOKUP(A598,'Hospitalisation Details'!$A$1:$T$2344,10,0)</f>
        <v>21</v>
      </c>
      <c r="E598" s="26">
        <f>VLOOKUP(A598,'Hospitalisation Details'!$A$1:$T$2344,11,0)</f>
        <v>0</v>
      </c>
      <c r="F598" s="28">
        <f>VLOOKUP(A598,'Medical Examinations'!$A$1:$L$2336,2,0)</f>
        <v>31.02</v>
      </c>
      <c r="G598" s="28">
        <f>VLOOKUP(A598,'Medical Examinations'!$A$1:$L$2336,4,0)</f>
        <v>5.87</v>
      </c>
      <c r="H598" s="30" t="str">
        <f>VLOOKUP(A598,'Medical Examinations'!$A$1:$L$2336,3,0)</f>
        <v>Obesity</v>
      </c>
      <c r="I598" s="30" t="str">
        <f>VLOOKUP(A598,'Medical Examinations'!$A$1:$L$2336,5,0)</f>
        <v>Pre-diabetes</v>
      </c>
      <c r="J598" s="27" t="str">
        <f>VLOOKUP(A598,'Medical Examinations'!$A$1:$L$2336,6,0)</f>
        <v>yes</v>
      </c>
      <c r="K598" s="27" t="str">
        <f>VLOOKUP(A598,'Medical Examinations'!$A$1:$L$2336,7,0)</f>
        <v>No</v>
      </c>
      <c r="L598" s="27">
        <f>VLOOKUP(A598,'Medical Examinations'!$A$1:$L$2336,10,0)</f>
        <v>0</v>
      </c>
      <c r="M598" s="27" t="str">
        <f>VLOOKUP(A598,'Medical Examinations'!$A$1:$L$2336,12,0)</f>
        <v>No</v>
      </c>
      <c r="N598" s="27" t="str">
        <f>VLOOKUP(A598,'Medical Examinations'!$A$1:$L$2336,8,0)</f>
        <v>No</v>
      </c>
      <c r="O598" s="29">
        <f>VLOOKUP(A598,'Hospitalisation Details'!$A$1:$T$2344,12,0)</f>
        <v>16586.5</v>
      </c>
      <c r="P598" s="29" t="str">
        <f>VLOOKUP(A598,'Hospitalisation Details'!$A$1:$T$2344,15,0)</f>
        <v>tier - 2</v>
      </c>
      <c r="Q598" s="29" t="str">
        <f>VLOOKUP(A598,'Hospitalisation Details'!$A$1:$T$2344,18,0)</f>
        <v>tier - 1</v>
      </c>
      <c r="R598" s="29" t="str">
        <f>VLOOKUP(A598,'Hospitalisation Details'!$A$1:$T$2344,20,0)</f>
        <v>R1013</v>
      </c>
    </row>
    <row r="599" spans="1:18">
      <c r="A599" t="s">
        <v>1770</v>
      </c>
      <c r="B599" s="22" t="str">
        <f>VLOOKUP(A599,'Customer Names'!A599:$E$2335,4,0)</f>
        <v>Dillon</v>
      </c>
      <c r="C599" s="25">
        <f>VLOOKUP(A599,'Hospitalisation Details'!$A$1:$T$2344,9,0)</f>
        <v>35056</v>
      </c>
      <c r="D599" s="26">
        <f>VLOOKUP(A599,'Hospitalisation Details'!$A$1:$T$2344,10,0)</f>
        <v>27</v>
      </c>
      <c r="E599" s="26">
        <f>VLOOKUP(A599,'Hospitalisation Details'!$A$1:$T$2344,11,0)</f>
        <v>0</v>
      </c>
      <c r="F599" s="28">
        <f>VLOOKUP(A599,'Medical Examinations'!$A$1:$L$2336,2,0)</f>
        <v>24.75</v>
      </c>
      <c r="G599" s="28">
        <f>VLOOKUP(A599,'Medical Examinations'!$A$1:$L$2336,4,0)</f>
        <v>4.3600000000000003</v>
      </c>
      <c r="H599" s="30" t="str">
        <f>VLOOKUP(A599,'Medical Examinations'!$A$1:$L$2336,3,0)</f>
        <v>Normal weight</v>
      </c>
      <c r="I599" s="30" t="str">
        <f>VLOOKUP(A599,'Medical Examinations'!$A$1:$L$2336,5,0)</f>
        <v>Normal</v>
      </c>
      <c r="J599" s="27" t="str">
        <f>VLOOKUP(A599,'Medical Examinations'!$A$1:$L$2336,6,0)</f>
        <v>yes</v>
      </c>
      <c r="K599" s="27" t="str">
        <f>VLOOKUP(A599,'Medical Examinations'!$A$1:$L$2336,7,0)</f>
        <v>No</v>
      </c>
      <c r="L599" s="27">
        <f>VLOOKUP(A599,'Medical Examinations'!$A$1:$L$2336,10,0)</f>
        <v>1</v>
      </c>
      <c r="M599" s="27" t="str">
        <f>VLOOKUP(A599,'Medical Examinations'!$A$1:$L$2336,12,0)</f>
        <v>yes</v>
      </c>
      <c r="N599" s="27" t="str">
        <f>VLOOKUP(A599,'Medical Examinations'!$A$1:$L$2336,8,0)</f>
        <v>No</v>
      </c>
      <c r="O599" s="29">
        <f>VLOOKUP(A599,'Hospitalisation Details'!$A$1:$T$2344,12,0)</f>
        <v>16577.78</v>
      </c>
      <c r="P599" s="29" t="str">
        <f>VLOOKUP(A599,'Hospitalisation Details'!$A$1:$T$2344,15,0)</f>
        <v>tier - 2</v>
      </c>
      <c r="Q599" s="29" t="str">
        <f>VLOOKUP(A599,'Hospitalisation Details'!$A$1:$T$2344,18,0)</f>
        <v>tier - 1</v>
      </c>
      <c r="R599" s="29" t="str">
        <f>VLOOKUP(A599,'Hospitalisation Details'!$A$1:$T$2344,20,0)</f>
        <v>R1013</v>
      </c>
    </row>
    <row r="600" spans="1:18">
      <c r="A600" t="s">
        <v>1769</v>
      </c>
      <c r="B600" s="22" t="str">
        <f>VLOOKUP(A600,'Customer Names'!A600:$E$2335,4,0)</f>
        <v>Pontes</v>
      </c>
      <c r="C600" s="25">
        <f>VLOOKUP(A600,'Hospitalisation Details'!$A$1:$T$2344,9,0)</f>
        <v>21468</v>
      </c>
      <c r="D600" s="26">
        <f>VLOOKUP(A600,'Hospitalisation Details'!$A$1:$T$2344,10,0)</f>
        <v>64</v>
      </c>
      <c r="E600" s="26">
        <f>VLOOKUP(A600,'Hospitalisation Details'!$A$1:$T$2344,11,0)</f>
        <v>3</v>
      </c>
      <c r="F600" s="28">
        <f>VLOOKUP(A600,'Medical Examinations'!$A$1:$L$2336,2,0)</f>
        <v>30.114999999999998</v>
      </c>
      <c r="G600" s="28">
        <f>VLOOKUP(A600,'Medical Examinations'!$A$1:$L$2336,4,0)</f>
        <v>10.119999999999999</v>
      </c>
      <c r="H600" s="30" t="str">
        <f>VLOOKUP(A600,'Medical Examinations'!$A$1:$L$2336,3,0)</f>
        <v>Obesity</v>
      </c>
      <c r="I600" s="30" t="str">
        <f>VLOOKUP(A600,'Medical Examinations'!$A$1:$L$2336,5,0)</f>
        <v>Diabetes</v>
      </c>
      <c r="J600" s="27" t="str">
        <f>VLOOKUP(A600,'Medical Examinations'!$A$1:$L$2336,6,0)</f>
        <v>No</v>
      </c>
      <c r="K600" s="27" t="str">
        <f>VLOOKUP(A600,'Medical Examinations'!$A$1:$L$2336,7,0)</f>
        <v>No</v>
      </c>
      <c r="L600" s="27">
        <f>VLOOKUP(A600,'Medical Examinations'!$A$1:$L$2336,10,0)</f>
        <v>3</v>
      </c>
      <c r="M600" s="27" t="str">
        <f>VLOOKUP(A600,'Medical Examinations'!$A$1:$L$2336,12,0)</f>
        <v>No</v>
      </c>
      <c r="N600" s="27" t="str">
        <f>VLOOKUP(A600,'Medical Examinations'!$A$1:$L$2336,8,0)</f>
        <v>No</v>
      </c>
      <c r="O600" s="29">
        <f>VLOOKUP(A600,'Hospitalisation Details'!$A$1:$T$2344,12,0)</f>
        <v>16455.71</v>
      </c>
      <c r="P600" s="29" t="str">
        <f>VLOOKUP(A600,'Hospitalisation Details'!$A$1:$T$2344,15,0)</f>
        <v>tier - 2</v>
      </c>
      <c r="Q600" s="29" t="str">
        <f>VLOOKUP(A600,'Hospitalisation Details'!$A$1:$T$2344,18,0)</f>
        <v>tier - 2</v>
      </c>
      <c r="R600" s="29" t="str">
        <f>VLOOKUP(A600,'Hospitalisation Details'!$A$1:$T$2344,20,0)</f>
        <v>R1012</v>
      </c>
    </row>
    <row r="601" spans="1:18">
      <c r="A601" t="s">
        <v>1768</v>
      </c>
      <c r="B601" s="22" t="str">
        <f>VLOOKUP(A601,'Customer Names'!A601:$E$2335,4,0)</f>
        <v>Spies</v>
      </c>
      <c r="C601" s="25">
        <f>VLOOKUP(A601,'Hospitalisation Details'!$A$1:$T$2344,9,0)</f>
        <v>37975</v>
      </c>
      <c r="D601" s="26">
        <f>VLOOKUP(A601,'Hospitalisation Details'!$A$1:$T$2344,10,0)</f>
        <v>19</v>
      </c>
      <c r="E601" s="26">
        <f>VLOOKUP(A601,'Hospitalisation Details'!$A$1:$T$2344,11,0)</f>
        <v>1</v>
      </c>
      <c r="F601" s="28">
        <f>VLOOKUP(A601,'Medical Examinations'!$A$1:$L$2336,2,0)</f>
        <v>26.03</v>
      </c>
      <c r="G601" s="28">
        <f>VLOOKUP(A601,'Medical Examinations'!$A$1:$L$2336,4,0)</f>
        <v>4.01</v>
      </c>
      <c r="H601" s="30" t="str">
        <f>VLOOKUP(A601,'Medical Examinations'!$A$1:$L$2336,3,0)</f>
        <v>Overweight</v>
      </c>
      <c r="I601" s="30" t="str">
        <f>VLOOKUP(A601,'Medical Examinations'!$A$1:$L$2336,5,0)</f>
        <v>Normal</v>
      </c>
      <c r="J601" s="27" t="str">
        <f>VLOOKUP(A601,'Medical Examinations'!$A$1:$L$2336,6,0)</f>
        <v>No</v>
      </c>
      <c r="K601" s="27" t="str">
        <f>VLOOKUP(A601,'Medical Examinations'!$A$1:$L$2336,7,0)</f>
        <v>No</v>
      </c>
      <c r="L601" s="27">
        <f>VLOOKUP(A601,'Medical Examinations'!$A$1:$L$2336,10,0)</f>
        <v>1</v>
      </c>
      <c r="M601" s="27" t="str">
        <f>VLOOKUP(A601,'Medical Examinations'!$A$1:$L$2336,12,0)</f>
        <v>yes</v>
      </c>
      <c r="N601" s="27" t="str">
        <f>VLOOKUP(A601,'Medical Examinations'!$A$1:$L$2336,8,0)</f>
        <v>Yes</v>
      </c>
      <c r="O601" s="29">
        <f>VLOOKUP(A601,'Hospitalisation Details'!$A$1:$T$2344,12,0)</f>
        <v>16450.89</v>
      </c>
      <c r="P601" s="29" t="str">
        <f>VLOOKUP(A601,'Hospitalisation Details'!$A$1:$T$2344,15,0)</f>
        <v>tier - 2</v>
      </c>
      <c r="Q601" s="29" t="str">
        <f>VLOOKUP(A601,'Hospitalisation Details'!$A$1:$T$2344,18,0)</f>
        <v>tier - 1</v>
      </c>
      <c r="R601" s="29" t="str">
        <f>VLOOKUP(A601,'Hospitalisation Details'!$A$1:$T$2344,20,0)</f>
        <v>R1012</v>
      </c>
    </row>
    <row r="602" spans="1:18">
      <c r="A602" t="s">
        <v>1767</v>
      </c>
      <c r="B602" s="22" t="str">
        <f>VLOOKUP(A602,'Customer Names'!A602:$E$2335,4,0)</f>
        <v>Greig</v>
      </c>
      <c r="C602" s="25">
        <f>VLOOKUP(A602,'Hospitalisation Details'!$A$1:$T$2344,9,0)</f>
        <v>34970</v>
      </c>
      <c r="D602" s="26">
        <f>VLOOKUP(A602,'Hospitalisation Details'!$A$1:$T$2344,10,0)</f>
        <v>27</v>
      </c>
      <c r="E602" s="26">
        <f>VLOOKUP(A602,'Hospitalisation Details'!$A$1:$T$2344,11,0)</f>
        <v>3</v>
      </c>
      <c r="F602" s="28">
        <f>VLOOKUP(A602,'Medical Examinations'!$A$1:$L$2336,2,0)</f>
        <v>20.045000000000002</v>
      </c>
      <c r="G602" s="28">
        <f>VLOOKUP(A602,'Medical Examinations'!$A$1:$L$2336,4,0)</f>
        <v>4.7699999999999996</v>
      </c>
      <c r="H602" s="30" t="str">
        <f>VLOOKUP(A602,'Medical Examinations'!$A$1:$L$2336,3,0)</f>
        <v>Normal weight</v>
      </c>
      <c r="I602" s="30" t="str">
        <f>VLOOKUP(A602,'Medical Examinations'!$A$1:$L$2336,5,0)</f>
        <v>Normal</v>
      </c>
      <c r="J602" s="27" t="str">
        <f>VLOOKUP(A602,'Medical Examinations'!$A$1:$L$2336,6,0)</f>
        <v>yes</v>
      </c>
      <c r="K602" s="27" t="str">
        <f>VLOOKUP(A602,'Medical Examinations'!$A$1:$L$2336,7,0)</f>
        <v>No</v>
      </c>
      <c r="L602" s="27">
        <f>VLOOKUP(A602,'Medical Examinations'!$A$1:$L$2336,10,0)</f>
        <v>1</v>
      </c>
      <c r="M602" s="27" t="str">
        <f>VLOOKUP(A602,'Medical Examinations'!$A$1:$L$2336,12,0)</f>
        <v>yes</v>
      </c>
      <c r="N602" s="27" t="str">
        <f>VLOOKUP(A602,'Medical Examinations'!$A$1:$L$2336,8,0)</f>
        <v>No</v>
      </c>
      <c r="O602" s="29">
        <f>VLOOKUP(A602,'Hospitalisation Details'!$A$1:$T$2344,12,0)</f>
        <v>16420.490000000002</v>
      </c>
      <c r="P602" s="29" t="str">
        <f>VLOOKUP(A602,'Hospitalisation Details'!$A$1:$T$2344,15,0)</f>
        <v>tier - 2</v>
      </c>
      <c r="Q602" s="29" t="str">
        <f>VLOOKUP(A602,'Hospitalisation Details'!$A$1:$T$2344,18,0)</f>
        <v>tier - 3</v>
      </c>
      <c r="R602" s="29" t="str">
        <f>VLOOKUP(A602,'Hospitalisation Details'!$A$1:$T$2344,20,0)</f>
        <v>R1012</v>
      </c>
    </row>
    <row r="603" spans="1:18">
      <c r="A603" t="s">
        <v>1766</v>
      </c>
      <c r="B603" s="22" t="str">
        <f>VLOOKUP(A603,'Customer Names'!A603:$E$2335,4,0)</f>
        <v>Scott</v>
      </c>
      <c r="C603" s="25">
        <f>VLOOKUP(A603,'Hospitalisation Details'!$A$1:$T$2344,9,0)</f>
        <v>24081</v>
      </c>
      <c r="D603" s="26">
        <f>VLOOKUP(A603,'Hospitalisation Details'!$A$1:$T$2344,10,0)</f>
        <v>57</v>
      </c>
      <c r="E603" s="26">
        <f>VLOOKUP(A603,'Hospitalisation Details'!$A$1:$T$2344,11,0)</f>
        <v>0</v>
      </c>
      <c r="F603" s="28">
        <f>VLOOKUP(A603,'Medical Examinations'!$A$1:$L$2336,2,0)</f>
        <v>40.24</v>
      </c>
      <c r="G603" s="28">
        <f>VLOOKUP(A603,'Medical Examinations'!$A$1:$L$2336,4,0)</f>
        <v>6.83</v>
      </c>
      <c r="H603" s="30" t="str">
        <f>VLOOKUP(A603,'Medical Examinations'!$A$1:$L$2336,3,0)</f>
        <v>Obesity</v>
      </c>
      <c r="I603" s="30" t="str">
        <f>VLOOKUP(A603,'Medical Examinations'!$A$1:$L$2336,5,0)</f>
        <v>Diabetes</v>
      </c>
      <c r="J603" s="27" t="str">
        <f>VLOOKUP(A603,'Medical Examinations'!$A$1:$L$2336,6,0)</f>
        <v>No</v>
      </c>
      <c r="K603" s="27" t="str">
        <f>VLOOKUP(A603,'Medical Examinations'!$A$1:$L$2336,7,0)</f>
        <v>No</v>
      </c>
      <c r="L603" s="27">
        <f>VLOOKUP(A603,'Medical Examinations'!$A$1:$L$2336,10,0)</f>
        <v>0</v>
      </c>
      <c r="M603" s="27" t="str">
        <f>VLOOKUP(A603,'Medical Examinations'!$A$1:$L$2336,12,0)</f>
        <v>No</v>
      </c>
      <c r="N603" s="27" t="str">
        <f>VLOOKUP(A603,'Medical Examinations'!$A$1:$L$2336,8,0)</f>
        <v>No</v>
      </c>
      <c r="O603" s="29">
        <f>VLOOKUP(A603,'Hospitalisation Details'!$A$1:$T$2344,12,0)</f>
        <v>16351.42</v>
      </c>
      <c r="P603" s="29" t="str">
        <f>VLOOKUP(A603,'Hospitalisation Details'!$A$1:$T$2344,15,0)</f>
        <v>tier - 2</v>
      </c>
      <c r="Q603" s="29" t="str">
        <f>VLOOKUP(A603,'Hospitalisation Details'!$A$1:$T$2344,18,0)</f>
        <v>tier - 3</v>
      </c>
      <c r="R603" s="29" t="str">
        <f>VLOOKUP(A603,'Hospitalisation Details'!$A$1:$T$2344,20,0)</f>
        <v>R1026</v>
      </c>
    </row>
    <row r="604" spans="1:18">
      <c r="A604" t="s">
        <v>1765</v>
      </c>
      <c r="B604" s="22" t="str">
        <f>VLOOKUP(A604,'Customer Names'!A604:$E$2335,4,0)</f>
        <v>Erlandson</v>
      </c>
      <c r="C604" s="25">
        <f>VLOOKUP(A604,'Hospitalisation Details'!$A$1:$T$2344,9,0)</f>
        <v>25423</v>
      </c>
      <c r="D604" s="26">
        <f>VLOOKUP(A604,'Hospitalisation Details'!$A$1:$T$2344,10,0)</f>
        <v>53</v>
      </c>
      <c r="E604" s="26">
        <f>VLOOKUP(A604,'Hospitalisation Details'!$A$1:$T$2344,11,0)</f>
        <v>0</v>
      </c>
      <c r="F604" s="28">
        <f>VLOOKUP(A604,'Medical Examinations'!$A$1:$L$2336,2,0)</f>
        <v>43.15</v>
      </c>
      <c r="G604" s="28">
        <f>VLOOKUP(A604,'Medical Examinations'!$A$1:$L$2336,4,0)</f>
        <v>6.14</v>
      </c>
      <c r="H604" s="30" t="str">
        <f>VLOOKUP(A604,'Medical Examinations'!$A$1:$L$2336,3,0)</f>
        <v>Obesity</v>
      </c>
      <c r="I604" s="30" t="str">
        <f>VLOOKUP(A604,'Medical Examinations'!$A$1:$L$2336,5,0)</f>
        <v>Pre-diabetes</v>
      </c>
      <c r="J604" s="27" t="str">
        <f>VLOOKUP(A604,'Medical Examinations'!$A$1:$L$2336,6,0)</f>
        <v>yes</v>
      </c>
      <c r="K604" s="27" t="str">
        <f>VLOOKUP(A604,'Medical Examinations'!$A$1:$L$2336,7,0)</f>
        <v>No</v>
      </c>
      <c r="L604" s="27">
        <f>VLOOKUP(A604,'Medical Examinations'!$A$1:$L$2336,10,0)</f>
        <v>1</v>
      </c>
      <c r="M604" s="27" t="str">
        <f>VLOOKUP(A604,'Medical Examinations'!$A$1:$L$2336,12,0)</f>
        <v>No</v>
      </c>
      <c r="N604" s="27" t="str">
        <f>VLOOKUP(A604,'Medical Examinations'!$A$1:$L$2336,8,0)</f>
        <v>Yes</v>
      </c>
      <c r="O604" s="29">
        <f>VLOOKUP(A604,'Hospitalisation Details'!$A$1:$T$2344,12,0)</f>
        <v>16311.05</v>
      </c>
      <c r="P604" s="29" t="str">
        <f>VLOOKUP(A604,'Hospitalisation Details'!$A$1:$T$2344,15,0)</f>
        <v>tier - 2</v>
      </c>
      <c r="Q604" s="29" t="str">
        <f>VLOOKUP(A604,'Hospitalisation Details'!$A$1:$T$2344,18,0)</f>
        <v>tier - 3</v>
      </c>
      <c r="R604" s="29" t="str">
        <f>VLOOKUP(A604,'Hospitalisation Details'!$A$1:$T$2344,20,0)</f>
        <v>R1026</v>
      </c>
    </row>
    <row r="605" spans="1:18">
      <c r="A605" t="s">
        <v>1764</v>
      </c>
      <c r="B605" s="22" t="str">
        <f>VLOOKUP(A605,'Customer Names'!A605:$E$2335,4,0)</f>
        <v>Autrey</v>
      </c>
      <c r="C605" s="25">
        <f>VLOOKUP(A605,'Hospitalisation Details'!$A$1:$T$2344,9,0)</f>
        <v>37857</v>
      </c>
      <c r="D605" s="26">
        <f>VLOOKUP(A605,'Hospitalisation Details'!$A$1:$T$2344,10,0)</f>
        <v>19</v>
      </c>
      <c r="E605" s="26">
        <f>VLOOKUP(A605,'Hospitalisation Details'!$A$1:$T$2344,11,0)</f>
        <v>0</v>
      </c>
      <c r="F605" s="28">
        <f>VLOOKUP(A605,'Medical Examinations'!$A$1:$L$2336,2,0)</f>
        <v>27.7</v>
      </c>
      <c r="G605" s="28">
        <f>VLOOKUP(A605,'Medical Examinations'!$A$1:$L$2336,4,0)</f>
        <v>5.6</v>
      </c>
      <c r="H605" s="30" t="str">
        <f>VLOOKUP(A605,'Medical Examinations'!$A$1:$L$2336,3,0)</f>
        <v>Overweight</v>
      </c>
      <c r="I605" s="30" t="str">
        <f>VLOOKUP(A605,'Medical Examinations'!$A$1:$L$2336,5,0)</f>
        <v>Normal</v>
      </c>
      <c r="J605" s="27" t="str">
        <f>VLOOKUP(A605,'Medical Examinations'!$A$1:$L$2336,6,0)</f>
        <v>No</v>
      </c>
      <c r="K605" s="27" t="str">
        <f>VLOOKUP(A605,'Medical Examinations'!$A$1:$L$2336,7,0)</f>
        <v>No</v>
      </c>
      <c r="L605" s="27">
        <f>VLOOKUP(A605,'Medical Examinations'!$A$1:$L$2336,10,0)</f>
        <v>1</v>
      </c>
      <c r="M605" s="27" t="str">
        <f>VLOOKUP(A605,'Medical Examinations'!$A$1:$L$2336,12,0)</f>
        <v>yes</v>
      </c>
      <c r="N605" s="27" t="str">
        <f>VLOOKUP(A605,'Medical Examinations'!$A$1:$L$2336,8,0)</f>
        <v>Yes</v>
      </c>
      <c r="O605" s="29">
        <f>VLOOKUP(A605,'Hospitalisation Details'!$A$1:$T$2344,12,0)</f>
        <v>16297.85</v>
      </c>
      <c r="P605" s="29" t="str">
        <f>VLOOKUP(A605,'Hospitalisation Details'!$A$1:$T$2344,15,0)</f>
        <v>tier - 2</v>
      </c>
      <c r="Q605" s="29" t="str">
        <f>VLOOKUP(A605,'Hospitalisation Details'!$A$1:$T$2344,18,0)</f>
        <v>tier - 3</v>
      </c>
      <c r="R605" s="29" t="str">
        <f>VLOOKUP(A605,'Hospitalisation Details'!$A$1:$T$2344,20,0)</f>
        <v>R1011</v>
      </c>
    </row>
    <row r="606" spans="1:18">
      <c r="A606" t="s">
        <v>1763</v>
      </c>
      <c r="B606" s="22" t="str">
        <f>VLOOKUP(A606,'Customer Names'!A606:$E$2335,4,0)</f>
        <v>Alleman</v>
      </c>
      <c r="C606" s="25">
        <f>VLOOKUP(A606,'Hospitalisation Details'!$A$1:$T$2344,9,0)</f>
        <v>26510</v>
      </c>
      <c r="D606" s="26">
        <f>VLOOKUP(A606,'Hospitalisation Details'!$A$1:$T$2344,10,0)</f>
        <v>50</v>
      </c>
      <c r="E606" s="26">
        <f>VLOOKUP(A606,'Hospitalisation Details'!$A$1:$T$2344,11,0)</f>
        <v>0</v>
      </c>
      <c r="F606" s="28">
        <f>VLOOKUP(A606,'Medical Examinations'!$A$1:$L$2336,2,0)</f>
        <v>45.68</v>
      </c>
      <c r="G606" s="28">
        <f>VLOOKUP(A606,'Medical Examinations'!$A$1:$L$2336,4,0)</f>
        <v>4.8</v>
      </c>
      <c r="H606" s="30" t="str">
        <f>VLOOKUP(A606,'Medical Examinations'!$A$1:$L$2336,3,0)</f>
        <v>Obesity</v>
      </c>
      <c r="I606" s="30" t="str">
        <f>VLOOKUP(A606,'Medical Examinations'!$A$1:$L$2336,5,0)</f>
        <v>Normal</v>
      </c>
      <c r="J606" s="27" t="str">
        <f>VLOOKUP(A606,'Medical Examinations'!$A$1:$L$2336,6,0)</f>
        <v>No</v>
      </c>
      <c r="K606" s="27" t="str">
        <f>VLOOKUP(A606,'Medical Examinations'!$A$1:$L$2336,7,0)</f>
        <v>No</v>
      </c>
      <c r="L606" s="27">
        <f>VLOOKUP(A606,'Medical Examinations'!$A$1:$L$2336,10,0)</f>
        <v>2</v>
      </c>
      <c r="M606" s="27" t="str">
        <f>VLOOKUP(A606,'Medical Examinations'!$A$1:$L$2336,12,0)</f>
        <v>No</v>
      </c>
      <c r="N606" s="27" t="str">
        <f>VLOOKUP(A606,'Medical Examinations'!$A$1:$L$2336,8,0)</f>
        <v>No</v>
      </c>
      <c r="O606" s="29">
        <f>VLOOKUP(A606,'Hospitalisation Details'!$A$1:$T$2344,12,0)</f>
        <v>16267.32</v>
      </c>
      <c r="P606" s="29" t="str">
        <f>VLOOKUP(A606,'Hospitalisation Details'!$A$1:$T$2344,15,0)</f>
        <v>tier - 2</v>
      </c>
      <c r="Q606" s="29" t="str">
        <f>VLOOKUP(A606,'Hospitalisation Details'!$A$1:$T$2344,18,0)</f>
        <v>tier - 2</v>
      </c>
      <c r="R606" s="29" t="str">
        <f>VLOOKUP(A606,'Hospitalisation Details'!$A$1:$T$2344,20,0)</f>
        <v>R1023</v>
      </c>
    </row>
    <row r="607" spans="1:18">
      <c r="A607" t="s">
        <v>1762</v>
      </c>
      <c r="B607" s="22" t="str">
        <f>VLOOKUP(A607,'Customer Names'!A607:$E$2335,4,0)</f>
        <v>Michalski</v>
      </c>
      <c r="C607" s="25">
        <f>VLOOKUP(A607,'Hospitalisation Details'!$A$1:$T$2344,9,0)</f>
        <v>37507</v>
      </c>
      <c r="D607" s="26">
        <f>VLOOKUP(A607,'Hospitalisation Details'!$A$1:$T$2344,10,0)</f>
        <v>20</v>
      </c>
      <c r="E607" s="26">
        <f>VLOOKUP(A607,'Hospitalisation Details'!$A$1:$T$2344,11,0)</f>
        <v>0</v>
      </c>
      <c r="F607" s="28">
        <f>VLOOKUP(A607,'Medical Examinations'!$A$1:$L$2336,2,0)</f>
        <v>27.3</v>
      </c>
      <c r="G607" s="28">
        <f>VLOOKUP(A607,'Medical Examinations'!$A$1:$L$2336,4,0)</f>
        <v>11.89</v>
      </c>
      <c r="H607" s="30" t="str">
        <f>VLOOKUP(A607,'Medical Examinations'!$A$1:$L$2336,3,0)</f>
        <v>Overweight</v>
      </c>
      <c r="I607" s="30" t="str">
        <f>VLOOKUP(A607,'Medical Examinations'!$A$1:$L$2336,5,0)</f>
        <v>Diabetes</v>
      </c>
      <c r="J607" s="27" t="str">
        <f>VLOOKUP(A607,'Medical Examinations'!$A$1:$L$2336,6,0)</f>
        <v>No</v>
      </c>
      <c r="K607" s="27" t="str">
        <f>VLOOKUP(A607,'Medical Examinations'!$A$1:$L$2336,7,0)</f>
        <v>No</v>
      </c>
      <c r="L607" s="27">
        <f>VLOOKUP(A607,'Medical Examinations'!$A$1:$L$2336,10,0)</f>
        <v>0</v>
      </c>
      <c r="M607" s="27" t="str">
        <f>VLOOKUP(A607,'Medical Examinations'!$A$1:$L$2336,12,0)</f>
        <v>yes</v>
      </c>
      <c r="N607" s="27" t="str">
        <f>VLOOKUP(A607,'Medical Examinations'!$A$1:$L$2336,8,0)</f>
        <v>No</v>
      </c>
      <c r="O607" s="29">
        <f>VLOOKUP(A607,'Hospitalisation Details'!$A$1:$T$2344,12,0)</f>
        <v>16232.85</v>
      </c>
      <c r="P607" s="29" t="str">
        <f>VLOOKUP(A607,'Hospitalisation Details'!$A$1:$T$2344,15,0)</f>
        <v>tier - 2</v>
      </c>
      <c r="Q607" s="29" t="str">
        <f>VLOOKUP(A607,'Hospitalisation Details'!$A$1:$T$2344,18,0)</f>
        <v>tier - 1</v>
      </c>
      <c r="R607" s="29" t="str">
        <f>VLOOKUP(A607,'Hospitalisation Details'!$A$1:$T$2344,20,0)</f>
        <v>R1011</v>
      </c>
    </row>
    <row r="608" spans="1:18">
      <c r="A608" t="s">
        <v>1761</v>
      </c>
      <c r="B608" s="22" t="str">
        <f>VLOOKUP(A608,'Customer Names'!A608:$E$2335,4,0)</f>
        <v>Grillo</v>
      </c>
      <c r="C608" s="25">
        <f>VLOOKUP(A608,'Hospitalisation Details'!$A$1:$T$2344,9,0)</f>
        <v>32376</v>
      </c>
      <c r="D608" s="26">
        <f>VLOOKUP(A608,'Hospitalisation Details'!$A$1:$T$2344,10,0)</f>
        <v>34</v>
      </c>
      <c r="E608" s="26">
        <f>VLOOKUP(A608,'Hospitalisation Details'!$A$1:$T$2344,11,0)</f>
        <v>3</v>
      </c>
      <c r="F608" s="28">
        <f>VLOOKUP(A608,'Medical Examinations'!$A$1:$L$2336,2,0)</f>
        <v>54.45</v>
      </c>
      <c r="G608" s="28">
        <f>VLOOKUP(A608,'Medical Examinations'!$A$1:$L$2336,4,0)</f>
        <v>4.7300000000000004</v>
      </c>
      <c r="H608" s="30" t="str">
        <f>VLOOKUP(A608,'Medical Examinations'!$A$1:$L$2336,3,0)</f>
        <v>Obesity</v>
      </c>
      <c r="I608" s="30" t="str">
        <f>VLOOKUP(A608,'Medical Examinations'!$A$1:$L$2336,5,0)</f>
        <v>Normal</v>
      </c>
      <c r="J608" s="27" t="str">
        <f>VLOOKUP(A608,'Medical Examinations'!$A$1:$L$2336,6,0)</f>
        <v>yes</v>
      </c>
      <c r="K608" s="27" t="str">
        <f>VLOOKUP(A608,'Medical Examinations'!$A$1:$L$2336,7,0)</f>
        <v>No</v>
      </c>
      <c r="L608" s="27">
        <f>VLOOKUP(A608,'Medical Examinations'!$A$1:$L$2336,10,0)</f>
        <v>1</v>
      </c>
      <c r="M608" s="27" t="str">
        <f>VLOOKUP(A608,'Medical Examinations'!$A$1:$L$2336,12,0)</f>
        <v>No</v>
      </c>
      <c r="N608" s="27" t="str">
        <f>VLOOKUP(A608,'Medical Examinations'!$A$1:$L$2336,8,0)</f>
        <v>No</v>
      </c>
      <c r="O608" s="29">
        <f>VLOOKUP(A608,'Hospitalisation Details'!$A$1:$T$2344,12,0)</f>
        <v>16205.88</v>
      </c>
      <c r="P608" s="29" t="str">
        <f>VLOOKUP(A608,'Hospitalisation Details'!$A$1:$T$2344,15,0)</f>
        <v>tier - 2</v>
      </c>
      <c r="Q608" s="29" t="str">
        <f>VLOOKUP(A608,'Hospitalisation Details'!$A$1:$T$2344,18,0)</f>
        <v>tier - 1</v>
      </c>
      <c r="R608" s="29" t="str">
        <f>VLOOKUP(A608,'Hospitalisation Details'!$A$1:$T$2344,20,0)</f>
        <v>R1012</v>
      </c>
    </row>
    <row r="609" spans="1:18">
      <c r="A609" t="s">
        <v>1760</v>
      </c>
      <c r="B609" s="22" t="str">
        <f>VLOOKUP(A609,'Customer Names'!A609:$E$2335,4,0)</f>
        <v>Coronado</v>
      </c>
      <c r="C609" s="25">
        <f>VLOOKUP(A609,'Hospitalisation Details'!$A$1:$T$2344,9,0)</f>
        <v>32361</v>
      </c>
      <c r="D609" s="26">
        <f>VLOOKUP(A609,'Hospitalisation Details'!$A$1:$T$2344,10,0)</f>
        <v>34</v>
      </c>
      <c r="E609" s="26">
        <f>VLOOKUP(A609,'Hospitalisation Details'!$A$1:$T$2344,11,0)</f>
        <v>3</v>
      </c>
      <c r="F609" s="28">
        <f>VLOOKUP(A609,'Medical Examinations'!$A$1:$L$2336,2,0)</f>
        <v>54.43</v>
      </c>
      <c r="G609" s="28">
        <f>VLOOKUP(A609,'Medical Examinations'!$A$1:$L$2336,4,0)</f>
        <v>4.6100000000000003</v>
      </c>
      <c r="H609" s="30" t="str">
        <f>VLOOKUP(A609,'Medical Examinations'!$A$1:$L$2336,3,0)</f>
        <v>Obesity</v>
      </c>
      <c r="I609" s="30" t="str">
        <f>VLOOKUP(A609,'Medical Examinations'!$A$1:$L$2336,5,0)</f>
        <v>Normal</v>
      </c>
      <c r="J609" s="27" t="str">
        <f>VLOOKUP(A609,'Medical Examinations'!$A$1:$L$2336,6,0)</f>
        <v>yes</v>
      </c>
      <c r="K609" s="27" t="str">
        <f>VLOOKUP(A609,'Medical Examinations'!$A$1:$L$2336,7,0)</f>
        <v>No</v>
      </c>
      <c r="L609" s="27">
        <f>VLOOKUP(A609,'Medical Examinations'!$A$1:$L$2336,10,0)</f>
        <v>1</v>
      </c>
      <c r="M609" s="27" t="str">
        <f>VLOOKUP(A609,'Medical Examinations'!$A$1:$L$2336,12,0)</f>
        <v>No</v>
      </c>
      <c r="N609" s="27" t="str">
        <f>VLOOKUP(A609,'Medical Examinations'!$A$1:$L$2336,8,0)</f>
        <v>No</v>
      </c>
      <c r="O609" s="29">
        <f>VLOOKUP(A609,'Hospitalisation Details'!$A$1:$T$2344,12,0)</f>
        <v>16199.1</v>
      </c>
      <c r="P609" s="29" t="str">
        <f>VLOOKUP(A609,'Hospitalisation Details'!$A$1:$T$2344,15,0)</f>
        <v>tier - 2</v>
      </c>
      <c r="Q609" s="29" t="str">
        <f>VLOOKUP(A609,'Hospitalisation Details'!$A$1:$T$2344,18,0)</f>
        <v>tier - 2</v>
      </c>
      <c r="R609" s="29" t="str">
        <f>VLOOKUP(A609,'Hospitalisation Details'!$A$1:$T$2344,20,0)</f>
        <v>R1012</v>
      </c>
    </row>
    <row r="610" spans="1:18">
      <c r="A610" t="s">
        <v>1759</v>
      </c>
      <c r="B610" s="22" t="str">
        <f>VLOOKUP(A610,'Customer Names'!A610:$E$2335,4,0)</f>
        <v>Dewine</v>
      </c>
      <c r="C610" s="25">
        <f>VLOOKUP(A610,'Hospitalisation Details'!$A$1:$T$2344,9,0)</f>
        <v>27283</v>
      </c>
      <c r="D610" s="26">
        <f>VLOOKUP(A610,'Hospitalisation Details'!$A$1:$T$2344,10,0)</f>
        <v>48</v>
      </c>
      <c r="E610" s="26">
        <f>VLOOKUP(A610,'Hospitalisation Details'!$A$1:$T$2344,11,0)</f>
        <v>0</v>
      </c>
      <c r="F610" s="28">
        <f>VLOOKUP(A610,'Medical Examinations'!$A$1:$L$2336,2,0)</f>
        <v>48.01</v>
      </c>
      <c r="G610" s="28">
        <f>VLOOKUP(A610,'Medical Examinations'!$A$1:$L$2336,4,0)</f>
        <v>7.3</v>
      </c>
      <c r="H610" s="30" t="str">
        <f>VLOOKUP(A610,'Medical Examinations'!$A$1:$L$2336,3,0)</f>
        <v>Obesity</v>
      </c>
      <c r="I610" s="30" t="str">
        <f>VLOOKUP(A610,'Medical Examinations'!$A$1:$L$2336,5,0)</f>
        <v>Diabetes</v>
      </c>
      <c r="J610" s="27" t="str">
        <f>VLOOKUP(A610,'Medical Examinations'!$A$1:$L$2336,6,0)</f>
        <v>No</v>
      </c>
      <c r="K610" s="27" t="str">
        <f>VLOOKUP(A610,'Medical Examinations'!$A$1:$L$2336,7,0)</f>
        <v>No</v>
      </c>
      <c r="L610" s="27">
        <f>VLOOKUP(A610,'Medical Examinations'!$A$1:$L$2336,10,0)</f>
        <v>0</v>
      </c>
      <c r="M610" s="27" t="str">
        <f>VLOOKUP(A610,'Medical Examinations'!$A$1:$L$2336,12,0)</f>
        <v>No</v>
      </c>
      <c r="N610" s="27" t="str">
        <f>VLOOKUP(A610,'Medical Examinations'!$A$1:$L$2336,8,0)</f>
        <v>No</v>
      </c>
      <c r="O610" s="29">
        <f>VLOOKUP(A610,'Hospitalisation Details'!$A$1:$T$2344,12,0)</f>
        <v>16190.97</v>
      </c>
      <c r="P610" s="29" t="str">
        <f>VLOOKUP(A610,'Hospitalisation Details'!$A$1:$T$2344,15,0)</f>
        <v>tier - 2</v>
      </c>
      <c r="Q610" s="29" t="str">
        <f>VLOOKUP(A610,'Hospitalisation Details'!$A$1:$T$2344,18,0)</f>
        <v>tier - 3</v>
      </c>
      <c r="R610" s="29" t="str">
        <f>VLOOKUP(A610,'Hospitalisation Details'!$A$1:$T$2344,20,0)</f>
        <v>R1012</v>
      </c>
    </row>
    <row r="611" spans="1:18">
      <c r="A611" t="s">
        <v>1758</v>
      </c>
      <c r="B611" s="22" t="str">
        <f>VLOOKUP(A611,'Customer Names'!A611:$E$2335,4,0)</f>
        <v>Carman</v>
      </c>
      <c r="C611" s="25">
        <f>VLOOKUP(A611,'Hospitalisation Details'!$A$1:$T$2344,9,0)</f>
        <v>30138</v>
      </c>
      <c r="D611" s="26">
        <f>VLOOKUP(A611,'Hospitalisation Details'!$A$1:$T$2344,10,0)</f>
        <v>40</v>
      </c>
      <c r="E611" s="26">
        <f>VLOOKUP(A611,'Hospitalisation Details'!$A$1:$T$2344,11,0)</f>
        <v>3</v>
      </c>
      <c r="F611" s="28">
        <f>VLOOKUP(A611,'Medical Examinations'!$A$1:$L$2336,2,0)</f>
        <v>48.32</v>
      </c>
      <c r="G611" s="28">
        <f>VLOOKUP(A611,'Medical Examinations'!$A$1:$L$2336,4,0)</f>
        <v>5.88</v>
      </c>
      <c r="H611" s="30" t="str">
        <f>VLOOKUP(A611,'Medical Examinations'!$A$1:$L$2336,3,0)</f>
        <v>Obesity</v>
      </c>
      <c r="I611" s="30" t="str">
        <f>VLOOKUP(A611,'Medical Examinations'!$A$1:$L$2336,5,0)</f>
        <v>Pre-diabetes</v>
      </c>
      <c r="J611" s="27" t="str">
        <f>VLOOKUP(A611,'Medical Examinations'!$A$1:$L$2336,6,0)</f>
        <v>No</v>
      </c>
      <c r="K611" s="27" t="str">
        <f>VLOOKUP(A611,'Medical Examinations'!$A$1:$L$2336,7,0)</f>
        <v>No</v>
      </c>
      <c r="L611" s="27">
        <f>VLOOKUP(A611,'Medical Examinations'!$A$1:$L$2336,10,0)</f>
        <v>0</v>
      </c>
      <c r="M611" s="27" t="str">
        <f>VLOOKUP(A611,'Medical Examinations'!$A$1:$L$2336,12,0)</f>
        <v>No</v>
      </c>
      <c r="N611" s="27" t="str">
        <f>VLOOKUP(A611,'Medical Examinations'!$A$1:$L$2336,8,0)</f>
        <v>No</v>
      </c>
      <c r="O611" s="29">
        <f>VLOOKUP(A611,'Hospitalisation Details'!$A$1:$T$2344,12,0)</f>
        <v>16152.04</v>
      </c>
      <c r="P611" s="29" t="str">
        <f>VLOOKUP(A611,'Hospitalisation Details'!$A$1:$T$2344,15,0)</f>
        <v>tier - 2</v>
      </c>
      <c r="Q611" s="29" t="str">
        <f>VLOOKUP(A611,'Hospitalisation Details'!$A$1:$T$2344,18,0)</f>
        <v>tier - 1</v>
      </c>
      <c r="R611" s="29" t="str">
        <f>VLOOKUP(A611,'Hospitalisation Details'!$A$1:$T$2344,20,0)</f>
        <v>R1026</v>
      </c>
    </row>
    <row r="612" spans="1:18">
      <c r="A612" t="s">
        <v>1757</v>
      </c>
      <c r="B612" s="22" t="str">
        <f>VLOOKUP(A612,'Customer Names'!A612:$E$2335,4,0)</f>
        <v>Neems</v>
      </c>
      <c r="C612" s="25">
        <f>VLOOKUP(A612,'Hospitalisation Details'!$A$1:$T$2344,9,0)</f>
        <v>34315</v>
      </c>
      <c r="D612" s="26">
        <f>VLOOKUP(A612,'Hospitalisation Details'!$A$1:$T$2344,10,0)</f>
        <v>29</v>
      </c>
      <c r="E612" s="26">
        <f>VLOOKUP(A612,'Hospitalisation Details'!$A$1:$T$2344,11,0)</f>
        <v>0</v>
      </c>
      <c r="F612" s="28">
        <f>VLOOKUP(A612,'Medical Examinations'!$A$1:$L$2336,2,0)</f>
        <v>22.895</v>
      </c>
      <c r="G612" s="28">
        <f>VLOOKUP(A612,'Medical Examinations'!$A$1:$L$2336,4,0)</f>
        <v>4.0599999999999996</v>
      </c>
      <c r="H612" s="30" t="str">
        <f>VLOOKUP(A612,'Medical Examinations'!$A$1:$L$2336,3,0)</f>
        <v>Normal weight</v>
      </c>
      <c r="I612" s="30" t="str">
        <f>VLOOKUP(A612,'Medical Examinations'!$A$1:$L$2336,5,0)</f>
        <v>Normal</v>
      </c>
      <c r="J612" s="27" t="str">
        <f>VLOOKUP(A612,'Medical Examinations'!$A$1:$L$2336,6,0)</f>
        <v>No</v>
      </c>
      <c r="K612" s="27" t="str">
        <f>VLOOKUP(A612,'Medical Examinations'!$A$1:$L$2336,7,0)</f>
        <v>No</v>
      </c>
      <c r="L612" s="27">
        <f>VLOOKUP(A612,'Medical Examinations'!$A$1:$L$2336,10,0)</f>
        <v>1</v>
      </c>
      <c r="M612" s="27" t="str">
        <f>VLOOKUP(A612,'Medical Examinations'!$A$1:$L$2336,12,0)</f>
        <v>yes</v>
      </c>
      <c r="N612" s="27" t="str">
        <f>VLOOKUP(A612,'Medical Examinations'!$A$1:$L$2336,8,0)</f>
        <v>Yes</v>
      </c>
      <c r="O612" s="29">
        <f>VLOOKUP(A612,'Hospitalisation Details'!$A$1:$T$2344,12,0)</f>
        <v>16138.76</v>
      </c>
      <c r="P612" s="29" t="str">
        <f>VLOOKUP(A612,'Hospitalisation Details'!$A$1:$T$2344,15,0)</f>
        <v>tier - 2</v>
      </c>
      <c r="Q612" s="29" t="str">
        <f>VLOOKUP(A612,'Hospitalisation Details'!$A$1:$T$2344,18,0)</f>
        <v>tier - 3</v>
      </c>
      <c r="R612" s="29" t="str">
        <f>VLOOKUP(A612,'Hospitalisation Details'!$A$1:$T$2344,20,0)</f>
        <v>R1017</v>
      </c>
    </row>
    <row r="613" spans="1:18">
      <c r="A613" t="s">
        <v>1756</v>
      </c>
      <c r="B613" s="22" t="str">
        <f>VLOOKUP(A613,'Customer Names'!A613:$E$2335,4,0)</f>
        <v>Pesyna</v>
      </c>
      <c r="C613" s="25">
        <f>VLOOKUP(A613,'Hospitalisation Details'!$A$1:$T$2344,9,0)</f>
        <v>32056</v>
      </c>
      <c r="D613" s="26">
        <f>VLOOKUP(A613,'Hospitalisation Details'!$A$1:$T$2344,10,0)</f>
        <v>35</v>
      </c>
      <c r="E613" s="26">
        <f>VLOOKUP(A613,'Hospitalisation Details'!$A$1:$T$2344,11,0)</f>
        <v>3</v>
      </c>
      <c r="F613" s="28">
        <f>VLOOKUP(A613,'Medical Examinations'!$A$1:$L$2336,2,0)</f>
        <v>54.85</v>
      </c>
      <c r="G613" s="28">
        <f>VLOOKUP(A613,'Medical Examinations'!$A$1:$L$2336,4,0)</f>
        <v>4.9000000000000004</v>
      </c>
      <c r="H613" s="30" t="str">
        <f>VLOOKUP(A613,'Medical Examinations'!$A$1:$L$2336,3,0)</f>
        <v>Obesity</v>
      </c>
      <c r="I613" s="30" t="str">
        <f>VLOOKUP(A613,'Medical Examinations'!$A$1:$L$2336,5,0)</f>
        <v>Normal</v>
      </c>
      <c r="J613" s="27" t="str">
        <f>VLOOKUP(A613,'Medical Examinations'!$A$1:$L$2336,6,0)</f>
        <v>No</v>
      </c>
      <c r="K613" s="27" t="str">
        <f>VLOOKUP(A613,'Medical Examinations'!$A$1:$L$2336,7,0)</f>
        <v>No</v>
      </c>
      <c r="L613" s="27">
        <f>VLOOKUP(A613,'Medical Examinations'!$A$1:$L$2336,10,0)</f>
        <v>1</v>
      </c>
      <c r="M613" s="27" t="str">
        <f>VLOOKUP(A613,'Medical Examinations'!$A$1:$L$2336,12,0)</f>
        <v>No</v>
      </c>
      <c r="N613" s="27" t="str">
        <f>VLOOKUP(A613,'Medical Examinations'!$A$1:$L$2336,8,0)</f>
        <v>No</v>
      </c>
      <c r="O613" s="29">
        <f>VLOOKUP(A613,'Hospitalisation Details'!$A$1:$T$2344,12,0)</f>
        <v>16122.65</v>
      </c>
      <c r="P613" s="29" t="str">
        <f>VLOOKUP(A613,'Hospitalisation Details'!$A$1:$T$2344,15,0)</f>
        <v>tier - 2</v>
      </c>
      <c r="Q613" s="29" t="str">
        <f>VLOOKUP(A613,'Hospitalisation Details'!$A$1:$T$2344,18,0)</f>
        <v>tier - 1</v>
      </c>
      <c r="R613" s="29" t="str">
        <f>VLOOKUP(A613,'Hospitalisation Details'!$A$1:$T$2344,20,0)</f>
        <v>R1011</v>
      </c>
    </row>
    <row r="614" spans="1:18">
      <c r="A614" t="s">
        <v>1755</v>
      </c>
      <c r="B614" s="22" t="str">
        <f>VLOOKUP(A614,'Customer Names'!A614:$E$2335,4,0)</f>
        <v>Meling</v>
      </c>
      <c r="C614" s="25">
        <f>VLOOKUP(A614,'Hospitalisation Details'!$A$1:$T$2344,9,0)</f>
        <v>34189</v>
      </c>
      <c r="D614" s="26">
        <f>VLOOKUP(A614,'Hospitalisation Details'!$A$1:$T$2344,10,0)</f>
        <v>29</v>
      </c>
      <c r="E614" s="26">
        <f>VLOOKUP(A614,'Hospitalisation Details'!$A$1:$T$2344,11,0)</f>
        <v>0</v>
      </c>
      <c r="F614" s="28">
        <f>VLOOKUP(A614,'Medical Examinations'!$A$1:$L$2336,2,0)</f>
        <v>21.85</v>
      </c>
      <c r="G614" s="28">
        <f>VLOOKUP(A614,'Medical Examinations'!$A$1:$L$2336,4,0)</f>
        <v>5.52</v>
      </c>
      <c r="H614" s="30" t="str">
        <f>VLOOKUP(A614,'Medical Examinations'!$A$1:$L$2336,3,0)</f>
        <v>Normal weight</v>
      </c>
      <c r="I614" s="30" t="str">
        <f>VLOOKUP(A614,'Medical Examinations'!$A$1:$L$2336,5,0)</f>
        <v>Normal</v>
      </c>
      <c r="J614" s="27" t="str">
        <f>VLOOKUP(A614,'Medical Examinations'!$A$1:$L$2336,6,0)</f>
        <v>No</v>
      </c>
      <c r="K614" s="27" t="str">
        <f>VLOOKUP(A614,'Medical Examinations'!$A$1:$L$2336,7,0)</f>
        <v>No</v>
      </c>
      <c r="L614" s="27">
        <f>VLOOKUP(A614,'Medical Examinations'!$A$1:$L$2336,10,0)</f>
        <v>1</v>
      </c>
      <c r="M614" s="27" t="str">
        <f>VLOOKUP(A614,'Medical Examinations'!$A$1:$L$2336,12,0)</f>
        <v>yes</v>
      </c>
      <c r="N614" s="27" t="str">
        <f>VLOOKUP(A614,'Medical Examinations'!$A$1:$L$2336,8,0)</f>
        <v>Yes</v>
      </c>
      <c r="O614" s="29">
        <f>VLOOKUP(A614,'Hospitalisation Details'!$A$1:$T$2344,12,0)</f>
        <v>16115.3</v>
      </c>
      <c r="P614" s="29" t="str">
        <f>VLOOKUP(A614,'Hospitalisation Details'!$A$1:$T$2344,15,0)</f>
        <v>tier - 2</v>
      </c>
      <c r="Q614" s="29" t="str">
        <f>VLOOKUP(A614,'Hospitalisation Details'!$A$1:$T$2344,18,0)</f>
        <v>tier - 1</v>
      </c>
      <c r="R614" s="29" t="str">
        <f>VLOOKUP(A614,'Hospitalisation Details'!$A$1:$T$2344,20,0)</f>
        <v>R1024</v>
      </c>
    </row>
    <row r="615" spans="1:18">
      <c r="A615" t="s">
        <v>1754</v>
      </c>
      <c r="B615" s="22" t="str">
        <f>VLOOKUP(A615,'Customer Names'!A615:$E$2335,4,0)</f>
        <v>Widlowski</v>
      </c>
      <c r="C615" s="25">
        <f>VLOOKUP(A615,'Hospitalisation Details'!$A$1:$T$2344,9,0)</f>
        <v>31286</v>
      </c>
      <c r="D615" s="26">
        <f>VLOOKUP(A615,'Hospitalisation Details'!$A$1:$T$2344,10,0)</f>
        <v>37</v>
      </c>
      <c r="E615" s="26">
        <f>VLOOKUP(A615,'Hospitalisation Details'!$A$1:$T$2344,11,0)</f>
        <v>3</v>
      </c>
      <c r="F615" s="28">
        <f>VLOOKUP(A615,'Medical Examinations'!$A$1:$L$2336,2,0)</f>
        <v>51.86</v>
      </c>
      <c r="G615" s="28">
        <f>VLOOKUP(A615,'Medical Examinations'!$A$1:$L$2336,4,0)</f>
        <v>5.2</v>
      </c>
      <c r="H615" s="30" t="str">
        <f>VLOOKUP(A615,'Medical Examinations'!$A$1:$L$2336,3,0)</f>
        <v>Obesity</v>
      </c>
      <c r="I615" s="30" t="str">
        <f>VLOOKUP(A615,'Medical Examinations'!$A$1:$L$2336,5,0)</f>
        <v>Normal</v>
      </c>
      <c r="J615" s="27" t="str">
        <f>VLOOKUP(A615,'Medical Examinations'!$A$1:$L$2336,6,0)</f>
        <v>yes</v>
      </c>
      <c r="K615" s="27" t="str">
        <f>VLOOKUP(A615,'Medical Examinations'!$A$1:$L$2336,7,0)</f>
        <v>No</v>
      </c>
      <c r="L615" s="27">
        <f>VLOOKUP(A615,'Medical Examinations'!$A$1:$L$2336,10,0)</f>
        <v>0</v>
      </c>
      <c r="M615" s="27" t="str">
        <f>VLOOKUP(A615,'Medical Examinations'!$A$1:$L$2336,12,0)</f>
        <v>No</v>
      </c>
      <c r="N615" s="27" t="str">
        <f>VLOOKUP(A615,'Medical Examinations'!$A$1:$L$2336,8,0)</f>
        <v>No</v>
      </c>
      <c r="O615" s="29">
        <f>VLOOKUP(A615,'Hospitalisation Details'!$A$1:$T$2344,12,0)</f>
        <v>16097.94</v>
      </c>
      <c r="P615" s="29" t="str">
        <f>VLOOKUP(A615,'Hospitalisation Details'!$A$1:$T$2344,15,0)</f>
        <v>tier - 2</v>
      </c>
      <c r="Q615" s="29" t="str">
        <f>VLOOKUP(A615,'Hospitalisation Details'!$A$1:$T$2344,18,0)</f>
        <v>tier - 3</v>
      </c>
      <c r="R615" s="29" t="str">
        <f>VLOOKUP(A615,'Hospitalisation Details'!$A$1:$T$2344,20,0)</f>
        <v>R1012</v>
      </c>
    </row>
    <row r="616" spans="1:18">
      <c r="A616" t="s">
        <v>1753</v>
      </c>
      <c r="B616" s="22" t="str">
        <f>VLOOKUP(A616,'Customer Names'!A616:$E$2335,4,0)</f>
        <v>Nadar</v>
      </c>
      <c r="C616" s="25">
        <f>VLOOKUP(A616,'Hospitalisation Details'!$A$1:$T$2344,9,0)</f>
        <v>21357</v>
      </c>
      <c r="D616" s="26">
        <f>VLOOKUP(A616,'Hospitalisation Details'!$A$1:$T$2344,10,0)</f>
        <v>64</v>
      </c>
      <c r="E616" s="26">
        <f>VLOOKUP(A616,'Hospitalisation Details'!$A$1:$T$2344,11,0)</f>
        <v>3</v>
      </c>
      <c r="F616" s="28">
        <f>VLOOKUP(A616,'Medical Examinations'!$A$1:$L$2336,2,0)</f>
        <v>39.049999999999997</v>
      </c>
      <c r="G616" s="28">
        <f>VLOOKUP(A616,'Medical Examinations'!$A$1:$L$2336,4,0)</f>
        <v>7.59</v>
      </c>
      <c r="H616" s="30" t="str">
        <f>VLOOKUP(A616,'Medical Examinations'!$A$1:$L$2336,3,0)</f>
        <v>Obesity</v>
      </c>
      <c r="I616" s="30" t="str">
        <f>VLOOKUP(A616,'Medical Examinations'!$A$1:$L$2336,5,0)</f>
        <v>Diabetes</v>
      </c>
      <c r="J616" s="27" t="str">
        <f>VLOOKUP(A616,'Medical Examinations'!$A$1:$L$2336,6,0)</f>
        <v>No</v>
      </c>
      <c r="K616" s="27" t="str">
        <f>VLOOKUP(A616,'Medical Examinations'!$A$1:$L$2336,7,0)</f>
        <v>No</v>
      </c>
      <c r="L616" s="27">
        <f>VLOOKUP(A616,'Medical Examinations'!$A$1:$L$2336,10,0)</f>
        <v>3</v>
      </c>
      <c r="M616" s="27" t="str">
        <f>VLOOKUP(A616,'Medical Examinations'!$A$1:$L$2336,12,0)</f>
        <v>No</v>
      </c>
      <c r="N616" s="27" t="str">
        <f>VLOOKUP(A616,'Medical Examinations'!$A$1:$L$2336,8,0)</f>
        <v>No</v>
      </c>
      <c r="O616" s="29">
        <f>VLOOKUP(A616,'Hospitalisation Details'!$A$1:$T$2344,12,0)</f>
        <v>16085.13</v>
      </c>
      <c r="P616" s="29" t="str">
        <f>VLOOKUP(A616,'Hospitalisation Details'!$A$1:$T$2344,15,0)</f>
        <v>tier - 2</v>
      </c>
      <c r="Q616" s="29" t="str">
        <f>VLOOKUP(A616,'Hospitalisation Details'!$A$1:$T$2344,18,0)</f>
        <v>tier - 2</v>
      </c>
      <c r="R616" s="29" t="str">
        <f>VLOOKUP(A616,'Hospitalisation Details'!$A$1:$T$2344,20,0)</f>
        <v>R1013</v>
      </c>
    </row>
    <row r="617" spans="1:18">
      <c r="A617" t="s">
        <v>1752</v>
      </c>
      <c r="B617" s="22" t="str">
        <f>VLOOKUP(A617,'Customer Names'!A617:$E$2335,4,0)</f>
        <v>Turner</v>
      </c>
      <c r="C617" s="25">
        <f>VLOOKUP(A617,'Hospitalisation Details'!$A$1:$T$2344,9,0)</f>
        <v>21480</v>
      </c>
      <c r="D617" s="26">
        <f>VLOOKUP(A617,'Hospitalisation Details'!$A$1:$T$2344,10,0)</f>
        <v>64</v>
      </c>
      <c r="E617" s="26">
        <f>VLOOKUP(A617,'Hospitalisation Details'!$A$1:$T$2344,11,0)</f>
        <v>2</v>
      </c>
      <c r="F617" s="28">
        <f>VLOOKUP(A617,'Medical Examinations'!$A$1:$L$2336,2,0)</f>
        <v>31.824999999999999</v>
      </c>
      <c r="G617" s="28">
        <f>VLOOKUP(A617,'Medical Examinations'!$A$1:$L$2336,4,0)</f>
        <v>8.2799999999999994</v>
      </c>
      <c r="H617" s="30" t="str">
        <f>VLOOKUP(A617,'Medical Examinations'!$A$1:$L$2336,3,0)</f>
        <v>Obesity</v>
      </c>
      <c r="I617" s="30" t="str">
        <f>VLOOKUP(A617,'Medical Examinations'!$A$1:$L$2336,5,0)</f>
        <v>Diabetes</v>
      </c>
      <c r="J617" s="27" t="str">
        <f>VLOOKUP(A617,'Medical Examinations'!$A$1:$L$2336,6,0)</f>
        <v>No</v>
      </c>
      <c r="K617" s="27" t="str">
        <f>VLOOKUP(A617,'Medical Examinations'!$A$1:$L$2336,7,0)</f>
        <v>No</v>
      </c>
      <c r="L617" s="27">
        <f>VLOOKUP(A617,'Medical Examinations'!$A$1:$L$2336,10,0)</f>
        <v>3</v>
      </c>
      <c r="M617" s="27" t="str">
        <f>VLOOKUP(A617,'Medical Examinations'!$A$1:$L$2336,12,0)</f>
        <v>No</v>
      </c>
      <c r="N617" s="27" t="str">
        <f>VLOOKUP(A617,'Medical Examinations'!$A$1:$L$2336,8,0)</f>
        <v>No</v>
      </c>
      <c r="O617" s="29">
        <f>VLOOKUP(A617,'Hospitalisation Details'!$A$1:$T$2344,12,0)</f>
        <v>16069.08</v>
      </c>
      <c r="P617" s="29" t="str">
        <f>VLOOKUP(A617,'Hospitalisation Details'!$A$1:$T$2344,15,0)</f>
        <v>tier - 2</v>
      </c>
      <c r="Q617" s="29" t="str">
        <f>VLOOKUP(A617,'Hospitalisation Details'!$A$1:$T$2344,18,0)</f>
        <v>tier - 2</v>
      </c>
      <c r="R617" s="29" t="str">
        <f>VLOOKUP(A617,'Hospitalisation Details'!$A$1:$T$2344,20,0)</f>
        <v>R1024</v>
      </c>
    </row>
    <row r="618" spans="1:18">
      <c r="A618" t="s">
        <v>1751</v>
      </c>
      <c r="B618" s="22" t="str">
        <f>VLOOKUP(A618,'Customer Names'!A618:$E$2335,4,0)</f>
        <v>Walker</v>
      </c>
      <c r="C618" s="25">
        <f>VLOOKUP(A618,'Hospitalisation Details'!$A$1:$T$2344,9,0)</f>
        <v>28749</v>
      </c>
      <c r="D618" s="26">
        <f>VLOOKUP(A618,'Hospitalisation Details'!$A$1:$T$2344,10,0)</f>
        <v>44</v>
      </c>
      <c r="E618" s="26">
        <f>VLOOKUP(A618,'Hospitalisation Details'!$A$1:$T$2344,11,0)</f>
        <v>2</v>
      </c>
      <c r="F618" s="28">
        <f>VLOOKUP(A618,'Medical Examinations'!$A$1:$L$2336,2,0)</f>
        <v>46.43</v>
      </c>
      <c r="G618" s="28">
        <f>VLOOKUP(A618,'Medical Examinations'!$A$1:$L$2336,4,0)</f>
        <v>6.72</v>
      </c>
      <c r="H618" s="30" t="str">
        <f>VLOOKUP(A618,'Medical Examinations'!$A$1:$L$2336,3,0)</f>
        <v>Obesity</v>
      </c>
      <c r="I618" s="30" t="str">
        <f>VLOOKUP(A618,'Medical Examinations'!$A$1:$L$2336,5,0)</f>
        <v>Diabetes</v>
      </c>
      <c r="J618" s="27" t="str">
        <f>VLOOKUP(A618,'Medical Examinations'!$A$1:$L$2336,6,0)</f>
        <v>No</v>
      </c>
      <c r="K618" s="27" t="str">
        <f>VLOOKUP(A618,'Medical Examinations'!$A$1:$L$2336,7,0)</f>
        <v>No</v>
      </c>
      <c r="L618" s="27">
        <f>VLOOKUP(A618,'Medical Examinations'!$A$1:$L$2336,10,0)</f>
        <v>0</v>
      </c>
      <c r="M618" s="27" t="str">
        <f>VLOOKUP(A618,'Medical Examinations'!$A$1:$L$2336,12,0)</f>
        <v>No</v>
      </c>
      <c r="N618" s="27" t="str">
        <f>VLOOKUP(A618,'Medical Examinations'!$A$1:$L$2336,8,0)</f>
        <v>No</v>
      </c>
      <c r="O618" s="29">
        <f>VLOOKUP(A618,'Hospitalisation Details'!$A$1:$T$2344,12,0)</f>
        <v>16062.89</v>
      </c>
      <c r="P618" s="29" t="str">
        <f>VLOOKUP(A618,'Hospitalisation Details'!$A$1:$T$2344,15,0)</f>
        <v>tier - 2</v>
      </c>
      <c r="Q618" s="29" t="str">
        <f>VLOOKUP(A618,'Hospitalisation Details'!$A$1:$T$2344,18,0)</f>
        <v>tier - 2</v>
      </c>
      <c r="R618" s="29" t="str">
        <f>VLOOKUP(A618,'Hospitalisation Details'!$A$1:$T$2344,20,0)</f>
        <v>R1026</v>
      </c>
    </row>
    <row r="619" spans="1:18">
      <c r="A619" t="s">
        <v>1750</v>
      </c>
      <c r="B619" s="22" t="str">
        <f>VLOOKUP(A619,'Customer Names'!A619:$E$2335,4,0)</f>
        <v>Leedham</v>
      </c>
      <c r="C619" s="25">
        <f>VLOOKUP(A619,'Hospitalisation Details'!$A$1:$T$2344,9,0)</f>
        <v>32482</v>
      </c>
      <c r="D619" s="26">
        <f>VLOOKUP(A619,'Hospitalisation Details'!$A$1:$T$2344,10,0)</f>
        <v>34</v>
      </c>
      <c r="E619" s="26">
        <f>VLOOKUP(A619,'Hospitalisation Details'!$A$1:$T$2344,11,0)</f>
        <v>3</v>
      </c>
      <c r="F619" s="28">
        <f>VLOOKUP(A619,'Medical Examinations'!$A$1:$L$2336,2,0)</f>
        <v>53.63</v>
      </c>
      <c r="G619" s="28">
        <f>VLOOKUP(A619,'Medical Examinations'!$A$1:$L$2336,4,0)</f>
        <v>5.47</v>
      </c>
      <c r="H619" s="30" t="str">
        <f>VLOOKUP(A619,'Medical Examinations'!$A$1:$L$2336,3,0)</f>
        <v>Obesity</v>
      </c>
      <c r="I619" s="30" t="str">
        <f>VLOOKUP(A619,'Medical Examinations'!$A$1:$L$2336,5,0)</f>
        <v>Normal</v>
      </c>
      <c r="J619" s="27" t="str">
        <f>VLOOKUP(A619,'Medical Examinations'!$A$1:$L$2336,6,0)</f>
        <v>yes</v>
      </c>
      <c r="K619" s="27" t="str">
        <f>VLOOKUP(A619,'Medical Examinations'!$A$1:$L$2336,7,0)</f>
        <v>No</v>
      </c>
      <c r="L619" s="27">
        <f>VLOOKUP(A619,'Medical Examinations'!$A$1:$L$2336,10,0)</f>
        <v>1</v>
      </c>
      <c r="M619" s="27" t="str">
        <f>VLOOKUP(A619,'Medical Examinations'!$A$1:$L$2336,12,0)</f>
        <v>No</v>
      </c>
      <c r="N619" s="27" t="str">
        <f>VLOOKUP(A619,'Medical Examinations'!$A$1:$L$2336,8,0)</f>
        <v>No</v>
      </c>
      <c r="O619" s="29">
        <f>VLOOKUP(A619,'Hospitalisation Details'!$A$1:$T$2344,12,0)</f>
        <v>16059.06</v>
      </c>
      <c r="P619" s="29" t="str">
        <f>VLOOKUP(A619,'Hospitalisation Details'!$A$1:$T$2344,15,0)</f>
        <v>tier - 2</v>
      </c>
      <c r="Q619" s="29" t="str">
        <f>VLOOKUP(A619,'Hospitalisation Details'!$A$1:$T$2344,18,0)</f>
        <v>tier - 3</v>
      </c>
      <c r="R619" s="29" t="str">
        <f>VLOOKUP(A619,'Hospitalisation Details'!$A$1:$T$2344,20,0)</f>
        <v>R1012</v>
      </c>
    </row>
    <row r="620" spans="1:18">
      <c r="A620" t="s">
        <v>1749</v>
      </c>
      <c r="B620" s="22" t="str">
        <f>VLOOKUP(A620,'Customer Names'!A620:$E$2335,4,0)</f>
        <v>Haglund</v>
      </c>
      <c r="C620" s="25">
        <f>VLOOKUP(A620,'Hospitalisation Details'!$A$1:$T$2344,9,0)</f>
        <v>29483</v>
      </c>
      <c r="D620" s="26">
        <f>VLOOKUP(A620,'Hospitalisation Details'!$A$1:$T$2344,10,0)</f>
        <v>42</v>
      </c>
      <c r="E620" s="26">
        <f>VLOOKUP(A620,'Hospitalisation Details'!$A$1:$T$2344,11,0)</f>
        <v>2</v>
      </c>
      <c r="F620" s="28">
        <f>VLOOKUP(A620,'Medical Examinations'!$A$1:$L$2336,2,0)</f>
        <v>48.7</v>
      </c>
      <c r="G620" s="28">
        <f>VLOOKUP(A620,'Medical Examinations'!$A$1:$L$2336,4,0)</f>
        <v>4.71</v>
      </c>
      <c r="H620" s="30" t="str">
        <f>VLOOKUP(A620,'Medical Examinations'!$A$1:$L$2336,3,0)</f>
        <v>Obesity</v>
      </c>
      <c r="I620" s="30" t="str">
        <f>VLOOKUP(A620,'Medical Examinations'!$A$1:$L$2336,5,0)</f>
        <v>Normal</v>
      </c>
      <c r="J620" s="27" t="str">
        <f>VLOOKUP(A620,'Medical Examinations'!$A$1:$L$2336,6,0)</f>
        <v>No</v>
      </c>
      <c r="K620" s="27" t="str">
        <f>VLOOKUP(A620,'Medical Examinations'!$A$1:$L$2336,7,0)</f>
        <v>No</v>
      </c>
      <c r="L620" s="27">
        <f>VLOOKUP(A620,'Medical Examinations'!$A$1:$L$2336,10,0)</f>
        <v>0</v>
      </c>
      <c r="M620" s="27" t="str">
        <f>VLOOKUP(A620,'Medical Examinations'!$A$1:$L$2336,12,0)</f>
        <v>No</v>
      </c>
      <c r="N620" s="27" t="str">
        <f>VLOOKUP(A620,'Medical Examinations'!$A$1:$L$2336,8,0)</f>
        <v>No</v>
      </c>
      <c r="O620" s="29">
        <f>VLOOKUP(A620,'Hospitalisation Details'!$A$1:$T$2344,12,0)</f>
        <v>15966.19</v>
      </c>
      <c r="P620" s="29" t="str">
        <f>VLOOKUP(A620,'Hospitalisation Details'!$A$1:$T$2344,15,0)</f>
        <v>tier - 2</v>
      </c>
      <c r="Q620" s="29" t="str">
        <f>VLOOKUP(A620,'Hospitalisation Details'!$A$1:$T$2344,18,0)</f>
        <v>tier - 2</v>
      </c>
      <c r="R620" s="29" t="str">
        <f>VLOOKUP(A620,'Hospitalisation Details'!$A$1:$T$2344,20,0)</f>
        <v>R1012</v>
      </c>
    </row>
    <row r="621" spans="1:18">
      <c r="A621" t="s">
        <v>1748</v>
      </c>
      <c r="B621" s="22" t="str">
        <f>VLOOKUP(A621,'Customer Names'!A621:$E$2335,4,0)</f>
        <v>Mills</v>
      </c>
      <c r="C621" s="25">
        <f>VLOOKUP(A621,'Hospitalisation Details'!$A$1:$T$2344,9,0)</f>
        <v>30156</v>
      </c>
      <c r="D621" s="26">
        <f>VLOOKUP(A621,'Hospitalisation Details'!$A$1:$T$2344,10,0)</f>
        <v>40</v>
      </c>
      <c r="E621" s="26">
        <f>VLOOKUP(A621,'Hospitalisation Details'!$A$1:$T$2344,11,0)</f>
        <v>3</v>
      </c>
      <c r="F621" s="28">
        <f>VLOOKUP(A621,'Medical Examinations'!$A$1:$L$2336,2,0)</f>
        <v>48.81</v>
      </c>
      <c r="G621" s="28">
        <f>VLOOKUP(A621,'Medical Examinations'!$A$1:$L$2336,4,0)</f>
        <v>5.49</v>
      </c>
      <c r="H621" s="30" t="str">
        <f>VLOOKUP(A621,'Medical Examinations'!$A$1:$L$2336,3,0)</f>
        <v>Obesity</v>
      </c>
      <c r="I621" s="30" t="str">
        <f>VLOOKUP(A621,'Medical Examinations'!$A$1:$L$2336,5,0)</f>
        <v>Normal</v>
      </c>
      <c r="J621" s="27" t="str">
        <f>VLOOKUP(A621,'Medical Examinations'!$A$1:$L$2336,6,0)</f>
        <v>No</v>
      </c>
      <c r="K621" s="27" t="str">
        <f>VLOOKUP(A621,'Medical Examinations'!$A$1:$L$2336,7,0)</f>
        <v>No</v>
      </c>
      <c r="L621" s="27">
        <f>VLOOKUP(A621,'Medical Examinations'!$A$1:$L$2336,10,0)</f>
        <v>0</v>
      </c>
      <c r="M621" s="27" t="str">
        <f>VLOOKUP(A621,'Medical Examinations'!$A$1:$L$2336,12,0)</f>
        <v>No</v>
      </c>
      <c r="N621" s="27" t="str">
        <f>VLOOKUP(A621,'Medical Examinations'!$A$1:$L$2336,8,0)</f>
        <v>No</v>
      </c>
      <c r="O621" s="29">
        <f>VLOOKUP(A621,'Hospitalisation Details'!$A$1:$T$2344,12,0)</f>
        <v>15965.29</v>
      </c>
      <c r="P621" s="29" t="str">
        <f>VLOOKUP(A621,'Hospitalisation Details'!$A$1:$T$2344,15,0)</f>
        <v>tier - 2</v>
      </c>
      <c r="Q621" s="29" t="str">
        <f>VLOOKUP(A621,'Hospitalisation Details'!$A$1:$T$2344,18,0)</f>
        <v>tier - 1</v>
      </c>
      <c r="R621" s="29" t="str">
        <f>VLOOKUP(A621,'Hospitalisation Details'!$A$1:$T$2344,20,0)</f>
        <v>R1012</v>
      </c>
    </row>
    <row r="622" spans="1:18">
      <c r="A622" t="s">
        <v>1747</v>
      </c>
      <c r="B622" s="22" t="str">
        <f>VLOOKUP(A622,'Customer Names'!A622:$E$2335,4,0)</f>
        <v>Drnjevich</v>
      </c>
      <c r="C622" s="25">
        <f>VLOOKUP(A622,'Hospitalisation Details'!$A$1:$T$2344,9,0)</f>
        <v>29506</v>
      </c>
      <c r="D622" s="26">
        <f>VLOOKUP(A622,'Hospitalisation Details'!$A$1:$T$2344,10,0)</f>
        <v>42</v>
      </c>
      <c r="E622" s="26">
        <f>VLOOKUP(A622,'Hospitalisation Details'!$A$1:$T$2344,11,0)</f>
        <v>2</v>
      </c>
      <c r="F622" s="28">
        <f>VLOOKUP(A622,'Medical Examinations'!$A$1:$L$2336,2,0)</f>
        <v>47.53</v>
      </c>
      <c r="G622" s="28">
        <f>VLOOKUP(A622,'Medical Examinations'!$A$1:$L$2336,4,0)</f>
        <v>4.72</v>
      </c>
      <c r="H622" s="30" t="str">
        <f>VLOOKUP(A622,'Medical Examinations'!$A$1:$L$2336,3,0)</f>
        <v>Obesity</v>
      </c>
      <c r="I622" s="30" t="str">
        <f>VLOOKUP(A622,'Medical Examinations'!$A$1:$L$2336,5,0)</f>
        <v>Normal</v>
      </c>
      <c r="J622" s="27" t="str">
        <f>VLOOKUP(A622,'Medical Examinations'!$A$1:$L$2336,6,0)</f>
        <v>No</v>
      </c>
      <c r="K622" s="27" t="str">
        <f>VLOOKUP(A622,'Medical Examinations'!$A$1:$L$2336,7,0)</f>
        <v>No</v>
      </c>
      <c r="L622" s="27">
        <f>VLOOKUP(A622,'Medical Examinations'!$A$1:$L$2336,10,0)</f>
        <v>0</v>
      </c>
      <c r="M622" s="27" t="str">
        <f>VLOOKUP(A622,'Medical Examinations'!$A$1:$L$2336,12,0)</f>
        <v>No</v>
      </c>
      <c r="N622" s="27" t="str">
        <f>VLOOKUP(A622,'Medical Examinations'!$A$1:$L$2336,8,0)</f>
        <v>No</v>
      </c>
      <c r="O622" s="29">
        <f>VLOOKUP(A622,'Hospitalisation Details'!$A$1:$T$2344,12,0)</f>
        <v>15922.29</v>
      </c>
      <c r="P622" s="29" t="str">
        <f>VLOOKUP(A622,'Hospitalisation Details'!$A$1:$T$2344,15,0)</f>
        <v>tier - 2</v>
      </c>
      <c r="Q622" s="29" t="str">
        <f>VLOOKUP(A622,'Hospitalisation Details'!$A$1:$T$2344,18,0)</f>
        <v>tier - 3</v>
      </c>
      <c r="R622" s="29" t="str">
        <f>VLOOKUP(A622,'Hospitalisation Details'!$A$1:$T$2344,20,0)</f>
        <v>R1026</v>
      </c>
    </row>
    <row r="623" spans="1:18">
      <c r="A623" t="s">
        <v>1746</v>
      </c>
      <c r="B623" s="22" t="str">
        <f>VLOOKUP(A623,'Customer Names'!A623:$E$2335,4,0)</f>
        <v>Clay</v>
      </c>
      <c r="C623" s="25">
        <f>VLOOKUP(A623,'Hospitalisation Details'!$A$1:$T$2344,9,0)</f>
        <v>23005</v>
      </c>
      <c r="D623" s="26">
        <f>VLOOKUP(A623,'Hospitalisation Details'!$A$1:$T$2344,10,0)</f>
        <v>60</v>
      </c>
      <c r="E623" s="26">
        <f>VLOOKUP(A623,'Hospitalisation Details'!$A$1:$T$2344,11,0)</f>
        <v>0</v>
      </c>
      <c r="F623" s="28">
        <f>VLOOKUP(A623,'Medical Examinations'!$A$1:$L$2336,2,0)</f>
        <v>36.85</v>
      </c>
      <c r="G623" s="28">
        <f>VLOOKUP(A623,'Medical Examinations'!$A$1:$L$2336,4,0)</f>
        <v>6.7</v>
      </c>
      <c r="H623" s="30" t="str">
        <f>VLOOKUP(A623,'Medical Examinations'!$A$1:$L$2336,3,0)</f>
        <v>Obesity</v>
      </c>
      <c r="I623" s="30" t="str">
        <f>VLOOKUP(A623,'Medical Examinations'!$A$1:$L$2336,5,0)</f>
        <v>Diabetes</v>
      </c>
      <c r="J623" s="27" t="str">
        <f>VLOOKUP(A623,'Medical Examinations'!$A$1:$L$2336,6,0)</f>
        <v>No</v>
      </c>
      <c r="K623" s="27" t="str">
        <f>VLOOKUP(A623,'Medical Examinations'!$A$1:$L$2336,7,0)</f>
        <v>No</v>
      </c>
      <c r="L623" s="27">
        <f>VLOOKUP(A623,'Medical Examinations'!$A$1:$L$2336,10,0)</f>
        <v>0</v>
      </c>
      <c r="M623" s="27" t="str">
        <f>VLOOKUP(A623,'Medical Examinations'!$A$1:$L$2336,12,0)</f>
        <v>No</v>
      </c>
      <c r="N623" s="27" t="str">
        <f>VLOOKUP(A623,'Medical Examinations'!$A$1:$L$2336,8,0)</f>
        <v>No</v>
      </c>
      <c r="O623" s="29">
        <f>VLOOKUP(A623,'Hospitalisation Details'!$A$1:$T$2344,12,0)</f>
        <v>15840.81</v>
      </c>
      <c r="P623" s="29" t="str">
        <f>VLOOKUP(A623,'Hospitalisation Details'!$A$1:$T$2344,15,0)</f>
        <v>tier - 2</v>
      </c>
      <c r="Q623" s="29" t="str">
        <f>VLOOKUP(A623,'Hospitalisation Details'!$A$1:$T$2344,18,0)</f>
        <v>tier - 1</v>
      </c>
      <c r="R623" s="29" t="str">
        <f>VLOOKUP(A623,'Hospitalisation Details'!$A$1:$T$2344,20,0)</f>
        <v>R1022</v>
      </c>
    </row>
    <row r="624" spans="1:18">
      <c r="A624" t="s">
        <v>1745</v>
      </c>
      <c r="B624" s="22" t="str">
        <f>VLOOKUP(A624,'Customer Names'!A624:$E$2335,4,0)</f>
        <v>Marbury</v>
      </c>
      <c r="C624" s="25">
        <f>VLOOKUP(A624,'Hospitalisation Details'!$A$1:$T$2344,9,0)</f>
        <v>30266</v>
      </c>
      <c r="D624" s="26">
        <f>VLOOKUP(A624,'Hospitalisation Details'!$A$1:$T$2344,10,0)</f>
        <v>40</v>
      </c>
      <c r="E624" s="26">
        <f>VLOOKUP(A624,'Hospitalisation Details'!$A$1:$T$2344,11,0)</f>
        <v>4</v>
      </c>
      <c r="F624" s="28">
        <f>VLOOKUP(A624,'Medical Examinations'!$A$1:$L$2336,2,0)</f>
        <v>29.3</v>
      </c>
      <c r="G624" s="28">
        <f>VLOOKUP(A624,'Medical Examinations'!$A$1:$L$2336,4,0)</f>
        <v>5.5</v>
      </c>
      <c r="H624" s="30" t="str">
        <f>VLOOKUP(A624,'Medical Examinations'!$A$1:$L$2336,3,0)</f>
        <v>Overweight</v>
      </c>
      <c r="I624" s="30" t="str">
        <f>VLOOKUP(A624,'Medical Examinations'!$A$1:$L$2336,5,0)</f>
        <v>Normal</v>
      </c>
      <c r="J624" s="27" t="str">
        <f>VLOOKUP(A624,'Medical Examinations'!$A$1:$L$2336,6,0)</f>
        <v>No</v>
      </c>
      <c r="K624" s="27" t="str">
        <f>VLOOKUP(A624,'Medical Examinations'!$A$1:$L$2336,7,0)</f>
        <v>No</v>
      </c>
      <c r="L624" s="27">
        <f>VLOOKUP(A624,'Medical Examinations'!$A$1:$L$2336,10,0)</f>
        <v>0</v>
      </c>
      <c r="M624" s="27" t="str">
        <f>VLOOKUP(A624,'Medical Examinations'!$A$1:$L$2336,12,0)</f>
        <v>No</v>
      </c>
      <c r="N624" s="27" t="str">
        <f>VLOOKUP(A624,'Medical Examinations'!$A$1:$L$2336,8,0)</f>
        <v>No</v>
      </c>
      <c r="O624" s="29">
        <f>VLOOKUP(A624,'Hospitalisation Details'!$A$1:$T$2344,12,0)</f>
        <v>15828.82</v>
      </c>
      <c r="P624" s="29" t="str">
        <f>VLOOKUP(A624,'Hospitalisation Details'!$A$1:$T$2344,15,0)</f>
        <v>tier - 2</v>
      </c>
      <c r="Q624" s="29" t="str">
        <f>VLOOKUP(A624,'Hospitalisation Details'!$A$1:$T$2344,18,0)</f>
        <v>tier - 3</v>
      </c>
      <c r="R624" s="29" t="str">
        <f>VLOOKUP(A624,'Hospitalisation Details'!$A$1:$T$2344,20,0)</f>
        <v>R1011</v>
      </c>
    </row>
    <row r="625" spans="1:18">
      <c r="A625" t="s">
        <v>1744</v>
      </c>
      <c r="B625" s="22" t="str">
        <f>VLOOKUP(A625,'Customer Names'!A625:$E$2335,4,0)</f>
        <v>Coon</v>
      </c>
      <c r="C625" s="25">
        <f>VLOOKUP(A625,'Hospitalisation Details'!$A$1:$T$2344,9,0)</f>
        <v>30859</v>
      </c>
      <c r="D625" s="26">
        <f>VLOOKUP(A625,'Hospitalisation Details'!$A$1:$T$2344,10,0)</f>
        <v>38</v>
      </c>
      <c r="E625" s="26">
        <f>VLOOKUP(A625,'Hospitalisation Details'!$A$1:$T$2344,11,0)</f>
        <v>0</v>
      </c>
      <c r="F625" s="28">
        <f>VLOOKUP(A625,'Medical Examinations'!$A$1:$L$2336,2,0)</f>
        <v>19.3</v>
      </c>
      <c r="G625" s="28">
        <f>VLOOKUP(A625,'Medical Examinations'!$A$1:$L$2336,4,0)</f>
        <v>4.46</v>
      </c>
      <c r="H625" s="30" t="str">
        <f>VLOOKUP(A625,'Medical Examinations'!$A$1:$L$2336,3,0)</f>
        <v>Normal weight</v>
      </c>
      <c r="I625" s="30" t="str">
        <f>VLOOKUP(A625,'Medical Examinations'!$A$1:$L$2336,5,0)</f>
        <v>Normal</v>
      </c>
      <c r="J625" s="27" t="str">
        <f>VLOOKUP(A625,'Medical Examinations'!$A$1:$L$2336,6,0)</f>
        <v>No</v>
      </c>
      <c r="K625" s="27" t="str">
        <f>VLOOKUP(A625,'Medical Examinations'!$A$1:$L$2336,7,0)</f>
        <v>No</v>
      </c>
      <c r="L625" s="27">
        <f>VLOOKUP(A625,'Medical Examinations'!$A$1:$L$2336,10,0)</f>
        <v>1</v>
      </c>
      <c r="M625" s="27" t="str">
        <f>VLOOKUP(A625,'Medical Examinations'!$A$1:$L$2336,12,0)</f>
        <v>yes</v>
      </c>
      <c r="N625" s="27" t="str">
        <f>VLOOKUP(A625,'Medical Examinations'!$A$1:$L$2336,8,0)</f>
        <v>No</v>
      </c>
      <c r="O625" s="29">
        <f>VLOOKUP(A625,'Hospitalisation Details'!$A$1:$T$2344,12,0)</f>
        <v>15820.7</v>
      </c>
      <c r="P625" s="29" t="str">
        <f>VLOOKUP(A625,'Hospitalisation Details'!$A$1:$T$2344,15,0)</f>
        <v>tier - 2</v>
      </c>
      <c r="Q625" s="29" t="str">
        <f>VLOOKUP(A625,'Hospitalisation Details'!$A$1:$T$2344,18,0)</f>
        <v>tier - 3</v>
      </c>
      <c r="R625" s="29" t="str">
        <f>VLOOKUP(A625,'Hospitalisation Details'!$A$1:$T$2344,20,0)</f>
        <v>R1011</v>
      </c>
    </row>
    <row r="626" spans="1:18">
      <c r="A626" t="s">
        <v>1743</v>
      </c>
      <c r="B626" s="22" t="str">
        <f>VLOOKUP(A626,'Customer Names'!A626:$E$2335,4,0)</f>
        <v>Vanttinen</v>
      </c>
      <c r="C626" s="25">
        <f>VLOOKUP(A626,'Hospitalisation Details'!$A$1:$T$2344,9,0)</f>
        <v>35712</v>
      </c>
      <c r="D626" s="26">
        <f>VLOOKUP(A626,'Hospitalisation Details'!$A$1:$T$2344,10,0)</f>
        <v>25</v>
      </c>
      <c r="E626" s="26">
        <f>VLOOKUP(A626,'Hospitalisation Details'!$A$1:$T$2344,11,0)</f>
        <v>0</v>
      </c>
      <c r="F626" s="28">
        <f>VLOOKUP(A626,'Medical Examinations'!$A$1:$L$2336,2,0)</f>
        <v>24.13</v>
      </c>
      <c r="G626" s="28">
        <f>VLOOKUP(A626,'Medical Examinations'!$A$1:$L$2336,4,0)</f>
        <v>5.29</v>
      </c>
      <c r="H626" s="30" t="str">
        <f>VLOOKUP(A626,'Medical Examinations'!$A$1:$L$2336,3,0)</f>
        <v>Normal weight</v>
      </c>
      <c r="I626" s="30" t="str">
        <f>VLOOKUP(A626,'Medical Examinations'!$A$1:$L$2336,5,0)</f>
        <v>Normal</v>
      </c>
      <c r="J626" s="27" t="str">
        <f>VLOOKUP(A626,'Medical Examinations'!$A$1:$L$2336,6,0)</f>
        <v>yes</v>
      </c>
      <c r="K626" s="27" t="str">
        <f>VLOOKUP(A626,'Medical Examinations'!$A$1:$L$2336,7,0)</f>
        <v>No</v>
      </c>
      <c r="L626" s="27">
        <f>VLOOKUP(A626,'Medical Examinations'!$A$1:$L$2336,10,0)</f>
        <v>1</v>
      </c>
      <c r="M626" s="27" t="str">
        <f>VLOOKUP(A626,'Medical Examinations'!$A$1:$L$2336,12,0)</f>
        <v>yes</v>
      </c>
      <c r="N626" s="27" t="str">
        <f>VLOOKUP(A626,'Medical Examinations'!$A$1:$L$2336,8,0)</f>
        <v>Yes</v>
      </c>
      <c r="O626" s="29">
        <f>VLOOKUP(A626,'Hospitalisation Details'!$A$1:$T$2344,12,0)</f>
        <v>15817.99</v>
      </c>
      <c r="P626" s="29" t="str">
        <f>VLOOKUP(A626,'Hospitalisation Details'!$A$1:$T$2344,15,0)</f>
        <v>tier - 2</v>
      </c>
      <c r="Q626" s="29" t="str">
        <f>VLOOKUP(A626,'Hospitalisation Details'!$A$1:$T$2344,18,0)</f>
        <v>tier - 2</v>
      </c>
      <c r="R626" s="29" t="str">
        <f>VLOOKUP(A626,'Hospitalisation Details'!$A$1:$T$2344,20,0)</f>
        <v>R1012</v>
      </c>
    </row>
    <row r="627" spans="1:18">
      <c r="A627" t="s">
        <v>1742</v>
      </c>
      <c r="B627" s="22" t="str">
        <f>VLOOKUP(A627,'Customer Names'!A627:$E$2335,4,0)</f>
        <v>Garges</v>
      </c>
      <c r="C627" s="25">
        <f>VLOOKUP(A627,'Hospitalisation Details'!$A$1:$T$2344,9,0)</f>
        <v>27270</v>
      </c>
      <c r="D627" s="26">
        <f>VLOOKUP(A627,'Hospitalisation Details'!$A$1:$T$2344,10,0)</f>
        <v>48</v>
      </c>
      <c r="E627" s="26">
        <f>VLOOKUP(A627,'Hospitalisation Details'!$A$1:$T$2344,11,0)</f>
        <v>0</v>
      </c>
      <c r="F627" s="28">
        <f>VLOOKUP(A627,'Medical Examinations'!$A$1:$L$2336,2,0)</f>
        <v>46.7</v>
      </c>
      <c r="G627" s="28">
        <f>VLOOKUP(A627,'Medical Examinations'!$A$1:$L$2336,4,0)</f>
        <v>10.99</v>
      </c>
      <c r="H627" s="30" t="str">
        <f>VLOOKUP(A627,'Medical Examinations'!$A$1:$L$2336,3,0)</f>
        <v>Obesity</v>
      </c>
      <c r="I627" s="30" t="str">
        <f>VLOOKUP(A627,'Medical Examinations'!$A$1:$L$2336,5,0)</f>
        <v>Diabetes</v>
      </c>
      <c r="J627" s="27" t="str">
        <f>VLOOKUP(A627,'Medical Examinations'!$A$1:$L$2336,6,0)</f>
        <v>No</v>
      </c>
      <c r="K627" s="27" t="str">
        <f>VLOOKUP(A627,'Medical Examinations'!$A$1:$L$2336,7,0)</f>
        <v>No</v>
      </c>
      <c r="L627" s="27">
        <f>VLOOKUP(A627,'Medical Examinations'!$A$1:$L$2336,10,0)</f>
        <v>0</v>
      </c>
      <c r="M627" s="27" t="str">
        <f>VLOOKUP(A627,'Medical Examinations'!$A$1:$L$2336,12,0)</f>
        <v>No</v>
      </c>
      <c r="N627" s="27" t="str">
        <f>VLOOKUP(A627,'Medical Examinations'!$A$1:$L$2336,8,0)</f>
        <v>No</v>
      </c>
      <c r="O627" s="29">
        <f>VLOOKUP(A627,'Hospitalisation Details'!$A$1:$T$2344,12,0)</f>
        <v>15746.62</v>
      </c>
      <c r="P627" s="29" t="str">
        <f>VLOOKUP(A627,'Hospitalisation Details'!$A$1:$T$2344,15,0)</f>
        <v>tier - 2</v>
      </c>
      <c r="Q627" s="29" t="str">
        <f>VLOOKUP(A627,'Hospitalisation Details'!$A$1:$T$2344,18,0)</f>
        <v>tier - 1</v>
      </c>
      <c r="R627" s="29" t="str">
        <f>VLOOKUP(A627,'Hospitalisation Details'!$A$1:$T$2344,20,0)</f>
        <v>R1012</v>
      </c>
    </row>
    <row r="628" spans="1:18">
      <c r="A628" t="s">
        <v>1741</v>
      </c>
      <c r="B628" s="22" t="str">
        <f>VLOOKUP(A628,'Customer Names'!A628:$E$2335,4,0)</f>
        <v>Rivel</v>
      </c>
      <c r="C628" s="25">
        <f>VLOOKUP(A628,'Hospitalisation Details'!$A$1:$T$2344,9,0)</f>
        <v>28023</v>
      </c>
      <c r="D628" s="26">
        <f>VLOOKUP(A628,'Hospitalisation Details'!$A$1:$T$2344,10,0)</f>
        <v>46</v>
      </c>
      <c r="E628" s="26">
        <f>VLOOKUP(A628,'Hospitalisation Details'!$A$1:$T$2344,11,0)</f>
        <v>2</v>
      </c>
      <c r="F628" s="28">
        <f>VLOOKUP(A628,'Medical Examinations'!$A$1:$L$2336,2,0)</f>
        <v>45.27</v>
      </c>
      <c r="G628" s="28">
        <f>VLOOKUP(A628,'Medical Examinations'!$A$1:$L$2336,4,0)</f>
        <v>5.2</v>
      </c>
      <c r="H628" s="30" t="str">
        <f>VLOOKUP(A628,'Medical Examinations'!$A$1:$L$2336,3,0)</f>
        <v>Obesity</v>
      </c>
      <c r="I628" s="30" t="str">
        <f>VLOOKUP(A628,'Medical Examinations'!$A$1:$L$2336,5,0)</f>
        <v>Normal</v>
      </c>
      <c r="J628" s="27" t="str">
        <f>VLOOKUP(A628,'Medical Examinations'!$A$1:$L$2336,6,0)</f>
        <v>yes</v>
      </c>
      <c r="K628" s="27" t="str">
        <f>VLOOKUP(A628,'Medical Examinations'!$A$1:$L$2336,7,0)</f>
        <v>No</v>
      </c>
      <c r="L628" s="27">
        <f>VLOOKUP(A628,'Medical Examinations'!$A$1:$L$2336,10,0)</f>
        <v>0</v>
      </c>
      <c r="M628" s="27" t="str">
        <f>VLOOKUP(A628,'Medical Examinations'!$A$1:$L$2336,12,0)</f>
        <v>No</v>
      </c>
      <c r="N628" s="27" t="str">
        <f>VLOOKUP(A628,'Medical Examinations'!$A$1:$L$2336,8,0)</f>
        <v>No</v>
      </c>
      <c r="O628" s="29">
        <f>VLOOKUP(A628,'Hospitalisation Details'!$A$1:$T$2344,12,0)</f>
        <v>15698.86</v>
      </c>
      <c r="P628" s="29" t="str">
        <f>VLOOKUP(A628,'Hospitalisation Details'!$A$1:$T$2344,15,0)</f>
        <v>tier - 2</v>
      </c>
      <c r="Q628" s="29" t="str">
        <f>VLOOKUP(A628,'Hospitalisation Details'!$A$1:$T$2344,18,0)</f>
        <v>tier - 2</v>
      </c>
      <c r="R628" s="29" t="str">
        <f>VLOOKUP(A628,'Hospitalisation Details'!$A$1:$T$2344,20,0)</f>
        <v>R1012</v>
      </c>
    </row>
    <row r="629" spans="1:18">
      <c r="A629" t="s">
        <v>1740</v>
      </c>
      <c r="B629" s="22" t="str">
        <f>VLOOKUP(A629,'Customer Names'!A629:$E$2335,4,0)</f>
        <v>Lawson</v>
      </c>
      <c r="C629" s="25">
        <f>VLOOKUP(A629,'Hospitalisation Details'!$A$1:$T$2344,9,0)</f>
        <v>26841</v>
      </c>
      <c r="D629" s="26">
        <f>VLOOKUP(A629,'Hospitalisation Details'!$A$1:$T$2344,10,0)</f>
        <v>49</v>
      </c>
      <c r="E629" s="26">
        <f>VLOOKUP(A629,'Hospitalisation Details'!$A$1:$T$2344,11,0)</f>
        <v>0</v>
      </c>
      <c r="F629" s="28">
        <f>VLOOKUP(A629,'Medical Examinations'!$A$1:$L$2336,2,0)</f>
        <v>44.29</v>
      </c>
      <c r="G629" s="28">
        <f>VLOOKUP(A629,'Medical Examinations'!$A$1:$L$2336,4,0)</f>
        <v>9.66</v>
      </c>
      <c r="H629" s="30" t="str">
        <f>VLOOKUP(A629,'Medical Examinations'!$A$1:$L$2336,3,0)</f>
        <v>Obesity</v>
      </c>
      <c r="I629" s="30" t="str">
        <f>VLOOKUP(A629,'Medical Examinations'!$A$1:$L$2336,5,0)</f>
        <v>Diabetes</v>
      </c>
      <c r="J629" s="27" t="str">
        <f>VLOOKUP(A629,'Medical Examinations'!$A$1:$L$2336,6,0)</f>
        <v>No</v>
      </c>
      <c r="K629" s="27" t="str">
        <f>VLOOKUP(A629,'Medical Examinations'!$A$1:$L$2336,7,0)</f>
        <v>No</v>
      </c>
      <c r="L629" s="27">
        <f>VLOOKUP(A629,'Medical Examinations'!$A$1:$L$2336,10,0)</f>
        <v>2</v>
      </c>
      <c r="M629" s="27" t="str">
        <f>VLOOKUP(A629,'Medical Examinations'!$A$1:$L$2336,12,0)</f>
        <v>No</v>
      </c>
      <c r="N629" s="27" t="str">
        <f>VLOOKUP(A629,'Medical Examinations'!$A$1:$L$2336,8,0)</f>
        <v>No</v>
      </c>
      <c r="O629" s="29">
        <f>VLOOKUP(A629,'Hospitalisation Details'!$A$1:$T$2344,12,0)</f>
        <v>15670.3</v>
      </c>
      <c r="P629" s="29" t="str">
        <f>VLOOKUP(A629,'Hospitalisation Details'!$A$1:$T$2344,15,0)</f>
        <v>tier - 2</v>
      </c>
      <c r="Q629" s="29" t="str">
        <f>VLOOKUP(A629,'Hospitalisation Details'!$A$1:$T$2344,18,0)</f>
        <v>tier - 2</v>
      </c>
      <c r="R629" s="29" t="str">
        <f>VLOOKUP(A629,'Hospitalisation Details'!$A$1:$T$2344,20,0)</f>
        <v>R1026</v>
      </c>
    </row>
    <row r="630" spans="1:18">
      <c r="A630" t="s">
        <v>1739</v>
      </c>
      <c r="B630" s="22" t="str">
        <f>VLOOKUP(A630,'Customer Names'!A630:$E$2335,4,0)</f>
        <v>Cale</v>
      </c>
      <c r="C630" s="25">
        <f>VLOOKUP(A630,'Hospitalisation Details'!$A$1:$T$2344,9,0)</f>
        <v>32499</v>
      </c>
      <c r="D630" s="26">
        <f>VLOOKUP(A630,'Hospitalisation Details'!$A$1:$T$2344,10,0)</f>
        <v>34</v>
      </c>
      <c r="E630" s="26">
        <f>VLOOKUP(A630,'Hospitalisation Details'!$A$1:$T$2344,11,0)</f>
        <v>3</v>
      </c>
      <c r="F630" s="28">
        <f>VLOOKUP(A630,'Medical Examinations'!$A$1:$L$2336,2,0)</f>
        <v>54.59</v>
      </c>
      <c r="G630" s="28">
        <f>VLOOKUP(A630,'Medical Examinations'!$A$1:$L$2336,4,0)</f>
        <v>4.22</v>
      </c>
      <c r="H630" s="30" t="str">
        <f>VLOOKUP(A630,'Medical Examinations'!$A$1:$L$2336,3,0)</f>
        <v>Obesity</v>
      </c>
      <c r="I630" s="30" t="str">
        <f>VLOOKUP(A630,'Medical Examinations'!$A$1:$L$2336,5,0)</f>
        <v>Normal</v>
      </c>
      <c r="J630" s="27" t="str">
        <f>VLOOKUP(A630,'Medical Examinations'!$A$1:$L$2336,6,0)</f>
        <v>yes</v>
      </c>
      <c r="K630" s="27" t="str">
        <f>VLOOKUP(A630,'Medical Examinations'!$A$1:$L$2336,7,0)</f>
        <v>No</v>
      </c>
      <c r="L630" s="27">
        <f>VLOOKUP(A630,'Medical Examinations'!$A$1:$L$2336,10,0)</f>
        <v>1</v>
      </c>
      <c r="M630" s="27" t="str">
        <f>VLOOKUP(A630,'Medical Examinations'!$A$1:$L$2336,12,0)</f>
        <v>No</v>
      </c>
      <c r="N630" s="27" t="str">
        <f>VLOOKUP(A630,'Medical Examinations'!$A$1:$L$2336,8,0)</f>
        <v>No</v>
      </c>
      <c r="O630" s="29">
        <f>VLOOKUP(A630,'Hospitalisation Details'!$A$1:$T$2344,12,0)</f>
        <v>15646.28</v>
      </c>
      <c r="P630" s="29" t="str">
        <f>VLOOKUP(A630,'Hospitalisation Details'!$A$1:$T$2344,15,0)</f>
        <v>tier - 2</v>
      </c>
      <c r="Q630" s="29" t="str">
        <f>VLOOKUP(A630,'Hospitalisation Details'!$A$1:$T$2344,18,0)</f>
        <v>tier - 2</v>
      </c>
      <c r="R630" s="29" t="str">
        <f>VLOOKUP(A630,'Hospitalisation Details'!$A$1:$T$2344,20,0)</f>
        <v>R1011</v>
      </c>
    </row>
    <row r="631" spans="1:18">
      <c r="A631" t="s">
        <v>1738</v>
      </c>
      <c r="B631" s="22" t="str">
        <f>VLOOKUP(A631,'Customer Names'!A631:$E$2335,4,0)</f>
        <v>Phillips</v>
      </c>
      <c r="C631" s="25">
        <f>VLOOKUP(A631,'Hospitalisation Details'!$A$1:$T$2344,9,0)</f>
        <v>22073</v>
      </c>
      <c r="D631" s="26">
        <f>VLOOKUP(A631,'Hospitalisation Details'!$A$1:$T$2344,10,0)</f>
        <v>63</v>
      </c>
      <c r="E631" s="26">
        <f>VLOOKUP(A631,'Hospitalisation Details'!$A$1:$T$2344,11,0)</f>
        <v>3</v>
      </c>
      <c r="F631" s="28">
        <f>VLOOKUP(A631,'Medical Examinations'!$A$1:$L$2336,2,0)</f>
        <v>32.965000000000003</v>
      </c>
      <c r="G631" s="28">
        <f>VLOOKUP(A631,'Medical Examinations'!$A$1:$L$2336,4,0)</f>
        <v>11.78</v>
      </c>
      <c r="H631" s="30" t="str">
        <f>VLOOKUP(A631,'Medical Examinations'!$A$1:$L$2336,3,0)</f>
        <v>Obesity</v>
      </c>
      <c r="I631" s="30" t="str">
        <f>VLOOKUP(A631,'Medical Examinations'!$A$1:$L$2336,5,0)</f>
        <v>Diabetes</v>
      </c>
      <c r="J631" s="27" t="str">
        <f>VLOOKUP(A631,'Medical Examinations'!$A$1:$L$2336,6,0)</f>
        <v>No</v>
      </c>
      <c r="K631" s="27" t="str">
        <f>VLOOKUP(A631,'Medical Examinations'!$A$1:$L$2336,7,0)</f>
        <v>No</v>
      </c>
      <c r="L631" s="27">
        <f>VLOOKUP(A631,'Medical Examinations'!$A$1:$L$2336,10,0)</f>
        <v>0</v>
      </c>
      <c r="M631" s="27" t="str">
        <f>VLOOKUP(A631,'Medical Examinations'!$A$1:$L$2336,12,0)</f>
        <v>No</v>
      </c>
      <c r="N631" s="27" t="str">
        <f>VLOOKUP(A631,'Medical Examinations'!$A$1:$L$2336,8,0)</f>
        <v>No</v>
      </c>
      <c r="O631" s="29">
        <f>VLOOKUP(A631,'Hospitalisation Details'!$A$1:$T$2344,12,0)</f>
        <v>15612.19</v>
      </c>
      <c r="P631" s="29" t="str">
        <f>VLOOKUP(A631,'Hospitalisation Details'!$A$1:$T$2344,15,0)</f>
        <v>tier - 2</v>
      </c>
      <c r="Q631" s="29" t="str">
        <f>VLOOKUP(A631,'Hospitalisation Details'!$A$1:$T$2344,18,0)</f>
        <v>tier - 2</v>
      </c>
      <c r="R631" s="29" t="str">
        <f>VLOOKUP(A631,'Hospitalisation Details'!$A$1:$T$2344,20,0)</f>
        <v>R1012</v>
      </c>
    </row>
    <row r="632" spans="1:18">
      <c r="A632" t="s">
        <v>1737</v>
      </c>
      <c r="B632" s="22" t="str">
        <f>VLOOKUP(A632,'Customer Names'!A632:$E$2335,4,0)</f>
        <v>Stewart</v>
      </c>
      <c r="C632" s="25">
        <f>VLOOKUP(A632,'Hospitalisation Details'!$A$1:$T$2344,9,0)</f>
        <v>24043</v>
      </c>
      <c r="D632" s="26">
        <f>VLOOKUP(A632,'Hospitalisation Details'!$A$1:$T$2344,10,0)</f>
        <v>57</v>
      </c>
      <c r="E632" s="26">
        <f>VLOOKUP(A632,'Hospitalisation Details'!$A$1:$T$2344,11,0)</f>
        <v>0</v>
      </c>
      <c r="F632" s="28">
        <f>VLOOKUP(A632,'Medical Examinations'!$A$1:$L$2336,2,0)</f>
        <v>38.049999999999997</v>
      </c>
      <c r="G632" s="28">
        <f>VLOOKUP(A632,'Medical Examinations'!$A$1:$L$2336,4,0)</f>
        <v>9.6199999999999992</v>
      </c>
      <c r="H632" s="30" t="str">
        <f>VLOOKUP(A632,'Medical Examinations'!$A$1:$L$2336,3,0)</f>
        <v>Obesity</v>
      </c>
      <c r="I632" s="30" t="str">
        <f>VLOOKUP(A632,'Medical Examinations'!$A$1:$L$2336,5,0)</f>
        <v>Diabetes</v>
      </c>
      <c r="J632" s="27" t="str">
        <f>VLOOKUP(A632,'Medical Examinations'!$A$1:$L$2336,6,0)</f>
        <v>No</v>
      </c>
      <c r="K632" s="27" t="str">
        <f>VLOOKUP(A632,'Medical Examinations'!$A$1:$L$2336,7,0)</f>
        <v>No</v>
      </c>
      <c r="L632" s="27">
        <f>VLOOKUP(A632,'Medical Examinations'!$A$1:$L$2336,10,0)</f>
        <v>0</v>
      </c>
      <c r="M632" s="27" t="str">
        <f>VLOOKUP(A632,'Medical Examinations'!$A$1:$L$2336,12,0)</f>
        <v>No</v>
      </c>
      <c r="N632" s="27" t="str">
        <f>VLOOKUP(A632,'Medical Examinations'!$A$1:$L$2336,8,0)</f>
        <v>No</v>
      </c>
      <c r="O632" s="29">
        <f>VLOOKUP(A632,'Hospitalisation Details'!$A$1:$T$2344,12,0)</f>
        <v>15608.58</v>
      </c>
      <c r="P632" s="29" t="str">
        <f>VLOOKUP(A632,'Hospitalisation Details'!$A$1:$T$2344,15,0)</f>
        <v>tier - 2</v>
      </c>
      <c r="Q632" s="29" t="str">
        <f>VLOOKUP(A632,'Hospitalisation Details'!$A$1:$T$2344,18,0)</f>
        <v>tier - 2</v>
      </c>
      <c r="R632" s="29" t="str">
        <f>VLOOKUP(A632,'Hospitalisation Details'!$A$1:$T$2344,20,0)</f>
        <v>R1026</v>
      </c>
    </row>
    <row r="633" spans="1:18">
      <c r="A633" t="s">
        <v>1736</v>
      </c>
      <c r="B633" s="22" t="str">
        <f>VLOOKUP(A633,'Customer Names'!A633:$E$2335,4,0)</f>
        <v>Drotz</v>
      </c>
      <c r="C633" s="25">
        <f>VLOOKUP(A633,'Hospitalisation Details'!$A$1:$T$2344,9,0)</f>
        <v>27240</v>
      </c>
      <c r="D633" s="26">
        <f>VLOOKUP(A633,'Hospitalisation Details'!$A$1:$T$2344,10,0)</f>
        <v>48</v>
      </c>
      <c r="E633" s="26">
        <f>VLOOKUP(A633,'Hospitalisation Details'!$A$1:$T$2344,11,0)</f>
        <v>0</v>
      </c>
      <c r="F633" s="28">
        <f>VLOOKUP(A633,'Medical Examinations'!$A$1:$L$2336,2,0)</f>
        <v>46.14</v>
      </c>
      <c r="G633" s="28">
        <f>VLOOKUP(A633,'Medical Examinations'!$A$1:$L$2336,4,0)</f>
        <v>10.78</v>
      </c>
      <c r="H633" s="30" t="str">
        <f>VLOOKUP(A633,'Medical Examinations'!$A$1:$L$2336,3,0)</f>
        <v>Obesity</v>
      </c>
      <c r="I633" s="30" t="str">
        <f>VLOOKUP(A633,'Medical Examinations'!$A$1:$L$2336,5,0)</f>
        <v>Diabetes</v>
      </c>
      <c r="J633" s="27" t="str">
        <f>VLOOKUP(A633,'Medical Examinations'!$A$1:$L$2336,6,0)</f>
        <v>No</v>
      </c>
      <c r="K633" s="27" t="str">
        <f>VLOOKUP(A633,'Medical Examinations'!$A$1:$L$2336,7,0)</f>
        <v>No</v>
      </c>
      <c r="L633" s="27">
        <f>VLOOKUP(A633,'Medical Examinations'!$A$1:$L$2336,10,0)</f>
        <v>0</v>
      </c>
      <c r="M633" s="27" t="str">
        <f>VLOOKUP(A633,'Medical Examinations'!$A$1:$L$2336,12,0)</f>
        <v>No</v>
      </c>
      <c r="N633" s="27" t="str">
        <f>VLOOKUP(A633,'Medical Examinations'!$A$1:$L$2336,8,0)</f>
        <v>No</v>
      </c>
      <c r="O633" s="29">
        <f>VLOOKUP(A633,'Hospitalisation Details'!$A$1:$T$2344,12,0)</f>
        <v>15556.67</v>
      </c>
      <c r="P633" s="29" t="str">
        <f>VLOOKUP(A633,'Hospitalisation Details'!$A$1:$T$2344,15,0)</f>
        <v>tier - 2</v>
      </c>
      <c r="Q633" s="29" t="str">
        <f>VLOOKUP(A633,'Hospitalisation Details'!$A$1:$T$2344,18,0)</f>
        <v>tier - 2</v>
      </c>
      <c r="R633" s="29" t="str">
        <f>VLOOKUP(A633,'Hospitalisation Details'!$A$1:$T$2344,20,0)</f>
        <v>R1012</v>
      </c>
    </row>
    <row r="634" spans="1:18">
      <c r="A634" t="s">
        <v>1735</v>
      </c>
      <c r="B634" s="22" t="str">
        <f>VLOOKUP(A634,'Customer Names'!A634:$E$2335,4,0)</f>
        <v>Mutai</v>
      </c>
      <c r="C634" s="25">
        <f>VLOOKUP(A634,'Hospitalisation Details'!$A$1:$T$2344,9,0)</f>
        <v>21825</v>
      </c>
      <c r="D634" s="26">
        <f>VLOOKUP(A634,'Hospitalisation Details'!$A$1:$T$2344,10,0)</f>
        <v>63</v>
      </c>
      <c r="E634" s="26">
        <f>VLOOKUP(A634,'Hospitalisation Details'!$A$1:$T$2344,11,0)</f>
        <v>3</v>
      </c>
      <c r="F634" s="28">
        <f>VLOOKUP(A634,'Medical Examinations'!$A$1:$L$2336,2,0)</f>
        <v>41.325000000000003</v>
      </c>
      <c r="G634" s="28">
        <f>VLOOKUP(A634,'Medical Examinations'!$A$1:$L$2336,4,0)</f>
        <v>5.1100000000000003</v>
      </c>
      <c r="H634" s="30" t="str">
        <f>VLOOKUP(A634,'Medical Examinations'!$A$1:$L$2336,3,0)</f>
        <v>Obesity</v>
      </c>
      <c r="I634" s="30" t="str">
        <f>VLOOKUP(A634,'Medical Examinations'!$A$1:$L$2336,5,0)</f>
        <v>Normal</v>
      </c>
      <c r="J634" s="27" t="str">
        <f>VLOOKUP(A634,'Medical Examinations'!$A$1:$L$2336,6,0)</f>
        <v>yes</v>
      </c>
      <c r="K634" s="27" t="str">
        <f>VLOOKUP(A634,'Medical Examinations'!$A$1:$L$2336,7,0)</f>
        <v>No</v>
      </c>
      <c r="L634" s="27">
        <f>VLOOKUP(A634,'Medical Examinations'!$A$1:$L$2336,10,0)</f>
        <v>2</v>
      </c>
      <c r="M634" s="27" t="str">
        <f>VLOOKUP(A634,'Medical Examinations'!$A$1:$L$2336,12,0)</f>
        <v>No</v>
      </c>
      <c r="N634" s="27" t="str">
        <f>VLOOKUP(A634,'Medical Examinations'!$A$1:$L$2336,8,0)</f>
        <v>No</v>
      </c>
      <c r="O634" s="29">
        <f>VLOOKUP(A634,'Hospitalisation Details'!$A$1:$T$2344,12,0)</f>
        <v>15555.19</v>
      </c>
      <c r="P634" s="29" t="str">
        <f>VLOOKUP(A634,'Hospitalisation Details'!$A$1:$T$2344,15,0)</f>
        <v>tier - 2</v>
      </c>
      <c r="Q634" s="29" t="str">
        <f>VLOOKUP(A634,'Hospitalisation Details'!$A$1:$T$2344,18,0)</f>
        <v>tier - 3</v>
      </c>
      <c r="R634" s="29" t="str">
        <f>VLOOKUP(A634,'Hospitalisation Details'!$A$1:$T$2344,20,0)</f>
        <v>R1012</v>
      </c>
    </row>
    <row r="635" spans="1:18">
      <c r="A635" t="s">
        <v>1734</v>
      </c>
      <c r="B635" s="22" t="str">
        <f>VLOOKUP(A635,'Customer Names'!A635:$E$2335,4,0)</f>
        <v>Lovlien</v>
      </c>
      <c r="C635" s="25">
        <f>VLOOKUP(A635,'Hospitalisation Details'!$A$1:$T$2344,9,0)</f>
        <v>27208</v>
      </c>
      <c r="D635" s="26">
        <f>VLOOKUP(A635,'Hospitalisation Details'!$A$1:$T$2344,10,0)</f>
        <v>48</v>
      </c>
      <c r="E635" s="26">
        <f>VLOOKUP(A635,'Hospitalisation Details'!$A$1:$T$2344,11,0)</f>
        <v>0</v>
      </c>
      <c r="F635" s="28">
        <f>VLOOKUP(A635,'Medical Examinations'!$A$1:$L$2336,2,0)</f>
        <v>44.64</v>
      </c>
      <c r="G635" s="28">
        <f>VLOOKUP(A635,'Medical Examinations'!$A$1:$L$2336,4,0)</f>
        <v>7.18</v>
      </c>
      <c r="H635" s="30" t="str">
        <f>VLOOKUP(A635,'Medical Examinations'!$A$1:$L$2336,3,0)</f>
        <v>Obesity</v>
      </c>
      <c r="I635" s="30" t="str">
        <f>VLOOKUP(A635,'Medical Examinations'!$A$1:$L$2336,5,0)</f>
        <v>Diabetes</v>
      </c>
      <c r="J635" s="27" t="str">
        <f>VLOOKUP(A635,'Medical Examinations'!$A$1:$L$2336,6,0)</f>
        <v>No</v>
      </c>
      <c r="K635" s="27" t="str">
        <f>VLOOKUP(A635,'Medical Examinations'!$A$1:$L$2336,7,0)</f>
        <v>No</v>
      </c>
      <c r="L635" s="27">
        <f>VLOOKUP(A635,'Medical Examinations'!$A$1:$L$2336,10,0)</f>
        <v>0</v>
      </c>
      <c r="M635" s="27" t="str">
        <f>VLOOKUP(A635,'Medical Examinations'!$A$1:$L$2336,12,0)</f>
        <v>No</v>
      </c>
      <c r="N635" s="27" t="str">
        <f>VLOOKUP(A635,'Medical Examinations'!$A$1:$L$2336,8,0)</f>
        <v>No</v>
      </c>
      <c r="O635" s="29">
        <f>VLOOKUP(A635,'Hospitalisation Details'!$A$1:$T$2344,12,0)</f>
        <v>15532.16</v>
      </c>
      <c r="P635" s="29" t="str">
        <f>VLOOKUP(A635,'Hospitalisation Details'!$A$1:$T$2344,15,0)</f>
        <v>tier - 2</v>
      </c>
      <c r="Q635" s="29" t="str">
        <f>VLOOKUP(A635,'Hospitalisation Details'!$A$1:$T$2344,18,0)</f>
        <v>tier - 2</v>
      </c>
      <c r="R635" s="29" t="str">
        <f>VLOOKUP(A635,'Hospitalisation Details'!$A$1:$T$2344,20,0)</f>
        <v>R1026</v>
      </c>
    </row>
    <row r="636" spans="1:18">
      <c r="A636" t="s">
        <v>1733</v>
      </c>
      <c r="B636" s="22" t="str">
        <f>VLOOKUP(A636,'Customer Names'!A636:$E$2335,4,0)</f>
        <v>Bruns</v>
      </c>
      <c r="C636" s="25">
        <f>VLOOKUP(A636,'Hospitalisation Details'!$A$1:$T$2344,9,0)</f>
        <v>38185</v>
      </c>
      <c r="D636" s="26">
        <f>VLOOKUP(A636,'Hospitalisation Details'!$A$1:$T$2344,10,0)</f>
        <v>18</v>
      </c>
      <c r="E636" s="26">
        <f>VLOOKUP(A636,'Hospitalisation Details'!$A$1:$T$2344,11,0)</f>
        <v>0</v>
      </c>
      <c r="F636" s="28">
        <f>VLOOKUP(A636,'Medical Examinations'!$A$1:$L$2336,2,0)</f>
        <v>25.175000000000001</v>
      </c>
      <c r="G636" s="28">
        <f>VLOOKUP(A636,'Medical Examinations'!$A$1:$L$2336,4,0)</f>
        <v>4.96</v>
      </c>
      <c r="H636" s="30" t="str">
        <f>VLOOKUP(A636,'Medical Examinations'!$A$1:$L$2336,3,0)</f>
        <v>Overweight</v>
      </c>
      <c r="I636" s="30" t="str">
        <f>VLOOKUP(A636,'Medical Examinations'!$A$1:$L$2336,5,0)</f>
        <v>Normal</v>
      </c>
      <c r="J636" s="27" t="str">
        <f>VLOOKUP(A636,'Medical Examinations'!$A$1:$L$2336,6,0)</f>
        <v>No</v>
      </c>
      <c r="K636" s="27" t="str">
        <f>VLOOKUP(A636,'Medical Examinations'!$A$1:$L$2336,7,0)</f>
        <v>yes</v>
      </c>
      <c r="L636" s="27">
        <f>VLOOKUP(A636,'Medical Examinations'!$A$1:$L$2336,10,0)</f>
        <v>1</v>
      </c>
      <c r="M636" s="27" t="str">
        <f>VLOOKUP(A636,'Medical Examinations'!$A$1:$L$2336,12,0)</f>
        <v>No</v>
      </c>
      <c r="N636" s="27" t="str">
        <f>VLOOKUP(A636,'Medical Examinations'!$A$1:$L$2336,8,0)</f>
        <v>No</v>
      </c>
      <c r="O636" s="29">
        <f>VLOOKUP(A636,'Hospitalisation Details'!$A$1:$T$2344,12,0)</f>
        <v>15518.18</v>
      </c>
      <c r="P636" s="29" t="str">
        <f>VLOOKUP(A636,'Hospitalisation Details'!$A$1:$T$2344,15,0)</f>
        <v>tier - 2</v>
      </c>
      <c r="Q636" s="29" t="str">
        <f>VLOOKUP(A636,'Hospitalisation Details'!$A$1:$T$2344,18,0)</f>
        <v>tier - 3</v>
      </c>
      <c r="R636" s="29" t="str">
        <f>VLOOKUP(A636,'Hospitalisation Details'!$A$1:$T$2344,20,0)</f>
        <v>R1015</v>
      </c>
    </row>
    <row r="637" spans="1:18">
      <c r="A637" t="s">
        <v>1732</v>
      </c>
      <c r="B637" s="22" t="str">
        <f>VLOOKUP(A637,'Customer Names'!A637:$E$2335,4,0)</f>
        <v>Stoney</v>
      </c>
      <c r="C637" s="25">
        <f>VLOOKUP(A637,'Hospitalisation Details'!$A$1:$T$2344,9,0)</f>
        <v>27961</v>
      </c>
      <c r="D637" s="26">
        <f>VLOOKUP(A637,'Hospitalisation Details'!$A$1:$T$2344,10,0)</f>
        <v>46</v>
      </c>
      <c r="E637" s="26">
        <f>VLOOKUP(A637,'Hospitalisation Details'!$A$1:$T$2344,11,0)</f>
        <v>2</v>
      </c>
      <c r="F637" s="28">
        <f>VLOOKUP(A637,'Medical Examinations'!$A$1:$L$2336,2,0)</f>
        <v>43.11</v>
      </c>
      <c r="G637" s="28">
        <f>VLOOKUP(A637,'Medical Examinations'!$A$1:$L$2336,4,0)</f>
        <v>4.67</v>
      </c>
      <c r="H637" s="30" t="str">
        <f>VLOOKUP(A637,'Medical Examinations'!$A$1:$L$2336,3,0)</f>
        <v>Obesity</v>
      </c>
      <c r="I637" s="30" t="str">
        <f>VLOOKUP(A637,'Medical Examinations'!$A$1:$L$2336,5,0)</f>
        <v>Normal</v>
      </c>
      <c r="J637" s="27" t="str">
        <f>VLOOKUP(A637,'Medical Examinations'!$A$1:$L$2336,6,0)</f>
        <v>yes</v>
      </c>
      <c r="K637" s="27" t="str">
        <f>VLOOKUP(A637,'Medical Examinations'!$A$1:$L$2336,7,0)</f>
        <v>No</v>
      </c>
      <c r="L637" s="27">
        <f>VLOOKUP(A637,'Medical Examinations'!$A$1:$L$2336,10,0)</f>
        <v>0</v>
      </c>
      <c r="M637" s="27" t="str">
        <f>VLOOKUP(A637,'Medical Examinations'!$A$1:$L$2336,12,0)</f>
        <v>No</v>
      </c>
      <c r="N637" s="27" t="str">
        <f>VLOOKUP(A637,'Medical Examinations'!$A$1:$L$2336,8,0)</f>
        <v>No</v>
      </c>
      <c r="O637" s="29">
        <f>VLOOKUP(A637,'Hospitalisation Details'!$A$1:$T$2344,12,0)</f>
        <v>15450.48</v>
      </c>
      <c r="P637" s="29" t="str">
        <f>VLOOKUP(A637,'Hospitalisation Details'!$A$1:$T$2344,15,0)</f>
        <v>tier - 2</v>
      </c>
      <c r="Q637" s="29" t="str">
        <f>VLOOKUP(A637,'Hospitalisation Details'!$A$1:$T$2344,18,0)</f>
        <v>tier - 1</v>
      </c>
      <c r="R637" s="29" t="str">
        <f>VLOOKUP(A637,'Hospitalisation Details'!$A$1:$T$2344,20,0)</f>
        <v>R1026</v>
      </c>
    </row>
    <row r="638" spans="1:18">
      <c r="A638" t="s">
        <v>1731</v>
      </c>
      <c r="B638" s="22" t="str">
        <f>VLOOKUP(A638,'Customer Names'!A638:$E$2335,4,0)</f>
        <v>Markert</v>
      </c>
      <c r="C638" s="25">
        <f>VLOOKUP(A638,'Hospitalisation Details'!$A$1:$T$2344,9,0)</f>
        <v>33171</v>
      </c>
      <c r="D638" s="26">
        <f>VLOOKUP(A638,'Hospitalisation Details'!$A$1:$T$2344,10,0)</f>
        <v>32</v>
      </c>
      <c r="E638" s="26">
        <f>VLOOKUP(A638,'Hospitalisation Details'!$A$1:$T$2344,11,0)</f>
        <v>3</v>
      </c>
      <c r="F638" s="28">
        <f>VLOOKUP(A638,'Medical Examinations'!$A$1:$L$2336,2,0)</f>
        <v>53.32</v>
      </c>
      <c r="G638" s="28">
        <f>VLOOKUP(A638,'Medical Examinations'!$A$1:$L$2336,4,0)</f>
        <v>5.0599999999999996</v>
      </c>
      <c r="H638" s="30" t="str">
        <f>VLOOKUP(A638,'Medical Examinations'!$A$1:$L$2336,3,0)</f>
        <v>Obesity</v>
      </c>
      <c r="I638" s="30" t="str">
        <f>VLOOKUP(A638,'Medical Examinations'!$A$1:$L$2336,5,0)</f>
        <v>Normal</v>
      </c>
      <c r="J638" s="27" t="str">
        <f>VLOOKUP(A638,'Medical Examinations'!$A$1:$L$2336,6,0)</f>
        <v>No</v>
      </c>
      <c r="K638" s="27" t="str">
        <f>VLOOKUP(A638,'Medical Examinations'!$A$1:$L$2336,7,0)</f>
        <v>No</v>
      </c>
      <c r="L638" s="27">
        <f>VLOOKUP(A638,'Medical Examinations'!$A$1:$L$2336,10,0)</f>
        <v>0</v>
      </c>
      <c r="M638" s="27" t="str">
        <f>VLOOKUP(A638,'Medical Examinations'!$A$1:$L$2336,12,0)</f>
        <v>No</v>
      </c>
      <c r="N638" s="27" t="str">
        <f>VLOOKUP(A638,'Medical Examinations'!$A$1:$L$2336,8,0)</f>
        <v>No</v>
      </c>
      <c r="O638" s="29">
        <f>VLOOKUP(A638,'Hospitalisation Details'!$A$1:$T$2344,12,0)</f>
        <v>15440.2</v>
      </c>
      <c r="P638" s="29" t="str">
        <f>VLOOKUP(A638,'Hospitalisation Details'!$A$1:$T$2344,15,0)</f>
        <v>tier - 2</v>
      </c>
      <c r="Q638" s="29" t="str">
        <f>VLOOKUP(A638,'Hospitalisation Details'!$A$1:$T$2344,18,0)</f>
        <v>tier - 1</v>
      </c>
      <c r="R638" s="29" t="str">
        <f>VLOOKUP(A638,'Hospitalisation Details'!$A$1:$T$2344,20,0)</f>
        <v>R1012</v>
      </c>
    </row>
    <row r="639" spans="1:18">
      <c r="A639" t="s">
        <v>1730</v>
      </c>
      <c r="B639" s="22" t="str">
        <f>VLOOKUP(A639,'Customer Names'!A639:$E$2335,4,0)</f>
        <v>McLucas</v>
      </c>
      <c r="C639" s="25">
        <f>VLOOKUP(A639,'Hospitalisation Details'!$A$1:$T$2344,9,0)</f>
        <v>23624</v>
      </c>
      <c r="D639" s="26">
        <f>VLOOKUP(A639,'Hospitalisation Details'!$A$1:$T$2344,10,0)</f>
        <v>58</v>
      </c>
      <c r="E639" s="26">
        <f>VLOOKUP(A639,'Hospitalisation Details'!$A$1:$T$2344,11,0)</f>
        <v>0</v>
      </c>
      <c r="F639" s="28">
        <f>VLOOKUP(A639,'Medical Examinations'!$A$1:$L$2336,2,0)</f>
        <v>38.04</v>
      </c>
      <c r="G639" s="28">
        <f>VLOOKUP(A639,'Medical Examinations'!$A$1:$L$2336,4,0)</f>
        <v>5.0199999999999996</v>
      </c>
      <c r="H639" s="30" t="str">
        <f>VLOOKUP(A639,'Medical Examinations'!$A$1:$L$2336,3,0)</f>
        <v>Obesity</v>
      </c>
      <c r="I639" s="30" t="str">
        <f>VLOOKUP(A639,'Medical Examinations'!$A$1:$L$2336,5,0)</f>
        <v>Normal</v>
      </c>
      <c r="J639" s="27" t="str">
        <f>VLOOKUP(A639,'Medical Examinations'!$A$1:$L$2336,6,0)</f>
        <v>yes</v>
      </c>
      <c r="K639" s="27" t="str">
        <f>VLOOKUP(A639,'Medical Examinations'!$A$1:$L$2336,7,0)</f>
        <v>No</v>
      </c>
      <c r="L639" s="27">
        <f>VLOOKUP(A639,'Medical Examinations'!$A$1:$L$2336,10,0)</f>
        <v>1</v>
      </c>
      <c r="M639" s="27" t="str">
        <f>VLOOKUP(A639,'Medical Examinations'!$A$1:$L$2336,12,0)</f>
        <v>No</v>
      </c>
      <c r="N639" s="27" t="str">
        <f>VLOOKUP(A639,'Medical Examinations'!$A$1:$L$2336,8,0)</f>
        <v>No</v>
      </c>
      <c r="O639" s="29">
        <f>VLOOKUP(A639,'Hospitalisation Details'!$A$1:$T$2344,12,0)</f>
        <v>15377.77</v>
      </c>
      <c r="P639" s="29" t="str">
        <f>VLOOKUP(A639,'Hospitalisation Details'!$A$1:$T$2344,15,0)</f>
        <v>tier - 2</v>
      </c>
      <c r="Q639" s="29" t="str">
        <f>VLOOKUP(A639,'Hospitalisation Details'!$A$1:$T$2344,18,0)</f>
        <v>tier - 2</v>
      </c>
      <c r="R639" s="29" t="str">
        <f>VLOOKUP(A639,'Hospitalisation Details'!$A$1:$T$2344,20,0)</f>
        <v>R1012</v>
      </c>
    </row>
    <row r="640" spans="1:18">
      <c r="A640" t="s">
        <v>1729</v>
      </c>
      <c r="B640" s="22" t="str">
        <f>VLOOKUP(A640,'Customer Names'!A640:$E$2335,4,0)</f>
        <v>Erwin</v>
      </c>
      <c r="C640" s="25">
        <f>VLOOKUP(A640,'Hospitalisation Details'!$A$1:$T$2344,9,0)</f>
        <v>22895</v>
      </c>
      <c r="D640" s="26">
        <f>VLOOKUP(A640,'Hospitalisation Details'!$A$1:$T$2344,10,0)</f>
        <v>60</v>
      </c>
      <c r="E640" s="26">
        <f>VLOOKUP(A640,'Hospitalisation Details'!$A$1:$T$2344,11,0)</f>
        <v>0</v>
      </c>
      <c r="F640" s="28">
        <f>VLOOKUP(A640,'Medical Examinations'!$A$1:$L$2336,2,0)</f>
        <v>37.9</v>
      </c>
      <c r="G640" s="28">
        <f>VLOOKUP(A640,'Medical Examinations'!$A$1:$L$2336,4,0)</f>
        <v>7.76</v>
      </c>
      <c r="H640" s="30" t="str">
        <f>VLOOKUP(A640,'Medical Examinations'!$A$1:$L$2336,3,0)</f>
        <v>Obesity</v>
      </c>
      <c r="I640" s="30" t="str">
        <f>VLOOKUP(A640,'Medical Examinations'!$A$1:$L$2336,5,0)</f>
        <v>Diabetes</v>
      </c>
      <c r="J640" s="27" t="str">
        <f>VLOOKUP(A640,'Medical Examinations'!$A$1:$L$2336,6,0)</f>
        <v>No</v>
      </c>
      <c r="K640" s="27" t="str">
        <f>VLOOKUP(A640,'Medical Examinations'!$A$1:$L$2336,7,0)</f>
        <v>No</v>
      </c>
      <c r="L640" s="27">
        <f>VLOOKUP(A640,'Medical Examinations'!$A$1:$L$2336,10,0)</f>
        <v>0</v>
      </c>
      <c r="M640" s="27" t="str">
        <f>VLOOKUP(A640,'Medical Examinations'!$A$1:$L$2336,12,0)</f>
        <v>No</v>
      </c>
      <c r="N640" s="27" t="str">
        <f>VLOOKUP(A640,'Medical Examinations'!$A$1:$L$2336,8,0)</f>
        <v>No</v>
      </c>
      <c r="O640" s="29">
        <f>VLOOKUP(A640,'Hospitalisation Details'!$A$1:$T$2344,12,0)</f>
        <v>15368.22</v>
      </c>
      <c r="P640" s="29" t="str">
        <f>VLOOKUP(A640,'Hospitalisation Details'!$A$1:$T$2344,15,0)</f>
        <v>tier - 2</v>
      </c>
      <c r="Q640" s="29" t="str">
        <f>VLOOKUP(A640,'Hospitalisation Details'!$A$1:$T$2344,18,0)</f>
        <v>tier - 2</v>
      </c>
      <c r="R640" s="29" t="str">
        <f>VLOOKUP(A640,'Hospitalisation Details'!$A$1:$T$2344,20,0)</f>
        <v>R1011</v>
      </c>
    </row>
    <row r="641" spans="1:18">
      <c r="A641" t="s">
        <v>1728</v>
      </c>
      <c r="B641" s="22" t="str">
        <f>VLOOKUP(A641,'Customer Names'!A641:$E$2335,4,0)</f>
        <v>Osborne</v>
      </c>
      <c r="C641" s="25">
        <f>VLOOKUP(A641,'Hospitalisation Details'!$A$1:$T$2344,9,0)</f>
        <v>25037</v>
      </c>
      <c r="D641" s="26">
        <f>VLOOKUP(A641,'Hospitalisation Details'!$A$1:$T$2344,10,0)</f>
        <v>54</v>
      </c>
      <c r="E641" s="26">
        <f>VLOOKUP(A641,'Hospitalisation Details'!$A$1:$T$2344,11,0)</f>
        <v>0</v>
      </c>
      <c r="F641" s="28">
        <f>VLOOKUP(A641,'Medical Examinations'!$A$1:$L$2336,2,0)</f>
        <v>39.6</v>
      </c>
      <c r="G641" s="28">
        <f>VLOOKUP(A641,'Medical Examinations'!$A$1:$L$2336,4,0)</f>
        <v>9.32</v>
      </c>
      <c r="H641" s="30" t="str">
        <f>VLOOKUP(A641,'Medical Examinations'!$A$1:$L$2336,3,0)</f>
        <v>Obesity</v>
      </c>
      <c r="I641" s="30" t="str">
        <f>VLOOKUP(A641,'Medical Examinations'!$A$1:$L$2336,5,0)</f>
        <v>Diabetes</v>
      </c>
      <c r="J641" s="27" t="str">
        <f>VLOOKUP(A641,'Medical Examinations'!$A$1:$L$2336,6,0)</f>
        <v>No</v>
      </c>
      <c r="K641" s="27" t="str">
        <f>VLOOKUP(A641,'Medical Examinations'!$A$1:$L$2336,7,0)</f>
        <v>No</v>
      </c>
      <c r="L641" s="27">
        <f>VLOOKUP(A641,'Medical Examinations'!$A$1:$L$2336,10,0)</f>
        <v>0</v>
      </c>
      <c r="M641" s="27" t="str">
        <f>VLOOKUP(A641,'Medical Examinations'!$A$1:$L$2336,12,0)</f>
        <v>No</v>
      </c>
      <c r="N641" s="27" t="str">
        <f>VLOOKUP(A641,'Medical Examinations'!$A$1:$L$2336,8,0)</f>
        <v>No</v>
      </c>
      <c r="O641" s="29">
        <f>VLOOKUP(A641,'Hospitalisation Details'!$A$1:$T$2344,12,0)</f>
        <v>15363.77</v>
      </c>
      <c r="P641" s="29" t="str">
        <f>VLOOKUP(A641,'Hospitalisation Details'!$A$1:$T$2344,15,0)</f>
        <v>tier - 2</v>
      </c>
      <c r="Q641" s="29" t="str">
        <f>VLOOKUP(A641,'Hospitalisation Details'!$A$1:$T$2344,18,0)</f>
        <v>tier - 1</v>
      </c>
      <c r="R641" s="29" t="str">
        <f>VLOOKUP(A641,'Hospitalisation Details'!$A$1:$T$2344,20,0)</f>
        <v>R1026</v>
      </c>
    </row>
    <row r="642" spans="1:18">
      <c r="A642" t="s">
        <v>1727</v>
      </c>
      <c r="B642" s="22" t="str">
        <f>VLOOKUP(A642,'Customer Names'!A642:$E$2335,4,0)</f>
        <v>Otsuka</v>
      </c>
      <c r="C642" s="25">
        <f>VLOOKUP(A642,'Hospitalisation Details'!$A$1:$T$2344,9,0)</f>
        <v>32494</v>
      </c>
      <c r="D642" s="26">
        <f>VLOOKUP(A642,'Hospitalisation Details'!$A$1:$T$2344,10,0)</f>
        <v>34</v>
      </c>
      <c r="E642" s="26">
        <f>VLOOKUP(A642,'Hospitalisation Details'!$A$1:$T$2344,11,0)</f>
        <v>3</v>
      </c>
      <c r="F642" s="28">
        <f>VLOOKUP(A642,'Medical Examinations'!$A$1:$L$2336,2,0)</f>
        <v>50.92</v>
      </c>
      <c r="G642" s="28">
        <f>VLOOKUP(A642,'Medical Examinations'!$A$1:$L$2336,4,0)</f>
        <v>5.31</v>
      </c>
      <c r="H642" s="30" t="str">
        <f>VLOOKUP(A642,'Medical Examinations'!$A$1:$L$2336,3,0)</f>
        <v>Obesity</v>
      </c>
      <c r="I642" s="30" t="str">
        <f>VLOOKUP(A642,'Medical Examinations'!$A$1:$L$2336,5,0)</f>
        <v>Normal</v>
      </c>
      <c r="J642" s="27" t="str">
        <f>VLOOKUP(A642,'Medical Examinations'!$A$1:$L$2336,6,0)</f>
        <v>yes</v>
      </c>
      <c r="K642" s="27" t="str">
        <f>VLOOKUP(A642,'Medical Examinations'!$A$1:$L$2336,7,0)</f>
        <v>No</v>
      </c>
      <c r="L642" s="27">
        <f>VLOOKUP(A642,'Medical Examinations'!$A$1:$L$2336,10,0)</f>
        <v>1</v>
      </c>
      <c r="M642" s="27" t="str">
        <f>VLOOKUP(A642,'Medical Examinations'!$A$1:$L$2336,12,0)</f>
        <v>No</v>
      </c>
      <c r="N642" s="27" t="str">
        <f>VLOOKUP(A642,'Medical Examinations'!$A$1:$L$2336,8,0)</f>
        <v>No</v>
      </c>
      <c r="O642" s="29">
        <f>VLOOKUP(A642,'Hospitalisation Details'!$A$1:$T$2344,12,0)</f>
        <v>15361.5</v>
      </c>
      <c r="P642" s="29" t="str">
        <f>VLOOKUP(A642,'Hospitalisation Details'!$A$1:$T$2344,15,0)</f>
        <v>tier - 2</v>
      </c>
      <c r="Q642" s="29" t="str">
        <f>VLOOKUP(A642,'Hospitalisation Details'!$A$1:$T$2344,18,0)</f>
        <v>tier - 3</v>
      </c>
      <c r="R642" s="29" t="str">
        <f>VLOOKUP(A642,'Hospitalisation Details'!$A$1:$T$2344,20,0)</f>
        <v>R1023</v>
      </c>
    </row>
    <row r="643" spans="1:18">
      <c r="A643" t="s">
        <v>1726</v>
      </c>
      <c r="B643" s="22" t="str">
        <f>VLOOKUP(A643,'Customer Names'!A643:$E$2335,4,0)</f>
        <v>Smith</v>
      </c>
      <c r="C643" s="25">
        <f>VLOOKUP(A643,'Hospitalisation Details'!$A$1:$T$2344,9,0)</f>
        <v>37086</v>
      </c>
      <c r="D643" s="26">
        <f>VLOOKUP(A643,'Hospitalisation Details'!$A$1:$T$2344,10,0)</f>
        <v>21</v>
      </c>
      <c r="E643" s="26">
        <f>VLOOKUP(A643,'Hospitalisation Details'!$A$1:$T$2344,11,0)</f>
        <v>1</v>
      </c>
      <c r="F643" s="28">
        <f>VLOOKUP(A643,'Medical Examinations'!$A$1:$L$2336,2,0)</f>
        <v>21.85</v>
      </c>
      <c r="G643" s="28">
        <f>VLOOKUP(A643,'Medical Examinations'!$A$1:$L$2336,4,0)</f>
        <v>5.56</v>
      </c>
      <c r="H643" s="30" t="str">
        <f>VLOOKUP(A643,'Medical Examinations'!$A$1:$L$2336,3,0)</f>
        <v>Normal weight</v>
      </c>
      <c r="I643" s="30" t="str">
        <f>VLOOKUP(A643,'Medical Examinations'!$A$1:$L$2336,5,0)</f>
        <v>Normal</v>
      </c>
      <c r="J643" s="27" t="str">
        <f>VLOOKUP(A643,'Medical Examinations'!$A$1:$L$2336,6,0)</f>
        <v>yes</v>
      </c>
      <c r="K643" s="27" t="str">
        <f>VLOOKUP(A643,'Medical Examinations'!$A$1:$L$2336,7,0)</f>
        <v>No</v>
      </c>
      <c r="L643" s="27">
        <f>VLOOKUP(A643,'Medical Examinations'!$A$1:$L$2336,10,0)</f>
        <v>0</v>
      </c>
      <c r="M643" s="27" t="str">
        <f>VLOOKUP(A643,'Medical Examinations'!$A$1:$L$2336,12,0)</f>
        <v>yes</v>
      </c>
      <c r="N643" s="27" t="str">
        <f>VLOOKUP(A643,'Medical Examinations'!$A$1:$L$2336,8,0)</f>
        <v>No</v>
      </c>
      <c r="O643" s="29">
        <f>VLOOKUP(A643,'Hospitalisation Details'!$A$1:$T$2344,12,0)</f>
        <v>15359.1</v>
      </c>
      <c r="P643" s="29" t="str">
        <f>VLOOKUP(A643,'Hospitalisation Details'!$A$1:$T$2344,15,0)</f>
        <v>tier - 2</v>
      </c>
      <c r="Q643" s="29" t="str">
        <f>VLOOKUP(A643,'Hospitalisation Details'!$A$1:$T$2344,18,0)</f>
        <v>tier - 3</v>
      </c>
      <c r="R643" s="29" t="str">
        <f>VLOOKUP(A643,'Hospitalisation Details'!$A$1:$T$2344,20,0)</f>
        <v>R1024</v>
      </c>
    </row>
    <row r="644" spans="1:18">
      <c r="A644" t="s">
        <v>1725</v>
      </c>
      <c r="B644" s="22" t="str">
        <f>VLOOKUP(A644,'Customer Names'!A644:$E$2335,4,0)</f>
        <v>Myers</v>
      </c>
      <c r="C644" s="25">
        <f>VLOOKUP(A644,'Hospitalisation Details'!$A$1:$T$2344,9,0)</f>
        <v>23358</v>
      </c>
      <c r="D644" s="26">
        <f>VLOOKUP(A644,'Hospitalisation Details'!$A$1:$T$2344,10,0)</f>
        <v>59</v>
      </c>
      <c r="E644" s="26">
        <f>VLOOKUP(A644,'Hospitalisation Details'!$A$1:$T$2344,11,0)</f>
        <v>0</v>
      </c>
      <c r="F644" s="28">
        <f>VLOOKUP(A644,'Medical Examinations'!$A$1:$L$2336,2,0)</f>
        <v>36.08</v>
      </c>
      <c r="G644" s="28">
        <f>VLOOKUP(A644,'Medical Examinations'!$A$1:$L$2336,4,0)</f>
        <v>7.11</v>
      </c>
      <c r="H644" s="30" t="str">
        <f>VLOOKUP(A644,'Medical Examinations'!$A$1:$L$2336,3,0)</f>
        <v>Obesity</v>
      </c>
      <c r="I644" s="30" t="str">
        <f>VLOOKUP(A644,'Medical Examinations'!$A$1:$L$2336,5,0)</f>
        <v>Diabetes</v>
      </c>
      <c r="J644" s="27" t="str">
        <f>VLOOKUP(A644,'Medical Examinations'!$A$1:$L$2336,6,0)</f>
        <v>yes</v>
      </c>
      <c r="K644" s="27" t="str">
        <f>VLOOKUP(A644,'Medical Examinations'!$A$1:$L$2336,7,0)</f>
        <v>No</v>
      </c>
      <c r="L644" s="27">
        <f>VLOOKUP(A644,'Medical Examinations'!$A$1:$L$2336,10,0)</f>
        <v>1</v>
      </c>
      <c r="M644" s="27" t="str">
        <f>VLOOKUP(A644,'Medical Examinations'!$A$1:$L$2336,12,0)</f>
        <v>No</v>
      </c>
      <c r="N644" s="27" t="str">
        <f>VLOOKUP(A644,'Medical Examinations'!$A$1:$L$2336,8,0)</f>
        <v>Yes</v>
      </c>
      <c r="O644" s="29">
        <f>VLOOKUP(A644,'Hospitalisation Details'!$A$1:$T$2344,12,0)</f>
        <v>15322.77</v>
      </c>
      <c r="P644" s="29" t="str">
        <f>VLOOKUP(A644,'Hospitalisation Details'!$A$1:$T$2344,15,0)</f>
        <v>tier - 2</v>
      </c>
      <c r="Q644" s="29" t="str">
        <f>VLOOKUP(A644,'Hospitalisation Details'!$A$1:$T$2344,18,0)</f>
        <v>tier - 3</v>
      </c>
      <c r="R644" s="29" t="str">
        <f>VLOOKUP(A644,'Hospitalisation Details'!$A$1:$T$2344,20,0)</f>
        <v>R1021</v>
      </c>
    </row>
    <row r="645" spans="1:18">
      <c r="A645" t="s">
        <v>1724</v>
      </c>
      <c r="B645" s="22" t="str">
        <f>VLOOKUP(A645,'Customer Names'!A645:$E$2335,4,0)</f>
        <v>Cote</v>
      </c>
      <c r="C645" s="25">
        <f>VLOOKUP(A645,'Hospitalisation Details'!$A$1:$T$2344,9,0)</f>
        <v>25462</v>
      </c>
      <c r="D645" s="26">
        <f>VLOOKUP(A645,'Hospitalisation Details'!$A$1:$T$2344,10,0)</f>
        <v>53</v>
      </c>
      <c r="E645" s="26">
        <f>VLOOKUP(A645,'Hospitalisation Details'!$A$1:$T$2344,11,0)</f>
        <v>0</v>
      </c>
      <c r="F645" s="28">
        <f>VLOOKUP(A645,'Medical Examinations'!$A$1:$L$2336,2,0)</f>
        <v>40.44</v>
      </c>
      <c r="G645" s="28">
        <f>VLOOKUP(A645,'Medical Examinations'!$A$1:$L$2336,4,0)</f>
        <v>5.13</v>
      </c>
      <c r="H645" s="30" t="str">
        <f>VLOOKUP(A645,'Medical Examinations'!$A$1:$L$2336,3,0)</f>
        <v>Obesity</v>
      </c>
      <c r="I645" s="30" t="str">
        <f>VLOOKUP(A645,'Medical Examinations'!$A$1:$L$2336,5,0)</f>
        <v>Normal</v>
      </c>
      <c r="J645" s="27" t="str">
        <f>VLOOKUP(A645,'Medical Examinations'!$A$1:$L$2336,6,0)</f>
        <v>yes</v>
      </c>
      <c r="K645" s="27" t="str">
        <f>VLOOKUP(A645,'Medical Examinations'!$A$1:$L$2336,7,0)</f>
        <v>No</v>
      </c>
      <c r="L645" s="27">
        <f>VLOOKUP(A645,'Medical Examinations'!$A$1:$L$2336,10,0)</f>
        <v>1</v>
      </c>
      <c r="M645" s="27" t="str">
        <f>VLOOKUP(A645,'Medical Examinations'!$A$1:$L$2336,12,0)</f>
        <v>No</v>
      </c>
      <c r="N645" s="27" t="str">
        <f>VLOOKUP(A645,'Medical Examinations'!$A$1:$L$2336,8,0)</f>
        <v>Yes</v>
      </c>
      <c r="O645" s="29">
        <f>VLOOKUP(A645,'Hospitalisation Details'!$A$1:$T$2344,12,0)</f>
        <v>15260.52</v>
      </c>
      <c r="P645" s="29" t="str">
        <f>VLOOKUP(A645,'Hospitalisation Details'!$A$1:$T$2344,15,0)</f>
        <v>tier - 2</v>
      </c>
      <c r="Q645" s="29" t="str">
        <f>VLOOKUP(A645,'Hospitalisation Details'!$A$1:$T$2344,18,0)</f>
        <v>tier - 2</v>
      </c>
      <c r="R645" s="29" t="str">
        <f>VLOOKUP(A645,'Hospitalisation Details'!$A$1:$T$2344,20,0)</f>
        <v>R1023</v>
      </c>
    </row>
    <row r="646" spans="1:18">
      <c r="A646" t="s">
        <v>1723</v>
      </c>
      <c r="B646" s="22" t="str">
        <f>VLOOKUP(A646,'Customer Names'!A646:$E$2335,4,0)</f>
        <v>Ehrhardt</v>
      </c>
      <c r="C646" s="25">
        <f>VLOOKUP(A646,'Hospitalisation Details'!$A$1:$T$2344,9,0)</f>
        <v>22122</v>
      </c>
      <c r="D646" s="26">
        <f>VLOOKUP(A646,'Hospitalisation Details'!$A$1:$T$2344,10,0)</f>
        <v>62</v>
      </c>
      <c r="E646" s="26">
        <f>VLOOKUP(A646,'Hospitalisation Details'!$A$1:$T$2344,11,0)</f>
        <v>2</v>
      </c>
      <c r="F646" s="28">
        <f>VLOOKUP(A646,'Medical Examinations'!$A$1:$L$2336,2,0)</f>
        <v>38.094999999999999</v>
      </c>
      <c r="G646" s="28">
        <f>VLOOKUP(A646,'Medical Examinations'!$A$1:$L$2336,4,0)</f>
        <v>10.199999999999999</v>
      </c>
      <c r="H646" s="30" t="str">
        <f>VLOOKUP(A646,'Medical Examinations'!$A$1:$L$2336,3,0)</f>
        <v>Obesity</v>
      </c>
      <c r="I646" s="30" t="str">
        <f>VLOOKUP(A646,'Medical Examinations'!$A$1:$L$2336,5,0)</f>
        <v>Diabetes</v>
      </c>
      <c r="J646" s="27" t="str">
        <f>VLOOKUP(A646,'Medical Examinations'!$A$1:$L$2336,6,0)</f>
        <v>No</v>
      </c>
      <c r="K646" s="27" t="str">
        <f>VLOOKUP(A646,'Medical Examinations'!$A$1:$L$2336,7,0)</f>
        <v>No</v>
      </c>
      <c r="L646" s="27">
        <f>VLOOKUP(A646,'Medical Examinations'!$A$1:$L$2336,10,0)</f>
        <v>0</v>
      </c>
      <c r="M646" s="27" t="str">
        <f>VLOOKUP(A646,'Medical Examinations'!$A$1:$L$2336,12,0)</f>
        <v>No</v>
      </c>
      <c r="N646" s="27" t="str">
        <f>VLOOKUP(A646,'Medical Examinations'!$A$1:$L$2336,8,0)</f>
        <v>No</v>
      </c>
      <c r="O646" s="29">
        <f>VLOOKUP(A646,'Hospitalisation Details'!$A$1:$T$2344,12,0)</f>
        <v>15230.32</v>
      </c>
      <c r="P646" s="29" t="str">
        <f>VLOOKUP(A646,'Hospitalisation Details'!$A$1:$T$2344,15,0)</f>
        <v>tier - 2</v>
      </c>
      <c r="Q646" s="29" t="str">
        <f>VLOOKUP(A646,'Hospitalisation Details'!$A$1:$T$2344,18,0)</f>
        <v>tier - 2</v>
      </c>
      <c r="R646" s="29" t="str">
        <f>VLOOKUP(A646,'Hospitalisation Details'!$A$1:$T$2344,20,0)</f>
        <v>R1024</v>
      </c>
    </row>
    <row r="647" spans="1:18">
      <c r="A647" t="s">
        <v>1722</v>
      </c>
      <c r="B647" s="22" t="str">
        <f>VLOOKUP(A647,'Customer Names'!A647:$E$2335,4,0)</f>
        <v>Petersen</v>
      </c>
      <c r="C647" s="25">
        <f>VLOOKUP(A647,'Hospitalisation Details'!$A$1:$T$2344,9,0)</f>
        <v>28817</v>
      </c>
      <c r="D647" s="26">
        <f>VLOOKUP(A647,'Hospitalisation Details'!$A$1:$T$2344,10,0)</f>
        <v>44</v>
      </c>
      <c r="E647" s="26">
        <f>VLOOKUP(A647,'Hospitalisation Details'!$A$1:$T$2344,11,0)</f>
        <v>2</v>
      </c>
      <c r="F647" s="28">
        <f>VLOOKUP(A647,'Medical Examinations'!$A$1:$L$2336,2,0)</f>
        <v>44.95</v>
      </c>
      <c r="G647" s="28">
        <f>VLOOKUP(A647,'Medical Examinations'!$A$1:$L$2336,4,0)</f>
        <v>10.4</v>
      </c>
      <c r="H647" s="30" t="str">
        <f>VLOOKUP(A647,'Medical Examinations'!$A$1:$L$2336,3,0)</f>
        <v>Obesity</v>
      </c>
      <c r="I647" s="30" t="str">
        <f>VLOOKUP(A647,'Medical Examinations'!$A$1:$L$2336,5,0)</f>
        <v>Diabetes</v>
      </c>
      <c r="J647" s="27" t="str">
        <f>VLOOKUP(A647,'Medical Examinations'!$A$1:$L$2336,6,0)</f>
        <v>No</v>
      </c>
      <c r="K647" s="27" t="str">
        <f>VLOOKUP(A647,'Medical Examinations'!$A$1:$L$2336,7,0)</f>
        <v>No</v>
      </c>
      <c r="L647" s="27">
        <f>VLOOKUP(A647,'Medical Examinations'!$A$1:$L$2336,10,0)</f>
        <v>0</v>
      </c>
      <c r="M647" s="27" t="str">
        <f>VLOOKUP(A647,'Medical Examinations'!$A$1:$L$2336,12,0)</f>
        <v>No</v>
      </c>
      <c r="N647" s="27" t="str">
        <f>VLOOKUP(A647,'Medical Examinations'!$A$1:$L$2336,8,0)</f>
        <v>No</v>
      </c>
      <c r="O647" s="29">
        <f>VLOOKUP(A647,'Hospitalisation Details'!$A$1:$T$2344,12,0)</f>
        <v>15207.92</v>
      </c>
      <c r="P647" s="29" t="str">
        <f>VLOOKUP(A647,'Hospitalisation Details'!$A$1:$T$2344,15,0)</f>
        <v>tier - 2</v>
      </c>
      <c r="Q647" s="29" t="str">
        <f>VLOOKUP(A647,'Hospitalisation Details'!$A$1:$T$2344,18,0)</f>
        <v>tier - 1</v>
      </c>
      <c r="R647" s="29" t="str">
        <f>VLOOKUP(A647,'Hospitalisation Details'!$A$1:$T$2344,20,0)</f>
        <v>R1012</v>
      </c>
    </row>
    <row r="648" spans="1:18">
      <c r="A648" t="s">
        <v>1721</v>
      </c>
      <c r="B648" s="22" t="str">
        <f>VLOOKUP(A648,'Customer Names'!A648:$E$2335,4,0)</f>
        <v>Ertel</v>
      </c>
      <c r="C648" s="25">
        <f>VLOOKUP(A648,'Hospitalisation Details'!$A$1:$T$2344,9,0)</f>
        <v>22814</v>
      </c>
      <c r="D648" s="26">
        <f>VLOOKUP(A648,'Hospitalisation Details'!$A$1:$T$2344,10,0)</f>
        <v>60</v>
      </c>
      <c r="E648" s="26">
        <f>VLOOKUP(A648,'Hospitalisation Details'!$A$1:$T$2344,11,0)</f>
        <v>0</v>
      </c>
      <c r="F648" s="28">
        <f>VLOOKUP(A648,'Medical Examinations'!$A$1:$L$2336,2,0)</f>
        <v>35.54</v>
      </c>
      <c r="G648" s="28">
        <f>VLOOKUP(A648,'Medical Examinations'!$A$1:$L$2336,4,0)</f>
        <v>10.67</v>
      </c>
      <c r="H648" s="30" t="str">
        <f>VLOOKUP(A648,'Medical Examinations'!$A$1:$L$2336,3,0)</f>
        <v>Obesity</v>
      </c>
      <c r="I648" s="30" t="str">
        <f>VLOOKUP(A648,'Medical Examinations'!$A$1:$L$2336,5,0)</f>
        <v>Diabetes</v>
      </c>
      <c r="J648" s="27" t="str">
        <f>VLOOKUP(A648,'Medical Examinations'!$A$1:$L$2336,6,0)</f>
        <v>No</v>
      </c>
      <c r="K648" s="27" t="str">
        <f>VLOOKUP(A648,'Medical Examinations'!$A$1:$L$2336,7,0)</f>
        <v>No</v>
      </c>
      <c r="L648" s="27">
        <f>VLOOKUP(A648,'Medical Examinations'!$A$1:$L$2336,10,0)</f>
        <v>0</v>
      </c>
      <c r="M648" s="27" t="str">
        <f>VLOOKUP(A648,'Medical Examinations'!$A$1:$L$2336,12,0)</f>
        <v>No</v>
      </c>
      <c r="N648" s="27" t="str">
        <f>VLOOKUP(A648,'Medical Examinations'!$A$1:$L$2336,8,0)</f>
        <v>No</v>
      </c>
      <c r="O648" s="29">
        <f>VLOOKUP(A648,'Hospitalisation Details'!$A$1:$T$2344,12,0)</f>
        <v>15174.81</v>
      </c>
      <c r="P648" s="29" t="str">
        <f>VLOOKUP(A648,'Hospitalisation Details'!$A$1:$T$2344,15,0)</f>
        <v>tier - 2</v>
      </c>
      <c r="Q648" s="29" t="str">
        <f>VLOOKUP(A648,'Hospitalisation Details'!$A$1:$T$2344,18,0)</f>
        <v>tier - 1</v>
      </c>
      <c r="R648" s="29" t="str">
        <f>VLOOKUP(A648,'Hospitalisation Details'!$A$1:$T$2344,20,0)</f>
        <v>R1012</v>
      </c>
    </row>
    <row r="649" spans="1:18">
      <c r="A649" t="s">
        <v>1720</v>
      </c>
      <c r="B649" s="22" t="str">
        <f>VLOOKUP(A649,'Customer Names'!A649:$E$2335,4,0)</f>
        <v>Lanza</v>
      </c>
      <c r="C649" s="25">
        <f>VLOOKUP(A649,'Hospitalisation Details'!$A$1:$T$2344,9,0)</f>
        <v>21887</v>
      </c>
      <c r="D649" s="26">
        <f>VLOOKUP(A649,'Hospitalisation Details'!$A$1:$T$2344,10,0)</f>
        <v>63</v>
      </c>
      <c r="E649" s="26">
        <f>VLOOKUP(A649,'Hospitalisation Details'!$A$1:$T$2344,11,0)</f>
        <v>3</v>
      </c>
      <c r="F649" s="28">
        <f>VLOOKUP(A649,'Medical Examinations'!$A$1:$L$2336,2,0)</f>
        <v>39.799999999999997</v>
      </c>
      <c r="G649" s="28">
        <f>VLOOKUP(A649,'Medical Examinations'!$A$1:$L$2336,4,0)</f>
        <v>4.6500000000000004</v>
      </c>
      <c r="H649" s="30" t="str">
        <f>VLOOKUP(A649,'Medical Examinations'!$A$1:$L$2336,3,0)</f>
        <v>Obesity</v>
      </c>
      <c r="I649" s="30" t="str">
        <f>VLOOKUP(A649,'Medical Examinations'!$A$1:$L$2336,5,0)</f>
        <v>Normal</v>
      </c>
      <c r="J649" s="27" t="str">
        <f>VLOOKUP(A649,'Medical Examinations'!$A$1:$L$2336,6,0)</f>
        <v>yes</v>
      </c>
      <c r="K649" s="27" t="str">
        <f>VLOOKUP(A649,'Medical Examinations'!$A$1:$L$2336,7,0)</f>
        <v>No</v>
      </c>
      <c r="L649" s="27">
        <f>VLOOKUP(A649,'Medical Examinations'!$A$1:$L$2336,10,0)</f>
        <v>2</v>
      </c>
      <c r="M649" s="27" t="str">
        <f>VLOOKUP(A649,'Medical Examinations'!$A$1:$L$2336,12,0)</f>
        <v>No</v>
      </c>
      <c r="N649" s="27" t="str">
        <f>VLOOKUP(A649,'Medical Examinations'!$A$1:$L$2336,8,0)</f>
        <v>No</v>
      </c>
      <c r="O649" s="29">
        <f>VLOOKUP(A649,'Hospitalisation Details'!$A$1:$T$2344,12,0)</f>
        <v>15170.07</v>
      </c>
      <c r="P649" s="29" t="str">
        <f>VLOOKUP(A649,'Hospitalisation Details'!$A$1:$T$2344,15,0)</f>
        <v>tier - 2</v>
      </c>
      <c r="Q649" s="29" t="str">
        <f>VLOOKUP(A649,'Hospitalisation Details'!$A$1:$T$2344,18,0)</f>
        <v>tier - 3</v>
      </c>
      <c r="R649" s="29" t="str">
        <f>VLOOKUP(A649,'Hospitalisation Details'!$A$1:$T$2344,20,0)</f>
        <v>R1011</v>
      </c>
    </row>
    <row r="650" spans="1:18">
      <c r="A650" t="s">
        <v>1719</v>
      </c>
      <c r="B650" s="22" t="str">
        <f>VLOOKUP(A650,'Customer Names'!A650:$E$2335,4,0)</f>
        <v>Picklesimer</v>
      </c>
      <c r="C650" s="25">
        <f>VLOOKUP(A650,'Hospitalisation Details'!$A$1:$T$2344,9,0)</f>
        <v>21705</v>
      </c>
      <c r="D650" s="26">
        <f>VLOOKUP(A650,'Hospitalisation Details'!$A$1:$T$2344,10,0)</f>
        <v>64</v>
      </c>
      <c r="E650" s="26">
        <f>VLOOKUP(A650,'Hospitalisation Details'!$A$1:$T$2344,11,0)</f>
        <v>3</v>
      </c>
      <c r="F650" s="28">
        <f>VLOOKUP(A650,'Medical Examinations'!$A$1:$L$2336,2,0)</f>
        <v>33.659999999999997</v>
      </c>
      <c r="G650" s="28">
        <f>VLOOKUP(A650,'Medical Examinations'!$A$1:$L$2336,4,0)</f>
        <v>5.65</v>
      </c>
      <c r="H650" s="30" t="str">
        <f>VLOOKUP(A650,'Medical Examinations'!$A$1:$L$2336,3,0)</f>
        <v>Obesity</v>
      </c>
      <c r="I650" s="30" t="str">
        <f>VLOOKUP(A650,'Medical Examinations'!$A$1:$L$2336,5,0)</f>
        <v>Normal</v>
      </c>
      <c r="J650" s="27" t="str">
        <f>VLOOKUP(A650,'Medical Examinations'!$A$1:$L$2336,6,0)</f>
        <v>yes</v>
      </c>
      <c r="K650" s="27" t="str">
        <f>VLOOKUP(A650,'Medical Examinations'!$A$1:$L$2336,7,0)</f>
        <v>No</v>
      </c>
      <c r="L650" s="27">
        <f>VLOOKUP(A650,'Medical Examinations'!$A$1:$L$2336,10,0)</f>
        <v>2</v>
      </c>
      <c r="M650" s="27" t="str">
        <f>VLOOKUP(A650,'Medical Examinations'!$A$1:$L$2336,12,0)</f>
        <v>No</v>
      </c>
      <c r="N650" s="27" t="str">
        <f>VLOOKUP(A650,'Medical Examinations'!$A$1:$L$2336,8,0)</f>
        <v>No</v>
      </c>
      <c r="O650" s="29">
        <f>VLOOKUP(A650,'Hospitalisation Details'!$A$1:$T$2344,12,0)</f>
        <v>15161.53</v>
      </c>
      <c r="P650" s="29" t="str">
        <f>VLOOKUP(A650,'Hospitalisation Details'!$A$1:$T$2344,15,0)</f>
        <v>tier - 2</v>
      </c>
      <c r="Q650" s="29" t="str">
        <f>VLOOKUP(A650,'Hospitalisation Details'!$A$1:$T$2344,18,0)</f>
        <v>tier - 1</v>
      </c>
      <c r="R650" s="29" t="str">
        <f>VLOOKUP(A650,'Hospitalisation Details'!$A$1:$T$2344,20,0)</f>
        <v>R1013</v>
      </c>
    </row>
    <row r="651" spans="1:18">
      <c r="A651" t="s">
        <v>1718</v>
      </c>
      <c r="B651" s="22" t="str">
        <f>VLOOKUP(A651,'Customer Names'!A651:$E$2335,4,0)</f>
        <v>Giles</v>
      </c>
      <c r="C651" s="25">
        <f>VLOOKUP(A651,'Hospitalisation Details'!$A$1:$T$2344,9,0)</f>
        <v>22944</v>
      </c>
      <c r="D651" s="26">
        <f>VLOOKUP(A651,'Hospitalisation Details'!$A$1:$T$2344,10,0)</f>
        <v>60</v>
      </c>
      <c r="E651" s="26">
        <f>VLOOKUP(A651,'Hospitalisation Details'!$A$1:$T$2344,11,0)</f>
        <v>0</v>
      </c>
      <c r="F651" s="28">
        <f>VLOOKUP(A651,'Medical Examinations'!$A$1:$L$2336,2,0)</f>
        <v>35.5</v>
      </c>
      <c r="G651" s="28">
        <f>VLOOKUP(A651,'Medical Examinations'!$A$1:$L$2336,4,0)</f>
        <v>11.97</v>
      </c>
      <c r="H651" s="30" t="str">
        <f>VLOOKUP(A651,'Medical Examinations'!$A$1:$L$2336,3,0)</f>
        <v>Obesity</v>
      </c>
      <c r="I651" s="30" t="str">
        <f>VLOOKUP(A651,'Medical Examinations'!$A$1:$L$2336,5,0)</f>
        <v>Diabetes</v>
      </c>
      <c r="J651" s="27" t="str">
        <f>VLOOKUP(A651,'Medical Examinations'!$A$1:$L$2336,6,0)</f>
        <v>No</v>
      </c>
      <c r="K651" s="27" t="str">
        <f>VLOOKUP(A651,'Medical Examinations'!$A$1:$L$2336,7,0)</f>
        <v>No</v>
      </c>
      <c r="L651" s="27">
        <f>VLOOKUP(A651,'Medical Examinations'!$A$1:$L$2336,10,0)</f>
        <v>0</v>
      </c>
      <c r="M651" s="27" t="str">
        <f>VLOOKUP(A651,'Medical Examinations'!$A$1:$L$2336,12,0)</f>
        <v>No</v>
      </c>
      <c r="N651" s="27" t="str">
        <f>VLOOKUP(A651,'Medical Examinations'!$A$1:$L$2336,8,0)</f>
        <v>No</v>
      </c>
      <c r="O651" s="29">
        <f>VLOOKUP(A651,'Hospitalisation Details'!$A$1:$T$2344,12,0)</f>
        <v>15161.25</v>
      </c>
      <c r="P651" s="29" t="str">
        <f>VLOOKUP(A651,'Hospitalisation Details'!$A$1:$T$2344,15,0)</f>
        <v>tier - 2</v>
      </c>
      <c r="Q651" s="29" t="str">
        <f>VLOOKUP(A651,'Hospitalisation Details'!$A$1:$T$2344,18,0)</f>
        <v>tier - 2</v>
      </c>
      <c r="R651" s="29" t="str">
        <f>VLOOKUP(A651,'Hospitalisation Details'!$A$1:$T$2344,20,0)</f>
        <v>R1012</v>
      </c>
    </row>
    <row r="652" spans="1:18">
      <c r="A652" t="s">
        <v>1717</v>
      </c>
      <c r="B652" s="22" t="str">
        <f>VLOOKUP(A652,'Customer Names'!A652:$E$2335,4,0)</f>
        <v>Harmon</v>
      </c>
      <c r="C652" s="25">
        <f>VLOOKUP(A652,'Hospitalisation Details'!$A$1:$T$2344,9,0)</f>
        <v>26262</v>
      </c>
      <c r="D652" s="26">
        <f>VLOOKUP(A652,'Hospitalisation Details'!$A$1:$T$2344,10,0)</f>
        <v>51</v>
      </c>
      <c r="E652" s="26">
        <f>VLOOKUP(A652,'Hospitalisation Details'!$A$1:$T$2344,11,0)</f>
        <v>0</v>
      </c>
      <c r="F652" s="28">
        <f>VLOOKUP(A652,'Medical Examinations'!$A$1:$L$2336,2,0)</f>
        <v>41.63</v>
      </c>
      <c r="G652" s="28">
        <f>VLOOKUP(A652,'Medical Examinations'!$A$1:$L$2336,4,0)</f>
        <v>6.71</v>
      </c>
      <c r="H652" s="30" t="str">
        <f>VLOOKUP(A652,'Medical Examinations'!$A$1:$L$2336,3,0)</f>
        <v>Obesity</v>
      </c>
      <c r="I652" s="30" t="str">
        <f>VLOOKUP(A652,'Medical Examinations'!$A$1:$L$2336,5,0)</f>
        <v>Diabetes</v>
      </c>
      <c r="J652" s="27" t="str">
        <f>VLOOKUP(A652,'Medical Examinations'!$A$1:$L$2336,6,0)</f>
        <v>No</v>
      </c>
      <c r="K652" s="27" t="str">
        <f>VLOOKUP(A652,'Medical Examinations'!$A$1:$L$2336,7,0)</f>
        <v>No</v>
      </c>
      <c r="L652" s="27">
        <f>VLOOKUP(A652,'Medical Examinations'!$A$1:$L$2336,10,0)</f>
        <v>0</v>
      </c>
      <c r="M652" s="27" t="str">
        <f>VLOOKUP(A652,'Medical Examinations'!$A$1:$L$2336,12,0)</f>
        <v>No</v>
      </c>
      <c r="N652" s="27" t="str">
        <f>VLOOKUP(A652,'Medical Examinations'!$A$1:$L$2336,8,0)</f>
        <v>No</v>
      </c>
      <c r="O652" s="29">
        <f>VLOOKUP(A652,'Hospitalisation Details'!$A$1:$T$2344,12,0)</f>
        <v>15150.44</v>
      </c>
      <c r="P652" s="29" t="str">
        <f>VLOOKUP(A652,'Hospitalisation Details'!$A$1:$T$2344,15,0)</f>
        <v>tier - 2</v>
      </c>
      <c r="Q652" s="29" t="str">
        <f>VLOOKUP(A652,'Hospitalisation Details'!$A$1:$T$2344,18,0)</f>
        <v>tier - 1</v>
      </c>
      <c r="R652" s="29" t="str">
        <f>VLOOKUP(A652,'Hospitalisation Details'!$A$1:$T$2344,20,0)</f>
        <v>R1023</v>
      </c>
    </row>
    <row r="653" spans="1:18">
      <c r="A653" t="s">
        <v>1716</v>
      </c>
      <c r="B653" s="22" t="str">
        <f>VLOOKUP(A653,'Customer Names'!A653:$E$2335,4,0)</f>
        <v>Pennings</v>
      </c>
      <c r="C653" s="25">
        <f>VLOOKUP(A653,'Hospitalisation Details'!$A$1:$T$2344,9,0)</f>
        <v>28738</v>
      </c>
      <c r="D653" s="26">
        <f>VLOOKUP(A653,'Hospitalisation Details'!$A$1:$T$2344,10,0)</f>
        <v>44</v>
      </c>
      <c r="E653" s="26">
        <f>VLOOKUP(A653,'Hospitalisation Details'!$A$1:$T$2344,11,0)</f>
        <v>2</v>
      </c>
      <c r="F653" s="28">
        <f>VLOOKUP(A653,'Medical Examinations'!$A$1:$L$2336,2,0)</f>
        <v>46.49</v>
      </c>
      <c r="G653" s="28">
        <f>VLOOKUP(A653,'Medical Examinations'!$A$1:$L$2336,4,0)</f>
        <v>11.92</v>
      </c>
      <c r="H653" s="30" t="str">
        <f>VLOOKUP(A653,'Medical Examinations'!$A$1:$L$2336,3,0)</f>
        <v>Obesity</v>
      </c>
      <c r="I653" s="30" t="str">
        <f>VLOOKUP(A653,'Medical Examinations'!$A$1:$L$2336,5,0)</f>
        <v>Diabetes</v>
      </c>
      <c r="J653" s="27" t="str">
        <f>VLOOKUP(A653,'Medical Examinations'!$A$1:$L$2336,6,0)</f>
        <v>No</v>
      </c>
      <c r="K653" s="27" t="str">
        <f>VLOOKUP(A653,'Medical Examinations'!$A$1:$L$2336,7,0)</f>
        <v>No</v>
      </c>
      <c r="L653" s="27">
        <f>VLOOKUP(A653,'Medical Examinations'!$A$1:$L$2336,10,0)</f>
        <v>0</v>
      </c>
      <c r="M653" s="27" t="str">
        <f>VLOOKUP(A653,'Medical Examinations'!$A$1:$L$2336,12,0)</f>
        <v>No</v>
      </c>
      <c r="N653" s="27" t="str">
        <f>VLOOKUP(A653,'Medical Examinations'!$A$1:$L$2336,8,0)</f>
        <v>No</v>
      </c>
      <c r="O653" s="29">
        <f>VLOOKUP(A653,'Hospitalisation Details'!$A$1:$T$2344,12,0)</f>
        <v>15123.19</v>
      </c>
      <c r="P653" s="29" t="str">
        <f>VLOOKUP(A653,'Hospitalisation Details'!$A$1:$T$2344,15,0)</f>
        <v>tier - 2</v>
      </c>
      <c r="Q653" s="29" t="str">
        <f>VLOOKUP(A653,'Hospitalisation Details'!$A$1:$T$2344,18,0)</f>
        <v>tier - 1</v>
      </c>
      <c r="R653" s="29" t="str">
        <f>VLOOKUP(A653,'Hospitalisation Details'!$A$1:$T$2344,20,0)</f>
        <v>R1011</v>
      </c>
    </row>
    <row r="654" spans="1:18">
      <c r="A654" t="s">
        <v>1715</v>
      </c>
      <c r="B654" s="22" t="str">
        <f>VLOOKUP(A654,'Customer Names'!A654:$E$2335,4,0)</f>
        <v>Tseronis</v>
      </c>
      <c r="C654" s="25">
        <f>VLOOKUP(A654,'Hospitalisation Details'!$A$1:$T$2344,9,0)</f>
        <v>26610</v>
      </c>
      <c r="D654" s="26">
        <f>VLOOKUP(A654,'Hospitalisation Details'!$A$1:$T$2344,10,0)</f>
        <v>50</v>
      </c>
      <c r="E654" s="26">
        <f>VLOOKUP(A654,'Hospitalisation Details'!$A$1:$T$2344,11,0)</f>
        <v>0</v>
      </c>
      <c r="F654" s="28">
        <f>VLOOKUP(A654,'Medical Examinations'!$A$1:$L$2336,2,0)</f>
        <v>43.29</v>
      </c>
      <c r="G654" s="28">
        <f>VLOOKUP(A654,'Medical Examinations'!$A$1:$L$2336,4,0)</f>
        <v>5.35</v>
      </c>
      <c r="H654" s="30" t="str">
        <f>VLOOKUP(A654,'Medical Examinations'!$A$1:$L$2336,3,0)</f>
        <v>Obesity</v>
      </c>
      <c r="I654" s="30" t="str">
        <f>VLOOKUP(A654,'Medical Examinations'!$A$1:$L$2336,5,0)</f>
        <v>Normal</v>
      </c>
      <c r="J654" s="27" t="str">
        <f>VLOOKUP(A654,'Medical Examinations'!$A$1:$L$2336,6,0)</f>
        <v>No</v>
      </c>
      <c r="K654" s="27" t="str">
        <f>VLOOKUP(A654,'Medical Examinations'!$A$1:$L$2336,7,0)</f>
        <v>No</v>
      </c>
      <c r="L654" s="27">
        <f>VLOOKUP(A654,'Medical Examinations'!$A$1:$L$2336,10,0)</f>
        <v>2</v>
      </c>
      <c r="M654" s="27" t="str">
        <f>VLOOKUP(A654,'Medical Examinations'!$A$1:$L$2336,12,0)</f>
        <v>No</v>
      </c>
      <c r="N654" s="27" t="str">
        <f>VLOOKUP(A654,'Medical Examinations'!$A$1:$L$2336,8,0)</f>
        <v>No</v>
      </c>
      <c r="O654" s="29">
        <f>VLOOKUP(A654,'Hospitalisation Details'!$A$1:$T$2344,12,0)</f>
        <v>15103.69</v>
      </c>
      <c r="P654" s="29" t="str">
        <f>VLOOKUP(A654,'Hospitalisation Details'!$A$1:$T$2344,15,0)</f>
        <v>tier - 2</v>
      </c>
      <c r="Q654" s="29" t="str">
        <f>VLOOKUP(A654,'Hospitalisation Details'!$A$1:$T$2344,18,0)</f>
        <v>tier - 1</v>
      </c>
      <c r="R654" s="29" t="str">
        <f>VLOOKUP(A654,'Hospitalisation Details'!$A$1:$T$2344,20,0)</f>
        <v>R1012</v>
      </c>
    </row>
    <row r="655" spans="1:18">
      <c r="A655" t="s">
        <v>1714</v>
      </c>
      <c r="B655" s="22" t="str">
        <f>VLOOKUP(A655,'Customer Names'!A655:$E$2335,4,0)</f>
        <v>Aliff</v>
      </c>
      <c r="C655" s="25">
        <f>VLOOKUP(A655,'Hospitalisation Details'!$A$1:$T$2344,9,0)</f>
        <v>27693</v>
      </c>
      <c r="D655" s="26">
        <f>VLOOKUP(A655,'Hospitalisation Details'!$A$1:$T$2344,10,0)</f>
        <v>47</v>
      </c>
      <c r="E655" s="26">
        <f>VLOOKUP(A655,'Hospitalisation Details'!$A$1:$T$2344,11,0)</f>
        <v>1</v>
      </c>
      <c r="F655" s="28">
        <f>VLOOKUP(A655,'Medical Examinations'!$A$1:$L$2336,2,0)</f>
        <v>43.08</v>
      </c>
      <c r="G655" s="28">
        <f>VLOOKUP(A655,'Medical Examinations'!$A$1:$L$2336,4,0)</f>
        <v>8.9600000000000009</v>
      </c>
      <c r="H655" s="30" t="str">
        <f>VLOOKUP(A655,'Medical Examinations'!$A$1:$L$2336,3,0)</f>
        <v>Obesity</v>
      </c>
      <c r="I655" s="30" t="str">
        <f>VLOOKUP(A655,'Medical Examinations'!$A$1:$L$2336,5,0)</f>
        <v>Diabetes</v>
      </c>
      <c r="J655" s="27" t="str">
        <f>VLOOKUP(A655,'Medical Examinations'!$A$1:$L$2336,6,0)</f>
        <v>yes</v>
      </c>
      <c r="K655" s="27" t="str">
        <f>VLOOKUP(A655,'Medical Examinations'!$A$1:$L$2336,7,0)</f>
        <v>No</v>
      </c>
      <c r="L655" s="27">
        <f>VLOOKUP(A655,'Medical Examinations'!$A$1:$L$2336,10,0)</f>
        <v>1</v>
      </c>
      <c r="M655" s="27" t="str">
        <f>VLOOKUP(A655,'Medical Examinations'!$A$1:$L$2336,12,0)</f>
        <v>No</v>
      </c>
      <c r="N655" s="27" t="str">
        <f>VLOOKUP(A655,'Medical Examinations'!$A$1:$L$2336,8,0)</f>
        <v>No</v>
      </c>
      <c r="O655" s="29">
        <f>VLOOKUP(A655,'Hospitalisation Details'!$A$1:$T$2344,12,0)</f>
        <v>15090.35</v>
      </c>
      <c r="P655" s="29" t="str">
        <f>VLOOKUP(A655,'Hospitalisation Details'!$A$1:$T$2344,15,0)</f>
        <v>tier - 2</v>
      </c>
      <c r="Q655" s="29" t="str">
        <f>VLOOKUP(A655,'Hospitalisation Details'!$A$1:$T$2344,18,0)</f>
        <v>tier - 1</v>
      </c>
      <c r="R655" s="29" t="str">
        <f>VLOOKUP(A655,'Hospitalisation Details'!$A$1:$T$2344,20,0)</f>
        <v>R1023</v>
      </c>
    </row>
    <row r="656" spans="1:18">
      <c r="A656" t="s">
        <v>1713</v>
      </c>
      <c r="B656" s="22" t="str">
        <f>VLOOKUP(A656,'Customer Names'!A656:$E$2335,4,0)</f>
        <v>Willenberg</v>
      </c>
      <c r="C656" s="25">
        <f>VLOOKUP(A656,'Hospitalisation Details'!$A$1:$T$2344,9,0)</f>
        <v>25001</v>
      </c>
      <c r="D656" s="26">
        <f>VLOOKUP(A656,'Hospitalisation Details'!$A$1:$T$2344,10,0)</f>
        <v>54</v>
      </c>
      <c r="E656" s="26">
        <f>VLOOKUP(A656,'Hospitalisation Details'!$A$1:$T$2344,11,0)</f>
        <v>0</v>
      </c>
      <c r="F656" s="28">
        <f>VLOOKUP(A656,'Medical Examinations'!$A$1:$L$2336,2,0)</f>
        <v>39.07</v>
      </c>
      <c r="G656" s="28">
        <f>VLOOKUP(A656,'Medical Examinations'!$A$1:$L$2336,4,0)</f>
        <v>11.93</v>
      </c>
      <c r="H656" s="30" t="str">
        <f>VLOOKUP(A656,'Medical Examinations'!$A$1:$L$2336,3,0)</f>
        <v>Obesity</v>
      </c>
      <c r="I656" s="30" t="str">
        <f>VLOOKUP(A656,'Medical Examinations'!$A$1:$L$2336,5,0)</f>
        <v>Diabetes</v>
      </c>
      <c r="J656" s="27" t="str">
        <f>VLOOKUP(A656,'Medical Examinations'!$A$1:$L$2336,6,0)</f>
        <v>No</v>
      </c>
      <c r="K656" s="27" t="str">
        <f>VLOOKUP(A656,'Medical Examinations'!$A$1:$L$2336,7,0)</f>
        <v>No</v>
      </c>
      <c r="L656" s="27">
        <f>VLOOKUP(A656,'Medical Examinations'!$A$1:$L$2336,10,0)</f>
        <v>0</v>
      </c>
      <c r="M656" s="27" t="str">
        <f>VLOOKUP(A656,'Medical Examinations'!$A$1:$L$2336,12,0)</f>
        <v>No</v>
      </c>
      <c r="N656" s="27" t="str">
        <f>VLOOKUP(A656,'Medical Examinations'!$A$1:$L$2336,8,0)</f>
        <v>No</v>
      </c>
      <c r="O656" s="29">
        <f>VLOOKUP(A656,'Hospitalisation Details'!$A$1:$T$2344,12,0)</f>
        <v>15052.68</v>
      </c>
      <c r="P656" s="29" t="str">
        <f>VLOOKUP(A656,'Hospitalisation Details'!$A$1:$T$2344,15,0)</f>
        <v>tier - 2</v>
      </c>
      <c r="Q656" s="29" t="str">
        <f>VLOOKUP(A656,'Hospitalisation Details'!$A$1:$T$2344,18,0)</f>
        <v>tier - 2</v>
      </c>
      <c r="R656" s="29" t="str">
        <f>VLOOKUP(A656,'Hospitalisation Details'!$A$1:$T$2344,20,0)</f>
        <v>R1022</v>
      </c>
    </row>
    <row r="657" spans="1:18">
      <c r="A657" t="s">
        <v>1712</v>
      </c>
      <c r="B657" s="22" t="str">
        <f>VLOOKUP(A657,'Customer Names'!A657:$E$2335,4,0)</f>
        <v>Millett</v>
      </c>
      <c r="C657" s="25">
        <f>VLOOKUP(A657,'Hospitalisation Details'!$A$1:$T$2344,9,0)</f>
        <v>26160</v>
      </c>
      <c r="D657" s="26">
        <f>VLOOKUP(A657,'Hospitalisation Details'!$A$1:$T$2344,10,0)</f>
        <v>51</v>
      </c>
      <c r="E657" s="26">
        <f>VLOOKUP(A657,'Hospitalisation Details'!$A$1:$T$2344,11,0)</f>
        <v>0</v>
      </c>
      <c r="F657" s="28">
        <f>VLOOKUP(A657,'Medical Examinations'!$A$1:$L$2336,2,0)</f>
        <v>41.3</v>
      </c>
      <c r="G657" s="28">
        <f>VLOOKUP(A657,'Medical Examinations'!$A$1:$L$2336,4,0)</f>
        <v>9.59</v>
      </c>
      <c r="H657" s="30" t="str">
        <f>VLOOKUP(A657,'Medical Examinations'!$A$1:$L$2336,3,0)</f>
        <v>Obesity</v>
      </c>
      <c r="I657" s="30" t="str">
        <f>VLOOKUP(A657,'Medical Examinations'!$A$1:$L$2336,5,0)</f>
        <v>Diabetes</v>
      </c>
      <c r="J657" s="27" t="str">
        <f>VLOOKUP(A657,'Medical Examinations'!$A$1:$L$2336,6,0)</f>
        <v>No</v>
      </c>
      <c r="K657" s="27" t="str">
        <f>VLOOKUP(A657,'Medical Examinations'!$A$1:$L$2336,7,0)</f>
        <v>No</v>
      </c>
      <c r="L657" s="27">
        <f>VLOOKUP(A657,'Medical Examinations'!$A$1:$L$2336,10,0)</f>
        <v>0</v>
      </c>
      <c r="M657" s="27" t="str">
        <f>VLOOKUP(A657,'Medical Examinations'!$A$1:$L$2336,12,0)</f>
        <v>No</v>
      </c>
      <c r="N657" s="27" t="str">
        <f>VLOOKUP(A657,'Medical Examinations'!$A$1:$L$2336,8,0)</f>
        <v>No</v>
      </c>
      <c r="O657" s="29">
        <f>VLOOKUP(A657,'Hospitalisation Details'!$A$1:$T$2344,12,0)</f>
        <v>15038.51</v>
      </c>
      <c r="P657" s="29" t="str">
        <f>VLOOKUP(A657,'Hospitalisation Details'!$A$1:$T$2344,15,0)</f>
        <v>tier - 2</v>
      </c>
      <c r="Q657" s="29" t="str">
        <f>VLOOKUP(A657,'Hospitalisation Details'!$A$1:$T$2344,18,0)</f>
        <v>tier - 3</v>
      </c>
      <c r="R657" s="29" t="str">
        <f>VLOOKUP(A657,'Hospitalisation Details'!$A$1:$T$2344,20,0)</f>
        <v>R1023</v>
      </c>
    </row>
    <row r="658" spans="1:18">
      <c r="A658" t="s">
        <v>1711</v>
      </c>
      <c r="B658" s="22" t="str">
        <f>VLOOKUP(A658,'Customer Names'!A658:$E$2335,4,0)</f>
        <v>Haley</v>
      </c>
      <c r="C658" s="25">
        <f>VLOOKUP(A658,'Hospitalisation Details'!$A$1:$T$2344,9,0)</f>
        <v>25822</v>
      </c>
      <c r="D658" s="26">
        <f>VLOOKUP(A658,'Hospitalisation Details'!$A$1:$T$2344,10,0)</f>
        <v>52</v>
      </c>
      <c r="E658" s="26">
        <f>VLOOKUP(A658,'Hospitalisation Details'!$A$1:$T$2344,11,0)</f>
        <v>0</v>
      </c>
      <c r="F658" s="28">
        <f>VLOOKUP(A658,'Medical Examinations'!$A$1:$L$2336,2,0)</f>
        <v>42.95</v>
      </c>
      <c r="G658" s="28">
        <f>VLOOKUP(A658,'Medical Examinations'!$A$1:$L$2336,4,0)</f>
        <v>11.88</v>
      </c>
      <c r="H658" s="30" t="str">
        <f>VLOOKUP(A658,'Medical Examinations'!$A$1:$L$2336,3,0)</f>
        <v>Obesity</v>
      </c>
      <c r="I658" s="30" t="str">
        <f>VLOOKUP(A658,'Medical Examinations'!$A$1:$L$2336,5,0)</f>
        <v>Diabetes</v>
      </c>
      <c r="J658" s="27" t="str">
        <f>VLOOKUP(A658,'Medical Examinations'!$A$1:$L$2336,6,0)</f>
        <v>yes</v>
      </c>
      <c r="K658" s="27" t="str">
        <f>VLOOKUP(A658,'Medical Examinations'!$A$1:$L$2336,7,0)</f>
        <v>No</v>
      </c>
      <c r="L658" s="27">
        <f>VLOOKUP(A658,'Medical Examinations'!$A$1:$L$2336,10,0)</f>
        <v>2</v>
      </c>
      <c r="M658" s="27" t="str">
        <f>VLOOKUP(A658,'Medical Examinations'!$A$1:$L$2336,12,0)</f>
        <v>No</v>
      </c>
      <c r="N658" s="27" t="str">
        <f>VLOOKUP(A658,'Medical Examinations'!$A$1:$L$2336,8,0)</f>
        <v>No</v>
      </c>
      <c r="O658" s="29">
        <f>VLOOKUP(A658,'Hospitalisation Details'!$A$1:$T$2344,12,0)</f>
        <v>15026.3</v>
      </c>
      <c r="P658" s="29" t="str">
        <f>VLOOKUP(A658,'Hospitalisation Details'!$A$1:$T$2344,15,0)</f>
        <v>tier - 2</v>
      </c>
      <c r="Q658" s="29" t="str">
        <f>VLOOKUP(A658,'Hospitalisation Details'!$A$1:$T$2344,18,0)</f>
        <v>tier - 3</v>
      </c>
      <c r="R658" s="29" t="str">
        <f>VLOOKUP(A658,'Hospitalisation Details'!$A$1:$T$2344,20,0)</f>
        <v>R1011</v>
      </c>
    </row>
    <row r="659" spans="1:18">
      <c r="A659" t="s">
        <v>1710</v>
      </c>
      <c r="B659" s="22" t="str">
        <f>VLOOKUP(A659,'Customer Names'!A659:$E$2335,4,0)</f>
        <v>Ackerman</v>
      </c>
      <c r="C659" s="25">
        <f>VLOOKUP(A659,'Hospitalisation Details'!$A$1:$T$2344,9,0)</f>
        <v>29184</v>
      </c>
      <c r="D659" s="26">
        <f>VLOOKUP(A659,'Hospitalisation Details'!$A$1:$T$2344,10,0)</f>
        <v>43</v>
      </c>
      <c r="E659" s="26">
        <f>VLOOKUP(A659,'Hospitalisation Details'!$A$1:$T$2344,11,0)</f>
        <v>2</v>
      </c>
      <c r="F659" s="28">
        <f>VLOOKUP(A659,'Medical Examinations'!$A$1:$L$2336,2,0)</f>
        <v>46.96</v>
      </c>
      <c r="G659" s="28">
        <f>VLOOKUP(A659,'Medical Examinations'!$A$1:$L$2336,4,0)</f>
        <v>4.6399999999999997</v>
      </c>
      <c r="H659" s="30" t="str">
        <f>VLOOKUP(A659,'Medical Examinations'!$A$1:$L$2336,3,0)</f>
        <v>Obesity</v>
      </c>
      <c r="I659" s="30" t="str">
        <f>VLOOKUP(A659,'Medical Examinations'!$A$1:$L$2336,5,0)</f>
        <v>Normal</v>
      </c>
      <c r="J659" s="27" t="str">
        <f>VLOOKUP(A659,'Medical Examinations'!$A$1:$L$2336,6,0)</f>
        <v>No</v>
      </c>
      <c r="K659" s="27" t="str">
        <f>VLOOKUP(A659,'Medical Examinations'!$A$1:$L$2336,7,0)</f>
        <v>No</v>
      </c>
      <c r="L659" s="27">
        <f>VLOOKUP(A659,'Medical Examinations'!$A$1:$L$2336,10,0)</f>
        <v>1</v>
      </c>
      <c r="M659" s="27" t="str">
        <f>VLOOKUP(A659,'Medical Examinations'!$A$1:$L$2336,12,0)</f>
        <v>No</v>
      </c>
      <c r="N659" s="27" t="str">
        <f>VLOOKUP(A659,'Medical Examinations'!$A$1:$L$2336,8,0)</f>
        <v>Yes</v>
      </c>
      <c r="O659" s="29">
        <f>VLOOKUP(A659,'Hospitalisation Details'!$A$1:$T$2344,12,0)</f>
        <v>15025.76</v>
      </c>
      <c r="P659" s="29" t="str">
        <f>VLOOKUP(A659,'Hospitalisation Details'!$A$1:$T$2344,15,0)</f>
        <v>tier - 2</v>
      </c>
      <c r="Q659" s="29" t="str">
        <f>VLOOKUP(A659,'Hospitalisation Details'!$A$1:$T$2344,18,0)</f>
        <v>tier - 1</v>
      </c>
      <c r="R659" s="29" t="str">
        <f>VLOOKUP(A659,'Hospitalisation Details'!$A$1:$T$2344,20,0)</f>
        <v>R1011</v>
      </c>
    </row>
    <row r="660" spans="1:18">
      <c r="A660" t="s">
        <v>1709</v>
      </c>
      <c r="B660" s="22" t="str">
        <f>VLOOKUP(A660,'Customer Names'!A660:$E$2335,4,0)</f>
        <v>Valdez</v>
      </c>
      <c r="C660" s="25">
        <f>VLOOKUP(A660,'Hospitalisation Details'!$A$1:$T$2344,9,0)</f>
        <v>22136</v>
      </c>
      <c r="D660" s="26">
        <f>VLOOKUP(A660,'Hospitalisation Details'!$A$1:$T$2344,10,0)</f>
        <v>62</v>
      </c>
      <c r="E660" s="26">
        <f>VLOOKUP(A660,'Hospitalisation Details'!$A$1:$T$2344,11,0)</f>
        <v>2</v>
      </c>
      <c r="F660" s="28">
        <f>VLOOKUP(A660,'Medical Examinations'!$A$1:$L$2336,2,0)</f>
        <v>30.495000000000001</v>
      </c>
      <c r="G660" s="28">
        <f>VLOOKUP(A660,'Medical Examinations'!$A$1:$L$2336,4,0)</f>
        <v>9.5299999999999994</v>
      </c>
      <c r="H660" s="30" t="str">
        <f>VLOOKUP(A660,'Medical Examinations'!$A$1:$L$2336,3,0)</f>
        <v>Obesity</v>
      </c>
      <c r="I660" s="30" t="str">
        <f>VLOOKUP(A660,'Medical Examinations'!$A$1:$L$2336,5,0)</f>
        <v>Diabetes</v>
      </c>
      <c r="J660" s="27" t="str">
        <f>VLOOKUP(A660,'Medical Examinations'!$A$1:$L$2336,6,0)</f>
        <v>No</v>
      </c>
      <c r="K660" s="27" t="str">
        <f>VLOOKUP(A660,'Medical Examinations'!$A$1:$L$2336,7,0)</f>
        <v>No</v>
      </c>
      <c r="L660" s="27">
        <f>VLOOKUP(A660,'Medical Examinations'!$A$1:$L$2336,10,0)</f>
        <v>0</v>
      </c>
      <c r="M660" s="27" t="str">
        <f>VLOOKUP(A660,'Medical Examinations'!$A$1:$L$2336,12,0)</f>
        <v>No</v>
      </c>
      <c r="N660" s="27" t="str">
        <f>VLOOKUP(A660,'Medical Examinations'!$A$1:$L$2336,8,0)</f>
        <v>No</v>
      </c>
      <c r="O660" s="29">
        <f>VLOOKUP(A660,'Hospitalisation Details'!$A$1:$T$2344,12,0)</f>
        <v>15019.76</v>
      </c>
      <c r="P660" s="29" t="str">
        <f>VLOOKUP(A660,'Hospitalisation Details'!$A$1:$T$2344,15,0)</f>
        <v>tier - 2</v>
      </c>
      <c r="Q660" s="29" t="str">
        <f>VLOOKUP(A660,'Hospitalisation Details'!$A$1:$T$2344,18,0)</f>
        <v>tier - 2</v>
      </c>
      <c r="R660" s="29" t="str">
        <f>VLOOKUP(A660,'Hospitalisation Details'!$A$1:$T$2344,20,0)</f>
        <v>R1012</v>
      </c>
    </row>
    <row r="661" spans="1:18">
      <c r="A661" t="s">
        <v>1708</v>
      </c>
      <c r="B661" s="22" t="str">
        <f>VLOOKUP(A661,'Customer Names'!A661:$E$2335,4,0)</f>
        <v>Michaud</v>
      </c>
      <c r="C661" s="25">
        <f>VLOOKUP(A661,'Hospitalisation Details'!$A$1:$T$2344,9,0)</f>
        <v>34913</v>
      </c>
      <c r="D661" s="26">
        <f>VLOOKUP(A661,'Hospitalisation Details'!$A$1:$T$2344,10,0)</f>
        <v>27</v>
      </c>
      <c r="E661" s="26">
        <f>VLOOKUP(A661,'Hospitalisation Details'!$A$1:$T$2344,11,0)</f>
        <v>2</v>
      </c>
      <c r="F661" s="28">
        <f>VLOOKUP(A661,'Medical Examinations'!$A$1:$L$2336,2,0)</f>
        <v>17.954999999999998</v>
      </c>
      <c r="G661" s="28">
        <f>VLOOKUP(A661,'Medical Examinations'!$A$1:$L$2336,4,0)</f>
        <v>5.29</v>
      </c>
      <c r="H661" s="30" t="str">
        <f>VLOOKUP(A661,'Medical Examinations'!$A$1:$L$2336,3,0)</f>
        <v>Underweight</v>
      </c>
      <c r="I661" s="30" t="str">
        <f>VLOOKUP(A661,'Medical Examinations'!$A$1:$L$2336,5,0)</f>
        <v>Normal</v>
      </c>
      <c r="J661" s="27" t="str">
        <f>VLOOKUP(A661,'Medical Examinations'!$A$1:$L$2336,6,0)</f>
        <v>yes</v>
      </c>
      <c r="K661" s="27" t="str">
        <f>VLOOKUP(A661,'Medical Examinations'!$A$1:$L$2336,7,0)</f>
        <v>No</v>
      </c>
      <c r="L661" s="27">
        <f>VLOOKUP(A661,'Medical Examinations'!$A$1:$L$2336,10,0)</f>
        <v>1</v>
      </c>
      <c r="M661" s="27" t="str">
        <f>VLOOKUP(A661,'Medical Examinations'!$A$1:$L$2336,12,0)</f>
        <v>yes</v>
      </c>
      <c r="N661" s="27" t="str">
        <f>VLOOKUP(A661,'Medical Examinations'!$A$1:$L$2336,8,0)</f>
        <v>No</v>
      </c>
      <c r="O661" s="29">
        <f>VLOOKUP(A661,'Hospitalisation Details'!$A$1:$T$2344,12,0)</f>
        <v>15006.58</v>
      </c>
      <c r="P661" s="29" t="str">
        <f>VLOOKUP(A661,'Hospitalisation Details'!$A$1:$T$2344,15,0)</f>
        <v>tier - 2</v>
      </c>
      <c r="Q661" s="29" t="str">
        <f>VLOOKUP(A661,'Hospitalisation Details'!$A$1:$T$2344,18,0)</f>
        <v>tier - 2</v>
      </c>
      <c r="R661" s="29" t="str">
        <f>VLOOKUP(A661,'Hospitalisation Details'!$A$1:$T$2344,20,0)</f>
        <v>R1024</v>
      </c>
    </row>
    <row r="662" spans="1:18">
      <c r="A662" t="s">
        <v>1707</v>
      </c>
      <c r="B662" s="22" t="str">
        <f>VLOOKUP(A662,'Customer Names'!A662:$E$2335,4,0)</f>
        <v>Gunnink</v>
      </c>
      <c r="C662" s="25">
        <f>VLOOKUP(A662,'Hospitalisation Details'!$A$1:$T$2344,9,0)</f>
        <v>21395</v>
      </c>
      <c r="D662" s="26">
        <f>VLOOKUP(A662,'Hospitalisation Details'!$A$1:$T$2344,10,0)</f>
        <v>64</v>
      </c>
      <c r="E662" s="26">
        <f>VLOOKUP(A662,'Hospitalisation Details'!$A$1:$T$2344,11,0)</f>
        <v>2</v>
      </c>
      <c r="F662" s="28">
        <f>VLOOKUP(A662,'Medical Examinations'!$A$1:$L$2336,2,0)</f>
        <v>25.6</v>
      </c>
      <c r="G662" s="28">
        <f>VLOOKUP(A662,'Medical Examinations'!$A$1:$L$2336,4,0)</f>
        <v>10.95</v>
      </c>
      <c r="H662" s="30" t="str">
        <f>VLOOKUP(A662,'Medical Examinations'!$A$1:$L$2336,3,0)</f>
        <v>Overweight</v>
      </c>
      <c r="I662" s="30" t="str">
        <f>VLOOKUP(A662,'Medical Examinations'!$A$1:$L$2336,5,0)</f>
        <v>Diabetes</v>
      </c>
      <c r="J662" s="27" t="str">
        <f>VLOOKUP(A662,'Medical Examinations'!$A$1:$L$2336,6,0)</f>
        <v>No</v>
      </c>
      <c r="K662" s="27" t="str">
        <f>VLOOKUP(A662,'Medical Examinations'!$A$1:$L$2336,7,0)</f>
        <v>No</v>
      </c>
      <c r="L662" s="27">
        <f>VLOOKUP(A662,'Medical Examinations'!$A$1:$L$2336,10,0)</f>
        <v>3</v>
      </c>
      <c r="M662" s="27" t="str">
        <f>VLOOKUP(A662,'Medical Examinations'!$A$1:$L$2336,12,0)</f>
        <v>No</v>
      </c>
      <c r="N662" s="27" t="str">
        <f>VLOOKUP(A662,'Medical Examinations'!$A$1:$L$2336,8,0)</f>
        <v>No</v>
      </c>
      <c r="O662" s="29">
        <f>VLOOKUP(A662,'Hospitalisation Details'!$A$1:$T$2344,12,0)</f>
        <v>14988.43</v>
      </c>
      <c r="P662" s="29" t="str">
        <f>VLOOKUP(A662,'Hospitalisation Details'!$A$1:$T$2344,15,0)</f>
        <v>tier - 2</v>
      </c>
      <c r="Q662" s="29" t="str">
        <f>VLOOKUP(A662,'Hospitalisation Details'!$A$1:$T$2344,18,0)</f>
        <v>tier - 3</v>
      </c>
      <c r="R662" s="29" t="str">
        <f>VLOOKUP(A662,'Hospitalisation Details'!$A$1:$T$2344,20,0)</f>
        <v>R1011</v>
      </c>
    </row>
    <row r="663" spans="1:18">
      <c r="A663" t="s">
        <v>1706</v>
      </c>
      <c r="B663" s="22" t="str">
        <f>VLOOKUP(A663,'Customer Names'!A663:$E$2335,4,0)</f>
        <v>Knight</v>
      </c>
      <c r="C663" s="25">
        <f>VLOOKUP(A663,'Hospitalisation Details'!$A$1:$T$2344,9,0)</f>
        <v>22979</v>
      </c>
      <c r="D663" s="26">
        <f>VLOOKUP(A663,'Hospitalisation Details'!$A$1:$T$2344,10,0)</f>
        <v>60</v>
      </c>
      <c r="E663" s="26">
        <f>VLOOKUP(A663,'Hospitalisation Details'!$A$1:$T$2344,11,0)</f>
        <v>0</v>
      </c>
      <c r="F663" s="28">
        <f>VLOOKUP(A663,'Medical Examinations'!$A$1:$L$2336,2,0)</f>
        <v>34.21</v>
      </c>
      <c r="G663" s="28">
        <f>VLOOKUP(A663,'Medical Examinations'!$A$1:$L$2336,4,0)</f>
        <v>9.17</v>
      </c>
      <c r="H663" s="30" t="str">
        <f>VLOOKUP(A663,'Medical Examinations'!$A$1:$L$2336,3,0)</f>
        <v>Obesity</v>
      </c>
      <c r="I663" s="30" t="str">
        <f>VLOOKUP(A663,'Medical Examinations'!$A$1:$L$2336,5,0)</f>
        <v>Diabetes</v>
      </c>
      <c r="J663" s="27" t="str">
        <f>VLOOKUP(A663,'Medical Examinations'!$A$1:$L$2336,6,0)</f>
        <v>No</v>
      </c>
      <c r="K663" s="27" t="str">
        <f>VLOOKUP(A663,'Medical Examinations'!$A$1:$L$2336,7,0)</f>
        <v>No</v>
      </c>
      <c r="L663" s="27">
        <f>VLOOKUP(A663,'Medical Examinations'!$A$1:$L$2336,10,0)</f>
        <v>0</v>
      </c>
      <c r="M663" s="27" t="str">
        <f>VLOOKUP(A663,'Medical Examinations'!$A$1:$L$2336,12,0)</f>
        <v>No</v>
      </c>
      <c r="N663" s="27" t="str">
        <f>VLOOKUP(A663,'Medical Examinations'!$A$1:$L$2336,8,0)</f>
        <v>No</v>
      </c>
      <c r="O663" s="29">
        <f>VLOOKUP(A663,'Hospitalisation Details'!$A$1:$T$2344,12,0)</f>
        <v>14945.34</v>
      </c>
      <c r="P663" s="29" t="str">
        <f>VLOOKUP(A663,'Hospitalisation Details'!$A$1:$T$2344,15,0)</f>
        <v>tier - 2</v>
      </c>
      <c r="Q663" s="29" t="str">
        <f>VLOOKUP(A663,'Hospitalisation Details'!$A$1:$T$2344,18,0)</f>
        <v>tier - 1</v>
      </c>
      <c r="R663" s="29" t="str">
        <f>VLOOKUP(A663,'Hospitalisation Details'!$A$1:$T$2344,20,0)</f>
        <v>R1021</v>
      </c>
    </row>
    <row r="664" spans="1:18">
      <c r="A664" t="s">
        <v>1705</v>
      </c>
      <c r="B664" s="22" t="str">
        <f>VLOOKUP(A664,'Customer Names'!A664:$E$2335,4,0)</f>
        <v>Grosscup</v>
      </c>
      <c r="C664" s="25">
        <f>VLOOKUP(A664,'Hospitalisation Details'!$A$1:$T$2344,9,0)</f>
        <v>25150</v>
      </c>
      <c r="D664" s="26">
        <f>VLOOKUP(A664,'Hospitalisation Details'!$A$1:$T$2344,10,0)</f>
        <v>54</v>
      </c>
      <c r="E664" s="26">
        <f>VLOOKUP(A664,'Hospitalisation Details'!$A$1:$T$2344,11,0)</f>
        <v>0</v>
      </c>
      <c r="F664" s="28">
        <f>VLOOKUP(A664,'Medical Examinations'!$A$1:$L$2336,2,0)</f>
        <v>39.74</v>
      </c>
      <c r="G664" s="28">
        <f>VLOOKUP(A664,'Medical Examinations'!$A$1:$L$2336,4,0)</f>
        <v>7.39</v>
      </c>
      <c r="H664" s="30" t="str">
        <f>VLOOKUP(A664,'Medical Examinations'!$A$1:$L$2336,3,0)</f>
        <v>Obesity</v>
      </c>
      <c r="I664" s="30" t="str">
        <f>VLOOKUP(A664,'Medical Examinations'!$A$1:$L$2336,5,0)</f>
        <v>Diabetes</v>
      </c>
      <c r="J664" s="27" t="str">
        <f>VLOOKUP(A664,'Medical Examinations'!$A$1:$L$2336,6,0)</f>
        <v>No</v>
      </c>
      <c r="K664" s="27" t="str">
        <f>VLOOKUP(A664,'Medical Examinations'!$A$1:$L$2336,7,0)</f>
        <v>No</v>
      </c>
      <c r="L664" s="27">
        <f>VLOOKUP(A664,'Medical Examinations'!$A$1:$L$2336,10,0)</f>
        <v>0</v>
      </c>
      <c r="M664" s="27" t="str">
        <f>VLOOKUP(A664,'Medical Examinations'!$A$1:$L$2336,12,0)</f>
        <v>No</v>
      </c>
      <c r="N664" s="27" t="str">
        <f>VLOOKUP(A664,'Medical Examinations'!$A$1:$L$2336,8,0)</f>
        <v>No</v>
      </c>
      <c r="O664" s="29">
        <f>VLOOKUP(A664,'Hospitalisation Details'!$A$1:$T$2344,12,0)</f>
        <v>14926.97</v>
      </c>
      <c r="P664" s="29" t="str">
        <f>VLOOKUP(A664,'Hospitalisation Details'!$A$1:$T$2344,15,0)</f>
        <v>tier - 2</v>
      </c>
      <c r="Q664" s="29" t="str">
        <f>VLOOKUP(A664,'Hospitalisation Details'!$A$1:$T$2344,18,0)</f>
        <v>tier - 2</v>
      </c>
      <c r="R664" s="29" t="str">
        <f>VLOOKUP(A664,'Hospitalisation Details'!$A$1:$T$2344,20,0)</f>
        <v>R1012</v>
      </c>
    </row>
    <row r="665" spans="1:18">
      <c r="A665" t="s">
        <v>1704</v>
      </c>
      <c r="B665" s="22" t="str">
        <f>VLOOKUP(A665,'Customer Names'!A665:$E$2335,4,0)</f>
        <v>Koniuch</v>
      </c>
      <c r="C665" s="25">
        <f>VLOOKUP(A665,'Hospitalisation Details'!$A$1:$T$2344,9,0)</f>
        <v>29771</v>
      </c>
      <c r="D665" s="26">
        <f>VLOOKUP(A665,'Hospitalisation Details'!$A$1:$T$2344,10,0)</f>
        <v>41</v>
      </c>
      <c r="E665" s="26">
        <f>VLOOKUP(A665,'Hospitalisation Details'!$A$1:$T$2344,11,0)</f>
        <v>1</v>
      </c>
      <c r="F665" s="28">
        <f>VLOOKUP(A665,'Medical Examinations'!$A$1:$L$2336,2,0)</f>
        <v>49.53</v>
      </c>
      <c r="G665" s="28">
        <f>VLOOKUP(A665,'Medical Examinations'!$A$1:$L$2336,4,0)</f>
        <v>9.1300000000000008</v>
      </c>
      <c r="H665" s="30" t="str">
        <f>VLOOKUP(A665,'Medical Examinations'!$A$1:$L$2336,3,0)</f>
        <v>Obesity</v>
      </c>
      <c r="I665" s="30" t="str">
        <f>VLOOKUP(A665,'Medical Examinations'!$A$1:$L$2336,5,0)</f>
        <v>Diabetes</v>
      </c>
      <c r="J665" s="27" t="str">
        <f>VLOOKUP(A665,'Medical Examinations'!$A$1:$L$2336,6,0)</f>
        <v>yes</v>
      </c>
      <c r="K665" s="27" t="str">
        <f>VLOOKUP(A665,'Medical Examinations'!$A$1:$L$2336,7,0)</f>
        <v>No</v>
      </c>
      <c r="L665" s="27">
        <f>VLOOKUP(A665,'Medical Examinations'!$A$1:$L$2336,10,0)</f>
        <v>0</v>
      </c>
      <c r="M665" s="27" t="str">
        <f>VLOOKUP(A665,'Medical Examinations'!$A$1:$L$2336,12,0)</f>
        <v>No</v>
      </c>
      <c r="N665" s="27" t="str">
        <f>VLOOKUP(A665,'Medical Examinations'!$A$1:$L$2336,8,0)</f>
        <v>No</v>
      </c>
      <c r="O665" s="29">
        <f>VLOOKUP(A665,'Hospitalisation Details'!$A$1:$T$2344,12,0)</f>
        <v>14908.27</v>
      </c>
      <c r="P665" s="29" t="str">
        <f>VLOOKUP(A665,'Hospitalisation Details'!$A$1:$T$2344,15,0)</f>
        <v>tier - 2</v>
      </c>
      <c r="Q665" s="29" t="str">
        <f>VLOOKUP(A665,'Hospitalisation Details'!$A$1:$T$2344,18,0)</f>
        <v>tier - 1</v>
      </c>
      <c r="R665" s="29" t="str">
        <f>VLOOKUP(A665,'Hospitalisation Details'!$A$1:$T$2344,20,0)</f>
        <v>R1011</v>
      </c>
    </row>
    <row r="666" spans="1:18">
      <c r="A666" t="s">
        <v>1703</v>
      </c>
      <c r="B666" s="22" t="str">
        <f>VLOOKUP(A666,'Customer Names'!A666:$E$2335,4,0)</f>
        <v>Heitzman</v>
      </c>
      <c r="C666" s="25">
        <f>VLOOKUP(A666,'Hospitalisation Details'!$A$1:$T$2344,9,0)</f>
        <v>21475</v>
      </c>
      <c r="D666" s="26">
        <f>VLOOKUP(A666,'Hospitalisation Details'!$A$1:$T$2344,10,0)</f>
        <v>64</v>
      </c>
      <c r="E666" s="26">
        <f>VLOOKUP(A666,'Hospitalisation Details'!$A$1:$T$2344,11,0)</f>
        <v>0</v>
      </c>
      <c r="F666" s="28">
        <f>VLOOKUP(A666,'Medical Examinations'!$A$1:$L$2336,2,0)</f>
        <v>39.33</v>
      </c>
      <c r="G666" s="28">
        <f>VLOOKUP(A666,'Medical Examinations'!$A$1:$L$2336,4,0)</f>
        <v>10.4</v>
      </c>
      <c r="H666" s="30" t="str">
        <f>VLOOKUP(A666,'Medical Examinations'!$A$1:$L$2336,3,0)</f>
        <v>Obesity</v>
      </c>
      <c r="I666" s="30" t="str">
        <f>VLOOKUP(A666,'Medical Examinations'!$A$1:$L$2336,5,0)</f>
        <v>Diabetes</v>
      </c>
      <c r="J666" s="27" t="str">
        <f>VLOOKUP(A666,'Medical Examinations'!$A$1:$L$2336,6,0)</f>
        <v>No</v>
      </c>
      <c r="K666" s="27" t="str">
        <f>VLOOKUP(A666,'Medical Examinations'!$A$1:$L$2336,7,0)</f>
        <v>No</v>
      </c>
      <c r="L666" s="27">
        <f>VLOOKUP(A666,'Medical Examinations'!$A$1:$L$2336,10,0)</f>
        <v>3</v>
      </c>
      <c r="M666" s="27" t="str">
        <f>VLOOKUP(A666,'Medical Examinations'!$A$1:$L$2336,12,0)</f>
        <v>No</v>
      </c>
      <c r="N666" s="27" t="str">
        <f>VLOOKUP(A666,'Medical Examinations'!$A$1:$L$2336,8,0)</f>
        <v>No</v>
      </c>
      <c r="O666" s="29">
        <f>VLOOKUP(A666,'Hospitalisation Details'!$A$1:$T$2344,12,0)</f>
        <v>14901.52</v>
      </c>
      <c r="P666" s="29" t="str">
        <f>VLOOKUP(A666,'Hospitalisation Details'!$A$1:$T$2344,15,0)</f>
        <v>tier - 2</v>
      </c>
      <c r="Q666" s="29" t="str">
        <f>VLOOKUP(A666,'Hospitalisation Details'!$A$1:$T$2344,18,0)</f>
        <v>tier - 2</v>
      </c>
      <c r="R666" s="29" t="str">
        <f>VLOOKUP(A666,'Hospitalisation Details'!$A$1:$T$2344,20,0)</f>
        <v>R1024</v>
      </c>
    </row>
    <row r="667" spans="1:18">
      <c r="A667" t="s">
        <v>1702</v>
      </c>
      <c r="B667" s="22" t="str">
        <f>VLOOKUP(A667,'Customer Names'!A667:$E$2335,4,0)</f>
        <v>Tatton</v>
      </c>
      <c r="C667" s="25">
        <f>VLOOKUP(A667,'Hospitalisation Details'!$A$1:$T$2344,9,0)</f>
        <v>25883</v>
      </c>
      <c r="D667" s="26">
        <f>VLOOKUP(A667,'Hospitalisation Details'!$A$1:$T$2344,10,0)</f>
        <v>52</v>
      </c>
      <c r="E667" s="26">
        <f>VLOOKUP(A667,'Hospitalisation Details'!$A$1:$T$2344,11,0)</f>
        <v>0</v>
      </c>
      <c r="F667" s="28">
        <f>VLOOKUP(A667,'Medical Examinations'!$A$1:$L$2336,2,0)</f>
        <v>39.979999999999997</v>
      </c>
      <c r="G667" s="28">
        <f>VLOOKUP(A667,'Medical Examinations'!$A$1:$L$2336,4,0)</f>
        <v>9.4600000000000009</v>
      </c>
      <c r="H667" s="30" t="str">
        <f>VLOOKUP(A667,'Medical Examinations'!$A$1:$L$2336,3,0)</f>
        <v>Obesity</v>
      </c>
      <c r="I667" s="30" t="str">
        <f>VLOOKUP(A667,'Medical Examinations'!$A$1:$L$2336,5,0)</f>
        <v>Diabetes</v>
      </c>
      <c r="J667" s="27" t="str">
        <f>VLOOKUP(A667,'Medical Examinations'!$A$1:$L$2336,6,0)</f>
        <v>yes</v>
      </c>
      <c r="K667" s="27" t="str">
        <f>VLOOKUP(A667,'Medical Examinations'!$A$1:$L$2336,7,0)</f>
        <v>No</v>
      </c>
      <c r="L667" s="27">
        <f>VLOOKUP(A667,'Medical Examinations'!$A$1:$L$2336,10,0)</f>
        <v>2</v>
      </c>
      <c r="M667" s="27" t="str">
        <f>VLOOKUP(A667,'Medical Examinations'!$A$1:$L$2336,12,0)</f>
        <v>No</v>
      </c>
      <c r="N667" s="27" t="str">
        <f>VLOOKUP(A667,'Medical Examinations'!$A$1:$L$2336,8,0)</f>
        <v>No</v>
      </c>
      <c r="O667" s="29">
        <f>VLOOKUP(A667,'Hospitalisation Details'!$A$1:$T$2344,12,0)</f>
        <v>14847.63</v>
      </c>
      <c r="P667" s="29" t="str">
        <f>VLOOKUP(A667,'Hospitalisation Details'!$A$1:$T$2344,15,0)</f>
        <v>tier - 2</v>
      </c>
      <c r="Q667" s="29" t="str">
        <f>VLOOKUP(A667,'Hospitalisation Details'!$A$1:$T$2344,18,0)</f>
        <v>tier - 2</v>
      </c>
      <c r="R667" s="29" t="str">
        <f>VLOOKUP(A667,'Hospitalisation Details'!$A$1:$T$2344,20,0)</f>
        <v>R1023</v>
      </c>
    </row>
    <row r="668" spans="1:18">
      <c r="A668" t="s">
        <v>1701</v>
      </c>
      <c r="B668" s="22" t="str">
        <f>VLOOKUP(A668,'Customer Names'!A668:$E$2335,4,0)</f>
        <v>Flanagan</v>
      </c>
      <c r="C668" s="25">
        <f>VLOOKUP(A668,'Hospitalisation Details'!$A$1:$T$2344,9,0)</f>
        <v>29742</v>
      </c>
      <c r="D668" s="26">
        <f>VLOOKUP(A668,'Hospitalisation Details'!$A$1:$T$2344,10,0)</f>
        <v>42</v>
      </c>
      <c r="E668" s="26">
        <f>VLOOKUP(A668,'Hospitalisation Details'!$A$1:$T$2344,11,0)</f>
        <v>1</v>
      </c>
      <c r="F668" s="28">
        <f>VLOOKUP(A668,'Medical Examinations'!$A$1:$L$2336,2,0)</f>
        <v>46.51</v>
      </c>
      <c r="G668" s="28">
        <f>VLOOKUP(A668,'Medical Examinations'!$A$1:$L$2336,4,0)</f>
        <v>8.69</v>
      </c>
      <c r="H668" s="30" t="str">
        <f>VLOOKUP(A668,'Medical Examinations'!$A$1:$L$2336,3,0)</f>
        <v>Obesity</v>
      </c>
      <c r="I668" s="30" t="str">
        <f>VLOOKUP(A668,'Medical Examinations'!$A$1:$L$2336,5,0)</f>
        <v>Diabetes</v>
      </c>
      <c r="J668" s="27" t="str">
        <f>VLOOKUP(A668,'Medical Examinations'!$A$1:$L$2336,6,0)</f>
        <v>yes</v>
      </c>
      <c r="K668" s="27" t="str">
        <f>VLOOKUP(A668,'Medical Examinations'!$A$1:$L$2336,7,0)</f>
        <v>No</v>
      </c>
      <c r="L668" s="27">
        <f>VLOOKUP(A668,'Medical Examinations'!$A$1:$L$2336,10,0)</f>
        <v>0</v>
      </c>
      <c r="M668" s="27" t="str">
        <f>VLOOKUP(A668,'Medical Examinations'!$A$1:$L$2336,12,0)</f>
        <v>No</v>
      </c>
      <c r="N668" s="27" t="str">
        <f>VLOOKUP(A668,'Medical Examinations'!$A$1:$L$2336,8,0)</f>
        <v>No</v>
      </c>
      <c r="O668" s="29">
        <f>VLOOKUP(A668,'Hospitalisation Details'!$A$1:$T$2344,12,0)</f>
        <v>14843.96</v>
      </c>
      <c r="P668" s="29" t="str">
        <f>VLOOKUP(A668,'Hospitalisation Details'!$A$1:$T$2344,15,0)</f>
        <v>tier - 2</v>
      </c>
      <c r="Q668" s="29" t="str">
        <f>VLOOKUP(A668,'Hospitalisation Details'!$A$1:$T$2344,18,0)</f>
        <v>tier - 3</v>
      </c>
      <c r="R668" s="29" t="str">
        <f>VLOOKUP(A668,'Hospitalisation Details'!$A$1:$T$2344,20,0)</f>
        <v>R1026</v>
      </c>
    </row>
    <row r="669" spans="1:18">
      <c r="A669" t="s">
        <v>1700</v>
      </c>
      <c r="B669" s="22" t="str">
        <f>VLOOKUP(A669,'Customer Names'!A669:$E$2335,4,0)</f>
        <v>Funk</v>
      </c>
      <c r="C669" s="25">
        <f>VLOOKUP(A669,'Hospitalisation Details'!$A$1:$T$2344,9,0)</f>
        <v>29146</v>
      </c>
      <c r="D669" s="26">
        <f>VLOOKUP(A669,'Hospitalisation Details'!$A$1:$T$2344,10,0)</f>
        <v>43</v>
      </c>
      <c r="E669" s="26">
        <f>VLOOKUP(A669,'Hospitalisation Details'!$A$1:$T$2344,11,0)</f>
        <v>2</v>
      </c>
      <c r="F669" s="28">
        <f>VLOOKUP(A669,'Medical Examinations'!$A$1:$L$2336,2,0)</f>
        <v>43.58</v>
      </c>
      <c r="G669" s="28">
        <f>VLOOKUP(A669,'Medical Examinations'!$A$1:$L$2336,4,0)</f>
        <v>4.2300000000000004</v>
      </c>
      <c r="H669" s="30" t="str">
        <f>VLOOKUP(A669,'Medical Examinations'!$A$1:$L$2336,3,0)</f>
        <v>Obesity</v>
      </c>
      <c r="I669" s="30" t="str">
        <f>VLOOKUP(A669,'Medical Examinations'!$A$1:$L$2336,5,0)</f>
        <v>Normal</v>
      </c>
      <c r="J669" s="27" t="str">
        <f>VLOOKUP(A669,'Medical Examinations'!$A$1:$L$2336,6,0)</f>
        <v>No</v>
      </c>
      <c r="K669" s="27" t="str">
        <f>VLOOKUP(A669,'Medical Examinations'!$A$1:$L$2336,7,0)</f>
        <v>No</v>
      </c>
      <c r="L669" s="27">
        <f>VLOOKUP(A669,'Medical Examinations'!$A$1:$L$2336,10,0)</f>
        <v>1</v>
      </c>
      <c r="M669" s="27" t="str">
        <f>VLOOKUP(A669,'Medical Examinations'!$A$1:$L$2336,12,0)</f>
        <v>No</v>
      </c>
      <c r="N669" s="27" t="str">
        <f>VLOOKUP(A669,'Medical Examinations'!$A$1:$L$2336,8,0)</f>
        <v>Yes</v>
      </c>
      <c r="O669" s="29">
        <f>VLOOKUP(A669,'Hospitalisation Details'!$A$1:$T$2344,12,0)</f>
        <v>14839.34</v>
      </c>
      <c r="P669" s="29" t="str">
        <f>VLOOKUP(A669,'Hospitalisation Details'!$A$1:$T$2344,15,0)</f>
        <v>tier - 2</v>
      </c>
      <c r="Q669" s="29" t="str">
        <f>VLOOKUP(A669,'Hospitalisation Details'!$A$1:$T$2344,18,0)</f>
        <v>tier - 3</v>
      </c>
      <c r="R669" s="29" t="str">
        <f>VLOOKUP(A669,'Hospitalisation Details'!$A$1:$T$2344,20,0)</f>
        <v>R1026</v>
      </c>
    </row>
    <row r="670" spans="1:18">
      <c r="A670" t="s">
        <v>1699</v>
      </c>
      <c r="B670" s="22" t="str">
        <f>VLOOKUP(A670,'Customer Names'!A670:$E$2335,4,0)</f>
        <v>Davenport</v>
      </c>
      <c r="C670" s="25">
        <f>VLOOKUP(A670,'Hospitalisation Details'!$A$1:$T$2344,9,0)</f>
        <v>27738</v>
      </c>
      <c r="D670" s="26">
        <f>VLOOKUP(A670,'Hospitalisation Details'!$A$1:$T$2344,10,0)</f>
        <v>47</v>
      </c>
      <c r="E670" s="26">
        <f>VLOOKUP(A670,'Hospitalisation Details'!$A$1:$T$2344,11,0)</f>
        <v>1</v>
      </c>
      <c r="F670" s="28">
        <f>VLOOKUP(A670,'Medical Examinations'!$A$1:$L$2336,2,0)</f>
        <v>42.28</v>
      </c>
      <c r="G670" s="28">
        <f>VLOOKUP(A670,'Medical Examinations'!$A$1:$L$2336,4,0)</f>
        <v>9.16</v>
      </c>
      <c r="H670" s="30" t="str">
        <f>VLOOKUP(A670,'Medical Examinations'!$A$1:$L$2336,3,0)</f>
        <v>Obesity</v>
      </c>
      <c r="I670" s="30" t="str">
        <f>VLOOKUP(A670,'Medical Examinations'!$A$1:$L$2336,5,0)</f>
        <v>Diabetes</v>
      </c>
      <c r="J670" s="27" t="str">
        <f>VLOOKUP(A670,'Medical Examinations'!$A$1:$L$2336,6,0)</f>
        <v>yes</v>
      </c>
      <c r="K670" s="27" t="str">
        <f>VLOOKUP(A670,'Medical Examinations'!$A$1:$L$2336,7,0)</f>
        <v>No</v>
      </c>
      <c r="L670" s="27">
        <f>VLOOKUP(A670,'Medical Examinations'!$A$1:$L$2336,10,0)</f>
        <v>1</v>
      </c>
      <c r="M670" s="27" t="str">
        <f>VLOOKUP(A670,'Medical Examinations'!$A$1:$L$2336,12,0)</f>
        <v>No</v>
      </c>
      <c r="N670" s="27" t="str">
        <f>VLOOKUP(A670,'Medical Examinations'!$A$1:$L$2336,8,0)</f>
        <v>No</v>
      </c>
      <c r="O670" s="29">
        <f>VLOOKUP(A670,'Hospitalisation Details'!$A$1:$T$2344,12,0)</f>
        <v>14819</v>
      </c>
      <c r="P670" s="29" t="str">
        <f>VLOOKUP(A670,'Hospitalisation Details'!$A$1:$T$2344,15,0)</f>
        <v>tier - 2</v>
      </c>
      <c r="Q670" s="29" t="str">
        <f>VLOOKUP(A670,'Hospitalisation Details'!$A$1:$T$2344,18,0)</f>
        <v>tier - 3</v>
      </c>
      <c r="R670" s="29" t="str">
        <f>VLOOKUP(A670,'Hospitalisation Details'!$A$1:$T$2344,20,0)</f>
        <v>R1023</v>
      </c>
    </row>
    <row r="671" spans="1:18">
      <c r="A671" t="s">
        <v>1698</v>
      </c>
      <c r="B671" s="22" t="str">
        <f>VLOOKUP(A671,'Customer Names'!A671:$E$2335,4,0)</f>
        <v>Nicholson</v>
      </c>
      <c r="C671" s="25">
        <f>VLOOKUP(A671,'Hospitalisation Details'!$A$1:$T$2344,9,0)</f>
        <v>23950</v>
      </c>
      <c r="D671" s="26">
        <f>VLOOKUP(A671,'Hospitalisation Details'!$A$1:$T$2344,10,0)</f>
        <v>57</v>
      </c>
      <c r="E671" s="26">
        <f>VLOOKUP(A671,'Hospitalisation Details'!$A$1:$T$2344,11,0)</f>
        <v>0</v>
      </c>
      <c r="F671" s="28">
        <f>VLOOKUP(A671,'Medical Examinations'!$A$1:$L$2336,2,0)</f>
        <v>35.520000000000003</v>
      </c>
      <c r="G671" s="28">
        <f>VLOOKUP(A671,'Medical Examinations'!$A$1:$L$2336,4,0)</f>
        <v>8.26</v>
      </c>
      <c r="H671" s="30" t="str">
        <f>VLOOKUP(A671,'Medical Examinations'!$A$1:$L$2336,3,0)</f>
        <v>Obesity</v>
      </c>
      <c r="I671" s="30" t="str">
        <f>VLOOKUP(A671,'Medical Examinations'!$A$1:$L$2336,5,0)</f>
        <v>Diabetes</v>
      </c>
      <c r="J671" s="27" t="str">
        <f>VLOOKUP(A671,'Medical Examinations'!$A$1:$L$2336,6,0)</f>
        <v>No</v>
      </c>
      <c r="K671" s="27" t="str">
        <f>VLOOKUP(A671,'Medical Examinations'!$A$1:$L$2336,7,0)</f>
        <v>No</v>
      </c>
      <c r="L671" s="27">
        <f>VLOOKUP(A671,'Medical Examinations'!$A$1:$L$2336,10,0)</f>
        <v>0</v>
      </c>
      <c r="M671" s="27" t="str">
        <f>VLOOKUP(A671,'Medical Examinations'!$A$1:$L$2336,12,0)</f>
        <v>No</v>
      </c>
      <c r="N671" s="27" t="str">
        <f>VLOOKUP(A671,'Medical Examinations'!$A$1:$L$2336,8,0)</f>
        <v>No</v>
      </c>
      <c r="O671" s="29">
        <f>VLOOKUP(A671,'Hospitalisation Details'!$A$1:$T$2344,12,0)</f>
        <v>14750.42</v>
      </c>
      <c r="P671" s="29" t="str">
        <f>VLOOKUP(A671,'Hospitalisation Details'!$A$1:$T$2344,15,0)</f>
        <v>tier - 2</v>
      </c>
      <c r="Q671" s="29" t="str">
        <f>VLOOKUP(A671,'Hospitalisation Details'!$A$1:$T$2344,18,0)</f>
        <v>tier - 2</v>
      </c>
      <c r="R671" s="29" t="str">
        <f>VLOOKUP(A671,'Hospitalisation Details'!$A$1:$T$2344,20,0)</f>
        <v>R1026</v>
      </c>
    </row>
    <row r="672" spans="1:18">
      <c r="A672" t="s">
        <v>1697</v>
      </c>
      <c r="B672" s="22" t="str">
        <f>VLOOKUP(A672,'Customer Names'!A672:$E$2335,4,0)</f>
        <v>Lindbloom</v>
      </c>
      <c r="C672" s="25">
        <f>VLOOKUP(A672,'Hospitalisation Details'!$A$1:$T$2344,9,0)</f>
        <v>22856</v>
      </c>
      <c r="D672" s="26">
        <f>VLOOKUP(A672,'Hospitalisation Details'!$A$1:$T$2344,10,0)</f>
        <v>60</v>
      </c>
      <c r="E672" s="26">
        <f>VLOOKUP(A672,'Hospitalisation Details'!$A$1:$T$2344,11,0)</f>
        <v>0</v>
      </c>
      <c r="F672" s="28">
        <f>VLOOKUP(A672,'Medical Examinations'!$A$1:$L$2336,2,0)</f>
        <v>33.6</v>
      </c>
      <c r="G672" s="28">
        <f>VLOOKUP(A672,'Medical Examinations'!$A$1:$L$2336,4,0)</f>
        <v>11.25</v>
      </c>
      <c r="H672" s="30" t="str">
        <f>VLOOKUP(A672,'Medical Examinations'!$A$1:$L$2336,3,0)</f>
        <v>Obesity</v>
      </c>
      <c r="I672" s="30" t="str">
        <f>VLOOKUP(A672,'Medical Examinations'!$A$1:$L$2336,5,0)</f>
        <v>Diabetes</v>
      </c>
      <c r="J672" s="27" t="str">
        <f>VLOOKUP(A672,'Medical Examinations'!$A$1:$L$2336,6,0)</f>
        <v>No</v>
      </c>
      <c r="K672" s="27" t="str">
        <f>VLOOKUP(A672,'Medical Examinations'!$A$1:$L$2336,7,0)</f>
        <v>No</v>
      </c>
      <c r="L672" s="27">
        <f>VLOOKUP(A672,'Medical Examinations'!$A$1:$L$2336,10,0)</f>
        <v>0</v>
      </c>
      <c r="M672" s="27" t="str">
        <f>VLOOKUP(A672,'Medical Examinations'!$A$1:$L$2336,12,0)</f>
        <v>No</v>
      </c>
      <c r="N672" s="27" t="str">
        <f>VLOOKUP(A672,'Medical Examinations'!$A$1:$L$2336,8,0)</f>
        <v>No</v>
      </c>
      <c r="O672" s="29">
        <f>VLOOKUP(A672,'Hospitalisation Details'!$A$1:$T$2344,12,0)</f>
        <v>14738.43</v>
      </c>
      <c r="P672" s="29" t="str">
        <f>VLOOKUP(A672,'Hospitalisation Details'!$A$1:$T$2344,15,0)</f>
        <v>tier - 2</v>
      </c>
      <c r="Q672" s="29" t="str">
        <f>VLOOKUP(A672,'Hospitalisation Details'!$A$1:$T$2344,18,0)</f>
        <v>tier - 3</v>
      </c>
      <c r="R672" s="29" t="str">
        <f>VLOOKUP(A672,'Hospitalisation Details'!$A$1:$T$2344,20,0)</f>
        <v>R1021</v>
      </c>
    </row>
    <row r="673" spans="1:18">
      <c r="A673" t="s">
        <v>1696</v>
      </c>
      <c r="B673" s="22" t="str">
        <f>VLOOKUP(A673,'Customer Names'!A673:$E$2335,4,0)</f>
        <v>Wijayaratne</v>
      </c>
      <c r="C673" s="25">
        <f>VLOOKUP(A673,'Hospitalisation Details'!$A$1:$T$2344,9,0)</f>
        <v>37523</v>
      </c>
      <c r="D673" s="26">
        <f>VLOOKUP(A673,'Hospitalisation Details'!$A$1:$T$2344,10,0)</f>
        <v>20</v>
      </c>
      <c r="E673" s="26">
        <f>VLOOKUP(A673,'Hospitalisation Details'!$A$1:$T$2344,11,0)</f>
        <v>0</v>
      </c>
      <c r="F673" s="28">
        <f>VLOOKUP(A673,'Medical Examinations'!$A$1:$L$2336,2,0)</f>
        <v>22.42</v>
      </c>
      <c r="G673" s="28">
        <f>VLOOKUP(A673,'Medical Examinations'!$A$1:$L$2336,4,0)</f>
        <v>6.74</v>
      </c>
      <c r="H673" s="30" t="str">
        <f>VLOOKUP(A673,'Medical Examinations'!$A$1:$L$2336,3,0)</f>
        <v>Normal weight</v>
      </c>
      <c r="I673" s="30" t="str">
        <f>VLOOKUP(A673,'Medical Examinations'!$A$1:$L$2336,5,0)</f>
        <v>Diabetes</v>
      </c>
      <c r="J673" s="27" t="str">
        <f>VLOOKUP(A673,'Medical Examinations'!$A$1:$L$2336,6,0)</f>
        <v>No</v>
      </c>
      <c r="K673" s="27" t="str">
        <f>VLOOKUP(A673,'Medical Examinations'!$A$1:$L$2336,7,0)</f>
        <v>No</v>
      </c>
      <c r="L673" s="27">
        <f>VLOOKUP(A673,'Medical Examinations'!$A$1:$L$2336,10,0)</f>
        <v>0</v>
      </c>
      <c r="M673" s="27" t="str">
        <f>VLOOKUP(A673,'Medical Examinations'!$A$1:$L$2336,12,0)</f>
        <v>yes</v>
      </c>
      <c r="N673" s="27" t="str">
        <f>VLOOKUP(A673,'Medical Examinations'!$A$1:$L$2336,8,0)</f>
        <v>No</v>
      </c>
      <c r="O673" s="29">
        <f>VLOOKUP(A673,'Hospitalisation Details'!$A$1:$T$2344,12,0)</f>
        <v>14711.74</v>
      </c>
      <c r="P673" s="29" t="str">
        <f>VLOOKUP(A673,'Hospitalisation Details'!$A$1:$T$2344,15,0)</f>
        <v>tier - 2</v>
      </c>
      <c r="Q673" s="29" t="str">
        <f>VLOOKUP(A673,'Hospitalisation Details'!$A$1:$T$2344,18,0)</f>
        <v>tier - 2</v>
      </c>
      <c r="R673" s="29" t="str">
        <f>VLOOKUP(A673,'Hospitalisation Details'!$A$1:$T$2344,20,0)</f>
        <v>R1012</v>
      </c>
    </row>
    <row r="674" spans="1:18">
      <c r="A674" t="s">
        <v>1695</v>
      </c>
      <c r="B674" s="22" t="str">
        <f>VLOOKUP(A674,'Customer Names'!A674:$E$2335,4,0)</f>
        <v>Ainsworth</v>
      </c>
      <c r="C674" s="25">
        <f>VLOOKUP(A674,'Hospitalisation Details'!$A$1:$T$2344,9,0)</f>
        <v>30198</v>
      </c>
      <c r="D674" s="26">
        <f>VLOOKUP(A674,'Hospitalisation Details'!$A$1:$T$2344,10,0)</f>
        <v>40</v>
      </c>
      <c r="E674" s="26">
        <f>VLOOKUP(A674,'Hospitalisation Details'!$A$1:$T$2344,11,0)</f>
        <v>3</v>
      </c>
      <c r="F674" s="28">
        <f>VLOOKUP(A674,'Medical Examinations'!$A$1:$L$2336,2,0)</f>
        <v>46.86</v>
      </c>
      <c r="G674" s="28">
        <f>VLOOKUP(A674,'Medical Examinations'!$A$1:$L$2336,4,0)</f>
        <v>4.87</v>
      </c>
      <c r="H674" s="30" t="str">
        <f>VLOOKUP(A674,'Medical Examinations'!$A$1:$L$2336,3,0)</f>
        <v>Obesity</v>
      </c>
      <c r="I674" s="30" t="str">
        <f>VLOOKUP(A674,'Medical Examinations'!$A$1:$L$2336,5,0)</f>
        <v>Normal</v>
      </c>
      <c r="J674" s="27" t="str">
        <f>VLOOKUP(A674,'Medical Examinations'!$A$1:$L$2336,6,0)</f>
        <v>No</v>
      </c>
      <c r="K674" s="27" t="str">
        <f>VLOOKUP(A674,'Medical Examinations'!$A$1:$L$2336,7,0)</f>
        <v>No</v>
      </c>
      <c r="L674" s="27">
        <f>VLOOKUP(A674,'Medical Examinations'!$A$1:$L$2336,10,0)</f>
        <v>0</v>
      </c>
      <c r="M674" s="27" t="str">
        <f>VLOOKUP(A674,'Medical Examinations'!$A$1:$L$2336,12,0)</f>
        <v>No</v>
      </c>
      <c r="N674" s="27" t="str">
        <f>VLOOKUP(A674,'Medical Examinations'!$A$1:$L$2336,8,0)</f>
        <v>No</v>
      </c>
      <c r="O674" s="29">
        <f>VLOOKUP(A674,'Hospitalisation Details'!$A$1:$T$2344,12,0)</f>
        <v>14696.77</v>
      </c>
      <c r="P674" s="29" t="str">
        <f>VLOOKUP(A674,'Hospitalisation Details'!$A$1:$T$2344,15,0)</f>
        <v>tier - 2</v>
      </c>
      <c r="Q674" s="29" t="str">
        <f>VLOOKUP(A674,'Hospitalisation Details'!$A$1:$T$2344,18,0)</f>
        <v>tier - 2</v>
      </c>
      <c r="R674" s="29" t="str">
        <f>VLOOKUP(A674,'Hospitalisation Details'!$A$1:$T$2344,20,0)</f>
        <v>R1011</v>
      </c>
    </row>
    <row r="675" spans="1:18">
      <c r="A675" t="s">
        <v>1694</v>
      </c>
      <c r="B675" s="22" t="str">
        <f>VLOOKUP(A675,'Customer Names'!A675:$E$2335,4,0)</f>
        <v>Gayagoy</v>
      </c>
      <c r="C675" s="25">
        <f>VLOOKUP(A675,'Hospitalisation Details'!$A$1:$T$2344,9,0)</f>
        <v>21389</v>
      </c>
      <c r="D675" s="26">
        <f>VLOOKUP(A675,'Hospitalisation Details'!$A$1:$T$2344,10,0)</f>
        <v>64</v>
      </c>
      <c r="E675" s="26">
        <f>VLOOKUP(A675,'Hospitalisation Details'!$A$1:$T$2344,11,0)</f>
        <v>0</v>
      </c>
      <c r="F675" s="28">
        <f>VLOOKUP(A675,'Medical Examinations'!$A$1:$L$2336,2,0)</f>
        <v>32.965000000000003</v>
      </c>
      <c r="G675" s="28">
        <f>VLOOKUP(A675,'Medical Examinations'!$A$1:$L$2336,4,0)</f>
        <v>6.68</v>
      </c>
      <c r="H675" s="30" t="str">
        <f>VLOOKUP(A675,'Medical Examinations'!$A$1:$L$2336,3,0)</f>
        <v>Obesity</v>
      </c>
      <c r="I675" s="30" t="str">
        <f>VLOOKUP(A675,'Medical Examinations'!$A$1:$L$2336,5,0)</f>
        <v>Diabetes</v>
      </c>
      <c r="J675" s="27" t="str">
        <f>VLOOKUP(A675,'Medical Examinations'!$A$1:$L$2336,6,0)</f>
        <v>No</v>
      </c>
      <c r="K675" s="27" t="str">
        <f>VLOOKUP(A675,'Medical Examinations'!$A$1:$L$2336,7,0)</f>
        <v>No</v>
      </c>
      <c r="L675" s="27">
        <f>VLOOKUP(A675,'Medical Examinations'!$A$1:$L$2336,10,0)</f>
        <v>3</v>
      </c>
      <c r="M675" s="27" t="str">
        <f>VLOOKUP(A675,'Medical Examinations'!$A$1:$L$2336,12,0)</f>
        <v>No</v>
      </c>
      <c r="N675" s="27" t="str">
        <f>VLOOKUP(A675,'Medical Examinations'!$A$1:$L$2336,8,0)</f>
        <v>No</v>
      </c>
      <c r="O675" s="29">
        <f>VLOOKUP(A675,'Hospitalisation Details'!$A$1:$T$2344,12,0)</f>
        <v>14692.67</v>
      </c>
      <c r="P675" s="29" t="str">
        <f>VLOOKUP(A675,'Hospitalisation Details'!$A$1:$T$2344,15,0)</f>
        <v>tier - 2</v>
      </c>
      <c r="Q675" s="29" t="str">
        <f>VLOOKUP(A675,'Hospitalisation Details'!$A$1:$T$2344,18,0)</f>
        <v>tier - 1</v>
      </c>
      <c r="R675" s="29" t="str">
        <f>VLOOKUP(A675,'Hospitalisation Details'!$A$1:$T$2344,20,0)</f>
        <v>R1012</v>
      </c>
    </row>
    <row r="676" spans="1:18">
      <c r="A676" t="s">
        <v>1693</v>
      </c>
      <c r="B676" s="22" t="str">
        <f>VLOOKUP(A676,'Customer Names'!A676:$E$2335,4,0)</f>
        <v>Fitzmaurice</v>
      </c>
      <c r="C676" s="25">
        <f>VLOOKUP(A676,'Hospitalisation Details'!$A$1:$T$2344,9,0)</f>
        <v>25496</v>
      </c>
      <c r="D676" s="26">
        <f>VLOOKUP(A676,'Hospitalisation Details'!$A$1:$T$2344,10,0)</f>
        <v>53</v>
      </c>
      <c r="E676" s="26">
        <f>VLOOKUP(A676,'Hospitalisation Details'!$A$1:$T$2344,11,0)</f>
        <v>0</v>
      </c>
      <c r="F676" s="28">
        <f>VLOOKUP(A676,'Medical Examinations'!$A$1:$L$2336,2,0)</f>
        <v>39.340000000000003</v>
      </c>
      <c r="G676" s="28">
        <f>VLOOKUP(A676,'Medical Examinations'!$A$1:$L$2336,4,0)</f>
        <v>5.0199999999999996</v>
      </c>
      <c r="H676" s="30" t="str">
        <f>VLOOKUP(A676,'Medical Examinations'!$A$1:$L$2336,3,0)</f>
        <v>Obesity</v>
      </c>
      <c r="I676" s="30" t="str">
        <f>VLOOKUP(A676,'Medical Examinations'!$A$1:$L$2336,5,0)</f>
        <v>Normal</v>
      </c>
      <c r="J676" s="27" t="str">
        <f>VLOOKUP(A676,'Medical Examinations'!$A$1:$L$2336,6,0)</f>
        <v>yes</v>
      </c>
      <c r="K676" s="27" t="str">
        <f>VLOOKUP(A676,'Medical Examinations'!$A$1:$L$2336,7,0)</f>
        <v>No</v>
      </c>
      <c r="L676" s="27">
        <f>VLOOKUP(A676,'Medical Examinations'!$A$1:$L$2336,10,0)</f>
        <v>1</v>
      </c>
      <c r="M676" s="27" t="str">
        <f>VLOOKUP(A676,'Medical Examinations'!$A$1:$L$2336,12,0)</f>
        <v>No</v>
      </c>
      <c r="N676" s="27" t="str">
        <f>VLOOKUP(A676,'Medical Examinations'!$A$1:$L$2336,8,0)</f>
        <v>Yes</v>
      </c>
      <c r="O676" s="29">
        <f>VLOOKUP(A676,'Hospitalisation Details'!$A$1:$T$2344,12,0)</f>
        <v>14665.75</v>
      </c>
      <c r="P676" s="29" t="str">
        <f>VLOOKUP(A676,'Hospitalisation Details'!$A$1:$T$2344,15,0)</f>
        <v>tier - 2</v>
      </c>
      <c r="Q676" s="29" t="str">
        <f>VLOOKUP(A676,'Hospitalisation Details'!$A$1:$T$2344,18,0)</f>
        <v>tier - 1</v>
      </c>
      <c r="R676" s="29" t="str">
        <f>VLOOKUP(A676,'Hospitalisation Details'!$A$1:$T$2344,20,0)</f>
        <v>R1012</v>
      </c>
    </row>
    <row r="677" spans="1:18">
      <c r="A677" t="s">
        <v>1692</v>
      </c>
      <c r="B677" s="22" t="str">
        <f>VLOOKUP(A677,'Customer Names'!A677:$E$2335,4,0)</f>
        <v>Rodriguez</v>
      </c>
      <c r="C677" s="25">
        <f>VLOOKUP(A677,'Hospitalisation Details'!$A$1:$T$2344,9,0)</f>
        <v>29903</v>
      </c>
      <c r="D677" s="26">
        <f>VLOOKUP(A677,'Hospitalisation Details'!$A$1:$T$2344,10,0)</f>
        <v>41</v>
      </c>
      <c r="E677" s="26">
        <f>VLOOKUP(A677,'Hospitalisation Details'!$A$1:$T$2344,11,0)</f>
        <v>1</v>
      </c>
      <c r="F677" s="28">
        <f>VLOOKUP(A677,'Medical Examinations'!$A$1:$L$2336,2,0)</f>
        <v>47</v>
      </c>
      <c r="G677" s="28">
        <f>VLOOKUP(A677,'Medical Examinations'!$A$1:$L$2336,4,0)</f>
        <v>10.64</v>
      </c>
      <c r="H677" s="30" t="str">
        <f>VLOOKUP(A677,'Medical Examinations'!$A$1:$L$2336,3,0)</f>
        <v>Obesity</v>
      </c>
      <c r="I677" s="30" t="str">
        <f>VLOOKUP(A677,'Medical Examinations'!$A$1:$L$2336,5,0)</f>
        <v>Diabetes</v>
      </c>
      <c r="J677" s="27" t="str">
        <f>VLOOKUP(A677,'Medical Examinations'!$A$1:$L$2336,6,0)</f>
        <v>yes</v>
      </c>
      <c r="K677" s="27" t="str">
        <f>VLOOKUP(A677,'Medical Examinations'!$A$1:$L$2336,7,0)</f>
        <v>No</v>
      </c>
      <c r="L677" s="27">
        <f>VLOOKUP(A677,'Medical Examinations'!$A$1:$L$2336,10,0)</f>
        <v>0</v>
      </c>
      <c r="M677" s="27" t="str">
        <f>VLOOKUP(A677,'Medical Examinations'!$A$1:$L$2336,12,0)</f>
        <v>No</v>
      </c>
      <c r="N677" s="27" t="str">
        <f>VLOOKUP(A677,'Medical Examinations'!$A$1:$L$2336,8,0)</f>
        <v>No</v>
      </c>
      <c r="O677" s="29">
        <f>VLOOKUP(A677,'Hospitalisation Details'!$A$1:$T$2344,12,0)</f>
        <v>14657.2</v>
      </c>
      <c r="P677" s="29" t="str">
        <f>VLOOKUP(A677,'Hospitalisation Details'!$A$1:$T$2344,15,0)</f>
        <v>tier - 2</v>
      </c>
      <c r="Q677" s="29" t="str">
        <f>VLOOKUP(A677,'Hospitalisation Details'!$A$1:$T$2344,18,0)</f>
        <v>tier - 1</v>
      </c>
      <c r="R677" s="29" t="str">
        <f>VLOOKUP(A677,'Hospitalisation Details'!$A$1:$T$2344,20,0)</f>
        <v>R1012</v>
      </c>
    </row>
    <row r="678" spans="1:18">
      <c r="A678" t="s">
        <v>1691</v>
      </c>
      <c r="B678" s="22" t="str">
        <f>VLOOKUP(A678,'Customer Names'!A678:$E$2335,4,0)</f>
        <v>Tsoucas</v>
      </c>
      <c r="C678" s="25">
        <f>VLOOKUP(A678,'Hospitalisation Details'!$A$1:$T$2344,9,0)</f>
        <v>24716</v>
      </c>
      <c r="D678" s="26">
        <f>VLOOKUP(A678,'Hospitalisation Details'!$A$1:$T$2344,10,0)</f>
        <v>55</v>
      </c>
      <c r="E678" s="26">
        <f>VLOOKUP(A678,'Hospitalisation Details'!$A$1:$T$2344,11,0)</f>
        <v>0</v>
      </c>
      <c r="F678" s="28">
        <f>VLOOKUP(A678,'Medical Examinations'!$A$1:$L$2336,2,0)</f>
        <v>36.71</v>
      </c>
      <c r="G678" s="28">
        <f>VLOOKUP(A678,'Medical Examinations'!$A$1:$L$2336,4,0)</f>
        <v>8.74</v>
      </c>
      <c r="H678" s="30" t="str">
        <f>VLOOKUP(A678,'Medical Examinations'!$A$1:$L$2336,3,0)</f>
        <v>Obesity</v>
      </c>
      <c r="I678" s="30" t="str">
        <f>VLOOKUP(A678,'Medical Examinations'!$A$1:$L$2336,5,0)</f>
        <v>Diabetes</v>
      </c>
      <c r="J678" s="27" t="str">
        <f>VLOOKUP(A678,'Medical Examinations'!$A$1:$L$2336,6,0)</f>
        <v>yes</v>
      </c>
      <c r="K678" s="27" t="str">
        <f>VLOOKUP(A678,'Medical Examinations'!$A$1:$L$2336,7,0)</f>
        <v>No</v>
      </c>
      <c r="L678" s="27">
        <f>VLOOKUP(A678,'Medical Examinations'!$A$1:$L$2336,10,0)</f>
        <v>0</v>
      </c>
      <c r="M678" s="27" t="str">
        <f>VLOOKUP(A678,'Medical Examinations'!$A$1:$L$2336,12,0)</f>
        <v>No</v>
      </c>
      <c r="N678" s="27" t="str">
        <f>VLOOKUP(A678,'Medical Examinations'!$A$1:$L$2336,8,0)</f>
        <v>No</v>
      </c>
      <c r="O678" s="29">
        <f>VLOOKUP(A678,'Hospitalisation Details'!$A$1:$T$2344,12,0)</f>
        <v>14640.35</v>
      </c>
      <c r="P678" s="29" t="str">
        <f>VLOOKUP(A678,'Hospitalisation Details'!$A$1:$T$2344,15,0)</f>
        <v>tier - 2</v>
      </c>
      <c r="Q678" s="29" t="str">
        <f>VLOOKUP(A678,'Hospitalisation Details'!$A$1:$T$2344,18,0)</f>
        <v>tier - 3</v>
      </c>
      <c r="R678" s="29" t="str">
        <f>VLOOKUP(A678,'Hospitalisation Details'!$A$1:$T$2344,20,0)</f>
        <v>R1026</v>
      </c>
    </row>
    <row r="679" spans="1:18">
      <c r="A679" t="s">
        <v>1690</v>
      </c>
      <c r="B679" s="22" t="str">
        <f>VLOOKUP(A679,'Customer Names'!A679:$E$2335,4,0)</f>
        <v>Muhly</v>
      </c>
      <c r="C679" s="25">
        <f>VLOOKUP(A679,'Hospitalisation Details'!$A$1:$T$2344,9,0)</f>
        <v>33471</v>
      </c>
      <c r="D679" s="26">
        <f>VLOOKUP(A679,'Hospitalisation Details'!$A$1:$T$2344,10,0)</f>
        <v>31</v>
      </c>
      <c r="E679" s="26">
        <f>VLOOKUP(A679,'Hospitalisation Details'!$A$1:$T$2344,11,0)</f>
        <v>3</v>
      </c>
      <c r="F679" s="28">
        <f>VLOOKUP(A679,'Medical Examinations'!$A$1:$L$2336,2,0)</f>
        <v>53.48</v>
      </c>
      <c r="G679" s="28">
        <f>VLOOKUP(A679,'Medical Examinations'!$A$1:$L$2336,4,0)</f>
        <v>5.64</v>
      </c>
      <c r="H679" s="30" t="str">
        <f>VLOOKUP(A679,'Medical Examinations'!$A$1:$L$2336,3,0)</f>
        <v>Obesity</v>
      </c>
      <c r="I679" s="30" t="str">
        <f>VLOOKUP(A679,'Medical Examinations'!$A$1:$L$2336,5,0)</f>
        <v>Normal</v>
      </c>
      <c r="J679" s="27" t="str">
        <f>VLOOKUP(A679,'Medical Examinations'!$A$1:$L$2336,6,0)</f>
        <v>No</v>
      </c>
      <c r="K679" s="27" t="str">
        <f>VLOOKUP(A679,'Medical Examinations'!$A$1:$L$2336,7,0)</f>
        <v>No</v>
      </c>
      <c r="L679" s="27">
        <f>VLOOKUP(A679,'Medical Examinations'!$A$1:$L$2336,10,0)</f>
        <v>0</v>
      </c>
      <c r="M679" s="27" t="str">
        <f>VLOOKUP(A679,'Medical Examinations'!$A$1:$L$2336,12,0)</f>
        <v>No</v>
      </c>
      <c r="N679" s="27" t="str">
        <f>VLOOKUP(A679,'Medical Examinations'!$A$1:$L$2336,8,0)</f>
        <v>No</v>
      </c>
      <c r="O679" s="29">
        <f>VLOOKUP(A679,'Hospitalisation Details'!$A$1:$T$2344,12,0)</f>
        <v>14630.52</v>
      </c>
      <c r="P679" s="29" t="str">
        <f>VLOOKUP(A679,'Hospitalisation Details'!$A$1:$T$2344,15,0)</f>
        <v>tier - 2</v>
      </c>
      <c r="Q679" s="29" t="str">
        <f>VLOOKUP(A679,'Hospitalisation Details'!$A$1:$T$2344,18,0)</f>
        <v>tier - 3</v>
      </c>
      <c r="R679" s="29" t="str">
        <f>VLOOKUP(A679,'Hospitalisation Details'!$A$1:$T$2344,20,0)</f>
        <v>R1011</v>
      </c>
    </row>
    <row r="680" spans="1:18">
      <c r="A680" t="s">
        <v>1689</v>
      </c>
      <c r="B680" s="22" t="str">
        <f>VLOOKUP(A680,'Customer Names'!A680:$E$2335,4,0)</f>
        <v>Lund</v>
      </c>
      <c r="C680" s="25">
        <f>VLOOKUP(A680,'Hospitalisation Details'!$A$1:$T$2344,9,0)</f>
        <v>24054</v>
      </c>
      <c r="D680" s="26">
        <f>VLOOKUP(A680,'Hospitalisation Details'!$A$1:$T$2344,10,0)</f>
        <v>57</v>
      </c>
      <c r="E680" s="26">
        <f>VLOOKUP(A680,'Hospitalisation Details'!$A$1:$T$2344,11,0)</f>
        <v>0</v>
      </c>
      <c r="F680" s="28">
        <f>VLOOKUP(A680,'Medical Examinations'!$A$1:$L$2336,2,0)</f>
        <v>35.5</v>
      </c>
      <c r="G680" s="28">
        <f>VLOOKUP(A680,'Medical Examinations'!$A$1:$L$2336,4,0)</f>
        <v>10.37</v>
      </c>
      <c r="H680" s="30" t="str">
        <f>VLOOKUP(A680,'Medical Examinations'!$A$1:$L$2336,3,0)</f>
        <v>Obesity</v>
      </c>
      <c r="I680" s="30" t="str">
        <f>VLOOKUP(A680,'Medical Examinations'!$A$1:$L$2336,5,0)</f>
        <v>Diabetes</v>
      </c>
      <c r="J680" s="27" t="str">
        <f>VLOOKUP(A680,'Medical Examinations'!$A$1:$L$2336,6,0)</f>
        <v>No</v>
      </c>
      <c r="K680" s="27" t="str">
        <f>VLOOKUP(A680,'Medical Examinations'!$A$1:$L$2336,7,0)</f>
        <v>No</v>
      </c>
      <c r="L680" s="27">
        <f>VLOOKUP(A680,'Medical Examinations'!$A$1:$L$2336,10,0)</f>
        <v>0</v>
      </c>
      <c r="M680" s="27" t="str">
        <f>VLOOKUP(A680,'Medical Examinations'!$A$1:$L$2336,12,0)</f>
        <v>No</v>
      </c>
      <c r="N680" s="27" t="str">
        <f>VLOOKUP(A680,'Medical Examinations'!$A$1:$L$2336,8,0)</f>
        <v>No</v>
      </c>
      <c r="O680" s="29">
        <f>VLOOKUP(A680,'Hospitalisation Details'!$A$1:$T$2344,12,0)</f>
        <v>14612.33</v>
      </c>
      <c r="P680" s="29" t="str">
        <f>VLOOKUP(A680,'Hospitalisation Details'!$A$1:$T$2344,15,0)</f>
        <v>tier - 2</v>
      </c>
      <c r="Q680" s="29" t="str">
        <f>VLOOKUP(A680,'Hospitalisation Details'!$A$1:$T$2344,18,0)</f>
        <v>tier - 3</v>
      </c>
      <c r="R680" s="29" t="str">
        <f>VLOOKUP(A680,'Hospitalisation Details'!$A$1:$T$2344,20,0)</f>
        <v>R1021</v>
      </c>
    </row>
    <row r="681" spans="1:18">
      <c r="A681" t="s">
        <v>1688</v>
      </c>
      <c r="B681" s="22" t="str">
        <f>VLOOKUP(A681,'Customer Names'!A681:$E$2335,4,0)</f>
        <v>Battaglino</v>
      </c>
      <c r="C681" s="25">
        <f>VLOOKUP(A681,'Hospitalisation Details'!$A$1:$T$2344,9,0)</f>
        <v>24671</v>
      </c>
      <c r="D681" s="26">
        <f>VLOOKUP(A681,'Hospitalisation Details'!$A$1:$T$2344,10,0)</f>
        <v>55</v>
      </c>
      <c r="E681" s="26">
        <f>VLOOKUP(A681,'Hospitalisation Details'!$A$1:$T$2344,11,0)</f>
        <v>0</v>
      </c>
      <c r="F681" s="28">
        <f>VLOOKUP(A681,'Medical Examinations'!$A$1:$L$2336,2,0)</f>
        <v>36.979999999999997</v>
      </c>
      <c r="G681" s="28">
        <f>VLOOKUP(A681,'Medical Examinations'!$A$1:$L$2336,4,0)</f>
        <v>9.56</v>
      </c>
      <c r="H681" s="30" t="str">
        <f>VLOOKUP(A681,'Medical Examinations'!$A$1:$L$2336,3,0)</f>
        <v>Obesity</v>
      </c>
      <c r="I681" s="30" t="str">
        <f>VLOOKUP(A681,'Medical Examinations'!$A$1:$L$2336,5,0)</f>
        <v>Diabetes</v>
      </c>
      <c r="J681" s="27" t="str">
        <f>VLOOKUP(A681,'Medical Examinations'!$A$1:$L$2336,6,0)</f>
        <v>yes</v>
      </c>
      <c r="K681" s="27" t="str">
        <f>VLOOKUP(A681,'Medical Examinations'!$A$1:$L$2336,7,0)</f>
        <v>No</v>
      </c>
      <c r="L681" s="27">
        <f>VLOOKUP(A681,'Medical Examinations'!$A$1:$L$2336,10,0)</f>
        <v>0</v>
      </c>
      <c r="M681" s="27" t="str">
        <f>VLOOKUP(A681,'Medical Examinations'!$A$1:$L$2336,12,0)</f>
        <v>No</v>
      </c>
      <c r="N681" s="27" t="str">
        <f>VLOOKUP(A681,'Medical Examinations'!$A$1:$L$2336,8,0)</f>
        <v>No</v>
      </c>
      <c r="O681" s="29">
        <f>VLOOKUP(A681,'Hospitalisation Details'!$A$1:$T$2344,12,0)</f>
        <v>14600.62</v>
      </c>
      <c r="P681" s="29" t="str">
        <f>VLOOKUP(A681,'Hospitalisation Details'!$A$1:$T$2344,15,0)</f>
        <v>tier - 2</v>
      </c>
      <c r="Q681" s="29" t="str">
        <f>VLOOKUP(A681,'Hospitalisation Details'!$A$1:$T$2344,18,0)</f>
        <v>tier - 3</v>
      </c>
      <c r="R681" s="29" t="str">
        <f>VLOOKUP(A681,'Hospitalisation Details'!$A$1:$T$2344,20,0)</f>
        <v>R1022</v>
      </c>
    </row>
    <row r="682" spans="1:18">
      <c r="A682" t="s">
        <v>1687</v>
      </c>
      <c r="B682" s="22" t="str">
        <f>VLOOKUP(A682,'Customer Names'!A682:$E$2335,4,0)</f>
        <v>Pena</v>
      </c>
      <c r="C682" s="25">
        <f>VLOOKUP(A682,'Hospitalisation Details'!$A$1:$T$2344,9,0)</f>
        <v>23298</v>
      </c>
      <c r="D682" s="26">
        <f>VLOOKUP(A682,'Hospitalisation Details'!$A$1:$T$2344,10,0)</f>
        <v>59</v>
      </c>
      <c r="E682" s="26">
        <f>VLOOKUP(A682,'Hospitalisation Details'!$A$1:$T$2344,11,0)</f>
        <v>3</v>
      </c>
      <c r="F682" s="28">
        <f>VLOOKUP(A682,'Medical Examinations'!$A$1:$L$2336,2,0)</f>
        <v>32.395000000000003</v>
      </c>
      <c r="G682" s="28">
        <f>VLOOKUP(A682,'Medical Examinations'!$A$1:$L$2336,4,0)</f>
        <v>8.23</v>
      </c>
      <c r="H682" s="30" t="str">
        <f>VLOOKUP(A682,'Medical Examinations'!$A$1:$L$2336,3,0)</f>
        <v>Obesity</v>
      </c>
      <c r="I682" s="30" t="str">
        <f>VLOOKUP(A682,'Medical Examinations'!$A$1:$L$2336,5,0)</f>
        <v>Diabetes</v>
      </c>
      <c r="J682" s="27" t="str">
        <f>VLOOKUP(A682,'Medical Examinations'!$A$1:$L$2336,6,0)</f>
        <v>yes</v>
      </c>
      <c r="K682" s="27" t="str">
        <f>VLOOKUP(A682,'Medical Examinations'!$A$1:$L$2336,7,0)</f>
        <v>No</v>
      </c>
      <c r="L682" s="27">
        <f>VLOOKUP(A682,'Medical Examinations'!$A$1:$L$2336,10,0)</f>
        <v>1</v>
      </c>
      <c r="M682" s="27" t="str">
        <f>VLOOKUP(A682,'Medical Examinations'!$A$1:$L$2336,12,0)</f>
        <v>No</v>
      </c>
      <c r="N682" s="27" t="str">
        <f>VLOOKUP(A682,'Medical Examinations'!$A$1:$L$2336,8,0)</f>
        <v>Yes</v>
      </c>
      <c r="O682" s="29">
        <f>VLOOKUP(A682,'Hospitalisation Details'!$A$1:$T$2344,12,0)</f>
        <v>14590.63</v>
      </c>
      <c r="P682" s="29" t="str">
        <f>VLOOKUP(A682,'Hospitalisation Details'!$A$1:$T$2344,15,0)</f>
        <v>tier - 2</v>
      </c>
      <c r="Q682" s="29" t="str">
        <f>VLOOKUP(A682,'Hospitalisation Details'!$A$1:$T$2344,18,0)</f>
        <v>tier - 1</v>
      </c>
      <c r="R682" s="29" t="str">
        <f>VLOOKUP(A682,'Hospitalisation Details'!$A$1:$T$2344,20,0)</f>
        <v>R1024</v>
      </c>
    </row>
    <row r="683" spans="1:18">
      <c r="A683" t="s">
        <v>1686</v>
      </c>
      <c r="B683" s="22" t="str">
        <f>VLOOKUP(A683,'Customer Names'!A683:$E$2335,4,0)</f>
        <v>Thomason</v>
      </c>
      <c r="C683" s="25">
        <f>VLOOKUP(A683,'Hospitalisation Details'!$A$1:$T$2344,9,0)</f>
        <v>22983</v>
      </c>
      <c r="D683" s="26">
        <f>VLOOKUP(A683,'Hospitalisation Details'!$A$1:$T$2344,10,0)</f>
        <v>60</v>
      </c>
      <c r="E683" s="26">
        <f>VLOOKUP(A683,'Hospitalisation Details'!$A$1:$T$2344,11,0)</f>
        <v>0</v>
      </c>
      <c r="F683" s="28">
        <f>VLOOKUP(A683,'Medical Examinations'!$A$1:$L$2336,2,0)</f>
        <v>32.729999999999997</v>
      </c>
      <c r="G683" s="28">
        <f>VLOOKUP(A683,'Medical Examinations'!$A$1:$L$2336,4,0)</f>
        <v>7.03</v>
      </c>
      <c r="H683" s="30" t="str">
        <f>VLOOKUP(A683,'Medical Examinations'!$A$1:$L$2336,3,0)</f>
        <v>Obesity</v>
      </c>
      <c r="I683" s="30" t="str">
        <f>VLOOKUP(A683,'Medical Examinations'!$A$1:$L$2336,5,0)</f>
        <v>Diabetes</v>
      </c>
      <c r="J683" s="27" t="str">
        <f>VLOOKUP(A683,'Medical Examinations'!$A$1:$L$2336,6,0)</f>
        <v>No</v>
      </c>
      <c r="K683" s="27" t="str">
        <f>VLOOKUP(A683,'Medical Examinations'!$A$1:$L$2336,7,0)</f>
        <v>No</v>
      </c>
      <c r="L683" s="27">
        <f>VLOOKUP(A683,'Medical Examinations'!$A$1:$L$2336,10,0)</f>
        <v>0</v>
      </c>
      <c r="M683" s="27" t="str">
        <f>VLOOKUP(A683,'Medical Examinations'!$A$1:$L$2336,12,0)</f>
        <v>No</v>
      </c>
      <c r="N683" s="27" t="str">
        <f>VLOOKUP(A683,'Medical Examinations'!$A$1:$L$2336,8,0)</f>
        <v>No</v>
      </c>
      <c r="O683" s="29">
        <f>VLOOKUP(A683,'Hospitalisation Details'!$A$1:$T$2344,12,0)</f>
        <v>14574.64</v>
      </c>
      <c r="P683" s="29" t="str">
        <f>VLOOKUP(A683,'Hospitalisation Details'!$A$1:$T$2344,15,0)</f>
        <v>tier - 2</v>
      </c>
      <c r="Q683" s="29" t="str">
        <f>VLOOKUP(A683,'Hospitalisation Details'!$A$1:$T$2344,18,0)</f>
        <v>tier - 1</v>
      </c>
      <c r="R683" s="29" t="str">
        <f>VLOOKUP(A683,'Hospitalisation Details'!$A$1:$T$2344,20,0)</f>
        <v>R1025</v>
      </c>
    </row>
    <row r="684" spans="1:18">
      <c r="A684" t="s">
        <v>1685</v>
      </c>
      <c r="B684" s="22" t="str">
        <f>VLOOKUP(A684,'Customer Names'!A684:$E$2335,4,0)</f>
        <v>Hancox</v>
      </c>
      <c r="C684" s="25">
        <f>VLOOKUP(A684,'Hospitalisation Details'!$A$1:$T$2344,9,0)</f>
        <v>36050</v>
      </c>
      <c r="D684" s="26">
        <f>VLOOKUP(A684,'Hospitalisation Details'!$A$1:$T$2344,10,0)</f>
        <v>24</v>
      </c>
      <c r="E684" s="26">
        <f>VLOOKUP(A684,'Hospitalisation Details'!$A$1:$T$2344,11,0)</f>
        <v>0</v>
      </c>
      <c r="F684" s="28">
        <f>VLOOKUP(A684,'Medical Examinations'!$A$1:$L$2336,2,0)</f>
        <v>20.52</v>
      </c>
      <c r="G684" s="28">
        <f>VLOOKUP(A684,'Medical Examinations'!$A$1:$L$2336,4,0)</f>
        <v>5.45</v>
      </c>
      <c r="H684" s="30" t="str">
        <f>VLOOKUP(A684,'Medical Examinations'!$A$1:$L$2336,3,0)</f>
        <v>Normal weight</v>
      </c>
      <c r="I684" s="30" t="str">
        <f>VLOOKUP(A684,'Medical Examinations'!$A$1:$L$2336,5,0)</f>
        <v>Normal</v>
      </c>
      <c r="J684" s="27" t="str">
        <f>VLOOKUP(A684,'Medical Examinations'!$A$1:$L$2336,6,0)</f>
        <v>No</v>
      </c>
      <c r="K684" s="27" t="str">
        <f>VLOOKUP(A684,'Medical Examinations'!$A$1:$L$2336,7,0)</f>
        <v>No</v>
      </c>
      <c r="L684" s="27">
        <f>VLOOKUP(A684,'Medical Examinations'!$A$1:$L$2336,10,0)</f>
        <v>1</v>
      </c>
      <c r="M684" s="27" t="str">
        <f>VLOOKUP(A684,'Medical Examinations'!$A$1:$L$2336,12,0)</f>
        <v>yes</v>
      </c>
      <c r="N684" s="27" t="str">
        <f>VLOOKUP(A684,'Medical Examinations'!$A$1:$L$2336,8,0)</f>
        <v>No</v>
      </c>
      <c r="O684" s="29">
        <f>VLOOKUP(A684,'Hospitalisation Details'!$A$1:$T$2344,12,0)</f>
        <v>14571.89</v>
      </c>
      <c r="P684" s="29" t="str">
        <f>VLOOKUP(A684,'Hospitalisation Details'!$A$1:$T$2344,15,0)</f>
        <v>tier - 2</v>
      </c>
      <c r="Q684" s="29" t="str">
        <f>VLOOKUP(A684,'Hospitalisation Details'!$A$1:$T$2344,18,0)</f>
        <v>tier - 1</v>
      </c>
      <c r="R684" s="29" t="str">
        <f>VLOOKUP(A684,'Hospitalisation Details'!$A$1:$T$2344,20,0)</f>
        <v>R1024</v>
      </c>
    </row>
    <row r="685" spans="1:18">
      <c r="A685" t="s">
        <v>1684</v>
      </c>
      <c r="B685" s="22" t="str">
        <f>VLOOKUP(A685,'Customer Names'!A685:$E$2335,4,0)</f>
        <v>Canarecci</v>
      </c>
      <c r="C685" s="25">
        <f>VLOOKUP(A685,'Hospitalisation Details'!$A$1:$T$2344,9,0)</f>
        <v>32703</v>
      </c>
      <c r="D685" s="26">
        <f>VLOOKUP(A685,'Hospitalisation Details'!$A$1:$T$2344,10,0)</f>
        <v>33</v>
      </c>
      <c r="E685" s="26">
        <f>VLOOKUP(A685,'Hospitalisation Details'!$A$1:$T$2344,11,0)</f>
        <v>3</v>
      </c>
      <c r="F685" s="28">
        <f>VLOOKUP(A685,'Medical Examinations'!$A$1:$L$2336,2,0)</f>
        <v>51.72</v>
      </c>
      <c r="G685" s="28">
        <f>VLOOKUP(A685,'Medical Examinations'!$A$1:$L$2336,4,0)</f>
        <v>5.76</v>
      </c>
      <c r="H685" s="30" t="str">
        <f>VLOOKUP(A685,'Medical Examinations'!$A$1:$L$2336,3,0)</f>
        <v>Obesity</v>
      </c>
      <c r="I685" s="30" t="str">
        <f>VLOOKUP(A685,'Medical Examinations'!$A$1:$L$2336,5,0)</f>
        <v>Pre-diabetes</v>
      </c>
      <c r="J685" s="27" t="str">
        <f>VLOOKUP(A685,'Medical Examinations'!$A$1:$L$2336,6,0)</f>
        <v>No</v>
      </c>
      <c r="K685" s="27" t="str">
        <f>VLOOKUP(A685,'Medical Examinations'!$A$1:$L$2336,7,0)</f>
        <v>No</v>
      </c>
      <c r="L685" s="27">
        <f>VLOOKUP(A685,'Medical Examinations'!$A$1:$L$2336,10,0)</f>
        <v>0</v>
      </c>
      <c r="M685" s="27" t="str">
        <f>VLOOKUP(A685,'Medical Examinations'!$A$1:$L$2336,12,0)</f>
        <v>No</v>
      </c>
      <c r="N685" s="27" t="str">
        <f>VLOOKUP(A685,'Medical Examinations'!$A$1:$L$2336,8,0)</f>
        <v>No</v>
      </c>
      <c r="O685" s="29">
        <f>VLOOKUP(A685,'Hospitalisation Details'!$A$1:$T$2344,12,0)</f>
        <v>14547.26</v>
      </c>
      <c r="P685" s="29" t="str">
        <f>VLOOKUP(A685,'Hospitalisation Details'!$A$1:$T$2344,15,0)</f>
        <v>tier - 2</v>
      </c>
      <c r="Q685" s="29" t="str">
        <f>VLOOKUP(A685,'Hospitalisation Details'!$A$1:$T$2344,18,0)</f>
        <v>tier - 3</v>
      </c>
      <c r="R685" s="29" t="str">
        <f>VLOOKUP(A685,'Hospitalisation Details'!$A$1:$T$2344,20,0)</f>
        <v>R1011</v>
      </c>
    </row>
    <row r="686" spans="1:18">
      <c r="A686" t="s">
        <v>1683</v>
      </c>
      <c r="B686" s="22" t="str">
        <f>VLOOKUP(A686,'Customer Names'!A686:$E$2335,4,0)</f>
        <v>Toupin</v>
      </c>
      <c r="C686" s="25">
        <f>VLOOKUP(A686,'Hospitalisation Details'!$A$1:$T$2344,9,0)</f>
        <v>32711</v>
      </c>
      <c r="D686" s="26">
        <f>VLOOKUP(A686,'Hospitalisation Details'!$A$1:$T$2344,10,0)</f>
        <v>33</v>
      </c>
      <c r="E686" s="26">
        <f>VLOOKUP(A686,'Hospitalisation Details'!$A$1:$T$2344,11,0)</f>
        <v>3</v>
      </c>
      <c r="F686" s="28">
        <f>VLOOKUP(A686,'Medical Examinations'!$A$1:$L$2336,2,0)</f>
        <v>50.2</v>
      </c>
      <c r="G686" s="28">
        <f>VLOOKUP(A686,'Medical Examinations'!$A$1:$L$2336,4,0)</f>
        <v>5.4</v>
      </c>
      <c r="H686" s="30" t="str">
        <f>VLOOKUP(A686,'Medical Examinations'!$A$1:$L$2336,3,0)</f>
        <v>Obesity</v>
      </c>
      <c r="I686" s="30" t="str">
        <f>VLOOKUP(A686,'Medical Examinations'!$A$1:$L$2336,5,0)</f>
        <v>Normal</v>
      </c>
      <c r="J686" s="27" t="str">
        <f>VLOOKUP(A686,'Medical Examinations'!$A$1:$L$2336,6,0)</f>
        <v>No</v>
      </c>
      <c r="K686" s="27" t="str">
        <f>VLOOKUP(A686,'Medical Examinations'!$A$1:$L$2336,7,0)</f>
        <v>No</v>
      </c>
      <c r="L686" s="27">
        <f>VLOOKUP(A686,'Medical Examinations'!$A$1:$L$2336,10,0)</f>
        <v>0</v>
      </c>
      <c r="M686" s="27" t="str">
        <f>VLOOKUP(A686,'Medical Examinations'!$A$1:$L$2336,12,0)</f>
        <v>No</v>
      </c>
      <c r="N686" s="27" t="str">
        <f>VLOOKUP(A686,'Medical Examinations'!$A$1:$L$2336,8,0)</f>
        <v>No</v>
      </c>
      <c r="O686" s="29">
        <f>VLOOKUP(A686,'Hospitalisation Details'!$A$1:$T$2344,12,0)</f>
        <v>14507.46</v>
      </c>
      <c r="P686" s="29" t="str">
        <f>VLOOKUP(A686,'Hospitalisation Details'!$A$1:$T$2344,15,0)</f>
        <v>tier - 2</v>
      </c>
      <c r="Q686" s="29" t="str">
        <f>VLOOKUP(A686,'Hospitalisation Details'!$A$1:$T$2344,18,0)</f>
        <v>tier - 3</v>
      </c>
      <c r="R686" s="29" t="str">
        <f>VLOOKUP(A686,'Hospitalisation Details'!$A$1:$T$2344,20,0)</f>
        <v>R1012</v>
      </c>
    </row>
    <row r="687" spans="1:18">
      <c r="A687" t="s">
        <v>1682</v>
      </c>
      <c r="B687" s="22" t="str">
        <f>VLOOKUP(A687,'Customer Names'!A687:$E$2335,4,0)</f>
        <v>Mulley</v>
      </c>
      <c r="C687" s="25">
        <f>VLOOKUP(A687,'Hospitalisation Details'!$A$1:$T$2344,9,0)</f>
        <v>29148</v>
      </c>
      <c r="D687" s="26">
        <f>VLOOKUP(A687,'Hospitalisation Details'!$A$1:$T$2344,10,0)</f>
        <v>43</v>
      </c>
      <c r="E687" s="26">
        <f>VLOOKUP(A687,'Hospitalisation Details'!$A$1:$T$2344,11,0)</f>
        <v>5</v>
      </c>
      <c r="F687" s="28">
        <f>VLOOKUP(A687,'Medical Examinations'!$A$1:$L$2336,2,0)</f>
        <v>25.52</v>
      </c>
      <c r="G687" s="28">
        <f>VLOOKUP(A687,'Medical Examinations'!$A$1:$L$2336,4,0)</f>
        <v>6.35</v>
      </c>
      <c r="H687" s="30" t="str">
        <f>VLOOKUP(A687,'Medical Examinations'!$A$1:$L$2336,3,0)</f>
        <v>Overweight</v>
      </c>
      <c r="I687" s="30" t="str">
        <f>VLOOKUP(A687,'Medical Examinations'!$A$1:$L$2336,5,0)</f>
        <v>Pre-diabetes</v>
      </c>
      <c r="J687" s="27" t="str">
        <f>VLOOKUP(A687,'Medical Examinations'!$A$1:$L$2336,6,0)</f>
        <v>No</v>
      </c>
      <c r="K687" s="27" t="str">
        <f>VLOOKUP(A687,'Medical Examinations'!$A$1:$L$2336,7,0)</f>
        <v>No</v>
      </c>
      <c r="L687" s="27">
        <f>VLOOKUP(A687,'Medical Examinations'!$A$1:$L$2336,10,0)</f>
        <v>1</v>
      </c>
      <c r="M687" s="27" t="str">
        <f>VLOOKUP(A687,'Medical Examinations'!$A$1:$L$2336,12,0)</f>
        <v>No</v>
      </c>
      <c r="N687" s="27" t="str">
        <f>VLOOKUP(A687,'Medical Examinations'!$A$1:$L$2336,8,0)</f>
        <v>Yes</v>
      </c>
      <c r="O687" s="29">
        <f>VLOOKUP(A687,'Hospitalisation Details'!$A$1:$T$2344,12,0)</f>
        <v>14478.33</v>
      </c>
      <c r="P687" s="29" t="str">
        <f>VLOOKUP(A687,'Hospitalisation Details'!$A$1:$T$2344,15,0)</f>
        <v>tier - 2</v>
      </c>
      <c r="Q687" s="29" t="str">
        <f>VLOOKUP(A687,'Hospitalisation Details'!$A$1:$T$2344,18,0)</f>
        <v>tier - 2</v>
      </c>
      <c r="R687" s="29" t="str">
        <f>VLOOKUP(A687,'Hospitalisation Details'!$A$1:$T$2344,20,0)</f>
        <v>R1013</v>
      </c>
    </row>
    <row r="688" spans="1:18">
      <c r="A688" t="s">
        <v>1681</v>
      </c>
      <c r="B688" s="22" t="str">
        <f>VLOOKUP(A688,'Customer Names'!A688:$E$2335,4,0)</f>
        <v>Parry</v>
      </c>
      <c r="C688" s="25">
        <f>VLOOKUP(A688,'Hospitalisation Details'!$A$1:$T$2344,9,0)</f>
        <v>21874</v>
      </c>
      <c r="D688" s="26">
        <f>VLOOKUP(A688,'Hospitalisation Details'!$A$1:$T$2344,10,0)</f>
        <v>63</v>
      </c>
      <c r="E688" s="26">
        <f>VLOOKUP(A688,'Hospitalisation Details'!$A$1:$T$2344,11,0)</f>
        <v>1</v>
      </c>
      <c r="F688" s="28">
        <f>VLOOKUP(A688,'Medical Examinations'!$A$1:$L$2336,2,0)</f>
        <v>35.200000000000003</v>
      </c>
      <c r="G688" s="28">
        <f>VLOOKUP(A688,'Medical Examinations'!$A$1:$L$2336,4,0)</f>
        <v>6.26</v>
      </c>
      <c r="H688" s="30" t="str">
        <f>VLOOKUP(A688,'Medical Examinations'!$A$1:$L$2336,3,0)</f>
        <v>Obesity</v>
      </c>
      <c r="I688" s="30" t="str">
        <f>VLOOKUP(A688,'Medical Examinations'!$A$1:$L$2336,5,0)</f>
        <v>Pre-diabetes</v>
      </c>
      <c r="J688" s="27" t="str">
        <f>VLOOKUP(A688,'Medical Examinations'!$A$1:$L$2336,6,0)</f>
        <v>yes</v>
      </c>
      <c r="K688" s="27" t="str">
        <f>VLOOKUP(A688,'Medical Examinations'!$A$1:$L$2336,7,0)</f>
        <v>No</v>
      </c>
      <c r="L688" s="27">
        <f>VLOOKUP(A688,'Medical Examinations'!$A$1:$L$2336,10,0)</f>
        <v>2</v>
      </c>
      <c r="M688" s="27" t="str">
        <f>VLOOKUP(A688,'Medical Examinations'!$A$1:$L$2336,12,0)</f>
        <v>No</v>
      </c>
      <c r="N688" s="27" t="str">
        <f>VLOOKUP(A688,'Medical Examinations'!$A$1:$L$2336,8,0)</f>
        <v>No</v>
      </c>
      <c r="O688" s="29">
        <f>VLOOKUP(A688,'Hospitalisation Details'!$A$1:$T$2344,12,0)</f>
        <v>14474.68</v>
      </c>
      <c r="P688" s="29" t="str">
        <f>VLOOKUP(A688,'Hospitalisation Details'!$A$1:$T$2344,15,0)</f>
        <v>tier - 2</v>
      </c>
      <c r="Q688" s="29" t="str">
        <f>VLOOKUP(A688,'Hospitalisation Details'!$A$1:$T$2344,18,0)</f>
        <v>tier - 2</v>
      </c>
      <c r="R688" s="29" t="str">
        <f>VLOOKUP(A688,'Hospitalisation Details'!$A$1:$T$2344,20,0)</f>
        <v>R1013</v>
      </c>
    </row>
    <row r="689" spans="1:18">
      <c r="A689" t="s">
        <v>1680</v>
      </c>
      <c r="B689" s="22" t="str">
        <f>VLOOKUP(A689,'Customer Names'!A689:$E$2335,4,0)</f>
        <v>Mason Cox</v>
      </c>
      <c r="C689" s="25">
        <f>VLOOKUP(A689,'Hospitalisation Details'!$A$1:$T$2344,9,0)</f>
        <v>28091</v>
      </c>
      <c r="D689" s="26">
        <f>VLOOKUP(A689,'Hospitalisation Details'!$A$1:$T$2344,10,0)</f>
        <v>46</v>
      </c>
      <c r="E689" s="26">
        <f>VLOOKUP(A689,'Hospitalisation Details'!$A$1:$T$2344,11,0)</f>
        <v>2</v>
      </c>
      <c r="F689" s="28">
        <f>VLOOKUP(A689,'Medical Examinations'!$A$1:$L$2336,2,0)</f>
        <v>41.26</v>
      </c>
      <c r="G689" s="28">
        <f>VLOOKUP(A689,'Medical Examinations'!$A$1:$L$2336,4,0)</f>
        <v>5.97</v>
      </c>
      <c r="H689" s="30" t="str">
        <f>VLOOKUP(A689,'Medical Examinations'!$A$1:$L$2336,3,0)</f>
        <v>Obesity</v>
      </c>
      <c r="I689" s="30" t="str">
        <f>VLOOKUP(A689,'Medical Examinations'!$A$1:$L$2336,5,0)</f>
        <v>Pre-diabetes</v>
      </c>
      <c r="J689" s="27" t="str">
        <f>VLOOKUP(A689,'Medical Examinations'!$A$1:$L$2336,6,0)</f>
        <v>yes</v>
      </c>
      <c r="K689" s="27" t="str">
        <f>VLOOKUP(A689,'Medical Examinations'!$A$1:$L$2336,7,0)</f>
        <v>No</v>
      </c>
      <c r="L689" s="27">
        <f>VLOOKUP(A689,'Medical Examinations'!$A$1:$L$2336,10,0)</f>
        <v>0</v>
      </c>
      <c r="M689" s="27" t="str">
        <f>VLOOKUP(A689,'Medical Examinations'!$A$1:$L$2336,12,0)</f>
        <v>No</v>
      </c>
      <c r="N689" s="27" t="str">
        <f>VLOOKUP(A689,'Medical Examinations'!$A$1:$L$2336,8,0)</f>
        <v>No</v>
      </c>
      <c r="O689" s="29">
        <f>VLOOKUP(A689,'Hospitalisation Details'!$A$1:$T$2344,12,0)</f>
        <v>14470.01</v>
      </c>
      <c r="P689" s="29" t="str">
        <f>VLOOKUP(A689,'Hospitalisation Details'!$A$1:$T$2344,15,0)</f>
        <v>tier - 2</v>
      </c>
      <c r="Q689" s="29" t="str">
        <f>VLOOKUP(A689,'Hospitalisation Details'!$A$1:$T$2344,18,0)</f>
        <v>tier - 3</v>
      </c>
      <c r="R689" s="29" t="str">
        <f>VLOOKUP(A689,'Hospitalisation Details'!$A$1:$T$2344,20,0)</f>
        <v>R1012</v>
      </c>
    </row>
    <row r="690" spans="1:18">
      <c r="A690" t="s">
        <v>1679</v>
      </c>
      <c r="B690" s="22" t="str">
        <f>VLOOKUP(A690,'Customer Names'!A690:$E$2335,4,0)</f>
        <v>Thompson</v>
      </c>
      <c r="C690" s="25">
        <f>VLOOKUP(A690,'Hospitalisation Details'!$A$1:$T$2344,9,0)</f>
        <v>35379</v>
      </c>
      <c r="D690" s="26">
        <f>VLOOKUP(A690,'Hospitalisation Details'!$A$1:$T$2344,10,0)</f>
        <v>26</v>
      </c>
      <c r="E690" s="26">
        <f>VLOOKUP(A690,'Hospitalisation Details'!$A$1:$T$2344,11,0)</f>
        <v>2</v>
      </c>
      <c r="F690" s="28">
        <f>VLOOKUP(A690,'Medical Examinations'!$A$1:$L$2336,2,0)</f>
        <v>17.195</v>
      </c>
      <c r="G690" s="28">
        <f>VLOOKUP(A690,'Medical Examinations'!$A$1:$L$2336,4,0)</f>
        <v>5.29</v>
      </c>
      <c r="H690" s="30" t="str">
        <f>VLOOKUP(A690,'Medical Examinations'!$A$1:$L$2336,3,0)</f>
        <v>Underweight</v>
      </c>
      <c r="I690" s="30" t="str">
        <f>VLOOKUP(A690,'Medical Examinations'!$A$1:$L$2336,5,0)</f>
        <v>Normal</v>
      </c>
      <c r="J690" s="27" t="str">
        <f>VLOOKUP(A690,'Medical Examinations'!$A$1:$L$2336,6,0)</f>
        <v>yes</v>
      </c>
      <c r="K690" s="27" t="str">
        <f>VLOOKUP(A690,'Medical Examinations'!$A$1:$L$2336,7,0)</f>
        <v>No</v>
      </c>
      <c r="L690" s="27">
        <f>VLOOKUP(A690,'Medical Examinations'!$A$1:$L$2336,10,0)</f>
        <v>0</v>
      </c>
      <c r="M690" s="27" t="str">
        <f>VLOOKUP(A690,'Medical Examinations'!$A$1:$L$2336,12,0)</f>
        <v>yes</v>
      </c>
      <c r="N690" s="27" t="str">
        <f>VLOOKUP(A690,'Medical Examinations'!$A$1:$L$2336,8,0)</f>
        <v>No</v>
      </c>
      <c r="O690" s="29">
        <f>VLOOKUP(A690,'Hospitalisation Details'!$A$1:$T$2344,12,0)</f>
        <v>14455.64</v>
      </c>
      <c r="P690" s="29" t="str">
        <f>VLOOKUP(A690,'Hospitalisation Details'!$A$1:$T$2344,15,0)</f>
        <v>tier - 2</v>
      </c>
      <c r="Q690" s="29" t="str">
        <f>VLOOKUP(A690,'Hospitalisation Details'!$A$1:$T$2344,18,0)</f>
        <v>tier - 3</v>
      </c>
      <c r="R690" s="29" t="str">
        <f>VLOOKUP(A690,'Hospitalisation Details'!$A$1:$T$2344,20,0)</f>
        <v>R1024</v>
      </c>
    </row>
    <row r="691" spans="1:18">
      <c r="A691" t="s">
        <v>1678</v>
      </c>
      <c r="B691" s="22" t="str">
        <f>VLOOKUP(A691,'Customer Names'!A691:$E$2335,4,0)</f>
        <v>Nelson</v>
      </c>
      <c r="C691" s="25">
        <f>VLOOKUP(A691,'Hospitalisation Details'!$A$1:$T$2344,9,0)</f>
        <v>21765</v>
      </c>
      <c r="D691" s="26">
        <f>VLOOKUP(A691,'Hospitalisation Details'!$A$1:$T$2344,10,0)</f>
        <v>63</v>
      </c>
      <c r="E691" s="26">
        <f>VLOOKUP(A691,'Hospitalisation Details'!$A$1:$T$2344,11,0)</f>
        <v>0</v>
      </c>
      <c r="F691" s="28">
        <f>VLOOKUP(A691,'Medical Examinations'!$A$1:$L$2336,2,0)</f>
        <v>23.085000000000001</v>
      </c>
      <c r="G691" s="28">
        <f>VLOOKUP(A691,'Medical Examinations'!$A$1:$L$2336,4,0)</f>
        <v>4.2699999999999996</v>
      </c>
      <c r="H691" s="30" t="str">
        <f>VLOOKUP(A691,'Medical Examinations'!$A$1:$L$2336,3,0)</f>
        <v>Normal weight</v>
      </c>
      <c r="I691" s="30" t="str">
        <f>VLOOKUP(A691,'Medical Examinations'!$A$1:$L$2336,5,0)</f>
        <v>Normal</v>
      </c>
      <c r="J691" s="27" t="str">
        <f>VLOOKUP(A691,'Medical Examinations'!$A$1:$L$2336,6,0)</f>
        <v>yes</v>
      </c>
      <c r="K691" s="27" t="str">
        <f>VLOOKUP(A691,'Medical Examinations'!$A$1:$L$2336,7,0)</f>
        <v>No</v>
      </c>
      <c r="L691" s="27">
        <f>VLOOKUP(A691,'Medical Examinations'!$A$1:$L$2336,10,0)</f>
        <v>2</v>
      </c>
      <c r="M691" s="27" t="str">
        <f>VLOOKUP(A691,'Medical Examinations'!$A$1:$L$2336,12,0)</f>
        <v>No</v>
      </c>
      <c r="N691" s="27" t="str">
        <f>VLOOKUP(A691,'Medical Examinations'!$A$1:$L$2336,8,0)</f>
        <v>No</v>
      </c>
      <c r="O691" s="29">
        <f>VLOOKUP(A691,'Hospitalisation Details'!$A$1:$T$2344,12,0)</f>
        <v>14451.84</v>
      </c>
      <c r="P691" s="29" t="str">
        <f>VLOOKUP(A691,'Hospitalisation Details'!$A$1:$T$2344,15,0)</f>
        <v>tier - 2</v>
      </c>
      <c r="Q691" s="29" t="str">
        <f>VLOOKUP(A691,'Hospitalisation Details'!$A$1:$T$2344,18,0)</f>
        <v>tier - 3</v>
      </c>
      <c r="R691" s="29" t="str">
        <f>VLOOKUP(A691,'Hospitalisation Details'!$A$1:$T$2344,20,0)</f>
        <v>R1023</v>
      </c>
    </row>
    <row r="692" spans="1:18">
      <c r="A692" t="s">
        <v>1677</v>
      </c>
      <c r="B692" s="22" t="str">
        <f>VLOOKUP(A692,'Customer Names'!A692:$E$2335,4,0)</f>
        <v>Forte</v>
      </c>
      <c r="C692" s="25">
        <f>VLOOKUP(A692,'Hospitalisation Details'!$A$1:$T$2344,9,0)</f>
        <v>21730</v>
      </c>
      <c r="D692" s="26">
        <f>VLOOKUP(A692,'Hospitalisation Details'!$A$1:$T$2344,10,0)</f>
        <v>63</v>
      </c>
      <c r="E692" s="26">
        <f>VLOOKUP(A692,'Hospitalisation Details'!$A$1:$T$2344,11,0)</f>
        <v>0</v>
      </c>
      <c r="F692" s="28">
        <f>VLOOKUP(A692,'Medical Examinations'!$A$1:$L$2336,2,0)</f>
        <v>21.66</v>
      </c>
      <c r="G692" s="28">
        <f>VLOOKUP(A692,'Medical Examinations'!$A$1:$L$2336,4,0)</f>
        <v>5.2</v>
      </c>
      <c r="H692" s="30" t="str">
        <f>VLOOKUP(A692,'Medical Examinations'!$A$1:$L$2336,3,0)</f>
        <v>Normal weight</v>
      </c>
      <c r="I692" s="30" t="str">
        <f>VLOOKUP(A692,'Medical Examinations'!$A$1:$L$2336,5,0)</f>
        <v>Normal</v>
      </c>
      <c r="J692" s="27" t="str">
        <f>VLOOKUP(A692,'Medical Examinations'!$A$1:$L$2336,6,0)</f>
        <v>yes</v>
      </c>
      <c r="K692" s="27" t="str">
        <f>VLOOKUP(A692,'Medical Examinations'!$A$1:$L$2336,7,0)</f>
        <v>No</v>
      </c>
      <c r="L692" s="27">
        <f>VLOOKUP(A692,'Medical Examinations'!$A$1:$L$2336,10,0)</f>
        <v>2</v>
      </c>
      <c r="M692" s="27" t="str">
        <f>VLOOKUP(A692,'Medical Examinations'!$A$1:$L$2336,12,0)</f>
        <v>No</v>
      </c>
      <c r="N692" s="27" t="str">
        <f>VLOOKUP(A692,'Medical Examinations'!$A$1:$L$2336,8,0)</f>
        <v>No</v>
      </c>
      <c r="O692" s="29">
        <f>VLOOKUP(A692,'Hospitalisation Details'!$A$1:$T$2344,12,0)</f>
        <v>14449.85</v>
      </c>
      <c r="P692" s="29" t="str">
        <f>VLOOKUP(A692,'Hospitalisation Details'!$A$1:$T$2344,15,0)</f>
        <v>tier - 2</v>
      </c>
      <c r="Q692" s="29" t="str">
        <f>VLOOKUP(A692,'Hospitalisation Details'!$A$1:$T$2344,18,0)</f>
        <v>tier - 1</v>
      </c>
      <c r="R692" s="29" t="str">
        <f>VLOOKUP(A692,'Hospitalisation Details'!$A$1:$T$2344,20,0)</f>
        <v>R1024</v>
      </c>
    </row>
    <row r="693" spans="1:18">
      <c r="A693" t="s">
        <v>1676</v>
      </c>
      <c r="B693" s="22" t="str">
        <f>VLOOKUP(A693,'Customer Names'!A693:$E$2335,4,0)</f>
        <v>Corona Iturriaga</v>
      </c>
      <c r="C693" s="25">
        <f>VLOOKUP(A693,'Hospitalisation Details'!$A$1:$T$2344,9,0)</f>
        <v>24780</v>
      </c>
      <c r="D693" s="26">
        <f>VLOOKUP(A693,'Hospitalisation Details'!$A$1:$T$2344,10,0)</f>
        <v>55</v>
      </c>
      <c r="E693" s="26">
        <f>VLOOKUP(A693,'Hospitalisation Details'!$A$1:$T$2344,11,0)</f>
        <v>0</v>
      </c>
      <c r="F693" s="28">
        <f>VLOOKUP(A693,'Medical Examinations'!$A$1:$L$2336,2,0)</f>
        <v>36.47</v>
      </c>
      <c r="G693" s="28">
        <f>VLOOKUP(A693,'Medical Examinations'!$A$1:$L$2336,4,0)</f>
        <v>8.23</v>
      </c>
      <c r="H693" s="30" t="str">
        <f>VLOOKUP(A693,'Medical Examinations'!$A$1:$L$2336,3,0)</f>
        <v>Obesity</v>
      </c>
      <c r="I693" s="30" t="str">
        <f>VLOOKUP(A693,'Medical Examinations'!$A$1:$L$2336,5,0)</f>
        <v>Diabetes</v>
      </c>
      <c r="J693" s="27" t="str">
        <f>VLOOKUP(A693,'Medical Examinations'!$A$1:$L$2336,6,0)</f>
        <v>yes</v>
      </c>
      <c r="K693" s="27" t="str">
        <f>VLOOKUP(A693,'Medical Examinations'!$A$1:$L$2336,7,0)</f>
        <v>No</v>
      </c>
      <c r="L693" s="27">
        <f>VLOOKUP(A693,'Medical Examinations'!$A$1:$L$2336,10,0)</f>
        <v>0</v>
      </c>
      <c r="M693" s="27" t="str">
        <f>VLOOKUP(A693,'Medical Examinations'!$A$1:$L$2336,12,0)</f>
        <v>No</v>
      </c>
      <c r="N693" s="27" t="str">
        <f>VLOOKUP(A693,'Medical Examinations'!$A$1:$L$2336,8,0)</f>
        <v>No</v>
      </c>
      <c r="O693" s="29">
        <f>VLOOKUP(A693,'Hospitalisation Details'!$A$1:$T$2344,12,0)</f>
        <v>14427.63</v>
      </c>
      <c r="P693" s="29" t="str">
        <f>VLOOKUP(A693,'Hospitalisation Details'!$A$1:$T$2344,15,0)</f>
        <v>tier - 2</v>
      </c>
      <c r="Q693" s="29" t="str">
        <f>VLOOKUP(A693,'Hospitalisation Details'!$A$1:$T$2344,18,0)</f>
        <v>tier - 2</v>
      </c>
      <c r="R693" s="29" t="str">
        <f>VLOOKUP(A693,'Hospitalisation Details'!$A$1:$T$2344,20,0)</f>
        <v>R1021</v>
      </c>
    </row>
    <row r="694" spans="1:18">
      <c r="A694" t="s">
        <v>1675</v>
      </c>
      <c r="B694" s="22" t="str">
        <f>VLOOKUP(A694,'Customer Names'!A694:$E$2335,4,0)</f>
        <v>McCollum</v>
      </c>
      <c r="C694" s="25">
        <f>VLOOKUP(A694,'Hospitalisation Details'!$A$1:$T$2344,9,0)</f>
        <v>24699</v>
      </c>
      <c r="D694" s="26">
        <f>VLOOKUP(A694,'Hospitalisation Details'!$A$1:$T$2344,10,0)</f>
        <v>55</v>
      </c>
      <c r="E694" s="26">
        <f>VLOOKUP(A694,'Hospitalisation Details'!$A$1:$T$2344,11,0)</f>
        <v>0</v>
      </c>
      <c r="F694" s="28">
        <f>VLOOKUP(A694,'Medical Examinations'!$A$1:$L$2336,2,0)</f>
        <v>36.08</v>
      </c>
      <c r="G694" s="28">
        <f>VLOOKUP(A694,'Medical Examinations'!$A$1:$L$2336,4,0)</f>
        <v>10.33</v>
      </c>
      <c r="H694" s="30" t="str">
        <f>VLOOKUP(A694,'Medical Examinations'!$A$1:$L$2336,3,0)</f>
        <v>Obesity</v>
      </c>
      <c r="I694" s="30" t="str">
        <f>VLOOKUP(A694,'Medical Examinations'!$A$1:$L$2336,5,0)</f>
        <v>Diabetes</v>
      </c>
      <c r="J694" s="27" t="str">
        <f>VLOOKUP(A694,'Medical Examinations'!$A$1:$L$2336,6,0)</f>
        <v>yes</v>
      </c>
      <c r="K694" s="27" t="str">
        <f>VLOOKUP(A694,'Medical Examinations'!$A$1:$L$2336,7,0)</f>
        <v>No</v>
      </c>
      <c r="L694" s="27">
        <f>VLOOKUP(A694,'Medical Examinations'!$A$1:$L$2336,10,0)</f>
        <v>0</v>
      </c>
      <c r="M694" s="27" t="str">
        <f>VLOOKUP(A694,'Medical Examinations'!$A$1:$L$2336,12,0)</f>
        <v>No</v>
      </c>
      <c r="N694" s="27" t="str">
        <f>VLOOKUP(A694,'Medical Examinations'!$A$1:$L$2336,8,0)</f>
        <v>No</v>
      </c>
      <c r="O694" s="29">
        <f>VLOOKUP(A694,'Hospitalisation Details'!$A$1:$T$2344,12,0)</f>
        <v>14426.66</v>
      </c>
      <c r="P694" s="29" t="str">
        <f>VLOOKUP(A694,'Hospitalisation Details'!$A$1:$T$2344,15,0)</f>
        <v>tier - 2</v>
      </c>
      <c r="Q694" s="29" t="str">
        <f>VLOOKUP(A694,'Hospitalisation Details'!$A$1:$T$2344,18,0)</f>
        <v>tier - 2</v>
      </c>
      <c r="R694" s="29" t="str">
        <f>VLOOKUP(A694,'Hospitalisation Details'!$A$1:$T$2344,20,0)</f>
        <v>R1026</v>
      </c>
    </row>
    <row r="695" spans="1:18">
      <c r="A695" t="s">
        <v>1674</v>
      </c>
      <c r="B695" s="22" t="str">
        <f>VLOOKUP(A695,'Customer Names'!A695:$E$2335,4,0)</f>
        <v>Hevner</v>
      </c>
      <c r="C695" s="25">
        <f>VLOOKUP(A695,'Hospitalisation Details'!$A$1:$T$2344,9,0)</f>
        <v>36382</v>
      </c>
      <c r="D695" s="26">
        <f>VLOOKUP(A695,'Hospitalisation Details'!$A$1:$T$2344,10,0)</f>
        <v>23</v>
      </c>
      <c r="E695" s="26">
        <f>VLOOKUP(A695,'Hospitalisation Details'!$A$1:$T$2344,11,0)</f>
        <v>2</v>
      </c>
      <c r="F695" s="28">
        <f>VLOOKUP(A695,'Medical Examinations'!$A$1:$L$2336,2,0)</f>
        <v>23.18</v>
      </c>
      <c r="G695" s="28">
        <f>VLOOKUP(A695,'Medical Examinations'!$A$1:$L$2336,4,0)</f>
        <v>6.13</v>
      </c>
      <c r="H695" s="30" t="str">
        <f>VLOOKUP(A695,'Medical Examinations'!$A$1:$L$2336,3,0)</f>
        <v>Normal weight</v>
      </c>
      <c r="I695" s="30" t="str">
        <f>VLOOKUP(A695,'Medical Examinations'!$A$1:$L$2336,5,0)</f>
        <v>Pre-diabetes</v>
      </c>
      <c r="J695" s="27" t="str">
        <f>VLOOKUP(A695,'Medical Examinations'!$A$1:$L$2336,6,0)</f>
        <v>No</v>
      </c>
      <c r="K695" s="27" t="str">
        <f>VLOOKUP(A695,'Medical Examinations'!$A$1:$L$2336,7,0)</f>
        <v>No</v>
      </c>
      <c r="L695" s="27">
        <f>VLOOKUP(A695,'Medical Examinations'!$A$1:$L$2336,10,0)</f>
        <v>0</v>
      </c>
      <c r="M695" s="27" t="str">
        <f>VLOOKUP(A695,'Medical Examinations'!$A$1:$L$2336,12,0)</f>
        <v>No</v>
      </c>
      <c r="N695" s="27" t="str">
        <f>VLOOKUP(A695,'Medical Examinations'!$A$1:$L$2336,8,0)</f>
        <v>No</v>
      </c>
      <c r="O695" s="29">
        <f>VLOOKUP(A695,'Hospitalisation Details'!$A$1:$T$2344,12,0)</f>
        <v>14426.07</v>
      </c>
      <c r="P695" s="29" t="str">
        <f>VLOOKUP(A695,'Hospitalisation Details'!$A$1:$T$2344,15,0)</f>
        <v>tier - 2</v>
      </c>
      <c r="Q695" s="29" t="str">
        <f>VLOOKUP(A695,'Hospitalisation Details'!$A$1:$T$2344,18,0)</f>
        <v>tier - 1</v>
      </c>
      <c r="R695" s="29" t="str">
        <f>VLOOKUP(A695,'Hospitalisation Details'!$A$1:$T$2344,20,0)</f>
        <v>R1012</v>
      </c>
    </row>
    <row r="696" spans="1:18">
      <c r="A696" t="s">
        <v>1673</v>
      </c>
      <c r="B696" s="22" t="str">
        <f>VLOOKUP(A696,'Customer Names'!A696:$E$2335,4,0)</f>
        <v>Looi</v>
      </c>
      <c r="C696" s="25">
        <f>VLOOKUP(A696,'Hospitalisation Details'!$A$1:$T$2344,9,0)</f>
        <v>21448</v>
      </c>
      <c r="D696" s="26">
        <f>VLOOKUP(A696,'Hospitalisation Details'!$A$1:$T$2344,10,0)</f>
        <v>64</v>
      </c>
      <c r="E696" s="26">
        <f>VLOOKUP(A696,'Hospitalisation Details'!$A$1:$T$2344,11,0)</f>
        <v>1</v>
      </c>
      <c r="F696" s="28">
        <f>VLOOKUP(A696,'Medical Examinations'!$A$1:$L$2336,2,0)</f>
        <v>39.159999999999997</v>
      </c>
      <c r="G696" s="28">
        <f>VLOOKUP(A696,'Medical Examinations'!$A$1:$L$2336,4,0)</f>
        <v>8.08</v>
      </c>
      <c r="H696" s="30" t="str">
        <f>VLOOKUP(A696,'Medical Examinations'!$A$1:$L$2336,3,0)</f>
        <v>Obesity</v>
      </c>
      <c r="I696" s="30" t="str">
        <f>VLOOKUP(A696,'Medical Examinations'!$A$1:$L$2336,5,0)</f>
        <v>Diabetes</v>
      </c>
      <c r="J696" s="27" t="str">
        <f>VLOOKUP(A696,'Medical Examinations'!$A$1:$L$2336,6,0)</f>
        <v>No</v>
      </c>
      <c r="K696" s="27" t="str">
        <f>VLOOKUP(A696,'Medical Examinations'!$A$1:$L$2336,7,0)</f>
        <v>No</v>
      </c>
      <c r="L696" s="27">
        <f>VLOOKUP(A696,'Medical Examinations'!$A$1:$L$2336,10,0)</f>
        <v>3</v>
      </c>
      <c r="M696" s="27" t="str">
        <f>VLOOKUP(A696,'Medical Examinations'!$A$1:$L$2336,12,0)</f>
        <v>No</v>
      </c>
      <c r="N696" s="27" t="str">
        <f>VLOOKUP(A696,'Medical Examinations'!$A$1:$L$2336,8,0)</f>
        <v>No</v>
      </c>
      <c r="O696" s="29">
        <f>VLOOKUP(A696,'Hospitalisation Details'!$A$1:$T$2344,12,0)</f>
        <v>14418.28</v>
      </c>
      <c r="P696" s="29" t="str">
        <f>VLOOKUP(A696,'Hospitalisation Details'!$A$1:$T$2344,15,0)</f>
        <v>tier - 2</v>
      </c>
      <c r="Q696" s="29" t="str">
        <f>VLOOKUP(A696,'Hospitalisation Details'!$A$1:$T$2344,18,0)</f>
        <v>tier - 3</v>
      </c>
      <c r="R696" s="29" t="str">
        <f>VLOOKUP(A696,'Hospitalisation Details'!$A$1:$T$2344,20,0)</f>
        <v>R1013</v>
      </c>
    </row>
    <row r="697" spans="1:18">
      <c r="A697" t="s">
        <v>1672</v>
      </c>
      <c r="B697" s="22" t="str">
        <f>VLOOKUP(A697,'Customer Names'!A697:$E$2335,4,0)</f>
        <v>Power</v>
      </c>
      <c r="C697" s="25">
        <f>VLOOKUP(A697,'Hospitalisation Details'!$A$1:$T$2344,9,0)</f>
        <v>21395</v>
      </c>
      <c r="D697" s="26">
        <f>VLOOKUP(A697,'Hospitalisation Details'!$A$1:$T$2344,10,0)</f>
        <v>64</v>
      </c>
      <c r="E697" s="26">
        <f>VLOOKUP(A697,'Hospitalisation Details'!$A$1:$T$2344,11,0)</f>
        <v>0</v>
      </c>
      <c r="F697" s="28">
        <f>VLOOKUP(A697,'Medical Examinations'!$A$1:$L$2336,2,0)</f>
        <v>38.19</v>
      </c>
      <c r="G697" s="28">
        <f>VLOOKUP(A697,'Medical Examinations'!$A$1:$L$2336,4,0)</f>
        <v>10.49</v>
      </c>
      <c r="H697" s="30" t="str">
        <f>VLOOKUP(A697,'Medical Examinations'!$A$1:$L$2336,3,0)</f>
        <v>Obesity</v>
      </c>
      <c r="I697" s="30" t="str">
        <f>VLOOKUP(A697,'Medical Examinations'!$A$1:$L$2336,5,0)</f>
        <v>Diabetes</v>
      </c>
      <c r="J697" s="27" t="str">
        <f>VLOOKUP(A697,'Medical Examinations'!$A$1:$L$2336,6,0)</f>
        <v>No</v>
      </c>
      <c r="K697" s="27" t="str">
        <f>VLOOKUP(A697,'Medical Examinations'!$A$1:$L$2336,7,0)</f>
        <v>No</v>
      </c>
      <c r="L697" s="27">
        <f>VLOOKUP(A697,'Medical Examinations'!$A$1:$L$2336,10,0)</f>
        <v>3</v>
      </c>
      <c r="M697" s="27" t="str">
        <f>VLOOKUP(A697,'Medical Examinations'!$A$1:$L$2336,12,0)</f>
        <v>No</v>
      </c>
      <c r="N697" s="27" t="str">
        <f>VLOOKUP(A697,'Medical Examinations'!$A$1:$L$2336,8,0)</f>
        <v>No</v>
      </c>
      <c r="O697" s="29">
        <f>VLOOKUP(A697,'Hospitalisation Details'!$A$1:$T$2344,12,0)</f>
        <v>14410.93</v>
      </c>
      <c r="P697" s="29" t="str">
        <f>VLOOKUP(A697,'Hospitalisation Details'!$A$1:$T$2344,15,0)</f>
        <v>tier - 2</v>
      </c>
      <c r="Q697" s="29" t="str">
        <f>VLOOKUP(A697,'Hospitalisation Details'!$A$1:$T$2344,18,0)</f>
        <v>tier - 2</v>
      </c>
      <c r="R697" s="29" t="str">
        <f>VLOOKUP(A697,'Hospitalisation Details'!$A$1:$T$2344,20,0)</f>
        <v>R1016</v>
      </c>
    </row>
    <row r="698" spans="1:18">
      <c r="A698" t="s">
        <v>1671</v>
      </c>
      <c r="B698" s="22" t="str">
        <f>VLOOKUP(A698,'Customer Names'!A698:$E$2335,4,0)</f>
        <v>Routon</v>
      </c>
      <c r="C698" s="25">
        <f>VLOOKUP(A698,'Hospitalisation Details'!$A$1:$T$2344,9,0)</f>
        <v>21442</v>
      </c>
      <c r="D698" s="26">
        <f>VLOOKUP(A698,'Hospitalisation Details'!$A$1:$T$2344,10,0)</f>
        <v>64</v>
      </c>
      <c r="E698" s="26">
        <f>VLOOKUP(A698,'Hospitalisation Details'!$A$1:$T$2344,11,0)</f>
        <v>0</v>
      </c>
      <c r="F698" s="28">
        <f>VLOOKUP(A698,'Medical Examinations'!$A$1:$L$2336,2,0)</f>
        <v>26.41</v>
      </c>
      <c r="G698" s="28">
        <f>VLOOKUP(A698,'Medical Examinations'!$A$1:$L$2336,4,0)</f>
        <v>8.11</v>
      </c>
      <c r="H698" s="30" t="str">
        <f>VLOOKUP(A698,'Medical Examinations'!$A$1:$L$2336,3,0)</f>
        <v>Overweight</v>
      </c>
      <c r="I698" s="30" t="str">
        <f>VLOOKUP(A698,'Medical Examinations'!$A$1:$L$2336,5,0)</f>
        <v>Diabetes</v>
      </c>
      <c r="J698" s="27" t="str">
        <f>VLOOKUP(A698,'Medical Examinations'!$A$1:$L$2336,6,0)</f>
        <v>No</v>
      </c>
      <c r="K698" s="27" t="str">
        <f>VLOOKUP(A698,'Medical Examinations'!$A$1:$L$2336,7,0)</f>
        <v>No</v>
      </c>
      <c r="L698" s="27">
        <f>VLOOKUP(A698,'Medical Examinations'!$A$1:$L$2336,10,0)</f>
        <v>3</v>
      </c>
      <c r="M698" s="27" t="str">
        <f>VLOOKUP(A698,'Medical Examinations'!$A$1:$L$2336,12,0)</f>
        <v>No</v>
      </c>
      <c r="N698" s="27" t="str">
        <f>VLOOKUP(A698,'Medical Examinations'!$A$1:$L$2336,8,0)</f>
        <v>No</v>
      </c>
      <c r="O698" s="29">
        <f>VLOOKUP(A698,'Hospitalisation Details'!$A$1:$T$2344,12,0)</f>
        <v>14394.56</v>
      </c>
      <c r="P698" s="29" t="str">
        <f>VLOOKUP(A698,'Hospitalisation Details'!$A$1:$T$2344,15,0)</f>
        <v>tier - 2</v>
      </c>
      <c r="Q698" s="29" t="str">
        <f>VLOOKUP(A698,'Hospitalisation Details'!$A$1:$T$2344,18,0)</f>
        <v>tier - 1</v>
      </c>
      <c r="R698" s="29" t="str">
        <f>VLOOKUP(A698,'Hospitalisation Details'!$A$1:$T$2344,20,0)</f>
        <v>R1018</v>
      </c>
    </row>
    <row r="699" spans="1:18">
      <c r="A699" t="s">
        <v>1670</v>
      </c>
      <c r="B699" s="22" t="str">
        <f>VLOOKUP(A699,'Customer Names'!A699:$E$2335,4,0)</f>
        <v>Dochelli</v>
      </c>
      <c r="C699" s="25">
        <f>VLOOKUP(A699,'Hospitalisation Details'!$A$1:$T$2344,9,0)</f>
        <v>23915</v>
      </c>
      <c r="D699" s="26">
        <f>VLOOKUP(A699,'Hospitalisation Details'!$A$1:$T$2344,10,0)</f>
        <v>57</v>
      </c>
      <c r="E699" s="26">
        <f>VLOOKUP(A699,'Hospitalisation Details'!$A$1:$T$2344,11,0)</f>
        <v>4</v>
      </c>
      <c r="F699" s="28">
        <f>VLOOKUP(A699,'Medical Examinations'!$A$1:$L$2336,2,0)</f>
        <v>28.785</v>
      </c>
      <c r="G699" s="28">
        <f>VLOOKUP(A699,'Medical Examinations'!$A$1:$L$2336,4,0)</f>
        <v>6.6</v>
      </c>
      <c r="H699" s="30" t="str">
        <f>VLOOKUP(A699,'Medical Examinations'!$A$1:$L$2336,3,0)</f>
        <v>Overweight</v>
      </c>
      <c r="I699" s="30" t="str">
        <f>VLOOKUP(A699,'Medical Examinations'!$A$1:$L$2336,5,0)</f>
        <v>Diabetes</v>
      </c>
      <c r="J699" s="27" t="str">
        <f>VLOOKUP(A699,'Medical Examinations'!$A$1:$L$2336,6,0)</f>
        <v>No</v>
      </c>
      <c r="K699" s="27" t="str">
        <f>VLOOKUP(A699,'Medical Examinations'!$A$1:$L$2336,7,0)</f>
        <v>No</v>
      </c>
      <c r="L699" s="27">
        <f>VLOOKUP(A699,'Medical Examinations'!$A$1:$L$2336,10,0)</f>
        <v>0</v>
      </c>
      <c r="M699" s="27" t="str">
        <f>VLOOKUP(A699,'Medical Examinations'!$A$1:$L$2336,12,0)</f>
        <v>No</v>
      </c>
      <c r="N699" s="27" t="str">
        <f>VLOOKUP(A699,'Medical Examinations'!$A$1:$L$2336,8,0)</f>
        <v>No</v>
      </c>
      <c r="O699" s="29">
        <f>VLOOKUP(A699,'Hospitalisation Details'!$A$1:$T$2344,12,0)</f>
        <v>14394.4</v>
      </c>
      <c r="P699" s="29" t="str">
        <f>VLOOKUP(A699,'Hospitalisation Details'!$A$1:$T$2344,15,0)</f>
        <v>tier - 2</v>
      </c>
      <c r="Q699" s="29" t="str">
        <f>VLOOKUP(A699,'Hospitalisation Details'!$A$1:$T$2344,18,0)</f>
        <v>tier - 3</v>
      </c>
      <c r="R699" s="29" t="str">
        <f>VLOOKUP(A699,'Hospitalisation Details'!$A$1:$T$2344,20,0)</f>
        <v>R1024</v>
      </c>
    </row>
    <row r="700" spans="1:18">
      <c r="A700" t="s">
        <v>1669</v>
      </c>
      <c r="B700" s="22" t="str">
        <f>VLOOKUP(A700,'Customer Names'!A700:$E$2335,4,0)</f>
        <v>Gillespie</v>
      </c>
      <c r="C700" s="25">
        <f>VLOOKUP(A700,'Hospitalisation Details'!$A$1:$T$2344,9,0)</f>
        <v>23208</v>
      </c>
      <c r="D700" s="26">
        <f>VLOOKUP(A700,'Hospitalisation Details'!$A$1:$T$2344,10,0)</f>
        <v>59</v>
      </c>
      <c r="E700" s="26">
        <f>VLOOKUP(A700,'Hospitalisation Details'!$A$1:$T$2344,11,0)</f>
        <v>3</v>
      </c>
      <c r="F700" s="28">
        <f>VLOOKUP(A700,'Medical Examinations'!$A$1:$L$2336,2,0)</f>
        <v>26.695</v>
      </c>
      <c r="G700" s="28">
        <f>VLOOKUP(A700,'Medical Examinations'!$A$1:$L$2336,4,0)</f>
        <v>10.14</v>
      </c>
      <c r="H700" s="30" t="str">
        <f>VLOOKUP(A700,'Medical Examinations'!$A$1:$L$2336,3,0)</f>
        <v>Overweight</v>
      </c>
      <c r="I700" s="30" t="str">
        <f>VLOOKUP(A700,'Medical Examinations'!$A$1:$L$2336,5,0)</f>
        <v>Diabetes</v>
      </c>
      <c r="J700" s="27" t="str">
        <f>VLOOKUP(A700,'Medical Examinations'!$A$1:$L$2336,6,0)</f>
        <v>yes</v>
      </c>
      <c r="K700" s="27" t="str">
        <f>VLOOKUP(A700,'Medical Examinations'!$A$1:$L$2336,7,0)</f>
        <v>No</v>
      </c>
      <c r="L700" s="27">
        <f>VLOOKUP(A700,'Medical Examinations'!$A$1:$L$2336,10,0)</f>
        <v>1</v>
      </c>
      <c r="M700" s="27" t="str">
        <f>VLOOKUP(A700,'Medical Examinations'!$A$1:$L$2336,12,0)</f>
        <v>No</v>
      </c>
      <c r="N700" s="27" t="str">
        <f>VLOOKUP(A700,'Medical Examinations'!$A$1:$L$2336,8,0)</f>
        <v>Yes</v>
      </c>
      <c r="O700" s="29">
        <f>VLOOKUP(A700,'Hospitalisation Details'!$A$1:$T$2344,12,0)</f>
        <v>14382.71</v>
      </c>
      <c r="P700" s="29" t="str">
        <f>VLOOKUP(A700,'Hospitalisation Details'!$A$1:$T$2344,15,0)</f>
        <v>tier - 2</v>
      </c>
      <c r="Q700" s="29" t="str">
        <f>VLOOKUP(A700,'Hospitalisation Details'!$A$1:$T$2344,18,0)</f>
        <v>tier - 2</v>
      </c>
      <c r="R700" s="29" t="str">
        <f>VLOOKUP(A700,'Hospitalisation Details'!$A$1:$T$2344,20,0)</f>
        <v>R1012</v>
      </c>
    </row>
    <row r="701" spans="1:18">
      <c r="A701" t="s">
        <v>1668</v>
      </c>
      <c r="B701" s="22" t="str">
        <f>VLOOKUP(A701,'Customer Names'!A701:$E$2335,4,0)</f>
        <v>Oskvig</v>
      </c>
      <c r="C701" s="25">
        <f>VLOOKUP(A701,'Hospitalisation Details'!$A$1:$T$2344,9,0)</f>
        <v>32463</v>
      </c>
      <c r="D701" s="26">
        <f>VLOOKUP(A701,'Hospitalisation Details'!$A$1:$T$2344,10,0)</f>
        <v>34</v>
      </c>
      <c r="E701" s="26">
        <f>VLOOKUP(A701,'Hospitalisation Details'!$A$1:$T$2344,11,0)</f>
        <v>1</v>
      </c>
      <c r="F701" s="28">
        <f>VLOOKUP(A701,'Medical Examinations'!$A$1:$L$2336,2,0)</f>
        <v>32.799999999999997</v>
      </c>
      <c r="G701" s="28">
        <f>VLOOKUP(A701,'Medical Examinations'!$A$1:$L$2336,4,0)</f>
        <v>6.06</v>
      </c>
      <c r="H701" s="30" t="str">
        <f>VLOOKUP(A701,'Medical Examinations'!$A$1:$L$2336,3,0)</f>
        <v>Obesity</v>
      </c>
      <c r="I701" s="30" t="str">
        <f>VLOOKUP(A701,'Medical Examinations'!$A$1:$L$2336,5,0)</f>
        <v>Pre-diabetes</v>
      </c>
      <c r="J701" s="27" t="str">
        <f>VLOOKUP(A701,'Medical Examinations'!$A$1:$L$2336,6,0)</f>
        <v>yes</v>
      </c>
      <c r="K701" s="27" t="str">
        <f>VLOOKUP(A701,'Medical Examinations'!$A$1:$L$2336,7,0)</f>
        <v>No</v>
      </c>
      <c r="L701" s="27">
        <f>VLOOKUP(A701,'Medical Examinations'!$A$1:$L$2336,10,0)</f>
        <v>1</v>
      </c>
      <c r="M701" s="27" t="str">
        <f>VLOOKUP(A701,'Medical Examinations'!$A$1:$L$2336,12,0)</f>
        <v>No</v>
      </c>
      <c r="N701" s="27" t="str">
        <f>VLOOKUP(A701,'Medical Examinations'!$A$1:$L$2336,8,0)</f>
        <v>No</v>
      </c>
      <c r="O701" s="29">
        <f>VLOOKUP(A701,'Hospitalisation Details'!$A$1:$T$2344,12,0)</f>
        <v>14358.36</v>
      </c>
      <c r="P701" s="29" t="str">
        <f>VLOOKUP(A701,'Hospitalisation Details'!$A$1:$T$2344,15,0)</f>
        <v>tier - 2</v>
      </c>
      <c r="Q701" s="29" t="str">
        <f>VLOOKUP(A701,'Hospitalisation Details'!$A$1:$T$2344,18,0)</f>
        <v>tier - 2</v>
      </c>
      <c r="R701" s="29" t="str">
        <f>VLOOKUP(A701,'Hospitalisation Details'!$A$1:$T$2344,20,0)</f>
        <v>R1011</v>
      </c>
    </row>
    <row r="702" spans="1:18">
      <c r="A702" t="s">
        <v>1667</v>
      </c>
      <c r="B702" s="22" t="str">
        <f>VLOOKUP(A702,'Customer Names'!A702:$E$2335,4,0)</f>
        <v>Holland-Stergar</v>
      </c>
      <c r="C702" s="25">
        <f>VLOOKUP(A702,'Hospitalisation Details'!$A$1:$T$2344,9,0)</f>
        <v>24755</v>
      </c>
      <c r="D702" s="26">
        <f>VLOOKUP(A702,'Hospitalisation Details'!$A$1:$T$2344,10,0)</f>
        <v>55</v>
      </c>
      <c r="E702" s="26">
        <f>VLOOKUP(A702,'Hospitalisation Details'!$A$1:$T$2344,11,0)</f>
        <v>0</v>
      </c>
      <c r="F702" s="28">
        <f>VLOOKUP(A702,'Medical Examinations'!$A$1:$L$2336,2,0)</f>
        <v>35.869999999999997</v>
      </c>
      <c r="G702" s="28">
        <f>VLOOKUP(A702,'Medical Examinations'!$A$1:$L$2336,4,0)</f>
        <v>9.91</v>
      </c>
      <c r="H702" s="30" t="str">
        <f>VLOOKUP(A702,'Medical Examinations'!$A$1:$L$2336,3,0)</f>
        <v>Obesity</v>
      </c>
      <c r="I702" s="30" t="str">
        <f>VLOOKUP(A702,'Medical Examinations'!$A$1:$L$2336,5,0)</f>
        <v>Diabetes</v>
      </c>
      <c r="J702" s="27" t="str">
        <f>VLOOKUP(A702,'Medical Examinations'!$A$1:$L$2336,6,0)</f>
        <v>yes</v>
      </c>
      <c r="K702" s="27" t="str">
        <f>VLOOKUP(A702,'Medical Examinations'!$A$1:$L$2336,7,0)</f>
        <v>No</v>
      </c>
      <c r="L702" s="27">
        <f>VLOOKUP(A702,'Medical Examinations'!$A$1:$L$2336,10,0)</f>
        <v>0</v>
      </c>
      <c r="M702" s="27" t="str">
        <f>VLOOKUP(A702,'Medical Examinations'!$A$1:$L$2336,12,0)</f>
        <v>No</v>
      </c>
      <c r="N702" s="27" t="str">
        <f>VLOOKUP(A702,'Medical Examinations'!$A$1:$L$2336,8,0)</f>
        <v>No</v>
      </c>
      <c r="O702" s="29">
        <f>VLOOKUP(A702,'Hospitalisation Details'!$A$1:$T$2344,12,0)</f>
        <v>14355.43</v>
      </c>
      <c r="P702" s="29" t="str">
        <f>VLOOKUP(A702,'Hospitalisation Details'!$A$1:$T$2344,15,0)</f>
        <v>tier - 2</v>
      </c>
      <c r="Q702" s="29" t="str">
        <f>VLOOKUP(A702,'Hospitalisation Details'!$A$1:$T$2344,18,0)</f>
        <v>tier - 1</v>
      </c>
      <c r="R702" s="29" t="str">
        <f>VLOOKUP(A702,'Hospitalisation Details'!$A$1:$T$2344,20,0)</f>
        <v>R1026</v>
      </c>
    </row>
    <row r="703" spans="1:18">
      <c r="A703" t="s">
        <v>1666</v>
      </c>
      <c r="B703" s="22" t="str">
        <f>VLOOKUP(A703,'Customer Names'!A703:$E$2335,4,0)</f>
        <v>Arai</v>
      </c>
      <c r="C703" s="25">
        <f>VLOOKUP(A703,'Hospitalisation Details'!$A$1:$T$2344,9,0)</f>
        <v>21908</v>
      </c>
      <c r="D703" s="26">
        <f>VLOOKUP(A703,'Hospitalisation Details'!$A$1:$T$2344,10,0)</f>
        <v>63</v>
      </c>
      <c r="E703" s="26">
        <f>VLOOKUP(A703,'Hospitalisation Details'!$A$1:$T$2344,11,0)</f>
        <v>1</v>
      </c>
      <c r="F703" s="28">
        <f>VLOOKUP(A703,'Medical Examinations'!$A$1:$L$2336,2,0)</f>
        <v>21.66</v>
      </c>
      <c r="G703" s="28">
        <f>VLOOKUP(A703,'Medical Examinations'!$A$1:$L$2336,4,0)</f>
        <v>4.1399999999999997</v>
      </c>
      <c r="H703" s="30" t="str">
        <f>VLOOKUP(A703,'Medical Examinations'!$A$1:$L$2336,3,0)</f>
        <v>Normal weight</v>
      </c>
      <c r="I703" s="30" t="str">
        <f>VLOOKUP(A703,'Medical Examinations'!$A$1:$L$2336,5,0)</f>
        <v>Normal</v>
      </c>
      <c r="J703" s="27" t="str">
        <f>VLOOKUP(A703,'Medical Examinations'!$A$1:$L$2336,6,0)</f>
        <v>yes</v>
      </c>
      <c r="K703" s="27" t="str">
        <f>VLOOKUP(A703,'Medical Examinations'!$A$1:$L$2336,7,0)</f>
        <v>No</v>
      </c>
      <c r="L703" s="27">
        <f>VLOOKUP(A703,'Medical Examinations'!$A$1:$L$2336,10,0)</f>
        <v>2</v>
      </c>
      <c r="M703" s="27" t="str">
        <f>VLOOKUP(A703,'Medical Examinations'!$A$1:$L$2336,12,0)</f>
        <v>No</v>
      </c>
      <c r="N703" s="27" t="str">
        <f>VLOOKUP(A703,'Medical Examinations'!$A$1:$L$2336,8,0)</f>
        <v>No</v>
      </c>
      <c r="O703" s="29">
        <f>VLOOKUP(A703,'Hospitalisation Details'!$A$1:$T$2344,12,0)</f>
        <v>14349.85</v>
      </c>
      <c r="P703" s="29" t="str">
        <f>VLOOKUP(A703,'Hospitalisation Details'!$A$1:$T$2344,15,0)</f>
        <v>tier - 2</v>
      </c>
      <c r="Q703" s="29" t="str">
        <f>VLOOKUP(A703,'Hospitalisation Details'!$A$1:$T$2344,18,0)</f>
        <v>tier - 2</v>
      </c>
      <c r="R703" s="29" t="str">
        <f>VLOOKUP(A703,'Hospitalisation Details'!$A$1:$T$2344,20,0)</f>
        <v>R1012</v>
      </c>
    </row>
    <row r="704" spans="1:18">
      <c r="A704" t="s">
        <v>1665</v>
      </c>
      <c r="B704" s="22" t="str">
        <f>VLOOKUP(A704,'Customer Names'!A704:$E$2335,4,0)</f>
        <v>Olausson</v>
      </c>
      <c r="C704" s="25">
        <f>VLOOKUP(A704,'Hospitalisation Details'!$A$1:$T$2344,9,0)</f>
        <v>25472</v>
      </c>
      <c r="D704" s="26">
        <f>VLOOKUP(A704,'Hospitalisation Details'!$A$1:$T$2344,10,0)</f>
        <v>53</v>
      </c>
      <c r="E704" s="26">
        <f>VLOOKUP(A704,'Hospitalisation Details'!$A$1:$T$2344,11,0)</f>
        <v>0</v>
      </c>
      <c r="F704" s="28">
        <f>VLOOKUP(A704,'Medical Examinations'!$A$1:$L$2336,2,0)</f>
        <v>37.72</v>
      </c>
      <c r="G704" s="28">
        <f>VLOOKUP(A704,'Medical Examinations'!$A$1:$L$2336,4,0)</f>
        <v>4.38</v>
      </c>
      <c r="H704" s="30" t="str">
        <f>VLOOKUP(A704,'Medical Examinations'!$A$1:$L$2336,3,0)</f>
        <v>Obesity</v>
      </c>
      <c r="I704" s="30" t="str">
        <f>VLOOKUP(A704,'Medical Examinations'!$A$1:$L$2336,5,0)</f>
        <v>Normal</v>
      </c>
      <c r="J704" s="27" t="str">
        <f>VLOOKUP(A704,'Medical Examinations'!$A$1:$L$2336,6,0)</f>
        <v>yes</v>
      </c>
      <c r="K704" s="27" t="str">
        <f>VLOOKUP(A704,'Medical Examinations'!$A$1:$L$2336,7,0)</f>
        <v>No</v>
      </c>
      <c r="L704" s="27">
        <f>VLOOKUP(A704,'Medical Examinations'!$A$1:$L$2336,10,0)</f>
        <v>1</v>
      </c>
      <c r="M704" s="27" t="str">
        <f>VLOOKUP(A704,'Medical Examinations'!$A$1:$L$2336,12,0)</f>
        <v>No</v>
      </c>
      <c r="N704" s="27" t="str">
        <f>VLOOKUP(A704,'Medical Examinations'!$A$1:$L$2336,8,0)</f>
        <v>Yes</v>
      </c>
      <c r="O704" s="29">
        <f>VLOOKUP(A704,'Hospitalisation Details'!$A$1:$T$2344,12,0)</f>
        <v>14337.91</v>
      </c>
      <c r="P704" s="29" t="str">
        <f>VLOOKUP(A704,'Hospitalisation Details'!$A$1:$T$2344,15,0)</f>
        <v>tier - 2</v>
      </c>
      <c r="Q704" s="29" t="str">
        <f>VLOOKUP(A704,'Hospitalisation Details'!$A$1:$T$2344,18,0)</f>
        <v>tier - 3</v>
      </c>
      <c r="R704" s="29" t="str">
        <f>VLOOKUP(A704,'Hospitalisation Details'!$A$1:$T$2344,20,0)</f>
        <v>R1022</v>
      </c>
    </row>
    <row r="705" spans="1:18">
      <c r="A705" t="s">
        <v>1664</v>
      </c>
      <c r="B705" s="22" t="str">
        <f>VLOOKUP(A705,'Customer Names'!A705:$E$2335,4,0)</f>
        <v>Wagner</v>
      </c>
      <c r="C705" s="25">
        <f>VLOOKUP(A705,'Hospitalisation Details'!$A$1:$T$2344,9,0)</f>
        <v>21376</v>
      </c>
      <c r="D705" s="26">
        <f>VLOOKUP(A705,'Hospitalisation Details'!$A$1:$T$2344,10,0)</f>
        <v>64</v>
      </c>
      <c r="E705" s="26">
        <f>VLOOKUP(A705,'Hospitalisation Details'!$A$1:$T$2344,11,0)</f>
        <v>0</v>
      </c>
      <c r="F705" s="28">
        <f>VLOOKUP(A705,'Medical Examinations'!$A$1:$L$2336,2,0)</f>
        <v>39.700000000000003</v>
      </c>
      <c r="G705" s="28">
        <f>VLOOKUP(A705,'Medical Examinations'!$A$1:$L$2336,4,0)</f>
        <v>9.83</v>
      </c>
      <c r="H705" s="30" t="str">
        <f>VLOOKUP(A705,'Medical Examinations'!$A$1:$L$2336,3,0)</f>
        <v>Obesity</v>
      </c>
      <c r="I705" s="30" t="str">
        <f>VLOOKUP(A705,'Medical Examinations'!$A$1:$L$2336,5,0)</f>
        <v>Diabetes</v>
      </c>
      <c r="J705" s="27" t="str">
        <f>VLOOKUP(A705,'Medical Examinations'!$A$1:$L$2336,6,0)</f>
        <v>No</v>
      </c>
      <c r="K705" s="27" t="str">
        <f>VLOOKUP(A705,'Medical Examinations'!$A$1:$L$2336,7,0)</f>
        <v>No</v>
      </c>
      <c r="L705" s="27">
        <f>VLOOKUP(A705,'Medical Examinations'!$A$1:$L$2336,10,0)</f>
        <v>3</v>
      </c>
      <c r="M705" s="27" t="str">
        <f>VLOOKUP(A705,'Medical Examinations'!$A$1:$L$2336,12,0)</f>
        <v>No</v>
      </c>
      <c r="N705" s="27" t="str">
        <f>VLOOKUP(A705,'Medical Examinations'!$A$1:$L$2336,8,0)</f>
        <v>No</v>
      </c>
      <c r="O705" s="29">
        <f>VLOOKUP(A705,'Hospitalisation Details'!$A$1:$T$2344,12,0)</f>
        <v>14319.03</v>
      </c>
      <c r="P705" s="29" t="str">
        <f>VLOOKUP(A705,'Hospitalisation Details'!$A$1:$T$2344,15,0)</f>
        <v>tier - 2</v>
      </c>
      <c r="Q705" s="29" t="str">
        <f>VLOOKUP(A705,'Hospitalisation Details'!$A$1:$T$2344,18,0)</f>
        <v>tier - 2</v>
      </c>
      <c r="R705" s="29" t="str">
        <f>VLOOKUP(A705,'Hospitalisation Details'!$A$1:$T$2344,20,0)</f>
        <v>R1011</v>
      </c>
    </row>
    <row r="706" spans="1:18">
      <c r="A706" t="s">
        <v>1663</v>
      </c>
      <c r="B706" s="22" t="str">
        <f>VLOOKUP(A706,'Customer Names'!A706:$E$2335,4,0)</f>
        <v>Delong</v>
      </c>
      <c r="C706" s="25">
        <f>VLOOKUP(A706,'Hospitalisation Details'!$A$1:$T$2344,9,0)</f>
        <v>21473</v>
      </c>
      <c r="D706" s="26">
        <f>VLOOKUP(A706,'Hospitalisation Details'!$A$1:$T$2344,10,0)</f>
        <v>64</v>
      </c>
      <c r="E706" s="26">
        <f>VLOOKUP(A706,'Hospitalisation Details'!$A$1:$T$2344,11,0)</f>
        <v>0</v>
      </c>
      <c r="F706" s="28">
        <f>VLOOKUP(A706,'Medical Examinations'!$A$1:$L$2336,2,0)</f>
        <v>35.97</v>
      </c>
      <c r="G706" s="28">
        <f>VLOOKUP(A706,'Medical Examinations'!$A$1:$L$2336,4,0)</f>
        <v>11.08</v>
      </c>
      <c r="H706" s="30" t="str">
        <f>VLOOKUP(A706,'Medical Examinations'!$A$1:$L$2336,3,0)</f>
        <v>Obesity</v>
      </c>
      <c r="I706" s="30" t="str">
        <f>VLOOKUP(A706,'Medical Examinations'!$A$1:$L$2336,5,0)</f>
        <v>Diabetes</v>
      </c>
      <c r="J706" s="27" t="str">
        <f>VLOOKUP(A706,'Medical Examinations'!$A$1:$L$2336,6,0)</f>
        <v>No</v>
      </c>
      <c r="K706" s="27" t="str">
        <f>VLOOKUP(A706,'Medical Examinations'!$A$1:$L$2336,7,0)</f>
        <v>No</v>
      </c>
      <c r="L706" s="27">
        <f>VLOOKUP(A706,'Medical Examinations'!$A$1:$L$2336,10,0)</f>
        <v>3</v>
      </c>
      <c r="M706" s="27" t="str">
        <f>VLOOKUP(A706,'Medical Examinations'!$A$1:$L$2336,12,0)</f>
        <v>No</v>
      </c>
      <c r="N706" s="27" t="str">
        <f>VLOOKUP(A706,'Medical Examinations'!$A$1:$L$2336,8,0)</f>
        <v>No</v>
      </c>
      <c r="O706" s="29">
        <f>VLOOKUP(A706,'Hospitalisation Details'!$A$1:$T$2344,12,0)</f>
        <v>14313.85</v>
      </c>
      <c r="P706" s="29" t="str">
        <f>VLOOKUP(A706,'Hospitalisation Details'!$A$1:$T$2344,15,0)</f>
        <v>tier - 2</v>
      </c>
      <c r="Q706" s="29" t="str">
        <f>VLOOKUP(A706,'Hospitalisation Details'!$A$1:$T$2344,18,0)</f>
        <v>tier - 3</v>
      </c>
      <c r="R706" s="29" t="str">
        <f>VLOOKUP(A706,'Hospitalisation Details'!$A$1:$T$2344,20,0)</f>
        <v>R1013</v>
      </c>
    </row>
    <row r="707" spans="1:18">
      <c r="A707" t="s">
        <v>1662</v>
      </c>
      <c r="B707" s="22" t="str">
        <f>VLOOKUP(A707,'Customer Names'!A707:$E$2335,4,0)</f>
        <v>Mehech</v>
      </c>
      <c r="C707" s="25">
        <f>VLOOKUP(A707,'Hospitalisation Details'!$A$1:$T$2344,9,0)</f>
        <v>25187</v>
      </c>
      <c r="D707" s="26">
        <f>VLOOKUP(A707,'Hospitalisation Details'!$A$1:$T$2344,10,0)</f>
        <v>54</v>
      </c>
      <c r="E707" s="26">
        <f>VLOOKUP(A707,'Hospitalisation Details'!$A$1:$T$2344,11,0)</f>
        <v>0</v>
      </c>
      <c r="F707" s="28">
        <f>VLOOKUP(A707,'Medical Examinations'!$A$1:$L$2336,2,0)</f>
        <v>37.85</v>
      </c>
      <c r="G707" s="28">
        <f>VLOOKUP(A707,'Medical Examinations'!$A$1:$L$2336,4,0)</f>
        <v>11.01</v>
      </c>
      <c r="H707" s="30" t="str">
        <f>VLOOKUP(A707,'Medical Examinations'!$A$1:$L$2336,3,0)</f>
        <v>Obesity</v>
      </c>
      <c r="I707" s="30" t="str">
        <f>VLOOKUP(A707,'Medical Examinations'!$A$1:$L$2336,5,0)</f>
        <v>Diabetes</v>
      </c>
      <c r="J707" s="27" t="str">
        <f>VLOOKUP(A707,'Medical Examinations'!$A$1:$L$2336,6,0)</f>
        <v>No</v>
      </c>
      <c r="K707" s="27" t="str">
        <f>VLOOKUP(A707,'Medical Examinations'!$A$1:$L$2336,7,0)</f>
        <v>No</v>
      </c>
      <c r="L707" s="27">
        <f>VLOOKUP(A707,'Medical Examinations'!$A$1:$L$2336,10,0)</f>
        <v>0</v>
      </c>
      <c r="M707" s="27" t="str">
        <f>VLOOKUP(A707,'Medical Examinations'!$A$1:$L$2336,12,0)</f>
        <v>No</v>
      </c>
      <c r="N707" s="27" t="str">
        <f>VLOOKUP(A707,'Medical Examinations'!$A$1:$L$2336,8,0)</f>
        <v>No</v>
      </c>
      <c r="O707" s="29">
        <f>VLOOKUP(A707,'Hospitalisation Details'!$A$1:$T$2344,12,0)</f>
        <v>14285.9</v>
      </c>
      <c r="P707" s="29" t="str">
        <f>VLOOKUP(A707,'Hospitalisation Details'!$A$1:$T$2344,15,0)</f>
        <v>tier - 2</v>
      </c>
      <c r="Q707" s="29" t="str">
        <f>VLOOKUP(A707,'Hospitalisation Details'!$A$1:$T$2344,18,0)</f>
        <v>tier - 3</v>
      </c>
      <c r="R707" s="29" t="str">
        <f>VLOOKUP(A707,'Hospitalisation Details'!$A$1:$T$2344,20,0)</f>
        <v>R1012</v>
      </c>
    </row>
    <row r="708" spans="1:18">
      <c r="A708" t="s">
        <v>1661</v>
      </c>
      <c r="B708" s="22" t="str">
        <f>VLOOKUP(A708,'Customer Names'!A708:$E$2335,4,0)</f>
        <v>Machiela</v>
      </c>
      <c r="C708" s="25">
        <f>VLOOKUP(A708,'Hospitalisation Details'!$A$1:$T$2344,9,0)</f>
        <v>38236</v>
      </c>
      <c r="D708" s="26">
        <f>VLOOKUP(A708,'Hospitalisation Details'!$A$1:$T$2344,10,0)</f>
        <v>18</v>
      </c>
      <c r="E708" s="26">
        <f>VLOOKUP(A708,'Hospitalisation Details'!$A$1:$T$2344,11,0)</f>
        <v>0</v>
      </c>
      <c r="F708" s="28">
        <f>VLOOKUP(A708,'Medical Examinations'!$A$1:$L$2336,2,0)</f>
        <v>21.66</v>
      </c>
      <c r="G708" s="28">
        <f>VLOOKUP(A708,'Medical Examinations'!$A$1:$L$2336,4,0)</f>
        <v>4.37</v>
      </c>
      <c r="H708" s="30" t="str">
        <f>VLOOKUP(A708,'Medical Examinations'!$A$1:$L$2336,3,0)</f>
        <v>Normal weight</v>
      </c>
      <c r="I708" s="30" t="str">
        <f>VLOOKUP(A708,'Medical Examinations'!$A$1:$L$2336,5,0)</f>
        <v>Normal</v>
      </c>
      <c r="J708" s="27" t="str">
        <f>VLOOKUP(A708,'Medical Examinations'!$A$1:$L$2336,6,0)</f>
        <v>No</v>
      </c>
      <c r="K708" s="27" t="str">
        <f>VLOOKUP(A708,'Medical Examinations'!$A$1:$L$2336,7,0)</f>
        <v>yes</v>
      </c>
      <c r="L708" s="27">
        <f>VLOOKUP(A708,'Medical Examinations'!$A$1:$L$2336,10,0)</f>
        <v>1</v>
      </c>
      <c r="M708" s="27" t="str">
        <f>VLOOKUP(A708,'Medical Examinations'!$A$1:$L$2336,12,0)</f>
        <v>yes</v>
      </c>
      <c r="N708" s="27" t="str">
        <f>VLOOKUP(A708,'Medical Examinations'!$A$1:$L$2336,8,0)</f>
        <v>No</v>
      </c>
      <c r="O708" s="29">
        <f>VLOOKUP(A708,'Hospitalisation Details'!$A$1:$T$2344,12,0)</f>
        <v>14283.46</v>
      </c>
      <c r="P708" s="29" t="str">
        <f>VLOOKUP(A708,'Hospitalisation Details'!$A$1:$T$2344,15,0)</f>
        <v>tier - 2</v>
      </c>
      <c r="Q708" s="29" t="str">
        <f>VLOOKUP(A708,'Hospitalisation Details'!$A$1:$T$2344,18,0)</f>
        <v>tier - 2</v>
      </c>
      <c r="R708" s="29" t="str">
        <f>VLOOKUP(A708,'Hospitalisation Details'!$A$1:$T$2344,20,0)</f>
        <v>R1024</v>
      </c>
    </row>
    <row r="709" spans="1:18">
      <c r="A709" t="s">
        <v>1660</v>
      </c>
      <c r="B709" s="22" t="str">
        <f>VLOOKUP(A709,'Customer Names'!A709:$E$2335,4,0)</f>
        <v>Young</v>
      </c>
      <c r="C709" s="25">
        <f>VLOOKUP(A709,'Hospitalisation Details'!$A$1:$T$2344,9,0)</f>
        <v>26493</v>
      </c>
      <c r="D709" s="26">
        <f>VLOOKUP(A709,'Hospitalisation Details'!$A$1:$T$2344,10,0)</f>
        <v>50</v>
      </c>
      <c r="E709" s="26">
        <f>VLOOKUP(A709,'Hospitalisation Details'!$A$1:$T$2344,11,0)</f>
        <v>0</v>
      </c>
      <c r="F709" s="28">
        <f>VLOOKUP(A709,'Medical Examinations'!$A$1:$L$2336,2,0)</f>
        <v>39.369999999999997</v>
      </c>
      <c r="G709" s="28">
        <f>VLOOKUP(A709,'Medical Examinations'!$A$1:$L$2336,4,0)</f>
        <v>5.91</v>
      </c>
      <c r="H709" s="30" t="str">
        <f>VLOOKUP(A709,'Medical Examinations'!$A$1:$L$2336,3,0)</f>
        <v>Obesity</v>
      </c>
      <c r="I709" s="30" t="str">
        <f>VLOOKUP(A709,'Medical Examinations'!$A$1:$L$2336,5,0)</f>
        <v>Pre-diabetes</v>
      </c>
      <c r="J709" s="27" t="str">
        <f>VLOOKUP(A709,'Medical Examinations'!$A$1:$L$2336,6,0)</f>
        <v>No</v>
      </c>
      <c r="K709" s="27" t="str">
        <f>VLOOKUP(A709,'Medical Examinations'!$A$1:$L$2336,7,0)</f>
        <v>No</v>
      </c>
      <c r="L709" s="27">
        <f>VLOOKUP(A709,'Medical Examinations'!$A$1:$L$2336,10,0)</f>
        <v>2</v>
      </c>
      <c r="M709" s="27" t="str">
        <f>VLOOKUP(A709,'Medical Examinations'!$A$1:$L$2336,12,0)</f>
        <v>No</v>
      </c>
      <c r="N709" s="27" t="str">
        <f>VLOOKUP(A709,'Medical Examinations'!$A$1:$L$2336,8,0)</f>
        <v>No</v>
      </c>
      <c r="O709" s="29">
        <f>VLOOKUP(A709,'Hospitalisation Details'!$A$1:$T$2344,12,0)</f>
        <v>14258.33</v>
      </c>
      <c r="P709" s="29" t="str">
        <f>VLOOKUP(A709,'Hospitalisation Details'!$A$1:$T$2344,15,0)</f>
        <v>tier - 2</v>
      </c>
      <c r="Q709" s="29" t="str">
        <f>VLOOKUP(A709,'Hospitalisation Details'!$A$1:$T$2344,18,0)</f>
        <v>tier - 2</v>
      </c>
      <c r="R709" s="29" t="str">
        <f>VLOOKUP(A709,'Hospitalisation Details'!$A$1:$T$2344,20,0)</f>
        <v>R1026</v>
      </c>
    </row>
    <row r="710" spans="1:18">
      <c r="A710" t="s">
        <v>1659</v>
      </c>
      <c r="B710" s="22" t="str">
        <f>VLOOKUP(A710,'Customer Names'!A710:$E$2335,4,0)</f>
        <v>Dupere</v>
      </c>
      <c r="C710" s="25">
        <f>VLOOKUP(A710,'Hospitalisation Details'!$A$1:$T$2344,9,0)</f>
        <v>27389</v>
      </c>
      <c r="D710" s="26">
        <f>VLOOKUP(A710,'Hospitalisation Details'!$A$1:$T$2344,10,0)</f>
        <v>48</v>
      </c>
      <c r="E710" s="26">
        <f>VLOOKUP(A710,'Hospitalisation Details'!$A$1:$T$2344,11,0)</f>
        <v>0</v>
      </c>
      <c r="F710" s="28">
        <f>VLOOKUP(A710,'Medical Examinations'!$A$1:$L$2336,2,0)</f>
        <v>40.880000000000003</v>
      </c>
      <c r="G710" s="28">
        <f>VLOOKUP(A710,'Medical Examinations'!$A$1:$L$2336,4,0)</f>
        <v>7.65</v>
      </c>
      <c r="H710" s="30" t="str">
        <f>VLOOKUP(A710,'Medical Examinations'!$A$1:$L$2336,3,0)</f>
        <v>Obesity</v>
      </c>
      <c r="I710" s="30" t="str">
        <f>VLOOKUP(A710,'Medical Examinations'!$A$1:$L$2336,5,0)</f>
        <v>Diabetes</v>
      </c>
      <c r="J710" s="27" t="str">
        <f>VLOOKUP(A710,'Medical Examinations'!$A$1:$L$2336,6,0)</f>
        <v>No</v>
      </c>
      <c r="K710" s="27" t="str">
        <f>VLOOKUP(A710,'Medical Examinations'!$A$1:$L$2336,7,0)</f>
        <v>No</v>
      </c>
      <c r="L710" s="27">
        <f>VLOOKUP(A710,'Medical Examinations'!$A$1:$L$2336,10,0)</f>
        <v>0</v>
      </c>
      <c r="M710" s="27" t="str">
        <f>VLOOKUP(A710,'Medical Examinations'!$A$1:$L$2336,12,0)</f>
        <v>No</v>
      </c>
      <c r="N710" s="27" t="str">
        <f>VLOOKUP(A710,'Medical Examinations'!$A$1:$L$2336,8,0)</f>
        <v>No</v>
      </c>
      <c r="O710" s="29">
        <f>VLOOKUP(A710,'Hospitalisation Details'!$A$1:$T$2344,12,0)</f>
        <v>14256.79</v>
      </c>
      <c r="P710" s="29" t="str">
        <f>VLOOKUP(A710,'Hospitalisation Details'!$A$1:$T$2344,15,0)</f>
        <v>tier - 2</v>
      </c>
      <c r="Q710" s="29" t="str">
        <f>VLOOKUP(A710,'Hospitalisation Details'!$A$1:$T$2344,18,0)</f>
        <v>tier - 2</v>
      </c>
      <c r="R710" s="29" t="str">
        <f>VLOOKUP(A710,'Hospitalisation Details'!$A$1:$T$2344,20,0)</f>
        <v>R1026</v>
      </c>
    </row>
    <row r="711" spans="1:18">
      <c r="A711" t="s">
        <v>1658</v>
      </c>
      <c r="B711" s="22" t="str">
        <f>VLOOKUP(A711,'Customer Names'!A711:$E$2335,4,0)</f>
        <v>Iandolo</v>
      </c>
      <c r="C711" s="25">
        <f>VLOOKUP(A711,'Hospitalisation Details'!$A$1:$T$2344,9,0)</f>
        <v>21862</v>
      </c>
      <c r="D711" s="26">
        <f>VLOOKUP(A711,'Hospitalisation Details'!$A$1:$T$2344,10,0)</f>
        <v>63</v>
      </c>
      <c r="E711" s="26">
        <f>VLOOKUP(A711,'Hospitalisation Details'!$A$1:$T$2344,11,0)</f>
        <v>0</v>
      </c>
      <c r="F711" s="28">
        <f>VLOOKUP(A711,'Medical Examinations'!$A$1:$L$2336,2,0)</f>
        <v>26.22</v>
      </c>
      <c r="G711" s="28">
        <f>VLOOKUP(A711,'Medical Examinations'!$A$1:$L$2336,4,0)</f>
        <v>5.37</v>
      </c>
      <c r="H711" s="30" t="str">
        <f>VLOOKUP(A711,'Medical Examinations'!$A$1:$L$2336,3,0)</f>
        <v>Overweight</v>
      </c>
      <c r="I711" s="30" t="str">
        <f>VLOOKUP(A711,'Medical Examinations'!$A$1:$L$2336,5,0)</f>
        <v>Normal</v>
      </c>
      <c r="J711" s="27" t="str">
        <f>VLOOKUP(A711,'Medical Examinations'!$A$1:$L$2336,6,0)</f>
        <v>yes</v>
      </c>
      <c r="K711" s="27" t="str">
        <f>VLOOKUP(A711,'Medical Examinations'!$A$1:$L$2336,7,0)</f>
        <v>No</v>
      </c>
      <c r="L711" s="27">
        <f>VLOOKUP(A711,'Medical Examinations'!$A$1:$L$2336,10,0)</f>
        <v>2</v>
      </c>
      <c r="M711" s="27" t="str">
        <f>VLOOKUP(A711,'Medical Examinations'!$A$1:$L$2336,12,0)</f>
        <v>No</v>
      </c>
      <c r="N711" s="27" t="str">
        <f>VLOOKUP(A711,'Medical Examinations'!$A$1:$L$2336,8,0)</f>
        <v>No</v>
      </c>
      <c r="O711" s="29">
        <f>VLOOKUP(A711,'Hospitalisation Details'!$A$1:$T$2344,12,0)</f>
        <v>14256.19</v>
      </c>
      <c r="P711" s="29" t="str">
        <f>VLOOKUP(A711,'Hospitalisation Details'!$A$1:$T$2344,15,0)</f>
        <v>tier - 2</v>
      </c>
      <c r="Q711" s="29" t="str">
        <f>VLOOKUP(A711,'Hospitalisation Details'!$A$1:$T$2344,18,0)</f>
        <v>tier - 3</v>
      </c>
      <c r="R711" s="29" t="str">
        <f>VLOOKUP(A711,'Hospitalisation Details'!$A$1:$T$2344,20,0)</f>
        <v>R1012</v>
      </c>
    </row>
    <row r="712" spans="1:18">
      <c r="A712" t="s">
        <v>1657</v>
      </c>
      <c r="B712" s="22" t="str">
        <f>VLOOKUP(A712,'Customer Names'!A712:$E$2335,4,0)</f>
        <v>Ito</v>
      </c>
      <c r="C712" s="25">
        <f>VLOOKUP(A712,'Hospitalisation Details'!$A$1:$T$2344,9,0)</f>
        <v>21833</v>
      </c>
      <c r="D712" s="26">
        <f>VLOOKUP(A712,'Hospitalisation Details'!$A$1:$T$2344,10,0)</f>
        <v>63</v>
      </c>
      <c r="E712" s="26">
        <f>VLOOKUP(A712,'Hospitalisation Details'!$A$1:$T$2344,11,0)</f>
        <v>0</v>
      </c>
      <c r="F712" s="28">
        <f>VLOOKUP(A712,'Medical Examinations'!$A$1:$L$2336,2,0)</f>
        <v>25.08</v>
      </c>
      <c r="G712" s="28">
        <f>VLOOKUP(A712,'Medical Examinations'!$A$1:$L$2336,4,0)</f>
        <v>5.75</v>
      </c>
      <c r="H712" s="30" t="str">
        <f>VLOOKUP(A712,'Medical Examinations'!$A$1:$L$2336,3,0)</f>
        <v>Overweight</v>
      </c>
      <c r="I712" s="30" t="str">
        <f>VLOOKUP(A712,'Medical Examinations'!$A$1:$L$2336,5,0)</f>
        <v>Pre-diabetes</v>
      </c>
      <c r="J712" s="27" t="str">
        <f>VLOOKUP(A712,'Medical Examinations'!$A$1:$L$2336,6,0)</f>
        <v>yes</v>
      </c>
      <c r="K712" s="27" t="str">
        <f>VLOOKUP(A712,'Medical Examinations'!$A$1:$L$2336,7,0)</f>
        <v>No</v>
      </c>
      <c r="L712" s="27">
        <f>VLOOKUP(A712,'Medical Examinations'!$A$1:$L$2336,10,0)</f>
        <v>2</v>
      </c>
      <c r="M712" s="27" t="str">
        <f>VLOOKUP(A712,'Medical Examinations'!$A$1:$L$2336,12,0)</f>
        <v>No</v>
      </c>
      <c r="N712" s="27" t="str">
        <f>VLOOKUP(A712,'Medical Examinations'!$A$1:$L$2336,8,0)</f>
        <v>No</v>
      </c>
      <c r="O712" s="29">
        <f>VLOOKUP(A712,'Hospitalisation Details'!$A$1:$T$2344,12,0)</f>
        <v>14254.61</v>
      </c>
      <c r="P712" s="29" t="str">
        <f>VLOOKUP(A712,'Hospitalisation Details'!$A$1:$T$2344,15,0)</f>
        <v>tier - 2</v>
      </c>
      <c r="Q712" s="29" t="str">
        <f>VLOOKUP(A712,'Hospitalisation Details'!$A$1:$T$2344,18,0)</f>
        <v>tier - 1</v>
      </c>
      <c r="R712" s="29" t="str">
        <f>VLOOKUP(A712,'Hospitalisation Details'!$A$1:$T$2344,20,0)</f>
        <v>R1012</v>
      </c>
    </row>
    <row r="713" spans="1:18">
      <c r="A713" t="s">
        <v>1656</v>
      </c>
      <c r="B713" s="22" t="str">
        <f>VLOOKUP(A713,'Customer Names'!A713:$E$2335,4,0)</f>
        <v>Barry</v>
      </c>
      <c r="C713" s="25">
        <f>VLOOKUP(A713,'Hospitalisation Details'!$A$1:$T$2344,9,0)</f>
        <v>22549</v>
      </c>
      <c r="D713" s="26">
        <f>VLOOKUP(A713,'Hospitalisation Details'!$A$1:$T$2344,10,0)</f>
        <v>61</v>
      </c>
      <c r="E713" s="26">
        <f>VLOOKUP(A713,'Hospitalisation Details'!$A$1:$T$2344,11,0)</f>
        <v>2</v>
      </c>
      <c r="F713" s="28">
        <f>VLOOKUP(A713,'Medical Examinations'!$A$1:$L$2336,2,0)</f>
        <v>39.1</v>
      </c>
      <c r="G713" s="28">
        <f>VLOOKUP(A713,'Medical Examinations'!$A$1:$L$2336,4,0)</f>
        <v>6.79</v>
      </c>
      <c r="H713" s="30" t="str">
        <f>VLOOKUP(A713,'Medical Examinations'!$A$1:$L$2336,3,0)</f>
        <v>Obesity</v>
      </c>
      <c r="I713" s="30" t="str">
        <f>VLOOKUP(A713,'Medical Examinations'!$A$1:$L$2336,5,0)</f>
        <v>Diabetes</v>
      </c>
      <c r="J713" s="27" t="str">
        <f>VLOOKUP(A713,'Medical Examinations'!$A$1:$L$2336,6,0)</f>
        <v>yes</v>
      </c>
      <c r="K713" s="27" t="str">
        <f>VLOOKUP(A713,'Medical Examinations'!$A$1:$L$2336,7,0)</f>
        <v>No</v>
      </c>
      <c r="L713" s="27">
        <f>VLOOKUP(A713,'Medical Examinations'!$A$1:$L$2336,10,0)</f>
        <v>2</v>
      </c>
      <c r="M713" s="27" t="str">
        <f>VLOOKUP(A713,'Medical Examinations'!$A$1:$L$2336,12,0)</f>
        <v>No</v>
      </c>
      <c r="N713" s="27" t="str">
        <f>VLOOKUP(A713,'Medical Examinations'!$A$1:$L$2336,8,0)</f>
        <v>No</v>
      </c>
      <c r="O713" s="29">
        <f>VLOOKUP(A713,'Hospitalisation Details'!$A$1:$T$2344,12,0)</f>
        <v>14235.07</v>
      </c>
      <c r="P713" s="29" t="str">
        <f>VLOOKUP(A713,'Hospitalisation Details'!$A$1:$T$2344,15,0)</f>
        <v>tier - 2</v>
      </c>
      <c r="Q713" s="29" t="str">
        <f>VLOOKUP(A713,'Hospitalisation Details'!$A$1:$T$2344,18,0)</f>
        <v>tier - 1</v>
      </c>
      <c r="R713" s="29" t="str">
        <f>VLOOKUP(A713,'Hospitalisation Details'!$A$1:$T$2344,20,0)</f>
        <v>R1011</v>
      </c>
    </row>
    <row r="714" spans="1:18">
      <c r="A714" t="s">
        <v>1655</v>
      </c>
      <c r="B714" s="22" t="str">
        <f>VLOOKUP(A714,'Customer Names'!A714:$E$2335,4,0)</f>
        <v>Boyce</v>
      </c>
      <c r="C714" s="25">
        <f>VLOOKUP(A714,'Hospitalisation Details'!$A$1:$T$2344,9,0)</f>
        <v>21449</v>
      </c>
      <c r="D714" s="26">
        <f>VLOOKUP(A714,'Hospitalisation Details'!$A$1:$T$2344,10,0)</f>
        <v>64</v>
      </c>
      <c r="E714" s="26">
        <f>VLOOKUP(A714,'Hospitalisation Details'!$A$1:$T$2344,11,0)</f>
        <v>0</v>
      </c>
      <c r="F714" s="28">
        <f>VLOOKUP(A714,'Medical Examinations'!$A$1:$L$2336,2,0)</f>
        <v>37.905000000000001</v>
      </c>
      <c r="G714" s="28">
        <f>VLOOKUP(A714,'Medical Examinations'!$A$1:$L$2336,4,0)</f>
        <v>7.03</v>
      </c>
      <c r="H714" s="30" t="str">
        <f>VLOOKUP(A714,'Medical Examinations'!$A$1:$L$2336,3,0)</f>
        <v>Obesity</v>
      </c>
      <c r="I714" s="30" t="str">
        <f>VLOOKUP(A714,'Medical Examinations'!$A$1:$L$2336,5,0)</f>
        <v>Diabetes</v>
      </c>
      <c r="J714" s="27" t="str">
        <f>VLOOKUP(A714,'Medical Examinations'!$A$1:$L$2336,6,0)</f>
        <v>No</v>
      </c>
      <c r="K714" s="27" t="str">
        <f>VLOOKUP(A714,'Medical Examinations'!$A$1:$L$2336,7,0)</f>
        <v>No</v>
      </c>
      <c r="L714" s="27">
        <f>VLOOKUP(A714,'Medical Examinations'!$A$1:$L$2336,10,0)</f>
        <v>3</v>
      </c>
      <c r="M714" s="27" t="str">
        <f>VLOOKUP(A714,'Medical Examinations'!$A$1:$L$2336,12,0)</f>
        <v>No</v>
      </c>
      <c r="N714" s="27" t="str">
        <f>VLOOKUP(A714,'Medical Examinations'!$A$1:$L$2336,8,0)</f>
        <v>No</v>
      </c>
      <c r="O714" s="29">
        <f>VLOOKUP(A714,'Hospitalisation Details'!$A$1:$T$2344,12,0)</f>
        <v>14210.54</v>
      </c>
      <c r="P714" s="29" t="str">
        <f>VLOOKUP(A714,'Hospitalisation Details'!$A$1:$T$2344,15,0)</f>
        <v>tier - 2</v>
      </c>
      <c r="Q714" s="29" t="str">
        <f>VLOOKUP(A714,'Hospitalisation Details'!$A$1:$T$2344,18,0)</f>
        <v>tier - 2</v>
      </c>
      <c r="R714" s="29" t="str">
        <f>VLOOKUP(A714,'Hospitalisation Details'!$A$1:$T$2344,20,0)</f>
        <v>R1012</v>
      </c>
    </row>
    <row r="715" spans="1:18">
      <c r="A715" t="s">
        <v>1654</v>
      </c>
      <c r="B715" s="22" t="str">
        <f>VLOOKUP(A715,'Customer Names'!A715:$E$2335,4,0)</f>
        <v>Lin</v>
      </c>
      <c r="C715" s="25">
        <f>VLOOKUP(A715,'Hospitalisation Details'!$A$1:$T$2344,9,0)</f>
        <v>30637</v>
      </c>
      <c r="D715" s="26">
        <f>VLOOKUP(A715,'Hospitalisation Details'!$A$1:$T$2344,10,0)</f>
        <v>39</v>
      </c>
      <c r="E715" s="26">
        <f>VLOOKUP(A715,'Hospitalisation Details'!$A$1:$T$2344,11,0)</f>
        <v>3</v>
      </c>
      <c r="F715" s="28">
        <f>VLOOKUP(A715,'Medical Examinations'!$A$1:$L$2336,2,0)</f>
        <v>43.35</v>
      </c>
      <c r="G715" s="28">
        <f>VLOOKUP(A715,'Medical Examinations'!$A$1:$L$2336,4,0)</f>
        <v>5.41</v>
      </c>
      <c r="H715" s="30" t="str">
        <f>VLOOKUP(A715,'Medical Examinations'!$A$1:$L$2336,3,0)</f>
        <v>Obesity</v>
      </c>
      <c r="I715" s="30" t="str">
        <f>VLOOKUP(A715,'Medical Examinations'!$A$1:$L$2336,5,0)</f>
        <v>Normal</v>
      </c>
      <c r="J715" s="27" t="str">
        <f>VLOOKUP(A715,'Medical Examinations'!$A$1:$L$2336,6,0)</f>
        <v>yes</v>
      </c>
      <c r="K715" s="27" t="str">
        <f>VLOOKUP(A715,'Medical Examinations'!$A$1:$L$2336,7,0)</f>
        <v>No</v>
      </c>
      <c r="L715" s="27">
        <f>VLOOKUP(A715,'Medical Examinations'!$A$1:$L$2336,10,0)</f>
        <v>1</v>
      </c>
      <c r="M715" s="27" t="str">
        <f>VLOOKUP(A715,'Medical Examinations'!$A$1:$L$2336,12,0)</f>
        <v>No</v>
      </c>
      <c r="N715" s="27" t="str">
        <f>VLOOKUP(A715,'Medical Examinations'!$A$1:$L$2336,8,0)</f>
        <v>Yes</v>
      </c>
      <c r="O715" s="29">
        <f>VLOOKUP(A715,'Hospitalisation Details'!$A$1:$T$2344,12,0)</f>
        <v>14209.4</v>
      </c>
      <c r="P715" s="29" t="str">
        <f>VLOOKUP(A715,'Hospitalisation Details'!$A$1:$T$2344,15,0)</f>
        <v>tier - 2</v>
      </c>
      <c r="Q715" s="29" t="str">
        <f>VLOOKUP(A715,'Hospitalisation Details'!$A$1:$T$2344,18,0)</f>
        <v>tier - 1</v>
      </c>
      <c r="R715" s="29" t="str">
        <f>VLOOKUP(A715,'Hospitalisation Details'!$A$1:$T$2344,20,0)</f>
        <v>R1026</v>
      </c>
    </row>
    <row r="716" spans="1:18">
      <c r="A716" t="s">
        <v>1653</v>
      </c>
      <c r="B716" s="22" t="str">
        <f>VLOOKUP(A716,'Customer Names'!A716:$E$2335,4,0)</f>
        <v>Smith</v>
      </c>
      <c r="C716" s="25">
        <f>VLOOKUP(A716,'Hospitalisation Details'!$A$1:$T$2344,9,0)</f>
        <v>25197</v>
      </c>
      <c r="D716" s="26">
        <f>VLOOKUP(A716,'Hospitalisation Details'!$A$1:$T$2344,10,0)</f>
        <v>54</v>
      </c>
      <c r="E716" s="26">
        <f>VLOOKUP(A716,'Hospitalisation Details'!$A$1:$T$2344,11,0)</f>
        <v>0</v>
      </c>
      <c r="F716" s="28">
        <f>VLOOKUP(A716,'Medical Examinations'!$A$1:$L$2336,2,0)</f>
        <v>36.15</v>
      </c>
      <c r="G716" s="28">
        <f>VLOOKUP(A716,'Medical Examinations'!$A$1:$L$2336,4,0)</f>
        <v>8.0500000000000007</v>
      </c>
      <c r="H716" s="30" t="str">
        <f>VLOOKUP(A716,'Medical Examinations'!$A$1:$L$2336,3,0)</f>
        <v>Obesity</v>
      </c>
      <c r="I716" s="30" t="str">
        <f>VLOOKUP(A716,'Medical Examinations'!$A$1:$L$2336,5,0)</f>
        <v>Diabetes</v>
      </c>
      <c r="J716" s="27" t="str">
        <f>VLOOKUP(A716,'Medical Examinations'!$A$1:$L$2336,6,0)</f>
        <v>No</v>
      </c>
      <c r="K716" s="27" t="str">
        <f>VLOOKUP(A716,'Medical Examinations'!$A$1:$L$2336,7,0)</f>
        <v>No</v>
      </c>
      <c r="L716" s="27">
        <f>VLOOKUP(A716,'Medical Examinations'!$A$1:$L$2336,10,0)</f>
        <v>0</v>
      </c>
      <c r="M716" s="27" t="str">
        <f>VLOOKUP(A716,'Medical Examinations'!$A$1:$L$2336,12,0)</f>
        <v>No</v>
      </c>
      <c r="N716" s="27" t="str">
        <f>VLOOKUP(A716,'Medical Examinations'!$A$1:$L$2336,8,0)</f>
        <v>No</v>
      </c>
      <c r="O716" s="29">
        <f>VLOOKUP(A716,'Hospitalisation Details'!$A$1:$T$2344,12,0)</f>
        <v>14193.55</v>
      </c>
      <c r="P716" s="29" t="str">
        <f>VLOOKUP(A716,'Hospitalisation Details'!$A$1:$T$2344,15,0)</f>
        <v>tier - 2</v>
      </c>
      <c r="Q716" s="29" t="str">
        <f>VLOOKUP(A716,'Hospitalisation Details'!$A$1:$T$2344,18,0)</f>
        <v>tier - 1</v>
      </c>
      <c r="R716" s="29" t="str">
        <f>VLOOKUP(A716,'Hospitalisation Details'!$A$1:$T$2344,20,0)</f>
        <v>R1026</v>
      </c>
    </row>
    <row r="717" spans="1:18">
      <c r="A717" t="s">
        <v>1652</v>
      </c>
      <c r="B717" s="22" t="str">
        <f>VLOOKUP(A717,'Customer Names'!A717:$E$2335,4,0)</f>
        <v>Nalven</v>
      </c>
      <c r="C717" s="25">
        <f>VLOOKUP(A717,'Hospitalisation Details'!$A$1:$T$2344,9,0)</f>
        <v>30870</v>
      </c>
      <c r="D717" s="26">
        <f>VLOOKUP(A717,'Hospitalisation Details'!$A$1:$T$2344,10,0)</f>
        <v>38</v>
      </c>
      <c r="E717" s="26">
        <f>VLOOKUP(A717,'Hospitalisation Details'!$A$1:$T$2344,11,0)</f>
        <v>3</v>
      </c>
      <c r="F717" s="28">
        <f>VLOOKUP(A717,'Medical Examinations'!$A$1:$L$2336,2,0)</f>
        <v>44.98</v>
      </c>
      <c r="G717" s="28">
        <f>VLOOKUP(A717,'Medical Examinations'!$A$1:$L$2336,4,0)</f>
        <v>5.94</v>
      </c>
      <c r="H717" s="30" t="str">
        <f>VLOOKUP(A717,'Medical Examinations'!$A$1:$L$2336,3,0)</f>
        <v>Obesity</v>
      </c>
      <c r="I717" s="30" t="str">
        <f>VLOOKUP(A717,'Medical Examinations'!$A$1:$L$2336,5,0)</f>
        <v>Pre-diabetes</v>
      </c>
      <c r="J717" s="27" t="str">
        <f>VLOOKUP(A717,'Medical Examinations'!$A$1:$L$2336,6,0)</f>
        <v>No</v>
      </c>
      <c r="K717" s="27" t="str">
        <f>VLOOKUP(A717,'Medical Examinations'!$A$1:$L$2336,7,0)</f>
        <v>No</v>
      </c>
      <c r="L717" s="27">
        <f>VLOOKUP(A717,'Medical Examinations'!$A$1:$L$2336,10,0)</f>
        <v>1</v>
      </c>
      <c r="M717" s="27" t="str">
        <f>VLOOKUP(A717,'Medical Examinations'!$A$1:$L$2336,12,0)</f>
        <v>No</v>
      </c>
      <c r="N717" s="27" t="str">
        <f>VLOOKUP(A717,'Medical Examinations'!$A$1:$L$2336,8,0)</f>
        <v>No</v>
      </c>
      <c r="O717" s="29">
        <f>VLOOKUP(A717,'Hospitalisation Details'!$A$1:$T$2344,12,0)</f>
        <v>14152.46</v>
      </c>
      <c r="P717" s="29" t="str">
        <f>VLOOKUP(A717,'Hospitalisation Details'!$A$1:$T$2344,15,0)</f>
        <v>tier - 2</v>
      </c>
      <c r="Q717" s="29" t="str">
        <f>VLOOKUP(A717,'Hospitalisation Details'!$A$1:$T$2344,18,0)</f>
        <v>tier - 1</v>
      </c>
      <c r="R717" s="29" t="str">
        <f>VLOOKUP(A717,'Hospitalisation Details'!$A$1:$T$2344,20,0)</f>
        <v>R1012</v>
      </c>
    </row>
    <row r="718" spans="1:18">
      <c r="A718" t="s">
        <v>1651</v>
      </c>
      <c r="B718" s="22" t="str">
        <f>VLOOKUP(A718,'Customer Names'!A718:$E$2335,4,0)</f>
        <v>Bourgeois</v>
      </c>
      <c r="C718" s="25">
        <f>VLOOKUP(A718,'Hospitalisation Details'!$A$1:$T$2344,9,0)</f>
        <v>38174</v>
      </c>
      <c r="D718" s="26">
        <f>VLOOKUP(A718,'Hospitalisation Details'!$A$1:$T$2344,10,0)</f>
        <v>18</v>
      </c>
      <c r="E718" s="26">
        <f>VLOOKUP(A718,'Hospitalisation Details'!$A$1:$T$2344,11,0)</f>
        <v>0</v>
      </c>
      <c r="F718" s="28">
        <f>VLOOKUP(A718,'Medical Examinations'!$A$1:$L$2336,2,0)</f>
        <v>38.28</v>
      </c>
      <c r="G718" s="28">
        <f>VLOOKUP(A718,'Medical Examinations'!$A$1:$L$2336,4,0)</f>
        <v>5.51</v>
      </c>
      <c r="H718" s="30" t="str">
        <f>VLOOKUP(A718,'Medical Examinations'!$A$1:$L$2336,3,0)</f>
        <v>Obesity</v>
      </c>
      <c r="I718" s="30" t="str">
        <f>VLOOKUP(A718,'Medical Examinations'!$A$1:$L$2336,5,0)</f>
        <v>Normal</v>
      </c>
      <c r="J718" s="27" t="str">
        <f>VLOOKUP(A718,'Medical Examinations'!$A$1:$L$2336,6,0)</f>
        <v>No</v>
      </c>
      <c r="K718" s="27" t="str">
        <f>VLOOKUP(A718,'Medical Examinations'!$A$1:$L$2336,7,0)</f>
        <v>yes</v>
      </c>
      <c r="L718" s="27">
        <f>VLOOKUP(A718,'Medical Examinations'!$A$1:$L$2336,10,0)</f>
        <v>1</v>
      </c>
      <c r="M718" s="27" t="str">
        <f>VLOOKUP(A718,'Medical Examinations'!$A$1:$L$2336,12,0)</f>
        <v>No</v>
      </c>
      <c r="N718" s="27" t="str">
        <f>VLOOKUP(A718,'Medical Examinations'!$A$1:$L$2336,8,0)</f>
        <v>No</v>
      </c>
      <c r="O718" s="29">
        <f>VLOOKUP(A718,'Hospitalisation Details'!$A$1:$T$2344,12,0)</f>
        <v>14133.04</v>
      </c>
      <c r="P718" s="29" t="str">
        <f>VLOOKUP(A718,'Hospitalisation Details'!$A$1:$T$2344,15,0)</f>
        <v>tier - 2</v>
      </c>
      <c r="Q718" s="29" t="str">
        <f>VLOOKUP(A718,'Hospitalisation Details'!$A$1:$T$2344,18,0)</f>
        <v>tier - 3</v>
      </c>
      <c r="R718" s="29" t="str">
        <f>VLOOKUP(A718,'Hospitalisation Details'!$A$1:$T$2344,20,0)</f>
        <v>R1013</v>
      </c>
    </row>
    <row r="719" spans="1:18">
      <c r="A719" t="s">
        <v>1650</v>
      </c>
      <c r="B719" s="22" t="str">
        <f>VLOOKUP(A719,'Customer Names'!A719:$E$2335,4,0)</f>
        <v>Orloff</v>
      </c>
      <c r="C719" s="25">
        <f>VLOOKUP(A719,'Hospitalisation Details'!$A$1:$T$2344,9,0)</f>
        <v>22446</v>
      </c>
      <c r="D719" s="26">
        <f>VLOOKUP(A719,'Hospitalisation Details'!$A$1:$T$2344,10,0)</f>
        <v>61</v>
      </c>
      <c r="E719" s="26">
        <f>VLOOKUP(A719,'Hospitalisation Details'!$A$1:$T$2344,11,0)</f>
        <v>2</v>
      </c>
      <c r="F719" s="28">
        <f>VLOOKUP(A719,'Medical Examinations'!$A$1:$L$2336,2,0)</f>
        <v>32.299999999999997</v>
      </c>
      <c r="G719" s="28">
        <f>VLOOKUP(A719,'Medical Examinations'!$A$1:$L$2336,4,0)</f>
        <v>6.55</v>
      </c>
      <c r="H719" s="30" t="str">
        <f>VLOOKUP(A719,'Medical Examinations'!$A$1:$L$2336,3,0)</f>
        <v>Obesity</v>
      </c>
      <c r="I719" s="30" t="str">
        <f>VLOOKUP(A719,'Medical Examinations'!$A$1:$L$2336,5,0)</f>
        <v>Diabetes</v>
      </c>
      <c r="J719" s="27" t="str">
        <f>VLOOKUP(A719,'Medical Examinations'!$A$1:$L$2336,6,0)</f>
        <v>yes</v>
      </c>
      <c r="K719" s="27" t="str">
        <f>VLOOKUP(A719,'Medical Examinations'!$A$1:$L$2336,7,0)</f>
        <v>No</v>
      </c>
      <c r="L719" s="27">
        <f>VLOOKUP(A719,'Medical Examinations'!$A$1:$L$2336,10,0)</f>
        <v>2</v>
      </c>
      <c r="M719" s="27" t="str">
        <f>VLOOKUP(A719,'Medical Examinations'!$A$1:$L$2336,12,0)</f>
        <v>No</v>
      </c>
      <c r="N719" s="27" t="str">
        <f>VLOOKUP(A719,'Medical Examinations'!$A$1:$L$2336,8,0)</f>
        <v>No</v>
      </c>
      <c r="O719" s="29">
        <f>VLOOKUP(A719,'Hospitalisation Details'!$A$1:$T$2344,12,0)</f>
        <v>14119.62</v>
      </c>
      <c r="P719" s="29" t="str">
        <f>VLOOKUP(A719,'Hospitalisation Details'!$A$1:$T$2344,15,0)</f>
        <v>tier - 2</v>
      </c>
      <c r="Q719" s="29" t="str">
        <f>VLOOKUP(A719,'Hospitalisation Details'!$A$1:$T$2344,18,0)</f>
        <v>tier - 1</v>
      </c>
      <c r="R719" s="29" t="str">
        <f>VLOOKUP(A719,'Hospitalisation Details'!$A$1:$T$2344,20,0)</f>
        <v>R1012</v>
      </c>
    </row>
    <row r="720" spans="1:18">
      <c r="A720" t="s">
        <v>1649</v>
      </c>
      <c r="B720" s="22" t="str">
        <f>VLOOKUP(A720,'Customer Names'!A720:$E$2335,4,0)</f>
        <v>Ramirez</v>
      </c>
      <c r="C720" s="25">
        <f>VLOOKUP(A720,'Hospitalisation Details'!$A$1:$T$2344,9,0)</f>
        <v>28029</v>
      </c>
      <c r="D720" s="26">
        <f>VLOOKUP(A720,'Hospitalisation Details'!$A$1:$T$2344,10,0)</f>
        <v>46</v>
      </c>
      <c r="E720" s="26">
        <f>VLOOKUP(A720,'Hospitalisation Details'!$A$1:$T$2344,11,0)</f>
        <v>2</v>
      </c>
      <c r="F720" s="28">
        <f>VLOOKUP(A720,'Medical Examinations'!$A$1:$L$2336,2,0)</f>
        <v>39.51</v>
      </c>
      <c r="G720" s="28">
        <f>VLOOKUP(A720,'Medical Examinations'!$A$1:$L$2336,4,0)</f>
        <v>5.79</v>
      </c>
      <c r="H720" s="30" t="str">
        <f>VLOOKUP(A720,'Medical Examinations'!$A$1:$L$2336,3,0)</f>
        <v>Obesity</v>
      </c>
      <c r="I720" s="30" t="str">
        <f>VLOOKUP(A720,'Medical Examinations'!$A$1:$L$2336,5,0)</f>
        <v>Pre-diabetes</v>
      </c>
      <c r="J720" s="27" t="str">
        <f>VLOOKUP(A720,'Medical Examinations'!$A$1:$L$2336,6,0)</f>
        <v>yes</v>
      </c>
      <c r="K720" s="27" t="str">
        <f>VLOOKUP(A720,'Medical Examinations'!$A$1:$L$2336,7,0)</f>
        <v>No</v>
      </c>
      <c r="L720" s="27">
        <f>VLOOKUP(A720,'Medical Examinations'!$A$1:$L$2336,10,0)</f>
        <v>0</v>
      </c>
      <c r="M720" s="27" t="str">
        <f>VLOOKUP(A720,'Medical Examinations'!$A$1:$L$2336,12,0)</f>
        <v>No</v>
      </c>
      <c r="N720" s="27" t="str">
        <f>VLOOKUP(A720,'Medical Examinations'!$A$1:$L$2336,8,0)</f>
        <v>No</v>
      </c>
      <c r="O720" s="29">
        <f>VLOOKUP(A720,'Hospitalisation Details'!$A$1:$T$2344,12,0)</f>
        <v>14098.07</v>
      </c>
      <c r="P720" s="29" t="str">
        <f>VLOOKUP(A720,'Hospitalisation Details'!$A$1:$T$2344,15,0)</f>
        <v>tier - 2</v>
      </c>
      <c r="Q720" s="29" t="str">
        <f>VLOOKUP(A720,'Hospitalisation Details'!$A$1:$T$2344,18,0)</f>
        <v>tier - 3</v>
      </c>
      <c r="R720" s="29" t="str">
        <f>VLOOKUP(A720,'Hospitalisation Details'!$A$1:$T$2344,20,0)</f>
        <v>R1023</v>
      </c>
    </row>
    <row r="721" spans="1:18">
      <c r="A721" t="s">
        <v>1648</v>
      </c>
      <c r="B721" s="22" t="str">
        <f>VLOOKUP(A721,'Customer Names'!A721:$E$2335,4,0)</f>
        <v>Fouquet</v>
      </c>
      <c r="C721" s="25">
        <f>VLOOKUP(A721,'Hospitalisation Details'!$A$1:$T$2344,9,0)</f>
        <v>33493</v>
      </c>
      <c r="D721" s="26">
        <f>VLOOKUP(A721,'Hospitalisation Details'!$A$1:$T$2344,10,0)</f>
        <v>31</v>
      </c>
      <c r="E721" s="26">
        <f>VLOOKUP(A721,'Hospitalisation Details'!$A$1:$T$2344,11,0)</f>
        <v>3</v>
      </c>
      <c r="F721" s="28">
        <f>VLOOKUP(A721,'Medical Examinations'!$A$1:$L$2336,2,0)</f>
        <v>50.46</v>
      </c>
      <c r="G721" s="28">
        <f>VLOOKUP(A721,'Medical Examinations'!$A$1:$L$2336,4,0)</f>
        <v>4.5599999999999996</v>
      </c>
      <c r="H721" s="30" t="str">
        <f>VLOOKUP(A721,'Medical Examinations'!$A$1:$L$2336,3,0)</f>
        <v>Obesity</v>
      </c>
      <c r="I721" s="30" t="str">
        <f>VLOOKUP(A721,'Medical Examinations'!$A$1:$L$2336,5,0)</f>
        <v>Normal</v>
      </c>
      <c r="J721" s="27" t="str">
        <f>VLOOKUP(A721,'Medical Examinations'!$A$1:$L$2336,6,0)</f>
        <v>No</v>
      </c>
      <c r="K721" s="27" t="str">
        <f>VLOOKUP(A721,'Medical Examinations'!$A$1:$L$2336,7,0)</f>
        <v>No</v>
      </c>
      <c r="L721" s="27">
        <f>VLOOKUP(A721,'Medical Examinations'!$A$1:$L$2336,10,0)</f>
        <v>0</v>
      </c>
      <c r="M721" s="27" t="str">
        <f>VLOOKUP(A721,'Medical Examinations'!$A$1:$L$2336,12,0)</f>
        <v>No</v>
      </c>
      <c r="N721" s="27" t="str">
        <f>VLOOKUP(A721,'Medical Examinations'!$A$1:$L$2336,8,0)</f>
        <v>No</v>
      </c>
      <c r="O721" s="29">
        <f>VLOOKUP(A721,'Hospitalisation Details'!$A$1:$T$2344,12,0)</f>
        <v>14081.93</v>
      </c>
      <c r="P721" s="29" t="str">
        <f>VLOOKUP(A721,'Hospitalisation Details'!$A$1:$T$2344,15,0)</f>
        <v>tier - 2</v>
      </c>
      <c r="Q721" s="29" t="str">
        <f>VLOOKUP(A721,'Hospitalisation Details'!$A$1:$T$2344,18,0)</f>
        <v>tier - 3</v>
      </c>
      <c r="R721" s="29" t="str">
        <f>VLOOKUP(A721,'Hospitalisation Details'!$A$1:$T$2344,20,0)</f>
        <v>R1012</v>
      </c>
    </row>
    <row r="722" spans="1:18">
      <c r="A722" t="s">
        <v>1647</v>
      </c>
      <c r="B722" s="22" t="str">
        <f>VLOOKUP(A722,'Customer Names'!A722:$E$2335,4,0)</f>
        <v>McPhillips</v>
      </c>
      <c r="C722" s="25">
        <f>VLOOKUP(A722,'Hospitalisation Details'!$A$1:$T$2344,9,0)</f>
        <v>22228</v>
      </c>
      <c r="D722" s="26">
        <f>VLOOKUP(A722,'Hospitalisation Details'!$A$1:$T$2344,10,0)</f>
        <v>62</v>
      </c>
      <c r="E722" s="26">
        <f>VLOOKUP(A722,'Hospitalisation Details'!$A$1:$T$2344,11,0)</f>
        <v>0</v>
      </c>
      <c r="F722" s="28">
        <f>VLOOKUP(A722,'Medical Examinations'!$A$1:$L$2336,2,0)</f>
        <v>31.73</v>
      </c>
      <c r="G722" s="28">
        <f>VLOOKUP(A722,'Medical Examinations'!$A$1:$L$2336,4,0)</f>
        <v>7</v>
      </c>
      <c r="H722" s="30" t="str">
        <f>VLOOKUP(A722,'Medical Examinations'!$A$1:$L$2336,3,0)</f>
        <v>Obesity</v>
      </c>
      <c r="I722" s="30" t="str">
        <f>VLOOKUP(A722,'Medical Examinations'!$A$1:$L$2336,5,0)</f>
        <v>Diabetes</v>
      </c>
      <c r="J722" s="27" t="str">
        <f>VLOOKUP(A722,'Medical Examinations'!$A$1:$L$2336,6,0)</f>
        <v>No</v>
      </c>
      <c r="K722" s="27" t="str">
        <f>VLOOKUP(A722,'Medical Examinations'!$A$1:$L$2336,7,0)</f>
        <v>No</v>
      </c>
      <c r="L722" s="27">
        <f>VLOOKUP(A722,'Medical Examinations'!$A$1:$L$2336,10,0)</f>
        <v>0</v>
      </c>
      <c r="M722" s="27" t="str">
        <f>VLOOKUP(A722,'Medical Examinations'!$A$1:$L$2336,12,0)</f>
        <v>No</v>
      </c>
      <c r="N722" s="27" t="str">
        <f>VLOOKUP(A722,'Medical Examinations'!$A$1:$L$2336,8,0)</f>
        <v>No</v>
      </c>
      <c r="O722" s="29">
        <f>VLOOKUP(A722,'Hospitalisation Details'!$A$1:$T$2344,12,0)</f>
        <v>14043.48</v>
      </c>
      <c r="P722" s="29" t="str">
        <f>VLOOKUP(A722,'Hospitalisation Details'!$A$1:$T$2344,15,0)</f>
        <v>tier - 2</v>
      </c>
      <c r="Q722" s="29" t="str">
        <f>VLOOKUP(A722,'Hospitalisation Details'!$A$1:$T$2344,18,0)</f>
        <v>tier - 3</v>
      </c>
      <c r="R722" s="29" t="str">
        <f>VLOOKUP(A722,'Hospitalisation Details'!$A$1:$T$2344,20,0)</f>
        <v>R1024</v>
      </c>
    </row>
    <row r="723" spans="1:18">
      <c r="A723" t="s">
        <v>1646</v>
      </c>
      <c r="B723" s="22" t="str">
        <f>VLOOKUP(A723,'Customer Names'!A723:$E$2335,4,0)</f>
        <v>Burgin</v>
      </c>
      <c r="C723" s="25">
        <f>VLOOKUP(A723,'Hospitalisation Details'!$A$1:$T$2344,9,0)</f>
        <v>23200</v>
      </c>
      <c r="D723" s="26">
        <f>VLOOKUP(A723,'Hospitalisation Details'!$A$1:$T$2344,10,0)</f>
        <v>59</v>
      </c>
      <c r="E723" s="26">
        <f>VLOOKUP(A723,'Hospitalisation Details'!$A$1:$T$2344,11,0)</f>
        <v>3</v>
      </c>
      <c r="F723" s="28">
        <f>VLOOKUP(A723,'Medical Examinations'!$A$1:$L$2336,2,0)</f>
        <v>32.1</v>
      </c>
      <c r="G723" s="28">
        <f>VLOOKUP(A723,'Medical Examinations'!$A$1:$L$2336,4,0)</f>
        <v>6.57</v>
      </c>
      <c r="H723" s="30" t="str">
        <f>VLOOKUP(A723,'Medical Examinations'!$A$1:$L$2336,3,0)</f>
        <v>Obesity</v>
      </c>
      <c r="I723" s="30" t="str">
        <f>VLOOKUP(A723,'Medical Examinations'!$A$1:$L$2336,5,0)</f>
        <v>Diabetes</v>
      </c>
      <c r="J723" s="27" t="str">
        <f>VLOOKUP(A723,'Medical Examinations'!$A$1:$L$2336,6,0)</f>
        <v>yes</v>
      </c>
      <c r="K723" s="27" t="str">
        <f>VLOOKUP(A723,'Medical Examinations'!$A$1:$L$2336,7,0)</f>
        <v>No</v>
      </c>
      <c r="L723" s="27">
        <f>VLOOKUP(A723,'Medical Examinations'!$A$1:$L$2336,10,0)</f>
        <v>1</v>
      </c>
      <c r="M723" s="27" t="str">
        <f>VLOOKUP(A723,'Medical Examinations'!$A$1:$L$2336,12,0)</f>
        <v>No</v>
      </c>
      <c r="N723" s="27" t="str">
        <f>VLOOKUP(A723,'Medical Examinations'!$A$1:$L$2336,8,0)</f>
        <v>Yes</v>
      </c>
      <c r="O723" s="29">
        <f>VLOOKUP(A723,'Hospitalisation Details'!$A$1:$T$2344,12,0)</f>
        <v>14007.22</v>
      </c>
      <c r="P723" s="29" t="str">
        <f>VLOOKUP(A723,'Hospitalisation Details'!$A$1:$T$2344,15,0)</f>
        <v>tier - 2</v>
      </c>
      <c r="Q723" s="29" t="str">
        <f>VLOOKUP(A723,'Hospitalisation Details'!$A$1:$T$2344,18,0)</f>
        <v>tier - 3</v>
      </c>
      <c r="R723" s="29" t="str">
        <f>VLOOKUP(A723,'Hospitalisation Details'!$A$1:$T$2344,20,0)</f>
        <v>R1011</v>
      </c>
    </row>
    <row r="724" spans="1:18">
      <c r="A724" t="s">
        <v>1645</v>
      </c>
      <c r="B724" s="22" t="str">
        <f>VLOOKUP(A724,'Customer Names'!A724:$E$2335,4,0)</f>
        <v>Roberts</v>
      </c>
      <c r="C724" s="25">
        <f>VLOOKUP(A724,'Hospitalisation Details'!$A$1:$T$2344,9,0)</f>
        <v>23198</v>
      </c>
      <c r="D724" s="26">
        <f>VLOOKUP(A724,'Hospitalisation Details'!$A$1:$T$2344,10,0)</f>
        <v>59</v>
      </c>
      <c r="E724" s="26">
        <f>VLOOKUP(A724,'Hospitalisation Details'!$A$1:$T$2344,11,0)</f>
        <v>3</v>
      </c>
      <c r="F724" s="28">
        <f>VLOOKUP(A724,'Medical Examinations'!$A$1:$L$2336,2,0)</f>
        <v>27.83</v>
      </c>
      <c r="G724" s="28">
        <f>VLOOKUP(A724,'Medical Examinations'!$A$1:$L$2336,4,0)</f>
        <v>11.61</v>
      </c>
      <c r="H724" s="30" t="str">
        <f>VLOOKUP(A724,'Medical Examinations'!$A$1:$L$2336,3,0)</f>
        <v>Overweight</v>
      </c>
      <c r="I724" s="30" t="str">
        <f>VLOOKUP(A724,'Medical Examinations'!$A$1:$L$2336,5,0)</f>
        <v>Diabetes</v>
      </c>
      <c r="J724" s="27" t="str">
        <f>VLOOKUP(A724,'Medical Examinations'!$A$1:$L$2336,6,0)</f>
        <v>yes</v>
      </c>
      <c r="K724" s="27" t="str">
        <f>VLOOKUP(A724,'Medical Examinations'!$A$1:$L$2336,7,0)</f>
        <v>No</v>
      </c>
      <c r="L724" s="27">
        <f>VLOOKUP(A724,'Medical Examinations'!$A$1:$L$2336,10,0)</f>
        <v>1</v>
      </c>
      <c r="M724" s="27" t="str">
        <f>VLOOKUP(A724,'Medical Examinations'!$A$1:$L$2336,12,0)</f>
        <v>No</v>
      </c>
      <c r="N724" s="27" t="str">
        <f>VLOOKUP(A724,'Medical Examinations'!$A$1:$L$2336,8,0)</f>
        <v>Yes</v>
      </c>
      <c r="O724" s="29">
        <f>VLOOKUP(A724,'Hospitalisation Details'!$A$1:$T$2344,12,0)</f>
        <v>14001.29</v>
      </c>
      <c r="P724" s="29" t="str">
        <f>VLOOKUP(A724,'Hospitalisation Details'!$A$1:$T$2344,15,0)</f>
        <v>tier - 2</v>
      </c>
      <c r="Q724" s="29" t="str">
        <f>VLOOKUP(A724,'Hospitalisation Details'!$A$1:$T$2344,18,0)</f>
        <v>tier - 2</v>
      </c>
      <c r="R724" s="29" t="str">
        <f>VLOOKUP(A724,'Hospitalisation Details'!$A$1:$T$2344,20,0)</f>
        <v>R1013</v>
      </c>
    </row>
    <row r="725" spans="1:18">
      <c r="A725" t="s">
        <v>1644</v>
      </c>
      <c r="B725" s="22" t="str">
        <f>VLOOKUP(A725,'Customer Names'!A725:$E$2335,4,0)</f>
        <v>Nemec</v>
      </c>
      <c r="C725" s="25">
        <f>VLOOKUP(A725,'Hospitalisation Details'!$A$1:$T$2344,9,0)</f>
        <v>23368</v>
      </c>
      <c r="D725" s="26">
        <f>VLOOKUP(A725,'Hospitalisation Details'!$A$1:$T$2344,10,0)</f>
        <v>59</v>
      </c>
      <c r="E725" s="26">
        <f>VLOOKUP(A725,'Hospitalisation Details'!$A$1:$T$2344,11,0)</f>
        <v>3</v>
      </c>
      <c r="F725" s="28">
        <f>VLOOKUP(A725,'Medical Examinations'!$A$1:$L$2336,2,0)</f>
        <v>27.72</v>
      </c>
      <c r="G725" s="28">
        <f>VLOOKUP(A725,'Medical Examinations'!$A$1:$L$2336,4,0)</f>
        <v>8.16</v>
      </c>
      <c r="H725" s="30" t="str">
        <f>VLOOKUP(A725,'Medical Examinations'!$A$1:$L$2336,3,0)</f>
        <v>Overweight</v>
      </c>
      <c r="I725" s="30" t="str">
        <f>VLOOKUP(A725,'Medical Examinations'!$A$1:$L$2336,5,0)</f>
        <v>Diabetes</v>
      </c>
      <c r="J725" s="27" t="str">
        <f>VLOOKUP(A725,'Medical Examinations'!$A$1:$L$2336,6,0)</f>
        <v>yes</v>
      </c>
      <c r="K725" s="27" t="str">
        <f>VLOOKUP(A725,'Medical Examinations'!$A$1:$L$2336,7,0)</f>
        <v>No</v>
      </c>
      <c r="L725" s="27">
        <f>VLOOKUP(A725,'Medical Examinations'!$A$1:$L$2336,10,0)</f>
        <v>1</v>
      </c>
      <c r="M725" s="27" t="str">
        <f>VLOOKUP(A725,'Medical Examinations'!$A$1:$L$2336,12,0)</f>
        <v>No</v>
      </c>
      <c r="N725" s="27" t="str">
        <f>VLOOKUP(A725,'Medical Examinations'!$A$1:$L$2336,8,0)</f>
        <v>Yes</v>
      </c>
      <c r="O725" s="29">
        <f>VLOOKUP(A725,'Hospitalisation Details'!$A$1:$T$2344,12,0)</f>
        <v>14001.13</v>
      </c>
      <c r="P725" s="29" t="str">
        <f>VLOOKUP(A725,'Hospitalisation Details'!$A$1:$T$2344,15,0)</f>
        <v>tier - 2</v>
      </c>
      <c r="Q725" s="29" t="str">
        <f>VLOOKUP(A725,'Hospitalisation Details'!$A$1:$T$2344,18,0)</f>
        <v>tier - 1</v>
      </c>
      <c r="R725" s="29" t="str">
        <f>VLOOKUP(A725,'Hospitalisation Details'!$A$1:$T$2344,20,0)</f>
        <v>R1013</v>
      </c>
    </row>
    <row r="726" spans="1:18">
      <c r="A726" t="s">
        <v>1643</v>
      </c>
      <c r="B726" s="22" t="str">
        <f>VLOOKUP(A726,'Customer Names'!A726:$E$2335,4,0)</f>
        <v>Appman</v>
      </c>
      <c r="C726" s="25">
        <f>VLOOKUP(A726,'Hospitalisation Details'!$A$1:$T$2344,9,0)</f>
        <v>21799</v>
      </c>
      <c r="D726" s="26">
        <f>VLOOKUP(A726,'Hospitalisation Details'!$A$1:$T$2344,10,0)</f>
        <v>63</v>
      </c>
      <c r="E726" s="26">
        <f>VLOOKUP(A726,'Hospitalisation Details'!$A$1:$T$2344,11,0)</f>
        <v>0</v>
      </c>
      <c r="F726" s="28">
        <f>VLOOKUP(A726,'Medical Examinations'!$A$1:$L$2336,2,0)</f>
        <v>36.765000000000001</v>
      </c>
      <c r="G726" s="28">
        <f>VLOOKUP(A726,'Medical Examinations'!$A$1:$L$2336,4,0)</f>
        <v>4.4800000000000004</v>
      </c>
      <c r="H726" s="30" t="str">
        <f>VLOOKUP(A726,'Medical Examinations'!$A$1:$L$2336,3,0)</f>
        <v>Obesity</v>
      </c>
      <c r="I726" s="30" t="str">
        <f>VLOOKUP(A726,'Medical Examinations'!$A$1:$L$2336,5,0)</f>
        <v>Normal</v>
      </c>
      <c r="J726" s="27" t="str">
        <f>VLOOKUP(A726,'Medical Examinations'!$A$1:$L$2336,6,0)</f>
        <v>yes</v>
      </c>
      <c r="K726" s="27" t="str">
        <f>VLOOKUP(A726,'Medical Examinations'!$A$1:$L$2336,7,0)</f>
        <v>No</v>
      </c>
      <c r="L726" s="27">
        <f>VLOOKUP(A726,'Medical Examinations'!$A$1:$L$2336,10,0)</f>
        <v>2</v>
      </c>
      <c r="M726" s="27" t="str">
        <f>VLOOKUP(A726,'Medical Examinations'!$A$1:$L$2336,12,0)</f>
        <v>No</v>
      </c>
      <c r="N726" s="27" t="str">
        <f>VLOOKUP(A726,'Medical Examinations'!$A$1:$L$2336,8,0)</f>
        <v>No</v>
      </c>
      <c r="O726" s="29">
        <f>VLOOKUP(A726,'Hospitalisation Details'!$A$1:$T$2344,12,0)</f>
        <v>13981.85</v>
      </c>
      <c r="P726" s="29" t="str">
        <f>VLOOKUP(A726,'Hospitalisation Details'!$A$1:$T$2344,15,0)</f>
        <v>tier - 2</v>
      </c>
      <c r="Q726" s="29" t="str">
        <f>VLOOKUP(A726,'Hospitalisation Details'!$A$1:$T$2344,18,0)</f>
        <v>tier - 1</v>
      </c>
      <c r="R726" s="29" t="str">
        <f>VLOOKUP(A726,'Hospitalisation Details'!$A$1:$T$2344,20,0)</f>
        <v>R1016</v>
      </c>
    </row>
    <row r="727" spans="1:18">
      <c r="A727" t="s">
        <v>1642</v>
      </c>
      <c r="B727" s="22" t="str">
        <f>VLOOKUP(A727,'Customer Names'!A727:$E$2335,4,0)</f>
        <v>Driscoll</v>
      </c>
      <c r="C727" s="25">
        <f>VLOOKUP(A727,'Hospitalisation Details'!$A$1:$T$2344,9,0)</f>
        <v>33067</v>
      </c>
      <c r="D727" s="26">
        <f>VLOOKUP(A727,'Hospitalisation Details'!$A$1:$T$2344,10,0)</f>
        <v>32</v>
      </c>
      <c r="E727" s="26">
        <f>VLOOKUP(A727,'Hospitalisation Details'!$A$1:$T$2344,11,0)</f>
        <v>3</v>
      </c>
      <c r="F727" s="28">
        <f>VLOOKUP(A727,'Medical Examinations'!$A$1:$L$2336,2,0)</f>
        <v>48.36</v>
      </c>
      <c r="G727" s="28">
        <f>VLOOKUP(A727,'Medical Examinations'!$A$1:$L$2336,4,0)</f>
        <v>4.08</v>
      </c>
      <c r="H727" s="30" t="str">
        <f>VLOOKUP(A727,'Medical Examinations'!$A$1:$L$2336,3,0)</f>
        <v>Obesity</v>
      </c>
      <c r="I727" s="30" t="str">
        <f>VLOOKUP(A727,'Medical Examinations'!$A$1:$L$2336,5,0)</f>
        <v>Normal</v>
      </c>
      <c r="J727" s="27" t="str">
        <f>VLOOKUP(A727,'Medical Examinations'!$A$1:$L$2336,6,0)</f>
        <v>No</v>
      </c>
      <c r="K727" s="27" t="str">
        <f>VLOOKUP(A727,'Medical Examinations'!$A$1:$L$2336,7,0)</f>
        <v>No</v>
      </c>
      <c r="L727" s="27">
        <f>VLOOKUP(A727,'Medical Examinations'!$A$1:$L$2336,10,0)</f>
        <v>0</v>
      </c>
      <c r="M727" s="27" t="str">
        <f>VLOOKUP(A727,'Medical Examinations'!$A$1:$L$2336,12,0)</f>
        <v>No</v>
      </c>
      <c r="N727" s="27" t="str">
        <f>VLOOKUP(A727,'Medical Examinations'!$A$1:$L$2336,8,0)</f>
        <v>No</v>
      </c>
      <c r="O727" s="29">
        <f>VLOOKUP(A727,'Hospitalisation Details'!$A$1:$T$2344,12,0)</f>
        <v>13979.45</v>
      </c>
      <c r="P727" s="29" t="str">
        <f>VLOOKUP(A727,'Hospitalisation Details'!$A$1:$T$2344,15,0)</f>
        <v>tier - 2</v>
      </c>
      <c r="Q727" s="29" t="str">
        <f>VLOOKUP(A727,'Hospitalisation Details'!$A$1:$T$2344,18,0)</f>
        <v>tier - 1</v>
      </c>
      <c r="R727" s="29" t="str">
        <f>VLOOKUP(A727,'Hospitalisation Details'!$A$1:$T$2344,20,0)</f>
        <v>R1023</v>
      </c>
    </row>
    <row r="728" spans="1:18">
      <c r="A728" t="s">
        <v>1641</v>
      </c>
      <c r="B728" s="22" t="str">
        <f>VLOOKUP(A728,'Customer Names'!A728:$E$2335,4,0)</f>
        <v>Glotzbach</v>
      </c>
      <c r="C728" s="25">
        <f>VLOOKUP(A728,'Hospitalisation Details'!$A$1:$T$2344,9,0)</f>
        <v>21791</v>
      </c>
      <c r="D728" s="26">
        <f>VLOOKUP(A728,'Hospitalisation Details'!$A$1:$T$2344,10,0)</f>
        <v>63</v>
      </c>
      <c r="E728" s="26">
        <f>VLOOKUP(A728,'Hospitalisation Details'!$A$1:$T$2344,11,0)</f>
        <v>0</v>
      </c>
      <c r="F728" s="28">
        <f>VLOOKUP(A728,'Medical Examinations'!$A$1:$L$2336,2,0)</f>
        <v>31.445</v>
      </c>
      <c r="G728" s="28">
        <f>VLOOKUP(A728,'Medical Examinations'!$A$1:$L$2336,4,0)</f>
        <v>4.4000000000000004</v>
      </c>
      <c r="H728" s="30" t="str">
        <f>VLOOKUP(A728,'Medical Examinations'!$A$1:$L$2336,3,0)</f>
        <v>Obesity</v>
      </c>
      <c r="I728" s="30" t="str">
        <f>VLOOKUP(A728,'Medical Examinations'!$A$1:$L$2336,5,0)</f>
        <v>Normal</v>
      </c>
      <c r="J728" s="27" t="str">
        <f>VLOOKUP(A728,'Medical Examinations'!$A$1:$L$2336,6,0)</f>
        <v>yes</v>
      </c>
      <c r="K728" s="27" t="str">
        <f>VLOOKUP(A728,'Medical Examinations'!$A$1:$L$2336,7,0)</f>
        <v>No</v>
      </c>
      <c r="L728" s="27">
        <f>VLOOKUP(A728,'Medical Examinations'!$A$1:$L$2336,10,0)</f>
        <v>2</v>
      </c>
      <c r="M728" s="27" t="str">
        <f>VLOOKUP(A728,'Medical Examinations'!$A$1:$L$2336,12,0)</f>
        <v>No</v>
      </c>
      <c r="N728" s="27" t="str">
        <f>VLOOKUP(A728,'Medical Examinations'!$A$1:$L$2336,8,0)</f>
        <v>No</v>
      </c>
      <c r="O728" s="29">
        <f>VLOOKUP(A728,'Hospitalisation Details'!$A$1:$T$2344,12,0)</f>
        <v>13974.46</v>
      </c>
      <c r="P728" s="29" t="str">
        <f>VLOOKUP(A728,'Hospitalisation Details'!$A$1:$T$2344,15,0)</f>
        <v>tier - 2</v>
      </c>
      <c r="Q728" s="29" t="str">
        <f>VLOOKUP(A728,'Hospitalisation Details'!$A$1:$T$2344,18,0)</f>
        <v>tier - 2</v>
      </c>
      <c r="R728" s="29" t="str">
        <f>VLOOKUP(A728,'Hospitalisation Details'!$A$1:$T$2344,20,0)</f>
        <v>R1019</v>
      </c>
    </row>
    <row r="729" spans="1:18">
      <c r="A729" t="s">
        <v>1640</v>
      </c>
      <c r="B729" s="22" t="str">
        <f>VLOOKUP(A729,'Customer Names'!A729:$E$2335,4,0)</f>
        <v>Tenforde</v>
      </c>
      <c r="C729" s="25">
        <f>VLOOKUP(A729,'Hospitalisation Details'!$A$1:$T$2344,9,0)</f>
        <v>22085</v>
      </c>
      <c r="D729" s="26">
        <f>VLOOKUP(A729,'Hospitalisation Details'!$A$1:$T$2344,10,0)</f>
        <v>62</v>
      </c>
      <c r="E729" s="26">
        <f>VLOOKUP(A729,'Hospitalisation Details'!$A$1:$T$2344,11,0)</f>
        <v>1</v>
      </c>
      <c r="F729" s="28">
        <f>VLOOKUP(A729,'Medical Examinations'!$A$1:$L$2336,2,0)</f>
        <v>27.55</v>
      </c>
      <c r="G729" s="28">
        <f>VLOOKUP(A729,'Medical Examinations'!$A$1:$L$2336,4,0)</f>
        <v>9.02</v>
      </c>
      <c r="H729" s="30" t="str">
        <f>VLOOKUP(A729,'Medical Examinations'!$A$1:$L$2336,3,0)</f>
        <v>Overweight</v>
      </c>
      <c r="I729" s="30" t="str">
        <f>VLOOKUP(A729,'Medical Examinations'!$A$1:$L$2336,5,0)</f>
        <v>Diabetes</v>
      </c>
      <c r="J729" s="27" t="str">
        <f>VLOOKUP(A729,'Medical Examinations'!$A$1:$L$2336,6,0)</f>
        <v>No</v>
      </c>
      <c r="K729" s="27" t="str">
        <f>VLOOKUP(A729,'Medical Examinations'!$A$1:$L$2336,7,0)</f>
        <v>No</v>
      </c>
      <c r="L729" s="27">
        <f>VLOOKUP(A729,'Medical Examinations'!$A$1:$L$2336,10,0)</f>
        <v>0</v>
      </c>
      <c r="M729" s="27" t="str">
        <f>VLOOKUP(A729,'Medical Examinations'!$A$1:$L$2336,12,0)</f>
        <v>No</v>
      </c>
      <c r="N729" s="27" t="str">
        <f>VLOOKUP(A729,'Medical Examinations'!$A$1:$L$2336,8,0)</f>
        <v>No</v>
      </c>
      <c r="O729" s="29">
        <f>VLOOKUP(A729,'Hospitalisation Details'!$A$1:$T$2344,12,0)</f>
        <v>13937.67</v>
      </c>
      <c r="P729" s="29" t="str">
        <f>VLOOKUP(A729,'Hospitalisation Details'!$A$1:$T$2344,15,0)</f>
        <v>tier - 2</v>
      </c>
      <c r="Q729" s="29" t="str">
        <f>VLOOKUP(A729,'Hospitalisation Details'!$A$1:$T$2344,18,0)</f>
        <v>tier - 1</v>
      </c>
      <c r="R729" s="29" t="str">
        <f>VLOOKUP(A729,'Hospitalisation Details'!$A$1:$T$2344,20,0)</f>
        <v>R1012</v>
      </c>
    </row>
    <row r="730" spans="1:18">
      <c r="A730" t="s">
        <v>1639</v>
      </c>
      <c r="B730" s="22" t="str">
        <f>VLOOKUP(A730,'Customer Names'!A730:$E$2335,4,0)</f>
        <v>Ramirez</v>
      </c>
      <c r="C730" s="25">
        <f>VLOOKUP(A730,'Hospitalisation Details'!$A$1:$T$2344,9,0)</f>
        <v>22854</v>
      </c>
      <c r="D730" s="26">
        <f>VLOOKUP(A730,'Hospitalisation Details'!$A$1:$T$2344,10,0)</f>
        <v>60</v>
      </c>
      <c r="E730" s="26">
        <f>VLOOKUP(A730,'Hospitalisation Details'!$A$1:$T$2344,11,0)</f>
        <v>3</v>
      </c>
      <c r="F730" s="28">
        <f>VLOOKUP(A730,'Medical Examinations'!$A$1:$L$2336,2,0)</f>
        <v>33.11</v>
      </c>
      <c r="G730" s="28">
        <f>VLOOKUP(A730,'Medical Examinations'!$A$1:$L$2336,4,0)</f>
        <v>8.06</v>
      </c>
      <c r="H730" s="30" t="str">
        <f>VLOOKUP(A730,'Medical Examinations'!$A$1:$L$2336,3,0)</f>
        <v>Obesity</v>
      </c>
      <c r="I730" s="30" t="str">
        <f>VLOOKUP(A730,'Medical Examinations'!$A$1:$L$2336,5,0)</f>
        <v>Diabetes</v>
      </c>
      <c r="J730" s="27" t="str">
        <f>VLOOKUP(A730,'Medical Examinations'!$A$1:$L$2336,6,0)</f>
        <v>No</v>
      </c>
      <c r="K730" s="27" t="str">
        <f>VLOOKUP(A730,'Medical Examinations'!$A$1:$L$2336,7,0)</f>
        <v>No</v>
      </c>
      <c r="L730" s="27">
        <f>VLOOKUP(A730,'Medical Examinations'!$A$1:$L$2336,10,0)</f>
        <v>0</v>
      </c>
      <c r="M730" s="27" t="str">
        <f>VLOOKUP(A730,'Medical Examinations'!$A$1:$L$2336,12,0)</f>
        <v>No</v>
      </c>
      <c r="N730" s="27" t="str">
        <f>VLOOKUP(A730,'Medical Examinations'!$A$1:$L$2336,8,0)</f>
        <v>No</v>
      </c>
      <c r="O730" s="29">
        <f>VLOOKUP(A730,'Hospitalisation Details'!$A$1:$T$2344,12,0)</f>
        <v>13919.82</v>
      </c>
      <c r="P730" s="29" t="str">
        <f>VLOOKUP(A730,'Hospitalisation Details'!$A$1:$T$2344,15,0)</f>
        <v>tier - 2</v>
      </c>
      <c r="Q730" s="29" t="str">
        <f>VLOOKUP(A730,'Hospitalisation Details'!$A$1:$T$2344,18,0)</f>
        <v>tier - 2</v>
      </c>
      <c r="R730" s="29" t="str">
        <f>VLOOKUP(A730,'Hospitalisation Details'!$A$1:$T$2344,20,0)</f>
        <v>R1013</v>
      </c>
    </row>
    <row r="731" spans="1:18">
      <c r="A731" t="s">
        <v>1638</v>
      </c>
      <c r="B731" s="22" t="str">
        <f>VLOOKUP(A731,'Customer Names'!A731:$E$2335,4,0)</f>
        <v>Stanley Torres</v>
      </c>
      <c r="C731" s="25">
        <f>VLOOKUP(A731,'Hospitalisation Details'!$A$1:$T$2344,9,0)</f>
        <v>21738</v>
      </c>
      <c r="D731" s="26">
        <f>VLOOKUP(A731,'Hospitalisation Details'!$A$1:$T$2344,10,0)</f>
        <v>63</v>
      </c>
      <c r="E731" s="26">
        <f>VLOOKUP(A731,'Hospitalisation Details'!$A$1:$T$2344,11,0)</f>
        <v>0</v>
      </c>
      <c r="F731" s="28">
        <f>VLOOKUP(A731,'Medical Examinations'!$A$1:$L$2336,2,0)</f>
        <v>36.85</v>
      </c>
      <c r="G731" s="28">
        <f>VLOOKUP(A731,'Medical Examinations'!$A$1:$L$2336,4,0)</f>
        <v>6.21</v>
      </c>
      <c r="H731" s="30" t="str">
        <f>VLOOKUP(A731,'Medical Examinations'!$A$1:$L$2336,3,0)</f>
        <v>Obesity</v>
      </c>
      <c r="I731" s="30" t="str">
        <f>VLOOKUP(A731,'Medical Examinations'!$A$1:$L$2336,5,0)</f>
        <v>Pre-diabetes</v>
      </c>
      <c r="J731" s="27" t="str">
        <f>VLOOKUP(A731,'Medical Examinations'!$A$1:$L$2336,6,0)</f>
        <v>yes</v>
      </c>
      <c r="K731" s="27" t="str">
        <f>VLOOKUP(A731,'Medical Examinations'!$A$1:$L$2336,7,0)</f>
        <v>No</v>
      </c>
      <c r="L731" s="27">
        <f>VLOOKUP(A731,'Medical Examinations'!$A$1:$L$2336,10,0)</f>
        <v>2</v>
      </c>
      <c r="M731" s="27" t="str">
        <f>VLOOKUP(A731,'Medical Examinations'!$A$1:$L$2336,12,0)</f>
        <v>No</v>
      </c>
      <c r="N731" s="27" t="str">
        <f>VLOOKUP(A731,'Medical Examinations'!$A$1:$L$2336,8,0)</f>
        <v>No</v>
      </c>
      <c r="O731" s="29">
        <f>VLOOKUP(A731,'Hospitalisation Details'!$A$1:$T$2344,12,0)</f>
        <v>13887.97</v>
      </c>
      <c r="P731" s="29" t="str">
        <f>VLOOKUP(A731,'Hospitalisation Details'!$A$1:$T$2344,15,0)</f>
        <v>tier - 2</v>
      </c>
      <c r="Q731" s="29" t="str">
        <f>VLOOKUP(A731,'Hospitalisation Details'!$A$1:$T$2344,18,0)</f>
        <v>tier - 2</v>
      </c>
      <c r="R731" s="29" t="str">
        <f>VLOOKUP(A731,'Hospitalisation Details'!$A$1:$T$2344,20,0)</f>
        <v>R1013</v>
      </c>
    </row>
    <row r="732" spans="1:18">
      <c r="A732" t="s">
        <v>1637</v>
      </c>
      <c r="B732" s="22" t="str">
        <f>VLOOKUP(A732,'Customer Names'!A732:$E$2335,4,0)</f>
        <v>Vandongen</v>
      </c>
      <c r="C732" s="25">
        <f>VLOOKUP(A732,'Hospitalisation Details'!$A$1:$T$2344,9,0)</f>
        <v>21913</v>
      </c>
      <c r="D732" s="26">
        <f>VLOOKUP(A732,'Hospitalisation Details'!$A$1:$T$2344,10,0)</f>
        <v>63</v>
      </c>
      <c r="E732" s="26">
        <f>VLOOKUP(A732,'Hospitalisation Details'!$A$1:$T$2344,11,0)</f>
        <v>0</v>
      </c>
      <c r="F732" s="28">
        <f>VLOOKUP(A732,'Medical Examinations'!$A$1:$L$2336,2,0)</f>
        <v>36.299999999999997</v>
      </c>
      <c r="G732" s="28">
        <f>VLOOKUP(A732,'Medical Examinations'!$A$1:$L$2336,4,0)</f>
        <v>5.79</v>
      </c>
      <c r="H732" s="30" t="str">
        <f>VLOOKUP(A732,'Medical Examinations'!$A$1:$L$2336,3,0)</f>
        <v>Obesity</v>
      </c>
      <c r="I732" s="30" t="str">
        <f>VLOOKUP(A732,'Medical Examinations'!$A$1:$L$2336,5,0)</f>
        <v>Pre-diabetes</v>
      </c>
      <c r="J732" s="27" t="str">
        <f>VLOOKUP(A732,'Medical Examinations'!$A$1:$L$2336,6,0)</f>
        <v>yes</v>
      </c>
      <c r="K732" s="27" t="str">
        <f>VLOOKUP(A732,'Medical Examinations'!$A$1:$L$2336,7,0)</f>
        <v>No</v>
      </c>
      <c r="L732" s="27">
        <f>VLOOKUP(A732,'Medical Examinations'!$A$1:$L$2336,10,0)</f>
        <v>2</v>
      </c>
      <c r="M732" s="27" t="str">
        <f>VLOOKUP(A732,'Medical Examinations'!$A$1:$L$2336,12,0)</f>
        <v>No</v>
      </c>
      <c r="N732" s="27" t="str">
        <f>VLOOKUP(A732,'Medical Examinations'!$A$1:$L$2336,8,0)</f>
        <v>No</v>
      </c>
      <c r="O732" s="29">
        <f>VLOOKUP(A732,'Hospitalisation Details'!$A$1:$T$2344,12,0)</f>
        <v>13887.2</v>
      </c>
      <c r="P732" s="29" t="str">
        <f>VLOOKUP(A732,'Hospitalisation Details'!$A$1:$T$2344,15,0)</f>
        <v>tier - 2</v>
      </c>
      <c r="Q732" s="29" t="str">
        <f>VLOOKUP(A732,'Hospitalisation Details'!$A$1:$T$2344,18,0)</f>
        <v>tier - 3</v>
      </c>
      <c r="R732" s="29" t="str">
        <f>VLOOKUP(A732,'Hospitalisation Details'!$A$1:$T$2344,20,0)</f>
        <v>R1013</v>
      </c>
    </row>
    <row r="733" spans="1:18">
      <c r="A733" t="s">
        <v>1636</v>
      </c>
      <c r="B733" s="22" t="str">
        <f>VLOOKUP(A733,'Customer Names'!A733:$E$2335,4,0)</f>
        <v>Liebald</v>
      </c>
      <c r="C733" s="25">
        <f>VLOOKUP(A733,'Hospitalisation Details'!$A$1:$T$2344,9,0)</f>
        <v>31315</v>
      </c>
      <c r="D733" s="26">
        <f>VLOOKUP(A733,'Hospitalisation Details'!$A$1:$T$2344,10,0)</f>
        <v>37</v>
      </c>
      <c r="E733" s="26">
        <f>VLOOKUP(A733,'Hospitalisation Details'!$A$1:$T$2344,11,0)</f>
        <v>3</v>
      </c>
      <c r="F733" s="28">
        <f>VLOOKUP(A733,'Medical Examinations'!$A$1:$L$2336,2,0)</f>
        <v>45.34</v>
      </c>
      <c r="G733" s="28">
        <f>VLOOKUP(A733,'Medical Examinations'!$A$1:$L$2336,4,0)</f>
        <v>5.69</v>
      </c>
      <c r="H733" s="30" t="str">
        <f>VLOOKUP(A733,'Medical Examinations'!$A$1:$L$2336,3,0)</f>
        <v>Obesity</v>
      </c>
      <c r="I733" s="30" t="str">
        <f>VLOOKUP(A733,'Medical Examinations'!$A$1:$L$2336,5,0)</f>
        <v>Normal</v>
      </c>
      <c r="J733" s="27" t="str">
        <f>VLOOKUP(A733,'Medical Examinations'!$A$1:$L$2336,6,0)</f>
        <v>yes</v>
      </c>
      <c r="K733" s="27" t="str">
        <f>VLOOKUP(A733,'Medical Examinations'!$A$1:$L$2336,7,0)</f>
        <v>No</v>
      </c>
      <c r="L733" s="27">
        <f>VLOOKUP(A733,'Medical Examinations'!$A$1:$L$2336,10,0)</f>
        <v>0</v>
      </c>
      <c r="M733" s="27" t="str">
        <f>VLOOKUP(A733,'Medical Examinations'!$A$1:$L$2336,12,0)</f>
        <v>No</v>
      </c>
      <c r="N733" s="27" t="str">
        <f>VLOOKUP(A733,'Medical Examinations'!$A$1:$L$2336,8,0)</f>
        <v>No</v>
      </c>
      <c r="O733" s="29">
        <f>VLOOKUP(A733,'Hospitalisation Details'!$A$1:$T$2344,12,0)</f>
        <v>13886.4</v>
      </c>
      <c r="P733" s="29" t="str">
        <f>VLOOKUP(A733,'Hospitalisation Details'!$A$1:$T$2344,15,0)</f>
        <v>tier - 2</v>
      </c>
      <c r="Q733" s="29" t="str">
        <f>VLOOKUP(A733,'Hospitalisation Details'!$A$1:$T$2344,18,0)</f>
        <v>tier - 2</v>
      </c>
      <c r="R733" s="29" t="str">
        <f>VLOOKUP(A733,'Hospitalisation Details'!$A$1:$T$2344,20,0)</f>
        <v>R1012</v>
      </c>
    </row>
    <row r="734" spans="1:18">
      <c r="A734" t="s">
        <v>1635</v>
      </c>
      <c r="B734" s="22" t="str">
        <f>VLOOKUP(A734,'Customer Names'!A734:$E$2335,4,0)</f>
        <v>Holte</v>
      </c>
      <c r="C734" s="25">
        <f>VLOOKUP(A734,'Hospitalisation Details'!$A$1:$T$2344,9,0)</f>
        <v>21828</v>
      </c>
      <c r="D734" s="26">
        <f>VLOOKUP(A734,'Hospitalisation Details'!$A$1:$T$2344,10,0)</f>
        <v>63</v>
      </c>
      <c r="E734" s="26">
        <f>VLOOKUP(A734,'Hospitalisation Details'!$A$1:$T$2344,11,0)</f>
        <v>0</v>
      </c>
      <c r="F734" s="28">
        <f>VLOOKUP(A734,'Medical Examinations'!$A$1:$L$2336,2,0)</f>
        <v>31.8</v>
      </c>
      <c r="G734" s="28">
        <f>VLOOKUP(A734,'Medical Examinations'!$A$1:$L$2336,4,0)</f>
        <v>5.36</v>
      </c>
      <c r="H734" s="30" t="str">
        <f>VLOOKUP(A734,'Medical Examinations'!$A$1:$L$2336,3,0)</f>
        <v>Obesity</v>
      </c>
      <c r="I734" s="30" t="str">
        <f>VLOOKUP(A734,'Medical Examinations'!$A$1:$L$2336,5,0)</f>
        <v>Normal</v>
      </c>
      <c r="J734" s="27" t="str">
        <f>VLOOKUP(A734,'Medical Examinations'!$A$1:$L$2336,6,0)</f>
        <v>yes</v>
      </c>
      <c r="K734" s="27" t="str">
        <f>VLOOKUP(A734,'Medical Examinations'!$A$1:$L$2336,7,0)</f>
        <v>No</v>
      </c>
      <c r="L734" s="27">
        <f>VLOOKUP(A734,'Medical Examinations'!$A$1:$L$2336,10,0)</f>
        <v>2</v>
      </c>
      <c r="M734" s="27" t="str">
        <f>VLOOKUP(A734,'Medical Examinations'!$A$1:$L$2336,12,0)</f>
        <v>No</v>
      </c>
      <c r="N734" s="27" t="str">
        <f>VLOOKUP(A734,'Medical Examinations'!$A$1:$L$2336,8,0)</f>
        <v>No</v>
      </c>
      <c r="O734" s="29">
        <f>VLOOKUP(A734,'Hospitalisation Details'!$A$1:$T$2344,12,0)</f>
        <v>13880.95</v>
      </c>
      <c r="P734" s="29" t="str">
        <f>VLOOKUP(A734,'Hospitalisation Details'!$A$1:$T$2344,15,0)</f>
        <v>tier - 2</v>
      </c>
      <c r="Q734" s="29" t="str">
        <f>VLOOKUP(A734,'Hospitalisation Details'!$A$1:$T$2344,18,0)</f>
        <v>tier - 2</v>
      </c>
      <c r="R734" s="29" t="str">
        <f>VLOOKUP(A734,'Hospitalisation Details'!$A$1:$T$2344,20,0)</f>
        <v>R1011</v>
      </c>
    </row>
    <row r="735" spans="1:18">
      <c r="A735" t="s">
        <v>1634</v>
      </c>
      <c r="B735" s="22" t="str">
        <f>VLOOKUP(A735,'Customer Names'!A735:$E$2335,4,0)</f>
        <v>Johnson</v>
      </c>
      <c r="C735" s="25">
        <f>VLOOKUP(A735,'Hospitalisation Details'!$A$1:$T$2344,9,0)</f>
        <v>28843</v>
      </c>
      <c r="D735" s="26">
        <f>VLOOKUP(A735,'Hospitalisation Details'!$A$1:$T$2344,10,0)</f>
        <v>44</v>
      </c>
      <c r="E735" s="26">
        <f>VLOOKUP(A735,'Hospitalisation Details'!$A$1:$T$2344,11,0)</f>
        <v>2</v>
      </c>
      <c r="F735" s="28">
        <f>VLOOKUP(A735,'Medical Examinations'!$A$1:$L$2336,2,0)</f>
        <v>41.02</v>
      </c>
      <c r="G735" s="28">
        <f>VLOOKUP(A735,'Medical Examinations'!$A$1:$L$2336,4,0)</f>
        <v>11.37</v>
      </c>
      <c r="H735" s="30" t="str">
        <f>VLOOKUP(A735,'Medical Examinations'!$A$1:$L$2336,3,0)</f>
        <v>Obesity</v>
      </c>
      <c r="I735" s="30" t="str">
        <f>VLOOKUP(A735,'Medical Examinations'!$A$1:$L$2336,5,0)</f>
        <v>Diabetes</v>
      </c>
      <c r="J735" s="27" t="str">
        <f>VLOOKUP(A735,'Medical Examinations'!$A$1:$L$2336,6,0)</f>
        <v>No</v>
      </c>
      <c r="K735" s="27" t="str">
        <f>VLOOKUP(A735,'Medical Examinations'!$A$1:$L$2336,7,0)</f>
        <v>No</v>
      </c>
      <c r="L735" s="27">
        <f>VLOOKUP(A735,'Medical Examinations'!$A$1:$L$2336,10,0)</f>
        <v>0</v>
      </c>
      <c r="M735" s="27" t="str">
        <f>VLOOKUP(A735,'Medical Examinations'!$A$1:$L$2336,12,0)</f>
        <v>No</v>
      </c>
      <c r="N735" s="27" t="str">
        <f>VLOOKUP(A735,'Medical Examinations'!$A$1:$L$2336,8,0)</f>
        <v>No</v>
      </c>
      <c r="O735" s="29">
        <f>VLOOKUP(A735,'Hospitalisation Details'!$A$1:$T$2344,12,0)</f>
        <v>13874.89</v>
      </c>
      <c r="P735" s="29" t="str">
        <f>VLOOKUP(A735,'Hospitalisation Details'!$A$1:$T$2344,15,0)</f>
        <v>tier - 2</v>
      </c>
      <c r="Q735" s="29" t="str">
        <f>VLOOKUP(A735,'Hospitalisation Details'!$A$1:$T$2344,18,0)</f>
        <v>tier - 1</v>
      </c>
      <c r="R735" s="29" t="str">
        <f>VLOOKUP(A735,'Hospitalisation Details'!$A$1:$T$2344,20,0)</f>
        <v>R1012</v>
      </c>
    </row>
    <row r="736" spans="1:18">
      <c r="A736" t="s">
        <v>1633</v>
      </c>
      <c r="B736" s="22" t="str">
        <f>VLOOKUP(A736,'Customer Names'!A736:$E$2335,4,0)</f>
        <v>Bartlett</v>
      </c>
      <c r="C736" s="25">
        <f>VLOOKUP(A736,'Hospitalisation Details'!$A$1:$T$2344,9,0)</f>
        <v>22118</v>
      </c>
      <c r="D736" s="26">
        <f>VLOOKUP(A736,'Hospitalisation Details'!$A$1:$T$2344,10,0)</f>
        <v>62</v>
      </c>
      <c r="E736" s="26">
        <f>VLOOKUP(A736,'Hospitalisation Details'!$A$1:$T$2344,11,0)</f>
        <v>0</v>
      </c>
      <c r="F736" s="28">
        <f>VLOOKUP(A736,'Medical Examinations'!$A$1:$L$2336,2,0)</f>
        <v>32.68</v>
      </c>
      <c r="G736" s="28">
        <f>VLOOKUP(A736,'Medical Examinations'!$A$1:$L$2336,4,0)</f>
        <v>11.87</v>
      </c>
      <c r="H736" s="30" t="str">
        <f>VLOOKUP(A736,'Medical Examinations'!$A$1:$L$2336,3,0)</f>
        <v>Obesity</v>
      </c>
      <c r="I736" s="30" t="str">
        <f>VLOOKUP(A736,'Medical Examinations'!$A$1:$L$2336,5,0)</f>
        <v>Diabetes</v>
      </c>
      <c r="J736" s="27" t="str">
        <f>VLOOKUP(A736,'Medical Examinations'!$A$1:$L$2336,6,0)</f>
        <v>No</v>
      </c>
      <c r="K736" s="27" t="str">
        <f>VLOOKUP(A736,'Medical Examinations'!$A$1:$L$2336,7,0)</f>
        <v>No</v>
      </c>
      <c r="L736" s="27">
        <f>VLOOKUP(A736,'Medical Examinations'!$A$1:$L$2336,10,0)</f>
        <v>0</v>
      </c>
      <c r="M736" s="27" t="str">
        <f>VLOOKUP(A736,'Medical Examinations'!$A$1:$L$2336,12,0)</f>
        <v>No</v>
      </c>
      <c r="N736" s="27" t="str">
        <f>VLOOKUP(A736,'Medical Examinations'!$A$1:$L$2336,8,0)</f>
        <v>No</v>
      </c>
      <c r="O736" s="29">
        <f>VLOOKUP(A736,'Hospitalisation Details'!$A$1:$T$2344,12,0)</f>
        <v>13844.8</v>
      </c>
      <c r="P736" s="29" t="str">
        <f>VLOOKUP(A736,'Hospitalisation Details'!$A$1:$T$2344,15,0)</f>
        <v>tier - 2</v>
      </c>
      <c r="Q736" s="29" t="str">
        <f>VLOOKUP(A736,'Hospitalisation Details'!$A$1:$T$2344,18,0)</f>
        <v>tier - 2</v>
      </c>
      <c r="R736" s="29" t="str">
        <f>VLOOKUP(A736,'Hospitalisation Details'!$A$1:$T$2344,20,0)</f>
        <v>R1012</v>
      </c>
    </row>
    <row r="737" spans="1:18">
      <c r="A737" t="s">
        <v>1632</v>
      </c>
      <c r="B737" s="22" t="str">
        <f>VLOOKUP(A737,'Customer Names'!A737:$E$2335,4,0)</f>
        <v>Bergman</v>
      </c>
      <c r="C737" s="25">
        <f>VLOOKUP(A737,'Hospitalisation Details'!$A$1:$T$2344,9,0)</f>
        <v>37779</v>
      </c>
      <c r="D737" s="26">
        <f>VLOOKUP(A737,'Hospitalisation Details'!$A$1:$T$2344,10,0)</f>
        <v>20</v>
      </c>
      <c r="E737" s="26">
        <f>VLOOKUP(A737,'Hospitalisation Details'!$A$1:$T$2344,11,0)</f>
        <v>0</v>
      </c>
      <c r="F737" s="28">
        <f>VLOOKUP(A737,'Medical Examinations'!$A$1:$L$2336,2,0)</f>
        <v>21.7</v>
      </c>
      <c r="G737" s="28">
        <f>VLOOKUP(A737,'Medical Examinations'!$A$1:$L$2336,4,0)</f>
        <v>4.9000000000000004</v>
      </c>
      <c r="H737" s="30" t="str">
        <f>VLOOKUP(A737,'Medical Examinations'!$A$1:$L$2336,3,0)</f>
        <v>Normal weight</v>
      </c>
      <c r="I737" s="30" t="str">
        <f>VLOOKUP(A737,'Medical Examinations'!$A$1:$L$2336,5,0)</f>
        <v>Normal</v>
      </c>
      <c r="J737" s="27" t="str">
        <f>VLOOKUP(A737,'Medical Examinations'!$A$1:$L$2336,6,0)</f>
        <v>No</v>
      </c>
      <c r="K737" s="27" t="str">
        <f>VLOOKUP(A737,'Medical Examinations'!$A$1:$L$2336,7,0)</f>
        <v>No</v>
      </c>
      <c r="L737" s="27">
        <f>VLOOKUP(A737,'Medical Examinations'!$A$1:$L$2336,10,0)</f>
        <v>1</v>
      </c>
      <c r="M737" s="27" t="str">
        <f>VLOOKUP(A737,'Medical Examinations'!$A$1:$L$2336,12,0)</f>
        <v>yes</v>
      </c>
      <c r="N737" s="27" t="str">
        <f>VLOOKUP(A737,'Medical Examinations'!$A$1:$L$2336,8,0)</f>
        <v>Yes</v>
      </c>
      <c r="O737" s="29">
        <f>VLOOKUP(A737,'Hospitalisation Details'!$A$1:$T$2344,12,0)</f>
        <v>13844.51</v>
      </c>
      <c r="P737" s="29" t="str">
        <f>VLOOKUP(A737,'Hospitalisation Details'!$A$1:$T$2344,15,0)</f>
        <v>tier - 2</v>
      </c>
      <c r="Q737" s="29" t="str">
        <f>VLOOKUP(A737,'Hospitalisation Details'!$A$1:$T$2344,18,0)</f>
        <v>tier - 1</v>
      </c>
      <c r="R737" s="29" t="str">
        <f>VLOOKUP(A737,'Hospitalisation Details'!$A$1:$T$2344,20,0)</f>
        <v>R1011</v>
      </c>
    </row>
    <row r="738" spans="1:18">
      <c r="A738" t="s">
        <v>1631</v>
      </c>
      <c r="B738" s="22" t="str">
        <f>VLOOKUP(A738,'Customer Names'!A738:$E$2335,4,0)</f>
        <v>Aitken</v>
      </c>
      <c r="C738" s="25">
        <f>VLOOKUP(A738,'Hospitalisation Details'!$A$1:$T$2344,9,0)</f>
        <v>21529</v>
      </c>
      <c r="D738" s="26">
        <f>VLOOKUP(A738,'Hospitalisation Details'!$A$1:$T$2344,10,0)</f>
        <v>64</v>
      </c>
      <c r="E738" s="26">
        <f>VLOOKUP(A738,'Hospitalisation Details'!$A$1:$T$2344,11,0)</f>
        <v>0</v>
      </c>
      <c r="F738" s="28">
        <f>VLOOKUP(A738,'Medical Examinations'!$A$1:$L$2336,2,0)</f>
        <v>40.479999999999997</v>
      </c>
      <c r="G738" s="28">
        <f>VLOOKUP(A738,'Medical Examinations'!$A$1:$L$2336,4,0)</f>
        <v>6.7</v>
      </c>
      <c r="H738" s="30" t="str">
        <f>VLOOKUP(A738,'Medical Examinations'!$A$1:$L$2336,3,0)</f>
        <v>Obesity</v>
      </c>
      <c r="I738" s="30" t="str">
        <f>VLOOKUP(A738,'Medical Examinations'!$A$1:$L$2336,5,0)</f>
        <v>Diabetes</v>
      </c>
      <c r="J738" s="27" t="str">
        <f>VLOOKUP(A738,'Medical Examinations'!$A$1:$L$2336,6,0)</f>
        <v>No</v>
      </c>
      <c r="K738" s="27" t="str">
        <f>VLOOKUP(A738,'Medical Examinations'!$A$1:$L$2336,7,0)</f>
        <v>No</v>
      </c>
      <c r="L738" s="27">
        <f>VLOOKUP(A738,'Medical Examinations'!$A$1:$L$2336,10,0)</f>
        <v>3</v>
      </c>
      <c r="M738" s="27" t="str">
        <f>VLOOKUP(A738,'Medical Examinations'!$A$1:$L$2336,12,0)</f>
        <v>No</v>
      </c>
      <c r="N738" s="27" t="str">
        <f>VLOOKUP(A738,'Medical Examinations'!$A$1:$L$2336,8,0)</f>
        <v>No</v>
      </c>
      <c r="O738" s="29">
        <f>VLOOKUP(A738,'Hospitalisation Details'!$A$1:$T$2344,12,0)</f>
        <v>13831.12</v>
      </c>
      <c r="P738" s="29" t="str">
        <f>VLOOKUP(A738,'Hospitalisation Details'!$A$1:$T$2344,15,0)</f>
        <v>tier - 3</v>
      </c>
      <c r="Q738" s="29" t="str">
        <f>VLOOKUP(A738,'Hospitalisation Details'!$A$1:$T$2344,18,0)</f>
        <v>tier - 1</v>
      </c>
      <c r="R738" s="29" t="str">
        <f>VLOOKUP(A738,'Hospitalisation Details'!$A$1:$T$2344,20,0)</f>
        <v>R1013</v>
      </c>
    </row>
    <row r="739" spans="1:18">
      <c r="A739" t="s">
        <v>1630</v>
      </c>
      <c r="B739" s="22" t="str">
        <f>VLOOKUP(A739,'Customer Names'!A739:$E$2335,4,0)</f>
        <v>Berger</v>
      </c>
      <c r="C739" s="25">
        <f>VLOOKUP(A739,'Hospitalisation Details'!$A$1:$T$2344,9,0)</f>
        <v>21514</v>
      </c>
      <c r="D739" s="26">
        <f>VLOOKUP(A739,'Hospitalisation Details'!$A$1:$T$2344,10,0)</f>
        <v>64</v>
      </c>
      <c r="E739" s="26">
        <f>VLOOKUP(A739,'Hospitalisation Details'!$A$1:$T$2344,11,0)</f>
        <v>0</v>
      </c>
      <c r="F739" s="28">
        <f>VLOOKUP(A739,'Medical Examinations'!$A$1:$L$2336,2,0)</f>
        <v>34.5</v>
      </c>
      <c r="G739" s="28">
        <f>VLOOKUP(A739,'Medical Examinations'!$A$1:$L$2336,4,0)</f>
        <v>10.3</v>
      </c>
      <c r="H739" s="30" t="str">
        <f>VLOOKUP(A739,'Medical Examinations'!$A$1:$L$2336,3,0)</f>
        <v>Obesity</v>
      </c>
      <c r="I739" s="30" t="str">
        <f>VLOOKUP(A739,'Medical Examinations'!$A$1:$L$2336,5,0)</f>
        <v>Diabetes</v>
      </c>
      <c r="J739" s="27" t="str">
        <f>VLOOKUP(A739,'Medical Examinations'!$A$1:$L$2336,6,0)</f>
        <v>No</v>
      </c>
      <c r="K739" s="27" t="str">
        <f>VLOOKUP(A739,'Medical Examinations'!$A$1:$L$2336,7,0)</f>
        <v>No</v>
      </c>
      <c r="L739" s="27">
        <f>VLOOKUP(A739,'Medical Examinations'!$A$1:$L$2336,10,0)</f>
        <v>3</v>
      </c>
      <c r="M739" s="27" t="str">
        <f>VLOOKUP(A739,'Medical Examinations'!$A$1:$L$2336,12,0)</f>
        <v>No</v>
      </c>
      <c r="N739" s="27" t="str">
        <f>VLOOKUP(A739,'Medical Examinations'!$A$1:$L$2336,8,0)</f>
        <v>No</v>
      </c>
      <c r="O739" s="29">
        <f>VLOOKUP(A739,'Hospitalisation Details'!$A$1:$T$2344,12,0)</f>
        <v>13822.8</v>
      </c>
      <c r="P739" s="29" t="str">
        <f>VLOOKUP(A739,'Hospitalisation Details'!$A$1:$T$2344,15,0)</f>
        <v>tier - 3</v>
      </c>
      <c r="Q739" s="29" t="str">
        <f>VLOOKUP(A739,'Hospitalisation Details'!$A$1:$T$2344,18,0)</f>
        <v>tier - 3</v>
      </c>
      <c r="R739" s="29" t="str">
        <f>VLOOKUP(A739,'Hospitalisation Details'!$A$1:$T$2344,20,0)</f>
        <v>R1011</v>
      </c>
    </row>
    <row r="740" spans="1:18">
      <c r="A740" t="s">
        <v>1629</v>
      </c>
      <c r="B740" s="22" t="str">
        <f>VLOOKUP(A740,'Customer Names'!A740:$E$2335,4,0)</f>
        <v>Richey</v>
      </c>
      <c r="C740" s="25">
        <f>VLOOKUP(A740,'Hospitalisation Details'!$A$1:$T$2344,9,0)</f>
        <v>31754</v>
      </c>
      <c r="D740" s="26">
        <f>VLOOKUP(A740,'Hospitalisation Details'!$A$1:$T$2344,10,0)</f>
        <v>36</v>
      </c>
      <c r="E740" s="26">
        <f>VLOOKUP(A740,'Hospitalisation Details'!$A$1:$T$2344,11,0)</f>
        <v>3</v>
      </c>
      <c r="F740" s="28">
        <f>VLOOKUP(A740,'Medical Examinations'!$A$1:$L$2336,2,0)</f>
        <v>45.9</v>
      </c>
      <c r="G740" s="28">
        <f>VLOOKUP(A740,'Medical Examinations'!$A$1:$L$2336,4,0)</f>
        <v>11.14</v>
      </c>
      <c r="H740" s="30" t="str">
        <f>VLOOKUP(A740,'Medical Examinations'!$A$1:$L$2336,3,0)</f>
        <v>Obesity</v>
      </c>
      <c r="I740" s="30" t="str">
        <f>VLOOKUP(A740,'Medical Examinations'!$A$1:$L$2336,5,0)</f>
        <v>Diabetes</v>
      </c>
      <c r="J740" s="27" t="str">
        <f>VLOOKUP(A740,'Medical Examinations'!$A$1:$L$2336,6,0)</f>
        <v>yes</v>
      </c>
      <c r="K740" s="27" t="str">
        <f>VLOOKUP(A740,'Medical Examinations'!$A$1:$L$2336,7,0)</f>
        <v>No</v>
      </c>
      <c r="L740" s="27">
        <f>VLOOKUP(A740,'Medical Examinations'!$A$1:$L$2336,10,0)</f>
        <v>1</v>
      </c>
      <c r="M740" s="27" t="str">
        <f>VLOOKUP(A740,'Medical Examinations'!$A$1:$L$2336,12,0)</f>
        <v>No</v>
      </c>
      <c r="N740" s="27" t="str">
        <f>VLOOKUP(A740,'Medical Examinations'!$A$1:$L$2336,8,0)</f>
        <v>No</v>
      </c>
      <c r="O740" s="29">
        <f>VLOOKUP(A740,'Hospitalisation Details'!$A$1:$T$2344,12,0)</f>
        <v>13819.49</v>
      </c>
      <c r="P740" s="29" t="str">
        <f>VLOOKUP(A740,'Hospitalisation Details'!$A$1:$T$2344,15,0)</f>
        <v>tier - 3</v>
      </c>
      <c r="Q740" s="29" t="str">
        <f>VLOOKUP(A740,'Hospitalisation Details'!$A$1:$T$2344,18,0)</f>
        <v>tier - 2</v>
      </c>
      <c r="R740" s="29" t="str">
        <f>VLOOKUP(A740,'Hospitalisation Details'!$A$1:$T$2344,20,0)</f>
        <v>R1012</v>
      </c>
    </row>
    <row r="741" spans="1:18">
      <c r="A741" t="s">
        <v>1628</v>
      </c>
      <c r="B741" s="22" t="str">
        <f>VLOOKUP(A741,'Customer Names'!A741:$E$2335,4,0)</f>
        <v>Trotter</v>
      </c>
      <c r="C741" s="25">
        <f>VLOOKUP(A741,'Hospitalisation Details'!$A$1:$T$2344,9,0)</f>
        <v>24421</v>
      </c>
      <c r="D741" s="26">
        <f>VLOOKUP(A741,'Hospitalisation Details'!$A$1:$T$2344,10,0)</f>
        <v>56</v>
      </c>
      <c r="E741" s="26">
        <f>VLOOKUP(A741,'Hospitalisation Details'!$A$1:$T$2344,11,0)</f>
        <v>0</v>
      </c>
      <c r="F741" s="28">
        <f>VLOOKUP(A741,'Medical Examinations'!$A$1:$L$2336,2,0)</f>
        <v>33.479999999999997</v>
      </c>
      <c r="G741" s="28">
        <f>VLOOKUP(A741,'Medical Examinations'!$A$1:$L$2336,4,0)</f>
        <v>4.74</v>
      </c>
      <c r="H741" s="30" t="str">
        <f>VLOOKUP(A741,'Medical Examinations'!$A$1:$L$2336,3,0)</f>
        <v>Obesity</v>
      </c>
      <c r="I741" s="30" t="str">
        <f>VLOOKUP(A741,'Medical Examinations'!$A$1:$L$2336,5,0)</f>
        <v>Normal</v>
      </c>
      <c r="J741" s="27" t="str">
        <f>VLOOKUP(A741,'Medical Examinations'!$A$1:$L$2336,6,0)</f>
        <v>yes</v>
      </c>
      <c r="K741" s="27" t="str">
        <f>VLOOKUP(A741,'Medical Examinations'!$A$1:$L$2336,7,0)</f>
        <v>No</v>
      </c>
      <c r="L741" s="27">
        <f>VLOOKUP(A741,'Medical Examinations'!$A$1:$L$2336,10,0)</f>
        <v>2</v>
      </c>
      <c r="M741" s="27" t="str">
        <f>VLOOKUP(A741,'Medical Examinations'!$A$1:$L$2336,12,0)</f>
        <v>No</v>
      </c>
      <c r="N741" s="27" t="str">
        <f>VLOOKUP(A741,'Medical Examinations'!$A$1:$L$2336,8,0)</f>
        <v>No</v>
      </c>
      <c r="O741" s="29">
        <f>VLOOKUP(A741,'Hospitalisation Details'!$A$1:$T$2344,12,0)</f>
        <v>13801.61</v>
      </c>
      <c r="P741" s="29" t="str">
        <f>VLOOKUP(A741,'Hospitalisation Details'!$A$1:$T$2344,15,0)</f>
        <v>tier - 3</v>
      </c>
      <c r="Q741" s="29" t="str">
        <f>VLOOKUP(A741,'Hospitalisation Details'!$A$1:$T$2344,18,0)</f>
        <v>tier - 3</v>
      </c>
      <c r="R741" s="29" t="str">
        <f>VLOOKUP(A741,'Hospitalisation Details'!$A$1:$T$2344,20,0)</f>
        <v>R1026</v>
      </c>
    </row>
    <row r="742" spans="1:18">
      <c r="A742" t="s">
        <v>1627</v>
      </c>
      <c r="B742" s="22" t="str">
        <f>VLOOKUP(A742,'Customer Names'!A742:$E$2335,4,0)</f>
        <v>Chavez</v>
      </c>
      <c r="C742" s="25">
        <f>VLOOKUP(A742,'Hospitalisation Details'!$A$1:$T$2344,9,0)</f>
        <v>21768</v>
      </c>
      <c r="D742" s="26">
        <f>VLOOKUP(A742,'Hospitalisation Details'!$A$1:$T$2344,10,0)</f>
        <v>63</v>
      </c>
      <c r="E742" s="26">
        <f>VLOOKUP(A742,'Hospitalisation Details'!$A$1:$T$2344,11,0)</f>
        <v>0</v>
      </c>
      <c r="F742" s="28">
        <f>VLOOKUP(A742,'Medical Examinations'!$A$1:$L$2336,2,0)</f>
        <v>28.31</v>
      </c>
      <c r="G742" s="28">
        <f>VLOOKUP(A742,'Medical Examinations'!$A$1:$L$2336,4,0)</f>
        <v>5.96</v>
      </c>
      <c r="H742" s="30" t="str">
        <f>VLOOKUP(A742,'Medical Examinations'!$A$1:$L$2336,3,0)</f>
        <v>Overweight</v>
      </c>
      <c r="I742" s="30" t="str">
        <f>VLOOKUP(A742,'Medical Examinations'!$A$1:$L$2336,5,0)</f>
        <v>Pre-diabetes</v>
      </c>
      <c r="J742" s="27" t="str">
        <f>VLOOKUP(A742,'Medical Examinations'!$A$1:$L$2336,6,0)</f>
        <v>yes</v>
      </c>
      <c r="K742" s="27" t="str">
        <f>VLOOKUP(A742,'Medical Examinations'!$A$1:$L$2336,7,0)</f>
        <v>No</v>
      </c>
      <c r="L742" s="27">
        <f>VLOOKUP(A742,'Medical Examinations'!$A$1:$L$2336,10,0)</f>
        <v>2</v>
      </c>
      <c r="M742" s="27" t="str">
        <f>VLOOKUP(A742,'Medical Examinations'!$A$1:$L$2336,12,0)</f>
        <v>No</v>
      </c>
      <c r="N742" s="27" t="str">
        <f>VLOOKUP(A742,'Medical Examinations'!$A$1:$L$2336,8,0)</f>
        <v>No</v>
      </c>
      <c r="O742" s="29">
        <f>VLOOKUP(A742,'Hospitalisation Details'!$A$1:$T$2344,12,0)</f>
        <v>13770.1</v>
      </c>
      <c r="P742" s="29" t="str">
        <f>VLOOKUP(A742,'Hospitalisation Details'!$A$1:$T$2344,15,0)</f>
        <v>tier - 3</v>
      </c>
      <c r="Q742" s="29" t="str">
        <f>VLOOKUP(A742,'Hospitalisation Details'!$A$1:$T$2344,18,0)</f>
        <v>tier - 1</v>
      </c>
      <c r="R742" s="29" t="str">
        <f>VLOOKUP(A742,'Hospitalisation Details'!$A$1:$T$2344,20,0)</f>
        <v>R1012</v>
      </c>
    </row>
    <row r="743" spans="1:18">
      <c r="A743" t="s">
        <v>1626</v>
      </c>
      <c r="B743" s="22" t="str">
        <f>VLOOKUP(A743,'Customer Names'!A743:$E$2335,4,0)</f>
        <v>Orifice</v>
      </c>
      <c r="C743" s="25">
        <f>VLOOKUP(A743,'Hospitalisation Details'!$A$1:$T$2344,9,0)</f>
        <v>38184</v>
      </c>
      <c r="D743" s="26">
        <f>VLOOKUP(A743,'Hospitalisation Details'!$A$1:$T$2344,10,0)</f>
        <v>18</v>
      </c>
      <c r="E743" s="26">
        <f>VLOOKUP(A743,'Hospitalisation Details'!$A$1:$T$2344,11,0)</f>
        <v>0</v>
      </c>
      <c r="F743" s="28">
        <f>VLOOKUP(A743,'Medical Examinations'!$A$1:$L$2336,2,0)</f>
        <v>21.565000000000001</v>
      </c>
      <c r="G743" s="28">
        <f>VLOOKUP(A743,'Medical Examinations'!$A$1:$L$2336,4,0)</f>
        <v>4.95</v>
      </c>
      <c r="H743" s="30" t="str">
        <f>VLOOKUP(A743,'Medical Examinations'!$A$1:$L$2336,3,0)</f>
        <v>Normal weight</v>
      </c>
      <c r="I743" s="30" t="str">
        <f>VLOOKUP(A743,'Medical Examinations'!$A$1:$L$2336,5,0)</f>
        <v>Normal</v>
      </c>
      <c r="J743" s="27" t="str">
        <f>VLOOKUP(A743,'Medical Examinations'!$A$1:$L$2336,6,0)</f>
        <v>No</v>
      </c>
      <c r="K743" s="27" t="str">
        <f>VLOOKUP(A743,'Medical Examinations'!$A$1:$L$2336,7,0)</f>
        <v>yes</v>
      </c>
      <c r="L743" s="27">
        <f>VLOOKUP(A743,'Medical Examinations'!$A$1:$L$2336,10,0)</f>
        <v>1</v>
      </c>
      <c r="M743" s="27" t="str">
        <f>VLOOKUP(A743,'Medical Examinations'!$A$1:$L$2336,12,0)</f>
        <v>yes</v>
      </c>
      <c r="N743" s="27" t="str">
        <f>VLOOKUP(A743,'Medical Examinations'!$A$1:$L$2336,8,0)</f>
        <v>No</v>
      </c>
      <c r="O743" s="29">
        <f>VLOOKUP(A743,'Hospitalisation Details'!$A$1:$T$2344,12,0)</f>
        <v>13747.87</v>
      </c>
      <c r="P743" s="29" t="str">
        <f>VLOOKUP(A743,'Hospitalisation Details'!$A$1:$T$2344,15,0)</f>
        <v>tier - 3</v>
      </c>
      <c r="Q743" s="29" t="str">
        <f>VLOOKUP(A743,'Hospitalisation Details'!$A$1:$T$2344,18,0)</f>
        <v>tier - 2</v>
      </c>
      <c r="R743" s="29" t="str">
        <f>VLOOKUP(A743,'Hospitalisation Details'!$A$1:$T$2344,20,0)</f>
        <v>R1018</v>
      </c>
    </row>
    <row r="744" spans="1:18">
      <c r="A744" t="s">
        <v>1625</v>
      </c>
      <c r="B744" s="22" t="str">
        <f>VLOOKUP(A744,'Customer Names'!A744:$E$2335,4,0)</f>
        <v>Farkash</v>
      </c>
      <c r="C744" s="25">
        <f>VLOOKUP(A744,'Hospitalisation Details'!$A$1:$T$2344,9,0)</f>
        <v>25499</v>
      </c>
      <c r="D744" s="26">
        <f>VLOOKUP(A744,'Hospitalisation Details'!$A$1:$T$2344,10,0)</f>
        <v>53</v>
      </c>
      <c r="E744" s="26">
        <f>VLOOKUP(A744,'Hospitalisation Details'!$A$1:$T$2344,11,0)</f>
        <v>0</v>
      </c>
      <c r="F744" s="28">
        <f>VLOOKUP(A744,'Medical Examinations'!$A$1:$L$2336,2,0)</f>
        <v>35.590000000000003</v>
      </c>
      <c r="G744" s="28">
        <f>VLOOKUP(A744,'Medical Examinations'!$A$1:$L$2336,4,0)</f>
        <v>5.21</v>
      </c>
      <c r="H744" s="30" t="str">
        <f>VLOOKUP(A744,'Medical Examinations'!$A$1:$L$2336,3,0)</f>
        <v>Obesity</v>
      </c>
      <c r="I744" s="30" t="str">
        <f>VLOOKUP(A744,'Medical Examinations'!$A$1:$L$2336,5,0)</f>
        <v>Normal</v>
      </c>
      <c r="J744" s="27" t="str">
        <f>VLOOKUP(A744,'Medical Examinations'!$A$1:$L$2336,6,0)</f>
        <v>yes</v>
      </c>
      <c r="K744" s="27" t="str">
        <f>VLOOKUP(A744,'Medical Examinations'!$A$1:$L$2336,7,0)</f>
        <v>No</v>
      </c>
      <c r="L744" s="27">
        <f>VLOOKUP(A744,'Medical Examinations'!$A$1:$L$2336,10,0)</f>
        <v>1</v>
      </c>
      <c r="M744" s="27" t="str">
        <f>VLOOKUP(A744,'Medical Examinations'!$A$1:$L$2336,12,0)</f>
        <v>No</v>
      </c>
      <c r="N744" s="27" t="str">
        <f>VLOOKUP(A744,'Medical Examinations'!$A$1:$L$2336,8,0)</f>
        <v>Yes</v>
      </c>
      <c r="O744" s="29">
        <f>VLOOKUP(A744,'Hospitalisation Details'!$A$1:$T$2344,12,0)</f>
        <v>13746.74</v>
      </c>
      <c r="P744" s="29" t="str">
        <f>VLOOKUP(A744,'Hospitalisation Details'!$A$1:$T$2344,15,0)</f>
        <v>tier - 3</v>
      </c>
      <c r="Q744" s="29" t="str">
        <f>VLOOKUP(A744,'Hospitalisation Details'!$A$1:$T$2344,18,0)</f>
        <v>tier - 2</v>
      </c>
      <c r="R744" s="29" t="str">
        <f>VLOOKUP(A744,'Hospitalisation Details'!$A$1:$T$2344,20,0)</f>
        <v>R1026</v>
      </c>
    </row>
    <row r="745" spans="1:18">
      <c r="A745" t="s">
        <v>1624</v>
      </c>
      <c r="B745" s="22" t="str">
        <f>VLOOKUP(A745,'Customer Names'!A745:$E$2335,4,0)</f>
        <v>Hribar</v>
      </c>
      <c r="C745" s="25">
        <f>VLOOKUP(A745,'Hospitalisation Details'!$A$1:$T$2344,9,0)</f>
        <v>31288</v>
      </c>
      <c r="D745" s="26">
        <f>VLOOKUP(A745,'Hospitalisation Details'!$A$1:$T$2344,10,0)</f>
        <v>37</v>
      </c>
      <c r="E745" s="26">
        <f>VLOOKUP(A745,'Hospitalisation Details'!$A$1:$T$2344,11,0)</f>
        <v>3</v>
      </c>
      <c r="F745" s="28">
        <f>VLOOKUP(A745,'Medical Examinations'!$A$1:$L$2336,2,0)</f>
        <v>43.44</v>
      </c>
      <c r="G745" s="28">
        <f>VLOOKUP(A745,'Medical Examinations'!$A$1:$L$2336,4,0)</f>
        <v>4.8600000000000003</v>
      </c>
      <c r="H745" s="30" t="str">
        <f>VLOOKUP(A745,'Medical Examinations'!$A$1:$L$2336,3,0)</f>
        <v>Obesity</v>
      </c>
      <c r="I745" s="30" t="str">
        <f>VLOOKUP(A745,'Medical Examinations'!$A$1:$L$2336,5,0)</f>
        <v>Normal</v>
      </c>
      <c r="J745" s="27" t="str">
        <f>VLOOKUP(A745,'Medical Examinations'!$A$1:$L$2336,6,0)</f>
        <v>yes</v>
      </c>
      <c r="K745" s="27" t="str">
        <f>VLOOKUP(A745,'Medical Examinations'!$A$1:$L$2336,7,0)</f>
        <v>No</v>
      </c>
      <c r="L745" s="27">
        <f>VLOOKUP(A745,'Medical Examinations'!$A$1:$L$2336,10,0)</f>
        <v>0</v>
      </c>
      <c r="M745" s="27" t="str">
        <f>VLOOKUP(A745,'Medical Examinations'!$A$1:$L$2336,12,0)</f>
        <v>No</v>
      </c>
      <c r="N745" s="27" t="str">
        <f>VLOOKUP(A745,'Medical Examinations'!$A$1:$L$2336,8,0)</f>
        <v>No</v>
      </c>
      <c r="O745" s="29">
        <f>VLOOKUP(A745,'Hospitalisation Details'!$A$1:$T$2344,12,0)</f>
        <v>13726.21</v>
      </c>
      <c r="P745" s="29" t="str">
        <f>VLOOKUP(A745,'Hospitalisation Details'!$A$1:$T$2344,15,0)</f>
        <v>tier - 3</v>
      </c>
      <c r="Q745" s="29" t="str">
        <f>VLOOKUP(A745,'Hospitalisation Details'!$A$1:$T$2344,18,0)</f>
        <v>tier - 3</v>
      </c>
      <c r="R745" s="29" t="str">
        <f>VLOOKUP(A745,'Hospitalisation Details'!$A$1:$T$2344,20,0)</f>
        <v>R1026</v>
      </c>
    </row>
    <row r="746" spans="1:18">
      <c r="A746" t="s">
        <v>1623</v>
      </c>
      <c r="B746" s="22" t="str">
        <f>VLOOKUP(A746,'Customer Names'!A746:$E$2335,4,0)</f>
        <v>Crawford</v>
      </c>
      <c r="C746" s="25">
        <f>VLOOKUP(A746,'Hospitalisation Details'!$A$1:$T$2344,9,0)</f>
        <v>29800</v>
      </c>
      <c r="D746" s="26">
        <f>VLOOKUP(A746,'Hospitalisation Details'!$A$1:$T$2344,10,0)</f>
        <v>41</v>
      </c>
      <c r="E746" s="26">
        <f>VLOOKUP(A746,'Hospitalisation Details'!$A$1:$T$2344,11,0)</f>
        <v>1</v>
      </c>
      <c r="F746" s="28">
        <f>VLOOKUP(A746,'Medical Examinations'!$A$1:$L$2336,2,0)</f>
        <v>21.754999999999999</v>
      </c>
      <c r="G746" s="28">
        <f>VLOOKUP(A746,'Medical Examinations'!$A$1:$L$2336,4,0)</f>
        <v>7.79</v>
      </c>
      <c r="H746" s="30" t="str">
        <f>VLOOKUP(A746,'Medical Examinations'!$A$1:$L$2336,3,0)</f>
        <v>Normal weight</v>
      </c>
      <c r="I746" s="30" t="str">
        <f>VLOOKUP(A746,'Medical Examinations'!$A$1:$L$2336,5,0)</f>
        <v>Diabetes</v>
      </c>
      <c r="J746" s="27" t="str">
        <f>VLOOKUP(A746,'Medical Examinations'!$A$1:$L$2336,6,0)</f>
        <v>yes</v>
      </c>
      <c r="K746" s="27" t="str">
        <f>VLOOKUP(A746,'Medical Examinations'!$A$1:$L$2336,7,0)</f>
        <v>No</v>
      </c>
      <c r="L746" s="27">
        <f>VLOOKUP(A746,'Medical Examinations'!$A$1:$L$2336,10,0)</f>
        <v>0</v>
      </c>
      <c r="M746" s="27" t="str">
        <f>VLOOKUP(A746,'Medical Examinations'!$A$1:$L$2336,12,0)</f>
        <v>No</v>
      </c>
      <c r="N746" s="27" t="str">
        <f>VLOOKUP(A746,'Medical Examinations'!$A$1:$L$2336,8,0)</f>
        <v>No</v>
      </c>
      <c r="O746" s="29">
        <f>VLOOKUP(A746,'Hospitalisation Details'!$A$1:$T$2344,12,0)</f>
        <v>13725.47</v>
      </c>
      <c r="P746" s="29" t="str">
        <f>VLOOKUP(A746,'Hospitalisation Details'!$A$1:$T$2344,15,0)</f>
        <v>tier - 3</v>
      </c>
      <c r="Q746" s="29" t="str">
        <f>VLOOKUP(A746,'Hospitalisation Details'!$A$1:$T$2344,18,0)</f>
        <v>tier - 2</v>
      </c>
      <c r="R746" s="29" t="str">
        <f>VLOOKUP(A746,'Hospitalisation Details'!$A$1:$T$2344,20,0)</f>
        <v>R1024</v>
      </c>
    </row>
    <row r="747" spans="1:18">
      <c r="A747" t="s">
        <v>1622</v>
      </c>
      <c r="B747" s="22" t="str">
        <f>VLOOKUP(A747,'Customer Names'!A747:$E$2335,4,0)</f>
        <v>Sittlington</v>
      </c>
      <c r="C747" s="25">
        <f>VLOOKUP(A747,'Hospitalisation Details'!$A$1:$T$2344,9,0)</f>
        <v>31740</v>
      </c>
      <c r="D747" s="26">
        <f>VLOOKUP(A747,'Hospitalisation Details'!$A$1:$T$2344,10,0)</f>
        <v>36</v>
      </c>
      <c r="E747" s="26">
        <f>VLOOKUP(A747,'Hospitalisation Details'!$A$1:$T$2344,11,0)</f>
        <v>3</v>
      </c>
      <c r="F747" s="28">
        <f>VLOOKUP(A747,'Medical Examinations'!$A$1:$L$2336,2,0)</f>
        <v>44.55</v>
      </c>
      <c r="G747" s="28">
        <f>VLOOKUP(A747,'Medical Examinations'!$A$1:$L$2336,4,0)</f>
        <v>7.12</v>
      </c>
      <c r="H747" s="30" t="str">
        <f>VLOOKUP(A747,'Medical Examinations'!$A$1:$L$2336,3,0)</f>
        <v>Obesity</v>
      </c>
      <c r="I747" s="30" t="str">
        <f>VLOOKUP(A747,'Medical Examinations'!$A$1:$L$2336,5,0)</f>
        <v>Diabetes</v>
      </c>
      <c r="J747" s="27" t="str">
        <f>VLOOKUP(A747,'Medical Examinations'!$A$1:$L$2336,6,0)</f>
        <v>yes</v>
      </c>
      <c r="K747" s="27" t="str">
        <f>VLOOKUP(A747,'Medical Examinations'!$A$1:$L$2336,7,0)</f>
        <v>No</v>
      </c>
      <c r="L747" s="27">
        <f>VLOOKUP(A747,'Medical Examinations'!$A$1:$L$2336,10,0)</f>
        <v>1</v>
      </c>
      <c r="M747" s="27" t="str">
        <f>VLOOKUP(A747,'Medical Examinations'!$A$1:$L$2336,12,0)</f>
        <v>No</v>
      </c>
      <c r="N747" s="27" t="str">
        <f>VLOOKUP(A747,'Medical Examinations'!$A$1:$L$2336,8,0)</f>
        <v>No</v>
      </c>
      <c r="O747" s="29">
        <f>VLOOKUP(A747,'Hospitalisation Details'!$A$1:$T$2344,12,0)</f>
        <v>13714.55</v>
      </c>
      <c r="P747" s="29" t="str">
        <f>VLOOKUP(A747,'Hospitalisation Details'!$A$1:$T$2344,15,0)</f>
        <v>tier - 3</v>
      </c>
      <c r="Q747" s="29" t="str">
        <f>VLOOKUP(A747,'Hospitalisation Details'!$A$1:$T$2344,18,0)</f>
        <v>tier - 2</v>
      </c>
      <c r="R747" s="29" t="str">
        <f>VLOOKUP(A747,'Hospitalisation Details'!$A$1:$T$2344,20,0)</f>
        <v>R1023</v>
      </c>
    </row>
    <row r="748" spans="1:18">
      <c r="A748" t="s">
        <v>1621</v>
      </c>
      <c r="B748" s="22" t="str">
        <f>VLOOKUP(A748,'Customer Names'!A748:$E$2335,4,0)</f>
        <v>Silbert</v>
      </c>
      <c r="C748" s="25">
        <f>VLOOKUP(A748,'Hospitalisation Details'!$A$1:$T$2344,9,0)</f>
        <v>31304</v>
      </c>
      <c r="D748" s="26">
        <f>VLOOKUP(A748,'Hospitalisation Details'!$A$1:$T$2344,10,0)</f>
        <v>37</v>
      </c>
      <c r="E748" s="26">
        <f>VLOOKUP(A748,'Hospitalisation Details'!$A$1:$T$2344,11,0)</f>
        <v>3</v>
      </c>
      <c r="F748" s="28">
        <f>VLOOKUP(A748,'Medical Examinations'!$A$1:$L$2336,2,0)</f>
        <v>43.32</v>
      </c>
      <c r="G748" s="28">
        <f>VLOOKUP(A748,'Medical Examinations'!$A$1:$L$2336,4,0)</f>
        <v>4.67</v>
      </c>
      <c r="H748" s="30" t="str">
        <f>VLOOKUP(A748,'Medical Examinations'!$A$1:$L$2336,3,0)</f>
        <v>Obesity</v>
      </c>
      <c r="I748" s="30" t="str">
        <f>VLOOKUP(A748,'Medical Examinations'!$A$1:$L$2336,5,0)</f>
        <v>Normal</v>
      </c>
      <c r="J748" s="27" t="str">
        <f>VLOOKUP(A748,'Medical Examinations'!$A$1:$L$2336,6,0)</f>
        <v>yes</v>
      </c>
      <c r="K748" s="27" t="str">
        <f>VLOOKUP(A748,'Medical Examinations'!$A$1:$L$2336,7,0)</f>
        <v>No</v>
      </c>
      <c r="L748" s="27">
        <f>VLOOKUP(A748,'Medical Examinations'!$A$1:$L$2336,10,0)</f>
        <v>0</v>
      </c>
      <c r="M748" s="27" t="str">
        <f>VLOOKUP(A748,'Medical Examinations'!$A$1:$L$2336,12,0)</f>
        <v>No</v>
      </c>
      <c r="N748" s="27" t="str">
        <f>VLOOKUP(A748,'Medical Examinations'!$A$1:$L$2336,8,0)</f>
        <v>No</v>
      </c>
      <c r="O748" s="29">
        <f>VLOOKUP(A748,'Hospitalisation Details'!$A$1:$T$2344,12,0)</f>
        <v>13685.51</v>
      </c>
      <c r="P748" s="29" t="str">
        <f>VLOOKUP(A748,'Hospitalisation Details'!$A$1:$T$2344,15,0)</f>
        <v>tier - 3</v>
      </c>
      <c r="Q748" s="29" t="str">
        <f>VLOOKUP(A748,'Hospitalisation Details'!$A$1:$T$2344,18,0)</f>
        <v>tier - 1</v>
      </c>
      <c r="R748" s="29" t="str">
        <f>VLOOKUP(A748,'Hospitalisation Details'!$A$1:$T$2344,20,0)</f>
        <v>R1026</v>
      </c>
    </row>
    <row r="749" spans="1:18">
      <c r="A749" t="s">
        <v>1620</v>
      </c>
      <c r="B749" s="22" t="str">
        <f>VLOOKUP(A749,'Customer Names'!A749:$E$2335,4,0)</f>
        <v>Carrique</v>
      </c>
      <c r="C749" s="25">
        <f>VLOOKUP(A749,'Hospitalisation Details'!$A$1:$T$2344,9,0)</f>
        <v>23227</v>
      </c>
      <c r="D749" s="26">
        <f>VLOOKUP(A749,'Hospitalisation Details'!$A$1:$T$2344,10,0)</f>
        <v>59</v>
      </c>
      <c r="E749" s="26">
        <f>VLOOKUP(A749,'Hospitalisation Details'!$A$1:$T$2344,11,0)</f>
        <v>0</v>
      </c>
      <c r="F749" s="28">
        <f>VLOOKUP(A749,'Medical Examinations'!$A$1:$L$2336,2,0)</f>
        <v>31.23</v>
      </c>
      <c r="G749" s="28">
        <f>VLOOKUP(A749,'Medical Examinations'!$A$1:$L$2336,4,0)</f>
        <v>9.1199999999999992</v>
      </c>
      <c r="H749" s="30" t="str">
        <f>VLOOKUP(A749,'Medical Examinations'!$A$1:$L$2336,3,0)</f>
        <v>Obesity</v>
      </c>
      <c r="I749" s="30" t="str">
        <f>VLOOKUP(A749,'Medical Examinations'!$A$1:$L$2336,5,0)</f>
        <v>Diabetes</v>
      </c>
      <c r="J749" s="27" t="str">
        <f>VLOOKUP(A749,'Medical Examinations'!$A$1:$L$2336,6,0)</f>
        <v>yes</v>
      </c>
      <c r="K749" s="27" t="str">
        <f>VLOOKUP(A749,'Medical Examinations'!$A$1:$L$2336,7,0)</f>
        <v>No</v>
      </c>
      <c r="L749" s="27">
        <f>VLOOKUP(A749,'Medical Examinations'!$A$1:$L$2336,10,0)</f>
        <v>1</v>
      </c>
      <c r="M749" s="27" t="str">
        <f>VLOOKUP(A749,'Medical Examinations'!$A$1:$L$2336,12,0)</f>
        <v>No</v>
      </c>
      <c r="N749" s="27" t="str">
        <f>VLOOKUP(A749,'Medical Examinations'!$A$1:$L$2336,8,0)</f>
        <v>Yes</v>
      </c>
      <c r="O749" s="29">
        <f>VLOOKUP(A749,'Hospitalisation Details'!$A$1:$T$2344,12,0)</f>
        <v>13677.68</v>
      </c>
      <c r="P749" s="29" t="str">
        <f>VLOOKUP(A749,'Hospitalisation Details'!$A$1:$T$2344,15,0)</f>
        <v>tier - 3</v>
      </c>
      <c r="Q749" s="29" t="str">
        <f>VLOOKUP(A749,'Hospitalisation Details'!$A$1:$T$2344,18,0)</f>
        <v>tier - 2</v>
      </c>
      <c r="R749" s="29" t="str">
        <f>VLOOKUP(A749,'Hospitalisation Details'!$A$1:$T$2344,20,0)</f>
        <v>R1021</v>
      </c>
    </row>
    <row r="750" spans="1:18">
      <c r="A750" t="s">
        <v>1619</v>
      </c>
      <c r="B750" s="22" t="str">
        <f>VLOOKUP(A750,'Customer Names'!A750:$E$2335,4,0)</f>
        <v>Kosla</v>
      </c>
      <c r="C750" s="25">
        <f>VLOOKUP(A750,'Hospitalisation Details'!$A$1:$T$2344,9,0)</f>
        <v>30883</v>
      </c>
      <c r="D750" s="26">
        <f>VLOOKUP(A750,'Hospitalisation Details'!$A$1:$T$2344,10,0)</f>
        <v>38</v>
      </c>
      <c r="E750" s="26">
        <f>VLOOKUP(A750,'Hospitalisation Details'!$A$1:$T$2344,11,0)</f>
        <v>3</v>
      </c>
      <c r="F750" s="28">
        <f>VLOOKUP(A750,'Medical Examinations'!$A$1:$L$2336,2,0)</f>
        <v>42.81</v>
      </c>
      <c r="G750" s="28">
        <f>VLOOKUP(A750,'Medical Examinations'!$A$1:$L$2336,4,0)</f>
        <v>4.1500000000000004</v>
      </c>
      <c r="H750" s="30" t="str">
        <f>VLOOKUP(A750,'Medical Examinations'!$A$1:$L$2336,3,0)</f>
        <v>Obesity</v>
      </c>
      <c r="I750" s="30" t="str">
        <f>VLOOKUP(A750,'Medical Examinations'!$A$1:$L$2336,5,0)</f>
        <v>Normal</v>
      </c>
      <c r="J750" s="27" t="str">
        <f>VLOOKUP(A750,'Medical Examinations'!$A$1:$L$2336,6,0)</f>
        <v>No</v>
      </c>
      <c r="K750" s="27" t="str">
        <f>VLOOKUP(A750,'Medical Examinations'!$A$1:$L$2336,7,0)</f>
        <v>No</v>
      </c>
      <c r="L750" s="27">
        <f>VLOOKUP(A750,'Medical Examinations'!$A$1:$L$2336,10,0)</f>
        <v>1</v>
      </c>
      <c r="M750" s="27" t="str">
        <f>VLOOKUP(A750,'Medical Examinations'!$A$1:$L$2336,12,0)</f>
        <v>No</v>
      </c>
      <c r="N750" s="27" t="str">
        <f>VLOOKUP(A750,'Medical Examinations'!$A$1:$L$2336,8,0)</f>
        <v>No</v>
      </c>
      <c r="O750" s="29">
        <f>VLOOKUP(A750,'Hospitalisation Details'!$A$1:$T$2344,12,0)</f>
        <v>13638.06</v>
      </c>
      <c r="P750" s="29" t="str">
        <f>VLOOKUP(A750,'Hospitalisation Details'!$A$1:$T$2344,15,0)</f>
        <v>tier - 3</v>
      </c>
      <c r="Q750" s="29" t="str">
        <f>VLOOKUP(A750,'Hospitalisation Details'!$A$1:$T$2344,18,0)</f>
        <v>tier - 3</v>
      </c>
      <c r="R750" s="29" t="str">
        <f>VLOOKUP(A750,'Hospitalisation Details'!$A$1:$T$2344,20,0)</f>
        <v>R1023</v>
      </c>
    </row>
    <row r="751" spans="1:18">
      <c r="A751" t="s">
        <v>1618</v>
      </c>
      <c r="B751" s="22" t="str">
        <f>VLOOKUP(A751,'Customer Names'!A751:$E$2335,4,0)</f>
        <v>Parker</v>
      </c>
      <c r="C751" s="25">
        <f>VLOOKUP(A751,'Hospitalisation Details'!$A$1:$T$2344,9,0)</f>
        <v>22639</v>
      </c>
      <c r="D751" s="26">
        <f>VLOOKUP(A751,'Hospitalisation Details'!$A$1:$T$2344,10,0)</f>
        <v>61</v>
      </c>
      <c r="E751" s="26">
        <f>VLOOKUP(A751,'Hospitalisation Details'!$A$1:$T$2344,11,0)</f>
        <v>0</v>
      </c>
      <c r="F751" s="28">
        <f>VLOOKUP(A751,'Medical Examinations'!$A$1:$L$2336,2,0)</f>
        <v>35.909999999999997</v>
      </c>
      <c r="G751" s="28">
        <f>VLOOKUP(A751,'Medical Examinations'!$A$1:$L$2336,4,0)</f>
        <v>6.72</v>
      </c>
      <c r="H751" s="30" t="str">
        <f>VLOOKUP(A751,'Medical Examinations'!$A$1:$L$2336,3,0)</f>
        <v>Obesity</v>
      </c>
      <c r="I751" s="30" t="str">
        <f>VLOOKUP(A751,'Medical Examinations'!$A$1:$L$2336,5,0)</f>
        <v>Diabetes</v>
      </c>
      <c r="J751" s="27" t="str">
        <f>VLOOKUP(A751,'Medical Examinations'!$A$1:$L$2336,6,0)</f>
        <v>yes</v>
      </c>
      <c r="K751" s="27" t="str">
        <f>VLOOKUP(A751,'Medical Examinations'!$A$1:$L$2336,7,0)</f>
        <v>No</v>
      </c>
      <c r="L751" s="27">
        <f>VLOOKUP(A751,'Medical Examinations'!$A$1:$L$2336,10,0)</f>
        <v>2</v>
      </c>
      <c r="M751" s="27" t="str">
        <f>VLOOKUP(A751,'Medical Examinations'!$A$1:$L$2336,12,0)</f>
        <v>No</v>
      </c>
      <c r="N751" s="27" t="str">
        <f>VLOOKUP(A751,'Medical Examinations'!$A$1:$L$2336,8,0)</f>
        <v>No</v>
      </c>
      <c r="O751" s="29">
        <f>VLOOKUP(A751,'Hospitalisation Details'!$A$1:$T$2344,12,0)</f>
        <v>13635.64</v>
      </c>
      <c r="P751" s="29" t="str">
        <f>VLOOKUP(A751,'Hospitalisation Details'!$A$1:$T$2344,15,0)</f>
        <v>tier - 3</v>
      </c>
      <c r="Q751" s="29" t="str">
        <f>VLOOKUP(A751,'Hospitalisation Details'!$A$1:$T$2344,18,0)</f>
        <v>tier - 3</v>
      </c>
      <c r="R751" s="29" t="str">
        <f>VLOOKUP(A751,'Hospitalisation Details'!$A$1:$T$2344,20,0)</f>
        <v>R1024</v>
      </c>
    </row>
    <row r="752" spans="1:18">
      <c r="A752" t="s">
        <v>1617</v>
      </c>
      <c r="B752" s="22" t="str">
        <f>VLOOKUP(A752,'Customer Names'!A752:$E$2335,4,0)</f>
        <v>Horton</v>
      </c>
      <c r="C752" s="25">
        <f>VLOOKUP(A752,'Hospitalisation Details'!$A$1:$T$2344,9,0)</f>
        <v>25410</v>
      </c>
      <c r="D752" s="26">
        <f>VLOOKUP(A752,'Hospitalisation Details'!$A$1:$T$2344,10,0)</f>
        <v>53</v>
      </c>
      <c r="E752" s="26">
        <f>VLOOKUP(A752,'Hospitalisation Details'!$A$1:$T$2344,11,0)</f>
        <v>0</v>
      </c>
      <c r="F752" s="28">
        <f>VLOOKUP(A752,'Medical Examinations'!$A$1:$L$2336,2,0)</f>
        <v>36.65</v>
      </c>
      <c r="G752" s="28">
        <f>VLOOKUP(A752,'Medical Examinations'!$A$1:$L$2336,4,0)</f>
        <v>5.01</v>
      </c>
      <c r="H752" s="30" t="str">
        <f>VLOOKUP(A752,'Medical Examinations'!$A$1:$L$2336,3,0)</f>
        <v>Obesity</v>
      </c>
      <c r="I752" s="30" t="str">
        <f>VLOOKUP(A752,'Medical Examinations'!$A$1:$L$2336,5,0)</f>
        <v>Normal</v>
      </c>
      <c r="J752" s="27" t="str">
        <f>VLOOKUP(A752,'Medical Examinations'!$A$1:$L$2336,6,0)</f>
        <v>yes</v>
      </c>
      <c r="K752" s="27" t="str">
        <f>VLOOKUP(A752,'Medical Examinations'!$A$1:$L$2336,7,0)</f>
        <v>No</v>
      </c>
      <c r="L752" s="27">
        <f>VLOOKUP(A752,'Medical Examinations'!$A$1:$L$2336,10,0)</f>
        <v>1</v>
      </c>
      <c r="M752" s="27" t="str">
        <f>VLOOKUP(A752,'Medical Examinations'!$A$1:$L$2336,12,0)</f>
        <v>No</v>
      </c>
      <c r="N752" s="27" t="str">
        <f>VLOOKUP(A752,'Medical Examinations'!$A$1:$L$2336,8,0)</f>
        <v>Yes</v>
      </c>
      <c r="O752" s="29">
        <f>VLOOKUP(A752,'Hospitalisation Details'!$A$1:$T$2344,12,0)</f>
        <v>13622.01</v>
      </c>
      <c r="P752" s="29" t="str">
        <f>VLOOKUP(A752,'Hospitalisation Details'!$A$1:$T$2344,15,0)</f>
        <v>tier - 3</v>
      </c>
      <c r="Q752" s="29" t="str">
        <f>VLOOKUP(A752,'Hospitalisation Details'!$A$1:$T$2344,18,0)</f>
        <v>tier - 3</v>
      </c>
      <c r="R752" s="29" t="str">
        <f>VLOOKUP(A752,'Hospitalisation Details'!$A$1:$T$2344,20,0)</f>
        <v>R1012</v>
      </c>
    </row>
    <row r="753" spans="1:18">
      <c r="A753" t="s">
        <v>1616</v>
      </c>
      <c r="B753" s="22" t="str">
        <f>VLOOKUP(A753,'Customer Names'!A753:$E$2335,4,0)</f>
        <v>Boller</v>
      </c>
      <c r="C753" s="25">
        <f>VLOOKUP(A753,'Hospitalisation Details'!$A$1:$T$2344,9,0)</f>
        <v>22603</v>
      </c>
      <c r="D753" s="26">
        <f>VLOOKUP(A753,'Hospitalisation Details'!$A$1:$T$2344,10,0)</f>
        <v>61</v>
      </c>
      <c r="E753" s="26">
        <f>VLOOKUP(A753,'Hospitalisation Details'!$A$1:$T$2344,11,0)</f>
        <v>0</v>
      </c>
      <c r="F753" s="28">
        <f>VLOOKUP(A753,'Medical Examinations'!$A$1:$L$2336,2,0)</f>
        <v>22.04</v>
      </c>
      <c r="G753" s="28">
        <f>VLOOKUP(A753,'Medical Examinations'!$A$1:$L$2336,4,0)</f>
        <v>10.9</v>
      </c>
      <c r="H753" s="30" t="str">
        <f>VLOOKUP(A753,'Medical Examinations'!$A$1:$L$2336,3,0)</f>
        <v>Normal weight</v>
      </c>
      <c r="I753" s="30" t="str">
        <f>VLOOKUP(A753,'Medical Examinations'!$A$1:$L$2336,5,0)</f>
        <v>Diabetes</v>
      </c>
      <c r="J753" s="27" t="str">
        <f>VLOOKUP(A753,'Medical Examinations'!$A$1:$L$2336,6,0)</f>
        <v>yes</v>
      </c>
      <c r="K753" s="27" t="str">
        <f>VLOOKUP(A753,'Medical Examinations'!$A$1:$L$2336,7,0)</f>
        <v>No</v>
      </c>
      <c r="L753" s="27">
        <f>VLOOKUP(A753,'Medical Examinations'!$A$1:$L$2336,10,0)</f>
        <v>2</v>
      </c>
      <c r="M753" s="27" t="str">
        <f>VLOOKUP(A753,'Medical Examinations'!$A$1:$L$2336,12,0)</f>
        <v>No</v>
      </c>
      <c r="N753" s="27" t="str">
        <f>VLOOKUP(A753,'Medical Examinations'!$A$1:$L$2336,8,0)</f>
        <v>No</v>
      </c>
      <c r="O753" s="29">
        <f>VLOOKUP(A753,'Hospitalisation Details'!$A$1:$T$2344,12,0)</f>
        <v>13616.36</v>
      </c>
      <c r="P753" s="29" t="str">
        <f>VLOOKUP(A753,'Hospitalisation Details'!$A$1:$T$2344,15,0)</f>
        <v>tier - 3</v>
      </c>
      <c r="Q753" s="29" t="str">
        <f>VLOOKUP(A753,'Hospitalisation Details'!$A$1:$T$2344,18,0)</f>
        <v>tier - 3</v>
      </c>
      <c r="R753" s="29" t="str">
        <f>VLOOKUP(A753,'Hospitalisation Details'!$A$1:$T$2344,20,0)</f>
        <v>R1024</v>
      </c>
    </row>
    <row r="754" spans="1:18">
      <c r="A754" t="s">
        <v>1615</v>
      </c>
      <c r="B754" s="22" t="str">
        <f>VLOOKUP(A754,'Customer Names'!A754:$E$2335,4,0)</f>
        <v>Olaru</v>
      </c>
      <c r="C754" s="25">
        <f>VLOOKUP(A754,'Hospitalisation Details'!$A$1:$T$2344,9,0)</f>
        <v>23630</v>
      </c>
      <c r="D754" s="26">
        <f>VLOOKUP(A754,'Hospitalisation Details'!$A$1:$T$2344,10,0)</f>
        <v>58</v>
      </c>
      <c r="E754" s="26">
        <f>VLOOKUP(A754,'Hospitalisation Details'!$A$1:$T$2344,11,0)</f>
        <v>2</v>
      </c>
      <c r="F754" s="28">
        <f>VLOOKUP(A754,'Medical Examinations'!$A$1:$L$2336,2,0)</f>
        <v>31.824999999999999</v>
      </c>
      <c r="G754" s="28">
        <f>VLOOKUP(A754,'Medical Examinations'!$A$1:$L$2336,4,0)</f>
        <v>5.52</v>
      </c>
      <c r="H754" s="30" t="str">
        <f>VLOOKUP(A754,'Medical Examinations'!$A$1:$L$2336,3,0)</f>
        <v>Obesity</v>
      </c>
      <c r="I754" s="30" t="str">
        <f>VLOOKUP(A754,'Medical Examinations'!$A$1:$L$2336,5,0)</f>
        <v>Normal</v>
      </c>
      <c r="J754" s="27" t="str">
        <f>VLOOKUP(A754,'Medical Examinations'!$A$1:$L$2336,6,0)</f>
        <v>yes</v>
      </c>
      <c r="K754" s="27" t="str">
        <f>VLOOKUP(A754,'Medical Examinations'!$A$1:$L$2336,7,0)</f>
        <v>No</v>
      </c>
      <c r="L754" s="27">
        <f>VLOOKUP(A754,'Medical Examinations'!$A$1:$L$2336,10,0)</f>
        <v>1</v>
      </c>
      <c r="M754" s="27" t="str">
        <f>VLOOKUP(A754,'Medical Examinations'!$A$1:$L$2336,12,0)</f>
        <v>No</v>
      </c>
      <c r="N754" s="27" t="str">
        <f>VLOOKUP(A754,'Medical Examinations'!$A$1:$L$2336,8,0)</f>
        <v>No</v>
      </c>
      <c r="O754" s="29">
        <f>VLOOKUP(A754,'Hospitalisation Details'!$A$1:$T$2344,12,0)</f>
        <v>13607.37</v>
      </c>
      <c r="P754" s="29" t="str">
        <f>VLOOKUP(A754,'Hospitalisation Details'!$A$1:$T$2344,15,0)</f>
        <v>tier - 3</v>
      </c>
      <c r="Q754" s="29" t="str">
        <f>VLOOKUP(A754,'Hospitalisation Details'!$A$1:$T$2344,18,0)</f>
        <v>tier - 1</v>
      </c>
      <c r="R754" s="29" t="str">
        <f>VLOOKUP(A754,'Hospitalisation Details'!$A$1:$T$2344,20,0)</f>
        <v>R1024</v>
      </c>
    </row>
    <row r="755" spans="1:18">
      <c r="A755" t="s">
        <v>1614</v>
      </c>
      <c r="B755" s="22" t="str">
        <f>VLOOKUP(A755,'Customer Names'!A755:$E$2335,4,0)</f>
        <v>Prescott</v>
      </c>
      <c r="C755" s="25">
        <f>VLOOKUP(A755,'Hospitalisation Details'!$A$1:$T$2344,9,0)</f>
        <v>33830</v>
      </c>
      <c r="D755" s="26">
        <f>VLOOKUP(A755,'Hospitalisation Details'!$A$1:$T$2344,10,0)</f>
        <v>30</v>
      </c>
      <c r="E755" s="26">
        <f>VLOOKUP(A755,'Hospitalisation Details'!$A$1:$T$2344,11,0)</f>
        <v>0</v>
      </c>
      <c r="F755" s="28">
        <f>VLOOKUP(A755,'Medical Examinations'!$A$1:$L$2336,2,0)</f>
        <v>53.58</v>
      </c>
      <c r="G755" s="28">
        <f>VLOOKUP(A755,'Medical Examinations'!$A$1:$L$2336,4,0)</f>
        <v>4.55</v>
      </c>
      <c r="H755" s="30" t="str">
        <f>VLOOKUP(A755,'Medical Examinations'!$A$1:$L$2336,3,0)</f>
        <v>Obesity</v>
      </c>
      <c r="I755" s="30" t="str">
        <f>VLOOKUP(A755,'Medical Examinations'!$A$1:$L$2336,5,0)</f>
        <v>Normal</v>
      </c>
      <c r="J755" s="27" t="str">
        <f>VLOOKUP(A755,'Medical Examinations'!$A$1:$L$2336,6,0)</f>
        <v>No</v>
      </c>
      <c r="K755" s="27" t="str">
        <f>VLOOKUP(A755,'Medical Examinations'!$A$1:$L$2336,7,0)</f>
        <v>No</v>
      </c>
      <c r="L755" s="27">
        <f>VLOOKUP(A755,'Medical Examinations'!$A$1:$L$2336,10,0)</f>
        <v>1</v>
      </c>
      <c r="M755" s="27" t="str">
        <f>VLOOKUP(A755,'Medical Examinations'!$A$1:$L$2336,12,0)</f>
        <v>No</v>
      </c>
      <c r="N755" s="27" t="str">
        <f>VLOOKUP(A755,'Medical Examinations'!$A$1:$L$2336,8,0)</f>
        <v>No</v>
      </c>
      <c r="O755" s="29">
        <f>VLOOKUP(A755,'Hospitalisation Details'!$A$1:$T$2344,12,0)</f>
        <v>13588.17</v>
      </c>
      <c r="P755" s="29" t="str">
        <f>VLOOKUP(A755,'Hospitalisation Details'!$A$1:$T$2344,15,0)</f>
        <v>tier - 3</v>
      </c>
      <c r="Q755" s="29" t="str">
        <f>VLOOKUP(A755,'Hospitalisation Details'!$A$1:$T$2344,18,0)</f>
        <v>tier - 1</v>
      </c>
      <c r="R755" s="29" t="str">
        <f>VLOOKUP(A755,'Hospitalisation Details'!$A$1:$T$2344,20,0)</f>
        <v>R1012</v>
      </c>
    </row>
    <row r="756" spans="1:18">
      <c r="A756" t="s">
        <v>1613</v>
      </c>
      <c r="B756" s="22" t="str">
        <f>VLOOKUP(A756,'Customer Names'!A756:$E$2335,4,0)</f>
        <v>Hines</v>
      </c>
      <c r="C756" s="25">
        <f>VLOOKUP(A756,'Hospitalisation Details'!$A$1:$T$2344,9,0)</f>
        <v>25034</v>
      </c>
      <c r="D756" s="26">
        <f>VLOOKUP(A756,'Hospitalisation Details'!$A$1:$T$2344,10,0)</f>
        <v>54</v>
      </c>
      <c r="E756" s="26">
        <f>VLOOKUP(A756,'Hospitalisation Details'!$A$1:$T$2344,11,0)</f>
        <v>0</v>
      </c>
      <c r="F756" s="28">
        <f>VLOOKUP(A756,'Medical Examinations'!$A$1:$L$2336,2,0)</f>
        <v>34.299999999999997</v>
      </c>
      <c r="G756" s="28">
        <f>VLOOKUP(A756,'Medical Examinations'!$A$1:$L$2336,4,0)</f>
        <v>11.76</v>
      </c>
      <c r="H756" s="30" t="str">
        <f>VLOOKUP(A756,'Medical Examinations'!$A$1:$L$2336,3,0)</f>
        <v>Obesity</v>
      </c>
      <c r="I756" s="30" t="str">
        <f>VLOOKUP(A756,'Medical Examinations'!$A$1:$L$2336,5,0)</f>
        <v>Diabetes</v>
      </c>
      <c r="J756" s="27" t="str">
        <f>VLOOKUP(A756,'Medical Examinations'!$A$1:$L$2336,6,0)</f>
        <v>No</v>
      </c>
      <c r="K756" s="27" t="str">
        <f>VLOOKUP(A756,'Medical Examinations'!$A$1:$L$2336,7,0)</f>
        <v>No</v>
      </c>
      <c r="L756" s="27">
        <f>VLOOKUP(A756,'Medical Examinations'!$A$1:$L$2336,10,0)</f>
        <v>0</v>
      </c>
      <c r="M756" s="27" t="str">
        <f>VLOOKUP(A756,'Medical Examinations'!$A$1:$L$2336,12,0)</f>
        <v>No</v>
      </c>
      <c r="N756" s="27" t="str">
        <f>VLOOKUP(A756,'Medical Examinations'!$A$1:$L$2336,8,0)</f>
        <v>No</v>
      </c>
      <c r="O756" s="29">
        <f>VLOOKUP(A756,'Hospitalisation Details'!$A$1:$T$2344,12,0)</f>
        <v>13566.04</v>
      </c>
      <c r="P756" s="29" t="str">
        <f>VLOOKUP(A756,'Hospitalisation Details'!$A$1:$T$2344,15,0)</f>
        <v>tier - 3</v>
      </c>
      <c r="Q756" s="29" t="str">
        <f>VLOOKUP(A756,'Hospitalisation Details'!$A$1:$T$2344,18,0)</f>
        <v>tier - 3</v>
      </c>
      <c r="R756" s="29" t="str">
        <f>VLOOKUP(A756,'Hospitalisation Details'!$A$1:$T$2344,20,0)</f>
        <v>R1026</v>
      </c>
    </row>
    <row r="757" spans="1:18">
      <c r="A757" t="s">
        <v>1612</v>
      </c>
      <c r="B757" s="22" t="str">
        <f>VLOOKUP(A757,'Customer Names'!A757:$E$2335,4,0)</f>
        <v>Blanton</v>
      </c>
      <c r="C757" s="25">
        <f>VLOOKUP(A757,'Hospitalisation Details'!$A$1:$T$2344,9,0)</f>
        <v>22108</v>
      </c>
      <c r="D757" s="26">
        <f>VLOOKUP(A757,'Hospitalisation Details'!$A$1:$T$2344,10,0)</f>
        <v>62</v>
      </c>
      <c r="E757" s="26">
        <f>VLOOKUP(A757,'Hospitalisation Details'!$A$1:$T$2344,11,0)</f>
        <v>0</v>
      </c>
      <c r="F757" s="28">
        <f>VLOOKUP(A757,'Medical Examinations'!$A$1:$L$2336,2,0)</f>
        <v>32.11</v>
      </c>
      <c r="G757" s="28">
        <f>VLOOKUP(A757,'Medical Examinations'!$A$1:$L$2336,4,0)</f>
        <v>7.06</v>
      </c>
      <c r="H757" s="30" t="str">
        <f>VLOOKUP(A757,'Medical Examinations'!$A$1:$L$2336,3,0)</f>
        <v>Obesity</v>
      </c>
      <c r="I757" s="30" t="str">
        <f>VLOOKUP(A757,'Medical Examinations'!$A$1:$L$2336,5,0)</f>
        <v>Diabetes</v>
      </c>
      <c r="J757" s="27" t="str">
        <f>VLOOKUP(A757,'Medical Examinations'!$A$1:$L$2336,6,0)</f>
        <v>No</v>
      </c>
      <c r="K757" s="27" t="str">
        <f>VLOOKUP(A757,'Medical Examinations'!$A$1:$L$2336,7,0)</f>
        <v>No</v>
      </c>
      <c r="L757" s="27">
        <f>VLOOKUP(A757,'Medical Examinations'!$A$1:$L$2336,10,0)</f>
        <v>0</v>
      </c>
      <c r="M757" s="27" t="str">
        <f>VLOOKUP(A757,'Medical Examinations'!$A$1:$L$2336,12,0)</f>
        <v>No</v>
      </c>
      <c r="N757" s="27" t="str">
        <f>VLOOKUP(A757,'Medical Examinations'!$A$1:$L$2336,8,0)</f>
        <v>No</v>
      </c>
      <c r="O757" s="29">
        <f>VLOOKUP(A757,'Hospitalisation Details'!$A$1:$T$2344,12,0)</f>
        <v>13555</v>
      </c>
      <c r="P757" s="29" t="str">
        <f>VLOOKUP(A757,'Hospitalisation Details'!$A$1:$T$2344,15,0)</f>
        <v>tier - 3</v>
      </c>
      <c r="Q757" s="29" t="str">
        <f>VLOOKUP(A757,'Hospitalisation Details'!$A$1:$T$2344,18,0)</f>
        <v>tier - 3</v>
      </c>
      <c r="R757" s="29" t="str">
        <f>VLOOKUP(A757,'Hospitalisation Details'!$A$1:$T$2344,20,0)</f>
        <v>R1017</v>
      </c>
    </row>
    <row r="758" spans="1:18">
      <c r="A758" t="s">
        <v>1611</v>
      </c>
      <c r="B758" s="22" t="str">
        <f>VLOOKUP(A758,'Customer Names'!A758:$E$2335,4,0)</f>
        <v>Bustamante</v>
      </c>
      <c r="C758" s="25">
        <f>VLOOKUP(A758,'Hospitalisation Details'!$A$1:$T$2344,9,0)</f>
        <v>23298</v>
      </c>
      <c r="D758" s="26">
        <f>VLOOKUP(A758,'Hospitalisation Details'!$A$1:$T$2344,10,0)</f>
        <v>59</v>
      </c>
      <c r="E758" s="26">
        <f>VLOOKUP(A758,'Hospitalisation Details'!$A$1:$T$2344,11,0)</f>
        <v>0</v>
      </c>
      <c r="F758" s="28">
        <f>VLOOKUP(A758,'Medical Examinations'!$A$1:$L$2336,2,0)</f>
        <v>31.78</v>
      </c>
      <c r="G758" s="28">
        <f>VLOOKUP(A758,'Medical Examinations'!$A$1:$L$2336,4,0)</f>
        <v>11.35</v>
      </c>
      <c r="H758" s="30" t="str">
        <f>VLOOKUP(A758,'Medical Examinations'!$A$1:$L$2336,3,0)</f>
        <v>Obesity</v>
      </c>
      <c r="I758" s="30" t="str">
        <f>VLOOKUP(A758,'Medical Examinations'!$A$1:$L$2336,5,0)</f>
        <v>Diabetes</v>
      </c>
      <c r="J758" s="27" t="str">
        <f>VLOOKUP(A758,'Medical Examinations'!$A$1:$L$2336,6,0)</f>
        <v>yes</v>
      </c>
      <c r="K758" s="27" t="str">
        <f>VLOOKUP(A758,'Medical Examinations'!$A$1:$L$2336,7,0)</f>
        <v>No</v>
      </c>
      <c r="L758" s="27">
        <f>VLOOKUP(A758,'Medical Examinations'!$A$1:$L$2336,10,0)</f>
        <v>1</v>
      </c>
      <c r="M758" s="27" t="str">
        <f>VLOOKUP(A758,'Medical Examinations'!$A$1:$L$2336,12,0)</f>
        <v>No</v>
      </c>
      <c r="N758" s="27" t="str">
        <f>VLOOKUP(A758,'Medical Examinations'!$A$1:$L$2336,8,0)</f>
        <v>Yes</v>
      </c>
      <c r="O758" s="29">
        <f>VLOOKUP(A758,'Hospitalisation Details'!$A$1:$T$2344,12,0)</f>
        <v>13511.28</v>
      </c>
      <c r="P758" s="29" t="str">
        <f>VLOOKUP(A758,'Hospitalisation Details'!$A$1:$T$2344,15,0)</f>
        <v>tier - 3</v>
      </c>
      <c r="Q758" s="29" t="str">
        <f>VLOOKUP(A758,'Hospitalisation Details'!$A$1:$T$2344,18,0)</f>
        <v>tier - 1</v>
      </c>
      <c r="R758" s="29" t="str">
        <f>VLOOKUP(A758,'Hospitalisation Details'!$A$1:$T$2344,20,0)</f>
        <v>R1012</v>
      </c>
    </row>
    <row r="759" spans="1:18">
      <c r="A759" t="s">
        <v>1610</v>
      </c>
      <c r="B759" s="22" t="str">
        <f>VLOOKUP(A759,'Customer Names'!A759:$E$2335,4,0)</f>
        <v>McCann</v>
      </c>
      <c r="C759" s="25">
        <f>VLOOKUP(A759,'Hospitalisation Details'!$A$1:$T$2344,9,0)</f>
        <v>33115</v>
      </c>
      <c r="D759" s="26">
        <f>VLOOKUP(A759,'Hospitalisation Details'!$A$1:$T$2344,10,0)</f>
        <v>32</v>
      </c>
      <c r="E759" s="26">
        <f>VLOOKUP(A759,'Hospitalisation Details'!$A$1:$T$2344,11,0)</f>
        <v>3</v>
      </c>
      <c r="F759" s="28">
        <f>VLOOKUP(A759,'Medical Examinations'!$A$1:$L$2336,2,0)</f>
        <v>46.89</v>
      </c>
      <c r="G759" s="28">
        <f>VLOOKUP(A759,'Medical Examinations'!$A$1:$L$2336,4,0)</f>
        <v>5.52</v>
      </c>
      <c r="H759" s="30" t="str">
        <f>VLOOKUP(A759,'Medical Examinations'!$A$1:$L$2336,3,0)</f>
        <v>Obesity</v>
      </c>
      <c r="I759" s="30" t="str">
        <f>VLOOKUP(A759,'Medical Examinations'!$A$1:$L$2336,5,0)</f>
        <v>Normal</v>
      </c>
      <c r="J759" s="27" t="str">
        <f>VLOOKUP(A759,'Medical Examinations'!$A$1:$L$2336,6,0)</f>
        <v>No</v>
      </c>
      <c r="K759" s="27" t="str">
        <f>VLOOKUP(A759,'Medical Examinations'!$A$1:$L$2336,7,0)</f>
        <v>No</v>
      </c>
      <c r="L759" s="27">
        <f>VLOOKUP(A759,'Medical Examinations'!$A$1:$L$2336,10,0)</f>
        <v>0</v>
      </c>
      <c r="M759" s="27" t="str">
        <f>VLOOKUP(A759,'Medical Examinations'!$A$1:$L$2336,12,0)</f>
        <v>No</v>
      </c>
      <c r="N759" s="27" t="str">
        <f>VLOOKUP(A759,'Medical Examinations'!$A$1:$L$2336,8,0)</f>
        <v>No</v>
      </c>
      <c r="O759" s="29">
        <f>VLOOKUP(A759,'Hospitalisation Details'!$A$1:$T$2344,12,0)</f>
        <v>13480.83</v>
      </c>
      <c r="P759" s="29" t="str">
        <f>VLOOKUP(A759,'Hospitalisation Details'!$A$1:$T$2344,15,0)</f>
        <v>tier - 3</v>
      </c>
      <c r="Q759" s="29" t="str">
        <f>VLOOKUP(A759,'Hospitalisation Details'!$A$1:$T$2344,18,0)</f>
        <v>tier - 2</v>
      </c>
      <c r="R759" s="29" t="str">
        <f>VLOOKUP(A759,'Hospitalisation Details'!$A$1:$T$2344,20,0)</f>
        <v>R1023</v>
      </c>
    </row>
    <row r="760" spans="1:18">
      <c r="A760" t="s">
        <v>1609</v>
      </c>
      <c r="B760" s="22" t="str">
        <f>VLOOKUP(A760,'Customer Names'!A760:$E$2335,4,0)</f>
        <v>Schmole</v>
      </c>
      <c r="C760" s="25">
        <f>VLOOKUP(A760,'Hospitalisation Details'!$A$1:$T$2344,9,0)</f>
        <v>27613</v>
      </c>
      <c r="D760" s="26">
        <f>VLOOKUP(A760,'Hospitalisation Details'!$A$1:$T$2344,10,0)</f>
        <v>47</v>
      </c>
      <c r="E760" s="26">
        <f>VLOOKUP(A760,'Hospitalisation Details'!$A$1:$T$2344,11,0)</f>
        <v>1</v>
      </c>
      <c r="F760" s="28">
        <f>VLOOKUP(A760,'Medical Examinations'!$A$1:$L$2336,2,0)</f>
        <v>39.35</v>
      </c>
      <c r="G760" s="28">
        <f>VLOOKUP(A760,'Medical Examinations'!$A$1:$L$2336,4,0)</f>
        <v>7.86</v>
      </c>
      <c r="H760" s="30" t="str">
        <f>VLOOKUP(A760,'Medical Examinations'!$A$1:$L$2336,3,0)</f>
        <v>Obesity</v>
      </c>
      <c r="I760" s="30" t="str">
        <f>VLOOKUP(A760,'Medical Examinations'!$A$1:$L$2336,5,0)</f>
        <v>Diabetes</v>
      </c>
      <c r="J760" s="27" t="str">
        <f>VLOOKUP(A760,'Medical Examinations'!$A$1:$L$2336,6,0)</f>
        <v>yes</v>
      </c>
      <c r="K760" s="27" t="str">
        <f>VLOOKUP(A760,'Medical Examinations'!$A$1:$L$2336,7,0)</f>
        <v>No</v>
      </c>
      <c r="L760" s="27">
        <f>VLOOKUP(A760,'Medical Examinations'!$A$1:$L$2336,10,0)</f>
        <v>1</v>
      </c>
      <c r="M760" s="27" t="str">
        <f>VLOOKUP(A760,'Medical Examinations'!$A$1:$L$2336,12,0)</f>
        <v>No</v>
      </c>
      <c r="N760" s="27" t="str">
        <f>VLOOKUP(A760,'Medical Examinations'!$A$1:$L$2336,8,0)</f>
        <v>No</v>
      </c>
      <c r="O760" s="29">
        <f>VLOOKUP(A760,'Hospitalisation Details'!$A$1:$T$2344,12,0)</f>
        <v>13472.19</v>
      </c>
      <c r="P760" s="29" t="str">
        <f>VLOOKUP(A760,'Hospitalisation Details'!$A$1:$T$2344,15,0)</f>
        <v>tier - 3</v>
      </c>
      <c r="Q760" s="29" t="str">
        <f>VLOOKUP(A760,'Hospitalisation Details'!$A$1:$T$2344,18,0)</f>
        <v>tier - 2</v>
      </c>
      <c r="R760" s="29" t="str">
        <f>VLOOKUP(A760,'Hospitalisation Details'!$A$1:$T$2344,20,0)</f>
        <v>R1012</v>
      </c>
    </row>
    <row r="761" spans="1:18">
      <c r="A761" t="s">
        <v>1608</v>
      </c>
      <c r="B761" s="22" t="str">
        <f>VLOOKUP(A761,'Customer Names'!A761:$E$2335,4,0)</f>
        <v>Barber</v>
      </c>
      <c r="C761" s="25">
        <f>VLOOKUP(A761,'Hospitalisation Details'!$A$1:$T$2344,9,0)</f>
        <v>22121</v>
      </c>
      <c r="D761" s="26">
        <f>VLOOKUP(A761,'Hospitalisation Details'!$A$1:$T$2344,10,0)</f>
        <v>62</v>
      </c>
      <c r="E761" s="26">
        <f>VLOOKUP(A761,'Hospitalisation Details'!$A$1:$T$2344,11,0)</f>
        <v>0</v>
      </c>
      <c r="F761" s="28">
        <f>VLOOKUP(A761,'Medical Examinations'!$A$1:$L$2336,2,0)</f>
        <v>39.200000000000003</v>
      </c>
      <c r="G761" s="28">
        <f>VLOOKUP(A761,'Medical Examinations'!$A$1:$L$2336,4,0)</f>
        <v>11.38</v>
      </c>
      <c r="H761" s="30" t="str">
        <f>VLOOKUP(A761,'Medical Examinations'!$A$1:$L$2336,3,0)</f>
        <v>Obesity</v>
      </c>
      <c r="I761" s="30" t="str">
        <f>VLOOKUP(A761,'Medical Examinations'!$A$1:$L$2336,5,0)</f>
        <v>Diabetes</v>
      </c>
      <c r="J761" s="27" t="str">
        <f>VLOOKUP(A761,'Medical Examinations'!$A$1:$L$2336,6,0)</f>
        <v>No</v>
      </c>
      <c r="K761" s="27" t="str">
        <f>VLOOKUP(A761,'Medical Examinations'!$A$1:$L$2336,7,0)</f>
        <v>No</v>
      </c>
      <c r="L761" s="27">
        <f>VLOOKUP(A761,'Medical Examinations'!$A$1:$L$2336,10,0)</f>
        <v>0</v>
      </c>
      <c r="M761" s="27" t="str">
        <f>VLOOKUP(A761,'Medical Examinations'!$A$1:$L$2336,12,0)</f>
        <v>No</v>
      </c>
      <c r="N761" s="27" t="str">
        <f>VLOOKUP(A761,'Medical Examinations'!$A$1:$L$2336,8,0)</f>
        <v>No</v>
      </c>
      <c r="O761" s="29">
        <f>VLOOKUP(A761,'Hospitalisation Details'!$A$1:$T$2344,12,0)</f>
        <v>13470.86</v>
      </c>
      <c r="P761" s="29" t="str">
        <f>VLOOKUP(A761,'Hospitalisation Details'!$A$1:$T$2344,15,0)</f>
        <v>tier - 3</v>
      </c>
      <c r="Q761" s="29" t="str">
        <f>VLOOKUP(A761,'Hospitalisation Details'!$A$1:$T$2344,18,0)</f>
        <v>tier - 3</v>
      </c>
      <c r="R761" s="29" t="str">
        <f>VLOOKUP(A761,'Hospitalisation Details'!$A$1:$T$2344,20,0)</f>
        <v>R1011</v>
      </c>
    </row>
    <row r="762" spans="1:18">
      <c r="A762" t="s">
        <v>1607</v>
      </c>
      <c r="B762" s="22" t="str">
        <f>VLOOKUP(A762,'Customer Names'!A762:$E$2335,4,0)</f>
        <v>Reichmann</v>
      </c>
      <c r="C762" s="25">
        <f>VLOOKUP(A762,'Hospitalisation Details'!$A$1:$T$2344,9,0)</f>
        <v>22125</v>
      </c>
      <c r="D762" s="26">
        <f>VLOOKUP(A762,'Hospitalisation Details'!$A$1:$T$2344,10,0)</f>
        <v>62</v>
      </c>
      <c r="E762" s="26">
        <f>VLOOKUP(A762,'Hospitalisation Details'!$A$1:$T$2344,11,0)</f>
        <v>0</v>
      </c>
      <c r="F762" s="28">
        <f>VLOOKUP(A762,'Medical Examinations'!$A$1:$L$2336,2,0)</f>
        <v>39.159999999999997</v>
      </c>
      <c r="G762" s="28">
        <f>VLOOKUP(A762,'Medical Examinations'!$A$1:$L$2336,4,0)</f>
        <v>10.48</v>
      </c>
      <c r="H762" s="30" t="str">
        <f>VLOOKUP(A762,'Medical Examinations'!$A$1:$L$2336,3,0)</f>
        <v>Obesity</v>
      </c>
      <c r="I762" s="30" t="str">
        <f>VLOOKUP(A762,'Medical Examinations'!$A$1:$L$2336,5,0)</f>
        <v>Diabetes</v>
      </c>
      <c r="J762" s="27" t="str">
        <f>VLOOKUP(A762,'Medical Examinations'!$A$1:$L$2336,6,0)</f>
        <v>No</v>
      </c>
      <c r="K762" s="27" t="str">
        <f>VLOOKUP(A762,'Medical Examinations'!$A$1:$L$2336,7,0)</f>
        <v>No</v>
      </c>
      <c r="L762" s="27">
        <f>VLOOKUP(A762,'Medical Examinations'!$A$1:$L$2336,10,0)</f>
        <v>0</v>
      </c>
      <c r="M762" s="27" t="str">
        <f>VLOOKUP(A762,'Medical Examinations'!$A$1:$L$2336,12,0)</f>
        <v>No</v>
      </c>
      <c r="N762" s="27" t="str">
        <f>VLOOKUP(A762,'Medical Examinations'!$A$1:$L$2336,8,0)</f>
        <v>No</v>
      </c>
      <c r="O762" s="29">
        <f>VLOOKUP(A762,'Hospitalisation Details'!$A$1:$T$2344,12,0)</f>
        <v>13470.8</v>
      </c>
      <c r="P762" s="29" t="str">
        <f>VLOOKUP(A762,'Hospitalisation Details'!$A$1:$T$2344,15,0)</f>
        <v>tier - 3</v>
      </c>
      <c r="Q762" s="29" t="str">
        <f>VLOOKUP(A762,'Hospitalisation Details'!$A$1:$T$2344,18,0)</f>
        <v>tier - 2</v>
      </c>
      <c r="R762" s="29" t="str">
        <f>VLOOKUP(A762,'Hospitalisation Details'!$A$1:$T$2344,20,0)</f>
        <v>R1013</v>
      </c>
    </row>
    <row r="763" spans="1:18">
      <c r="A763" t="s">
        <v>1606</v>
      </c>
      <c r="B763" s="22" t="str">
        <f>VLOOKUP(A763,'Customer Names'!A763:$E$2335,4,0)</f>
        <v>Cavatorta</v>
      </c>
      <c r="C763" s="25">
        <f>VLOOKUP(A763,'Hospitalisation Details'!$A$1:$T$2344,9,0)</f>
        <v>31278</v>
      </c>
      <c r="D763" s="26">
        <f>VLOOKUP(A763,'Hospitalisation Details'!$A$1:$T$2344,10,0)</f>
        <v>37</v>
      </c>
      <c r="E763" s="26">
        <f>VLOOKUP(A763,'Hospitalisation Details'!$A$1:$T$2344,11,0)</f>
        <v>3</v>
      </c>
      <c r="F763" s="28">
        <f>VLOOKUP(A763,'Medical Examinations'!$A$1:$L$2336,2,0)</f>
        <v>44.1</v>
      </c>
      <c r="G763" s="28">
        <f>VLOOKUP(A763,'Medical Examinations'!$A$1:$L$2336,4,0)</f>
        <v>5.04</v>
      </c>
      <c r="H763" s="30" t="str">
        <f>VLOOKUP(A763,'Medical Examinations'!$A$1:$L$2336,3,0)</f>
        <v>Obesity</v>
      </c>
      <c r="I763" s="30" t="str">
        <f>VLOOKUP(A763,'Medical Examinations'!$A$1:$L$2336,5,0)</f>
        <v>Normal</v>
      </c>
      <c r="J763" s="27" t="str">
        <f>VLOOKUP(A763,'Medical Examinations'!$A$1:$L$2336,6,0)</f>
        <v>yes</v>
      </c>
      <c r="K763" s="27" t="str">
        <f>VLOOKUP(A763,'Medical Examinations'!$A$1:$L$2336,7,0)</f>
        <v>No</v>
      </c>
      <c r="L763" s="27">
        <f>VLOOKUP(A763,'Medical Examinations'!$A$1:$L$2336,10,0)</f>
        <v>0</v>
      </c>
      <c r="M763" s="27" t="str">
        <f>VLOOKUP(A763,'Medical Examinations'!$A$1:$L$2336,12,0)</f>
        <v>No</v>
      </c>
      <c r="N763" s="27" t="str">
        <f>VLOOKUP(A763,'Medical Examinations'!$A$1:$L$2336,8,0)</f>
        <v>No</v>
      </c>
      <c r="O763" s="29">
        <f>VLOOKUP(A763,'Hospitalisation Details'!$A$1:$T$2344,12,0)</f>
        <v>13465.8</v>
      </c>
      <c r="P763" s="29" t="str">
        <f>VLOOKUP(A763,'Hospitalisation Details'!$A$1:$T$2344,15,0)</f>
        <v>tier - 3</v>
      </c>
      <c r="Q763" s="29" t="str">
        <f>VLOOKUP(A763,'Hospitalisation Details'!$A$1:$T$2344,18,0)</f>
        <v>tier - 1</v>
      </c>
      <c r="R763" s="29" t="str">
        <f>VLOOKUP(A763,'Hospitalisation Details'!$A$1:$T$2344,20,0)</f>
        <v>R1012</v>
      </c>
    </row>
    <row r="764" spans="1:18">
      <c r="A764" t="s">
        <v>1605</v>
      </c>
      <c r="B764" s="22" t="str">
        <f>VLOOKUP(A764,'Customer Names'!A764:$E$2335,4,0)</f>
        <v>Yaeger</v>
      </c>
      <c r="C764" s="25">
        <f>VLOOKUP(A764,'Hospitalisation Details'!$A$1:$T$2344,9,0)</f>
        <v>22266</v>
      </c>
      <c r="D764" s="26">
        <f>VLOOKUP(A764,'Hospitalisation Details'!$A$1:$T$2344,10,0)</f>
        <v>62</v>
      </c>
      <c r="E764" s="26">
        <f>VLOOKUP(A764,'Hospitalisation Details'!$A$1:$T$2344,11,0)</f>
        <v>0</v>
      </c>
      <c r="F764" s="28">
        <f>VLOOKUP(A764,'Medical Examinations'!$A$1:$L$2336,2,0)</f>
        <v>33.200000000000003</v>
      </c>
      <c r="G764" s="28">
        <f>VLOOKUP(A764,'Medical Examinations'!$A$1:$L$2336,4,0)</f>
        <v>9.06</v>
      </c>
      <c r="H764" s="30" t="str">
        <f>VLOOKUP(A764,'Medical Examinations'!$A$1:$L$2336,3,0)</f>
        <v>Obesity</v>
      </c>
      <c r="I764" s="30" t="str">
        <f>VLOOKUP(A764,'Medical Examinations'!$A$1:$L$2336,5,0)</f>
        <v>Diabetes</v>
      </c>
      <c r="J764" s="27" t="str">
        <f>VLOOKUP(A764,'Medical Examinations'!$A$1:$L$2336,6,0)</f>
        <v>No</v>
      </c>
      <c r="K764" s="27" t="str">
        <f>VLOOKUP(A764,'Medical Examinations'!$A$1:$L$2336,7,0)</f>
        <v>No</v>
      </c>
      <c r="L764" s="27">
        <f>VLOOKUP(A764,'Medical Examinations'!$A$1:$L$2336,10,0)</f>
        <v>0</v>
      </c>
      <c r="M764" s="27" t="str">
        <f>VLOOKUP(A764,'Medical Examinations'!$A$1:$L$2336,12,0)</f>
        <v>No</v>
      </c>
      <c r="N764" s="27" t="str">
        <f>VLOOKUP(A764,'Medical Examinations'!$A$1:$L$2336,8,0)</f>
        <v>No</v>
      </c>
      <c r="O764" s="29">
        <f>VLOOKUP(A764,'Hospitalisation Details'!$A$1:$T$2344,12,0)</f>
        <v>13462.52</v>
      </c>
      <c r="P764" s="29" t="str">
        <f>VLOOKUP(A764,'Hospitalisation Details'!$A$1:$T$2344,15,0)</f>
        <v>tier - 3</v>
      </c>
      <c r="Q764" s="29" t="str">
        <f>VLOOKUP(A764,'Hospitalisation Details'!$A$1:$T$2344,18,0)</f>
        <v>tier - 2</v>
      </c>
      <c r="R764" s="29" t="str">
        <f>VLOOKUP(A764,'Hospitalisation Details'!$A$1:$T$2344,20,0)</f>
        <v>R1011</v>
      </c>
    </row>
    <row r="765" spans="1:18">
      <c r="A765" t="s">
        <v>1604</v>
      </c>
      <c r="B765" s="22" t="str">
        <f>VLOOKUP(A765,'Customer Names'!A765:$E$2335,4,0)</f>
        <v>Hughes</v>
      </c>
      <c r="C765" s="25">
        <f>VLOOKUP(A765,'Hospitalisation Details'!$A$1:$T$2344,9,0)</f>
        <v>22108</v>
      </c>
      <c r="D765" s="26">
        <f>VLOOKUP(A765,'Hospitalisation Details'!$A$1:$T$2344,10,0)</f>
        <v>62</v>
      </c>
      <c r="E765" s="26">
        <f>VLOOKUP(A765,'Hospitalisation Details'!$A$1:$T$2344,11,0)</f>
        <v>0</v>
      </c>
      <c r="F765" s="28">
        <f>VLOOKUP(A765,'Medical Examinations'!$A$1:$L$2336,2,0)</f>
        <v>29.92</v>
      </c>
      <c r="G765" s="28">
        <f>VLOOKUP(A765,'Medical Examinations'!$A$1:$L$2336,4,0)</f>
        <v>11.07</v>
      </c>
      <c r="H765" s="30" t="str">
        <f>VLOOKUP(A765,'Medical Examinations'!$A$1:$L$2336,3,0)</f>
        <v>Overweight</v>
      </c>
      <c r="I765" s="30" t="str">
        <f>VLOOKUP(A765,'Medical Examinations'!$A$1:$L$2336,5,0)</f>
        <v>Diabetes</v>
      </c>
      <c r="J765" s="27" t="str">
        <f>VLOOKUP(A765,'Medical Examinations'!$A$1:$L$2336,6,0)</f>
        <v>No</v>
      </c>
      <c r="K765" s="27" t="str">
        <f>VLOOKUP(A765,'Medical Examinations'!$A$1:$L$2336,7,0)</f>
        <v>No</v>
      </c>
      <c r="L765" s="27">
        <f>VLOOKUP(A765,'Medical Examinations'!$A$1:$L$2336,10,0)</f>
        <v>0</v>
      </c>
      <c r="M765" s="27" t="str">
        <f>VLOOKUP(A765,'Medical Examinations'!$A$1:$L$2336,12,0)</f>
        <v>No</v>
      </c>
      <c r="N765" s="27" t="str">
        <f>VLOOKUP(A765,'Medical Examinations'!$A$1:$L$2336,8,0)</f>
        <v>No</v>
      </c>
      <c r="O765" s="29">
        <f>VLOOKUP(A765,'Hospitalisation Details'!$A$1:$T$2344,12,0)</f>
        <v>13457.96</v>
      </c>
      <c r="P765" s="29" t="str">
        <f>VLOOKUP(A765,'Hospitalisation Details'!$A$1:$T$2344,15,0)</f>
        <v>tier - 3</v>
      </c>
      <c r="Q765" s="29" t="str">
        <f>VLOOKUP(A765,'Hospitalisation Details'!$A$1:$T$2344,18,0)</f>
        <v>tier - 1</v>
      </c>
      <c r="R765" s="29" t="str">
        <f>VLOOKUP(A765,'Hospitalisation Details'!$A$1:$T$2344,20,0)</f>
        <v>R1013</v>
      </c>
    </row>
    <row r="766" spans="1:18">
      <c r="A766" t="s">
        <v>1603</v>
      </c>
      <c r="B766" s="22" t="str">
        <f>VLOOKUP(A766,'Customer Names'!A766:$E$2335,4,0)</f>
        <v>Donahue</v>
      </c>
      <c r="C766" s="25">
        <f>VLOOKUP(A766,'Hospitalisation Details'!$A$1:$T$2344,9,0)</f>
        <v>22141</v>
      </c>
      <c r="D766" s="26">
        <f>VLOOKUP(A766,'Hospitalisation Details'!$A$1:$T$2344,10,0)</f>
        <v>62</v>
      </c>
      <c r="E766" s="26">
        <f>VLOOKUP(A766,'Hospitalisation Details'!$A$1:$T$2344,11,0)</f>
        <v>0</v>
      </c>
      <c r="F766" s="28">
        <f>VLOOKUP(A766,'Medical Examinations'!$A$1:$L$2336,2,0)</f>
        <v>25</v>
      </c>
      <c r="G766" s="28">
        <f>VLOOKUP(A766,'Medical Examinations'!$A$1:$L$2336,4,0)</f>
        <v>10.45</v>
      </c>
      <c r="H766" s="30" t="str">
        <f>VLOOKUP(A766,'Medical Examinations'!$A$1:$L$2336,3,0)</f>
        <v>Overweight</v>
      </c>
      <c r="I766" s="30" t="str">
        <f>VLOOKUP(A766,'Medical Examinations'!$A$1:$L$2336,5,0)</f>
        <v>Diabetes</v>
      </c>
      <c r="J766" s="27" t="str">
        <f>VLOOKUP(A766,'Medical Examinations'!$A$1:$L$2336,6,0)</f>
        <v>No</v>
      </c>
      <c r="K766" s="27" t="str">
        <f>VLOOKUP(A766,'Medical Examinations'!$A$1:$L$2336,7,0)</f>
        <v>No</v>
      </c>
      <c r="L766" s="27">
        <f>VLOOKUP(A766,'Medical Examinations'!$A$1:$L$2336,10,0)</f>
        <v>0</v>
      </c>
      <c r="M766" s="27" t="str">
        <f>VLOOKUP(A766,'Medical Examinations'!$A$1:$L$2336,12,0)</f>
        <v>No</v>
      </c>
      <c r="N766" s="27" t="str">
        <f>VLOOKUP(A766,'Medical Examinations'!$A$1:$L$2336,8,0)</f>
        <v>No</v>
      </c>
      <c r="O766" s="29">
        <f>VLOOKUP(A766,'Hospitalisation Details'!$A$1:$T$2344,12,0)</f>
        <v>13451.12</v>
      </c>
      <c r="P766" s="29" t="str">
        <f>VLOOKUP(A766,'Hospitalisation Details'!$A$1:$T$2344,15,0)</f>
        <v>tier - 3</v>
      </c>
      <c r="Q766" s="29" t="str">
        <f>VLOOKUP(A766,'Hospitalisation Details'!$A$1:$T$2344,18,0)</f>
        <v>tier - 1</v>
      </c>
      <c r="R766" s="29" t="str">
        <f>VLOOKUP(A766,'Hospitalisation Details'!$A$1:$T$2344,20,0)</f>
        <v>R1011</v>
      </c>
    </row>
    <row r="767" spans="1:18">
      <c r="A767" t="s">
        <v>1602</v>
      </c>
      <c r="B767" s="22" t="str">
        <f>VLOOKUP(A767,'Customer Names'!A767:$E$2335,4,0)</f>
        <v>Greenwell</v>
      </c>
      <c r="C767" s="25">
        <f>VLOOKUP(A767,'Hospitalisation Details'!$A$1:$T$2344,9,0)</f>
        <v>27574</v>
      </c>
      <c r="D767" s="26">
        <f>VLOOKUP(A767,'Hospitalisation Details'!$A$1:$T$2344,10,0)</f>
        <v>47</v>
      </c>
      <c r="E767" s="26">
        <f>VLOOKUP(A767,'Hospitalisation Details'!$A$1:$T$2344,11,0)</f>
        <v>1</v>
      </c>
      <c r="F767" s="28">
        <f>VLOOKUP(A767,'Medical Examinations'!$A$1:$L$2336,2,0)</f>
        <v>38.869999999999997</v>
      </c>
      <c r="G767" s="28">
        <f>VLOOKUP(A767,'Medical Examinations'!$A$1:$L$2336,4,0)</f>
        <v>8.6300000000000008</v>
      </c>
      <c r="H767" s="30" t="str">
        <f>VLOOKUP(A767,'Medical Examinations'!$A$1:$L$2336,3,0)</f>
        <v>Obesity</v>
      </c>
      <c r="I767" s="30" t="str">
        <f>VLOOKUP(A767,'Medical Examinations'!$A$1:$L$2336,5,0)</f>
        <v>Diabetes</v>
      </c>
      <c r="J767" s="27" t="str">
        <f>VLOOKUP(A767,'Medical Examinations'!$A$1:$L$2336,6,0)</f>
        <v>yes</v>
      </c>
      <c r="K767" s="27" t="str">
        <f>VLOOKUP(A767,'Medical Examinations'!$A$1:$L$2336,7,0)</f>
        <v>No</v>
      </c>
      <c r="L767" s="27">
        <f>VLOOKUP(A767,'Medical Examinations'!$A$1:$L$2336,10,0)</f>
        <v>1</v>
      </c>
      <c r="M767" s="27" t="str">
        <f>VLOOKUP(A767,'Medical Examinations'!$A$1:$L$2336,12,0)</f>
        <v>No</v>
      </c>
      <c r="N767" s="27" t="str">
        <f>VLOOKUP(A767,'Medical Examinations'!$A$1:$L$2336,8,0)</f>
        <v>No</v>
      </c>
      <c r="O767" s="29">
        <f>VLOOKUP(A767,'Hospitalisation Details'!$A$1:$T$2344,12,0)</f>
        <v>13440.7</v>
      </c>
      <c r="P767" s="29" t="str">
        <f>VLOOKUP(A767,'Hospitalisation Details'!$A$1:$T$2344,15,0)</f>
        <v>tier - 3</v>
      </c>
      <c r="Q767" s="29" t="str">
        <f>VLOOKUP(A767,'Hospitalisation Details'!$A$1:$T$2344,18,0)</f>
        <v>tier - 2</v>
      </c>
      <c r="R767" s="29" t="str">
        <f>VLOOKUP(A767,'Hospitalisation Details'!$A$1:$T$2344,20,0)</f>
        <v>R1012</v>
      </c>
    </row>
    <row r="768" spans="1:18">
      <c r="A768" t="s">
        <v>1601</v>
      </c>
      <c r="B768" s="22" t="str">
        <f>VLOOKUP(A768,'Customer Names'!A768:$E$2335,4,0)</f>
        <v>Steele</v>
      </c>
      <c r="C768" s="25">
        <f>VLOOKUP(A768,'Hospitalisation Details'!$A$1:$T$2344,9,0)</f>
        <v>24425</v>
      </c>
      <c r="D768" s="26">
        <f>VLOOKUP(A768,'Hospitalisation Details'!$A$1:$T$2344,10,0)</f>
        <v>56</v>
      </c>
      <c r="E768" s="26">
        <f>VLOOKUP(A768,'Hospitalisation Details'!$A$1:$T$2344,11,0)</f>
        <v>3</v>
      </c>
      <c r="F768" s="28">
        <f>VLOOKUP(A768,'Medical Examinations'!$A$1:$L$2336,2,0)</f>
        <v>32.299999999999997</v>
      </c>
      <c r="G768" s="28">
        <f>VLOOKUP(A768,'Medical Examinations'!$A$1:$L$2336,4,0)</f>
        <v>5.28</v>
      </c>
      <c r="H768" s="30" t="str">
        <f>VLOOKUP(A768,'Medical Examinations'!$A$1:$L$2336,3,0)</f>
        <v>Obesity</v>
      </c>
      <c r="I768" s="30" t="str">
        <f>VLOOKUP(A768,'Medical Examinations'!$A$1:$L$2336,5,0)</f>
        <v>Normal</v>
      </c>
      <c r="J768" s="27" t="str">
        <f>VLOOKUP(A768,'Medical Examinations'!$A$1:$L$2336,6,0)</f>
        <v>yes</v>
      </c>
      <c r="K768" s="27" t="str">
        <f>VLOOKUP(A768,'Medical Examinations'!$A$1:$L$2336,7,0)</f>
        <v>No</v>
      </c>
      <c r="L768" s="27">
        <f>VLOOKUP(A768,'Medical Examinations'!$A$1:$L$2336,10,0)</f>
        <v>2</v>
      </c>
      <c r="M768" s="27" t="str">
        <f>VLOOKUP(A768,'Medical Examinations'!$A$1:$L$2336,12,0)</f>
        <v>No</v>
      </c>
      <c r="N768" s="27" t="str">
        <f>VLOOKUP(A768,'Medical Examinations'!$A$1:$L$2336,8,0)</f>
        <v>No</v>
      </c>
      <c r="O768" s="29">
        <f>VLOOKUP(A768,'Hospitalisation Details'!$A$1:$T$2344,12,0)</f>
        <v>13430.27</v>
      </c>
      <c r="P768" s="29" t="str">
        <f>VLOOKUP(A768,'Hospitalisation Details'!$A$1:$T$2344,15,0)</f>
        <v>tier - 3</v>
      </c>
      <c r="Q768" s="29" t="str">
        <f>VLOOKUP(A768,'Hospitalisation Details'!$A$1:$T$2344,18,0)</f>
        <v>tier - 3</v>
      </c>
      <c r="R768" s="29" t="str">
        <f>VLOOKUP(A768,'Hospitalisation Details'!$A$1:$T$2344,20,0)</f>
        <v>R1024</v>
      </c>
    </row>
    <row r="769" spans="1:18">
      <c r="A769" t="s">
        <v>1600</v>
      </c>
      <c r="B769" s="22" t="str">
        <f>VLOOKUP(A769,'Customer Names'!A769:$E$2335,4,0)</f>
        <v>Gunter</v>
      </c>
      <c r="C769" s="25">
        <f>VLOOKUP(A769,'Hospitalisation Details'!$A$1:$T$2344,9,0)</f>
        <v>22588</v>
      </c>
      <c r="D769" s="26">
        <f>VLOOKUP(A769,'Hospitalisation Details'!$A$1:$T$2344,10,0)</f>
        <v>61</v>
      </c>
      <c r="E769" s="26">
        <f>VLOOKUP(A769,'Hospitalisation Details'!$A$1:$T$2344,11,0)</f>
        <v>0</v>
      </c>
      <c r="F769" s="28">
        <f>VLOOKUP(A769,'Medical Examinations'!$A$1:$L$2336,2,0)</f>
        <v>31.16</v>
      </c>
      <c r="G769" s="28">
        <f>VLOOKUP(A769,'Medical Examinations'!$A$1:$L$2336,4,0)</f>
        <v>7.49</v>
      </c>
      <c r="H769" s="30" t="str">
        <f>VLOOKUP(A769,'Medical Examinations'!$A$1:$L$2336,3,0)</f>
        <v>Obesity</v>
      </c>
      <c r="I769" s="30" t="str">
        <f>VLOOKUP(A769,'Medical Examinations'!$A$1:$L$2336,5,0)</f>
        <v>Diabetes</v>
      </c>
      <c r="J769" s="27" t="str">
        <f>VLOOKUP(A769,'Medical Examinations'!$A$1:$L$2336,6,0)</f>
        <v>yes</v>
      </c>
      <c r="K769" s="27" t="str">
        <f>VLOOKUP(A769,'Medical Examinations'!$A$1:$L$2336,7,0)</f>
        <v>No</v>
      </c>
      <c r="L769" s="27">
        <f>VLOOKUP(A769,'Medical Examinations'!$A$1:$L$2336,10,0)</f>
        <v>2</v>
      </c>
      <c r="M769" s="27" t="str">
        <f>VLOOKUP(A769,'Medical Examinations'!$A$1:$L$2336,12,0)</f>
        <v>No</v>
      </c>
      <c r="N769" s="27" t="str">
        <f>VLOOKUP(A769,'Medical Examinations'!$A$1:$L$2336,8,0)</f>
        <v>No</v>
      </c>
      <c r="O769" s="29">
        <f>VLOOKUP(A769,'Hospitalisation Details'!$A$1:$T$2344,12,0)</f>
        <v>13429.04</v>
      </c>
      <c r="P769" s="29" t="str">
        <f>VLOOKUP(A769,'Hospitalisation Details'!$A$1:$T$2344,15,0)</f>
        <v>tier - 3</v>
      </c>
      <c r="Q769" s="29" t="str">
        <f>VLOOKUP(A769,'Hospitalisation Details'!$A$1:$T$2344,18,0)</f>
        <v>tier - 3</v>
      </c>
      <c r="R769" s="29" t="str">
        <f>VLOOKUP(A769,'Hospitalisation Details'!$A$1:$T$2344,20,0)</f>
        <v>R1012</v>
      </c>
    </row>
    <row r="770" spans="1:18">
      <c r="A770" t="s">
        <v>1599</v>
      </c>
      <c r="B770" s="22" t="str">
        <f>VLOOKUP(A770,'Customer Names'!A770:$E$2335,4,0)</f>
        <v>McDonough</v>
      </c>
      <c r="C770" s="25">
        <f>VLOOKUP(A770,'Hospitalisation Details'!$A$1:$T$2344,9,0)</f>
        <v>34502</v>
      </c>
      <c r="D770" s="26">
        <f>VLOOKUP(A770,'Hospitalisation Details'!$A$1:$T$2344,10,0)</f>
        <v>28</v>
      </c>
      <c r="E770" s="26">
        <f>VLOOKUP(A770,'Hospitalisation Details'!$A$1:$T$2344,11,0)</f>
        <v>0</v>
      </c>
      <c r="F770" s="28">
        <f>VLOOKUP(A770,'Medical Examinations'!$A$1:$L$2336,2,0)</f>
        <v>54.59</v>
      </c>
      <c r="G770" s="28">
        <f>VLOOKUP(A770,'Medical Examinations'!$A$1:$L$2336,4,0)</f>
        <v>4.2699999999999996</v>
      </c>
      <c r="H770" s="30" t="str">
        <f>VLOOKUP(A770,'Medical Examinations'!$A$1:$L$2336,3,0)</f>
        <v>Obesity</v>
      </c>
      <c r="I770" s="30" t="str">
        <f>VLOOKUP(A770,'Medical Examinations'!$A$1:$L$2336,5,0)</f>
        <v>Normal</v>
      </c>
      <c r="J770" s="27" t="str">
        <f>VLOOKUP(A770,'Medical Examinations'!$A$1:$L$2336,6,0)</f>
        <v>No</v>
      </c>
      <c r="K770" s="27" t="str">
        <f>VLOOKUP(A770,'Medical Examinations'!$A$1:$L$2336,7,0)</f>
        <v>No</v>
      </c>
      <c r="L770" s="27">
        <f>VLOOKUP(A770,'Medical Examinations'!$A$1:$L$2336,10,0)</f>
        <v>0</v>
      </c>
      <c r="M770" s="27" t="str">
        <f>VLOOKUP(A770,'Medical Examinations'!$A$1:$L$2336,12,0)</f>
        <v>No</v>
      </c>
      <c r="N770" s="27" t="str">
        <f>VLOOKUP(A770,'Medical Examinations'!$A$1:$L$2336,8,0)</f>
        <v>No</v>
      </c>
      <c r="O770" s="29">
        <f>VLOOKUP(A770,'Hospitalisation Details'!$A$1:$T$2344,12,0)</f>
        <v>13417.05</v>
      </c>
      <c r="P770" s="29" t="str">
        <f>VLOOKUP(A770,'Hospitalisation Details'!$A$1:$T$2344,15,0)</f>
        <v>tier - 3</v>
      </c>
      <c r="Q770" s="29" t="str">
        <f>VLOOKUP(A770,'Hospitalisation Details'!$A$1:$T$2344,18,0)</f>
        <v>tier - 3</v>
      </c>
      <c r="R770" s="29" t="str">
        <f>VLOOKUP(A770,'Hospitalisation Details'!$A$1:$T$2344,20,0)</f>
        <v>R1012</v>
      </c>
    </row>
    <row r="771" spans="1:18">
      <c r="A771" t="s">
        <v>1598</v>
      </c>
      <c r="B771" s="22" t="str">
        <f>VLOOKUP(A771,'Customer Names'!A771:$E$2335,4,0)</f>
        <v>Sweetland</v>
      </c>
      <c r="C771" s="25">
        <f>VLOOKUP(A771,'Hospitalisation Details'!$A$1:$T$2344,9,0)</f>
        <v>22484</v>
      </c>
      <c r="D771" s="26">
        <f>VLOOKUP(A771,'Hospitalisation Details'!$A$1:$T$2344,10,0)</f>
        <v>61</v>
      </c>
      <c r="E771" s="26">
        <f>VLOOKUP(A771,'Hospitalisation Details'!$A$1:$T$2344,11,0)</f>
        <v>0</v>
      </c>
      <c r="F771" s="28">
        <f>VLOOKUP(A771,'Medical Examinations'!$A$1:$L$2336,2,0)</f>
        <v>21.09</v>
      </c>
      <c r="G771" s="28">
        <f>VLOOKUP(A771,'Medical Examinations'!$A$1:$L$2336,4,0)</f>
        <v>9.2200000000000006</v>
      </c>
      <c r="H771" s="30" t="str">
        <f>VLOOKUP(A771,'Medical Examinations'!$A$1:$L$2336,3,0)</f>
        <v>Normal weight</v>
      </c>
      <c r="I771" s="30" t="str">
        <f>VLOOKUP(A771,'Medical Examinations'!$A$1:$L$2336,5,0)</f>
        <v>Diabetes</v>
      </c>
      <c r="J771" s="27" t="str">
        <f>VLOOKUP(A771,'Medical Examinations'!$A$1:$L$2336,6,0)</f>
        <v>yes</v>
      </c>
      <c r="K771" s="27" t="str">
        <f>VLOOKUP(A771,'Medical Examinations'!$A$1:$L$2336,7,0)</f>
        <v>No</v>
      </c>
      <c r="L771" s="27">
        <f>VLOOKUP(A771,'Medical Examinations'!$A$1:$L$2336,10,0)</f>
        <v>2</v>
      </c>
      <c r="M771" s="27" t="str">
        <f>VLOOKUP(A771,'Medical Examinations'!$A$1:$L$2336,12,0)</f>
        <v>No</v>
      </c>
      <c r="N771" s="27" t="str">
        <f>VLOOKUP(A771,'Medical Examinations'!$A$1:$L$2336,8,0)</f>
        <v>No</v>
      </c>
      <c r="O771" s="29">
        <f>VLOOKUP(A771,'Hospitalisation Details'!$A$1:$T$2344,12,0)</f>
        <v>13415.04</v>
      </c>
      <c r="P771" s="29" t="str">
        <f>VLOOKUP(A771,'Hospitalisation Details'!$A$1:$T$2344,15,0)</f>
        <v>tier - 3</v>
      </c>
      <c r="Q771" s="29" t="str">
        <f>VLOOKUP(A771,'Hospitalisation Details'!$A$1:$T$2344,18,0)</f>
        <v>tier - 2</v>
      </c>
      <c r="R771" s="29" t="str">
        <f>VLOOKUP(A771,'Hospitalisation Details'!$A$1:$T$2344,20,0)</f>
        <v>R1012</v>
      </c>
    </row>
    <row r="772" spans="1:18">
      <c r="A772" t="s">
        <v>1597</v>
      </c>
      <c r="B772" s="22" t="str">
        <f>VLOOKUP(A772,'Customer Names'!A772:$E$2335,4,0)</f>
        <v>Hammersmith</v>
      </c>
      <c r="C772" s="25">
        <f>VLOOKUP(A772,'Hospitalisation Details'!$A$1:$T$2344,9,0)</f>
        <v>33957</v>
      </c>
      <c r="D772" s="26">
        <f>VLOOKUP(A772,'Hospitalisation Details'!$A$1:$T$2344,10,0)</f>
        <v>30</v>
      </c>
      <c r="E772" s="26">
        <f>VLOOKUP(A772,'Hospitalisation Details'!$A$1:$T$2344,11,0)</f>
        <v>0</v>
      </c>
      <c r="F772" s="28">
        <f>VLOOKUP(A772,'Medical Examinations'!$A$1:$L$2336,2,0)</f>
        <v>52.41</v>
      </c>
      <c r="G772" s="28">
        <f>VLOOKUP(A772,'Medical Examinations'!$A$1:$L$2336,4,0)</f>
        <v>5.99</v>
      </c>
      <c r="H772" s="30" t="str">
        <f>VLOOKUP(A772,'Medical Examinations'!$A$1:$L$2336,3,0)</f>
        <v>Obesity</v>
      </c>
      <c r="I772" s="30" t="str">
        <f>VLOOKUP(A772,'Medical Examinations'!$A$1:$L$2336,5,0)</f>
        <v>Pre-diabetes</v>
      </c>
      <c r="J772" s="27" t="str">
        <f>VLOOKUP(A772,'Medical Examinations'!$A$1:$L$2336,6,0)</f>
        <v>No</v>
      </c>
      <c r="K772" s="27" t="str">
        <f>VLOOKUP(A772,'Medical Examinations'!$A$1:$L$2336,7,0)</f>
        <v>No</v>
      </c>
      <c r="L772" s="27">
        <f>VLOOKUP(A772,'Medical Examinations'!$A$1:$L$2336,10,0)</f>
        <v>1</v>
      </c>
      <c r="M772" s="27" t="str">
        <f>VLOOKUP(A772,'Medical Examinations'!$A$1:$L$2336,12,0)</f>
        <v>No</v>
      </c>
      <c r="N772" s="27" t="str">
        <f>VLOOKUP(A772,'Medical Examinations'!$A$1:$L$2336,8,0)</f>
        <v>No</v>
      </c>
      <c r="O772" s="29">
        <f>VLOOKUP(A772,'Hospitalisation Details'!$A$1:$T$2344,12,0)</f>
        <v>13412.97</v>
      </c>
      <c r="P772" s="29" t="str">
        <f>VLOOKUP(A772,'Hospitalisation Details'!$A$1:$T$2344,15,0)</f>
        <v>tier - 3</v>
      </c>
      <c r="Q772" s="29" t="str">
        <f>VLOOKUP(A772,'Hospitalisation Details'!$A$1:$T$2344,18,0)</f>
        <v>tier - 3</v>
      </c>
      <c r="R772" s="29" t="str">
        <f>VLOOKUP(A772,'Hospitalisation Details'!$A$1:$T$2344,20,0)</f>
        <v>R1023</v>
      </c>
    </row>
    <row r="773" spans="1:18">
      <c r="A773" t="s">
        <v>1596</v>
      </c>
      <c r="B773" s="22" t="str">
        <f>VLOOKUP(A773,'Customer Names'!A773:$E$2335,4,0)</f>
        <v>French</v>
      </c>
      <c r="C773" s="25">
        <f>VLOOKUP(A773,'Hospitalisation Details'!$A$1:$T$2344,9,0)</f>
        <v>21904</v>
      </c>
      <c r="D773" s="26">
        <f>VLOOKUP(A773,'Hospitalisation Details'!$A$1:$T$2344,10,0)</f>
        <v>63</v>
      </c>
      <c r="E773" s="26">
        <f>VLOOKUP(A773,'Hospitalisation Details'!$A$1:$T$2344,11,0)</f>
        <v>0</v>
      </c>
      <c r="F773" s="28">
        <f>VLOOKUP(A773,'Medical Examinations'!$A$1:$L$2336,2,0)</f>
        <v>41.47</v>
      </c>
      <c r="G773" s="28">
        <f>VLOOKUP(A773,'Medical Examinations'!$A$1:$L$2336,4,0)</f>
        <v>5.86</v>
      </c>
      <c r="H773" s="30" t="str">
        <f>VLOOKUP(A773,'Medical Examinations'!$A$1:$L$2336,3,0)</f>
        <v>Obesity</v>
      </c>
      <c r="I773" s="30" t="str">
        <f>VLOOKUP(A773,'Medical Examinations'!$A$1:$L$2336,5,0)</f>
        <v>Pre-diabetes</v>
      </c>
      <c r="J773" s="27" t="str">
        <f>VLOOKUP(A773,'Medical Examinations'!$A$1:$L$2336,6,0)</f>
        <v>yes</v>
      </c>
      <c r="K773" s="27" t="str">
        <f>VLOOKUP(A773,'Medical Examinations'!$A$1:$L$2336,7,0)</f>
        <v>No</v>
      </c>
      <c r="L773" s="27">
        <f>VLOOKUP(A773,'Medical Examinations'!$A$1:$L$2336,10,0)</f>
        <v>2</v>
      </c>
      <c r="M773" s="27" t="str">
        <f>VLOOKUP(A773,'Medical Examinations'!$A$1:$L$2336,12,0)</f>
        <v>No</v>
      </c>
      <c r="N773" s="27" t="str">
        <f>VLOOKUP(A773,'Medical Examinations'!$A$1:$L$2336,8,0)</f>
        <v>No</v>
      </c>
      <c r="O773" s="29">
        <f>VLOOKUP(A773,'Hospitalisation Details'!$A$1:$T$2344,12,0)</f>
        <v>13405.39</v>
      </c>
      <c r="P773" s="29" t="str">
        <f>VLOOKUP(A773,'Hospitalisation Details'!$A$1:$T$2344,15,0)</f>
        <v>tier - 3</v>
      </c>
      <c r="Q773" s="29" t="str">
        <f>VLOOKUP(A773,'Hospitalisation Details'!$A$1:$T$2344,18,0)</f>
        <v>tier - 3</v>
      </c>
      <c r="R773" s="29" t="str">
        <f>VLOOKUP(A773,'Hospitalisation Details'!$A$1:$T$2344,20,0)</f>
        <v>R1013</v>
      </c>
    </row>
    <row r="774" spans="1:18">
      <c r="A774" t="s">
        <v>1595</v>
      </c>
      <c r="B774" s="22" t="str">
        <f>VLOOKUP(A774,'Customer Names'!A774:$E$2335,4,0)</f>
        <v>Garbe</v>
      </c>
      <c r="C774" s="25">
        <f>VLOOKUP(A774,'Hospitalisation Details'!$A$1:$T$2344,9,0)</f>
        <v>21879</v>
      </c>
      <c r="D774" s="26">
        <f>VLOOKUP(A774,'Hospitalisation Details'!$A$1:$T$2344,10,0)</f>
        <v>63</v>
      </c>
      <c r="E774" s="26">
        <f>VLOOKUP(A774,'Hospitalisation Details'!$A$1:$T$2344,11,0)</f>
        <v>0</v>
      </c>
      <c r="F774" s="28">
        <f>VLOOKUP(A774,'Medical Examinations'!$A$1:$L$2336,2,0)</f>
        <v>33.1</v>
      </c>
      <c r="G774" s="28">
        <f>VLOOKUP(A774,'Medical Examinations'!$A$1:$L$2336,4,0)</f>
        <v>5.19</v>
      </c>
      <c r="H774" s="30" t="str">
        <f>VLOOKUP(A774,'Medical Examinations'!$A$1:$L$2336,3,0)</f>
        <v>Obesity</v>
      </c>
      <c r="I774" s="30" t="str">
        <f>VLOOKUP(A774,'Medical Examinations'!$A$1:$L$2336,5,0)</f>
        <v>Normal</v>
      </c>
      <c r="J774" s="27" t="str">
        <f>VLOOKUP(A774,'Medical Examinations'!$A$1:$L$2336,6,0)</f>
        <v>yes</v>
      </c>
      <c r="K774" s="27" t="str">
        <f>VLOOKUP(A774,'Medical Examinations'!$A$1:$L$2336,7,0)</f>
        <v>No</v>
      </c>
      <c r="L774" s="27">
        <f>VLOOKUP(A774,'Medical Examinations'!$A$1:$L$2336,10,0)</f>
        <v>2</v>
      </c>
      <c r="M774" s="27" t="str">
        <f>VLOOKUP(A774,'Medical Examinations'!$A$1:$L$2336,12,0)</f>
        <v>No</v>
      </c>
      <c r="N774" s="27" t="str">
        <f>VLOOKUP(A774,'Medical Examinations'!$A$1:$L$2336,8,0)</f>
        <v>No</v>
      </c>
      <c r="O774" s="29">
        <f>VLOOKUP(A774,'Hospitalisation Details'!$A$1:$T$2344,12,0)</f>
        <v>13393.76</v>
      </c>
      <c r="P774" s="29" t="str">
        <f>VLOOKUP(A774,'Hospitalisation Details'!$A$1:$T$2344,15,0)</f>
        <v>tier - 3</v>
      </c>
      <c r="Q774" s="29" t="str">
        <f>VLOOKUP(A774,'Hospitalisation Details'!$A$1:$T$2344,18,0)</f>
        <v>tier - 1</v>
      </c>
      <c r="R774" s="29" t="str">
        <f>VLOOKUP(A774,'Hospitalisation Details'!$A$1:$T$2344,20,0)</f>
        <v>R1011</v>
      </c>
    </row>
    <row r="775" spans="1:18">
      <c r="A775" t="s">
        <v>1594</v>
      </c>
      <c r="B775" s="22" t="str">
        <f>VLOOKUP(A775,'Customer Names'!A775:$E$2335,4,0)</f>
        <v>Duncan</v>
      </c>
      <c r="C775" s="25">
        <f>VLOOKUP(A775,'Hospitalisation Details'!$A$1:$T$2344,9,0)</f>
        <v>21893</v>
      </c>
      <c r="D775" s="26">
        <f>VLOOKUP(A775,'Hospitalisation Details'!$A$1:$T$2344,10,0)</f>
        <v>63</v>
      </c>
      <c r="E775" s="26">
        <f>VLOOKUP(A775,'Hospitalisation Details'!$A$1:$T$2344,11,0)</f>
        <v>0</v>
      </c>
      <c r="F775" s="28">
        <f>VLOOKUP(A775,'Medical Examinations'!$A$1:$L$2336,2,0)</f>
        <v>30.8</v>
      </c>
      <c r="G775" s="28">
        <f>VLOOKUP(A775,'Medical Examinations'!$A$1:$L$2336,4,0)</f>
        <v>4.37</v>
      </c>
      <c r="H775" s="30" t="str">
        <f>VLOOKUP(A775,'Medical Examinations'!$A$1:$L$2336,3,0)</f>
        <v>Obesity</v>
      </c>
      <c r="I775" s="30" t="str">
        <f>VLOOKUP(A775,'Medical Examinations'!$A$1:$L$2336,5,0)</f>
        <v>Normal</v>
      </c>
      <c r="J775" s="27" t="str">
        <f>VLOOKUP(A775,'Medical Examinations'!$A$1:$L$2336,6,0)</f>
        <v>yes</v>
      </c>
      <c r="K775" s="27" t="str">
        <f>VLOOKUP(A775,'Medical Examinations'!$A$1:$L$2336,7,0)</f>
        <v>No</v>
      </c>
      <c r="L775" s="27">
        <f>VLOOKUP(A775,'Medical Examinations'!$A$1:$L$2336,10,0)</f>
        <v>2</v>
      </c>
      <c r="M775" s="27" t="str">
        <f>VLOOKUP(A775,'Medical Examinations'!$A$1:$L$2336,12,0)</f>
        <v>No</v>
      </c>
      <c r="N775" s="27" t="str">
        <f>VLOOKUP(A775,'Medical Examinations'!$A$1:$L$2336,8,0)</f>
        <v>No</v>
      </c>
      <c r="O775" s="29">
        <f>VLOOKUP(A775,'Hospitalisation Details'!$A$1:$T$2344,12,0)</f>
        <v>13390.56</v>
      </c>
      <c r="P775" s="29" t="str">
        <f>VLOOKUP(A775,'Hospitalisation Details'!$A$1:$T$2344,15,0)</f>
        <v>tier - 3</v>
      </c>
      <c r="Q775" s="29" t="str">
        <f>VLOOKUP(A775,'Hospitalisation Details'!$A$1:$T$2344,18,0)</f>
        <v>tier - 3</v>
      </c>
      <c r="R775" s="29" t="str">
        <f>VLOOKUP(A775,'Hospitalisation Details'!$A$1:$T$2344,20,0)</f>
        <v>R1011</v>
      </c>
    </row>
    <row r="776" spans="1:18">
      <c r="A776" t="s">
        <v>1593</v>
      </c>
      <c r="B776" s="22" t="str">
        <f>VLOOKUP(A776,'Customer Names'!A776:$E$2335,4,0)</f>
        <v>Wallace</v>
      </c>
      <c r="C776" s="25">
        <f>VLOOKUP(A776,'Hospitalisation Details'!$A$1:$T$2344,9,0)</f>
        <v>30839</v>
      </c>
      <c r="D776" s="26">
        <f>VLOOKUP(A776,'Hospitalisation Details'!$A$1:$T$2344,10,0)</f>
        <v>39</v>
      </c>
      <c r="E776" s="26">
        <f>VLOOKUP(A776,'Hospitalisation Details'!$A$1:$T$2344,11,0)</f>
        <v>3</v>
      </c>
      <c r="F776" s="28">
        <f>VLOOKUP(A776,'Medical Examinations'!$A$1:$L$2336,2,0)</f>
        <v>42.06</v>
      </c>
      <c r="G776" s="28">
        <f>VLOOKUP(A776,'Medical Examinations'!$A$1:$L$2336,4,0)</f>
        <v>5.32</v>
      </c>
      <c r="H776" s="30" t="str">
        <f>VLOOKUP(A776,'Medical Examinations'!$A$1:$L$2336,3,0)</f>
        <v>Obesity</v>
      </c>
      <c r="I776" s="30" t="str">
        <f>VLOOKUP(A776,'Medical Examinations'!$A$1:$L$2336,5,0)</f>
        <v>Normal</v>
      </c>
      <c r="J776" s="27" t="str">
        <f>VLOOKUP(A776,'Medical Examinations'!$A$1:$L$2336,6,0)</f>
        <v>No</v>
      </c>
      <c r="K776" s="27" t="str">
        <f>VLOOKUP(A776,'Medical Examinations'!$A$1:$L$2336,7,0)</f>
        <v>No</v>
      </c>
      <c r="L776" s="27">
        <f>VLOOKUP(A776,'Medical Examinations'!$A$1:$L$2336,10,0)</f>
        <v>1</v>
      </c>
      <c r="M776" s="27" t="str">
        <f>VLOOKUP(A776,'Medical Examinations'!$A$1:$L$2336,12,0)</f>
        <v>No</v>
      </c>
      <c r="N776" s="27" t="str">
        <f>VLOOKUP(A776,'Medical Examinations'!$A$1:$L$2336,8,0)</f>
        <v>No</v>
      </c>
      <c r="O776" s="29">
        <f>VLOOKUP(A776,'Hospitalisation Details'!$A$1:$T$2344,12,0)</f>
        <v>13383.67</v>
      </c>
      <c r="P776" s="29" t="str">
        <f>VLOOKUP(A776,'Hospitalisation Details'!$A$1:$T$2344,15,0)</f>
        <v>tier - 3</v>
      </c>
      <c r="Q776" s="29" t="str">
        <f>VLOOKUP(A776,'Hospitalisation Details'!$A$1:$T$2344,18,0)</f>
        <v>tier - 2</v>
      </c>
      <c r="R776" s="29" t="str">
        <f>VLOOKUP(A776,'Hospitalisation Details'!$A$1:$T$2344,20,0)</f>
        <v>R1023</v>
      </c>
    </row>
    <row r="777" spans="1:18">
      <c r="A777" t="s">
        <v>1592</v>
      </c>
      <c r="B777" s="22" t="str">
        <f>VLOOKUP(A777,'Customer Names'!A777:$E$2335,4,0)</f>
        <v>Tillman</v>
      </c>
      <c r="C777" s="25">
        <f>VLOOKUP(A777,'Hospitalisation Details'!$A$1:$T$2344,9,0)</f>
        <v>29128</v>
      </c>
      <c r="D777" s="26">
        <f>VLOOKUP(A777,'Hospitalisation Details'!$A$1:$T$2344,10,0)</f>
        <v>43</v>
      </c>
      <c r="E777" s="26">
        <f>VLOOKUP(A777,'Hospitalisation Details'!$A$1:$T$2344,11,0)</f>
        <v>2</v>
      </c>
      <c r="F777" s="28">
        <f>VLOOKUP(A777,'Medical Examinations'!$A$1:$L$2336,2,0)</f>
        <v>39.270000000000003</v>
      </c>
      <c r="G777" s="28">
        <f>VLOOKUP(A777,'Medical Examinations'!$A$1:$L$2336,4,0)</f>
        <v>5.64</v>
      </c>
      <c r="H777" s="30" t="str">
        <f>VLOOKUP(A777,'Medical Examinations'!$A$1:$L$2336,3,0)</f>
        <v>Obesity</v>
      </c>
      <c r="I777" s="30" t="str">
        <f>VLOOKUP(A777,'Medical Examinations'!$A$1:$L$2336,5,0)</f>
        <v>Normal</v>
      </c>
      <c r="J777" s="27" t="str">
        <f>VLOOKUP(A777,'Medical Examinations'!$A$1:$L$2336,6,0)</f>
        <v>No</v>
      </c>
      <c r="K777" s="27" t="str">
        <f>VLOOKUP(A777,'Medical Examinations'!$A$1:$L$2336,7,0)</f>
        <v>No</v>
      </c>
      <c r="L777" s="27">
        <f>VLOOKUP(A777,'Medical Examinations'!$A$1:$L$2336,10,0)</f>
        <v>1</v>
      </c>
      <c r="M777" s="27" t="str">
        <f>VLOOKUP(A777,'Medical Examinations'!$A$1:$L$2336,12,0)</f>
        <v>No</v>
      </c>
      <c r="N777" s="27" t="str">
        <f>VLOOKUP(A777,'Medical Examinations'!$A$1:$L$2336,8,0)</f>
        <v>Yes</v>
      </c>
      <c r="O777" s="29">
        <f>VLOOKUP(A777,'Hospitalisation Details'!$A$1:$T$2344,12,0)</f>
        <v>13377.41</v>
      </c>
      <c r="P777" s="29" t="str">
        <f>VLOOKUP(A777,'Hospitalisation Details'!$A$1:$T$2344,15,0)</f>
        <v>tier - 3</v>
      </c>
      <c r="Q777" s="29" t="str">
        <f>VLOOKUP(A777,'Hospitalisation Details'!$A$1:$T$2344,18,0)</f>
        <v>tier - 3</v>
      </c>
      <c r="R777" s="29" t="str">
        <f>VLOOKUP(A777,'Hospitalisation Details'!$A$1:$T$2344,20,0)</f>
        <v>R1026</v>
      </c>
    </row>
    <row r="778" spans="1:18">
      <c r="A778" t="s">
        <v>1591</v>
      </c>
      <c r="B778" s="22" t="str">
        <f>VLOOKUP(A778,'Customer Names'!A778:$E$2335,4,0)</f>
        <v>Lee</v>
      </c>
      <c r="C778" s="25">
        <f>VLOOKUP(A778,'Hospitalisation Details'!$A$1:$T$2344,9,0)</f>
        <v>23644</v>
      </c>
      <c r="D778" s="26">
        <f>VLOOKUP(A778,'Hospitalisation Details'!$A$1:$T$2344,10,0)</f>
        <v>58</v>
      </c>
      <c r="E778" s="26">
        <f>VLOOKUP(A778,'Hospitalisation Details'!$A$1:$T$2344,11,0)</f>
        <v>0</v>
      </c>
      <c r="F778" s="28">
        <f>VLOOKUP(A778,'Medical Examinations'!$A$1:$L$2336,2,0)</f>
        <v>30.71</v>
      </c>
      <c r="G778" s="28">
        <f>VLOOKUP(A778,'Medical Examinations'!$A$1:$L$2336,4,0)</f>
        <v>5.59</v>
      </c>
      <c r="H778" s="30" t="str">
        <f>VLOOKUP(A778,'Medical Examinations'!$A$1:$L$2336,3,0)</f>
        <v>Obesity</v>
      </c>
      <c r="I778" s="30" t="str">
        <f>VLOOKUP(A778,'Medical Examinations'!$A$1:$L$2336,5,0)</f>
        <v>Normal</v>
      </c>
      <c r="J778" s="27" t="str">
        <f>VLOOKUP(A778,'Medical Examinations'!$A$1:$L$2336,6,0)</f>
        <v>yes</v>
      </c>
      <c r="K778" s="27" t="str">
        <f>VLOOKUP(A778,'Medical Examinations'!$A$1:$L$2336,7,0)</f>
        <v>No</v>
      </c>
      <c r="L778" s="27">
        <f>VLOOKUP(A778,'Medical Examinations'!$A$1:$L$2336,10,0)</f>
        <v>1</v>
      </c>
      <c r="M778" s="27" t="str">
        <f>VLOOKUP(A778,'Medical Examinations'!$A$1:$L$2336,12,0)</f>
        <v>No</v>
      </c>
      <c r="N778" s="27" t="str">
        <f>VLOOKUP(A778,'Medical Examinations'!$A$1:$L$2336,8,0)</f>
        <v>No</v>
      </c>
      <c r="O778" s="29">
        <f>VLOOKUP(A778,'Hospitalisation Details'!$A$1:$T$2344,12,0)</f>
        <v>13375.76</v>
      </c>
      <c r="P778" s="29" t="str">
        <f>VLOOKUP(A778,'Hospitalisation Details'!$A$1:$T$2344,15,0)</f>
        <v>tier - 3</v>
      </c>
      <c r="Q778" s="29" t="str">
        <f>VLOOKUP(A778,'Hospitalisation Details'!$A$1:$T$2344,18,0)</f>
        <v>tier - 2</v>
      </c>
      <c r="R778" s="29" t="str">
        <f>VLOOKUP(A778,'Hospitalisation Details'!$A$1:$T$2344,20,0)</f>
        <v>R1025</v>
      </c>
    </row>
    <row r="779" spans="1:18">
      <c r="A779" t="s">
        <v>1590</v>
      </c>
      <c r="B779" s="22" t="str">
        <f>VLOOKUP(A779,'Customer Names'!A779:$E$2335,4,0)</f>
        <v>Taylor</v>
      </c>
      <c r="C779" s="25">
        <f>VLOOKUP(A779,'Hospitalisation Details'!$A$1:$T$2344,9,0)</f>
        <v>33148</v>
      </c>
      <c r="D779" s="26">
        <f>VLOOKUP(A779,'Hospitalisation Details'!$A$1:$T$2344,10,0)</f>
        <v>32</v>
      </c>
      <c r="E779" s="26">
        <f>VLOOKUP(A779,'Hospitalisation Details'!$A$1:$T$2344,11,0)</f>
        <v>3</v>
      </c>
      <c r="F779" s="28">
        <f>VLOOKUP(A779,'Medical Examinations'!$A$1:$L$2336,2,0)</f>
        <v>47.19</v>
      </c>
      <c r="G779" s="28">
        <f>VLOOKUP(A779,'Medical Examinations'!$A$1:$L$2336,4,0)</f>
        <v>5.29</v>
      </c>
      <c r="H779" s="30" t="str">
        <f>VLOOKUP(A779,'Medical Examinations'!$A$1:$L$2336,3,0)</f>
        <v>Obesity</v>
      </c>
      <c r="I779" s="30" t="str">
        <f>VLOOKUP(A779,'Medical Examinations'!$A$1:$L$2336,5,0)</f>
        <v>Normal</v>
      </c>
      <c r="J779" s="27" t="str">
        <f>VLOOKUP(A779,'Medical Examinations'!$A$1:$L$2336,6,0)</f>
        <v>No</v>
      </c>
      <c r="K779" s="27" t="str">
        <f>VLOOKUP(A779,'Medical Examinations'!$A$1:$L$2336,7,0)</f>
        <v>No</v>
      </c>
      <c r="L779" s="27">
        <f>VLOOKUP(A779,'Medical Examinations'!$A$1:$L$2336,10,0)</f>
        <v>0</v>
      </c>
      <c r="M779" s="27" t="str">
        <f>VLOOKUP(A779,'Medical Examinations'!$A$1:$L$2336,12,0)</f>
        <v>No</v>
      </c>
      <c r="N779" s="27" t="str">
        <f>VLOOKUP(A779,'Medical Examinations'!$A$1:$L$2336,8,0)</f>
        <v>No</v>
      </c>
      <c r="O779" s="29">
        <f>VLOOKUP(A779,'Hospitalisation Details'!$A$1:$T$2344,12,0)</f>
        <v>13360.94</v>
      </c>
      <c r="P779" s="29" t="str">
        <f>VLOOKUP(A779,'Hospitalisation Details'!$A$1:$T$2344,15,0)</f>
        <v>tier - 3</v>
      </c>
      <c r="Q779" s="29" t="str">
        <f>VLOOKUP(A779,'Hospitalisation Details'!$A$1:$T$2344,18,0)</f>
        <v>tier - 1</v>
      </c>
      <c r="R779" s="29" t="str">
        <f>VLOOKUP(A779,'Hospitalisation Details'!$A$1:$T$2344,20,0)</f>
        <v>R1012</v>
      </c>
    </row>
    <row r="780" spans="1:18">
      <c r="A780" t="s">
        <v>1589</v>
      </c>
      <c r="B780" s="22" t="str">
        <f>VLOOKUP(A780,'Customer Names'!A780:$E$2335,4,0)</f>
        <v>McSween</v>
      </c>
      <c r="C780" s="25">
        <f>VLOOKUP(A780,'Hospitalisation Details'!$A$1:$T$2344,9,0)</f>
        <v>22231</v>
      </c>
      <c r="D780" s="26">
        <f>VLOOKUP(A780,'Hospitalisation Details'!$A$1:$T$2344,10,0)</f>
        <v>62</v>
      </c>
      <c r="E780" s="26">
        <f>VLOOKUP(A780,'Hospitalisation Details'!$A$1:$T$2344,11,0)</f>
        <v>0</v>
      </c>
      <c r="F780" s="28">
        <f>VLOOKUP(A780,'Medical Examinations'!$A$1:$L$2336,2,0)</f>
        <v>30.02</v>
      </c>
      <c r="G780" s="28">
        <f>VLOOKUP(A780,'Medical Examinations'!$A$1:$L$2336,4,0)</f>
        <v>6.65</v>
      </c>
      <c r="H780" s="30" t="str">
        <f>VLOOKUP(A780,'Medical Examinations'!$A$1:$L$2336,3,0)</f>
        <v>Obesity</v>
      </c>
      <c r="I780" s="30" t="str">
        <f>VLOOKUP(A780,'Medical Examinations'!$A$1:$L$2336,5,0)</f>
        <v>Diabetes</v>
      </c>
      <c r="J780" s="27" t="str">
        <f>VLOOKUP(A780,'Medical Examinations'!$A$1:$L$2336,6,0)</f>
        <v>No</v>
      </c>
      <c r="K780" s="27" t="str">
        <f>VLOOKUP(A780,'Medical Examinations'!$A$1:$L$2336,7,0)</f>
        <v>No</v>
      </c>
      <c r="L780" s="27">
        <f>VLOOKUP(A780,'Medical Examinations'!$A$1:$L$2336,10,0)</f>
        <v>0</v>
      </c>
      <c r="M780" s="27" t="str">
        <f>VLOOKUP(A780,'Medical Examinations'!$A$1:$L$2336,12,0)</f>
        <v>No</v>
      </c>
      <c r="N780" s="27" t="str">
        <f>VLOOKUP(A780,'Medical Examinations'!$A$1:$L$2336,8,0)</f>
        <v>No</v>
      </c>
      <c r="O780" s="29">
        <f>VLOOKUP(A780,'Hospitalisation Details'!$A$1:$T$2344,12,0)</f>
        <v>13352.1</v>
      </c>
      <c r="P780" s="29" t="str">
        <f>VLOOKUP(A780,'Hospitalisation Details'!$A$1:$T$2344,15,0)</f>
        <v>tier - 3</v>
      </c>
      <c r="Q780" s="29" t="str">
        <f>VLOOKUP(A780,'Hospitalisation Details'!$A$1:$T$2344,18,0)</f>
        <v>tier - 1</v>
      </c>
      <c r="R780" s="29" t="str">
        <f>VLOOKUP(A780,'Hospitalisation Details'!$A$1:$T$2344,20,0)</f>
        <v>R1012</v>
      </c>
    </row>
    <row r="781" spans="1:18">
      <c r="A781" t="s">
        <v>1588</v>
      </c>
      <c r="B781" s="22" t="str">
        <f>VLOOKUP(A781,'Customer Names'!A781:$E$2335,4,0)</f>
        <v>Schubert</v>
      </c>
      <c r="C781" s="25">
        <f>VLOOKUP(A781,'Hospitalisation Details'!$A$1:$T$2344,9,0)</f>
        <v>27995</v>
      </c>
      <c r="D781" s="26">
        <f>VLOOKUP(A781,'Hospitalisation Details'!$A$1:$T$2344,10,0)</f>
        <v>46</v>
      </c>
      <c r="E781" s="26">
        <f>VLOOKUP(A781,'Hospitalisation Details'!$A$1:$T$2344,11,0)</f>
        <v>2</v>
      </c>
      <c r="F781" s="28">
        <f>VLOOKUP(A781,'Medical Examinations'!$A$1:$L$2336,2,0)</f>
        <v>37.909999999999997</v>
      </c>
      <c r="G781" s="28">
        <f>VLOOKUP(A781,'Medical Examinations'!$A$1:$L$2336,4,0)</f>
        <v>5.68</v>
      </c>
      <c r="H781" s="30" t="str">
        <f>VLOOKUP(A781,'Medical Examinations'!$A$1:$L$2336,3,0)</f>
        <v>Obesity</v>
      </c>
      <c r="I781" s="30" t="str">
        <f>VLOOKUP(A781,'Medical Examinations'!$A$1:$L$2336,5,0)</f>
        <v>Normal</v>
      </c>
      <c r="J781" s="27" t="str">
        <f>VLOOKUP(A781,'Medical Examinations'!$A$1:$L$2336,6,0)</f>
        <v>yes</v>
      </c>
      <c r="K781" s="27" t="str">
        <f>VLOOKUP(A781,'Medical Examinations'!$A$1:$L$2336,7,0)</f>
        <v>No</v>
      </c>
      <c r="L781" s="27">
        <f>VLOOKUP(A781,'Medical Examinations'!$A$1:$L$2336,10,0)</f>
        <v>0</v>
      </c>
      <c r="M781" s="27" t="str">
        <f>VLOOKUP(A781,'Medical Examinations'!$A$1:$L$2336,12,0)</f>
        <v>No</v>
      </c>
      <c r="N781" s="27" t="str">
        <f>VLOOKUP(A781,'Medical Examinations'!$A$1:$L$2336,8,0)</f>
        <v>No</v>
      </c>
      <c r="O781" s="29">
        <f>VLOOKUP(A781,'Hospitalisation Details'!$A$1:$T$2344,12,0)</f>
        <v>13333.71</v>
      </c>
      <c r="P781" s="29" t="str">
        <f>VLOOKUP(A781,'Hospitalisation Details'!$A$1:$T$2344,15,0)</f>
        <v>tier - 3</v>
      </c>
      <c r="Q781" s="29" t="str">
        <f>VLOOKUP(A781,'Hospitalisation Details'!$A$1:$T$2344,18,0)</f>
        <v>tier - 2</v>
      </c>
      <c r="R781" s="29" t="str">
        <f>VLOOKUP(A781,'Hospitalisation Details'!$A$1:$T$2344,20,0)</f>
        <v>R1012</v>
      </c>
    </row>
    <row r="782" spans="1:18">
      <c r="A782" t="s">
        <v>1587</v>
      </c>
      <c r="B782" s="22" t="str">
        <f>VLOOKUP(A782,'Customer Names'!A782:$E$2335,4,0)</f>
        <v>Lalanne</v>
      </c>
      <c r="C782" s="25">
        <f>VLOOKUP(A782,'Hospitalisation Details'!$A$1:$T$2344,9,0)</f>
        <v>34516</v>
      </c>
      <c r="D782" s="26">
        <f>VLOOKUP(A782,'Hospitalisation Details'!$A$1:$T$2344,10,0)</f>
        <v>28</v>
      </c>
      <c r="E782" s="26">
        <f>VLOOKUP(A782,'Hospitalisation Details'!$A$1:$T$2344,11,0)</f>
        <v>0</v>
      </c>
      <c r="F782" s="28">
        <f>VLOOKUP(A782,'Medical Examinations'!$A$1:$L$2336,2,0)</f>
        <v>54.61</v>
      </c>
      <c r="G782" s="28">
        <f>VLOOKUP(A782,'Medical Examinations'!$A$1:$L$2336,4,0)</f>
        <v>4.49</v>
      </c>
      <c r="H782" s="30" t="str">
        <f>VLOOKUP(A782,'Medical Examinations'!$A$1:$L$2336,3,0)</f>
        <v>Obesity</v>
      </c>
      <c r="I782" s="30" t="str">
        <f>VLOOKUP(A782,'Medical Examinations'!$A$1:$L$2336,5,0)</f>
        <v>Normal</v>
      </c>
      <c r="J782" s="27" t="str">
        <f>VLOOKUP(A782,'Medical Examinations'!$A$1:$L$2336,6,0)</f>
        <v>No</v>
      </c>
      <c r="K782" s="27" t="str">
        <f>VLOOKUP(A782,'Medical Examinations'!$A$1:$L$2336,7,0)</f>
        <v>No</v>
      </c>
      <c r="L782" s="27">
        <f>VLOOKUP(A782,'Medical Examinations'!$A$1:$L$2336,10,0)</f>
        <v>0</v>
      </c>
      <c r="M782" s="27" t="str">
        <f>VLOOKUP(A782,'Medical Examinations'!$A$1:$L$2336,12,0)</f>
        <v>No</v>
      </c>
      <c r="N782" s="27" t="str">
        <f>VLOOKUP(A782,'Medical Examinations'!$A$1:$L$2336,8,0)</f>
        <v>No</v>
      </c>
      <c r="O782" s="29">
        <f>VLOOKUP(A782,'Hospitalisation Details'!$A$1:$T$2344,12,0)</f>
        <v>13292.52</v>
      </c>
      <c r="P782" s="29" t="str">
        <f>VLOOKUP(A782,'Hospitalisation Details'!$A$1:$T$2344,15,0)</f>
        <v>tier - 3</v>
      </c>
      <c r="Q782" s="29" t="str">
        <f>VLOOKUP(A782,'Hospitalisation Details'!$A$1:$T$2344,18,0)</f>
        <v>tier - 3</v>
      </c>
      <c r="R782" s="29" t="str">
        <f>VLOOKUP(A782,'Hospitalisation Details'!$A$1:$T$2344,20,0)</f>
        <v>R1012</v>
      </c>
    </row>
    <row r="783" spans="1:18">
      <c r="A783" t="s">
        <v>1586</v>
      </c>
      <c r="B783" s="22" t="str">
        <f>VLOOKUP(A783,'Customer Names'!A783:$E$2335,4,0)</f>
        <v>Flanagan</v>
      </c>
      <c r="C783" s="25">
        <f>VLOOKUP(A783,'Hospitalisation Details'!$A$1:$T$2344,9,0)</f>
        <v>22930</v>
      </c>
      <c r="D783" s="26">
        <f>VLOOKUP(A783,'Hospitalisation Details'!$A$1:$T$2344,10,0)</f>
        <v>60</v>
      </c>
      <c r="E783" s="26">
        <f>VLOOKUP(A783,'Hospitalisation Details'!$A$1:$T$2344,11,0)</f>
        <v>0</v>
      </c>
      <c r="F783" s="28">
        <f>VLOOKUP(A783,'Medical Examinations'!$A$1:$L$2336,2,0)</f>
        <v>36.005000000000003</v>
      </c>
      <c r="G783" s="28">
        <f>VLOOKUP(A783,'Medical Examinations'!$A$1:$L$2336,4,0)</f>
        <v>6.9</v>
      </c>
      <c r="H783" s="30" t="str">
        <f>VLOOKUP(A783,'Medical Examinations'!$A$1:$L$2336,3,0)</f>
        <v>Obesity</v>
      </c>
      <c r="I783" s="30" t="str">
        <f>VLOOKUP(A783,'Medical Examinations'!$A$1:$L$2336,5,0)</f>
        <v>Diabetes</v>
      </c>
      <c r="J783" s="27" t="str">
        <f>VLOOKUP(A783,'Medical Examinations'!$A$1:$L$2336,6,0)</f>
        <v>No</v>
      </c>
      <c r="K783" s="27" t="str">
        <f>VLOOKUP(A783,'Medical Examinations'!$A$1:$L$2336,7,0)</f>
        <v>No</v>
      </c>
      <c r="L783" s="27">
        <f>VLOOKUP(A783,'Medical Examinations'!$A$1:$L$2336,10,0)</f>
        <v>0</v>
      </c>
      <c r="M783" s="27" t="str">
        <f>VLOOKUP(A783,'Medical Examinations'!$A$1:$L$2336,12,0)</f>
        <v>No</v>
      </c>
      <c r="N783" s="27" t="str">
        <f>VLOOKUP(A783,'Medical Examinations'!$A$1:$L$2336,8,0)</f>
        <v>No</v>
      </c>
      <c r="O783" s="29">
        <f>VLOOKUP(A783,'Hospitalisation Details'!$A$1:$T$2344,12,0)</f>
        <v>13228.85</v>
      </c>
      <c r="P783" s="29" t="str">
        <f>VLOOKUP(A783,'Hospitalisation Details'!$A$1:$T$2344,15,0)</f>
        <v>tier - 3</v>
      </c>
      <c r="Q783" s="29" t="str">
        <f>VLOOKUP(A783,'Hospitalisation Details'!$A$1:$T$2344,18,0)</f>
        <v>tier - 3</v>
      </c>
      <c r="R783" s="29" t="str">
        <f>VLOOKUP(A783,'Hospitalisation Details'!$A$1:$T$2344,20,0)</f>
        <v>R1023</v>
      </c>
    </row>
    <row r="784" spans="1:18">
      <c r="A784" t="s">
        <v>1585</v>
      </c>
      <c r="B784" s="22" t="str">
        <f>VLOOKUP(A784,'Customer Names'!A784:$E$2335,4,0)</f>
        <v>Arellano</v>
      </c>
      <c r="C784" s="25">
        <f>VLOOKUP(A784,'Hospitalisation Details'!$A$1:$T$2344,9,0)</f>
        <v>22974</v>
      </c>
      <c r="D784" s="26">
        <f>VLOOKUP(A784,'Hospitalisation Details'!$A$1:$T$2344,10,0)</f>
        <v>60</v>
      </c>
      <c r="E784" s="26">
        <f>VLOOKUP(A784,'Hospitalisation Details'!$A$1:$T$2344,11,0)</f>
        <v>1</v>
      </c>
      <c r="F784" s="28">
        <f>VLOOKUP(A784,'Medical Examinations'!$A$1:$L$2336,2,0)</f>
        <v>28.7</v>
      </c>
      <c r="G784" s="28">
        <f>VLOOKUP(A784,'Medical Examinations'!$A$1:$L$2336,4,0)</f>
        <v>11.52</v>
      </c>
      <c r="H784" s="30" t="str">
        <f>VLOOKUP(A784,'Medical Examinations'!$A$1:$L$2336,3,0)</f>
        <v>Overweight</v>
      </c>
      <c r="I784" s="30" t="str">
        <f>VLOOKUP(A784,'Medical Examinations'!$A$1:$L$2336,5,0)</f>
        <v>Diabetes</v>
      </c>
      <c r="J784" s="27" t="str">
        <f>VLOOKUP(A784,'Medical Examinations'!$A$1:$L$2336,6,0)</f>
        <v>No</v>
      </c>
      <c r="K784" s="27" t="str">
        <f>VLOOKUP(A784,'Medical Examinations'!$A$1:$L$2336,7,0)</f>
        <v>No</v>
      </c>
      <c r="L784" s="27">
        <f>VLOOKUP(A784,'Medical Examinations'!$A$1:$L$2336,10,0)</f>
        <v>0</v>
      </c>
      <c r="M784" s="27" t="str">
        <f>VLOOKUP(A784,'Medical Examinations'!$A$1:$L$2336,12,0)</f>
        <v>No</v>
      </c>
      <c r="N784" s="27" t="str">
        <f>VLOOKUP(A784,'Medical Examinations'!$A$1:$L$2336,8,0)</f>
        <v>No</v>
      </c>
      <c r="O784" s="29">
        <f>VLOOKUP(A784,'Hospitalisation Details'!$A$1:$T$2344,12,0)</f>
        <v>13224.69</v>
      </c>
      <c r="P784" s="29" t="str">
        <f>VLOOKUP(A784,'Hospitalisation Details'!$A$1:$T$2344,15,0)</f>
        <v>tier - 3</v>
      </c>
      <c r="Q784" s="29" t="str">
        <f>VLOOKUP(A784,'Hospitalisation Details'!$A$1:$T$2344,18,0)</f>
        <v>tier - 2</v>
      </c>
      <c r="R784" s="29" t="str">
        <f>VLOOKUP(A784,'Hospitalisation Details'!$A$1:$T$2344,20,0)</f>
        <v>R1011</v>
      </c>
    </row>
    <row r="785" spans="1:18">
      <c r="A785" t="s">
        <v>1584</v>
      </c>
      <c r="B785" s="22" t="str">
        <f>VLOOKUP(A785,'Customer Names'!A785:$E$2335,4,0)</f>
        <v>Charette</v>
      </c>
      <c r="C785" s="25">
        <f>VLOOKUP(A785,'Hospitalisation Details'!$A$1:$T$2344,9,0)</f>
        <v>24059</v>
      </c>
      <c r="D785" s="26">
        <f>VLOOKUP(A785,'Hospitalisation Details'!$A$1:$T$2344,10,0)</f>
        <v>57</v>
      </c>
      <c r="E785" s="26">
        <f>VLOOKUP(A785,'Hospitalisation Details'!$A$1:$T$2344,11,0)</f>
        <v>2</v>
      </c>
      <c r="F785" s="28">
        <f>VLOOKUP(A785,'Medical Examinations'!$A$1:$L$2336,2,0)</f>
        <v>34.295000000000002</v>
      </c>
      <c r="G785" s="28">
        <f>VLOOKUP(A785,'Medical Examinations'!$A$1:$L$2336,4,0)</f>
        <v>11.24</v>
      </c>
      <c r="H785" s="30" t="str">
        <f>VLOOKUP(A785,'Medical Examinations'!$A$1:$L$2336,3,0)</f>
        <v>Obesity</v>
      </c>
      <c r="I785" s="30" t="str">
        <f>VLOOKUP(A785,'Medical Examinations'!$A$1:$L$2336,5,0)</f>
        <v>Diabetes</v>
      </c>
      <c r="J785" s="27" t="str">
        <f>VLOOKUP(A785,'Medical Examinations'!$A$1:$L$2336,6,0)</f>
        <v>No</v>
      </c>
      <c r="K785" s="27" t="str">
        <f>VLOOKUP(A785,'Medical Examinations'!$A$1:$L$2336,7,0)</f>
        <v>No</v>
      </c>
      <c r="L785" s="27">
        <f>VLOOKUP(A785,'Medical Examinations'!$A$1:$L$2336,10,0)</f>
        <v>0</v>
      </c>
      <c r="M785" s="27" t="str">
        <f>VLOOKUP(A785,'Medical Examinations'!$A$1:$L$2336,12,0)</f>
        <v>No</v>
      </c>
      <c r="N785" s="27" t="str">
        <f>VLOOKUP(A785,'Medical Examinations'!$A$1:$L$2336,8,0)</f>
        <v>No</v>
      </c>
      <c r="O785" s="29">
        <f>VLOOKUP(A785,'Hospitalisation Details'!$A$1:$T$2344,12,0)</f>
        <v>13224.06</v>
      </c>
      <c r="P785" s="29" t="str">
        <f>VLOOKUP(A785,'Hospitalisation Details'!$A$1:$T$2344,15,0)</f>
        <v>tier - 3</v>
      </c>
      <c r="Q785" s="29" t="str">
        <f>VLOOKUP(A785,'Hospitalisation Details'!$A$1:$T$2344,18,0)</f>
        <v>tier - 3</v>
      </c>
      <c r="R785" s="29" t="str">
        <f>VLOOKUP(A785,'Hospitalisation Details'!$A$1:$T$2344,20,0)</f>
        <v>R1024</v>
      </c>
    </row>
    <row r="786" spans="1:18">
      <c r="A786" t="s">
        <v>1583</v>
      </c>
      <c r="B786" s="22" t="str">
        <f>VLOOKUP(A786,'Customer Names'!A786:$E$2335,4,0)</f>
        <v>Pena Reyes</v>
      </c>
      <c r="C786" s="25">
        <f>VLOOKUP(A786,'Hospitalisation Details'!$A$1:$T$2344,9,0)</f>
        <v>22987</v>
      </c>
      <c r="D786" s="26">
        <f>VLOOKUP(A786,'Hospitalisation Details'!$A$1:$T$2344,10,0)</f>
        <v>60</v>
      </c>
      <c r="E786" s="26">
        <f>VLOOKUP(A786,'Hospitalisation Details'!$A$1:$T$2344,11,0)</f>
        <v>0</v>
      </c>
      <c r="F786" s="28">
        <f>VLOOKUP(A786,'Medical Examinations'!$A$1:$L$2336,2,0)</f>
        <v>27.55</v>
      </c>
      <c r="G786" s="28">
        <f>VLOOKUP(A786,'Medical Examinations'!$A$1:$L$2336,4,0)</f>
        <v>10.98</v>
      </c>
      <c r="H786" s="30" t="str">
        <f>VLOOKUP(A786,'Medical Examinations'!$A$1:$L$2336,3,0)</f>
        <v>Overweight</v>
      </c>
      <c r="I786" s="30" t="str">
        <f>VLOOKUP(A786,'Medical Examinations'!$A$1:$L$2336,5,0)</f>
        <v>Diabetes</v>
      </c>
      <c r="J786" s="27" t="str">
        <f>VLOOKUP(A786,'Medical Examinations'!$A$1:$L$2336,6,0)</f>
        <v>No</v>
      </c>
      <c r="K786" s="27" t="str">
        <f>VLOOKUP(A786,'Medical Examinations'!$A$1:$L$2336,7,0)</f>
        <v>No</v>
      </c>
      <c r="L786" s="27">
        <f>VLOOKUP(A786,'Medical Examinations'!$A$1:$L$2336,10,0)</f>
        <v>0</v>
      </c>
      <c r="M786" s="27" t="str">
        <f>VLOOKUP(A786,'Medical Examinations'!$A$1:$L$2336,12,0)</f>
        <v>No</v>
      </c>
      <c r="N786" s="27" t="str">
        <f>VLOOKUP(A786,'Medical Examinations'!$A$1:$L$2336,8,0)</f>
        <v>No</v>
      </c>
      <c r="O786" s="29">
        <f>VLOOKUP(A786,'Hospitalisation Details'!$A$1:$T$2344,12,0)</f>
        <v>13217.09</v>
      </c>
      <c r="P786" s="29" t="str">
        <f>VLOOKUP(A786,'Hospitalisation Details'!$A$1:$T$2344,15,0)</f>
        <v>tier - 3</v>
      </c>
      <c r="Q786" s="29" t="str">
        <f>VLOOKUP(A786,'Hospitalisation Details'!$A$1:$T$2344,18,0)</f>
        <v>tier - 1</v>
      </c>
      <c r="R786" s="29" t="str">
        <f>VLOOKUP(A786,'Hospitalisation Details'!$A$1:$T$2344,20,0)</f>
        <v>R1024</v>
      </c>
    </row>
    <row r="787" spans="1:18">
      <c r="A787" t="s">
        <v>1582</v>
      </c>
      <c r="B787" s="22" t="str">
        <f>VLOOKUP(A787,'Customer Names'!A787:$E$2335,4,0)</f>
        <v>Broderick</v>
      </c>
      <c r="C787" s="25">
        <f>VLOOKUP(A787,'Hospitalisation Details'!$A$1:$T$2344,9,0)</f>
        <v>30239</v>
      </c>
      <c r="D787" s="26">
        <f>VLOOKUP(A787,'Hospitalisation Details'!$A$1:$T$2344,10,0)</f>
        <v>40</v>
      </c>
      <c r="E787" s="26">
        <f>VLOOKUP(A787,'Hospitalisation Details'!$A$1:$T$2344,11,0)</f>
        <v>3</v>
      </c>
      <c r="F787" s="28">
        <f>VLOOKUP(A787,'Medical Examinations'!$A$1:$L$2336,2,0)</f>
        <v>40.700000000000003</v>
      </c>
      <c r="G787" s="28">
        <f>VLOOKUP(A787,'Medical Examinations'!$A$1:$L$2336,4,0)</f>
        <v>5.42</v>
      </c>
      <c r="H787" s="30" t="str">
        <f>VLOOKUP(A787,'Medical Examinations'!$A$1:$L$2336,3,0)</f>
        <v>Obesity</v>
      </c>
      <c r="I787" s="30" t="str">
        <f>VLOOKUP(A787,'Medical Examinations'!$A$1:$L$2336,5,0)</f>
        <v>Normal</v>
      </c>
      <c r="J787" s="27" t="str">
        <f>VLOOKUP(A787,'Medical Examinations'!$A$1:$L$2336,6,0)</f>
        <v>No</v>
      </c>
      <c r="K787" s="27" t="str">
        <f>VLOOKUP(A787,'Medical Examinations'!$A$1:$L$2336,7,0)</f>
        <v>No</v>
      </c>
      <c r="L787" s="27">
        <f>VLOOKUP(A787,'Medical Examinations'!$A$1:$L$2336,10,0)</f>
        <v>0</v>
      </c>
      <c r="M787" s="27" t="str">
        <f>VLOOKUP(A787,'Medical Examinations'!$A$1:$L$2336,12,0)</f>
        <v>No</v>
      </c>
      <c r="N787" s="27" t="str">
        <f>VLOOKUP(A787,'Medical Examinations'!$A$1:$L$2336,8,0)</f>
        <v>No</v>
      </c>
      <c r="O787" s="29">
        <f>VLOOKUP(A787,'Hospitalisation Details'!$A$1:$T$2344,12,0)</f>
        <v>13214.43</v>
      </c>
      <c r="P787" s="29" t="str">
        <f>VLOOKUP(A787,'Hospitalisation Details'!$A$1:$T$2344,15,0)</f>
        <v>tier - 3</v>
      </c>
      <c r="Q787" s="29" t="str">
        <f>VLOOKUP(A787,'Hospitalisation Details'!$A$1:$T$2344,18,0)</f>
        <v>tier - 2</v>
      </c>
      <c r="R787" s="29" t="str">
        <f>VLOOKUP(A787,'Hospitalisation Details'!$A$1:$T$2344,20,0)</f>
        <v>R1012</v>
      </c>
    </row>
    <row r="788" spans="1:18">
      <c r="A788" t="s">
        <v>1581</v>
      </c>
      <c r="B788" s="22" t="str">
        <f>VLOOKUP(A788,'Customer Names'!A788:$E$2335,4,0)</f>
        <v>Summers</v>
      </c>
      <c r="C788" s="25">
        <f>VLOOKUP(A788,'Hospitalisation Details'!$A$1:$T$2344,9,0)</f>
        <v>22863</v>
      </c>
      <c r="D788" s="26">
        <f>VLOOKUP(A788,'Hospitalisation Details'!$A$1:$T$2344,10,0)</f>
        <v>60</v>
      </c>
      <c r="E788" s="26">
        <f>VLOOKUP(A788,'Hospitalisation Details'!$A$1:$T$2344,11,0)</f>
        <v>0</v>
      </c>
      <c r="F788" s="28">
        <f>VLOOKUP(A788,'Medical Examinations'!$A$1:$L$2336,2,0)</f>
        <v>18.335000000000001</v>
      </c>
      <c r="G788" s="28">
        <f>VLOOKUP(A788,'Medical Examinations'!$A$1:$L$2336,4,0)</f>
        <v>10.97</v>
      </c>
      <c r="H788" s="30" t="str">
        <f>VLOOKUP(A788,'Medical Examinations'!$A$1:$L$2336,3,0)</f>
        <v>Underweight</v>
      </c>
      <c r="I788" s="30" t="str">
        <f>VLOOKUP(A788,'Medical Examinations'!$A$1:$L$2336,5,0)</f>
        <v>Diabetes</v>
      </c>
      <c r="J788" s="27" t="str">
        <f>VLOOKUP(A788,'Medical Examinations'!$A$1:$L$2336,6,0)</f>
        <v>No</v>
      </c>
      <c r="K788" s="27" t="str">
        <f>VLOOKUP(A788,'Medical Examinations'!$A$1:$L$2336,7,0)</f>
        <v>No</v>
      </c>
      <c r="L788" s="27">
        <f>VLOOKUP(A788,'Medical Examinations'!$A$1:$L$2336,10,0)</f>
        <v>0</v>
      </c>
      <c r="M788" s="27" t="str">
        <f>VLOOKUP(A788,'Medical Examinations'!$A$1:$L$2336,12,0)</f>
        <v>No</v>
      </c>
      <c r="N788" s="27" t="str">
        <f>VLOOKUP(A788,'Medical Examinations'!$A$1:$L$2336,8,0)</f>
        <v>No</v>
      </c>
      <c r="O788" s="29">
        <f>VLOOKUP(A788,'Hospitalisation Details'!$A$1:$T$2344,12,0)</f>
        <v>13204.29</v>
      </c>
      <c r="P788" s="29" t="str">
        <f>VLOOKUP(A788,'Hospitalisation Details'!$A$1:$T$2344,15,0)</f>
        <v>tier - 3</v>
      </c>
      <c r="Q788" s="29" t="str">
        <f>VLOOKUP(A788,'Hospitalisation Details'!$A$1:$T$2344,18,0)</f>
        <v>tier - 1</v>
      </c>
      <c r="R788" s="29" t="str">
        <f>VLOOKUP(A788,'Hospitalisation Details'!$A$1:$T$2344,20,0)</f>
        <v>R1024</v>
      </c>
    </row>
    <row r="789" spans="1:18">
      <c r="A789" t="s">
        <v>1580</v>
      </c>
      <c r="B789" s="22" t="str">
        <f>VLOOKUP(A789,'Customer Names'!A789:$E$2335,4,0)</f>
        <v>Fisher</v>
      </c>
      <c r="C789" s="25">
        <f>VLOOKUP(A789,'Hospitalisation Details'!$A$1:$T$2344,9,0)</f>
        <v>22621</v>
      </c>
      <c r="D789" s="26">
        <f>VLOOKUP(A789,'Hospitalisation Details'!$A$1:$T$2344,10,0)</f>
        <v>61</v>
      </c>
      <c r="E789" s="26">
        <f>VLOOKUP(A789,'Hospitalisation Details'!$A$1:$T$2344,11,0)</f>
        <v>0</v>
      </c>
      <c r="F789" s="28">
        <f>VLOOKUP(A789,'Medical Examinations'!$A$1:$L$2336,2,0)</f>
        <v>33.914999999999999</v>
      </c>
      <c r="G789" s="28">
        <f>VLOOKUP(A789,'Medical Examinations'!$A$1:$L$2336,4,0)</f>
        <v>9.56</v>
      </c>
      <c r="H789" s="30" t="str">
        <f>VLOOKUP(A789,'Medical Examinations'!$A$1:$L$2336,3,0)</f>
        <v>Obesity</v>
      </c>
      <c r="I789" s="30" t="str">
        <f>VLOOKUP(A789,'Medical Examinations'!$A$1:$L$2336,5,0)</f>
        <v>Diabetes</v>
      </c>
      <c r="J789" s="27" t="str">
        <f>VLOOKUP(A789,'Medical Examinations'!$A$1:$L$2336,6,0)</f>
        <v>yes</v>
      </c>
      <c r="K789" s="27" t="str">
        <f>VLOOKUP(A789,'Medical Examinations'!$A$1:$L$2336,7,0)</f>
        <v>No</v>
      </c>
      <c r="L789" s="27">
        <f>VLOOKUP(A789,'Medical Examinations'!$A$1:$L$2336,10,0)</f>
        <v>2</v>
      </c>
      <c r="M789" s="27" t="str">
        <f>VLOOKUP(A789,'Medical Examinations'!$A$1:$L$2336,12,0)</f>
        <v>No</v>
      </c>
      <c r="N789" s="27" t="str">
        <f>VLOOKUP(A789,'Medical Examinations'!$A$1:$L$2336,8,0)</f>
        <v>No</v>
      </c>
      <c r="O789" s="29">
        <f>VLOOKUP(A789,'Hospitalisation Details'!$A$1:$T$2344,12,0)</f>
        <v>13143.86</v>
      </c>
      <c r="P789" s="29" t="str">
        <f>VLOOKUP(A789,'Hospitalisation Details'!$A$1:$T$2344,15,0)</f>
        <v>tier - 3</v>
      </c>
      <c r="Q789" s="29" t="str">
        <f>VLOOKUP(A789,'Hospitalisation Details'!$A$1:$T$2344,18,0)</f>
        <v>tier - 2</v>
      </c>
      <c r="R789" s="29" t="str">
        <f>VLOOKUP(A789,'Hospitalisation Details'!$A$1:$T$2344,20,0)</f>
        <v>R1016</v>
      </c>
    </row>
    <row r="790" spans="1:18">
      <c r="A790" t="s">
        <v>1579</v>
      </c>
      <c r="B790" s="22" t="str">
        <f>VLOOKUP(A790,'Customer Names'!A790:$E$2335,4,0)</f>
        <v>Zhou</v>
      </c>
      <c r="C790" s="25">
        <f>VLOOKUP(A790,'Hospitalisation Details'!$A$1:$T$2344,9,0)</f>
        <v>22621</v>
      </c>
      <c r="D790" s="26">
        <f>VLOOKUP(A790,'Hospitalisation Details'!$A$1:$T$2344,10,0)</f>
        <v>61</v>
      </c>
      <c r="E790" s="26">
        <f>VLOOKUP(A790,'Hospitalisation Details'!$A$1:$T$2344,11,0)</f>
        <v>0</v>
      </c>
      <c r="F790" s="28">
        <f>VLOOKUP(A790,'Medical Examinations'!$A$1:$L$2336,2,0)</f>
        <v>33.534999999999997</v>
      </c>
      <c r="G790" s="28">
        <f>VLOOKUP(A790,'Medical Examinations'!$A$1:$L$2336,4,0)</f>
        <v>9.4</v>
      </c>
      <c r="H790" s="30" t="str">
        <f>VLOOKUP(A790,'Medical Examinations'!$A$1:$L$2336,3,0)</f>
        <v>Obesity</v>
      </c>
      <c r="I790" s="30" t="str">
        <f>VLOOKUP(A790,'Medical Examinations'!$A$1:$L$2336,5,0)</f>
        <v>Diabetes</v>
      </c>
      <c r="J790" s="27" t="str">
        <f>VLOOKUP(A790,'Medical Examinations'!$A$1:$L$2336,6,0)</f>
        <v>yes</v>
      </c>
      <c r="K790" s="27" t="str">
        <f>VLOOKUP(A790,'Medical Examinations'!$A$1:$L$2336,7,0)</f>
        <v>No</v>
      </c>
      <c r="L790" s="27">
        <f>VLOOKUP(A790,'Medical Examinations'!$A$1:$L$2336,10,0)</f>
        <v>2</v>
      </c>
      <c r="M790" s="27" t="str">
        <f>VLOOKUP(A790,'Medical Examinations'!$A$1:$L$2336,12,0)</f>
        <v>No</v>
      </c>
      <c r="N790" s="27" t="str">
        <f>VLOOKUP(A790,'Medical Examinations'!$A$1:$L$2336,8,0)</f>
        <v>No</v>
      </c>
      <c r="O790" s="29">
        <f>VLOOKUP(A790,'Hospitalisation Details'!$A$1:$T$2344,12,0)</f>
        <v>13143.34</v>
      </c>
      <c r="P790" s="29" t="str">
        <f>VLOOKUP(A790,'Hospitalisation Details'!$A$1:$T$2344,15,0)</f>
        <v>tier - 3</v>
      </c>
      <c r="Q790" s="29" t="str">
        <f>VLOOKUP(A790,'Hospitalisation Details'!$A$1:$T$2344,18,0)</f>
        <v>tier - 2</v>
      </c>
      <c r="R790" s="29" t="str">
        <f>VLOOKUP(A790,'Hospitalisation Details'!$A$1:$T$2344,20,0)</f>
        <v>R1020</v>
      </c>
    </row>
    <row r="791" spans="1:18">
      <c r="A791" t="s">
        <v>1578</v>
      </c>
      <c r="B791" s="22" t="str">
        <f>VLOOKUP(A791,'Customer Names'!A791:$E$2335,4,0)</f>
        <v>Clarke-Ames</v>
      </c>
      <c r="C791" s="25">
        <f>VLOOKUP(A791,'Hospitalisation Details'!$A$1:$T$2344,9,0)</f>
        <v>22531</v>
      </c>
      <c r="D791" s="26">
        <f>VLOOKUP(A791,'Hospitalisation Details'!$A$1:$T$2344,10,0)</f>
        <v>61</v>
      </c>
      <c r="E791" s="26">
        <f>VLOOKUP(A791,'Hospitalisation Details'!$A$1:$T$2344,11,0)</f>
        <v>0</v>
      </c>
      <c r="F791" s="28">
        <f>VLOOKUP(A791,'Medical Examinations'!$A$1:$L$2336,2,0)</f>
        <v>23.655000000000001</v>
      </c>
      <c r="G791" s="28">
        <f>VLOOKUP(A791,'Medical Examinations'!$A$1:$L$2336,4,0)</f>
        <v>8.48</v>
      </c>
      <c r="H791" s="30" t="str">
        <f>VLOOKUP(A791,'Medical Examinations'!$A$1:$L$2336,3,0)</f>
        <v>Normal weight</v>
      </c>
      <c r="I791" s="30" t="str">
        <f>VLOOKUP(A791,'Medical Examinations'!$A$1:$L$2336,5,0)</f>
        <v>Diabetes</v>
      </c>
      <c r="J791" s="27" t="str">
        <f>VLOOKUP(A791,'Medical Examinations'!$A$1:$L$2336,6,0)</f>
        <v>yes</v>
      </c>
      <c r="K791" s="27" t="str">
        <f>VLOOKUP(A791,'Medical Examinations'!$A$1:$L$2336,7,0)</f>
        <v>No</v>
      </c>
      <c r="L791" s="27">
        <f>VLOOKUP(A791,'Medical Examinations'!$A$1:$L$2336,10,0)</f>
        <v>2</v>
      </c>
      <c r="M791" s="27" t="str">
        <f>VLOOKUP(A791,'Medical Examinations'!$A$1:$L$2336,12,0)</f>
        <v>No</v>
      </c>
      <c r="N791" s="27" t="str">
        <f>VLOOKUP(A791,'Medical Examinations'!$A$1:$L$2336,8,0)</f>
        <v>No</v>
      </c>
      <c r="O791" s="29">
        <f>VLOOKUP(A791,'Hospitalisation Details'!$A$1:$T$2344,12,0)</f>
        <v>13129.6</v>
      </c>
      <c r="P791" s="29" t="str">
        <f>VLOOKUP(A791,'Hospitalisation Details'!$A$1:$T$2344,15,0)</f>
        <v>tier - 3</v>
      </c>
      <c r="Q791" s="29" t="str">
        <f>VLOOKUP(A791,'Hospitalisation Details'!$A$1:$T$2344,18,0)</f>
        <v>tier - 2</v>
      </c>
      <c r="R791" s="29" t="str">
        <f>VLOOKUP(A791,'Hospitalisation Details'!$A$1:$T$2344,20,0)</f>
        <v>R1017</v>
      </c>
    </row>
    <row r="792" spans="1:18">
      <c r="A792" t="s">
        <v>1577</v>
      </c>
      <c r="B792" s="22" t="str">
        <f>VLOOKUP(A792,'Customer Names'!A792:$E$2335,4,0)</f>
        <v>Staton</v>
      </c>
      <c r="C792" s="25">
        <f>VLOOKUP(A792,'Hospitalisation Details'!$A$1:$T$2344,9,0)</f>
        <v>36388</v>
      </c>
      <c r="D792" s="26">
        <f>VLOOKUP(A792,'Hospitalisation Details'!$A$1:$T$2344,10,0)</f>
        <v>23</v>
      </c>
      <c r="E792" s="26">
        <f>VLOOKUP(A792,'Hospitalisation Details'!$A$1:$T$2344,11,0)</f>
        <v>0</v>
      </c>
      <c r="F792" s="28">
        <f>VLOOKUP(A792,'Medical Examinations'!$A$1:$L$2336,2,0)</f>
        <v>28</v>
      </c>
      <c r="G792" s="28">
        <f>VLOOKUP(A792,'Medical Examinations'!$A$1:$L$2336,4,0)</f>
        <v>5.57</v>
      </c>
      <c r="H792" s="30" t="str">
        <f>VLOOKUP(A792,'Medical Examinations'!$A$1:$L$2336,3,0)</f>
        <v>Overweight</v>
      </c>
      <c r="I792" s="30" t="str">
        <f>VLOOKUP(A792,'Medical Examinations'!$A$1:$L$2336,5,0)</f>
        <v>Normal</v>
      </c>
      <c r="J792" s="27" t="str">
        <f>VLOOKUP(A792,'Medical Examinations'!$A$1:$L$2336,6,0)</f>
        <v>No</v>
      </c>
      <c r="K792" s="27" t="str">
        <f>VLOOKUP(A792,'Medical Examinations'!$A$1:$L$2336,7,0)</f>
        <v>No</v>
      </c>
      <c r="L792" s="27">
        <f>VLOOKUP(A792,'Medical Examinations'!$A$1:$L$2336,10,0)</f>
        <v>0</v>
      </c>
      <c r="M792" s="27" t="str">
        <f>VLOOKUP(A792,'Medical Examinations'!$A$1:$L$2336,12,0)</f>
        <v>No</v>
      </c>
      <c r="N792" s="27" t="str">
        <f>VLOOKUP(A792,'Medical Examinations'!$A$1:$L$2336,8,0)</f>
        <v>No</v>
      </c>
      <c r="O792" s="29">
        <f>VLOOKUP(A792,'Hospitalisation Details'!$A$1:$T$2344,12,0)</f>
        <v>13126.68</v>
      </c>
      <c r="P792" s="29" t="str">
        <f>VLOOKUP(A792,'Hospitalisation Details'!$A$1:$T$2344,15,0)</f>
        <v>tier - 3</v>
      </c>
      <c r="Q792" s="29" t="str">
        <f>VLOOKUP(A792,'Hospitalisation Details'!$A$1:$T$2344,18,0)</f>
        <v>tier - 3</v>
      </c>
      <c r="R792" s="29" t="str">
        <f>VLOOKUP(A792,'Hospitalisation Details'!$A$1:$T$2344,20,0)</f>
        <v>R1011</v>
      </c>
    </row>
    <row r="793" spans="1:18">
      <c r="A793" t="s">
        <v>1576</v>
      </c>
      <c r="B793" s="22" t="str">
        <f>VLOOKUP(A793,'Customer Names'!A793:$E$2335,4,0)</f>
        <v>Forster</v>
      </c>
      <c r="C793" s="25">
        <f>VLOOKUP(A793,'Hospitalisation Details'!$A$1:$T$2344,9,0)</f>
        <v>23268</v>
      </c>
      <c r="D793" s="26">
        <f>VLOOKUP(A793,'Hospitalisation Details'!$A$1:$T$2344,10,0)</f>
        <v>59</v>
      </c>
      <c r="E793" s="26">
        <f>VLOOKUP(A793,'Hospitalisation Details'!$A$1:$T$2344,11,0)</f>
        <v>0</v>
      </c>
      <c r="F793" s="28">
        <f>VLOOKUP(A793,'Medical Examinations'!$A$1:$L$2336,2,0)</f>
        <v>30.23</v>
      </c>
      <c r="G793" s="28">
        <f>VLOOKUP(A793,'Medical Examinations'!$A$1:$L$2336,4,0)</f>
        <v>6.94</v>
      </c>
      <c r="H793" s="30" t="str">
        <f>VLOOKUP(A793,'Medical Examinations'!$A$1:$L$2336,3,0)</f>
        <v>Obesity</v>
      </c>
      <c r="I793" s="30" t="str">
        <f>VLOOKUP(A793,'Medical Examinations'!$A$1:$L$2336,5,0)</f>
        <v>Diabetes</v>
      </c>
      <c r="J793" s="27" t="str">
        <f>VLOOKUP(A793,'Medical Examinations'!$A$1:$L$2336,6,0)</f>
        <v>yes</v>
      </c>
      <c r="K793" s="27" t="str">
        <f>VLOOKUP(A793,'Medical Examinations'!$A$1:$L$2336,7,0)</f>
        <v>No</v>
      </c>
      <c r="L793" s="27">
        <f>VLOOKUP(A793,'Medical Examinations'!$A$1:$L$2336,10,0)</f>
        <v>1</v>
      </c>
      <c r="M793" s="27" t="str">
        <f>VLOOKUP(A793,'Medical Examinations'!$A$1:$L$2336,12,0)</f>
        <v>No</v>
      </c>
      <c r="N793" s="27" t="str">
        <f>VLOOKUP(A793,'Medical Examinations'!$A$1:$L$2336,8,0)</f>
        <v>Yes</v>
      </c>
      <c r="O793" s="29">
        <f>VLOOKUP(A793,'Hospitalisation Details'!$A$1:$T$2344,12,0)</f>
        <v>13116.84</v>
      </c>
      <c r="P793" s="29" t="str">
        <f>VLOOKUP(A793,'Hospitalisation Details'!$A$1:$T$2344,15,0)</f>
        <v>tier - 3</v>
      </c>
      <c r="Q793" s="29" t="str">
        <f>VLOOKUP(A793,'Hospitalisation Details'!$A$1:$T$2344,18,0)</f>
        <v>tier - 1</v>
      </c>
      <c r="R793" s="29" t="str">
        <f>VLOOKUP(A793,'Hospitalisation Details'!$A$1:$T$2344,20,0)</f>
        <v>R1012</v>
      </c>
    </row>
    <row r="794" spans="1:18">
      <c r="A794" t="s">
        <v>1575</v>
      </c>
      <c r="B794" s="22" t="str">
        <f>VLOOKUP(A794,'Customer Names'!A794:$E$2335,4,0)</f>
        <v>Monaghan</v>
      </c>
      <c r="C794" s="25">
        <f>VLOOKUP(A794,'Hospitalisation Details'!$A$1:$T$2344,9,0)</f>
        <v>33828</v>
      </c>
      <c r="D794" s="26">
        <f>VLOOKUP(A794,'Hospitalisation Details'!$A$1:$T$2344,10,0)</f>
        <v>30</v>
      </c>
      <c r="E794" s="26">
        <f>VLOOKUP(A794,'Hospitalisation Details'!$A$1:$T$2344,11,0)</f>
        <v>0</v>
      </c>
      <c r="F794" s="28">
        <f>VLOOKUP(A794,'Medical Examinations'!$A$1:$L$2336,2,0)</f>
        <v>51.14</v>
      </c>
      <c r="G794" s="28">
        <f>VLOOKUP(A794,'Medical Examinations'!$A$1:$L$2336,4,0)</f>
        <v>4.05</v>
      </c>
      <c r="H794" s="30" t="str">
        <f>VLOOKUP(A794,'Medical Examinations'!$A$1:$L$2336,3,0)</f>
        <v>Obesity</v>
      </c>
      <c r="I794" s="30" t="str">
        <f>VLOOKUP(A794,'Medical Examinations'!$A$1:$L$2336,5,0)</f>
        <v>Normal</v>
      </c>
      <c r="J794" s="27" t="str">
        <f>VLOOKUP(A794,'Medical Examinations'!$A$1:$L$2336,6,0)</f>
        <v>No</v>
      </c>
      <c r="K794" s="27" t="str">
        <f>VLOOKUP(A794,'Medical Examinations'!$A$1:$L$2336,7,0)</f>
        <v>No</v>
      </c>
      <c r="L794" s="27">
        <f>VLOOKUP(A794,'Medical Examinations'!$A$1:$L$2336,10,0)</f>
        <v>1</v>
      </c>
      <c r="M794" s="27" t="str">
        <f>VLOOKUP(A794,'Medical Examinations'!$A$1:$L$2336,12,0)</f>
        <v>No</v>
      </c>
      <c r="N794" s="27" t="str">
        <f>VLOOKUP(A794,'Medical Examinations'!$A$1:$L$2336,8,0)</f>
        <v>No</v>
      </c>
      <c r="O794" s="29">
        <f>VLOOKUP(A794,'Hospitalisation Details'!$A$1:$T$2344,12,0)</f>
        <v>13113.51</v>
      </c>
      <c r="P794" s="29" t="str">
        <f>VLOOKUP(A794,'Hospitalisation Details'!$A$1:$T$2344,15,0)</f>
        <v>tier - 3</v>
      </c>
      <c r="Q794" s="29" t="str">
        <f>VLOOKUP(A794,'Hospitalisation Details'!$A$1:$T$2344,18,0)</f>
        <v>tier - 2</v>
      </c>
      <c r="R794" s="29" t="str">
        <f>VLOOKUP(A794,'Hospitalisation Details'!$A$1:$T$2344,20,0)</f>
        <v>R1026</v>
      </c>
    </row>
    <row r="795" spans="1:18">
      <c r="A795" t="s">
        <v>1574</v>
      </c>
      <c r="B795" s="22" t="str">
        <f>VLOOKUP(A795,'Customer Names'!A795:$E$2335,4,0)</f>
        <v>Kawamoto</v>
      </c>
      <c r="C795" s="25">
        <f>VLOOKUP(A795,'Hospitalisation Details'!$A$1:$T$2344,9,0)</f>
        <v>22860</v>
      </c>
      <c r="D795" s="26">
        <f>VLOOKUP(A795,'Hospitalisation Details'!$A$1:$T$2344,10,0)</f>
        <v>60</v>
      </c>
      <c r="E795" s="26">
        <f>VLOOKUP(A795,'Hospitalisation Details'!$A$1:$T$2344,11,0)</f>
        <v>1</v>
      </c>
      <c r="F795" s="28">
        <f>VLOOKUP(A795,'Medical Examinations'!$A$1:$L$2336,2,0)</f>
        <v>24.32</v>
      </c>
      <c r="G795" s="28">
        <f>VLOOKUP(A795,'Medical Examinations'!$A$1:$L$2336,4,0)</f>
        <v>10.220000000000001</v>
      </c>
      <c r="H795" s="30" t="str">
        <f>VLOOKUP(A795,'Medical Examinations'!$A$1:$L$2336,3,0)</f>
        <v>Normal weight</v>
      </c>
      <c r="I795" s="30" t="str">
        <f>VLOOKUP(A795,'Medical Examinations'!$A$1:$L$2336,5,0)</f>
        <v>Diabetes</v>
      </c>
      <c r="J795" s="27" t="str">
        <f>VLOOKUP(A795,'Medical Examinations'!$A$1:$L$2336,6,0)</f>
        <v>No</v>
      </c>
      <c r="K795" s="27" t="str">
        <f>VLOOKUP(A795,'Medical Examinations'!$A$1:$L$2336,7,0)</f>
        <v>No</v>
      </c>
      <c r="L795" s="27">
        <f>VLOOKUP(A795,'Medical Examinations'!$A$1:$L$2336,10,0)</f>
        <v>0</v>
      </c>
      <c r="M795" s="27" t="str">
        <f>VLOOKUP(A795,'Medical Examinations'!$A$1:$L$2336,12,0)</f>
        <v>No</v>
      </c>
      <c r="N795" s="27" t="str">
        <f>VLOOKUP(A795,'Medical Examinations'!$A$1:$L$2336,8,0)</f>
        <v>No</v>
      </c>
      <c r="O795" s="29">
        <f>VLOOKUP(A795,'Hospitalisation Details'!$A$1:$T$2344,12,0)</f>
        <v>13112.6</v>
      </c>
      <c r="P795" s="29" t="str">
        <f>VLOOKUP(A795,'Hospitalisation Details'!$A$1:$T$2344,15,0)</f>
        <v>tier - 3</v>
      </c>
      <c r="Q795" s="29" t="str">
        <f>VLOOKUP(A795,'Hospitalisation Details'!$A$1:$T$2344,18,0)</f>
        <v>tier - 3</v>
      </c>
      <c r="R795" s="29" t="str">
        <f>VLOOKUP(A795,'Hospitalisation Details'!$A$1:$T$2344,20,0)</f>
        <v>R1012</v>
      </c>
    </row>
    <row r="796" spans="1:18">
      <c r="A796" t="s">
        <v>1573</v>
      </c>
      <c r="B796" s="22" t="str">
        <f>VLOOKUP(A796,'Customer Names'!A796:$E$2335,4,0)</f>
        <v>Dicharry</v>
      </c>
      <c r="C796" s="25">
        <f>VLOOKUP(A796,'Hospitalisation Details'!$A$1:$T$2344,9,0)</f>
        <v>26236</v>
      </c>
      <c r="D796" s="26">
        <f>VLOOKUP(A796,'Hospitalisation Details'!$A$1:$T$2344,10,0)</f>
        <v>51</v>
      </c>
      <c r="E796" s="26">
        <f>VLOOKUP(A796,'Hospitalisation Details'!$A$1:$T$2344,11,0)</f>
        <v>0</v>
      </c>
      <c r="F796" s="28">
        <f>VLOOKUP(A796,'Medical Examinations'!$A$1:$L$2336,2,0)</f>
        <v>38.06</v>
      </c>
      <c r="G796" s="28">
        <f>VLOOKUP(A796,'Medical Examinations'!$A$1:$L$2336,4,0)</f>
        <v>9.24</v>
      </c>
      <c r="H796" s="30" t="str">
        <f>VLOOKUP(A796,'Medical Examinations'!$A$1:$L$2336,3,0)</f>
        <v>Obesity</v>
      </c>
      <c r="I796" s="30" t="str">
        <f>VLOOKUP(A796,'Medical Examinations'!$A$1:$L$2336,5,0)</f>
        <v>Diabetes</v>
      </c>
      <c r="J796" s="27" t="str">
        <f>VLOOKUP(A796,'Medical Examinations'!$A$1:$L$2336,6,0)</f>
        <v>No</v>
      </c>
      <c r="K796" s="27" t="str">
        <f>VLOOKUP(A796,'Medical Examinations'!$A$1:$L$2336,7,0)</f>
        <v>No</v>
      </c>
      <c r="L796" s="27">
        <f>VLOOKUP(A796,'Medical Examinations'!$A$1:$L$2336,10,0)</f>
        <v>0</v>
      </c>
      <c r="M796" s="27" t="str">
        <f>VLOOKUP(A796,'Medical Examinations'!$A$1:$L$2336,12,0)</f>
        <v>No</v>
      </c>
      <c r="N796" s="27" t="str">
        <f>VLOOKUP(A796,'Medical Examinations'!$A$1:$L$2336,8,0)</f>
        <v>No</v>
      </c>
      <c r="O796" s="29">
        <f>VLOOKUP(A796,'Hospitalisation Details'!$A$1:$T$2344,12,0)</f>
        <v>13110.79</v>
      </c>
      <c r="P796" s="29" t="str">
        <f>VLOOKUP(A796,'Hospitalisation Details'!$A$1:$T$2344,15,0)</f>
        <v>tier - 3</v>
      </c>
      <c r="Q796" s="29" t="str">
        <f>VLOOKUP(A796,'Hospitalisation Details'!$A$1:$T$2344,18,0)</f>
        <v>tier - 2</v>
      </c>
      <c r="R796" s="29" t="str">
        <f>VLOOKUP(A796,'Hospitalisation Details'!$A$1:$T$2344,20,0)</f>
        <v>R1011</v>
      </c>
    </row>
    <row r="797" spans="1:18">
      <c r="A797" t="s">
        <v>1572</v>
      </c>
      <c r="B797" s="22" t="str">
        <f>VLOOKUP(A797,'Customer Names'!A797:$E$2335,4,0)</f>
        <v>Berry</v>
      </c>
      <c r="C797" s="25">
        <f>VLOOKUP(A797,'Hospitalisation Details'!$A$1:$T$2344,9,0)</f>
        <v>28688</v>
      </c>
      <c r="D797" s="26">
        <f>VLOOKUP(A797,'Hospitalisation Details'!$A$1:$T$2344,10,0)</f>
        <v>44</v>
      </c>
      <c r="E797" s="26">
        <f>VLOOKUP(A797,'Hospitalisation Details'!$A$1:$T$2344,11,0)</f>
        <v>2</v>
      </c>
      <c r="F797" s="28">
        <f>VLOOKUP(A797,'Medical Examinations'!$A$1:$L$2336,2,0)</f>
        <v>37.700000000000003</v>
      </c>
      <c r="G797" s="28">
        <f>VLOOKUP(A797,'Medical Examinations'!$A$1:$L$2336,4,0)</f>
        <v>8.6</v>
      </c>
      <c r="H797" s="30" t="str">
        <f>VLOOKUP(A797,'Medical Examinations'!$A$1:$L$2336,3,0)</f>
        <v>Obesity</v>
      </c>
      <c r="I797" s="30" t="str">
        <f>VLOOKUP(A797,'Medical Examinations'!$A$1:$L$2336,5,0)</f>
        <v>Diabetes</v>
      </c>
      <c r="J797" s="27" t="str">
        <f>VLOOKUP(A797,'Medical Examinations'!$A$1:$L$2336,6,0)</f>
        <v>No</v>
      </c>
      <c r="K797" s="27" t="str">
        <f>VLOOKUP(A797,'Medical Examinations'!$A$1:$L$2336,7,0)</f>
        <v>No</v>
      </c>
      <c r="L797" s="27">
        <f>VLOOKUP(A797,'Medical Examinations'!$A$1:$L$2336,10,0)</f>
        <v>0</v>
      </c>
      <c r="M797" s="27" t="str">
        <f>VLOOKUP(A797,'Medical Examinations'!$A$1:$L$2336,12,0)</f>
        <v>No</v>
      </c>
      <c r="N797" s="27" t="str">
        <f>VLOOKUP(A797,'Medical Examinations'!$A$1:$L$2336,8,0)</f>
        <v>No</v>
      </c>
      <c r="O797" s="29">
        <f>VLOOKUP(A797,'Hospitalisation Details'!$A$1:$T$2344,12,0)</f>
        <v>13101.74</v>
      </c>
      <c r="P797" s="29" t="str">
        <f>VLOOKUP(A797,'Hospitalisation Details'!$A$1:$T$2344,15,0)</f>
        <v>tier - 3</v>
      </c>
      <c r="Q797" s="29" t="str">
        <f>VLOOKUP(A797,'Hospitalisation Details'!$A$1:$T$2344,18,0)</f>
        <v>tier - 2</v>
      </c>
      <c r="R797" s="29" t="str">
        <f>VLOOKUP(A797,'Hospitalisation Details'!$A$1:$T$2344,20,0)</f>
        <v>R1026</v>
      </c>
    </row>
    <row r="798" spans="1:18">
      <c r="A798" t="s">
        <v>1571</v>
      </c>
      <c r="B798" s="22" t="str">
        <f>VLOOKUP(A798,'Customer Names'!A798:$E$2335,4,0)</f>
        <v>Porfirio</v>
      </c>
      <c r="C798" s="25">
        <f>VLOOKUP(A798,'Hospitalisation Details'!$A$1:$T$2344,9,0)</f>
        <v>22591</v>
      </c>
      <c r="D798" s="26">
        <f>VLOOKUP(A798,'Hospitalisation Details'!$A$1:$T$2344,10,0)</f>
        <v>61</v>
      </c>
      <c r="E798" s="26">
        <f>VLOOKUP(A798,'Hospitalisation Details'!$A$1:$T$2344,11,0)</f>
        <v>0</v>
      </c>
      <c r="F798" s="28">
        <f>VLOOKUP(A798,'Medical Examinations'!$A$1:$L$2336,2,0)</f>
        <v>44</v>
      </c>
      <c r="G798" s="28">
        <f>VLOOKUP(A798,'Medical Examinations'!$A$1:$L$2336,4,0)</f>
        <v>9.32</v>
      </c>
      <c r="H798" s="30" t="str">
        <f>VLOOKUP(A798,'Medical Examinations'!$A$1:$L$2336,3,0)</f>
        <v>Obesity</v>
      </c>
      <c r="I798" s="30" t="str">
        <f>VLOOKUP(A798,'Medical Examinations'!$A$1:$L$2336,5,0)</f>
        <v>Diabetes</v>
      </c>
      <c r="J798" s="27" t="str">
        <f>VLOOKUP(A798,'Medical Examinations'!$A$1:$L$2336,6,0)</f>
        <v>yes</v>
      </c>
      <c r="K798" s="27" t="str">
        <f>VLOOKUP(A798,'Medical Examinations'!$A$1:$L$2336,7,0)</f>
        <v>No</v>
      </c>
      <c r="L798" s="27">
        <f>VLOOKUP(A798,'Medical Examinations'!$A$1:$L$2336,10,0)</f>
        <v>2</v>
      </c>
      <c r="M798" s="27" t="str">
        <f>VLOOKUP(A798,'Medical Examinations'!$A$1:$L$2336,12,0)</f>
        <v>No</v>
      </c>
      <c r="N798" s="27" t="str">
        <f>VLOOKUP(A798,'Medical Examinations'!$A$1:$L$2336,8,0)</f>
        <v>No</v>
      </c>
      <c r="O798" s="29">
        <f>VLOOKUP(A798,'Hospitalisation Details'!$A$1:$T$2344,12,0)</f>
        <v>13063.88</v>
      </c>
      <c r="P798" s="29" t="str">
        <f>VLOOKUP(A798,'Hospitalisation Details'!$A$1:$T$2344,15,0)</f>
        <v>tier - 3</v>
      </c>
      <c r="Q798" s="29" t="str">
        <f>VLOOKUP(A798,'Hospitalisation Details'!$A$1:$T$2344,18,0)</f>
        <v>tier - 2</v>
      </c>
      <c r="R798" s="29" t="str">
        <f>VLOOKUP(A798,'Hospitalisation Details'!$A$1:$T$2344,20,0)</f>
        <v>R1011</v>
      </c>
    </row>
    <row r="799" spans="1:18">
      <c r="A799" t="s">
        <v>1570</v>
      </c>
      <c r="B799" s="22" t="str">
        <f>VLOOKUP(A799,'Customer Names'!A799:$E$2335,4,0)</f>
        <v>Thind</v>
      </c>
      <c r="C799" s="25">
        <f>VLOOKUP(A799,'Hospitalisation Details'!$A$1:$T$2344,9,0)</f>
        <v>31346</v>
      </c>
      <c r="D799" s="26">
        <f>VLOOKUP(A799,'Hospitalisation Details'!$A$1:$T$2344,10,0)</f>
        <v>37</v>
      </c>
      <c r="E799" s="26">
        <f>VLOOKUP(A799,'Hospitalisation Details'!$A$1:$T$2344,11,0)</f>
        <v>3</v>
      </c>
      <c r="F799" s="28">
        <f>VLOOKUP(A799,'Medical Examinations'!$A$1:$L$2336,2,0)</f>
        <v>41.45</v>
      </c>
      <c r="G799" s="28">
        <f>VLOOKUP(A799,'Medical Examinations'!$A$1:$L$2336,4,0)</f>
        <v>6.12</v>
      </c>
      <c r="H799" s="30" t="str">
        <f>VLOOKUP(A799,'Medical Examinations'!$A$1:$L$2336,3,0)</f>
        <v>Obesity</v>
      </c>
      <c r="I799" s="30" t="str">
        <f>VLOOKUP(A799,'Medical Examinations'!$A$1:$L$2336,5,0)</f>
        <v>Pre-diabetes</v>
      </c>
      <c r="J799" s="27" t="str">
        <f>VLOOKUP(A799,'Medical Examinations'!$A$1:$L$2336,6,0)</f>
        <v>yes</v>
      </c>
      <c r="K799" s="27" t="str">
        <f>VLOOKUP(A799,'Medical Examinations'!$A$1:$L$2336,7,0)</f>
        <v>No</v>
      </c>
      <c r="L799" s="27">
        <f>VLOOKUP(A799,'Medical Examinations'!$A$1:$L$2336,10,0)</f>
        <v>0</v>
      </c>
      <c r="M799" s="27" t="str">
        <f>VLOOKUP(A799,'Medical Examinations'!$A$1:$L$2336,12,0)</f>
        <v>No</v>
      </c>
      <c r="N799" s="27" t="str">
        <f>VLOOKUP(A799,'Medical Examinations'!$A$1:$L$2336,8,0)</f>
        <v>No</v>
      </c>
      <c r="O799" s="29">
        <f>VLOOKUP(A799,'Hospitalisation Details'!$A$1:$T$2344,12,0)</f>
        <v>13051.22</v>
      </c>
      <c r="P799" s="29" t="str">
        <f>VLOOKUP(A799,'Hospitalisation Details'!$A$1:$T$2344,15,0)</f>
        <v>tier - 3</v>
      </c>
      <c r="Q799" s="29" t="str">
        <f>VLOOKUP(A799,'Hospitalisation Details'!$A$1:$T$2344,18,0)</f>
        <v>tier - 1</v>
      </c>
      <c r="R799" s="29" t="str">
        <f>VLOOKUP(A799,'Hospitalisation Details'!$A$1:$T$2344,20,0)</f>
        <v>R1026</v>
      </c>
    </row>
    <row r="800" spans="1:18">
      <c r="A800" t="s">
        <v>1569</v>
      </c>
      <c r="B800" s="22" t="str">
        <f>VLOOKUP(A800,'Customer Names'!A800:$E$2335,4,0)</f>
        <v>Ryan</v>
      </c>
      <c r="C800" s="25">
        <f>VLOOKUP(A800,'Hospitalisation Details'!$A$1:$T$2344,9,0)</f>
        <v>24690</v>
      </c>
      <c r="D800" s="26">
        <f>VLOOKUP(A800,'Hospitalisation Details'!$A$1:$T$2344,10,0)</f>
        <v>55</v>
      </c>
      <c r="E800" s="26">
        <f>VLOOKUP(A800,'Hospitalisation Details'!$A$1:$T$2344,11,0)</f>
        <v>3</v>
      </c>
      <c r="F800" s="28">
        <f>VLOOKUP(A800,'Medical Examinations'!$A$1:$L$2336,2,0)</f>
        <v>25.364999999999998</v>
      </c>
      <c r="G800" s="28">
        <f>VLOOKUP(A800,'Medical Examinations'!$A$1:$L$2336,4,0)</f>
        <v>9.19</v>
      </c>
      <c r="H800" s="30" t="str">
        <f>VLOOKUP(A800,'Medical Examinations'!$A$1:$L$2336,3,0)</f>
        <v>Overweight</v>
      </c>
      <c r="I800" s="30" t="str">
        <f>VLOOKUP(A800,'Medical Examinations'!$A$1:$L$2336,5,0)</f>
        <v>Diabetes</v>
      </c>
      <c r="J800" s="27" t="str">
        <f>VLOOKUP(A800,'Medical Examinations'!$A$1:$L$2336,6,0)</f>
        <v>yes</v>
      </c>
      <c r="K800" s="27" t="str">
        <f>VLOOKUP(A800,'Medical Examinations'!$A$1:$L$2336,7,0)</f>
        <v>No</v>
      </c>
      <c r="L800" s="27">
        <f>VLOOKUP(A800,'Medical Examinations'!$A$1:$L$2336,10,0)</f>
        <v>0</v>
      </c>
      <c r="M800" s="27" t="str">
        <f>VLOOKUP(A800,'Medical Examinations'!$A$1:$L$2336,12,0)</f>
        <v>No</v>
      </c>
      <c r="N800" s="27" t="str">
        <f>VLOOKUP(A800,'Medical Examinations'!$A$1:$L$2336,8,0)</f>
        <v>No</v>
      </c>
      <c r="O800" s="29">
        <f>VLOOKUP(A800,'Hospitalisation Details'!$A$1:$T$2344,12,0)</f>
        <v>13047.33</v>
      </c>
      <c r="P800" s="29" t="str">
        <f>VLOOKUP(A800,'Hospitalisation Details'!$A$1:$T$2344,15,0)</f>
        <v>tier - 3</v>
      </c>
      <c r="Q800" s="29" t="str">
        <f>VLOOKUP(A800,'Hospitalisation Details'!$A$1:$T$2344,18,0)</f>
        <v>tier - 3</v>
      </c>
      <c r="R800" s="29" t="str">
        <f>VLOOKUP(A800,'Hospitalisation Details'!$A$1:$T$2344,20,0)</f>
        <v>R1024</v>
      </c>
    </row>
    <row r="801" spans="1:18">
      <c r="A801" t="s">
        <v>1568</v>
      </c>
      <c r="B801" s="22" t="str">
        <f>VLOOKUP(A801,'Customer Names'!A801:$E$2335,4,0)</f>
        <v>Horn</v>
      </c>
      <c r="C801" s="25">
        <f>VLOOKUP(A801,'Hospitalisation Details'!$A$1:$T$2344,9,0)</f>
        <v>25469</v>
      </c>
      <c r="D801" s="26">
        <f>VLOOKUP(A801,'Hospitalisation Details'!$A$1:$T$2344,10,0)</f>
        <v>53</v>
      </c>
      <c r="E801" s="26">
        <f>VLOOKUP(A801,'Hospitalisation Details'!$A$1:$T$2344,11,0)</f>
        <v>0</v>
      </c>
      <c r="F801" s="28">
        <f>VLOOKUP(A801,'Medical Examinations'!$A$1:$L$2336,2,0)</f>
        <v>34.56</v>
      </c>
      <c r="G801" s="28">
        <f>VLOOKUP(A801,'Medical Examinations'!$A$1:$L$2336,4,0)</f>
        <v>5.84</v>
      </c>
      <c r="H801" s="30" t="str">
        <f>VLOOKUP(A801,'Medical Examinations'!$A$1:$L$2336,3,0)</f>
        <v>Obesity</v>
      </c>
      <c r="I801" s="30" t="str">
        <f>VLOOKUP(A801,'Medical Examinations'!$A$1:$L$2336,5,0)</f>
        <v>Pre-diabetes</v>
      </c>
      <c r="J801" s="27" t="str">
        <f>VLOOKUP(A801,'Medical Examinations'!$A$1:$L$2336,6,0)</f>
        <v>yes</v>
      </c>
      <c r="K801" s="27" t="str">
        <f>VLOOKUP(A801,'Medical Examinations'!$A$1:$L$2336,7,0)</f>
        <v>No</v>
      </c>
      <c r="L801" s="27">
        <f>VLOOKUP(A801,'Medical Examinations'!$A$1:$L$2336,10,0)</f>
        <v>1</v>
      </c>
      <c r="M801" s="27" t="str">
        <f>VLOOKUP(A801,'Medical Examinations'!$A$1:$L$2336,12,0)</f>
        <v>No</v>
      </c>
      <c r="N801" s="27" t="str">
        <f>VLOOKUP(A801,'Medical Examinations'!$A$1:$L$2336,8,0)</f>
        <v>Yes</v>
      </c>
      <c r="O801" s="29">
        <f>VLOOKUP(A801,'Hospitalisation Details'!$A$1:$T$2344,12,0)</f>
        <v>13044.41</v>
      </c>
      <c r="P801" s="29" t="str">
        <f>VLOOKUP(A801,'Hospitalisation Details'!$A$1:$T$2344,15,0)</f>
        <v>tier - 3</v>
      </c>
      <c r="Q801" s="29" t="str">
        <f>VLOOKUP(A801,'Hospitalisation Details'!$A$1:$T$2344,18,0)</f>
        <v>tier - 1</v>
      </c>
      <c r="R801" s="29" t="str">
        <f>VLOOKUP(A801,'Hospitalisation Details'!$A$1:$T$2344,20,0)</f>
        <v>R1012</v>
      </c>
    </row>
    <row r="802" spans="1:18">
      <c r="A802" t="s">
        <v>1567</v>
      </c>
      <c r="B802" s="22" t="str">
        <f>VLOOKUP(A802,'Customer Names'!A802:$E$2335,4,0)</f>
        <v>Sabadosa</v>
      </c>
      <c r="C802" s="25">
        <f>VLOOKUP(A802,'Hospitalisation Details'!$A$1:$T$2344,9,0)</f>
        <v>22594</v>
      </c>
      <c r="D802" s="26">
        <f>VLOOKUP(A802,'Hospitalisation Details'!$A$1:$T$2344,10,0)</f>
        <v>61</v>
      </c>
      <c r="E802" s="26">
        <f>VLOOKUP(A802,'Hospitalisation Details'!$A$1:$T$2344,11,0)</f>
        <v>0</v>
      </c>
      <c r="F802" s="28">
        <f>VLOOKUP(A802,'Medical Examinations'!$A$1:$L$2336,2,0)</f>
        <v>28.2</v>
      </c>
      <c r="G802" s="28">
        <f>VLOOKUP(A802,'Medical Examinations'!$A$1:$L$2336,4,0)</f>
        <v>7.19</v>
      </c>
      <c r="H802" s="30" t="str">
        <f>VLOOKUP(A802,'Medical Examinations'!$A$1:$L$2336,3,0)</f>
        <v>Overweight</v>
      </c>
      <c r="I802" s="30" t="str">
        <f>VLOOKUP(A802,'Medical Examinations'!$A$1:$L$2336,5,0)</f>
        <v>Diabetes</v>
      </c>
      <c r="J802" s="27" t="str">
        <f>VLOOKUP(A802,'Medical Examinations'!$A$1:$L$2336,6,0)</f>
        <v>yes</v>
      </c>
      <c r="K802" s="27" t="str">
        <f>VLOOKUP(A802,'Medical Examinations'!$A$1:$L$2336,7,0)</f>
        <v>No</v>
      </c>
      <c r="L802" s="27">
        <f>VLOOKUP(A802,'Medical Examinations'!$A$1:$L$2336,10,0)</f>
        <v>2</v>
      </c>
      <c r="M802" s="27" t="str">
        <f>VLOOKUP(A802,'Medical Examinations'!$A$1:$L$2336,12,0)</f>
        <v>No</v>
      </c>
      <c r="N802" s="27" t="str">
        <f>VLOOKUP(A802,'Medical Examinations'!$A$1:$L$2336,8,0)</f>
        <v>No</v>
      </c>
      <c r="O802" s="29">
        <f>VLOOKUP(A802,'Hospitalisation Details'!$A$1:$T$2344,12,0)</f>
        <v>13041.92</v>
      </c>
      <c r="P802" s="29" t="str">
        <f>VLOOKUP(A802,'Hospitalisation Details'!$A$1:$T$2344,15,0)</f>
        <v>tier - 3</v>
      </c>
      <c r="Q802" s="29" t="str">
        <f>VLOOKUP(A802,'Hospitalisation Details'!$A$1:$T$2344,18,0)</f>
        <v>tier - 1</v>
      </c>
      <c r="R802" s="29" t="str">
        <f>VLOOKUP(A802,'Hospitalisation Details'!$A$1:$T$2344,20,0)</f>
        <v>R1011</v>
      </c>
    </row>
    <row r="803" spans="1:18">
      <c r="A803" t="s">
        <v>1566</v>
      </c>
      <c r="B803" s="22" t="str">
        <f>VLOOKUP(A803,'Customer Names'!A803:$E$2335,4,0)</f>
        <v>Casady</v>
      </c>
      <c r="C803" s="25">
        <f>VLOOKUP(A803,'Hospitalisation Details'!$A$1:$T$2344,9,0)</f>
        <v>24050</v>
      </c>
      <c r="D803" s="26">
        <f>VLOOKUP(A803,'Hospitalisation Details'!$A$1:$T$2344,10,0)</f>
        <v>57</v>
      </c>
      <c r="E803" s="26">
        <f>VLOOKUP(A803,'Hospitalisation Details'!$A$1:$T$2344,11,0)</f>
        <v>0</v>
      </c>
      <c r="F803" s="28">
        <f>VLOOKUP(A803,'Medical Examinations'!$A$1:$L$2336,2,0)</f>
        <v>30.43</v>
      </c>
      <c r="G803" s="28">
        <f>VLOOKUP(A803,'Medical Examinations'!$A$1:$L$2336,4,0)</f>
        <v>9.39</v>
      </c>
      <c r="H803" s="30" t="str">
        <f>VLOOKUP(A803,'Medical Examinations'!$A$1:$L$2336,3,0)</f>
        <v>Obesity</v>
      </c>
      <c r="I803" s="30" t="str">
        <f>VLOOKUP(A803,'Medical Examinations'!$A$1:$L$2336,5,0)</f>
        <v>Diabetes</v>
      </c>
      <c r="J803" s="27" t="str">
        <f>VLOOKUP(A803,'Medical Examinations'!$A$1:$L$2336,6,0)</f>
        <v>No</v>
      </c>
      <c r="K803" s="27" t="str">
        <f>VLOOKUP(A803,'Medical Examinations'!$A$1:$L$2336,7,0)</f>
        <v>No</v>
      </c>
      <c r="L803" s="27">
        <f>VLOOKUP(A803,'Medical Examinations'!$A$1:$L$2336,10,0)</f>
        <v>0</v>
      </c>
      <c r="M803" s="27" t="str">
        <f>VLOOKUP(A803,'Medical Examinations'!$A$1:$L$2336,12,0)</f>
        <v>No</v>
      </c>
      <c r="N803" s="27" t="str">
        <f>VLOOKUP(A803,'Medical Examinations'!$A$1:$L$2336,8,0)</f>
        <v>No</v>
      </c>
      <c r="O803" s="29">
        <f>VLOOKUP(A803,'Hospitalisation Details'!$A$1:$T$2344,12,0)</f>
        <v>13023.93</v>
      </c>
      <c r="P803" s="29" t="str">
        <f>VLOOKUP(A803,'Hospitalisation Details'!$A$1:$T$2344,15,0)</f>
        <v>tier - 3</v>
      </c>
      <c r="Q803" s="29" t="str">
        <f>VLOOKUP(A803,'Hospitalisation Details'!$A$1:$T$2344,18,0)</f>
        <v>tier - 2</v>
      </c>
      <c r="R803" s="29" t="str">
        <f>VLOOKUP(A803,'Hospitalisation Details'!$A$1:$T$2344,20,0)</f>
        <v>R1025</v>
      </c>
    </row>
    <row r="804" spans="1:18">
      <c r="A804" t="s">
        <v>1565</v>
      </c>
      <c r="B804" s="22" t="str">
        <f>VLOOKUP(A804,'Customer Names'!A804:$E$2335,4,0)</f>
        <v>Phillips</v>
      </c>
      <c r="C804" s="25">
        <f>VLOOKUP(A804,'Hospitalisation Details'!$A$1:$T$2344,9,0)</f>
        <v>23643</v>
      </c>
      <c r="D804" s="26">
        <f>VLOOKUP(A804,'Hospitalisation Details'!$A$1:$T$2344,10,0)</f>
        <v>58</v>
      </c>
      <c r="E804" s="26">
        <f>VLOOKUP(A804,'Hospitalisation Details'!$A$1:$T$2344,11,0)</f>
        <v>1</v>
      </c>
      <c r="F804" s="28">
        <f>VLOOKUP(A804,'Medical Examinations'!$A$1:$L$2336,2,0)</f>
        <v>32.395000000000003</v>
      </c>
      <c r="G804" s="28">
        <f>VLOOKUP(A804,'Medical Examinations'!$A$1:$L$2336,4,0)</f>
        <v>4.2699999999999996</v>
      </c>
      <c r="H804" s="30" t="str">
        <f>VLOOKUP(A804,'Medical Examinations'!$A$1:$L$2336,3,0)</f>
        <v>Obesity</v>
      </c>
      <c r="I804" s="30" t="str">
        <f>VLOOKUP(A804,'Medical Examinations'!$A$1:$L$2336,5,0)</f>
        <v>Normal</v>
      </c>
      <c r="J804" s="27" t="str">
        <f>VLOOKUP(A804,'Medical Examinations'!$A$1:$L$2336,6,0)</f>
        <v>yes</v>
      </c>
      <c r="K804" s="27" t="str">
        <f>VLOOKUP(A804,'Medical Examinations'!$A$1:$L$2336,7,0)</f>
        <v>No</v>
      </c>
      <c r="L804" s="27">
        <f>VLOOKUP(A804,'Medical Examinations'!$A$1:$L$2336,10,0)</f>
        <v>1</v>
      </c>
      <c r="M804" s="27" t="str">
        <f>VLOOKUP(A804,'Medical Examinations'!$A$1:$L$2336,12,0)</f>
        <v>No</v>
      </c>
      <c r="N804" s="27" t="str">
        <f>VLOOKUP(A804,'Medical Examinations'!$A$1:$L$2336,8,0)</f>
        <v>No</v>
      </c>
      <c r="O804" s="29">
        <f>VLOOKUP(A804,'Hospitalisation Details'!$A$1:$T$2344,12,0)</f>
        <v>13019.16</v>
      </c>
      <c r="P804" s="29" t="str">
        <f>VLOOKUP(A804,'Hospitalisation Details'!$A$1:$T$2344,15,0)</f>
        <v>tier - 3</v>
      </c>
      <c r="Q804" s="29" t="str">
        <f>VLOOKUP(A804,'Hospitalisation Details'!$A$1:$T$2344,18,0)</f>
        <v>tier - 1</v>
      </c>
      <c r="R804" s="29" t="str">
        <f>VLOOKUP(A804,'Hospitalisation Details'!$A$1:$T$2344,20,0)</f>
        <v>R1024</v>
      </c>
    </row>
    <row r="805" spans="1:18">
      <c r="A805" t="s">
        <v>1564</v>
      </c>
      <c r="B805" s="22" t="str">
        <f>VLOOKUP(A805,'Customer Names'!A805:$E$2335,4,0)</f>
        <v>Ahokas</v>
      </c>
      <c r="C805" s="25">
        <f>VLOOKUP(A805,'Hospitalisation Details'!$A$1:$T$2344,9,0)</f>
        <v>22847</v>
      </c>
      <c r="D805" s="26">
        <f>VLOOKUP(A805,'Hospitalisation Details'!$A$1:$T$2344,10,0)</f>
        <v>60</v>
      </c>
      <c r="E805" s="26">
        <f>VLOOKUP(A805,'Hospitalisation Details'!$A$1:$T$2344,11,0)</f>
        <v>0</v>
      </c>
      <c r="F805" s="28">
        <f>VLOOKUP(A805,'Medical Examinations'!$A$1:$L$2336,2,0)</f>
        <v>24.035</v>
      </c>
      <c r="G805" s="28">
        <f>VLOOKUP(A805,'Medical Examinations'!$A$1:$L$2336,4,0)</f>
        <v>11.71</v>
      </c>
      <c r="H805" s="30" t="str">
        <f>VLOOKUP(A805,'Medical Examinations'!$A$1:$L$2336,3,0)</f>
        <v>Normal weight</v>
      </c>
      <c r="I805" s="30" t="str">
        <f>VLOOKUP(A805,'Medical Examinations'!$A$1:$L$2336,5,0)</f>
        <v>Diabetes</v>
      </c>
      <c r="J805" s="27" t="str">
        <f>VLOOKUP(A805,'Medical Examinations'!$A$1:$L$2336,6,0)</f>
        <v>No</v>
      </c>
      <c r="K805" s="27" t="str">
        <f>VLOOKUP(A805,'Medical Examinations'!$A$1:$L$2336,7,0)</f>
        <v>No</v>
      </c>
      <c r="L805" s="27">
        <f>VLOOKUP(A805,'Medical Examinations'!$A$1:$L$2336,10,0)</f>
        <v>0</v>
      </c>
      <c r="M805" s="27" t="str">
        <f>VLOOKUP(A805,'Medical Examinations'!$A$1:$L$2336,12,0)</f>
        <v>No</v>
      </c>
      <c r="N805" s="27" t="str">
        <f>VLOOKUP(A805,'Medical Examinations'!$A$1:$L$2336,8,0)</f>
        <v>No</v>
      </c>
      <c r="O805" s="29">
        <f>VLOOKUP(A805,'Hospitalisation Details'!$A$1:$T$2344,12,0)</f>
        <v>13012.21</v>
      </c>
      <c r="P805" s="29" t="str">
        <f>VLOOKUP(A805,'Hospitalisation Details'!$A$1:$T$2344,15,0)</f>
        <v>tier - 3</v>
      </c>
      <c r="Q805" s="29" t="str">
        <f>VLOOKUP(A805,'Hospitalisation Details'!$A$1:$T$2344,18,0)</f>
        <v>tier - 1</v>
      </c>
      <c r="R805" s="29" t="str">
        <f>VLOOKUP(A805,'Hospitalisation Details'!$A$1:$T$2344,20,0)</f>
        <v>R1012</v>
      </c>
    </row>
    <row r="806" spans="1:18">
      <c r="A806" t="s">
        <v>1563</v>
      </c>
      <c r="B806" s="22" t="str">
        <f>VLOOKUP(A806,'Customer Names'!A806:$E$2335,4,0)</f>
        <v>Hebert</v>
      </c>
      <c r="C806" s="25">
        <f>VLOOKUP(A806,'Hospitalisation Details'!$A$1:$T$2344,9,0)</f>
        <v>26569</v>
      </c>
      <c r="D806" s="26">
        <f>VLOOKUP(A806,'Hospitalisation Details'!$A$1:$T$2344,10,0)</f>
        <v>50</v>
      </c>
      <c r="E806" s="26">
        <f>VLOOKUP(A806,'Hospitalisation Details'!$A$1:$T$2344,11,0)</f>
        <v>0</v>
      </c>
      <c r="F806" s="28">
        <f>VLOOKUP(A806,'Medical Examinations'!$A$1:$L$2336,2,0)</f>
        <v>37.119999999999997</v>
      </c>
      <c r="G806" s="28">
        <f>VLOOKUP(A806,'Medical Examinations'!$A$1:$L$2336,4,0)</f>
        <v>5.29</v>
      </c>
      <c r="H806" s="30" t="str">
        <f>VLOOKUP(A806,'Medical Examinations'!$A$1:$L$2336,3,0)</f>
        <v>Obesity</v>
      </c>
      <c r="I806" s="30" t="str">
        <f>VLOOKUP(A806,'Medical Examinations'!$A$1:$L$2336,5,0)</f>
        <v>Normal</v>
      </c>
      <c r="J806" s="27" t="str">
        <f>VLOOKUP(A806,'Medical Examinations'!$A$1:$L$2336,6,0)</f>
        <v>No</v>
      </c>
      <c r="K806" s="27" t="str">
        <f>VLOOKUP(A806,'Medical Examinations'!$A$1:$L$2336,7,0)</f>
        <v>No</v>
      </c>
      <c r="L806" s="27">
        <f>VLOOKUP(A806,'Medical Examinations'!$A$1:$L$2336,10,0)</f>
        <v>2</v>
      </c>
      <c r="M806" s="27" t="str">
        <f>VLOOKUP(A806,'Medical Examinations'!$A$1:$L$2336,12,0)</f>
        <v>No</v>
      </c>
      <c r="N806" s="27" t="str">
        <f>VLOOKUP(A806,'Medical Examinations'!$A$1:$L$2336,8,0)</f>
        <v>No</v>
      </c>
      <c r="O806" s="29">
        <f>VLOOKUP(A806,'Hospitalisation Details'!$A$1:$T$2344,12,0)</f>
        <v>13010.86</v>
      </c>
      <c r="P806" s="29" t="str">
        <f>VLOOKUP(A806,'Hospitalisation Details'!$A$1:$T$2344,15,0)</f>
        <v>tier - 3</v>
      </c>
      <c r="Q806" s="29" t="str">
        <f>VLOOKUP(A806,'Hospitalisation Details'!$A$1:$T$2344,18,0)</f>
        <v>tier - 2</v>
      </c>
      <c r="R806" s="29" t="str">
        <f>VLOOKUP(A806,'Hospitalisation Details'!$A$1:$T$2344,20,0)</f>
        <v>R1012</v>
      </c>
    </row>
    <row r="807" spans="1:18">
      <c r="A807" t="s">
        <v>1562</v>
      </c>
      <c r="B807" s="22" t="str">
        <f>VLOOKUP(A807,'Customer Names'!A807:$E$2335,4,0)</f>
        <v>Fair</v>
      </c>
      <c r="C807" s="25">
        <f>VLOOKUP(A807,'Hospitalisation Details'!$A$1:$T$2344,9,0)</f>
        <v>25550</v>
      </c>
      <c r="D807" s="26">
        <f>VLOOKUP(A807,'Hospitalisation Details'!$A$1:$T$2344,10,0)</f>
        <v>53</v>
      </c>
      <c r="E807" s="26">
        <f>VLOOKUP(A807,'Hospitalisation Details'!$A$1:$T$2344,11,0)</f>
        <v>0</v>
      </c>
      <c r="F807" s="28">
        <f>VLOOKUP(A807,'Medical Examinations'!$A$1:$L$2336,2,0)</f>
        <v>34.840000000000003</v>
      </c>
      <c r="G807" s="28">
        <f>VLOOKUP(A807,'Medical Examinations'!$A$1:$L$2336,4,0)</f>
        <v>6</v>
      </c>
      <c r="H807" s="30" t="str">
        <f>VLOOKUP(A807,'Medical Examinations'!$A$1:$L$2336,3,0)</f>
        <v>Obesity</v>
      </c>
      <c r="I807" s="30" t="str">
        <f>VLOOKUP(A807,'Medical Examinations'!$A$1:$L$2336,5,0)</f>
        <v>Pre-diabetes</v>
      </c>
      <c r="J807" s="27" t="str">
        <f>VLOOKUP(A807,'Medical Examinations'!$A$1:$L$2336,6,0)</f>
        <v>yes</v>
      </c>
      <c r="K807" s="27" t="str">
        <f>VLOOKUP(A807,'Medical Examinations'!$A$1:$L$2336,7,0)</f>
        <v>No</v>
      </c>
      <c r="L807" s="27">
        <f>VLOOKUP(A807,'Medical Examinations'!$A$1:$L$2336,10,0)</f>
        <v>1</v>
      </c>
      <c r="M807" s="27" t="str">
        <f>VLOOKUP(A807,'Medical Examinations'!$A$1:$L$2336,12,0)</f>
        <v>No</v>
      </c>
      <c r="N807" s="27" t="str">
        <f>VLOOKUP(A807,'Medical Examinations'!$A$1:$L$2336,8,0)</f>
        <v>Yes</v>
      </c>
      <c r="O807" s="29">
        <f>VLOOKUP(A807,'Hospitalisation Details'!$A$1:$T$2344,12,0)</f>
        <v>13008.07</v>
      </c>
      <c r="P807" s="29" t="str">
        <f>VLOOKUP(A807,'Hospitalisation Details'!$A$1:$T$2344,15,0)</f>
        <v>tier - 3</v>
      </c>
      <c r="Q807" s="29" t="str">
        <f>VLOOKUP(A807,'Hospitalisation Details'!$A$1:$T$2344,18,0)</f>
        <v>tier - 3</v>
      </c>
      <c r="R807" s="29" t="str">
        <f>VLOOKUP(A807,'Hospitalisation Details'!$A$1:$T$2344,20,0)</f>
        <v>R1012</v>
      </c>
    </row>
    <row r="808" spans="1:18">
      <c r="A808" t="s">
        <v>1561</v>
      </c>
      <c r="B808" s="22" t="str">
        <f>VLOOKUP(A808,'Customer Names'!A808:$E$2335,4,0)</f>
        <v>Swenson</v>
      </c>
      <c r="C808" s="25">
        <f>VLOOKUP(A808,'Hospitalisation Details'!$A$1:$T$2344,9,0)</f>
        <v>22821</v>
      </c>
      <c r="D808" s="26">
        <f>VLOOKUP(A808,'Hospitalisation Details'!$A$1:$T$2344,10,0)</f>
        <v>60</v>
      </c>
      <c r="E808" s="26">
        <f>VLOOKUP(A808,'Hospitalisation Details'!$A$1:$T$2344,11,0)</f>
        <v>0</v>
      </c>
      <c r="F808" s="28">
        <f>VLOOKUP(A808,'Medical Examinations'!$A$1:$L$2336,2,0)</f>
        <v>29.53</v>
      </c>
      <c r="G808" s="28">
        <f>VLOOKUP(A808,'Medical Examinations'!$A$1:$L$2336,4,0)</f>
        <v>10.64</v>
      </c>
      <c r="H808" s="30" t="str">
        <f>VLOOKUP(A808,'Medical Examinations'!$A$1:$L$2336,3,0)</f>
        <v>Overweight</v>
      </c>
      <c r="I808" s="30" t="str">
        <f>VLOOKUP(A808,'Medical Examinations'!$A$1:$L$2336,5,0)</f>
        <v>Diabetes</v>
      </c>
      <c r="J808" s="27" t="str">
        <f>VLOOKUP(A808,'Medical Examinations'!$A$1:$L$2336,6,0)</f>
        <v>No</v>
      </c>
      <c r="K808" s="27" t="str">
        <f>VLOOKUP(A808,'Medical Examinations'!$A$1:$L$2336,7,0)</f>
        <v>No</v>
      </c>
      <c r="L808" s="27">
        <f>VLOOKUP(A808,'Medical Examinations'!$A$1:$L$2336,10,0)</f>
        <v>0</v>
      </c>
      <c r="M808" s="27" t="str">
        <f>VLOOKUP(A808,'Medical Examinations'!$A$1:$L$2336,12,0)</f>
        <v>No</v>
      </c>
      <c r="N808" s="27" t="str">
        <f>VLOOKUP(A808,'Medical Examinations'!$A$1:$L$2336,8,0)</f>
        <v>No</v>
      </c>
      <c r="O808" s="29">
        <f>VLOOKUP(A808,'Hospitalisation Details'!$A$1:$T$2344,12,0)</f>
        <v>13004.95</v>
      </c>
      <c r="P808" s="29" t="str">
        <f>VLOOKUP(A808,'Hospitalisation Details'!$A$1:$T$2344,15,0)</f>
        <v>tier - 3</v>
      </c>
      <c r="Q808" s="29" t="str">
        <f>VLOOKUP(A808,'Hospitalisation Details'!$A$1:$T$2344,18,0)</f>
        <v>tier - 1</v>
      </c>
      <c r="R808" s="29" t="str">
        <f>VLOOKUP(A808,'Hospitalisation Details'!$A$1:$T$2344,20,0)</f>
        <v>R1012</v>
      </c>
    </row>
    <row r="809" spans="1:18">
      <c r="A809" t="s">
        <v>1560</v>
      </c>
      <c r="B809" s="22" t="str">
        <f>VLOOKUP(A809,'Customer Names'!A809:$E$2335,4,0)</f>
        <v>Revenis</v>
      </c>
      <c r="C809" s="25">
        <f>VLOOKUP(A809,'Hospitalisation Details'!$A$1:$T$2344,9,0)</f>
        <v>29889</v>
      </c>
      <c r="D809" s="26">
        <f>VLOOKUP(A809,'Hospitalisation Details'!$A$1:$T$2344,10,0)</f>
        <v>41</v>
      </c>
      <c r="E809" s="26">
        <f>VLOOKUP(A809,'Hospitalisation Details'!$A$1:$T$2344,11,0)</f>
        <v>1</v>
      </c>
      <c r="F809" s="28">
        <f>VLOOKUP(A809,'Medical Examinations'!$A$1:$L$2336,2,0)</f>
        <v>42.51</v>
      </c>
      <c r="G809" s="28">
        <f>VLOOKUP(A809,'Medical Examinations'!$A$1:$L$2336,4,0)</f>
        <v>8.2100000000000009</v>
      </c>
      <c r="H809" s="30" t="str">
        <f>VLOOKUP(A809,'Medical Examinations'!$A$1:$L$2336,3,0)</f>
        <v>Obesity</v>
      </c>
      <c r="I809" s="30" t="str">
        <f>VLOOKUP(A809,'Medical Examinations'!$A$1:$L$2336,5,0)</f>
        <v>Diabetes</v>
      </c>
      <c r="J809" s="27" t="str">
        <f>VLOOKUP(A809,'Medical Examinations'!$A$1:$L$2336,6,0)</f>
        <v>yes</v>
      </c>
      <c r="K809" s="27" t="str">
        <f>VLOOKUP(A809,'Medical Examinations'!$A$1:$L$2336,7,0)</f>
        <v>No</v>
      </c>
      <c r="L809" s="27">
        <f>VLOOKUP(A809,'Medical Examinations'!$A$1:$L$2336,10,0)</f>
        <v>0</v>
      </c>
      <c r="M809" s="27" t="str">
        <f>VLOOKUP(A809,'Medical Examinations'!$A$1:$L$2336,12,0)</f>
        <v>No</v>
      </c>
      <c r="N809" s="27" t="str">
        <f>VLOOKUP(A809,'Medical Examinations'!$A$1:$L$2336,8,0)</f>
        <v>No</v>
      </c>
      <c r="O809" s="29">
        <f>VLOOKUP(A809,'Hospitalisation Details'!$A$1:$T$2344,12,0)</f>
        <v>13002.91</v>
      </c>
      <c r="P809" s="29" t="str">
        <f>VLOOKUP(A809,'Hospitalisation Details'!$A$1:$T$2344,15,0)</f>
        <v>tier - 3</v>
      </c>
      <c r="Q809" s="29" t="str">
        <f>VLOOKUP(A809,'Hospitalisation Details'!$A$1:$T$2344,18,0)</f>
        <v>tier - 1</v>
      </c>
      <c r="R809" s="29" t="str">
        <f>VLOOKUP(A809,'Hospitalisation Details'!$A$1:$T$2344,20,0)</f>
        <v>R1012</v>
      </c>
    </row>
    <row r="810" spans="1:18">
      <c r="A810" t="s">
        <v>1559</v>
      </c>
      <c r="B810" s="22" t="str">
        <f>VLOOKUP(A810,'Customer Names'!A810:$E$2335,4,0)</f>
        <v>Engnes</v>
      </c>
      <c r="C810" s="25">
        <f>VLOOKUP(A810,'Hospitalisation Details'!$A$1:$T$2344,9,0)</f>
        <v>29186</v>
      </c>
      <c r="D810" s="26">
        <f>VLOOKUP(A810,'Hospitalisation Details'!$A$1:$T$2344,10,0)</f>
        <v>43</v>
      </c>
      <c r="E810" s="26">
        <f>VLOOKUP(A810,'Hospitalisation Details'!$A$1:$T$2344,11,0)</f>
        <v>2</v>
      </c>
      <c r="F810" s="28">
        <f>VLOOKUP(A810,'Medical Examinations'!$A$1:$L$2336,2,0)</f>
        <v>38.14</v>
      </c>
      <c r="G810" s="28">
        <f>VLOOKUP(A810,'Medical Examinations'!$A$1:$L$2336,4,0)</f>
        <v>5.58</v>
      </c>
      <c r="H810" s="30" t="str">
        <f>VLOOKUP(A810,'Medical Examinations'!$A$1:$L$2336,3,0)</f>
        <v>Obesity</v>
      </c>
      <c r="I810" s="30" t="str">
        <f>VLOOKUP(A810,'Medical Examinations'!$A$1:$L$2336,5,0)</f>
        <v>Normal</v>
      </c>
      <c r="J810" s="27" t="str">
        <f>VLOOKUP(A810,'Medical Examinations'!$A$1:$L$2336,6,0)</f>
        <v>No</v>
      </c>
      <c r="K810" s="27" t="str">
        <f>VLOOKUP(A810,'Medical Examinations'!$A$1:$L$2336,7,0)</f>
        <v>No</v>
      </c>
      <c r="L810" s="27">
        <f>VLOOKUP(A810,'Medical Examinations'!$A$1:$L$2336,10,0)</f>
        <v>1</v>
      </c>
      <c r="M810" s="27" t="str">
        <f>VLOOKUP(A810,'Medical Examinations'!$A$1:$L$2336,12,0)</f>
        <v>No</v>
      </c>
      <c r="N810" s="27" t="str">
        <f>VLOOKUP(A810,'Medical Examinations'!$A$1:$L$2336,8,0)</f>
        <v>Yes</v>
      </c>
      <c r="O810" s="29">
        <f>VLOOKUP(A810,'Hospitalisation Details'!$A$1:$T$2344,12,0)</f>
        <v>12994.12</v>
      </c>
      <c r="P810" s="29" t="str">
        <f>VLOOKUP(A810,'Hospitalisation Details'!$A$1:$T$2344,15,0)</f>
        <v>tier - 3</v>
      </c>
      <c r="Q810" s="29" t="str">
        <f>VLOOKUP(A810,'Hospitalisation Details'!$A$1:$T$2344,18,0)</f>
        <v>tier - 2</v>
      </c>
      <c r="R810" s="29" t="str">
        <f>VLOOKUP(A810,'Hospitalisation Details'!$A$1:$T$2344,20,0)</f>
        <v>R1026</v>
      </c>
    </row>
    <row r="811" spans="1:18">
      <c r="A811" t="s">
        <v>1558</v>
      </c>
      <c r="B811" s="22" t="str">
        <f>VLOOKUP(A811,'Customer Names'!A811:$E$2335,4,0)</f>
        <v>Wiltse</v>
      </c>
      <c r="C811" s="25">
        <f>VLOOKUP(A811,'Hospitalisation Details'!$A$1:$T$2344,9,0)</f>
        <v>22248</v>
      </c>
      <c r="D811" s="26">
        <f>VLOOKUP(A811,'Hospitalisation Details'!$A$1:$T$2344,10,0)</f>
        <v>62</v>
      </c>
      <c r="E811" s="26">
        <f>VLOOKUP(A811,'Hospitalisation Details'!$A$1:$T$2344,11,0)</f>
        <v>0</v>
      </c>
      <c r="F811" s="28">
        <f>VLOOKUP(A811,'Medical Examinations'!$A$1:$L$2336,2,0)</f>
        <v>39.93</v>
      </c>
      <c r="G811" s="28">
        <f>VLOOKUP(A811,'Medical Examinations'!$A$1:$L$2336,4,0)</f>
        <v>8.75</v>
      </c>
      <c r="H811" s="30" t="str">
        <f>VLOOKUP(A811,'Medical Examinations'!$A$1:$L$2336,3,0)</f>
        <v>Obesity</v>
      </c>
      <c r="I811" s="30" t="str">
        <f>VLOOKUP(A811,'Medical Examinations'!$A$1:$L$2336,5,0)</f>
        <v>Diabetes</v>
      </c>
      <c r="J811" s="27" t="str">
        <f>VLOOKUP(A811,'Medical Examinations'!$A$1:$L$2336,6,0)</f>
        <v>No</v>
      </c>
      <c r="K811" s="27" t="str">
        <f>VLOOKUP(A811,'Medical Examinations'!$A$1:$L$2336,7,0)</f>
        <v>No</v>
      </c>
      <c r="L811" s="27">
        <f>VLOOKUP(A811,'Medical Examinations'!$A$1:$L$2336,10,0)</f>
        <v>0</v>
      </c>
      <c r="M811" s="27" t="str">
        <f>VLOOKUP(A811,'Medical Examinations'!$A$1:$L$2336,12,0)</f>
        <v>No</v>
      </c>
      <c r="N811" s="27" t="str">
        <f>VLOOKUP(A811,'Medical Examinations'!$A$1:$L$2336,8,0)</f>
        <v>No</v>
      </c>
      <c r="O811" s="29">
        <f>VLOOKUP(A811,'Hospitalisation Details'!$A$1:$T$2344,12,0)</f>
        <v>12982.87</v>
      </c>
      <c r="P811" s="29" t="str">
        <f>VLOOKUP(A811,'Hospitalisation Details'!$A$1:$T$2344,15,0)</f>
        <v>tier - 3</v>
      </c>
      <c r="Q811" s="29" t="str">
        <f>VLOOKUP(A811,'Hospitalisation Details'!$A$1:$T$2344,18,0)</f>
        <v>tier - 1</v>
      </c>
      <c r="R811" s="29" t="str">
        <f>VLOOKUP(A811,'Hospitalisation Details'!$A$1:$T$2344,20,0)</f>
        <v>R1013</v>
      </c>
    </row>
    <row r="812" spans="1:18">
      <c r="A812" t="s">
        <v>1557</v>
      </c>
      <c r="B812" s="22" t="str">
        <f>VLOOKUP(A812,'Customer Names'!A812:$E$2335,4,0)</f>
        <v>Fernandez</v>
      </c>
      <c r="C812" s="25">
        <f>VLOOKUP(A812,'Hospitalisation Details'!$A$1:$T$2344,9,0)</f>
        <v>22182</v>
      </c>
      <c r="D812" s="26">
        <f>VLOOKUP(A812,'Hospitalisation Details'!$A$1:$T$2344,10,0)</f>
        <v>62</v>
      </c>
      <c r="E812" s="26">
        <f>VLOOKUP(A812,'Hospitalisation Details'!$A$1:$T$2344,11,0)</f>
        <v>0</v>
      </c>
      <c r="F812" s="28">
        <f>VLOOKUP(A812,'Medical Examinations'!$A$1:$L$2336,2,0)</f>
        <v>38.83</v>
      </c>
      <c r="G812" s="28">
        <f>VLOOKUP(A812,'Medical Examinations'!$A$1:$L$2336,4,0)</f>
        <v>11.86</v>
      </c>
      <c r="H812" s="30" t="str">
        <f>VLOOKUP(A812,'Medical Examinations'!$A$1:$L$2336,3,0)</f>
        <v>Obesity</v>
      </c>
      <c r="I812" s="30" t="str">
        <f>VLOOKUP(A812,'Medical Examinations'!$A$1:$L$2336,5,0)</f>
        <v>Diabetes</v>
      </c>
      <c r="J812" s="27" t="str">
        <f>VLOOKUP(A812,'Medical Examinations'!$A$1:$L$2336,6,0)</f>
        <v>No</v>
      </c>
      <c r="K812" s="27" t="str">
        <f>VLOOKUP(A812,'Medical Examinations'!$A$1:$L$2336,7,0)</f>
        <v>No</v>
      </c>
      <c r="L812" s="27">
        <f>VLOOKUP(A812,'Medical Examinations'!$A$1:$L$2336,10,0)</f>
        <v>0</v>
      </c>
      <c r="M812" s="27" t="str">
        <f>VLOOKUP(A812,'Medical Examinations'!$A$1:$L$2336,12,0)</f>
        <v>No</v>
      </c>
      <c r="N812" s="27" t="str">
        <f>VLOOKUP(A812,'Medical Examinations'!$A$1:$L$2336,8,0)</f>
        <v>No</v>
      </c>
      <c r="O812" s="29">
        <f>VLOOKUP(A812,'Hospitalisation Details'!$A$1:$T$2344,12,0)</f>
        <v>12981.35</v>
      </c>
      <c r="P812" s="29" t="str">
        <f>VLOOKUP(A812,'Hospitalisation Details'!$A$1:$T$2344,15,0)</f>
        <v>tier - 3</v>
      </c>
      <c r="Q812" s="29" t="str">
        <f>VLOOKUP(A812,'Hospitalisation Details'!$A$1:$T$2344,18,0)</f>
        <v>tier - 3</v>
      </c>
      <c r="R812" s="29" t="str">
        <f>VLOOKUP(A812,'Hospitalisation Details'!$A$1:$T$2344,20,0)</f>
        <v>R1013</v>
      </c>
    </row>
    <row r="813" spans="1:18">
      <c r="A813" t="s">
        <v>1556</v>
      </c>
      <c r="B813" s="22" t="str">
        <f>VLOOKUP(A813,'Customer Names'!A813:$E$2335,4,0)</f>
        <v>Edwards</v>
      </c>
      <c r="C813" s="25">
        <f>VLOOKUP(A813,'Hospitalisation Details'!$A$1:$T$2344,9,0)</f>
        <v>22089</v>
      </c>
      <c r="D813" s="26">
        <f>VLOOKUP(A813,'Hospitalisation Details'!$A$1:$T$2344,10,0)</f>
        <v>62</v>
      </c>
      <c r="E813" s="26">
        <f>VLOOKUP(A813,'Hospitalisation Details'!$A$1:$T$2344,11,0)</f>
        <v>0</v>
      </c>
      <c r="F813" s="28">
        <f>VLOOKUP(A813,'Medical Examinations'!$A$1:$L$2336,2,0)</f>
        <v>37.4</v>
      </c>
      <c r="G813" s="28">
        <f>VLOOKUP(A813,'Medical Examinations'!$A$1:$L$2336,4,0)</f>
        <v>11.46</v>
      </c>
      <c r="H813" s="30" t="str">
        <f>VLOOKUP(A813,'Medical Examinations'!$A$1:$L$2336,3,0)</f>
        <v>Obesity</v>
      </c>
      <c r="I813" s="30" t="str">
        <f>VLOOKUP(A813,'Medical Examinations'!$A$1:$L$2336,5,0)</f>
        <v>Diabetes</v>
      </c>
      <c r="J813" s="27" t="str">
        <f>VLOOKUP(A813,'Medical Examinations'!$A$1:$L$2336,6,0)</f>
        <v>No</v>
      </c>
      <c r="K813" s="27" t="str">
        <f>VLOOKUP(A813,'Medical Examinations'!$A$1:$L$2336,7,0)</f>
        <v>No</v>
      </c>
      <c r="L813" s="27">
        <f>VLOOKUP(A813,'Medical Examinations'!$A$1:$L$2336,10,0)</f>
        <v>0</v>
      </c>
      <c r="M813" s="27" t="str">
        <f>VLOOKUP(A813,'Medical Examinations'!$A$1:$L$2336,12,0)</f>
        <v>No</v>
      </c>
      <c r="N813" s="27" t="str">
        <f>VLOOKUP(A813,'Medical Examinations'!$A$1:$L$2336,8,0)</f>
        <v>No</v>
      </c>
      <c r="O813" s="29">
        <f>VLOOKUP(A813,'Hospitalisation Details'!$A$1:$T$2344,12,0)</f>
        <v>12979.36</v>
      </c>
      <c r="P813" s="29" t="str">
        <f>VLOOKUP(A813,'Hospitalisation Details'!$A$1:$T$2344,15,0)</f>
        <v>tier - 3</v>
      </c>
      <c r="Q813" s="29" t="str">
        <f>VLOOKUP(A813,'Hospitalisation Details'!$A$1:$T$2344,18,0)</f>
        <v>tier - 1</v>
      </c>
      <c r="R813" s="29" t="str">
        <f>VLOOKUP(A813,'Hospitalisation Details'!$A$1:$T$2344,20,0)</f>
        <v>R1011</v>
      </c>
    </row>
    <row r="814" spans="1:18">
      <c r="A814" t="s">
        <v>1555</v>
      </c>
      <c r="B814" s="22" t="str">
        <f>VLOOKUP(A814,'Customer Names'!A814:$E$2335,4,0)</f>
        <v>Pinney</v>
      </c>
      <c r="C814" s="25">
        <f>VLOOKUP(A814,'Hospitalisation Details'!$A$1:$T$2344,9,0)</f>
        <v>22224</v>
      </c>
      <c r="D814" s="26">
        <f>VLOOKUP(A814,'Hospitalisation Details'!$A$1:$T$2344,10,0)</f>
        <v>62</v>
      </c>
      <c r="E814" s="26">
        <f>VLOOKUP(A814,'Hospitalisation Details'!$A$1:$T$2344,11,0)</f>
        <v>0</v>
      </c>
      <c r="F814" s="28">
        <f>VLOOKUP(A814,'Medical Examinations'!$A$1:$L$2336,2,0)</f>
        <v>21.4</v>
      </c>
      <c r="G814" s="28">
        <f>VLOOKUP(A814,'Medical Examinations'!$A$1:$L$2336,4,0)</f>
        <v>9.0299999999999994</v>
      </c>
      <c r="H814" s="30" t="str">
        <f>VLOOKUP(A814,'Medical Examinations'!$A$1:$L$2336,3,0)</f>
        <v>Normal weight</v>
      </c>
      <c r="I814" s="30" t="str">
        <f>VLOOKUP(A814,'Medical Examinations'!$A$1:$L$2336,5,0)</f>
        <v>Diabetes</v>
      </c>
      <c r="J814" s="27" t="str">
        <f>VLOOKUP(A814,'Medical Examinations'!$A$1:$L$2336,6,0)</f>
        <v>No</v>
      </c>
      <c r="K814" s="27" t="str">
        <f>VLOOKUP(A814,'Medical Examinations'!$A$1:$L$2336,7,0)</f>
        <v>No</v>
      </c>
      <c r="L814" s="27">
        <f>VLOOKUP(A814,'Medical Examinations'!$A$1:$L$2336,10,0)</f>
        <v>0</v>
      </c>
      <c r="M814" s="27" t="str">
        <f>VLOOKUP(A814,'Medical Examinations'!$A$1:$L$2336,12,0)</f>
        <v>No</v>
      </c>
      <c r="N814" s="27" t="str">
        <f>VLOOKUP(A814,'Medical Examinations'!$A$1:$L$2336,8,0)</f>
        <v>No</v>
      </c>
      <c r="O814" s="29">
        <f>VLOOKUP(A814,'Hospitalisation Details'!$A$1:$T$2344,12,0)</f>
        <v>12957.12</v>
      </c>
      <c r="P814" s="29" t="str">
        <f>VLOOKUP(A814,'Hospitalisation Details'!$A$1:$T$2344,15,0)</f>
        <v>tier - 3</v>
      </c>
      <c r="Q814" s="29" t="str">
        <f>VLOOKUP(A814,'Hospitalisation Details'!$A$1:$T$2344,18,0)</f>
        <v>tier - 1</v>
      </c>
      <c r="R814" s="29" t="str">
        <f>VLOOKUP(A814,'Hospitalisation Details'!$A$1:$T$2344,20,0)</f>
        <v>R1011</v>
      </c>
    </row>
    <row r="815" spans="1:18">
      <c r="A815" t="s">
        <v>1554</v>
      </c>
      <c r="B815" s="22" t="str">
        <f>VLOOKUP(A815,'Customer Names'!A815:$E$2335,4,0)</f>
        <v>Levy</v>
      </c>
      <c r="C815" s="25">
        <f>VLOOKUP(A815,'Hospitalisation Details'!$A$1:$T$2344,9,0)</f>
        <v>22513</v>
      </c>
      <c r="D815" s="26">
        <f>VLOOKUP(A815,'Hospitalisation Details'!$A$1:$T$2344,10,0)</f>
        <v>61</v>
      </c>
      <c r="E815" s="26">
        <f>VLOOKUP(A815,'Hospitalisation Details'!$A$1:$T$2344,11,0)</f>
        <v>0</v>
      </c>
      <c r="F815" s="28">
        <f>VLOOKUP(A815,'Medical Examinations'!$A$1:$L$2336,2,0)</f>
        <v>38.380000000000003</v>
      </c>
      <c r="G815" s="28">
        <f>VLOOKUP(A815,'Medical Examinations'!$A$1:$L$2336,4,0)</f>
        <v>8.26</v>
      </c>
      <c r="H815" s="30" t="str">
        <f>VLOOKUP(A815,'Medical Examinations'!$A$1:$L$2336,3,0)</f>
        <v>Obesity</v>
      </c>
      <c r="I815" s="30" t="str">
        <f>VLOOKUP(A815,'Medical Examinations'!$A$1:$L$2336,5,0)</f>
        <v>Diabetes</v>
      </c>
      <c r="J815" s="27" t="str">
        <f>VLOOKUP(A815,'Medical Examinations'!$A$1:$L$2336,6,0)</f>
        <v>yes</v>
      </c>
      <c r="K815" s="27" t="str">
        <f>VLOOKUP(A815,'Medical Examinations'!$A$1:$L$2336,7,0)</f>
        <v>No</v>
      </c>
      <c r="L815" s="27">
        <f>VLOOKUP(A815,'Medical Examinations'!$A$1:$L$2336,10,0)</f>
        <v>2</v>
      </c>
      <c r="M815" s="27" t="str">
        <f>VLOOKUP(A815,'Medical Examinations'!$A$1:$L$2336,12,0)</f>
        <v>No</v>
      </c>
      <c r="N815" s="27" t="str">
        <f>VLOOKUP(A815,'Medical Examinations'!$A$1:$L$2336,8,0)</f>
        <v>No</v>
      </c>
      <c r="O815" s="29">
        <f>VLOOKUP(A815,'Hospitalisation Details'!$A$1:$T$2344,12,0)</f>
        <v>12950.07</v>
      </c>
      <c r="P815" s="29" t="str">
        <f>VLOOKUP(A815,'Hospitalisation Details'!$A$1:$T$2344,15,0)</f>
        <v>tier - 3</v>
      </c>
      <c r="Q815" s="29" t="str">
        <f>VLOOKUP(A815,'Hospitalisation Details'!$A$1:$T$2344,18,0)</f>
        <v>tier - 1</v>
      </c>
      <c r="R815" s="29" t="str">
        <f>VLOOKUP(A815,'Hospitalisation Details'!$A$1:$T$2344,20,0)</f>
        <v>R1012</v>
      </c>
    </row>
    <row r="816" spans="1:18">
      <c r="A816" t="s">
        <v>1553</v>
      </c>
      <c r="B816" s="22" t="str">
        <f>VLOOKUP(A816,'Customer Names'!A816:$E$2335,4,0)</f>
        <v>Takeda</v>
      </c>
      <c r="C816" s="25">
        <f>VLOOKUP(A816,'Hospitalisation Details'!$A$1:$T$2344,9,0)</f>
        <v>24463</v>
      </c>
      <c r="D816" s="26">
        <f>VLOOKUP(A816,'Hospitalisation Details'!$A$1:$T$2344,10,0)</f>
        <v>56</v>
      </c>
      <c r="E816" s="26">
        <f>VLOOKUP(A816,'Hospitalisation Details'!$A$1:$T$2344,11,0)</f>
        <v>4</v>
      </c>
      <c r="F816" s="28">
        <f>VLOOKUP(A816,'Medical Examinations'!$A$1:$L$2336,2,0)</f>
        <v>33.659999999999997</v>
      </c>
      <c r="G816" s="28">
        <f>VLOOKUP(A816,'Medical Examinations'!$A$1:$L$2336,4,0)</f>
        <v>5.42</v>
      </c>
      <c r="H816" s="30" t="str">
        <f>VLOOKUP(A816,'Medical Examinations'!$A$1:$L$2336,3,0)</f>
        <v>Obesity</v>
      </c>
      <c r="I816" s="30" t="str">
        <f>VLOOKUP(A816,'Medical Examinations'!$A$1:$L$2336,5,0)</f>
        <v>Normal</v>
      </c>
      <c r="J816" s="27" t="str">
        <f>VLOOKUP(A816,'Medical Examinations'!$A$1:$L$2336,6,0)</f>
        <v>yes</v>
      </c>
      <c r="K816" s="27" t="str">
        <f>VLOOKUP(A816,'Medical Examinations'!$A$1:$L$2336,7,0)</f>
        <v>No</v>
      </c>
      <c r="L816" s="27">
        <f>VLOOKUP(A816,'Medical Examinations'!$A$1:$L$2336,10,0)</f>
        <v>2</v>
      </c>
      <c r="M816" s="27" t="str">
        <f>VLOOKUP(A816,'Medical Examinations'!$A$1:$L$2336,12,0)</f>
        <v>No</v>
      </c>
      <c r="N816" s="27" t="str">
        <f>VLOOKUP(A816,'Medical Examinations'!$A$1:$L$2336,8,0)</f>
        <v>No</v>
      </c>
      <c r="O816" s="29">
        <f>VLOOKUP(A816,'Hospitalisation Details'!$A$1:$T$2344,12,0)</f>
        <v>12949.16</v>
      </c>
      <c r="P816" s="29" t="str">
        <f>VLOOKUP(A816,'Hospitalisation Details'!$A$1:$T$2344,15,0)</f>
        <v>tier - 3</v>
      </c>
      <c r="Q816" s="29" t="str">
        <f>VLOOKUP(A816,'Hospitalisation Details'!$A$1:$T$2344,18,0)</f>
        <v>tier - 3</v>
      </c>
      <c r="R816" s="29" t="str">
        <f>VLOOKUP(A816,'Hospitalisation Details'!$A$1:$T$2344,20,0)</f>
        <v>R1013</v>
      </c>
    </row>
    <row r="817" spans="1:18">
      <c r="A817" t="s">
        <v>1552</v>
      </c>
      <c r="B817" s="22" t="str">
        <f>VLOOKUP(A817,'Customer Names'!A817:$E$2335,4,0)</f>
        <v>Burke</v>
      </c>
      <c r="C817" s="25">
        <f>VLOOKUP(A817,'Hospitalisation Details'!$A$1:$T$2344,9,0)</f>
        <v>23237</v>
      </c>
      <c r="D817" s="26">
        <f>VLOOKUP(A817,'Hospitalisation Details'!$A$1:$T$2344,10,0)</f>
        <v>59</v>
      </c>
      <c r="E817" s="26">
        <f>VLOOKUP(A817,'Hospitalisation Details'!$A$1:$T$2344,11,0)</f>
        <v>2</v>
      </c>
      <c r="F817" s="28">
        <f>VLOOKUP(A817,'Medical Examinations'!$A$1:$L$2336,2,0)</f>
        <v>31.79</v>
      </c>
      <c r="G817" s="28">
        <f>VLOOKUP(A817,'Medical Examinations'!$A$1:$L$2336,4,0)</f>
        <v>11.33</v>
      </c>
      <c r="H817" s="30" t="str">
        <f>VLOOKUP(A817,'Medical Examinations'!$A$1:$L$2336,3,0)</f>
        <v>Obesity</v>
      </c>
      <c r="I817" s="30" t="str">
        <f>VLOOKUP(A817,'Medical Examinations'!$A$1:$L$2336,5,0)</f>
        <v>Diabetes</v>
      </c>
      <c r="J817" s="27" t="str">
        <f>VLOOKUP(A817,'Medical Examinations'!$A$1:$L$2336,6,0)</f>
        <v>yes</v>
      </c>
      <c r="K817" s="27" t="str">
        <f>VLOOKUP(A817,'Medical Examinations'!$A$1:$L$2336,7,0)</f>
        <v>No</v>
      </c>
      <c r="L817" s="27">
        <f>VLOOKUP(A817,'Medical Examinations'!$A$1:$L$2336,10,0)</f>
        <v>1</v>
      </c>
      <c r="M817" s="27" t="str">
        <f>VLOOKUP(A817,'Medical Examinations'!$A$1:$L$2336,12,0)</f>
        <v>No</v>
      </c>
      <c r="N817" s="27" t="str">
        <f>VLOOKUP(A817,'Medical Examinations'!$A$1:$L$2336,8,0)</f>
        <v>Yes</v>
      </c>
      <c r="O817" s="29">
        <f>VLOOKUP(A817,'Hospitalisation Details'!$A$1:$T$2344,12,0)</f>
        <v>12928.79</v>
      </c>
      <c r="P817" s="29" t="str">
        <f>VLOOKUP(A817,'Hospitalisation Details'!$A$1:$T$2344,15,0)</f>
        <v>tier - 3</v>
      </c>
      <c r="Q817" s="29" t="str">
        <f>VLOOKUP(A817,'Hospitalisation Details'!$A$1:$T$2344,18,0)</f>
        <v>tier - 2</v>
      </c>
      <c r="R817" s="29" t="str">
        <f>VLOOKUP(A817,'Hospitalisation Details'!$A$1:$T$2344,20,0)</f>
        <v>R1013</v>
      </c>
    </row>
    <row r="818" spans="1:18">
      <c r="A818" t="s">
        <v>1551</v>
      </c>
      <c r="B818" s="22" t="str">
        <f>VLOOKUP(A818,'Customer Names'!A818:$E$2335,4,0)</f>
        <v>Duarte</v>
      </c>
      <c r="C818" s="25">
        <f>VLOOKUP(A818,'Hospitalisation Details'!$A$1:$T$2344,9,0)</f>
        <v>23255</v>
      </c>
      <c r="D818" s="26">
        <f>VLOOKUP(A818,'Hospitalisation Details'!$A$1:$T$2344,10,0)</f>
        <v>59</v>
      </c>
      <c r="E818" s="26">
        <f>VLOOKUP(A818,'Hospitalisation Details'!$A$1:$T$2344,11,0)</f>
        <v>2</v>
      </c>
      <c r="F818" s="28">
        <f>VLOOKUP(A818,'Medical Examinations'!$A$1:$L$2336,2,0)</f>
        <v>29.7</v>
      </c>
      <c r="G818" s="28">
        <f>VLOOKUP(A818,'Medical Examinations'!$A$1:$L$2336,4,0)</f>
        <v>7.69</v>
      </c>
      <c r="H818" s="30" t="str">
        <f>VLOOKUP(A818,'Medical Examinations'!$A$1:$L$2336,3,0)</f>
        <v>Overweight</v>
      </c>
      <c r="I818" s="30" t="str">
        <f>VLOOKUP(A818,'Medical Examinations'!$A$1:$L$2336,5,0)</f>
        <v>Diabetes</v>
      </c>
      <c r="J818" s="27" t="str">
        <f>VLOOKUP(A818,'Medical Examinations'!$A$1:$L$2336,6,0)</f>
        <v>yes</v>
      </c>
      <c r="K818" s="27" t="str">
        <f>VLOOKUP(A818,'Medical Examinations'!$A$1:$L$2336,7,0)</f>
        <v>No</v>
      </c>
      <c r="L818" s="27">
        <f>VLOOKUP(A818,'Medical Examinations'!$A$1:$L$2336,10,0)</f>
        <v>1</v>
      </c>
      <c r="M818" s="27" t="str">
        <f>VLOOKUP(A818,'Medical Examinations'!$A$1:$L$2336,12,0)</f>
        <v>No</v>
      </c>
      <c r="N818" s="27" t="str">
        <f>VLOOKUP(A818,'Medical Examinations'!$A$1:$L$2336,8,0)</f>
        <v>Yes</v>
      </c>
      <c r="O818" s="29">
        <f>VLOOKUP(A818,'Hospitalisation Details'!$A$1:$T$2344,12,0)</f>
        <v>12925.89</v>
      </c>
      <c r="P818" s="29" t="str">
        <f>VLOOKUP(A818,'Hospitalisation Details'!$A$1:$T$2344,15,0)</f>
        <v>tier - 3</v>
      </c>
      <c r="Q818" s="29" t="str">
        <f>VLOOKUP(A818,'Hospitalisation Details'!$A$1:$T$2344,18,0)</f>
        <v>tier - 2</v>
      </c>
      <c r="R818" s="29" t="str">
        <f>VLOOKUP(A818,'Hospitalisation Details'!$A$1:$T$2344,20,0)</f>
        <v>R1013</v>
      </c>
    </row>
    <row r="819" spans="1:18">
      <c r="A819" t="s">
        <v>1550</v>
      </c>
      <c r="B819" s="22" t="str">
        <f>VLOOKUP(A819,'Customer Names'!A819:$E$2335,4,0)</f>
        <v>Clark</v>
      </c>
      <c r="C819" s="25">
        <f>VLOOKUP(A819,'Hospitalisation Details'!$A$1:$T$2344,9,0)</f>
        <v>23239</v>
      </c>
      <c r="D819" s="26">
        <f>VLOOKUP(A819,'Hospitalisation Details'!$A$1:$T$2344,10,0)</f>
        <v>59</v>
      </c>
      <c r="E819" s="26">
        <f>VLOOKUP(A819,'Hospitalisation Details'!$A$1:$T$2344,11,0)</f>
        <v>1</v>
      </c>
      <c r="F819" s="28">
        <f>VLOOKUP(A819,'Medical Examinations'!$A$1:$L$2336,2,0)</f>
        <v>25.46</v>
      </c>
      <c r="G819" s="28">
        <f>VLOOKUP(A819,'Medical Examinations'!$A$1:$L$2336,4,0)</f>
        <v>8.77</v>
      </c>
      <c r="H819" s="30" t="str">
        <f>VLOOKUP(A819,'Medical Examinations'!$A$1:$L$2336,3,0)</f>
        <v>Overweight</v>
      </c>
      <c r="I819" s="30" t="str">
        <f>VLOOKUP(A819,'Medical Examinations'!$A$1:$L$2336,5,0)</f>
        <v>Diabetes</v>
      </c>
      <c r="J819" s="27" t="str">
        <f>VLOOKUP(A819,'Medical Examinations'!$A$1:$L$2336,6,0)</f>
        <v>yes</v>
      </c>
      <c r="K819" s="27" t="str">
        <f>VLOOKUP(A819,'Medical Examinations'!$A$1:$L$2336,7,0)</f>
        <v>No</v>
      </c>
      <c r="L819" s="27">
        <f>VLOOKUP(A819,'Medical Examinations'!$A$1:$L$2336,10,0)</f>
        <v>1</v>
      </c>
      <c r="M819" s="27" t="str">
        <f>VLOOKUP(A819,'Medical Examinations'!$A$1:$L$2336,12,0)</f>
        <v>No</v>
      </c>
      <c r="N819" s="27" t="str">
        <f>VLOOKUP(A819,'Medical Examinations'!$A$1:$L$2336,8,0)</f>
        <v>Yes</v>
      </c>
      <c r="O819" s="29">
        <f>VLOOKUP(A819,'Hospitalisation Details'!$A$1:$T$2344,12,0)</f>
        <v>12913.99</v>
      </c>
      <c r="P819" s="29" t="str">
        <f>VLOOKUP(A819,'Hospitalisation Details'!$A$1:$T$2344,15,0)</f>
        <v>tier - 3</v>
      </c>
      <c r="Q819" s="29" t="str">
        <f>VLOOKUP(A819,'Hospitalisation Details'!$A$1:$T$2344,18,0)</f>
        <v>tier - 2</v>
      </c>
      <c r="R819" s="29" t="str">
        <f>VLOOKUP(A819,'Hospitalisation Details'!$A$1:$T$2344,20,0)</f>
        <v>R1016</v>
      </c>
    </row>
    <row r="820" spans="1:18">
      <c r="A820" t="s">
        <v>1549</v>
      </c>
      <c r="B820" s="22" t="str">
        <f>VLOOKUP(A820,'Customer Names'!A820:$E$2335,4,0)</f>
        <v>Nice</v>
      </c>
      <c r="C820" s="25">
        <f>VLOOKUP(A820,'Hospitalisation Details'!$A$1:$T$2344,9,0)</f>
        <v>38177</v>
      </c>
      <c r="D820" s="26">
        <f>VLOOKUP(A820,'Hospitalisation Details'!$A$1:$T$2344,10,0)</f>
        <v>18</v>
      </c>
      <c r="E820" s="26">
        <f>VLOOKUP(A820,'Hospitalisation Details'!$A$1:$T$2344,11,0)</f>
        <v>0</v>
      </c>
      <c r="F820" s="28">
        <f>VLOOKUP(A820,'Medical Examinations'!$A$1:$L$2336,2,0)</f>
        <v>39.14</v>
      </c>
      <c r="G820" s="28">
        <f>VLOOKUP(A820,'Medical Examinations'!$A$1:$L$2336,4,0)</f>
        <v>4.91</v>
      </c>
      <c r="H820" s="30" t="str">
        <f>VLOOKUP(A820,'Medical Examinations'!$A$1:$L$2336,3,0)</f>
        <v>Obesity</v>
      </c>
      <c r="I820" s="30" t="str">
        <f>VLOOKUP(A820,'Medical Examinations'!$A$1:$L$2336,5,0)</f>
        <v>Normal</v>
      </c>
      <c r="J820" s="27" t="str">
        <f>VLOOKUP(A820,'Medical Examinations'!$A$1:$L$2336,6,0)</f>
        <v>No</v>
      </c>
      <c r="K820" s="27" t="str">
        <f>VLOOKUP(A820,'Medical Examinations'!$A$1:$L$2336,7,0)</f>
        <v>yes</v>
      </c>
      <c r="L820" s="27">
        <f>VLOOKUP(A820,'Medical Examinations'!$A$1:$L$2336,10,0)</f>
        <v>1</v>
      </c>
      <c r="M820" s="27" t="str">
        <f>VLOOKUP(A820,'Medical Examinations'!$A$1:$L$2336,12,0)</f>
        <v>No</v>
      </c>
      <c r="N820" s="27" t="str">
        <f>VLOOKUP(A820,'Medical Examinations'!$A$1:$L$2336,8,0)</f>
        <v>No</v>
      </c>
      <c r="O820" s="29">
        <f>VLOOKUP(A820,'Hospitalisation Details'!$A$1:$T$2344,12,0)</f>
        <v>12890.06</v>
      </c>
      <c r="P820" s="29" t="str">
        <f>VLOOKUP(A820,'Hospitalisation Details'!$A$1:$T$2344,15,0)</f>
        <v>tier - 3</v>
      </c>
      <c r="Q820" s="29" t="str">
        <f>VLOOKUP(A820,'Hospitalisation Details'!$A$1:$T$2344,18,0)</f>
        <v>tier - 1</v>
      </c>
      <c r="R820" s="29" t="str">
        <f>VLOOKUP(A820,'Hospitalisation Details'!$A$1:$T$2344,20,0)</f>
        <v>R1019</v>
      </c>
    </row>
    <row r="821" spans="1:18">
      <c r="A821" t="s">
        <v>1548</v>
      </c>
      <c r="B821" s="22" t="str">
        <f>VLOOKUP(A821,'Customer Names'!A821:$E$2335,4,0)</f>
        <v>Windler</v>
      </c>
      <c r="C821" s="25">
        <f>VLOOKUP(A821,'Hospitalisation Details'!$A$1:$T$2344,9,0)</f>
        <v>30900</v>
      </c>
      <c r="D821" s="26">
        <f>VLOOKUP(A821,'Hospitalisation Details'!$A$1:$T$2344,10,0)</f>
        <v>38</v>
      </c>
      <c r="E821" s="26">
        <f>VLOOKUP(A821,'Hospitalisation Details'!$A$1:$T$2344,11,0)</f>
        <v>3</v>
      </c>
      <c r="F821" s="28">
        <f>VLOOKUP(A821,'Medical Examinations'!$A$1:$L$2336,2,0)</f>
        <v>41.2</v>
      </c>
      <c r="G821" s="28">
        <f>VLOOKUP(A821,'Medical Examinations'!$A$1:$L$2336,4,0)</f>
        <v>4.95</v>
      </c>
      <c r="H821" s="30" t="str">
        <f>VLOOKUP(A821,'Medical Examinations'!$A$1:$L$2336,3,0)</f>
        <v>Obesity</v>
      </c>
      <c r="I821" s="30" t="str">
        <f>VLOOKUP(A821,'Medical Examinations'!$A$1:$L$2336,5,0)</f>
        <v>Normal</v>
      </c>
      <c r="J821" s="27" t="str">
        <f>VLOOKUP(A821,'Medical Examinations'!$A$1:$L$2336,6,0)</f>
        <v>No</v>
      </c>
      <c r="K821" s="27" t="str">
        <f>VLOOKUP(A821,'Medical Examinations'!$A$1:$L$2336,7,0)</f>
        <v>No</v>
      </c>
      <c r="L821" s="27">
        <f>VLOOKUP(A821,'Medical Examinations'!$A$1:$L$2336,10,0)</f>
        <v>1</v>
      </c>
      <c r="M821" s="27" t="str">
        <f>VLOOKUP(A821,'Medical Examinations'!$A$1:$L$2336,12,0)</f>
        <v>No</v>
      </c>
      <c r="N821" s="27" t="str">
        <f>VLOOKUP(A821,'Medical Examinations'!$A$1:$L$2336,8,0)</f>
        <v>No</v>
      </c>
      <c r="O821" s="29">
        <f>VLOOKUP(A821,'Hospitalisation Details'!$A$1:$T$2344,12,0)</f>
        <v>12870.31</v>
      </c>
      <c r="P821" s="29" t="str">
        <f>VLOOKUP(A821,'Hospitalisation Details'!$A$1:$T$2344,15,0)</f>
        <v>tier - 3</v>
      </c>
      <c r="Q821" s="29" t="str">
        <f>VLOOKUP(A821,'Hospitalisation Details'!$A$1:$T$2344,18,0)</f>
        <v>tier - 3</v>
      </c>
      <c r="R821" s="29" t="str">
        <f>VLOOKUP(A821,'Hospitalisation Details'!$A$1:$T$2344,20,0)</f>
        <v>R1012</v>
      </c>
    </row>
    <row r="822" spans="1:18">
      <c r="A822" t="s">
        <v>1547</v>
      </c>
      <c r="B822" s="22" t="str">
        <f>VLOOKUP(A822,'Customer Names'!A822:$E$2335,4,0)</f>
        <v>Jones</v>
      </c>
      <c r="C822" s="25">
        <f>VLOOKUP(A822,'Hospitalisation Details'!$A$1:$T$2344,9,0)</f>
        <v>23281</v>
      </c>
      <c r="D822" s="26">
        <f>VLOOKUP(A822,'Hospitalisation Details'!$A$1:$T$2344,10,0)</f>
        <v>59</v>
      </c>
      <c r="E822" s="26">
        <f>VLOOKUP(A822,'Hospitalisation Details'!$A$1:$T$2344,11,0)</f>
        <v>0</v>
      </c>
      <c r="F822" s="28">
        <f>VLOOKUP(A822,'Medical Examinations'!$A$1:$L$2336,2,0)</f>
        <v>28.81</v>
      </c>
      <c r="G822" s="28">
        <f>VLOOKUP(A822,'Medical Examinations'!$A$1:$L$2336,4,0)</f>
        <v>10.8</v>
      </c>
      <c r="H822" s="30" t="str">
        <f>VLOOKUP(A822,'Medical Examinations'!$A$1:$L$2336,3,0)</f>
        <v>Overweight</v>
      </c>
      <c r="I822" s="30" t="str">
        <f>VLOOKUP(A822,'Medical Examinations'!$A$1:$L$2336,5,0)</f>
        <v>Diabetes</v>
      </c>
      <c r="J822" s="27" t="str">
        <f>VLOOKUP(A822,'Medical Examinations'!$A$1:$L$2336,6,0)</f>
        <v>yes</v>
      </c>
      <c r="K822" s="27" t="str">
        <f>VLOOKUP(A822,'Medical Examinations'!$A$1:$L$2336,7,0)</f>
        <v>No</v>
      </c>
      <c r="L822" s="27">
        <f>VLOOKUP(A822,'Medical Examinations'!$A$1:$L$2336,10,0)</f>
        <v>1</v>
      </c>
      <c r="M822" s="27" t="str">
        <f>VLOOKUP(A822,'Medical Examinations'!$A$1:$L$2336,12,0)</f>
        <v>No</v>
      </c>
      <c r="N822" s="27" t="str">
        <f>VLOOKUP(A822,'Medical Examinations'!$A$1:$L$2336,8,0)</f>
        <v>Yes</v>
      </c>
      <c r="O822" s="29">
        <f>VLOOKUP(A822,'Hospitalisation Details'!$A$1:$T$2344,12,0)</f>
        <v>12856.84</v>
      </c>
      <c r="P822" s="29" t="str">
        <f>VLOOKUP(A822,'Hospitalisation Details'!$A$1:$T$2344,15,0)</f>
        <v>tier - 3</v>
      </c>
      <c r="Q822" s="29" t="str">
        <f>VLOOKUP(A822,'Hospitalisation Details'!$A$1:$T$2344,18,0)</f>
        <v>tier - 3</v>
      </c>
      <c r="R822" s="29" t="str">
        <f>VLOOKUP(A822,'Hospitalisation Details'!$A$1:$T$2344,20,0)</f>
        <v>R1021</v>
      </c>
    </row>
    <row r="823" spans="1:18">
      <c r="A823" t="s">
        <v>1546</v>
      </c>
      <c r="B823" s="22" t="str">
        <f>VLOOKUP(A823,'Customer Names'!A823:$E$2335,4,0)</f>
        <v>Stevenson</v>
      </c>
      <c r="C823" s="25">
        <f>VLOOKUP(A823,'Hospitalisation Details'!$A$1:$T$2344,9,0)</f>
        <v>26929</v>
      </c>
      <c r="D823" s="26">
        <f>VLOOKUP(A823,'Hospitalisation Details'!$A$1:$T$2344,10,0)</f>
        <v>49</v>
      </c>
      <c r="E823" s="26">
        <f>VLOOKUP(A823,'Hospitalisation Details'!$A$1:$T$2344,11,0)</f>
        <v>0</v>
      </c>
      <c r="F823" s="28">
        <f>VLOOKUP(A823,'Medical Examinations'!$A$1:$L$2336,2,0)</f>
        <v>37.409999999999997</v>
      </c>
      <c r="G823" s="28">
        <f>VLOOKUP(A823,'Medical Examinations'!$A$1:$L$2336,4,0)</f>
        <v>7.21</v>
      </c>
      <c r="H823" s="30" t="str">
        <f>VLOOKUP(A823,'Medical Examinations'!$A$1:$L$2336,3,0)</f>
        <v>Obesity</v>
      </c>
      <c r="I823" s="30" t="str">
        <f>VLOOKUP(A823,'Medical Examinations'!$A$1:$L$2336,5,0)</f>
        <v>Diabetes</v>
      </c>
      <c r="J823" s="27" t="str">
        <f>VLOOKUP(A823,'Medical Examinations'!$A$1:$L$2336,6,0)</f>
        <v>No</v>
      </c>
      <c r="K823" s="27" t="str">
        <f>VLOOKUP(A823,'Medical Examinations'!$A$1:$L$2336,7,0)</f>
        <v>No</v>
      </c>
      <c r="L823" s="27">
        <f>VLOOKUP(A823,'Medical Examinations'!$A$1:$L$2336,10,0)</f>
        <v>2</v>
      </c>
      <c r="M823" s="27" t="str">
        <f>VLOOKUP(A823,'Medical Examinations'!$A$1:$L$2336,12,0)</f>
        <v>No</v>
      </c>
      <c r="N823" s="27" t="str">
        <f>VLOOKUP(A823,'Medical Examinations'!$A$1:$L$2336,8,0)</f>
        <v>No</v>
      </c>
      <c r="O823" s="29">
        <f>VLOOKUP(A823,'Hospitalisation Details'!$A$1:$T$2344,12,0)</f>
        <v>12852.37</v>
      </c>
      <c r="P823" s="29" t="str">
        <f>VLOOKUP(A823,'Hospitalisation Details'!$A$1:$T$2344,15,0)</f>
        <v>tier - 3</v>
      </c>
      <c r="Q823" s="29" t="str">
        <f>VLOOKUP(A823,'Hospitalisation Details'!$A$1:$T$2344,18,0)</f>
        <v>tier - 1</v>
      </c>
      <c r="R823" s="29" t="str">
        <f>VLOOKUP(A823,'Hospitalisation Details'!$A$1:$T$2344,20,0)</f>
        <v>R1012</v>
      </c>
    </row>
    <row r="824" spans="1:18">
      <c r="A824" t="s">
        <v>1545</v>
      </c>
      <c r="B824" s="22" t="str">
        <f>VLOOKUP(A824,'Customer Names'!A824:$E$2335,4,0)</f>
        <v>Humphrey</v>
      </c>
      <c r="C824" s="25">
        <f>VLOOKUP(A824,'Hospitalisation Details'!$A$1:$T$2344,9,0)</f>
        <v>34239</v>
      </c>
      <c r="D824" s="26">
        <f>VLOOKUP(A824,'Hospitalisation Details'!$A$1:$T$2344,10,0)</f>
        <v>29</v>
      </c>
      <c r="E824" s="26">
        <f>VLOOKUP(A824,'Hospitalisation Details'!$A$1:$T$2344,11,0)</f>
        <v>0</v>
      </c>
      <c r="F824" s="28">
        <f>VLOOKUP(A824,'Medical Examinations'!$A$1:$L$2336,2,0)</f>
        <v>52.54</v>
      </c>
      <c r="G824" s="28">
        <f>VLOOKUP(A824,'Medical Examinations'!$A$1:$L$2336,4,0)</f>
        <v>5.12</v>
      </c>
      <c r="H824" s="30" t="str">
        <f>VLOOKUP(A824,'Medical Examinations'!$A$1:$L$2336,3,0)</f>
        <v>Obesity</v>
      </c>
      <c r="I824" s="30" t="str">
        <f>VLOOKUP(A824,'Medical Examinations'!$A$1:$L$2336,5,0)</f>
        <v>Normal</v>
      </c>
      <c r="J824" s="27" t="str">
        <f>VLOOKUP(A824,'Medical Examinations'!$A$1:$L$2336,6,0)</f>
        <v>No</v>
      </c>
      <c r="K824" s="27" t="str">
        <f>VLOOKUP(A824,'Medical Examinations'!$A$1:$L$2336,7,0)</f>
        <v>No</v>
      </c>
      <c r="L824" s="27">
        <f>VLOOKUP(A824,'Medical Examinations'!$A$1:$L$2336,10,0)</f>
        <v>1</v>
      </c>
      <c r="M824" s="27" t="str">
        <f>VLOOKUP(A824,'Medical Examinations'!$A$1:$L$2336,12,0)</f>
        <v>No</v>
      </c>
      <c r="N824" s="27" t="str">
        <f>VLOOKUP(A824,'Medical Examinations'!$A$1:$L$2336,8,0)</f>
        <v>Yes</v>
      </c>
      <c r="O824" s="29">
        <f>VLOOKUP(A824,'Hospitalisation Details'!$A$1:$T$2344,12,0)</f>
        <v>12847.24</v>
      </c>
      <c r="P824" s="29" t="str">
        <f>VLOOKUP(A824,'Hospitalisation Details'!$A$1:$T$2344,15,0)</f>
        <v>tier - 3</v>
      </c>
      <c r="Q824" s="29" t="str">
        <f>VLOOKUP(A824,'Hospitalisation Details'!$A$1:$T$2344,18,0)</f>
        <v>tier - 2</v>
      </c>
      <c r="R824" s="29" t="str">
        <f>VLOOKUP(A824,'Hospitalisation Details'!$A$1:$T$2344,20,0)</f>
        <v>R1012</v>
      </c>
    </row>
    <row r="825" spans="1:18">
      <c r="A825" t="s">
        <v>1544</v>
      </c>
      <c r="B825" s="22" t="str">
        <f>VLOOKUP(A825,'Customer Names'!A825:$E$2335,4,0)</f>
        <v>Nelson</v>
      </c>
      <c r="C825" s="25">
        <f>VLOOKUP(A825,'Hospitalisation Details'!$A$1:$T$2344,9,0)</f>
        <v>38300</v>
      </c>
      <c r="D825" s="26">
        <f>VLOOKUP(A825,'Hospitalisation Details'!$A$1:$T$2344,10,0)</f>
        <v>18</v>
      </c>
      <c r="E825" s="26">
        <f>VLOOKUP(A825,'Hospitalisation Details'!$A$1:$T$2344,11,0)</f>
        <v>2</v>
      </c>
      <c r="F825" s="28">
        <f>VLOOKUP(A825,'Medical Examinations'!$A$1:$L$2336,2,0)</f>
        <v>17.29</v>
      </c>
      <c r="G825" s="28">
        <f>VLOOKUP(A825,'Medical Examinations'!$A$1:$L$2336,4,0)</f>
        <v>4.62</v>
      </c>
      <c r="H825" s="30" t="str">
        <f>VLOOKUP(A825,'Medical Examinations'!$A$1:$L$2336,3,0)</f>
        <v>Underweight</v>
      </c>
      <c r="I825" s="30" t="str">
        <f>VLOOKUP(A825,'Medical Examinations'!$A$1:$L$2336,5,0)</f>
        <v>Normal</v>
      </c>
      <c r="J825" s="27" t="str">
        <f>VLOOKUP(A825,'Medical Examinations'!$A$1:$L$2336,6,0)</f>
        <v>No</v>
      </c>
      <c r="K825" s="27" t="str">
        <f>VLOOKUP(A825,'Medical Examinations'!$A$1:$L$2336,7,0)</f>
        <v>yes</v>
      </c>
      <c r="L825" s="27">
        <f>VLOOKUP(A825,'Medical Examinations'!$A$1:$L$2336,10,0)</f>
        <v>1</v>
      </c>
      <c r="M825" s="27" t="str">
        <f>VLOOKUP(A825,'Medical Examinations'!$A$1:$L$2336,12,0)</f>
        <v>yes</v>
      </c>
      <c r="N825" s="27" t="str">
        <f>VLOOKUP(A825,'Medical Examinations'!$A$1:$L$2336,8,0)</f>
        <v>No</v>
      </c>
      <c r="O825" s="29">
        <f>VLOOKUP(A825,'Hospitalisation Details'!$A$1:$T$2344,12,0)</f>
        <v>12829.46</v>
      </c>
      <c r="P825" s="29" t="str">
        <f>VLOOKUP(A825,'Hospitalisation Details'!$A$1:$T$2344,15,0)</f>
        <v>tier - 3</v>
      </c>
      <c r="Q825" s="29" t="str">
        <f>VLOOKUP(A825,'Hospitalisation Details'!$A$1:$T$2344,18,0)</f>
        <v>tier - 3</v>
      </c>
      <c r="R825" s="29" t="str">
        <f>VLOOKUP(A825,'Hospitalisation Details'!$A$1:$T$2344,20,0)</f>
        <v>R1016</v>
      </c>
    </row>
    <row r="826" spans="1:18">
      <c r="A826" t="s">
        <v>1543</v>
      </c>
      <c r="B826" s="22" t="str">
        <f>VLOOKUP(A826,'Customer Names'!A826:$E$2335,4,0)</f>
        <v>Payne</v>
      </c>
      <c r="C826" s="25">
        <f>VLOOKUP(A826,'Hospitalisation Details'!$A$1:$T$2344,9,0)</f>
        <v>24740</v>
      </c>
      <c r="D826" s="26">
        <f>VLOOKUP(A826,'Hospitalisation Details'!$A$1:$T$2344,10,0)</f>
        <v>55</v>
      </c>
      <c r="E826" s="26">
        <f>VLOOKUP(A826,'Hospitalisation Details'!$A$1:$T$2344,11,0)</f>
        <v>0</v>
      </c>
      <c r="F826" s="28">
        <f>VLOOKUP(A826,'Medical Examinations'!$A$1:$L$2336,2,0)</f>
        <v>31.74</v>
      </c>
      <c r="G826" s="28">
        <f>VLOOKUP(A826,'Medical Examinations'!$A$1:$L$2336,4,0)</f>
        <v>7.68</v>
      </c>
      <c r="H826" s="30" t="str">
        <f>VLOOKUP(A826,'Medical Examinations'!$A$1:$L$2336,3,0)</f>
        <v>Obesity</v>
      </c>
      <c r="I826" s="30" t="str">
        <f>VLOOKUP(A826,'Medical Examinations'!$A$1:$L$2336,5,0)</f>
        <v>Diabetes</v>
      </c>
      <c r="J826" s="27" t="str">
        <f>VLOOKUP(A826,'Medical Examinations'!$A$1:$L$2336,6,0)</f>
        <v>yes</v>
      </c>
      <c r="K826" s="27" t="str">
        <f>VLOOKUP(A826,'Medical Examinations'!$A$1:$L$2336,7,0)</f>
        <v>No</v>
      </c>
      <c r="L826" s="27">
        <f>VLOOKUP(A826,'Medical Examinations'!$A$1:$L$2336,10,0)</f>
        <v>0</v>
      </c>
      <c r="M826" s="27" t="str">
        <f>VLOOKUP(A826,'Medical Examinations'!$A$1:$L$2336,12,0)</f>
        <v>No</v>
      </c>
      <c r="N826" s="27" t="str">
        <f>VLOOKUP(A826,'Medical Examinations'!$A$1:$L$2336,8,0)</f>
        <v>No</v>
      </c>
      <c r="O826" s="29">
        <f>VLOOKUP(A826,'Hospitalisation Details'!$A$1:$T$2344,12,0)</f>
        <v>12823.25</v>
      </c>
      <c r="P826" s="29" t="str">
        <f>VLOOKUP(A826,'Hospitalisation Details'!$A$1:$T$2344,15,0)</f>
        <v>tier - 3</v>
      </c>
      <c r="Q826" s="29" t="str">
        <f>VLOOKUP(A826,'Hospitalisation Details'!$A$1:$T$2344,18,0)</f>
        <v>tier - 3</v>
      </c>
      <c r="R826" s="29" t="str">
        <f>VLOOKUP(A826,'Hospitalisation Details'!$A$1:$T$2344,20,0)</f>
        <v>R1021</v>
      </c>
    </row>
    <row r="827" spans="1:18">
      <c r="A827" t="s">
        <v>1542</v>
      </c>
      <c r="B827" s="22" t="str">
        <f>VLOOKUP(A827,'Customer Names'!A827:$E$2335,4,0)</f>
        <v>Hails</v>
      </c>
      <c r="C827" s="25">
        <f>VLOOKUP(A827,'Hospitalisation Details'!$A$1:$T$2344,9,0)</f>
        <v>23212</v>
      </c>
      <c r="D827" s="26">
        <f>VLOOKUP(A827,'Hospitalisation Details'!$A$1:$T$2344,10,0)</f>
        <v>59</v>
      </c>
      <c r="E827" s="26">
        <f>VLOOKUP(A827,'Hospitalisation Details'!$A$1:$T$2344,11,0)</f>
        <v>0</v>
      </c>
      <c r="F827" s="28">
        <f>VLOOKUP(A827,'Medical Examinations'!$A$1:$L$2336,2,0)</f>
        <v>26.504999999999999</v>
      </c>
      <c r="G827" s="28">
        <f>VLOOKUP(A827,'Medical Examinations'!$A$1:$L$2336,4,0)</f>
        <v>6.79</v>
      </c>
      <c r="H827" s="30" t="str">
        <f>VLOOKUP(A827,'Medical Examinations'!$A$1:$L$2336,3,0)</f>
        <v>Overweight</v>
      </c>
      <c r="I827" s="30" t="str">
        <f>VLOOKUP(A827,'Medical Examinations'!$A$1:$L$2336,5,0)</f>
        <v>Diabetes</v>
      </c>
      <c r="J827" s="27" t="str">
        <f>VLOOKUP(A827,'Medical Examinations'!$A$1:$L$2336,6,0)</f>
        <v>yes</v>
      </c>
      <c r="K827" s="27" t="str">
        <f>VLOOKUP(A827,'Medical Examinations'!$A$1:$L$2336,7,0)</f>
        <v>No</v>
      </c>
      <c r="L827" s="27">
        <f>VLOOKUP(A827,'Medical Examinations'!$A$1:$L$2336,10,0)</f>
        <v>1</v>
      </c>
      <c r="M827" s="27" t="str">
        <f>VLOOKUP(A827,'Medical Examinations'!$A$1:$L$2336,12,0)</f>
        <v>No</v>
      </c>
      <c r="N827" s="27" t="str">
        <f>VLOOKUP(A827,'Medical Examinations'!$A$1:$L$2336,8,0)</f>
        <v>Yes</v>
      </c>
      <c r="O827" s="29">
        <f>VLOOKUP(A827,'Hospitalisation Details'!$A$1:$T$2344,12,0)</f>
        <v>12815.44</v>
      </c>
      <c r="P827" s="29" t="str">
        <f>VLOOKUP(A827,'Hospitalisation Details'!$A$1:$T$2344,15,0)</f>
        <v>tier - 3</v>
      </c>
      <c r="Q827" s="29" t="str">
        <f>VLOOKUP(A827,'Hospitalisation Details'!$A$1:$T$2344,18,0)</f>
        <v>tier - 3</v>
      </c>
      <c r="R827" s="29" t="str">
        <f>VLOOKUP(A827,'Hospitalisation Details'!$A$1:$T$2344,20,0)</f>
        <v>R1024</v>
      </c>
    </row>
    <row r="828" spans="1:18">
      <c r="A828" t="s">
        <v>1541</v>
      </c>
      <c r="B828" s="22" t="str">
        <f>VLOOKUP(A828,'Customer Names'!A828:$E$2335,4,0)</f>
        <v>Proctor</v>
      </c>
      <c r="C828" s="25">
        <f>VLOOKUP(A828,'Hospitalisation Details'!$A$1:$T$2344,9,0)</f>
        <v>28695</v>
      </c>
      <c r="D828" s="26">
        <f>VLOOKUP(A828,'Hospitalisation Details'!$A$1:$T$2344,10,0)</f>
        <v>44</v>
      </c>
      <c r="E828" s="26">
        <f>VLOOKUP(A828,'Hospitalisation Details'!$A$1:$T$2344,11,0)</f>
        <v>0</v>
      </c>
      <c r="F828" s="28">
        <f>VLOOKUP(A828,'Medical Examinations'!$A$1:$L$2336,2,0)</f>
        <v>36.479999999999997</v>
      </c>
      <c r="G828" s="28">
        <f>VLOOKUP(A828,'Medical Examinations'!$A$1:$L$2336,4,0)</f>
        <v>11.09</v>
      </c>
      <c r="H828" s="30" t="str">
        <f>VLOOKUP(A828,'Medical Examinations'!$A$1:$L$2336,3,0)</f>
        <v>Obesity</v>
      </c>
      <c r="I828" s="30" t="str">
        <f>VLOOKUP(A828,'Medical Examinations'!$A$1:$L$2336,5,0)</f>
        <v>Diabetes</v>
      </c>
      <c r="J828" s="27" t="str">
        <f>VLOOKUP(A828,'Medical Examinations'!$A$1:$L$2336,6,0)</f>
        <v>No</v>
      </c>
      <c r="K828" s="27" t="str">
        <f>VLOOKUP(A828,'Medical Examinations'!$A$1:$L$2336,7,0)</f>
        <v>No</v>
      </c>
      <c r="L828" s="27">
        <f>VLOOKUP(A828,'Medical Examinations'!$A$1:$L$2336,10,0)</f>
        <v>0</v>
      </c>
      <c r="M828" s="27" t="str">
        <f>VLOOKUP(A828,'Medical Examinations'!$A$1:$L$2336,12,0)</f>
        <v>No</v>
      </c>
      <c r="N828" s="27" t="str">
        <f>VLOOKUP(A828,'Medical Examinations'!$A$1:$L$2336,8,0)</f>
        <v>No</v>
      </c>
      <c r="O828" s="29">
        <f>VLOOKUP(A828,'Hospitalisation Details'!$A$1:$T$2344,12,0)</f>
        <v>12797.21</v>
      </c>
      <c r="P828" s="29" t="str">
        <f>VLOOKUP(A828,'Hospitalisation Details'!$A$1:$T$2344,15,0)</f>
        <v>tier - 3</v>
      </c>
      <c r="Q828" s="29" t="str">
        <f>VLOOKUP(A828,'Hospitalisation Details'!$A$1:$T$2344,18,0)</f>
        <v>tier - 1</v>
      </c>
      <c r="R828" s="29" t="str">
        <f>VLOOKUP(A828,'Hospitalisation Details'!$A$1:$T$2344,20,0)</f>
        <v>R1024</v>
      </c>
    </row>
    <row r="829" spans="1:18">
      <c r="A829" t="s">
        <v>1540</v>
      </c>
      <c r="B829" s="22" t="str">
        <f>VLOOKUP(A829,'Customer Names'!A829:$E$2335,4,0)</f>
        <v>Ryan</v>
      </c>
      <c r="C829" s="25">
        <f>VLOOKUP(A829,'Hospitalisation Details'!$A$1:$T$2344,9,0)</f>
        <v>30618</v>
      </c>
      <c r="D829" s="26">
        <f>VLOOKUP(A829,'Hospitalisation Details'!$A$1:$T$2344,10,0)</f>
        <v>39</v>
      </c>
      <c r="E829" s="26">
        <f>VLOOKUP(A829,'Hospitalisation Details'!$A$1:$T$2344,11,0)</f>
        <v>3</v>
      </c>
      <c r="F829" s="28">
        <f>VLOOKUP(A829,'Medical Examinations'!$A$1:$L$2336,2,0)</f>
        <v>39.159999999999997</v>
      </c>
      <c r="G829" s="28">
        <f>VLOOKUP(A829,'Medical Examinations'!$A$1:$L$2336,4,0)</f>
        <v>5.24</v>
      </c>
      <c r="H829" s="30" t="str">
        <f>VLOOKUP(A829,'Medical Examinations'!$A$1:$L$2336,3,0)</f>
        <v>Obesity</v>
      </c>
      <c r="I829" s="30" t="str">
        <f>VLOOKUP(A829,'Medical Examinations'!$A$1:$L$2336,5,0)</f>
        <v>Normal</v>
      </c>
      <c r="J829" s="27" t="str">
        <f>VLOOKUP(A829,'Medical Examinations'!$A$1:$L$2336,6,0)</f>
        <v>yes</v>
      </c>
      <c r="K829" s="27" t="str">
        <f>VLOOKUP(A829,'Medical Examinations'!$A$1:$L$2336,7,0)</f>
        <v>No</v>
      </c>
      <c r="L829" s="27">
        <f>VLOOKUP(A829,'Medical Examinations'!$A$1:$L$2336,10,0)</f>
        <v>1</v>
      </c>
      <c r="M829" s="27" t="str">
        <f>VLOOKUP(A829,'Medical Examinations'!$A$1:$L$2336,12,0)</f>
        <v>No</v>
      </c>
      <c r="N829" s="27" t="str">
        <f>VLOOKUP(A829,'Medical Examinations'!$A$1:$L$2336,8,0)</f>
        <v>Yes</v>
      </c>
      <c r="O829" s="29">
        <f>VLOOKUP(A829,'Hospitalisation Details'!$A$1:$T$2344,12,0)</f>
        <v>12788.18</v>
      </c>
      <c r="P829" s="29" t="str">
        <f>VLOOKUP(A829,'Hospitalisation Details'!$A$1:$T$2344,15,0)</f>
        <v>tier - 3</v>
      </c>
      <c r="Q829" s="29" t="str">
        <f>VLOOKUP(A829,'Hospitalisation Details'!$A$1:$T$2344,18,0)</f>
        <v>tier - 1</v>
      </c>
      <c r="R829" s="29" t="str">
        <f>VLOOKUP(A829,'Hospitalisation Details'!$A$1:$T$2344,20,0)</f>
        <v>R1026</v>
      </c>
    </row>
    <row r="830" spans="1:18">
      <c r="A830" t="s">
        <v>1539</v>
      </c>
      <c r="B830" s="22" t="str">
        <f>VLOOKUP(A830,'Customer Names'!A830:$E$2335,4,0)</f>
        <v>Watson</v>
      </c>
      <c r="C830" s="25">
        <f>VLOOKUP(A830,'Hospitalisation Details'!$A$1:$T$2344,9,0)</f>
        <v>23350</v>
      </c>
      <c r="D830" s="26">
        <f>VLOOKUP(A830,'Hospitalisation Details'!$A$1:$T$2344,10,0)</f>
        <v>59</v>
      </c>
      <c r="E830" s="26">
        <f>VLOOKUP(A830,'Hospitalisation Details'!$A$1:$T$2344,11,0)</f>
        <v>0</v>
      </c>
      <c r="F830" s="28">
        <f>VLOOKUP(A830,'Medical Examinations'!$A$1:$L$2336,2,0)</f>
        <v>28.22</v>
      </c>
      <c r="G830" s="28">
        <f>VLOOKUP(A830,'Medical Examinations'!$A$1:$L$2336,4,0)</f>
        <v>7.51</v>
      </c>
      <c r="H830" s="30" t="str">
        <f>VLOOKUP(A830,'Medical Examinations'!$A$1:$L$2336,3,0)</f>
        <v>Overweight</v>
      </c>
      <c r="I830" s="30" t="str">
        <f>VLOOKUP(A830,'Medical Examinations'!$A$1:$L$2336,5,0)</f>
        <v>Diabetes</v>
      </c>
      <c r="J830" s="27" t="str">
        <f>VLOOKUP(A830,'Medical Examinations'!$A$1:$L$2336,6,0)</f>
        <v>yes</v>
      </c>
      <c r="K830" s="27" t="str">
        <f>VLOOKUP(A830,'Medical Examinations'!$A$1:$L$2336,7,0)</f>
        <v>No</v>
      </c>
      <c r="L830" s="27">
        <f>VLOOKUP(A830,'Medical Examinations'!$A$1:$L$2336,10,0)</f>
        <v>1</v>
      </c>
      <c r="M830" s="27" t="str">
        <f>VLOOKUP(A830,'Medical Examinations'!$A$1:$L$2336,12,0)</f>
        <v>No</v>
      </c>
      <c r="N830" s="27" t="str">
        <f>VLOOKUP(A830,'Medical Examinations'!$A$1:$L$2336,8,0)</f>
        <v>Yes</v>
      </c>
      <c r="O830" s="29">
        <f>VLOOKUP(A830,'Hospitalisation Details'!$A$1:$T$2344,12,0)</f>
        <v>12788.03</v>
      </c>
      <c r="P830" s="29" t="str">
        <f>VLOOKUP(A830,'Hospitalisation Details'!$A$1:$T$2344,15,0)</f>
        <v>tier - 3</v>
      </c>
      <c r="Q830" s="29" t="str">
        <f>VLOOKUP(A830,'Hospitalisation Details'!$A$1:$T$2344,18,0)</f>
        <v>tier - 3</v>
      </c>
      <c r="R830" s="29" t="str">
        <f>VLOOKUP(A830,'Hospitalisation Details'!$A$1:$T$2344,20,0)</f>
        <v>R1025</v>
      </c>
    </row>
    <row r="831" spans="1:18">
      <c r="A831" t="s">
        <v>1538</v>
      </c>
      <c r="B831" s="22" t="str">
        <f>VLOOKUP(A831,'Customer Names'!A831:$E$2335,4,0)</f>
        <v>Gresh</v>
      </c>
      <c r="C831" s="25">
        <f>VLOOKUP(A831,'Hospitalisation Details'!$A$1:$T$2344,9,0)</f>
        <v>26579</v>
      </c>
      <c r="D831" s="26">
        <f>VLOOKUP(A831,'Hospitalisation Details'!$A$1:$T$2344,10,0)</f>
        <v>50</v>
      </c>
      <c r="E831" s="26">
        <f>VLOOKUP(A831,'Hospitalisation Details'!$A$1:$T$2344,11,0)</f>
        <v>0</v>
      </c>
      <c r="F831" s="28">
        <f>VLOOKUP(A831,'Medical Examinations'!$A$1:$L$2336,2,0)</f>
        <v>35</v>
      </c>
      <c r="G831" s="28">
        <f>VLOOKUP(A831,'Medical Examinations'!$A$1:$L$2336,4,0)</f>
        <v>4.13</v>
      </c>
      <c r="H831" s="30" t="str">
        <f>VLOOKUP(A831,'Medical Examinations'!$A$1:$L$2336,3,0)</f>
        <v>Obesity</v>
      </c>
      <c r="I831" s="30" t="str">
        <f>VLOOKUP(A831,'Medical Examinations'!$A$1:$L$2336,5,0)</f>
        <v>Normal</v>
      </c>
      <c r="J831" s="27" t="str">
        <f>VLOOKUP(A831,'Medical Examinations'!$A$1:$L$2336,6,0)</f>
        <v>No</v>
      </c>
      <c r="K831" s="27" t="str">
        <f>VLOOKUP(A831,'Medical Examinations'!$A$1:$L$2336,7,0)</f>
        <v>No</v>
      </c>
      <c r="L831" s="27">
        <f>VLOOKUP(A831,'Medical Examinations'!$A$1:$L$2336,10,0)</f>
        <v>2</v>
      </c>
      <c r="M831" s="27" t="str">
        <f>VLOOKUP(A831,'Medical Examinations'!$A$1:$L$2336,12,0)</f>
        <v>No</v>
      </c>
      <c r="N831" s="27" t="str">
        <f>VLOOKUP(A831,'Medical Examinations'!$A$1:$L$2336,8,0)</f>
        <v>No</v>
      </c>
      <c r="O831" s="29">
        <f>VLOOKUP(A831,'Hospitalisation Details'!$A$1:$T$2344,12,0)</f>
        <v>12776.05</v>
      </c>
      <c r="P831" s="29" t="str">
        <f>VLOOKUP(A831,'Hospitalisation Details'!$A$1:$T$2344,15,0)</f>
        <v>tier - 3</v>
      </c>
      <c r="Q831" s="29" t="str">
        <f>VLOOKUP(A831,'Hospitalisation Details'!$A$1:$T$2344,18,0)</f>
        <v>tier - 3</v>
      </c>
      <c r="R831" s="29" t="str">
        <f>VLOOKUP(A831,'Hospitalisation Details'!$A$1:$T$2344,20,0)</f>
        <v>R1026</v>
      </c>
    </row>
    <row r="832" spans="1:18">
      <c r="A832" t="s">
        <v>1537</v>
      </c>
      <c r="B832" s="22" t="str">
        <f>VLOOKUP(A832,'Customer Names'!A832:$E$2335,4,0)</f>
        <v>Anis</v>
      </c>
      <c r="C832" s="25">
        <f>VLOOKUP(A832,'Hospitalisation Details'!$A$1:$T$2344,9,0)</f>
        <v>27662</v>
      </c>
      <c r="D832" s="26">
        <f>VLOOKUP(A832,'Hospitalisation Details'!$A$1:$T$2344,10,0)</f>
        <v>47</v>
      </c>
      <c r="E832" s="26">
        <f>VLOOKUP(A832,'Hospitalisation Details'!$A$1:$T$2344,11,0)</f>
        <v>1</v>
      </c>
      <c r="F832" s="28">
        <f>VLOOKUP(A832,'Medical Examinations'!$A$1:$L$2336,2,0)</f>
        <v>36.24</v>
      </c>
      <c r="G832" s="28">
        <f>VLOOKUP(A832,'Medical Examinations'!$A$1:$L$2336,4,0)</f>
        <v>8.3800000000000008</v>
      </c>
      <c r="H832" s="30" t="str">
        <f>VLOOKUP(A832,'Medical Examinations'!$A$1:$L$2336,3,0)</f>
        <v>Obesity</v>
      </c>
      <c r="I832" s="30" t="str">
        <f>VLOOKUP(A832,'Medical Examinations'!$A$1:$L$2336,5,0)</f>
        <v>Diabetes</v>
      </c>
      <c r="J832" s="27" t="str">
        <f>VLOOKUP(A832,'Medical Examinations'!$A$1:$L$2336,6,0)</f>
        <v>yes</v>
      </c>
      <c r="K832" s="27" t="str">
        <f>VLOOKUP(A832,'Medical Examinations'!$A$1:$L$2336,7,0)</f>
        <v>No</v>
      </c>
      <c r="L832" s="27">
        <f>VLOOKUP(A832,'Medical Examinations'!$A$1:$L$2336,10,0)</f>
        <v>1</v>
      </c>
      <c r="M832" s="27" t="str">
        <f>VLOOKUP(A832,'Medical Examinations'!$A$1:$L$2336,12,0)</f>
        <v>No</v>
      </c>
      <c r="N832" s="27" t="str">
        <f>VLOOKUP(A832,'Medical Examinations'!$A$1:$L$2336,8,0)</f>
        <v>No</v>
      </c>
      <c r="O832" s="29">
        <f>VLOOKUP(A832,'Hospitalisation Details'!$A$1:$T$2344,12,0)</f>
        <v>12770.27</v>
      </c>
      <c r="P832" s="29" t="str">
        <f>VLOOKUP(A832,'Hospitalisation Details'!$A$1:$T$2344,15,0)</f>
        <v>tier - 3</v>
      </c>
      <c r="Q832" s="29" t="str">
        <f>VLOOKUP(A832,'Hospitalisation Details'!$A$1:$T$2344,18,0)</f>
        <v>tier - 3</v>
      </c>
      <c r="R832" s="29" t="str">
        <f>VLOOKUP(A832,'Hospitalisation Details'!$A$1:$T$2344,20,0)</f>
        <v>R1021</v>
      </c>
    </row>
    <row r="833" spans="1:18">
      <c r="A833" t="s">
        <v>1536</v>
      </c>
      <c r="B833" s="22" t="str">
        <f>VLOOKUP(A833,'Customer Names'!A833:$E$2335,4,0)</f>
        <v>Swartz</v>
      </c>
      <c r="C833" s="25">
        <f>VLOOKUP(A833,'Hospitalisation Details'!$A$1:$T$2344,9,0)</f>
        <v>22920</v>
      </c>
      <c r="D833" s="26">
        <f>VLOOKUP(A833,'Hospitalisation Details'!$A$1:$T$2344,10,0)</f>
        <v>60</v>
      </c>
      <c r="E833" s="26">
        <f>VLOOKUP(A833,'Hospitalisation Details'!$A$1:$T$2344,11,0)</f>
        <v>0</v>
      </c>
      <c r="F833" s="28">
        <f>VLOOKUP(A833,'Medical Examinations'!$A$1:$L$2336,2,0)</f>
        <v>36.954999999999998</v>
      </c>
      <c r="G833" s="28">
        <f>VLOOKUP(A833,'Medical Examinations'!$A$1:$L$2336,4,0)</f>
        <v>8.07</v>
      </c>
      <c r="H833" s="30" t="str">
        <f>VLOOKUP(A833,'Medical Examinations'!$A$1:$L$2336,3,0)</f>
        <v>Obesity</v>
      </c>
      <c r="I833" s="30" t="str">
        <f>VLOOKUP(A833,'Medical Examinations'!$A$1:$L$2336,5,0)</f>
        <v>Diabetes</v>
      </c>
      <c r="J833" s="27" t="str">
        <f>VLOOKUP(A833,'Medical Examinations'!$A$1:$L$2336,6,0)</f>
        <v>No</v>
      </c>
      <c r="K833" s="27" t="str">
        <f>VLOOKUP(A833,'Medical Examinations'!$A$1:$L$2336,7,0)</f>
        <v>No</v>
      </c>
      <c r="L833" s="27">
        <f>VLOOKUP(A833,'Medical Examinations'!$A$1:$L$2336,10,0)</f>
        <v>0</v>
      </c>
      <c r="M833" s="27" t="str">
        <f>VLOOKUP(A833,'Medical Examinations'!$A$1:$L$2336,12,0)</f>
        <v>No</v>
      </c>
      <c r="N833" s="27" t="str">
        <f>VLOOKUP(A833,'Medical Examinations'!$A$1:$L$2336,8,0)</f>
        <v>No</v>
      </c>
      <c r="O833" s="29">
        <f>VLOOKUP(A833,'Hospitalisation Details'!$A$1:$T$2344,12,0)</f>
        <v>12741.17</v>
      </c>
      <c r="P833" s="29" t="str">
        <f>VLOOKUP(A833,'Hospitalisation Details'!$A$1:$T$2344,15,0)</f>
        <v>tier - 3</v>
      </c>
      <c r="Q833" s="29" t="str">
        <f>VLOOKUP(A833,'Hospitalisation Details'!$A$1:$T$2344,18,0)</f>
        <v>tier - 1</v>
      </c>
      <c r="R833" s="29" t="str">
        <f>VLOOKUP(A833,'Hospitalisation Details'!$A$1:$T$2344,20,0)</f>
        <v>R1017</v>
      </c>
    </row>
    <row r="834" spans="1:18">
      <c r="A834" t="s">
        <v>1535</v>
      </c>
      <c r="B834" s="22" t="str">
        <f>VLOOKUP(A834,'Customer Names'!A834:$E$2335,4,0)</f>
        <v>Schluneker</v>
      </c>
      <c r="C834" s="25">
        <f>VLOOKUP(A834,'Hospitalisation Details'!$A$1:$T$2344,9,0)</f>
        <v>22891</v>
      </c>
      <c r="D834" s="26">
        <f>VLOOKUP(A834,'Hospitalisation Details'!$A$1:$T$2344,10,0)</f>
        <v>60</v>
      </c>
      <c r="E834" s="26">
        <f>VLOOKUP(A834,'Hospitalisation Details'!$A$1:$T$2344,11,0)</f>
        <v>0</v>
      </c>
      <c r="F834" s="28">
        <f>VLOOKUP(A834,'Medical Examinations'!$A$1:$L$2336,2,0)</f>
        <v>29.64</v>
      </c>
      <c r="G834" s="28">
        <f>VLOOKUP(A834,'Medical Examinations'!$A$1:$L$2336,4,0)</f>
        <v>8.9499999999999993</v>
      </c>
      <c r="H834" s="30" t="str">
        <f>VLOOKUP(A834,'Medical Examinations'!$A$1:$L$2336,3,0)</f>
        <v>Overweight</v>
      </c>
      <c r="I834" s="30" t="str">
        <f>VLOOKUP(A834,'Medical Examinations'!$A$1:$L$2336,5,0)</f>
        <v>Diabetes</v>
      </c>
      <c r="J834" s="27" t="str">
        <f>VLOOKUP(A834,'Medical Examinations'!$A$1:$L$2336,6,0)</f>
        <v>No</v>
      </c>
      <c r="K834" s="27" t="str">
        <f>VLOOKUP(A834,'Medical Examinations'!$A$1:$L$2336,7,0)</f>
        <v>No</v>
      </c>
      <c r="L834" s="27">
        <f>VLOOKUP(A834,'Medical Examinations'!$A$1:$L$2336,10,0)</f>
        <v>0</v>
      </c>
      <c r="M834" s="27" t="str">
        <f>VLOOKUP(A834,'Medical Examinations'!$A$1:$L$2336,12,0)</f>
        <v>No</v>
      </c>
      <c r="N834" s="27" t="str">
        <f>VLOOKUP(A834,'Medical Examinations'!$A$1:$L$2336,8,0)</f>
        <v>No</v>
      </c>
      <c r="O834" s="29">
        <f>VLOOKUP(A834,'Hospitalisation Details'!$A$1:$T$2344,12,0)</f>
        <v>12731</v>
      </c>
      <c r="P834" s="29" t="str">
        <f>VLOOKUP(A834,'Hospitalisation Details'!$A$1:$T$2344,15,0)</f>
        <v>tier - 3</v>
      </c>
      <c r="Q834" s="29" t="str">
        <f>VLOOKUP(A834,'Hospitalisation Details'!$A$1:$T$2344,18,0)</f>
        <v>tier - 3</v>
      </c>
      <c r="R834" s="29" t="str">
        <f>VLOOKUP(A834,'Hospitalisation Details'!$A$1:$T$2344,20,0)</f>
        <v>R1016</v>
      </c>
    </row>
    <row r="835" spans="1:18">
      <c r="A835" t="s">
        <v>1534</v>
      </c>
      <c r="B835" s="22" t="str">
        <f>VLOOKUP(A835,'Customer Names'!A835:$E$2335,4,0)</f>
        <v>Bellemare</v>
      </c>
      <c r="C835" s="25">
        <f>VLOOKUP(A835,'Hospitalisation Details'!$A$1:$T$2344,9,0)</f>
        <v>32341</v>
      </c>
      <c r="D835" s="26">
        <f>VLOOKUP(A835,'Hospitalisation Details'!$A$1:$T$2344,10,0)</f>
        <v>34</v>
      </c>
      <c r="E835" s="26">
        <f>VLOOKUP(A835,'Hospitalisation Details'!$A$1:$T$2344,11,0)</f>
        <v>3</v>
      </c>
      <c r="F835" s="28">
        <f>VLOOKUP(A835,'Medical Examinations'!$A$1:$L$2336,2,0)</f>
        <v>42.74</v>
      </c>
      <c r="G835" s="28">
        <f>VLOOKUP(A835,'Medical Examinations'!$A$1:$L$2336,4,0)</f>
        <v>6.31</v>
      </c>
      <c r="H835" s="30" t="str">
        <f>VLOOKUP(A835,'Medical Examinations'!$A$1:$L$2336,3,0)</f>
        <v>Obesity</v>
      </c>
      <c r="I835" s="30" t="str">
        <f>VLOOKUP(A835,'Medical Examinations'!$A$1:$L$2336,5,0)</f>
        <v>Pre-diabetes</v>
      </c>
      <c r="J835" s="27" t="str">
        <f>VLOOKUP(A835,'Medical Examinations'!$A$1:$L$2336,6,0)</f>
        <v>yes</v>
      </c>
      <c r="K835" s="27" t="str">
        <f>VLOOKUP(A835,'Medical Examinations'!$A$1:$L$2336,7,0)</f>
        <v>No</v>
      </c>
      <c r="L835" s="27">
        <f>VLOOKUP(A835,'Medical Examinations'!$A$1:$L$2336,10,0)</f>
        <v>1</v>
      </c>
      <c r="M835" s="27" t="str">
        <f>VLOOKUP(A835,'Medical Examinations'!$A$1:$L$2336,12,0)</f>
        <v>No</v>
      </c>
      <c r="N835" s="27" t="str">
        <f>VLOOKUP(A835,'Medical Examinations'!$A$1:$L$2336,8,0)</f>
        <v>No</v>
      </c>
      <c r="O835" s="29">
        <f>VLOOKUP(A835,'Hospitalisation Details'!$A$1:$T$2344,12,0)</f>
        <v>12718.21</v>
      </c>
      <c r="P835" s="29" t="str">
        <f>VLOOKUP(A835,'Hospitalisation Details'!$A$1:$T$2344,15,0)</f>
        <v>tier - 3</v>
      </c>
      <c r="Q835" s="29" t="str">
        <f>VLOOKUP(A835,'Hospitalisation Details'!$A$1:$T$2344,18,0)</f>
        <v>tier - 1</v>
      </c>
      <c r="R835" s="29" t="str">
        <f>VLOOKUP(A835,'Hospitalisation Details'!$A$1:$T$2344,20,0)</f>
        <v>R1026</v>
      </c>
    </row>
    <row r="836" spans="1:18">
      <c r="A836" t="s">
        <v>1533</v>
      </c>
      <c r="B836" s="22" t="str">
        <f>VLOOKUP(A836,'Customer Names'!A836:$E$2335,4,0)</f>
        <v>Vitalo</v>
      </c>
      <c r="C836" s="25">
        <f>VLOOKUP(A836,'Hospitalisation Details'!$A$1:$T$2344,9,0)</f>
        <v>25757</v>
      </c>
      <c r="D836" s="26">
        <f>VLOOKUP(A836,'Hospitalisation Details'!$A$1:$T$2344,10,0)</f>
        <v>52</v>
      </c>
      <c r="E836" s="26">
        <f>VLOOKUP(A836,'Hospitalisation Details'!$A$1:$T$2344,11,0)</f>
        <v>0</v>
      </c>
      <c r="F836" s="28">
        <f>VLOOKUP(A836,'Medical Examinations'!$A$1:$L$2336,2,0)</f>
        <v>36.130000000000003</v>
      </c>
      <c r="G836" s="28">
        <f>VLOOKUP(A836,'Medical Examinations'!$A$1:$L$2336,4,0)</f>
        <v>7.19</v>
      </c>
      <c r="H836" s="30" t="str">
        <f>VLOOKUP(A836,'Medical Examinations'!$A$1:$L$2336,3,0)</f>
        <v>Obesity</v>
      </c>
      <c r="I836" s="30" t="str">
        <f>VLOOKUP(A836,'Medical Examinations'!$A$1:$L$2336,5,0)</f>
        <v>Diabetes</v>
      </c>
      <c r="J836" s="27" t="str">
        <f>VLOOKUP(A836,'Medical Examinations'!$A$1:$L$2336,6,0)</f>
        <v>yes</v>
      </c>
      <c r="K836" s="27" t="str">
        <f>VLOOKUP(A836,'Medical Examinations'!$A$1:$L$2336,7,0)</f>
        <v>No</v>
      </c>
      <c r="L836" s="27">
        <f>VLOOKUP(A836,'Medical Examinations'!$A$1:$L$2336,10,0)</f>
        <v>2</v>
      </c>
      <c r="M836" s="27" t="str">
        <f>VLOOKUP(A836,'Medical Examinations'!$A$1:$L$2336,12,0)</f>
        <v>No</v>
      </c>
      <c r="N836" s="27" t="str">
        <f>VLOOKUP(A836,'Medical Examinations'!$A$1:$L$2336,8,0)</f>
        <v>No</v>
      </c>
      <c r="O836" s="29">
        <f>VLOOKUP(A836,'Hospitalisation Details'!$A$1:$T$2344,12,0)</f>
        <v>12713</v>
      </c>
      <c r="P836" s="29" t="str">
        <f>VLOOKUP(A836,'Hospitalisation Details'!$A$1:$T$2344,15,0)</f>
        <v>tier - 3</v>
      </c>
      <c r="Q836" s="29" t="str">
        <f>VLOOKUP(A836,'Hospitalisation Details'!$A$1:$T$2344,18,0)</f>
        <v>tier - 1</v>
      </c>
      <c r="R836" s="29" t="str">
        <f>VLOOKUP(A836,'Hospitalisation Details'!$A$1:$T$2344,20,0)</f>
        <v>R1011</v>
      </c>
    </row>
    <row r="837" spans="1:18">
      <c r="A837" t="s">
        <v>1532</v>
      </c>
      <c r="B837" s="22" t="str">
        <f>VLOOKUP(A837,'Customer Names'!A837:$E$2335,4,0)</f>
        <v>Hamilton</v>
      </c>
      <c r="C837" s="25">
        <f>VLOOKUP(A837,'Hospitalisation Details'!$A$1:$T$2344,9,0)</f>
        <v>23709</v>
      </c>
      <c r="D837" s="26">
        <f>VLOOKUP(A837,'Hospitalisation Details'!$A$1:$T$2344,10,0)</f>
        <v>58</v>
      </c>
      <c r="E837" s="26">
        <f>VLOOKUP(A837,'Hospitalisation Details'!$A$1:$T$2344,11,0)</f>
        <v>0</v>
      </c>
      <c r="F837" s="28">
        <f>VLOOKUP(A837,'Medical Examinations'!$A$1:$L$2336,2,0)</f>
        <v>31.55</v>
      </c>
      <c r="G837" s="28">
        <f>VLOOKUP(A837,'Medical Examinations'!$A$1:$L$2336,4,0)</f>
        <v>6.11</v>
      </c>
      <c r="H837" s="30" t="str">
        <f>VLOOKUP(A837,'Medical Examinations'!$A$1:$L$2336,3,0)</f>
        <v>Obesity</v>
      </c>
      <c r="I837" s="30" t="str">
        <f>VLOOKUP(A837,'Medical Examinations'!$A$1:$L$2336,5,0)</f>
        <v>Pre-diabetes</v>
      </c>
      <c r="J837" s="27" t="str">
        <f>VLOOKUP(A837,'Medical Examinations'!$A$1:$L$2336,6,0)</f>
        <v>yes</v>
      </c>
      <c r="K837" s="27" t="str">
        <f>VLOOKUP(A837,'Medical Examinations'!$A$1:$L$2336,7,0)</f>
        <v>No</v>
      </c>
      <c r="L837" s="27">
        <f>VLOOKUP(A837,'Medical Examinations'!$A$1:$L$2336,10,0)</f>
        <v>1</v>
      </c>
      <c r="M837" s="27" t="str">
        <f>VLOOKUP(A837,'Medical Examinations'!$A$1:$L$2336,12,0)</f>
        <v>No</v>
      </c>
      <c r="N837" s="27" t="str">
        <f>VLOOKUP(A837,'Medical Examinations'!$A$1:$L$2336,8,0)</f>
        <v>No</v>
      </c>
      <c r="O837" s="29">
        <f>VLOOKUP(A837,'Hospitalisation Details'!$A$1:$T$2344,12,0)</f>
        <v>12700.63</v>
      </c>
      <c r="P837" s="29" t="str">
        <f>VLOOKUP(A837,'Hospitalisation Details'!$A$1:$T$2344,15,0)</f>
        <v>tier - 3</v>
      </c>
      <c r="Q837" s="29" t="str">
        <f>VLOOKUP(A837,'Hospitalisation Details'!$A$1:$T$2344,18,0)</f>
        <v>tier - 3</v>
      </c>
      <c r="R837" s="29" t="str">
        <f>VLOOKUP(A837,'Hospitalisation Details'!$A$1:$T$2344,20,0)</f>
        <v>R1011</v>
      </c>
    </row>
    <row r="838" spans="1:18">
      <c r="A838" t="s">
        <v>1531</v>
      </c>
      <c r="B838" s="22" t="str">
        <f>VLOOKUP(A838,'Customer Names'!A838:$E$2335,4,0)</f>
        <v>Marshall</v>
      </c>
      <c r="C838" s="25">
        <f>VLOOKUP(A838,'Hospitalisation Details'!$A$1:$T$2344,9,0)</f>
        <v>33792</v>
      </c>
      <c r="D838" s="26">
        <f>VLOOKUP(A838,'Hospitalisation Details'!$A$1:$T$2344,10,0)</f>
        <v>30</v>
      </c>
      <c r="E838" s="26">
        <f>VLOOKUP(A838,'Hospitalisation Details'!$A$1:$T$2344,11,0)</f>
        <v>0</v>
      </c>
      <c r="F838" s="28">
        <f>VLOOKUP(A838,'Medical Examinations'!$A$1:$L$2336,2,0)</f>
        <v>52.75</v>
      </c>
      <c r="G838" s="28">
        <f>VLOOKUP(A838,'Medical Examinations'!$A$1:$L$2336,4,0)</f>
        <v>6.02</v>
      </c>
      <c r="H838" s="30" t="str">
        <f>VLOOKUP(A838,'Medical Examinations'!$A$1:$L$2336,3,0)</f>
        <v>Obesity</v>
      </c>
      <c r="I838" s="30" t="str">
        <f>VLOOKUP(A838,'Medical Examinations'!$A$1:$L$2336,5,0)</f>
        <v>Pre-diabetes</v>
      </c>
      <c r="J838" s="27" t="str">
        <f>VLOOKUP(A838,'Medical Examinations'!$A$1:$L$2336,6,0)</f>
        <v>No</v>
      </c>
      <c r="K838" s="27" t="str">
        <f>VLOOKUP(A838,'Medical Examinations'!$A$1:$L$2336,7,0)</f>
        <v>No</v>
      </c>
      <c r="L838" s="27">
        <f>VLOOKUP(A838,'Medical Examinations'!$A$1:$L$2336,10,0)</f>
        <v>1</v>
      </c>
      <c r="M838" s="27" t="str">
        <f>VLOOKUP(A838,'Medical Examinations'!$A$1:$L$2336,12,0)</f>
        <v>No</v>
      </c>
      <c r="N838" s="27" t="str">
        <f>VLOOKUP(A838,'Medical Examinations'!$A$1:$L$2336,8,0)</f>
        <v>No</v>
      </c>
      <c r="O838" s="29">
        <f>VLOOKUP(A838,'Hospitalisation Details'!$A$1:$T$2344,12,0)</f>
        <v>12699.56</v>
      </c>
      <c r="P838" s="29" t="str">
        <f>VLOOKUP(A838,'Hospitalisation Details'!$A$1:$T$2344,15,0)</f>
        <v>tier - 3</v>
      </c>
      <c r="Q838" s="29" t="str">
        <f>VLOOKUP(A838,'Hospitalisation Details'!$A$1:$T$2344,18,0)</f>
        <v>tier - 2</v>
      </c>
      <c r="R838" s="29" t="str">
        <f>VLOOKUP(A838,'Hospitalisation Details'!$A$1:$T$2344,20,0)</f>
        <v>R1011</v>
      </c>
    </row>
    <row r="839" spans="1:18">
      <c r="A839" t="s">
        <v>1530</v>
      </c>
      <c r="B839" s="22" t="str">
        <f>VLOOKUP(A839,'Customer Names'!A839:$E$2335,4,0)</f>
        <v>Cale</v>
      </c>
      <c r="C839" s="25">
        <f>VLOOKUP(A839,'Hospitalisation Details'!$A$1:$T$2344,9,0)</f>
        <v>27296</v>
      </c>
      <c r="D839" s="26">
        <f>VLOOKUP(A839,'Hospitalisation Details'!$A$1:$T$2344,10,0)</f>
        <v>48</v>
      </c>
      <c r="E839" s="26">
        <f>VLOOKUP(A839,'Hospitalisation Details'!$A$1:$T$2344,11,0)</f>
        <v>0</v>
      </c>
      <c r="F839" s="28">
        <f>VLOOKUP(A839,'Medical Examinations'!$A$1:$L$2336,2,0)</f>
        <v>36.67</v>
      </c>
      <c r="G839" s="28">
        <f>VLOOKUP(A839,'Medical Examinations'!$A$1:$L$2336,4,0)</f>
        <v>11.86</v>
      </c>
      <c r="H839" s="30" t="str">
        <f>VLOOKUP(A839,'Medical Examinations'!$A$1:$L$2336,3,0)</f>
        <v>Obesity</v>
      </c>
      <c r="I839" s="30" t="str">
        <f>VLOOKUP(A839,'Medical Examinations'!$A$1:$L$2336,5,0)</f>
        <v>Diabetes</v>
      </c>
      <c r="J839" s="27" t="str">
        <f>VLOOKUP(A839,'Medical Examinations'!$A$1:$L$2336,6,0)</f>
        <v>No</v>
      </c>
      <c r="K839" s="27" t="str">
        <f>VLOOKUP(A839,'Medical Examinations'!$A$1:$L$2336,7,0)</f>
        <v>No</v>
      </c>
      <c r="L839" s="27">
        <f>VLOOKUP(A839,'Medical Examinations'!$A$1:$L$2336,10,0)</f>
        <v>0</v>
      </c>
      <c r="M839" s="27" t="str">
        <f>VLOOKUP(A839,'Medical Examinations'!$A$1:$L$2336,12,0)</f>
        <v>No</v>
      </c>
      <c r="N839" s="27" t="str">
        <f>VLOOKUP(A839,'Medical Examinations'!$A$1:$L$2336,8,0)</f>
        <v>No</v>
      </c>
      <c r="O839" s="29">
        <f>VLOOKUP(A839,'Hospitalisation Details'!$A$1:$T$2344,12,0)</f>
        <v>12697.48</v>
      </c>
      <c r="P839" s="29" t="str">
        <f>VLOOKUP(A839,'Hospitalisation Details'!$A$1:$T$2344,15,0)</f>
        <v>tier - 3</v>
      </c>
      <c r="Q839" s="29" t="str">
        <f>VLOOKUP(A839,'Hospitalisation Details'!$A$1:$T$2344,18,0)</f>
        <v>tier - 3</v>
      </c>
      <c r="R839" s="29" t="str">
        <f>VLOOKUP(A839,'Hospitalisation Details'!$A$1:$T$2344,20,0)</f>
        <v>R1021</v>
      </c>
    </row>
    <row r="840" spans="1:18">
      <c r="A840" t="s">
        <v>1529</v>
      </c>
      <c r="B840" s="22" t="str">
        <f>VLOOKUP(A840,'Customer Names'!A840:$E$2335,4,0)</f>
        <v>Pittaway</v>
      </c>
      <c r="C840" s="25">
        <f>VLOOKUP(A840,'Hospitalisation Details'!$A$1:$T$2344,9,0)</f>
        <v>22885</v>
      </c>
      <c r="D840" s="26">
        <f>VLOOKUP(A840,'Hospitalisation Details'!$A$1:$T$2344,10,0)</f>
        <v>60</v>
      </c>
      <c r="E840" s="26">
        <f>VLOOKUP(A840,'Hospitalisation Details'!$A$1:$T$2344,11,0)</f>
        <v>0</v>
      </c>
      <c r="F840" s="28">
        <f>VLOOKUP(A840,'Medical Examinations'!$A$1:$L$2336,2,0)</f>
        <v>38.06</v>
      </c>
      <c r="G840" s="28">
        <f>VLOOKUP(A840,'Medical Examinations'!$A$1:$L$2336,4,0)</f>
        <v>8.25</v>
      </c>
      <c r="H840" s="30" t="str">
        <f>VLOOKUP(A840,'Medical Examinations'!$A$1:$L$2336,3,0)</f>
        <v>Obesity</v>
      </c>
      <c r="I840" s="30" t="str">
        <f>VLOOKUP(A840,'Medical Examinations'!$A$1:$L$2336,5,0)</f>
        <v>Diabetes</v>
      </c>
      <c r="J840" s="27" t="str">
        <f>VLOOKUP(A840,'Medical Examinations'!$A$1:$L$2336,6,0)</f>
        <v>No</v>
      </c>
      <c r="K840" s="27" t="str">
        <f>VLOOKUP(A840,'Medical Examinations'!$A$1:$L$2336,7,0)</f>
        <v>No</v>
      </c>
      <c r="L840" s="27">
        <f>VLOOKUP(A840,'Medical Examinations'!$A$1:$L$2336,10,0)</f>
        <v>0</v>
      </c>
      <c r="M840" s="27" t="str">
        <f>VLOOKUP(A840,'Medical Examinations'!$A$1:$L$2336,12,0)</f>
        <v>No</v>
      </c>
      <c r="N840" s="27" t="str">
        <f>VLOOKUP(A840,'Medical Examinations'!$A$1:$L$2336,8,0)</f>
        <v>No</v>
      </c>
      <c r="O840" s="29">
        <f>VLOOKUP(A840,'Hospitalisation Details'!$A$1:$T$2344,12,0)</f>
        <v>12648.7</v>
      </c>
      <c r="P840" s="29" t="str">
        <f>VLOOKUP(A840,'Hospitalisation Details'!$A$1:$T$2344,15,0)</f>
        <v>tier - 3</v>
      </c>
      <c r="Q840" s="29" t="str">
        <f>VLOOKUP(A840,'Hospitalisation Details'!$A$1:$T$2344,18,0)</f>
        <v>tier - 2</v>
      </c>
      <c r="R840" s="29" t="str">
        <f>VLOOKUP(A840,'Hospitalisation Details'!$A$1:$T$2344,20,0)</f>
        <v>R1013</v>
      </c>
    </row>
    <row r="841" spans="1:18">
      <c r="A841" t="s">
        <v>1528</v>
      </c>
      <c r="B841" s="22" t="str">
        <f>VLOOKUP(A841,'Customer Names'!A841:$E$2335,4,0)</f>
        <v>Bill</v>
      </c>
      <c r="C841" s="25">
        <f>VLOOKUP(A841,'Hospitalisation Details'!$A$1:$T$2344,9,0)</f>
        <v>23999</v>
      </c>
      <c r="D841" s="26">
        <f>VLOOKUP(A841,'Hospitalisation Details'!$A$1:$T$2344,10,0)</f>
        <v>57</v>
      </c>
      <c r="E841" s="26">
        <f>VLOOKUP(A841,'Hospitalisation Details'!$A$1:$T$2344,11,0)</f>
        <v>2</v>
      </c>
      <c r="F841" s="28">
        <f>VLOOKUP(A841,'Medical Examinations'!$A$1:$L$2336,2,0)</f>
        <v>38</v>
      </c>
      <c r="G841" s="28">
        <f>VLOOKUP(A841,'Medical Examinations'!$A$1:$L$2336,4,0)</f>
        <v>8.1300000000000008</v>
      </c>
      <c r="H841" s="30" t="str">
        <f>VLOOKUP(A841,'Medical Examinations'!$A$1:$L$2336,3,0)</f>
        <v>Obesity</v>
      </c>
      <c r="I841" s="30" t="str">
        <f>VLOOKUP(A841,'Medical Examinations'!$A$1:$L$2336,5,0)</f>
        <v>Diabetes</v>
      </c>
      <c r="J841" s="27" t="str">
        <f>VLOOKUP(A841,'Medical Examinations'!$A$1:$L$2336,6,0)</f>
        <v>No</v>
      </c>
      <c r="K841" s="27" t="str">
        <f>VLOOKUP(A841,'Medical Examinations'!$A$1:$L$2336,7,0)</f>
        <v>No</v>
      </c>
      <c r="L841" s="27">
        <f>VLOOKUP(A841,'Medical Examinations'!$A$1:$L$2336,10,0)</f>
        <v>0</v>
      </c>
      <c r="M841" s="27" t="str">
        <f>VLOOKUP(A841,'Medical Examinations'!$A$1:$L$2336,12,0)</f>
        <v>No</v>
      </c>
      <c r="N841" s="27" t="str">
        <f>VLOOKUP(A841,'Medical Examinations'!$A$1:$L$2336,8,0)</f>
        <v>No</v>
      </c>
      <c r="O841" s="29">
        <f>VLOOKUP(A841,'Hospitalisation Details'!$A$1:$T$2344,12,0)</f>
        <v>12646.21</v>
      </c>
      <c r="P841" s="29" t="str">
        <f>VLOOKUP(A841,'Hospitalisation Details'!$A$1:$T$2344,15,0)</f>
        <v>tier - 3</v>
      </c>
      <c r="Q841" s="29" t="str">
        <f>VLOOKUP(A841,'Hospitalisation Details'!$A$1:$T$2344,18,0)</f>
        <v>tier - 2</v>
      </c>
      <c r="R841" s="29" t="str">
        <f>VLOOKUP(A841,'Hospitalisation Details'!$A$1:$T$2344,20,0)</f>
        <v>R1011</v>
      </c>
    </row>
    <row r="842" spans="1:18">
      <c r="A842" t="s">
        <v>1527</v>
      </c>
      <c r="B842" s="22" t="str">
        <f>VLOOKUP(A842,'Customer Names'!A842:$E$2335,4,0)</f>
        <v>Antrim</v>
      </c>
      <c r="C842" s="25">
        <f>VLOOKUP(A842,'Hospitalisation Details'!$A$1:$T$2344,9,0)</f>
        <v>22838</v>
      </c>
      <c r="D842" s="26">
        <f>VLOOKUP(A842,'Hospitalisation Details'!$A$1:$T$2344,10,0)</f>
        <v>60</v>
      </c>
      <c r="E842" s="26">
        <f>VLOOKUP(A842,'Hospitalisation Details'!$A$1:$T$2344,11,0)</f>
        <v>0</v>
      </c>
      <c r="F842" s="28">
        <f>VLOOKUP(A842,'Medical Examinations'!$A$1:$L$2336,2,0)</f>
        <v>35.1</v>
      </c>
      <c r="G842" s="28">
        <f>VLOOKUP(A842,'Medical Examinations'!$A$1:$L$2336,4,0)</f>
        <v>10.1</v>
      </c>
      <c r="H842" s="30" t="str">
        <f>VLOOKUP(A842,'Medical Examinations'!$A$1:$L$2336,3,0)</f>
        <v>Obesity</v>
      </c>
      <c r="I842" s="30" t="str">
        <f>VLOOKUP(A842,'Medical Examinations'!$A$1:$L$2336,5,0)</f>
        <v>Diabetes</v>
      </c>
      <c r="J842" s="27" t="str">
        <f>VLOOKUP(A842,'Medical Examinations'!$A$1:$L$2336,6,0)</f>
        <v>No</v>
      </c>
      <c r="K842" s="27" t="str">
        <f>VLOOKUP(A842,'Medical Examinations'!$A$1:$L$2336,7,0)</f>
        <v>No</v>
      </c>
      <c r="L842" s="27">
        <f>VLOOKUP(A842,'Medical Examinations'!$A$1:$L$2336,10,0)</f>
        <v>0</v>
      </c>
      <c r="M842" s="27" t="str">
        <f>VLOOKUP(A842,'Medical Examinations'!$A$1:$L$2336,12,0)</f>
        <v>No</v>
      </c>
      <c r="N842" s="27" t="str">
        <f>VLOOKUP(A842,'Medical Examinations'!$A$1:$L$2336,8,0)</f>
        <v>No</v>
      </c>
      <c r="O842" s="29">
        <f>VLOOKUP(A842,'Hospitalisation Details'!$A$1:$T$2344,12,0)</f>
        <v>12644.59</v>
      </c>
      <c r="P842" s="29" t="str">
        <f>VLOOKUP(A842,'Hospitalisation Details'!$A$1:$T$2344,15,0)</f>
        <v>tier - 3</v>
      </c>
      <c r="Q842" s="29" t="str">
        <f>VLOOKUP(A842,'Hospitalisation Details'!$A$1:$T$2344,18,0)</f>
        <v>tier - 2</v>
      </c>
      <c r="R842" s="29" t="str">
        <f>VLOOKUP(A842,'Hospitalisation Details'!$A$1:$T$2344,20,0)</f>
        <v>R1011</v>
      </c>
    </row>
    <row r="843" spans="1:18">
      <c r="A843" t="s">
        <v>1526</v>
      </c>
      <c r="B843" s="22" t="str">
        <f>VLOOKUP(A843,'Customer Names'!A843:$E$2335,4,0)</f>
        <v>Doolittle-Crider</v>
      </c>
      <c r="C843" s="25">
        <f>VLOOKUP(A843,'Hospitalisation Details'!$A$1:$T$2344,9,0)</f>
        <v>24458</v>
      </c>
      <c r="D843" s="26">
        <f>VLOOKUP(A843,'Hospitalisation Details'!$A$1:$T$2344,10,0)</f>
        <v>56</v>
      </c>
      <c r="E843" s="26">
        <f>VLOOKUP(A843,'Hospitalisation Details'!$A$1:$T$2344,11,0)</f>
        <v>2</v>
      </c>
      <c r="F843" s="28">
        <f>VLOOKUP(A843,'Medical Examinations'!$A$1:$L$2336,2,0)</f>
        <v>33.82</v>
      </c>
      <c r="G843" s="28">
        <f>VLOOKUP(A843,'Medical Examinations'!$A$1:$L$2336,4,0)</f>
        <v>5.89</v>
      </c>
      <c r="H843" s="30" t="str">
        <f>VLOOKUP(A843,'Medical Examinations'!$A$1:$L$2336,3,0)</f>
        <v>Obesity</v>
      </c>
      <c r="I843" s="30" t="str">
        <f>VLOOKUP(A843,'Medical Examinations'!$A$1:$L$2336,5,0)</f>
        <v>Pre-diabetes</v>
      </c>
      <c r="J843" s="27" t="str">
        <f>VLOOKUP(A843,'Medical Examinations'!$A$1:$L$2336,6,0)</f>
        <v>yes</v>
      </c>
      <c r="K843" s="27" t="str">
        <f>VLOOKUP(A843,'Medical Examinations'!$A$1:$L$2336,7,0)</f>
        <v>No</v>
      </c>
      <c r="L843" s="27">
        <f>VLOOKUP(A843,'Medical Examinations'!$A$1:$L$2336,10,0)</f>
        <v>2</v>
      </c>
      <c r="M843" s="27" t="str">
        <f>VLOOKUP(A843,'Medical Examinations'!$A$1:$L$2336,12,0)</f>
        <v>No</v>
      </c>
      <c r="N843" s="27" t="str">
        <f>VLOOKUP(A843,'Medical Examinations'!$A$1:$L$2336,8,0)</f>
        <v>No</v>
      </c>
      <c r="O843" s="29">
        <f>VLOOKUP(A843,'Hospitalisation Details'!$A$1:$T$2344,12,0)</f>
        <v>12643.38</v>
      </c>
      <c r="P843" s="29" t="str">
        <f>VLOOKUP(A843,'Hospitalisation Details'!$A$1:$T$2344,15,0)</f>
        <v>tier - 3</v>
      </c>
      <c r="Q843" s="29" t="str">
        <f>VLOOKUP(A843,'Hospitalisation Details'!$A$1:$T$2344,18,0)</f>
        <v>tier - 1</v>
      </c>
      <c r="R843" s="29" t="str">
        <f>VLOOKUP(A843,'Hospitalisation Details'!$A$1:$T$2344,20,0)</f>
        <v>R1012</v>
      </c>
    </row>
    <row r="844" spans="1:18">
      <c r="A844" t="s">
        <v>1525</v>
      </c>
      <c r="B844" s="22" t="str">
        <f>VLOOKUP(A844,'Customer Names'!A844:$E$2335,4,0)</f>
        <v>Ruhlman</v>
      </c>
      <c r="C844" s="25">
        <f>VLOOKUP(A844,'Hospitalisation Details'!$A$1:$T$2344,9,0)</f>
        <v>26547</v>
      </c>
      <c r="D844" s="26">
        <f>VLOOKUP(A844,'Hospitalisation Details'!$A$1:$T$2344,10,0)</f>
        <v>50</v>
      </c>
      <c r="E844" s="26">
        <f>VLOOKUP(A844,'Hospitalisation Details'!$A$1:$T$2344,11,0)</f>
        <v>0</v>
      </c>
      <c r="F844" s="28">
        <f>VLOOKUP(A844,'Medical Examinations'!$A$1:$L$2336,2,0)</f>
        <v>37.43</v>
      </c>
      <c r="G844" s="28">
        <f>VLOOKUP(A844,'Medical Examinations'!$A$1:$L$2336,4,0)</f>
        <v>4.97</v>
      </c>
      <c r="H844" s="30" t="str">
        <f>VLOOKUP(A844,'Medical Examinations'!$A$1:$L$2336,3,0)</f>
        <v>Obesity</v>
      </c>
      <c r="I844" s="30" t="str">
        <f>VLOOKUP(A844,'Medical Examinations'!$A$1:$L$2336,5,0)</f>
        <v>Normal</v>
      </c>
      <c r="J844" s="27" t="str">
        <f>VLOOKUP(A844,'Medical Examinations'!$A$1:$L$2336,6,0)</f>
        <v>No</v>
      </c>
      <c r="K844" s="27" t="str">
        <f>VLOOKUP(A844,'Medical Examinations'!$A$1:$L$2336,7,0)</f>
        <v>No</v>
      </c>
      <c r="L844" s="27">
        <f>VLOOKUP(A844,'Medical Examinations'!$A$1:$L$2336,10,0)</f>
        <v>2</v>
      </c>
      <c r="M844" s="27" t="str">
        <f>VLOOKUP(A844,'Medical Examinations'!$A$1:$L$2336,12,0)</f>
        <v>No</v>
      </c>
      <c r="N844" s="27" t="str">
        <f>VLOOKUP(A844,'Medical Examinations'!$A$1:$L$2336,8,0)</f>
        <v>No</v>
      </c>
      <c r="O844" s="29">
        <f>VLOOKUP(A844,'Hospitalisation Details'!$A$1:$T$2344,12,0)</f>
        <v>12640.24</v>
      </c>
      <c r="P844" s="29" t="str">
        <f>VLOOKUP(A844,'Hospitalisation Details'!$A$1:$T$2344,15,0)</f>
        <v>tier - 3</v>
      </c>
      <c r="Q844" s="29" t="str">
        <f>VLOOKUP(A844,'Hospitalisation Details'!$A$1:$T$2344,18,0)</f>
        <v>tier - 1</v>
      </c>
      <c r="R844" s="29" t="str">
        <f>VLOOKUP(A844,'Hospitalisation Details'!$A$1:$T$2344,20,0)</f>
        <v>R1011</v>
      </c>
    </row>
    <row r="845" spans="1:18">
      <c r="A845" t="s">
        <v>1524</v>
      </c>
      <c r="B845" s="22" t="str">
        <f>VLOOKUP(A845,'Customer Names'!A845:$E$2335,4,0)</f>
        <v>Anderson</v>
      </c>
      <c r="C845" s="25">
        <f>VLOOKUP(A845,'Hospitalisation Details'!$A$1:$T$2344,9,0)</f>
        <v>22849</v>
      </c>
      <c r="D845" s="26">
        <f>VLOOKUP(A845,'Hospitalisation Details'!$A$1:$T$2344,10,0)</f>
        <v>60</v>
      </c>
      <c r="E845" s="26">
        <f>VLOOKUP(A845,'Hospitalisation Details'!$A$1:$T$2344,11,0)</f>
        <v>0</v>
      </c>
      <c r="F845" s="28">
        <f>VLOOKUP(A845,'Medical Examinations'!$A$1:$L$2336,2,0)</f>
        <v>30.5</v>
      </c>
      <c r="G845" s="28">
        <f>VLOOKUP(A845,'Medical Examinations'!$A$1:$L$2336,4,0)</f>
        <v>9.9</v>
      </c>
      <c r="H845" s="30" t="str">
        <f>VLOOKUP(A845,'Medical Examinations'!$A$1:$L$2336,3,0)</f>
        <v>Obesity</v>
      </c>
      <c r="I845" s="30" t="str">
        <f>VLOOKUP(A845,'Medical Examinations'!$A$1:$L$2336,5,0)</f>
        <v>Diabetes</v>
      </c>
      <c r="J845" s="27" t="str">
        <f>VLOOKUP(A845,'Medical Examinations'!$A$1:$L$2336,6,0)</f>
        <v>No</v>
      </c>
      <c r="K845" s="27" t="str">
        <f>VLOOKUP(A845,'Medical Examinations'!$A$1:$L$2336,7,0)</f>
        <v>No</v>
      </c>
      <c r="L845" s="27">
        <f>VLOOKUP(A845,'Medical Examinations'!$A$1:$L$2336,10,0)</f>
        <v>0</v>
      </c>
      <c r="M845" s="27" t="str">
        <f>VLOOKUP(A845,'Medical Examinations'!$A$1:$L$2336,12,0)</f>
        <v>No</v>
      </c>
      <c r="N845" s="27" t="str">
        <f>VLOOKUP(A845,'Medical Examinations'!$A$1:$L$2336,8,0)</f>
        <v>No</v>
      </c>
      <c r="O845" s="29">
        <f>VLOOKUP(A845,'Hospitalisation Details'!$A$1:$T$2344,12,0)</f>
        <v>12638.2</v>
      </c>
      <c r="P845" s="29" t="str">
        <f>VLOOKUP(A845,'Hospitalisation Details'!$A$1:$T$2344,15,0)</f>
        <v>tier - 3</v>
      </c>
      <c r="Q845" s="29" t="str">
        <f>VLOOKUP(A845,'Hospitalisation Details'!$A$1:$T$2344,18,0)</f>
        <v>tier - 1</v>
      </c>
      <c r="R845" s="29" t="str">
        <f>VLOOKUP(A845,'Hospitalisation Details'!$A$1:$T$2344,20,0)</f>
        <v>R1011</v>
      </c>
    </row>
    <row r="846" spans="1:18">
      <c r="A846" t="s">
        <v>1523</v>
      </c>
      <c r="B846" s="22" t="str">
        <f>VLOOKUP(A846,'Customer Names'!A846:$E$2335,4,0)</f>
        <v>Uchiyama</v>
      </c>
      <c r="C846" s="25">
        <f>VLOOKUP(A846,'Hospitalisation Details'!$A$1:$T$2344,9,0)</f>
        <v>22972</v>
      </c>
      <c r="D846" s="26">
        <f>VLOOKUP(A846,'Hospitalisation Details'!$A$1:$T$2344,10,0)</f>
        <v>60</v>
      </c>
      <c r="E846" s="26">
        <f>VLOOKUP(A846,'Hospitalisation Details'!$A$1:$T$2344,11,0)</f>
        <v>0</v>
      </c>
      <c r="F846" s="28">
        <f>VLOOKUP(A846,'Medical Examinations'!$A$1:$L$2336,2,0)</f>
        <v>24.53</v>
      </c>
      <c r="G846" s="28">
        <f>VLOOKUP(A846,'Medical Examinations'!$A$1:$L$2336,4,0)</f>
        <v>9.0500000000000007</v>
      </c>
      <c r="H846" s="30" t="str">
        <f>VLOOKUP(A846,'Medical Examinations'!$A$1:$L$2336,3,0)</f>
        <v>Normal weight</v>
      </c>
      <c r="I846" s="30" t="str">
        <f>VLOOKUP(A846,'Medical Examinations'!$A$1:$L$2336,5,0)</f>
        <v>Diabetes</v>
      </c>
      <c r="J846" s="27" t="str">
        <f>VLOOKUP(A846,'Medical Examinations'!$A$1:$L$2336,6,0)</f>
        <v>No</v>
      </c>
      <c r="K846" s="27" t="str">
        <f>VLOOKUP(A846,'Medical Examinations'!$A$1:$L$2336,7,0)</f>
        <v>No</v>
      </c>
      <c r="L846" s="27">
        <f>VLOOKUP(A846,'Medical Examinations'!$A$1:$L$2336,10,0)</f>
        <v>0</v>
      </c>
      <c r="M846" s="27" t="str">
        <f>VLOOKUP(A846,'Medical Examinations'!$A$1:$L$2336,12,0)</f>
        <v>No</v>
      </c>
      <c r="N846" s="27" t="str">
        <f>VLOOKUP(A846,'Medical Examinations'!$A$1:$L$2336,8,0)</f>
        <v>No</v>
      </c>
      <c r="O846" s="29">
        <f>VLOOKUP(A846,'Hospitalisation Details'!$A$1:$T$2344,12,0)</f>
        <v>12629.9</v>
      </c>
      <c r="P846" s="29" t="str">
        <f>VLOOKUP(A846,'Hospitalisation Details'!$A$1:$T$2344,15,0)</f>
        <v>tier - 3</v>
      </c>
      <c r="Q846" s="29" t="str">
        <f>VLOOKUP(A846,'Hospitalisation Details'!$A$1:$T$2344,18,0)</f>
        <v>tier - 3</v>
      </c>
      <c r="R846" s="29" t="str">
        <f>VLOOKUP(A846,'Hospitalisation Details'!$A$1:$T$2344,20,0)</f>
        <v>R1013</v>
      </c>
    </row>
    <row r="847" spans="1:18">
      <c r="A847" t="s">
        <v>1522</v>
      </c>
      <c r="B847" s="22" t="str">
        <f>VLOOKUP(A847,'Customer Names'!A847:$E$2335,4,0)</f>
        <v>Desota</v>
      </c>
      <c r="C847" s="25">
        <f>VLOOKUP(A847,'Hospitalisation Details'!$A$1:$T$2344,9,0)</f>
        <v>24019</v>
      </c>
      <c r="D847" s="26">
        <f>VLOOKUP(A847,'Hospitalisation Details'!$A$1:$T$2344,10,0)</f>
        <v>57</v>
      </c>
      <c r="E847" s="26">
        <f>VLOOKUP(A847,'Hospitalisation Details'!$A$1:$T$2344,11,0)</f>
        <v>2</v>
      </c>
      <c r="F847" s="28">
        <f>VLOOKUP(A847,'Medical Examinations'!$A$1:$L$2336,2,0)</f>
        <v>25.74</v>
      </c>
      <c r="G847" s="28">
        <f>VLOOKUP(A847,'Medical Examinations'!$A$1:$L$2336,4,0)</f>
        <v>10.93</v>
      </c>
      <c r="H847" s="30" t="str">
        <f>VLOOKUP(A847,'Medical Examinations'!$A$1:$L$2336,3,0)</f>
        <v>Overweight</v>
      </c>
      <c r="I847" s="30" t="str">
        <f>VLOOKUP(A847,'Medical Examinations'!$A$1:$L$2336,5,0)</f>
        <v>Diabetes</v>
      </c>
      <c r="J847" s="27" t="str">
        <f>VLOOKUP(A847,'Medical Examinations'!$A$1:$L$2336,6,0)</f>
        <v>No</v>
      </c>
      <c r="K847" s="27" t="str">
        <f>VLOOKUP(A847,'Medical Examinations'!$A$1:$L$2336,7,0)</f>
        <v>No</v>
      </c>
      <c r="L847" s="27">
        <f>VLOOKUP(A847,'Medical Examinations'!$A$1:$L$2336,10,0)</f>
        <v>0</v>
      </c>
      <c r="M847" s="27" t="str">
        <f>VLOOKUP(A847,'Medical Examinations'!$A$1:$L$2336,12,0)</f>
        <v>No</v>
      </c>
      <c r="N847" s="27" t="str">
        <f>VLOOKUP(A847,'Medical Examinations'!$A$1:$L$2336,8,0)</f>
        <v>No</v>
      </c>
      <c r="O847" s="29">
        <f>VLOOKUP(A847,'Hospitalisation Details'!$A$1:$T$2344,12,0)</f>
        <v>12629.17</v>
      </c>
      <c r="P847" s="29" t="str">
        <f>VLOOKUP(A847,'Hospitalisation Details'!$A$1:$T$2344,15,0)</f>
        <v>tier - 3</v>
      </c>
      <c r="Q847" s="29" t="str">
        <f>VLOOKUP(A847,'Hospitalisation Details'!$A$1:$T$2344,18,0)</f>
        <v>tier - 1</v>
      </c>
      <c r="R847" s="29" t="str">
        <f>VLOOKUP(A847,'Hospitalisation Details'!$A$1:$T$2344,20,0)</f>
        <v>R1013</v>
      </c>
    </row>
    <row r="848" spans="1:18">
      <c r="A848" t="s">
        <v>1521</v>
      </c>
      <c r="B848" s="22" t="str">
        <f>VLOOKUP(A848,'Customer Names'!A848:$E$2335,4,0)</f>
        <v>Edmonds</v>
      </c>
      <c r="C848" s="25">
        <f>VLOOKUP(A848,'Hospitalisation Details'!$A$1:$T$2344,9,0)</f>
        <v>25930</v>
      </c>
      <c r="D848" s="26">
        <f>VLOOKUP(A848,'Hospitalisation Details'!$A$1:$T$2344,10,0)</f>
        <v>52</v>
      </c>
      <c r="E848" s="26">
        <f>VLOOKUP(A848,'Hospitalisation Details'!$A$1:$T$2344,11,0)</f>
        <v>0</v>
      </c>
      <c r="F848" s="28">
        <f>VLOOKUP(A848,'Medical Examinations'!$A$1:$L$2336,2,0)</f>
        <v>34.08</v>
      </c>
      <c r="G848" s="28">
        <f>VLOOKUP(A848,'Medical Examinations'!$A$1:$L$2336,4,0)</f>
        <v>7.58</v>
      </c>
      <c r="H848" s="30" t="str">
        <f>VLOOKUP(A848,'Medical Examinations'!$A$1:$L$2336,3,0)</f>
        <v>Obesity</v>
      </c>
      <c r="I848" s="30" t="str">
        <f>VLOOKUP(A848,'Medical Examinations'!$A$1:$L$2336,5,0)</f>
        <v>Diabetes</v>
      </c>
      <c r="J848" s="27" t="str">
        <f>VLOOKUP(A848,'Medical Examinations'!$A$1:$L$2336,6,0)</f>
        <v>yes</v>
      </c>
      <c r="K848" s="27" t="str">
        <f>VLOOKUP(A848,'Medical Examinations'!$A$1:$L$2336,7,0)</f>
        <v>No</v>
      </c>
      <c r="L848" s="27">
        <f>VLOOKUP(A848,'Medical Examinations'!$A$1:$L$2336,10,0)</f>
        <v>2</v>
      </c>
      <c r="M848" s="27" t="str">
        <f>VLOOKUP(A848,'Medical Examinations'!$A$1:$L$2336,12,0)</f>
        <v>No</v>
      </c>
      <c r="N848" s="27" t="str">
        <f>VLOOKUP(A848,'Medical Examinations'!$A$1:$L$2336,8,0)</f>
        <v>No</v>
      </c>
      <c r="O848" s="29">
        <f>VLOOKUP(A848,'Hospitalisation Details'!$A$1:$T$2344,12,0)</f>
        <v>12624.74</v>
      </c>
      <c r="P848" s="29" t="str">
        <f>VLOOKUP(A848,'Hospitalisation Details'!$A$1:$T$2344,15,0)</f>
        <v>tier - 3</v>
      </c>
      <c r="Q848" s="29" t="str">
        <f>VLOOKUP(A848,'Hospitalisation Details'!$A$1:$T$2344,18,0)</f>
        <v>tier - 1</v>
      </c>
      <c r="R848" s="29" t="str">
        <f>VLOOKUP(A848,'Hospitalisation Details'!$A$1:$T$2344,20,0)</f>
        <v>R1012</v>
      </c>
    </row>
    <row r="849" spans="1:18">
      <c r="A849" t="s">
        <v>1520</v>
      </c>
      <c r="B849" s="22" t="str">
        <f>VLOOKUP(A849,'Customer Names'!A849:$E$2335,4,0)</f>
        <v>Otto</v>
      </c>
      <c r="C849" s="25">
        <f>VLOOKUP(A849,'Hospitalisation Details'!$A$1:$T$2344,9,0)</f>
        <v>23242</v>
      </c>
      <c r="D849" s="26">
        <f>VLOOKUP(A849,'Hospitalisation Details'!$A$1:$T$2344,10,0)</f>
        <v>59</v>
      </c>
      <c r="E849" s="26">
        <f>VLOOKUP(A849,'Hospitalisation Details'!$A$1:$T$2344,11,0)</f>
        <v>0</v>
      </c>
      <c r="F849" s="28">
        <f>VLOOKUP(A849,'Medical Examinations'!$A$1:$L$2336,2,0)</f>
        <v>31.35</v>
      </c>
      <c r="G849" s="28">
        <f>VLOOKUP(A849,'Medical Examinations'!$A$1:$L$2336,4,0)</f>
        <v>11</v>
      </c>
      <c r="H849" s="30" t="str">
        <f>VLOOKUP(A849,'Medical Examinations'!$A$1:$L$2336,3,0)</f>
        <v>Obesity</v>
      </c>
      <c r="I849" s="30" t="str">
        <f>VLOOKUP(A849,'Medical Examinations'!$A$1:$L$2336,5,0)</f>
        <v>Diabetes</v>
      </c>
      <c r="J849" s="27" t="str">
        <f>VLOOKUP(A849,'Medical Examinations'!$A$1:$L$2336,6,0)</f>
        <v>yes</v>
      </c>
      <c r="K849" s="27" t="str">
        <f>VLOOKUP(A849,'Medical Examinations'!$A$1:$L$2336,7,0)</f>
        <v>No</v>
      </c>
      <c r="L849" s="27">
        <f>VLOOKUP(A849,'Medical Examinations'!$A$1:$L$2336,10,0)</f>
        <v>1</v>
      </c>
      <c r="M849" s="27" t="str">
        <f>VLOOKUP(A849,'Medical Examinations'!$A$1:$L$2336,12,0)</f>
        <v>No</v>
      </c>
      <c r="N849" s="27" t="str">
        <f>VLOOKUP(A849,'Medical Examinations'!$A$1:$L$2336,8,0)</f>
        <v>Yes</v>
      </c>
      <c r="O849" s="29">
        <f>VLOOKUP(A849,'Hospitalisation Details'!$A$1:$T$2344,12,0)</f>
        <v>12622.18</v>
      </c>
      <c r="P849" s="29" t="str">
        <f>VLOOKUP(A849,'Hospitalisation Details'!$A$1:$T$2344,15,0)</f>
        <v>tier - 3</v>
      </c>
      <c r="Q849" s="29" t="str">
        <f>VLOOKUP(A849,'Hospitalisation Details'!$A$1:$T$2344,18,0)</f>
        <v>tier - 1</v>
      </c>
      <c r="R849" s="29" t="str">
        <f>VLOOKUP(A849,'Hospitalisation Details'!$A$1:$T$2344,20,0)</f>
        <v>R1012</v>
      </c>
    </row>
    <row r="850" spans="1:18">
      <c r="A850" t="s">
        <v>1519</v>
      </c>
      <c r="B850" s="22" t="str">
        <f>VLOOKUP(A850,'Customer Names'!A850:$E$2335,4,0)</f>
        <v>Kurt</v>
      </c>
      <c r="C850" s="25">
        <f>VLOOKUP(A850,'Hospitalisation Details'!$A$1:$T$2344,9,0)</f>
        <v>36117</v>
      </c>
      <c r="D850" s="26">
        <f>VLOOKUP(A850,'Hospitalisation Details'!$A$1:$T$2344,10,0)</f>
        <v>24</v>
      </c>
      <c r="E850" s="26">
        <f>VLOOKUP(A850,'Hospitalisation Details'!$A$1:$T$2344,11,0)</f>
        <v>1</v>
      </c>
      <c r="F850" s="28">
        <f>VLOOKUP(A850,'Medical Examinations'!$A$1:$L$2336,2,0)</f>
        <v>26.79</v>
      </c>
      <c r="G850" s="28">
        <f>VLOOKUP(A850,'Medical Examinations'!$A$1:$L$2336,4,0)</f>
        <v>5.0599999999999996</v>
      </c>
      <c r="H850" s="30" t="str">
        <f>VLOOKUP(A850,'Medical Examinations'!$A$1:$L$2336,3,0)</f>
        <v>Overweight</v>
      </c>
      <c r="I850" s="30" t="str">
        <f>VLOOKUP(A850,'Medical Examinations'!$A$1:$L$2336,5,0)</f>
        <v>Normal</v>
      </c>
      <c r="J850" s="27" t="str">
        <f>VLOOKUP(A850,'Medical Examinations'!$A$1:$L$2336,6,0)</f>
        <v>No</v>
      </c>
      <c r="K850" s="27" t="str">
        <f>VLOOKUP(A850,'Medical Examinations'!$A$1:$L$2336,7,0)</f>
        <v>No</v>
      </c>
      <c r="L850" s="27">
        <f>VLOOKUP(A850,'Medical Examinations'!$A$1:$L$2336,10,0)</f>
        <v>1</v>
      </c>
      <c r="M850" s="27" t="str">
        <f>VLOOKUP(A850,'Medical Examinations'!$A$1:$L$2336,12,0)</f>
        <v>No</v>
      </c>
      <c r="N850" s="27" t="str">
        <f>VLOOKUP(A850,'Medical Examinations'!$A$1:$L$2336,8,0)</f>
        <v>No</v>
      </c>
      <c r="O850" s="29">
        <f>VLOOKUP(A850,'Hospitalisation Details'!$A$1:$T$2344,12,0)</f>
        <v>12609.89</v>
      </c>
      <c r="P850" s="29" t="str">
        <f>VLOOKUP(A850,'Hospitalisation Details'!$A$1:$T$2344,15,0)</f>
        <v>tier - 3</v>
      </c>
      <c r="Q850" s="29" t="str">
        <f>VLOOKUP(A850,'Hospitalisation Details'!$A$1:$T$2344,18,0)</f>
        <v>tier - 3</v>
      </c>
      <c r="R850" s="29" t="str">
        <f>VLOOKUP(A850,'Hospitalisation Details'!$A$1:$T$2344,20,0)</f>
        <v>R1012</v>
      </c>
    </row>
    <row r="851" spans="1:18">
      <c r="A851" t="s">
        <v>1518</v>
      </c>
      <c r="B851" s="22" t="str">
        <f>VLOOKUP(A851,'Customer Names'!A851:$E$2335,4,0)</f>
        <v>Duhaime</v>
      </c>
      <c r="C851" s="25">
        <f>VLOOKUP(A851,'Hospitalisation Details'!$A$1:$T$2344,9,0)</f>
        <v>32366</v>
      </c>
      <c r="D851" s="26">
        <f>VLOOKUP(A851,'Hospitalisation Details'!$A$1:$T$2344,10,0)</f>
        <v>34</v>
      </c>
      <c r="E851" s="26">
        <f>VLOOKUP(A851,'Hospitalisation Details'!$A$1:$T$2344,11,0)</f>
        <v>3</v>
      </c>
      <c r="F851" s="28">
        <f>VLOOKUP(A851,'Medical Examinations'!$A$1:$L$2336,2,0)</f>
        <v>42.78</v>
      </c>
      <c r="G851" s="28">
        <f>VLOOKUP(A851,'Medical Examinations'!$A$1:$L$2336,4,0)</f>
        <v>6.11</v>
      </c>
      <c r="H851" s="30" t="str">
        <f>VLOOKUP(A851,'Medical Examinations'!$A$1:$L$2336,3,0)</f>
        <v>Obesity</v>
      </c>
      <c r="I851" s="30" t="str">
        <f>VLOOKUP(A851,'Medical Examinations'!$A$1:$L$2336,5,0)</f>
        <v>Pre-diabetes</v>
      </c>
      <c r="J851" s="27" t="str">
        <f>VLOOKUP(A851,'Medical Examinations'!$A$1:$L$2336,6,0)</f>
        <v>yes</v>
      </c>
      <c r="K851" s="27" t="str">
        <f>VLOOKUP(A851,'Medical Examinations'!$A$1:$L$2336,7,0)</f>
        <v>No</v>
      </c>
      <c r="L851" s="27">
        <f>VLOOKUP(A851,'Medical Examinations'!$A$1:$L$2336,10,0)</f>
        <v>1</v>
      </c>
      <c r="M851" s="27" t="str">
        <f>VLOOKUP(A851,'Medical Examinations'!$A$1:$L$2336,12,0)</f>
        <v>No</v>
      </c>
      <c r="N851" s="27" t="str">
        <f>VLOOKUP(A851,'Medical Examinations'!$A$1:$L$2336,8,0)</f>
        <v>No</v>
      </c>
      <c r="O851" s="29">
        <f>VLOOKUP(A851,'Hospitalisation Details'!$A$1:$T$2344,12,0)</f>
        <v>12600.46</v>
      </c>
      <c r="P851" s="29" t="str">
        <f>VLOOKUP(A851,'Hospitalisation Details'!$A$1:$T$2344,15,0)</f>
        <v>tier - 3</v>
      </c>
      <c r="Q851" s="29" t="str">
        <f>VLOOKUP(A851,'Hospitalisation Details'!$A$1:$T$2344,18,0)</f>
        <v>tier - 1</v>
      </c>
      <c r="R851" s="29" t="str">
        <f>VLOOKUP(A851,'Hospitalisation Details'!$A$1:$T$2344,20,0)</f>
        <v>R1023</v>
      </c>
    </row>
    <row r="852" spans="1:18">
      <c r="A852" t="s">
        <v>1517</v>
      </c>
      <c r="B852" s="22" t="str">
        <f>VLOOKUP(A852,'Customer Names'!A852:$E$2335,4,0)</f>
        <v>Swann</v>
      </c>
      <c r="C852" s="25">
        <f>VLOOKUP(A852,'Hospitalisation Details'!$A$1:$T$2344,9,0)</f>
        <v>25737</v>
      </c>
      <c r="D852" s="26">
        <f>VLOOKUP(A852,'Hospitalisation Details'!$A$1:$T$2344,10,0)</f>
        <v>52</v>
      </c>
      <c r="E852" s="26">
        <f>VLOOKUP(A852,'Hospitalisation Details'!$A$1:$T$2344,11,0)</f>
        <v>5</v>
      </c>
      <c r="F852" s="28">
        <f>VLOOKUP(A852,'Medical Examinations'!$A$1:$L$2336,2,0)</f>
        <v>46.75</v>
      </c>
      <c r="G852" s="28">
        <f>VLOOKUP(A852,'Medical Examinations'!$A$1:$L$2336,4,0)</f>
        <v>6.66</v>
      </c>
      <c r="H852" s="30" t="str">
        <f>VLOOKUP(A852,'Medical Examinations'!$A$1:$L$2336,3,0)</f>
        <v>Obesity</v>
      </c>
      <c r="I852" s="30" t="str">
        <f>VLOOKUP(A852,'Medical Examinations'!$A$1:$L$2336,5,0)</f>
        <v>Diabetes</v>
      </c>
      <c r="J852" s="27" t="str">
        <f>VLOOKUP(A852,'Medical Examinations'!$A$1:$L$2336,6,0)</f>
        <v>yes</v>
      </c>
      <c r="K852" s="27" t="str">
        <f>VLOOKUP(A852,'Medical Examinations'!$A$1:$L$2336,7,0)</f>
        <v>No</v>
      </c>
      <c r="L852" s="27">
        <f>VLOOKUP(A852,'Medical Examinations'!$A$1:$L$2336,10,0)</f>
        <v>2</v>
      </c>
      <c r="M852" s="27" t="str">
        <f>VLOOKUP(A852,'Medical Examinations'!$A$1:$L$2336,12,0)</f>
        <v>No</v>
      </c>
      <c r="N852" s="27" t="str">
        <f>VLOOKUP(A852,'Medical Examinations'!$A$1:$L$2336,8,0)</f>
        <v>No</v>
      </c>
      <c r="O852" s="29">
        <f>VLOOKUP(A852,'Hospitalisation Details'!$A$1:$T$2344,12,0)</f>
        <v>12592.53</v>
      </c>
      <c r="P852" s="29" t="str">
        <f>VLOOKUP(A852,'Hospitalisation Details'!$A$1:$T$2344,15,0)</f>
        <v>tier - 3</v>
      </c>
      <c r="Q852" s="29" t="str">
        <f>VLOOKUP(A852,'Hospitalisation Details'!$A$1:$T$2344,18,0)</f>
        <v>tier - 2</v>
      </c>
      <c r="R852" s="29" t="str">
        <f>VLOOKUP(A852,'Hospitalisation Details'!$A$1:$T$2344,20,0)</f>
        <v>R1013</v>
      </c>
    </row>
    <row r="853" spans="1:18">
      <c r="A853" t="s">
        <v>1516</v>
      </c>
      <c r="B853" s="22" t="str">
        <f>VLOOKUP(A853,'Customer Names'!A853:$E$2335,4,0)</f>
        <v>Burton</v>
      </c>
      <c r="C853" s="25">
        <f>VLOOKUP(A853,'Hospitalisation Details'!$A$1:$T$2344,9,0)</f>
        <v>25533</v>
      </c>
      <c r="D853" s="26">
        <f>VLOOKUP(A853,'Hospitalisation Details'!$A$1:$T$2344,10,0)</f>
        <v>53</v>
      </c>
      <c r="E853" s="26">
        <f>VLOOKUP(A853,'Hospitalisation Details'!$A$1:$T$2344,11,0)</f>
        <v>0</v>
      </c>
      <c r="F853" s="28">
        <f>VLOOKUP(A853,'Medical Examinations'!$A$1:$L$2336,2,0)</f>
        <v>32.15</v>
      </c>
      <c r="G853" s="28">
        <f>VLOOKUP(A853,'Medical Examinations'!$A$1:$L$2336,4,0)</f>
        <v>4.0199999999999996</v>
      </c>
      <c r="H853" s="30" t="str">
        <f>VLOOKUP(A853,'Medical Examinations'!$A$1:$L$2336,3,0)</f>
        <v>Obesity</v>
      </c>
      <c r="I853" s="30" t="str">
        <f>VLOOKUP(A853,'Medical Examinations'!$A$1:$L$2336,5,0)</f>
        <v>Normal</v>
      </c>
      <c r="J853" s="27" t="str">
        <f>VLOOKUP(A853,'Medical Examinations'!$A$1:$L$2336,6,0)</f>
        <v>yes</v>
      </c>
      <c r="K853" s="27" t="str">
        <f>VLOOKUP(A853,'Medical Examinations'!$A$1:$L$2336,7,0)</f>
        <v>No</v>
      </c>
      <c r="L853" s="27">
        <f>VLOOKUP(A853,'Medical Examinations'!$A$1:$L$2336,10,0)</f>
        <v>1</v>
      </c>
      <c r="M853" s="27" t="str">
        <f>VLOOKUP(A853,'Medical Examinations'!$A$1:$L$2336,12,0)</f>
        <v>No</v>
      </c>
      <c r="N853" s="27" t="str">
        <f>VLOOKUP(A853,'Medical Examinations'!$A$1:$L$2336,8,0)</f>
        <v>Yes</v>
      </c>
      <c r="O853" s="29">
        <f>VLOOKUP(A853,'Hospitalisation Details'!$A$1:$T$2344,12,0)</f>
        <v>12579.92</v>
      </c>
      <c r="P853" s="29" t="str">
        <f>VLOOKUP(A853,'Hospitalisation Details'!$A$1:$T$2344,15,0)</f>
        <v>tier - 3</v>
      </c>
      <c r="Q853" s="29" t="str">
        <f>VLOOKUP(A853,'Hospitalisation Details'!$A$1:$T$2344,18,0)</f>
        <v>tier - 1</v>
      </c>
      <c r="R853" s="29" t="str">
        <f>VLOOKUP(A853,'Hospitalisation Details'!$A$1:$T$2344,20,0)</f>
        <v>R1025</v>
      </c>
    </row>
    <row r="854" spans="1:18">
      <c r="A854" t="s">
        <v>1515</v>
      </c>
      <c r="B854" s="22" t="str">
        <f>VLOOKUP(A854,'Customer Names'!A854:$E$2335,4,0)</f>
        <v>Ricardi</v>
      </c>
      <c r="C854" s="25">
        <f>VLOOKUP(A854,'Hospitalisation Details'!$A$1:$T$2344,9,0)</f>
        <v>22613</v>
      </c>
      <c r="D854" s="26">
        <f>VLOOKUP(A854,'Hospitalisation Details'!$A$1:$T$2344,10,0)</f>
        <v>61</v>
      </c>
      <c r="E854" s="26">
        <f>VLOOKUP(A854,'Hospitalisation Details'!$A$1:$T$2344,11,0)</f>
        <v>0</v>
      </c>
      <c r="F854" s="28">
        <f>VLOOKUP(A854,'Medical Examinations'!$A$1:$L$2336,2,0)</f>
        <v>43.4</v>
      </c>
      <c r="G854" s="28">
        <f>VLOOKUP(A854,'Medical Examinations'!$A$1:$L$2336,4,0)</f>
        <v>8.81</v>
      </c>
      <c r="H854" s="30" t="str">
        <f>VLOOKUP(A854,'Medical Examinations'!$A$1:$L$2336,3,0)</f>
        <v>Obesity</v>
      </c>
      <c r="I854" s="30" t="str">
        <f>VLOOKUP(A854,'Medical Examinations'!$A$1:$L$2336,5,0)</f>
        <v>Diabetes</v>
      </c>
      <c r="J854" s="27" t="str">
        <f>VLOOKUP(A854,'Medical Examinations'!$A$1:$L$2336,6,0)</f>
        <v>yes</v>
      </c>
      <c r="K854" s="27" t="str">
        <f>VLOOKUP(A854,'Medical Examinations'!$A$1:$L$2336,7,0)</f>
        <v>No</v>
      </c>
      <c r="L854" s="27">
        <f>VLOOKUP(A854,'Medical Examinations'!$A$1:$L$2336,10,0)</f>
        <v>2</v>
      </c>
      <c r="M854" s="27" t="str">
        <f>VLOOKUP(A854,'Medical Examinations'!$A$1:$L$2336,12,0)</f>
        <v>No</v>
      </c>
      <c r="N854" s="27" t="str">
        <f>VLOOKUP(A854,'Medical Examinations'!$A$1:$L$2336,8,0)</f>
        <v>No</v>
      </c>
      <c r="O854" s="29">
        <f>VLOOKUP(A854,'Hospitalisation Details'!$A$1:$T$2344,12,0)</f>
        <v>12574.05</v>
      </c>
      <c r="P854" s="29" t="str">
        <f>VLOOKUP(A854,'Hospitalisation Details'!$A$1:$T$2344,15,0)</f>
        <v>tier - 3</v>
      </c>
      <c r="Q854" s="29" t="str">
        <f>VLOOKUP(A854,'Hospitalisation Details'!$A$1:$T$2344,18,0)</f>
        <v>tier - 1</v>
      </c>
      <c r="R854" s="29" t="str">
        <f>VLOOKUP(A854,'Hospitalisation Details'!$A$1:$T$2344,20,0)</f>
        <v>R1011</v>
      </c>
    </row>
    <row r="855" spans="1:18">
      <c r="A855" t="s">
        <v>1514</v>
      </c>
      <c r="B855" s="22" t="str">
        <f>VLOOKUP(A855,'Customer Names'!A855:$E$2335,4,0)</f>
        <v>Joslyn</v>
      </c>
      <c r="C855" s="25">
        <f>VLOOKUP(A855,'Hospitalisation Details'!$A$1:$T$2344,9,0)</f>
        <v>22613</v>
      </c>
      <c r="D855" s="26">
        <f>VLOOKUP(A855,'Hospitalisation Details'!$A$1:$T$2344,10,0)</f>
        <v>61</v>
      </c>
      <c r="E855" s="26">
        <f>VLOOKUP(A855,'Hospitalisation Details'!$A$1:$T$2344,11,0)</f>
        <v>0</v>
      </c>
      <c r="F855" s="28">
        <f>VLOOKUP(A855,'Medical Examinations'!$A$1:$L$2336,2,0)</f>
        <v>31.57</v>
      </c>
      <c r="G855" s="28">
        <f>VLOOKUP(A855,'Medical Examinations'!$A$1:$L$2336,4,0)</f>
        <v>7.92</v>
      </c>
      <c r="H855" s="30" t="str">
        <f>VLOOKUP(A855,'Medical Examinations'!$A$1:$L$2336,3,0)</f>
        <v>Obesity</v>
      </c>
      <c r="I855" s="30" t="str">
        <f>VLOOKUP(A855,'Medical Examinations'!$A$1:$L$2336,5,0)</f>
        <v>Diabetes</v>
      </c>
      <c r="J855" s="27" t="str">
        <f>VLOOKUP(A855,'Medical Examinations'!$A$1:$L$2336,6,0)</f>
        <v>yes</v>
      </c>
      <c r="K855" s="27" t="str">
        <f>VLOOKUP(A855,'Medical Examinations'!$A$1:$L$2336,7,0)</f>
        <v>No</v>
      </c>
      <c r="L855" s="27">
        <f>VLOOKUP(A855,'Medical Examinations'!$A$1:$L$2336,10,0)</f>
        <v>2</v>
      </c>
      <c r="M855" s="27" t="str">
        <f>VLOOKUP(A855,'Medical Examinations'!$A$1:$L$2336,12,0)</f>
        <v>No</v>
      </c>
      <c r="N855" s="27" t="str">
        <f>VLOOKUP(A855,'Medical Examinations'!$A$1:$L$2336,8,0)</f>
        <v>No</v>
      </c>
      <c r="O855" s="29">
        <f>VLOOKUP(A855,'Hospitalisation Details'!$A$1:$T$2344,12,0)</f>
        <v>12557.61</v>
      </c>
      <c r="P855" s="29" t="str">
        <f>VLOOKUP(A855,'Hospitalisation Details'!$A$1:$T$2344,15,0)</f>
        <v>tier - 3</v>
      </c>
      <c r="Q855" s="29" t="str">
        <f>VLOOKUP(A855,'Hospitalisation Details'!$A$1:$T$2344,18,0)</f>
        <v>tier - 3</v>
      </c>
      <c r="R855" s="29" t="str">
        <f>VLOOKUP(A855,'Hospitalisation Details'!$A$1:$T$2344,20,0)</f>
        <v>R1013</v>
      </c>
    </row>
    <row r="856" spans="1:18">
      <c r="A856" t="s">
        <v>1513</v>
      </c>
      <c r="B856" s="22" t="str">
        <f>VLOOKUP(A856,'Customer Names'!A856:$E$2335,4,0)</f>
        <v>Bennie</v>
      </c>
      <c r="C856" s="25">
        <f>VLOOKUP(A856,'Hospitalisation Details'!$A$1:$T$2344,9,0)</f>
        <v>22935</v>
      </c>
      <c r="D856" s="26">
        <f>VLOOKUP(A856,'Hospitalisation Details'!$A$1:$T$2344,10,0)</f>
        <v>60</v>
      </c>
      <c r="E856" s="26">
        <f>VLOOKUP(A856,'Hospitalisation Details'!$A$1:$T$2344,11,0)</f>
        <v>0</v>
      </c>
      <c r="F856" s="28">
        <f>VLOOKUP(A856,'Medical Examinations'!$A$1:$L$2336,2,0)</f>
        <v>24.32</v>
      </c>
      <c r="G856" s="28">
        <f>VLOOKUP(A856,'Medical Examinations'!$A$1:$L$2336,4,0)</f>
        <v>7.48</v>
      </c>
      <c r="H856" s="30" t="str">
        <f>VLOOKUP(A856,'Medical Examinations'!$A$1:$L$2336,3,0)</f>
        <v>Normal weight</v>
      </c>
      <c r="I856" s="30" t="str">
        <f>VLOOKUP(A856,'Medical Examinations'!$A$1:$L$2336,5,0)</f>
        <v>Diabetes</v>
      </c>
      <c r="J856" s="27" t="str">
        <f>VLOOKUP(A856,'Medical Examinations'!$A$1:$L$2336,6,0)</f>
        <v>No</v>
      </c>
      <c r="K856" s="27" t="str">
        <f>VLOOKUP(A856,'Medical Examinations'!$A$1:$L$2336,7,0)</f>
        <v>No</v>
      </c>
      <c r="L856" s="27">
        <f>VLOOKUP(A856,'Medical Examinations'!$A$1:$L$2336,10,0)</f>
        <v>0</v>
      </c>
      <c r="M856" s="27" t="str">
        <f>VLOOKUP(A856,'Medical Examinations'!$A$1:$L$2336,12,0)</f>
        <v>No</v>
      </c>
      <c r="N856" s="27" t="str">
        <f>VLOOKUP(A856,'Medical Examinations'!$A$1:$L$2336,8,0)</f>
        <v>No</v>
      </c>
      <c r="O856" s="29">
        <f>VLOOKUP(A856,'Hospitalisation Details'!$A$1:$T$2344,12,0)</f>
        <v>12523.6</v>
      </c>
      <c r="P856" s="29" t="str">
        <f>VLOOKUP(A856,'Hospitalisation Details'!$A$1:$T$2344,15,0)</f>
        <v>tier - 3</v>
      </c>
      <c r="Q856" s="29" t="str">
        <f>VLOOKUP(A856,'Hospitalisation Details'!$A$1:$T$2344,18,0)</f>
        <v>tier - 3</v>
      </c>
      <c r="R856" s="29" t="str">
        <f>VLOOKUP(A856,'Hospitalisation Details'!$A$1:$T$2344,20,0)</f>
        <v>R1012</v>
      </c>
    </row>
    <row r="857" spans="1:18">
      <c r="A857" t="s">
        <v>1512</v>
      </c>
      <c r="B857" s="22" t="str">
        <f>VLOOKUP(A857,'Customer Names'!A857:$E$2335,4,0)</f>
        <v>Kanyane</v>
      </c>
      <c r="C857" s="25">
        <f>VLOOKUP(A857,'Hospitalisation Details'!$A$1:$T$2344,9,0)</f>
        <v>24300</v>
      </c>
      <c r="D857" s="26">
        <f>VLOOKUP(A857,'Hospitalisation Details'!$A$1:$T$2344,10,0)</f>
        <v>56</v>
      </c>
      <c r="E857" s="26">
        <f>VLOOKUP(A857,'Hospitalisation Details'!$A$1:$T$2344,11,0)</f>
        <v>0</v>
      </c>
      <c r="F857" s="28">
        <f>VLOOKUP(A857,'Medical Examinations'!$A$1:$L$2336,2,0)</f>
        <v>31.07</v>
      </c>
      <c r="G857" s="28">
        <f>VLOOKUP(A857,'Medical Examinations'!$A$1:$L$2336,4,0)</f>
        <v>4.62</v>
      </c>
      <c r="H857" s="30" t="str">
        <f>VLOOKUP(A857,'Medical Examinations'!$A$1:$L$2336,3,0)</f>
        <v>Obesity</v>
      </c>
      <c r="I857" s="30" t="str">
        <f>VLOOKUP(A857,'Medical Examinations'!$A$1:$L$2336,5,0)</f>
        <v>Normal</v>
      </c>
      <c r="J857" s="27" t="str">
        <f>VLOOKUP(A857,'Medical Examinations'!$A$1:$L$2336,6,0)</f>
        <v>yes</v>
      </c>
      <c r="K857" s="27" t="str">
        <f>VLOOKUP(A857,'Medical Examinations'!$A$1:$L$2336,7,0)</f>
        <v>No</v>
      </c>
      <c r="L857" s="27">
        <f>VLOOKUP(A857,'Medical Examinations'!$A$1:$L$2336,10,0)</f>
        <v>2</v>
      </c>
      <c r="M857" s="27" t="str">
        <f>VLOOKUP(A857,'Medical Examinations'!$A$1:$L$2336,12,0)</f>
        <v>No</v>
      </c>
      <c r="N857" s="27" t="str">
        <f>VLOOKUP(A857,'Medical Examinations'!$A$1:$L$2336,8,0)</f>
        <v>No</v>
      </c>
      <c r="O857" s="29">
        <f>VLOOKUP(A857,'Hospitalisation Details'!$A$1:$T$2344,12,0)</f>
        <v>12499.88</v>
      </c>
      <c r="P857" s="29" t="str">
        <f>VLOOKUP(A857,'Hospitalisation Details'!$A$1:$T$2344,15,0)</f>
        <v>tier - 3</v>
      </c>
      <c r="Q857" s="29" t="str">
        <f>VLOOKUP(A857,'Hospitalisation Details'!$A$1:$T$2344,18,0)</f>
        <v>tier - 2</v>
      </c>
      <c r="R857" s="29" t="str">
        <f>VLOOKUP(A857,'Hospitalisation Details'!$A$1:$T$2344,20,0)</f>
        <v>R1012</v>
      </c>
    </row>
    <row r="858" spans="1:18">
      <c r="A858" t="s">
        <v>1511</v>
      </c>
      <c r="B858" s="22" t="str">
        <f>VLOOKUP(A858,'Customer Names'!A858:$E$2335,4,0)</f>
        <v>McFadden</v>
      </c>
      <c r="C858" s="25">
        <f>VLOOKUP(A858,'Hospitalisation Details'!$A$1:$T$2344,9,0)</f>
        <v>25175</v>
      </c>
      <c r="D858" s="26">
        <f>VLOOKUP(A858,'Hospitalisation Details'!$A$1:$T$2344,10,0)</f>
        <v>54</v>
      </c>
      <c r="E858" s="26">
        <f>VLOOKUP(A858,'Hospitalisation Details'!$A$1:$T$2344,11,0)</f>
        <v>3</v>
      </c>
      <c r="F858" s="28">
        <f>VLOOKUP(A858,'Medical Examinations'!$A$1:$L$2336,2,0)</f>
        <v>35.814999999999998</v>
      </c>
      <c r="G858" s="28">
        <f>VLOOKUP(A858,'Medical Examinations'!$A$1:$L$2336,4,0)</f>
        <v>8.4700000000000006</v>
      </c>
      <c r="H858" s="30" t="str">
        <f>VLOOKUP(A858,'Medical Examinations'!$A$1:$L$2336,3,0)</f>
        <v>Obesity</v>
      </c>
      <c r="I858" s="30" t="str">
        <f>VLOOKUP(A858,'Medical Examinations'!$A$1:$L$2336,5,0)</f>
        <v>Diabetes</v>
      </c>
      <c r="J858" s="27" t="str">
        <f>VLOOKUP(A858,'Medical Examinations'!$A$1:$L$2336,6,0)</f>
        <v>No</v>
      </c>
      <c r="K858" s="27" t="str">
        <f>VLOOKUP(A858,'Medical Examinations'!$A$1:$L$2336,7,0)</f>
        <v>No</v>
      </c>
      <c r="L858" s="27">
        <f>VLOOKUP(A858,'Medical Examinations'!$A$1:$L$2336,10,0)</f>
        <v>0</v>
      </c>
      <c r="M858" s="27" t="str">
        <f>VLOOKUP(A858,'Medical Examinations'!$A$1:$L$2336,12,0)</f>
        <v>No</v>
      </c>
      <c r="N858" s="27" t="str">
        <f>VLOOKUP(A858,'Medical Examinations'!$A$1:$L$2336,8,0)</f>
        <v>No</v>
      </c>
      <c r="O858" s="29">
        <f>VLOOKUP(A858,'Hospitalisation Details'!$A$1:$T$2344,12,0)</f>
        <v>12495.29</v>
      </c>
      <c r="P858" s="29" t="str">
        <f>VLOOKUP(A858,'Hospitalisation Details'!$A$1:$T$2344,15,0)</f>
        <v>tier - 3</v>
      </c>
      <c r="Q858" s="29" t="str">
        <f>VLOOKUP(A858,'Hospitalisation Details'!$A$1:$T$2344,18,0)</f>
        <v>tier - 3</v>
      </c>
      <c r="R858" s="29" t="str">
        <f>VLOOKUP(A858,'Hospitalisation Details'!$A$1:$T$2344,20,0)</f>
        <v>R1012</v>
      </c>
    </row>
    <row r="859" spans="1:18">
      <c r="A859" t="s">
        <v>1510</v>
      </c>
      <c r="B859" s="22" t="str">
        <f>VLOOKUP(A859,'Customer Names'!A859:$E$2335,4,0)</f>
        <v>Connolly</v>
      </c>
      <c r="C859" s="25">
        <f>VLOOKUP(A859,'Hospitalisation Details'!$A$1:$T$2344,9,0)</f>
        <v>24716</v>
      </c>
      <c r="D859" s="26">
        <f>VLOOKUP(A859,'Hospitalisation Details'!$A$1:$T$2344,10,0)</f>
        <v>55</v>
      </c>
      <c r="E859" s="26">
        <f>VLOOKUP(A859,'Hospitalisation Details'!$A$1:$T$2344,11,0)</f>
        <v>3</v>
      </c>
      <c r="F859" s="28">
        <f>VLOOKUP(A859,'Medical Examinations'!$A$1:$L$2336,2,0)</f>
        <v>40.81</v>
      </c>
      <c r="G859" s="28">
        <f>VLOOKUP(A859,'Medical Examinations'!$A$1:$L$2336,4,0)</f>
        <v>10.58</v>
      </c>
      <c r="H859" s="30" t="str">
        <f>VLOOKUP(A859,'Medical Examinations'!$A$1:$L$2336,3,0)</f>
        <v>Obesity</v>
      </c>
      <c r="I859" s="30" t="str">
        <f>VLOOKUP(A859,'Medical Examinations'!$A$1:$L$2336,5,0)</f>
        <v>Diabetes</v>
      </c>
      <c r="J859" s="27" t="str">
        <f>VLOOKUP(A859,'Medical Examinations'!$A$1:$L$2336,6,0)</f>
        <v>yes</v>
      </c>
      <c r="K859" s="27" t="str">
        <f>VLOOKUP(A859,'Medical Examinations'!$A$1:$L$2336,7,0)</f>
        <v>No</v>
      </c>
      <c r="L859" s="27">
        <f>VLOOKUP(A859,'Medical Examinations'!$A$1:$L$2336,10,0)</f>
        <v>0</v>
      </c>
      <c r="M859" s="27" t="str">
        <f>VLOOKUP(A859,'Medical Examinations'!$A$1:$L$2336,12,0)</f>
        <v>No</v>
      </c>
      <c r="N859" s="27" t="str">
        <f>VLOOKUP(A859,'Medical Examinations'!$A$1:$L$2336,8,0)</f>
        <v>No</v>
      </c>
      <c r="O859" s="29">
        <f>VLOOKUP(A859,'Hospitalisation Details'!$A$1:$T$2344,12,0)</f>
        <v>12485.8</v>
      </c>
      <c r="P859" s="29" t="str">
        <f>VLOOKUP(A859,'Hospitalisation Details'!$A$1:$T$2344,15,0)</f>
        <v>tier - 3</v>
      </c>
      <c r="Q859" s="29" t="str">
        <f>VLOOKUP(A859,'Hospitalisation Details'!$A$1:$T$2344,18,0)</f>
        <v>tier - 3</v>
      </c>
      <c r="R859" s="29" t="str">
        <f>VLOOKUP(A859,'Hospitalisation Details'!$A$1:$T$2344,20,0)</f>
        <v>R1013</v>
      </c>
    </row>
    <row r="860" spans="1:18">
      <c r="A860" t="s">
        <v>1509</v>
      </c>
      <c r="B860" s="22" t="str">
        <f>VLOOKUP(A860,'Customer Names'!A860:$E$2335,4,0)</f>
        <v>Merino</v>
      </c>
      <c r="C860" s="25">
        <f>VLOOKUP(A860,'Hospitalisation Details'!$A$1:$T$2344,9,0)</f>
        <v>25154</v>
      </c>
      <c r="D860" s="26">
        <f>VLOOKUP(A860,'Hospitalisation Details'!$A$1:$T$2344,10,0)</f>
        <v>54</v>
      </c>
      <c r="E860" s="26">
        <f>VLOOKUP(A860,'Hospitalisation Details'!$A$1:$T$2344,11,0)</f>
        <v>3</v>
      </c>
      <c r="F860" s="28">
        <f>VLOOKUP(A860,'Medical Examinations'!$A$1:$L$2336,2,0)</f>
        <v>24.605</v>
      </c>
      <c r="G860" s="28">
        <f>VLOOKUP(A860,'Medical Examinations'!$A$1:$L$2336,4,0)</f>
        <v>7.48</v>
      </c>
      <c r="H860" s="30" t="str">
        <f>VLOOKUP(A860,'Medical Examinations'!$A$1:$L$2336,3,0)</f>
        <v>Normal weight</v>
      </c>
      <c r="I860" s="30" t="str">
        <f>VLOOKUP(A860,'Medical Examinations'!$A$1:$L$2336,5,0)</f>
        <v>Diabetes</v>
      </c>
      <c r="J860" s="27" t="str">
        <f>VLOOKUP(A860,'Medical Examinations'!$A$1:$L$2336,6,0)</f>
        <v>No</v>
      </c>
      <c r="K860" s="27" t="str">
        <f>VLOOKUP(A860,'Medical Examinations'!$A$1:$L$2336,7,0)</f>
        <v>No</v>
      </c>
      <c r="L860" s="27">
        <f>VLOOKUP(A860,'Medical Examinations'!$A$1:$L$2336,10,0)</f>
        <v>0</v>
      </c>
      <c r="M860" s="27" t="str">
        <f>VLOOKUP(A860,'Medical Examinations'!$A$1:$L$2336,12,0)</f>
        <v>No</v>
      </c>
      <c r="N860" s="27" t="str">
        <f>VLOOKUP(A860,'Medical Examinations'!$A$1:$L$2336,8,0)</f>
        <v>No</v>
      </c>
      <c r="O860" s="29">
        <f>VLOOKUP(A860,'Hospitalisation Details'!$A$1:$T$2344,12,0)</f>
        <v>12479.71</v>
      </c>
      <c r="P860" s="29" t="str">
        <f>VLOOKUP(A860,'Hospitalisation Details'!$A$1:$T$2344,15,0)</f>
        <v>tier - 3</v>
      </c>
      <c r="Q860" s="29" t="str">
        <f>VLOOKUP(A860,'Hospitalisation Details'!$A$1:$T$2344,18,0)</f>
        <v>tier - 3</v>
      </c>
      <c r="R860" s="29" t="str">
        <f>VLOOKUP(A860,'Hospitalisation Details'!$A$1:$T$2344,20,0)</f>
        <v>R1012</v>
      </c>
    </row>
    <row r="861" spans="1:18">
      <c r="A861" t="s">
        <v>1508</v>
      </c>
      <c r="B861" s="22" t="str">
        <f>VLOOKUP(A861,'Customer Names'!A861:$E$2335,4,0)</f>
        <v>Baird</v>
      </c>
      <c r="C861" s="25">
        <f>VLOOKUP(A861,'Hospitalisation Details'!$A$1:$T$2344,9,0)</f>
        <v>25168</v>
      </c>
      <c r="D861" s="26">
        <f>VLOOKUP(A861,'Hospitalisation Details'!$A$1:$T$2344,10,0)</f>
        <v>54</v>
      </c>
      <c r="E861" s="26">
        <f>VLOOKUP(A861,'Hospitalisation Details'!$A$1:$T$2344,11,0)</f>
        <v>3</v>
      </c>
      <c r="F861" s="28">
        <f>VLOOKUP(A861,'Medical Examinations'!$A$1:$L$2336,2,0)</f>
        <v>21.47</v>
      </c>
      <c r="G861" s="28">
        <f>VLOOKUP(A861,'Medical Examinations'!$A$1:$L$2336,4,0)</f>
        <v>7.82</v>
      </c>
      <c r="H861" s="30" t="str">
        <f>VLOOKUP(A861,'Medical Examinations'!$A$1:$L$2336,3,0)</f>
        <v>Normal weight</v>
      </c>
      <c r="I861" s="30" t="str">
        <f>VLOOKUP(A861,'Medical Examinations'!$A$1:$L$2336,5,0)</f>
        <v>Diabetes</v>
      </c>
      <c r="J861" s="27" t="str">
        <f>VLOOKUP(A861,'Medical Examinations'!$A$1:$L$2336,6,0)</f>
        <v>No</v>
      </c>
      <c r="K861" s="27" t="str">
        <f>VLOOKUP(A861,'Medical Examinations'!$A$1:$L$2336,7,0)</f>
        <v>No</v>
      </c>
      <c r="L861" s="27">
        <f>VLOOKUP(A861,'Medical Examinations'!$A$1:$L$2336,10,0)</f>
        <v>0</v>
      </c>
      <c r="M861" s="27" t="str">
        <f>VLOOKUP(A861,'Medical Examinations'!$A$1:$L$2336,12,0)</f>
        <v>No</v>
      </c>
      <c r="N861" s="27" t="str">
        <f>VLOOKUP(A861,'Medical Examinations'!$A$1:$L$2336,8,0)</f>
        <v>No</v>
      </c>
      <c r="O861" s="29">
        <f>VLOOKUP(A861,'Hospitalisation Details'!$A$1:$T$2344,12,0)</f>
        <v>12475.35</v>
      </c>
      <c r="P861" s="29" t="str">
        <f>VLOOKUP(A861,'Hospitalisation Details'!$A$1:$T$2344,15,0)</f>
        <v>tier - 3</v>
      </c>
      <c r="Q861" s="29" t="str">
        <f>VLOOKUP(A861,'Hospitalisation Details'!$A$1:$T$2344,18,0)</f>
        <v>tier - 1</v>
      </c>
      <c r="R861" s="29" t="str">
        <f>VLOOKUP(A861,'Hospitalisation Details'!$A$1:$T$2344,20,0)</f>
        <v>R1012</v>
      </c>
    </row>
    <row r="862" spans="1:18">
      <c r="A862" t="s">
        <v>1507</v>
      </c>
      <c r="B862" s="22" t="str">
        <f>VLOOKUP(A862,'Customer Names'!A862:$E$2335,4,0)</f>
        <v>Locatelli</v>
      </c>
      <c r="C862" s="25">
        <f>VLOOKUP(A862,'Hospitalisation Details'!$A$1:$T$2344,9,0)</f>
        <v>34920</v>
      </c>
      <c r="D862" s="26">
        <f>VLOOKUP(A862,'Hospitalisation Details'!$A$1:$T$2344,10,0)</f>
        <v>27</v>
      </c>
      <c r="E862" s="26">
        <f>VLOOKUP(A862,'Hospitalisation Details'!$A$1:$T$2344,11,0)</f>
        <v>0</v>
      </c>
      <c r="F862" s="28">
        <f>VLOOKUP(A862,'Medical Examinations'!$A$1:$L$2336,2,0)</f>
        <v>52.89</v>
      </c>
      <c r="G862" s="28">
        <f>VLOOKUP(A862,'Medical Examinations'!$A$1:$L$2336,4,0)</f>
        <v>4.96</v>
      </c>
      <c r="H862" s="30" t="str">
        <f>VLOOKUP(A862,'Medical Examinations'!$A$1:$L$2336,3,0)</f>
        <v>Obesity</v>
      </c>
      <c r="I862" s="30" t="str">
        <f>VLOOKUP(A862,'Medical Examinations'!$A$1:$L$2336,5,0)</f>
        <v>Normal</v>
      </c>
      <c r="J862" s="27" t="str">
        <f>VLOOKUP(A862,'Medical Examinations'!$A$1:$L$2336,6,0)</f>
        <v>yes</v>
      </c>
      <c r="K862" s="27" t="str">
        <f>VLOOKUP(A862,'Medical Examinations'!$A$1:$L$2336,7,0)</f>
        <v>No</v>
      </c>
      <c r="L862" s="27">
        <f>VLOOKUP(A862,'Medical Examinations'!$A$1:$L$2336,10,0)</f>
        <v>1</v>
      </c>
      <c r="M862" s="27" t="str">
        <f>VLOOKUP(A862,'Medical Examinations'!$A$1:$L$2336,12,0)</f>
        <v>No</v>
      </c>
      <c r="N862" s="27" t="str">
        <f>VLOOKUP(A862,'Medical Examinations'!$A$1:$L$2336,8,0)</f>
        <v>No</v>
      </c>
      <c r="O862" s="29">
        <f>VLOOKUP(A862,'Hospitalisation Details'!$A$1:$T$2344,12,0)</f>
        <v>12452.25</v>
      </c>
      <c r="P862" s="29" t="str">
        <f>VLOOKUP(A862,'Hospitalisation Details'!$A$1:$T$2344,15,0)</f>
        <v>tier - 3</v>
      </c>
      <c r="Q862" s="29" t="str">
        <f>VLOOKUP(A862,'Hospitalisation Details'!$A$1:$T$2344,18,0)</f>
        <v>tier - 3</v>
      </c>
      <c r="R862" s="29" t="str">
        <f>VLOOKUP(A862,'Hospitalisation Details'!$A$1:$T$2344,20,0)</f>
        <v>R1012</v>
      </c>
    </row>
    <row r="863" spans="1:18">
      <c r="A863" t="s">
        <v>1506</v>
      </c>
      <c r="B863" s="22" t="str">
        <f>VLOOKUP(A863,'Customer Names'!A863:$E$2335,4,0)</f>
        <v>Brake</v>
      </c>
      <c r="C863" s="25">
        <f>VLOOKUP(A863,'Hospitalisation Details'!$A$1:$T$2344,9,0)</f>
        <v>23593</v>
      </c>
      <c r="D863" s="26">
        <f>VLOOKUP(A863,'Hospitalisation Details'!$A$1:$T$2344,10,0)</f>
        <v>58</v>
      </c>
      <c r="E863" s="26">
        <f>VLOOKUP(A863,'Hospitalisation Details'!$A$1:$T$2344,11,0)</f>
        <v>0</v>
      </c>
      <c r="F863" s="28">
        <f>VLOOKUP(A863,'Medical Examinations'!$A$1:$L$2336,2,0)</f>
        <v>32.965000000000003</v>
      </c>
      <c r="G863" s="28">
        <f>VLOOKUP(A863,'Medical Examinations'!$A$1:$L$2336,4,0)</f>
        <v>6.15</v>
      </c>
      <c r="H863" s="30" t="str">
        <f>VLOOKUP(A863,'Medical Examinations'!$A$1:$L$2336,3,0)</f>
        <v>Obesity</v>
      </c>
      <c r="I863" s="30" t="str">
        <f>VLOOKUP(A863,'Medical Examinations'!$A$1:$L$2336,5,0)</f>
        <v>Pre-diabetes</v>
      </c>
      <c r="J863" s="27" t="str">
        <f>VLOOKUP(A863,'Medical Examinations'!$A$1:$L$2336,6,0)</f>
        <v>yes</v>
      </c>
      <c r="K863" s="27" t="str">
        <f>VLOOKUP(A863,'Medical Examinations'!$A$1:$L$2336,7,0)</f>
        <v>No</v>
      </c>
      <c r="L863" s="27">
        <f>VLOOKUP(A863,'Medical Examinations'!$A$1:$L$2336,10,0)</f>
        <v>1</v>
      </c>
      <c r="M863" s="27" t="str">
        <f>VLOOKUP(A863,'Medical Examinations'!$A$1:$L$2336,12,0)</f>
        <v>No</v>
      </c>
      <c r="N863" s="27" t="str">
        <f>VLOOKUP(A863,'Medical Examinations'!$A$1:$L$2336,8,0)</f>
        <v>No</v>
      </c>
      <c r="O863" s="29">
        <f>VLOOKUP(A863,'Hospitalisation Details'!$A$1:$T$2344,12,0)</f>
        <v>12430.95</v>
      </c>
      <c r="P863" s="29" t="str">
        <f>VLOOKUP(A863,'Hospitalisation Details'!$A$1:$T$2344,15,0)</f>
        <v>tier - 3</v>
      </c>
      <c r="Q863" s="29" t="str">
        <f>VLOOKUP(A863,'Hospitalisation Details'!$A$1:$T$2344,18,0)</f>
        <v>tier - 3</v>
      </c>
      <c r="R863" s="29" t="str">
        <f>VLOOKUP(A863,'Hospitalisation Details'!$A$1:$T$2344,20,0)</f>
        <v>R1024</v>
      </c>
    </row>
    <row r="864" spans="1:18">
      <c r="A864" t="s">
        <v>1505</v>
      </c>
      <c r="B864" s="22" t="str">
        <f>VLOOKUP(A864,'Customer Names'!A864:$E$2335,4,0)</f>
        <v>Jacobs</v>
      </c>
      <c r="C864" s="25">
        <f>VLOOKUP(A864,'Hospitalisation Details'!$A$1:$T$2344,9,0)</f>
        <v>29050</v>
      </c>
      <c r="D864" s="26">
        <f>VLOOKUP(A864,'Hospitalisation Details'!$A$1:$T$2344,10,0)</f>
        <v>43</v>
      </c>
      <c r="E864" s="26">
        <f>VLOOKUP(A864,'Hospitalisation Details'!$A$1:$T$2344,11,0)</f>
        <v>2</v>
      </c>
      <c r="F864" s="28">
        <f>VLOOKUP(A864,'Medical Examinations'!$A$1:$L$2336,2,0)</f>
        <v>36.799999999999997</v>
      </c>
      <c r="G864" s="28">
        <f>VLOOKUP(A864,'Medical Examinations'!$A$1:$L$2336,4,0)</f>
        <v>4.62</v>
      </c>
      <c r="H864" s="30" t="str">
        <f>VLOOKUP(A864,'Medical Examinations'!$A$1:$L$2336,3,0)</f>
        <v>Obesity</v>
      </c>
      <c r="I864" s="30" t="str">
        <f>VLOOKUP(A864,'Medical Examinations'!$A$1:$L$2336,5,0)</f>
        <v>Normal</v>
      </c>
      <c r="J864" s="27" t="str">
        <f>VLOOKUP(A864,'Medical Examinations'!$A$1:$L$2336,6,0)</f>
        <v>No</v>
      </c>
      <c r="K864" s="27" t="str">
        <f>VLOOKUP(A864,'Medical Examinations'!$A$1:$L$2336,7,0)</f>
        <v>No</v>
      </c>
      <c r="L864" s="27">
        <f>VLOOKUP(A864,'Medical Examinations'!$A$1:$L$2336,10,0)</f>
        <v>1</v>
      </c>
      <c r="M864" s="27" t="str">
        <f>VLOOKUP(A864,'Medical Examinations'!$A$1:$L$2336,12,0)</f>
        <v>No</v>
      </c>
      <c r="N864" s="27" t="str">
        <f>VLOOKUP(A864,'Medical Examinations'!$A$1:$L$2336,8,0)</f>
        <v>Yes</v>
      </c>
      <c r="O864" s="29">
        <f>VLOOKUP(A864,'Hospitalisation Details'!$A$1:$T$2344,12,0)</f>
        <v>12408.29</v>
      </c>
      <c r="P864" s="29" t="str">
        <f>VLOOKUP(A864,'Hospitalisation Details'!$A$1:$T$2344,15,0)</f>
        <v>tier - 3</v>
      </c>
      <c r="Q864" s="29" t="str">
        <f>VLOOKUP(A864,'Hospitalisation Details'!$A$1:$T$2344,18,0)</f>
        <v>tier - 1</v>
      </c>
      <c r="R864" s="29" t="str">
        <f>VLOOKUP(A864,'Hospitalisation Details'!$A$1:$T$2344,20,0)</f>
        <v>R1022</v>
      </c>
    </row>
    <row r="865" spans="1:18">
      <c r="A865" t="s">
        <v>1504</v>
      </c>
      <c r="B865" s="22" t="str">
        <f>VLOOKUP(A865,'Customer Names'!A865:$E$2335,4,0)</f>
        <v>Vaught</v>
      </c>
      <c r="C865" s="25">
        <f>VLOOKUP(A865,'Hospitalisation Details'!$A$1:$T$2344,9,0)</f>
        <v>26532</v>
      </c>
      <c r="D865" s="26">
        <f>VLOOKUP(A865,'Hospitalisation Details'!$A$1:$T$2344,10,0)</f>
        <v>50</v>
      </c>
      <c r="E865" s="26">
        <f>VLOOKUP(A865,'Hospitalisation Details'!$A$1:$T$2344,11,0)</f>
        <v>0</v>
      </c>
      <c r="F865" s="28">
        <f>VLOOKUP(A865,'Medical Examinations'!$A$1:$L$2336,2,0)</f>
        <v>34.299999999999997</v>
      </c>
      <c r="G865" s="28">
        <f>VLOOKUP(A865,'Medical Examinations'!$A$1:$L$2336,4,0)</f>
        <v>4.87</v>
      </c>
      <c r="H865" s="30" t="str">
        <f>VLOOKUP(A865,'Medical Examinations'!$A$1:$L$2336,3,0)</f>
        <v>Obesity</v>
      </c>
      <c r="I865" s="30" t="str">
        <f>VLOOKUP(A865,'Medical Examinations'!$A$1:$L$2336,5,0)</f>
        <v>Normal</v>
      </c>
      <c r="J865" s="27" t="str">
        <f>VLOOKUP(A865,'Medical Examinations'!$A$1:$L$2336,6,0)</f>
        <v>No</v>
      </c>
      <c r="K865" s="27" t="str">
        <f>VLOOKUP(A865,'Medical Examinations'!$A$1:$L$2336,7,0)</f>
        <v>No</v>
      </c>
      <c r="L865" s="27">
        <f>VLOOKUP(A865,'Medical Examinations'!$A$1:$L$2336,10,0)</f>
        <v>2</v>
      </c>
      <c r="M865" s="27" t="str">
        <f>VLOOKUP(A865,'Medical Examinations'!$A$1:$L$2336,12,0)</f>
        <v>No</v>
      </c>
      <c r="N865" s="27" t="str">
        <f>VLOOKUP(A865,'Medical Examinations'!$A$1:$L$2336,8,0)</f>
        <v>No</v>
      </c>
      <c r="O865" s="29">
        <f>VLOOKUP(A865,'Hospitalisation Details'!$A$1:$T$2344,12,0)</f>
        <v>12407.3</v>
      </c>
      <c r="P865" s="29" t="str">
        <f>VLOOKUP(A865,'Hospitalisation Details'!$A$1:$T$2344,15,0)</f>
        <v>tier - 3</v>
      </c>
      <c r="Q865" s="29" t="str">
        <f>VLOOKUP(A865,'Hospitalisation Details'!$A$1:$T$2344,18,0)</f>
        <v>tier - 2</v>
      </c>
      <c r="R865" s="29" t="str">
        <f>VLOOKUP(A865,'Hospitalisation Details'!$A$1:$T$2344,20,0)</f>
        <v>R1021</v>
      </c>
    </row>
    <row r="866" spans="1:18">
      <c r="A866" t="s">
        <v>1503</v>
      </c>
      <c r="B866" s="22" t="str">
        <f>VLOOKUP(A866,'Customer Names'!A866:$E$2335,4,0)</f>
        <v>Monteleone</v>
      </c>
      <c r="C866" s="25">
        <f>VLOOKUP(A866,'Hospitalisation Details'!$A$1:$T$2344,9,0)</f>
        <v>32871</v>
      </c>
      <c r="D866" s="26">
        <f>VLOOKUP(A866,'Hospitalisation Details'!$A$1:$T$2344,10,0)</f>
        <v>33</v>
      </c>
      <c r="E866" s="26">
        <f>VLOOKUP(A866,'Hospitalisation Details'!$A$1:$T$2344,11,0)</f>
        <v>0</v>
      </c>
      <c r="F866" s="28">
        <f>VLOOKUP(A866,'Medical Examinations'!$A$1:$L$2336,2,0)</f>
        <v>35.244999999999997</v>
      </c>
      <c r="G866" s="28">
        <f>VLOOKUP(A866,'Medical Examinations'!$A$1:$L$2336,4,0)</f>
        <v>4.63</v>
      </c>
      <c r="H866" s="30" t="str">
        <f>VLOOKUP(A866,'Medical Examinations'!$A$1:$L$2336,3,0)</f>
        <v>Obesity</v>
      </c>
      <c r="I866" s="30" t="str">
        <f>VLOOKUP(A866,'Medical Examinations'!$A$1:$L$2336,5,0)</f>
        <v>Normal</v>
      </c>
      <c r="J866" s="27" t="str">
        <f>VLOOKUP(A866,'Medical Examinations'!$A$1:$L$2336,6,0)</f>
        <v>No</v>
      </c>
      <c r="K866" s="27" t="str">
        <f>VLOOKUP(A866,'Medical Examinations'!$A$1:$L$2336,7,0)</f>
        <v>No</v>
      </c>
      <c r="L866" s="27">
        <f>VLOOKUP(A866,'Medical Examinations'!$A$1:$L$2336,10,0)</f>
        <v>0</v>
      </c>
      <c r="M866" s="27" t="str">
        <f>VLOOKUP(A866,'Medical Examinations'!$A$1:$L$2336,12,0)</f>
        <v>No</v>
      </c>
      <c r="N866" s="27" t="str">
        <f>VLOOKUP(A866,'Medical Examinations'!$A$1:$L$2336,8,0)</f>
        <v>No</v>
      </c>
      <c r="O866" s="29">
        <f>VLOOKUP(A866,'Hospitalisation Details'!$A$1:$T$2344,12,0)</f>
        <v>12404.88</v>
      </c>
      <c r="P866" s="29" t="str">
        <f>VLOOKUP(A866,'Hospitalisation Details'!$A$1:$T$2344,15,0)</f>
        <v>tier - 3</v>
      </c>
      <c r="Q866" s="29" t="str">
        <f>VLOOKUP(A866,'Hospitalisation Details'!$A$1:$T$2344,18,0)</f>
        <v>tier - 3</v>
      </c>
      <c r="R866" s="29" t="str">
        <f>VLOOKUP(A866,'Hospitalisation Details'!$A$1:$T$2344,20,0)</f>
        <v>R1016</v>
      </c>
    </row>
    <row r="867" spans="1:18">
      <c r="A867" t="s">
        <v>1502</v>
      </c>
      <c r="B867" s="22" t="str">
        <f>VLOOKUP(A867,'Customer Names'!A867:$E$2335,4,0)</f>
        <v>Verdugo</v>
      </c>
      <c r="C867" s="25">
        <f>VLOOKUP(A867,'Hospitalisation Details'!$A$1:$T$2344,9,0)</f>
        <v>22915</v>
      </c>
      <c r="D867" s="26">
        <f>VLOOKUP(A867,'Hospitalisation Details'!$A$1:$T$2344,10,0)</f>
        <v>60</v>
      </c>
      <c r="E867" s="26">
        <f>VLOOKUP(A867,'Hospitalisation Details'!$A$1:$T$2344,11,0)</f>
        <v>0</v>
      </c>
      <c r="F867" s="28">
        <f>VLOOKUP(A867,'Medical Examinations'!$A$1:$L$2336,2,0)</f>
        <v>26.23</v>
      </c>
      <c r="G867" s="28">
        <f>VLOOKUP(A867,'Medical Examinations'!$A$1:$L$2336,4,0)</f>
        <v>11.93</v>
      </c>
      <c r="H867" s="30" t="str">
        <f>VLOOKUP(A867,'Medical Examinations'!$A$1:$L$2336,3,0)</f>
        <v>Overweight</v>
      </c>
      <c r="I867" s="30" t="str">
        <f>VLOOKUP(A867,'Medical Examinations'!$A$1:$L$2336,5,0)</f>
        <v>Diabetes</v>
      </c>
      <c r="J867" s="27" t="str">
        <f>VLOOKUP(A867,'Medical Examinations'!$A$1:$L$2336,6,0)</f>
        <v>No</v>
      </c>
      <c r="K867" s="27" t="str">
        <f>VLOOKUP(A867,'Medical Examinations'!$A$1:$L$2336,7,0)</f>
        <v>No</v>
      </c>
      <c r="L867" s="27">
        <f>VLOOKUP(A867,'Medical Examinations'!$A$1:$L$2336,10,0)</f>
        <v>0</v>
      </c>
      <c r="M867" s="27" t="str">
        <f>VLOOKUP(A867,'Medical Examinations'!$A$1:$L$2336,12,0)</f>
        <v>No</v>
      </c>
      <c r="N867" s="27" t="str">
        <f>VLOOKUP(A867,'Medical Examinations'!$A$1:$L$2336,8,0)</f>
        <v>No</v>
      </c>
      <c r="O867" s="29">
        <f>VLOOKUP(A867,'Hospitalisation Details'!$A$1:$T$2344,12,0)</f>
        <v>12369.89</v>
      </c>
      <c r="P867" s="29" t="str">
        <f>VLOOKUP(A867,'Hospitalisation Details'!$A$1:$T$2344,15,0)</f>
        <v>tier - 3</v>
      </c>
      <c r="Q867" s="29" t="str">
        <f>VLOOKUP(A867,'Hospitalisation Details'!$A$1:$T$2344,18,0)</f>
        <v>tier - 2</v>
      </c>
      <c r="R867" s="29" t="str">
        <f>VLOOKUP(A867,'Hospitalisation Details'!$A$1:$T$2344,20,0)</f>
        <v>R1024</v>
      </c>
    </row>
    <row r="868" spans="1:18">
      <c r="A868" t="s">
        <v>1501</v>
      </c>
      <c r="B868" s="22" t="str">
        <f>VLOOKUP(A868,'Customer Names'!A868:$E$2335,4,0)</f>
        <v>Sellers</v>
      </c>
      <c r="C868" s="25">
        <f>VLOOKUP(A868,'Hospitalisation Details'!$A$1:$T$2344,9,0)</f>
        <v>24470</v>
      </c>
      <c r="D868" s="26">
        <f>VLOOKUP(A868,'Hospitalisation Details'!$A$1:$T$2344,10,0)</f>
        <v>56</v>
      </c>
      <c r="E868" s="26">
        <f>VLOOKUP(A868,'Hospitalisation Details'!$A$1:$T$2344,11,0)</f>
        <v>3</v>
      </c>
      <c r="F868" s="28">
        <f>VLOOKUP(A868,'Medical Examinations'!$A$1:$L$2336,2,0)</f>
        <v>36.1</v>
      </c>
      <c r="G868" s="28">
        <f>VLOOKUP(A868,'Medical Examinations'!$A$1:$L$2336,4,0)</f>
        <v>5.65</v>
      </c>
      <c r="H868" s="30" t="str">
        <f>VLOOKUP(A868,'Medical Examinations'!$A$1:$L$2336,3,0)</f>
        <v>Obesity</v>
      </c>
      <c r="I868" s="30" t="str">
        <f>VLOOKUP(A868,'Medical Examinations'!$A$1:$L$2336,5,0)</f>
        <v>Normal</v>
      </c>
      <c r="J868" s="27" t="str">
        <f>VLOOKUP(A868,'Medical Examinations'!$A$1:$L$2336,6,0)</f>
        <v>yes</v>
      </c>
      <c r="K868" s="27" t="str">
        <f>VLOOKUP(A868,'Medical Examinations'!$A$1:$L$2336,7,0)</f>
        <v>No</v>
      </c>
      <c r="L868" s="27">
        <f>VLOOKUP(A868,'Medical Examinations'!$A$1:$L$2336,10,0)</f>
        <v>2</v>
      </c>
      <c r="M868" s="27" t="str">
        <f>VLOOKUP(A868,'Medical Examinations'!$A$1:$L$2336,12,0)</f>
        <v>No</v>
      </c>
      <c r="N868" s="27" t="str">
        <f>VLOOKUP(A868,'Medical Examinations'!$A$1:$L$2336,8,0)</f>
        <v>No</v>
      </c>
      <c r="O868" s="29">
        <f>VLOOKUP(A868,'Hospitalisation Details'!$A$1:$T$2344,12,0)</f>
        <v>12363.55</v>
      </c>
      <c r="P868" s="29" t="str">
        <f>VLOOKUP(A868,'Hospitalisation Details'!$A$1:$T$2344,15,0)</f>
        <v>tier - 3</v>
      </c>
      <c r="Q868" s="29" t="str">
        <f>VLOOKUP(A868,'Hospitalisation Details'!$A$1:$T$2344,18,0)</f>
        <v>tier - 3</v>
      </c>
      <c r="R868" s="29" t="str">
        <f>VLOOKUP(A868,'Hospitalisation Details'!$A$1:$T$2344,20,0)</f>
        <v>R1011</v>
      </c>
    </row>
    <row r="869" spans="1:18">
      <c r="A869" t="s">
        <v>1500</v>
      </c>
      <c r="B869" s="22" t="str">
        <f>VLOOKUP(A869,'Customer Names'!A869:$E$2335,4,0)</f>
        <v>Bowman</v>
      </c>
      <c r="C869" s="25">
        <f>VLOOKUP(A869,'Hospitalisation Details'!$A$1:$T$2344,9,0)</f>
        <v>23276</v>
      </c>
      <c r="D869" s="26">
        <f>VLOOKUP(A869,'Hospitalisation Details'!$A$1:$T$2344,10,0)</f>
        <v>59</v>
      </c>
      <c r="E869" s="26">
        <f>VLOOKUP(A869,'Hospitalisation Details'!$A$1:$T$2344,11,0)</f>
        <v>1</v>
      </c>
      <c r="F869" s="28">
        <f>VLOOKUP(A869,'Medical Examinations'!$A$1:$L$2336,2,0)</f>
        <v>37.1</v>
      </c>
      <c r="G869" s="28">
        <f>VLOOKUP(A869,'Medical Examinations'!$A$1:$L$2336,4,0)</f>
        <v>11.21</v>
      </c>
      <c r="H869" s="30" t="str">
        <f>VLOOKUP(A869,'Medical Examinations'!$A$1:$L$2336,3,0)</f>
        <v>Obesity</v>
      </c>
      <c r="I869" s="30" t="str">
        <f>VLOOKUP(A869,'Medical Examinations'!$A$1:$L$2336,5,0)</f>
        <v>Diabetes</v>
      </c>
      <c r="J869" s="27" t="str">
        <f>VLOOKUP(A869,'Medical Examinations'!$A$1:$L$2336,6,0)</f>
        <v>yes</v>
      </c>
      <c r="K869" s="27" t="str">
        <f>VLOOKUP(A869,'Medical Examinations'!$A$1:$L$2336,7,0)</f>
        <v>No</v>
      </c>
      <c r="L869" s="27">
        <f>VLOOKUP(A869,'Medical Examinations'!$A$1:$L$2336,10,0)</f>
        <v>1</v>
      </c>
      <c r="M869" s="27" t="str">
        <f>VLOOKUP(A869,'Medical Examinations'!$A$1:$L$2336,12,0)</f>
        <v>No</v>
      </c>
      <c r="N869" s="27" t="str">
        <f>VLOOKUP(A869,'Medical Examinations'!$A$1:$L$2336,8,0)</f>
        <v>Yes</v>
      </c>
      <c r="O869" s="29">
        <f>VLOOKUP(A869,'Hospitalisation Details'!$A$1:$T$2344,12,0)</f>
        <v>12347.17</v>
      </c>
      <c r="P869" s="29" t="str">
        <f>VLOOKUP(A869,'Hospitalisation Details'!$A$1:$T$2344,15,0)</f>
        <v>tier - 3</v>
      </c>
      <c r="Q869" s="29" t="str">
        <f>VLOOKUP(A869,'Hospitalisation Details'!$A$1:$T$2344,18,0)</f>
        <v>tier - 3</v>
      </c>
      <c r="R869" s="29" t="str">
        <f>VLOOKUP(A869,'Hospitalisation Details'!$A$1:$T$2344,20,0)</f>
        <v>R1011</v>
      </c>
    </row>
    <row r="870" spans="1:18">
      <c r="A870" t="s">
        <v>1499</v>
      </c>
      <c r="B870" s="22" t="str">
        <f>VLOOKUP(A870,'Customer Names'!A870:$E$2335,4,0)</f>
        <v>Marley</v>
      </c>
      <c r="C870" s="25">
        <f>VLOOKUP(A870,'Hospitalisation Details'!$A$1:$T$2344,9,0)</f>
        <v>23225</v>
      </c>
      <c r="D870" s="26">
        <f>VLOOKUP(A870,'Hospitalisation Details'!$A$1:$T$2344,10,0)</f>
        <v>59</v>
      </c>
      <c r="E870" s="26">
        <f>VLOOKUP(A870,'Hospitalisation Details'!$A$1:$T$2344,11,0)</f>
        <v>1</v>
      </c>
      <c r="F870" s="28">
        <f>VLOOKUP(A870,'Medical Examinations'!$A$1:$L$2336,2,0)</f>
        <v>27.5</v>
      </c>
      <c r="G870" s="28">
        <f>VLOOKUP(A870,'Medical Examinations'!$A$1:$L$2336,4,0)</f>
        <v>10.62</v>
      </c>
      <c r="H870" s="30" t="str">
        <f>VLOOKUP(A870,'Medical Examinations'!$A$1:$L$2336,3,0)</f>
        <v>Overweight</v>
      </c>
      <c r="I870" s="30" t="str">
        <f>VLOOKUP(A870,'Medical Examinations'!$A$1:$L$2336,5,0)</f>
        <v>Diabetes</v>
      </c>
      <c r="J870" s="27" t="str">
        <f>VLOOKUP(A870,'Medical Examinations'!$A$1:$L$2336,6,0)</f>
        <v>yes</v>
      </c>
      <c r="K870" s="27" t="str">
        <f>VLOOKUP(A870,'Medical Examinations'!$A$1:$L$2336,7,0)</f>
        <v>No</v>
      </c>
      <c r="L870" s="27">
        <f>VLOOKUP(A870,'Medical Examinations'!$A$1:$L$2336,10,0)</f>
        <v>1</v>
      </c>
      <c r="M870" s="27" t="str">
        <f>VLOOKUP(A870,'Medical Examinations'!$A$1:$L$2336,12,0)</f>
        <v>No</v>
      </c>
      <c r="N870" s="27" t="str">
        <f>VLOOKUP(A870,'Medical Examinations'!$A$1:$L$2336,8,0)</f>
        <v>Yes</v>
      </c>
      <c r="O870" s="29">
        <f>VLOOKUP(A870,'Hospitalisation Details'!$A$1:$T$2344,12,0)</f>
        <v>12333.83</v>
      </c>
      <c r="P870" s="29" t="str">
        <f>VLOOKUP(A870,'Hospitalisation Details'!$A$1:$T$2344,15,0)</f>
        <v>tier - 3</v>
      </c>
      <c r="Q870" s="29" t="str">
        <f>VLOOKUP(A870,'Hospitalisation Details'!$A$1:$T$2344,18,0)</f>
        <v>tier - 2</v>
      </c>
      <c r="R870" s="29" t="str">
        <f>VLOOKUP(A870,'Hospitalisation Details'!$A$1:$T$2344,20,0)</f>
        <v>R1011</v>
      </c>
    </row>
    <row r="871" spans="1:18">
      <c r="A871" t="s">
        <v>1498</v>
      </c>
      <c r="B871" s="22" t="str">
        <f>VLOOKUP(A871,'Customer Names'!A871:$E$2335,4,0)</f>
        <v>Grey</v>
      </c>
      <c r="C871" s="25">
        <f>VLOOKUP(A871,'Hospitalisation Details'!$A$1:$T$2344,9,0)</f>
        <v>23252</v>
      </c>
      <c r="D871" s="26">
        <f>VLOOKUP(A871,'Hospitalisation Details'!$A$1:$T$2344,10,0)</f>
        <v>59</v>
      </c>
      <c r="E871" s="26">
        <f>VLOOKUP(A871,'Hospitalisation Details'!$A$1:$T$2344,11,0)</f>
        <v>0</v>
      </c>
      <c r="F871" s="28">
        <f>VLOOKUP(A871,'Medical Examinations'!$A$1:$L$2336,2,0)</f>
        <v>24.7</v>
      </c>
      <c r="G871" s="28">
        <f>VLOOKUP(A871,'Medical Examinations'!$A$1:$L$2336,4,0)</f>
        <v>10.7</v>
      </c>
      <c r="H871" s="30" t="str">
        <f>VLOOKUP(A871,'Medical Examinations'!$A$1:$L$2336,3,0)</f>
        <v>Normal weight</v>
      </c>
      <c r="I871" s="30" t="str">
        <f>VLOOKUP(A871,'Medical Examinations'!$A$1:$L$2336,5,0)</f>
        <v>Diabetes</v>
      </c>
      <c r="J871" s="27" t="str">
        <f>VLOOKUP(A871,'Medical Examinations'!$A$1:$L$2336,6,0)</f>
        <v>yes</v>
      </c>
      <c r="K871" s="27" t="str">
        <f>VLOOKUP(A871,'Medical Examinations'!$A$1:$L$2336,7,0)</f>
        <v>No</v>
      </c>
      <c r="L871" s="27">
        <f>VLOOKUP(A871,'Medical Examinations'!$A$1:$L$2336,10,0)</f>
        <v>1</v>
      </c>
      <c r="M871" s="27" t="str">
        <f>VLOOKUP(A871,'Medical Examinations'!$A$1:$L$2336,12,0)</f>
        <v>No</v>
      </c>
      <c r="N871" s="27" t="str">
        <f>VLOOKUP(A871,'Medical Examinations'!$A$1:$L$2336,8,0)</f>
        <v>Yes</v>
      </c>
      <c r="O871" s="29">
        <f>VLOOKUP(A871,'Hospitalisation Details'!$A$1:$T$2344,12,0)</f>
        <v>12323.94</v>
      </c>
      <c r="P871" s="29" t="str">
        <f>VLOOKUP(A871,'Hospitalisation Details'!$A$1:$T$2344,15,0)</f>
        <v>tier - 3</v>
      </c>
      <c r="Q871" s="29" t="str">
        <f>VLOOKUP(A871,'Hospitalisation Details'!$A$1:$T$2344,18,0)</f>
        <v>tier - 3</v>
      </c>
      <c r="R871" s="29" t="str">
        <f>VLOOKUP(A871,'Hospitalisation Details'!$A$1:$T$2344,20,0)</f>
        <v>R1017</v>
      </c>
    </row>
    <row r="872" spans="1:18">
      <c r="A872" t="s">
        <v>1497</v>
      </c>
      <c r="B872" s="22" t="str">
        <f>VLOOKUP(A872,'Customer Names'!A872:$E$2335,4,0)</f>
        <v>O'Rourke</v>
      </c>
      <c r="C872" s="25">
        <f>VLOOKUP(A872,'Hospitalisation Details'!$A$1:$T$2344,9,0)</f>
        <v>23312</v>
      </c>
      <c r="D872" s="26">
        <f>VLOOKUP(A872,'Hospitalisation Details'!$A$1:$T$2344,10,0)</f>
        <v>59</v>
      </c>
      <c r="E872" s="26">
        <f>VLOOKUP(A872,'Hospitalisation Details'!$A$1:$T$2344,11,0)</f>
        <v>0</v>
      </c>
      <c r="F872" s="28">
        <f>VLOOKUP(A872,'Medical Examinations'!$A$1:$L$2336,2,0)</f>
        <v>26.78</v>
      </c>
      <c r="G872" s="28">
        <f>VLOOKUP(A872,'Medical Examinations'!$A$1:$L$2336,4,0)</f>
        <v>10.02</v>
      </c>
      <c r="H872" s="30" t="str">
        <f>VLOOKUP(A872,'Medical Examinations'!$A$1:$L$2336,3,0)</f>
        <v>Overweight</v>
      </c>
      <c r="I872" s="30" t="str">
        <f>VLOOKUP(A872,'Medical Examinations'!$A$1:$L$2336,5,0)</f>
        <v>Diabetes</v>
      </c>
      <c r="J872" s="27" t="str">
        <f>VLOOKUP(A872,'Medical Examinations'!$A$1:$L$2336,6,0)</f>
        <v>yes</v>
      </c>
      <c r="K872" s="27" t="str">
        <f>VLOOKUP(A872,'Medical Examinations'!$A$1:$L$2336,7,0)</f>
        <v>No</v>
      </c>
      <c r="L872" s="27">
        <f>VLOOKUP(A872,'Medical Examinations'!$A$1:$L$2336,10,0)</f>
        <v>1</v>
      </c>
      <c r="M872" s="27" t="str">
        <f>VLOOKUP(A872,'Medical Examinations'!$A$1:$L$2336,12,0)</f>
        <v>No</v>
      </c>
      <c r="N872" s="27" t="str">
        <f>VLOOKUP(A872,'Medical Examinations'!$A$1:$L$2336,8,0)</f>
        <v>Yes</v>
      </c>
      <c r="O872" s="29">
        <f>VLOOKUP(A872,'Hospitalisation Details'!$A$1:$T$2344,12,0)</f>
        <v>12299.59</v>
      </c>
      <c r="P872" s="29" t="str">
        <f>VLOOKUP(A872,'Hospitalisation Details'!$A$1:$T$2344,15,0)</f>
        <v>tier - 3</v>
      </c>
      <c r="Q872" s="29" t="str">
        <f>VLOOKUP(A872,'Hospitalisation Details'!$A$1:$T$2344,18,0)</f>
        <v>tier - 1</v>
      </c>
      <c r="R872" s="29" t="str">
        <f>VLOOKUP(A872,'Hospitalisation Details'!$A$1:$T$2344,20,0)</f>
        <v>R1025</v>
      </c>
    </row>
    <row r="873" spans="1:18">
      <c r="A873" t="s">
        <v>1496</v>
      </c>
      <c r="B873" s="22" t="str">
        <f>VLOOKUP(A873,'Customer Names'!A873:$E$2335,4,0)</f>
        <v>Fatehali</v>
      </c>
      <c r="C873" s="25">
        <f>VLOOKUP(A873,'Hospitalisation Details'!$A$1:$T$2344,9,0)</f>
        <v>33175</v>
      </c>
      <c r="D873" s="26">
        <f>VLOOKUP(A873,'Hospitalisation Details'!$A$1:$T$2344,10,0)</f>
        <v>32</v>
      </c>
      <c r="E873" s="26">
        <f>VLOOKUP(A873,'Hospitalisation Details'!$A$1:$T$2344,11,0)</f>
        <v>3</v>
      </c>
      <c r="F873" s="28">
        <f>VLOOKUP(A873,'Medical Examinations'!$A$1:$L$2336,2,0)</f>
        <v>45.8</v>
      </c>
      <c r="G873" s="28">
        <f>VLOOKUP(A873,'Medical Examinations'!$A$1:$L$2336,4,0)</f>
        <v>4.8499999999999996</v>
      </c>
      <c r="H873" s="30" t="str">
        <f>VLOOKUP(A873,'Medical Examinations'!$A$1:$L$2336,3,0)</f>
        <v>Obesity</v>
      </c>
      <c r="I873" s="30" t="str">
        <f>VLOOKUP(A873,'Medical Examinations'!$A$1:$L$2336,5,0)</f>
        <v>Normal</v>
      </c>
      <c r="J873" s="27" t="str">
        <f>VLOOKUP(A873,'Medical Examinations'!$A$1:$L$2336,6,0)</f>
        <v>No</v>
      </c>
      <c r="K873" s="27" t="str">
        <f>VLOOKUP(A873,'Medical Examinations'!$A$1:$L$2336,7,0)</f>
        <v>No</v>
      </c>
      <c r="L873" s="27">
        <f>VLOOKUP(A873,'Medical Examinations'!$A$1:$L$2336,10,0)</f>
        <v>0</v>
      </c>
      <c r="M873" s="27" t="str">
        <f>VLOOKUP(A873,'Medical Examinations'!$A$1:$L$2336,12,0)</f>
        <v>No</v>
      </c>
      <c r="N873" s="27" t="str">
        <f>VLOOKUP(A873,'Medical Examinations'!$A$1:$L$2336,8,0)</f>
        <v>No</v>
      </c>
      <c r="O873" s="29">
        <f>VLOOKUP(A873,'Hospitalisation Details'!$A$1:$T$2344,12,0)</f>
        <v>12282.38</v>
      </c>
      <c r="P873" s="29" t="str">
        <f>VLOOKUP(A873,'Hospitalisation Details'!$A$1:$T$2344,15,0)</f>
        <v>tier - 3</v>
      </c>
      <c r="Q873" s="29" t="str">
        <f>VLOOKUP(A873,'Hospitalisation Details'!$A$1:$T$2344,18,0)</f>
        <v>tier - 1</v>
      </c>
      <c r="R873" s="29" t="str">
        <f>VLOOKUP(A873,'Hospitalisation Details'!$A$1:$T$2344,20,0)</f>
        <v>R1011</v>
      </c>
    </row>
    <row r="874" spans="1:18">
      <c r="A874" t="s">
        <v>1495</v>
      </c>
      <c r="B874" s="22" t="str">
        <f>VLOOKUP(A874,'Customer Names'!A874:$E$2335,4,0)</f>
        <v>Piza-Taylor</v>
      </c>
      <c r="C874" s="25">
        <f>VLOOKUP(A874,'Hospitalisation Details'!$A$1:$T$2344,9,0)</f>
        <v>24427</v>
      </c>
      <c r="D874" s="26">
        <f>VLOOKUP(A874,'Hospitalisation Details'!$A$1:$T$2344,10,0)</f>
        <v>56</v>
      </c>
      <c r="E874" s="26">
        <f>VLOOKUP(A874,'Hospitalisation Details'!$A$1:$T$2344,11,0)</f>
        <v>0</v>
      </c>
      <c r="F874" s="28">
        <f>VLOOKUP(A874,'Medical Examinations'!$A$1:$L$2336,2,0)</f>
        <v>29</v>
      </c>
      <c r="G874" s="28">
        <f>VLOOKUP(A874,'Medical Examinations'!$A$1:$L$2336,4,0)</f>
        <v>4.3899999999999997</v>
      </c>
      <c r="H874" s="30" t="str">
        <f>VLOOKUP(A874,'Medical Examinations'!$A$1:$L$2336,3,0)</f>
        <v>Overweight</v>
      </c>
      <c r="I874" s="30" t="str">
        <f>VLOOKUP(A874,'Medical Examinations'!$A$1:$L$2336,5,0)</f>
        <v>Normal</v>
      </c>
      <c r="J874" s="27" t="str">
        <f>VLOOKUP(A874,'Medical Examinations'!$A$1:$L$2336,6,0)</f>
        <v>yes</v>
      </c>
      <c r="K874" s="27" t="str">
        <f>VLOOKUP(A874,'Medical Examinations'!$A$1:$L$2336,7,0)</f>
        <v>No</v>
      </c>
      <c r="L874" s="27">
        <f>VLOOKUP(A874,'Medical Examinations'!$A$1:$L$2336,10,0)</f>
        <v>2</v>
      </c>
      <c r="M874" s="27" t="str">
        <f>VLOOKUP(A874,'Medical Examinations'!$A$1:$L$2336,12,0)</f>
        <v>No</v>
      </c>
      <c r="N874" s="27" t="str">
        <f>VLOOKUP(A874,'Medical Examinations'!$A$1:$L$2336,8,0)</f>
        <v>No</v>
      </c>
      <c r="O874" s="29">
        <f>VLOOKUP(A874,'Hospitalisation Details'!$A$1:$T$2344,12,0)</f>
        <v>12282.03</v>
      </c>
      <c r="P874" s="29" t="str">
        <f>VLOOKUP(A874,'Hospitalisation Details'!$A$1:$T$2344,15,0)</f>
        <v>tier - 3</v>
      </c>
      <c r="Q874" s="29" t="str">
        <f>VLOOKUP(A874,'Hospitalisation Details'!$A$1:$T$2344,18,0)</f>
        <v>tier - 1</v>
      </c>
      <c r="R874" s="29" t="str">
        <f>VLOOKUP(A874,'Hospitalisation Details'!$A$1:$T$2344,20,0)</f>
        <v>R1025</v>
      </c>
    </row>
    <row r="875" spans="1:18">
      <c r="A875" t="s">
        <v>1494</v>
      </c>
      <c r="B875" s="22" t="str">
        <f>VLOOKUP(A875,'Customer Names'!A875:$E$2335,4,0)</f>
        <v>Cavanaugh</v>
      </c>
      <c r="C875" s="25">
        <f>VLOOKUP(A875,'Hospitalisation Details'!$A$1:$T$2344,9,0)</f>
        <v>24712</v>
      </c>
      <c r="D875" s="26">
        <f>VLOOKUP(A875,'Hospitalisation Details'!$A$1:$T$2344,10,0)</f>
        <v>55</v>
      </c>
      <c r="E875" s="26">
        <f>VLOOKUP(A875,'Hospitalisation Details'!$A$1:$T$2344,11,0)</f>
        <v>2</v>
      </c>
      <c r="F875" s="28">
        <f>VLOOKUP(A875,'Medical Examinations'!$A$1:$L$2336,2,0)</f>
        <v>33.534999999999997</v>
      </c>
      <c r="G875" s="28">
        <f>VLOOKUP(A875,'Medical Examinations'!$A$1:$L$2336,4,0)</f>
        <v>8.24</v>
      </c>
      <c r="H875" s="30" t="str">
        <f>VLOOKUP(A875,'Medical Examinations'!$A$1:$L$2336,3,0)</f>
        <v>Obesity</v>
      </c>
      <c r="I875" s="30" t="str">
        <f>VLOOKUP(A875,'Medical Examinations'!$A$1:$L$2336,5,0)</f>
        <v>Diabetes</v>
      </c>
      <c r="J875" s="27" t="str">
        <f>VLOOKUP(A875,'Medical Examinations'!$A$1:$L$2336,6,0)</f>
        <v>yes</v>
      </c>
      <c r="K875" s="27" t="str">
        <f>VLOOKUP(A875,'Medical Examinations'!$A$1:$L$2336,7,0)</f>
        <v>No</v>
      </c>
      <c r="L875" s="27">
        <f>VLOOKUP(A875,'Medical Examinations'!$A$1:$L$2336,10,0)</f>
        <v>0</v>
      </c>
      <c r="M875" s="27" t="str">
        <f>VLOOKUP(A875,'Medical Examinations'!$A$1:$L$2336,12,0)</f>
        <v>No</v>
      </c>
      <c r="N875" s="27" t="str">
        <f>VLOOKUP(A875,'Medical Examinations'!$A$1:$L$2336,8,0)</f>
        <v>No</v>
      </c>
      <c r="O875" s="29">
        <f>VLOOKUP(A875,'Hospitalisation Details'!$A$1:$T$2344,12,0)</f>
        <v>12269.69</v>
      </c>
      <c r="P875" s="29" t="str">
        <f>VLOOKUP(A875,'Hospitalisation Details'!$A$1:$T$2344,15,0)</f>
        <v>tier - 3</v>
      </c>
      <c r="Q875" s="29" t="str">
        <f>VLOOKUP(A875,'Hospitalisation Details'!$A$1:$T$2344,18,0)</f>
        <v>tier - 2</v>
      </c>
      <c r="R875" s="29" t="str">
        <f>VLOOKUP(A875,'Hospitalisation Details'!$A$1:$T$2344,20,0)</f>
        <v>R1012</v>
      </c>
    </row>
    <row r="876" spans="1:18">
      <c r="A876" t="s">
        <v>1493</v>
      </c>
      <c r="B876" s="22" t="str">
        <f>VLOOKUP(A876,'Customer Names'!A876:$E$2335,4,0)</f>
        <v>Amako</v>
      </c>
      <c r="C876" s="25">
        <f>VLOOKUP(A876,'Hospitalisation Details'!$A$1:$T$2344,9,0)</f>
        <v>24836</v>
      </c>
      <c r="D876" s="26">
        <f>VLOOKUP(A876,'Hospitalisation Details'!$A$1:$T$2344,10,0)</f>
        <v>55</v>
      </c>
      <c r="E876" s="26">
        <f>VLOOKUP(A876,'Hospitalisation Details'!$A$1:$T$2344,11,0)</f>
        <v>2</v>
      </c>
      <c r="F876" s="28">
        <f>VLOOKUP(A876,'Medical Examinations'!$A$1:$L$2336,2,0)</f>
        <v>32.774999999999999</v>
      </c>
      <c r="G876" s="28">
        <f>VLOOKUP(A876,'Medical Examinations'!$A$1:$L$2336,4,0)</f>
        <v>9.77</v>
      </c>
      <c r="H876" s="30" t="str">
        <f>VLOOKUP(A876,'Medical Examinations'!$A$1:$L$2336,3,0)</f>
        <v>Obesity</v>
      </c>
      <c r="I876" s="30" t="str">
        <f>VLOOKUP(A876,'Medical Examinations'!$A$1:$L$2336,5,0)</f>
        <v>Diabetes</v>
      </c>
      <c r="J876" s="27" t="str">
        <f>VLOOKUP(A876,'Medical Examinations'!$A$1:$L$2336,6,0)</f>
        <v>yes</v>
      </c>
      <c r="K876" s="27" t="str">
        <f>VLOOKUP(A876,'Medical Examinations'!$A$1:$L$2336,7,0)</f>
        <v>No</v>
      </c>
      <c r="L876" s="27">
        <f>VLOOKUP(A876,'Medical Examinations'!$A$1:$L$2336,10,0)</f>
        <v>0</v>
      </c>
      <c r="M876" s="27" t="str">
        <f>VLOOKUP(A876,'Medical Examinations'!$A$1:$L$2336,12,0)</f>
        <v>No</v>
      </c>
      <c r="N876" s="27" t="str">
        <f>VLOOKUP(A876,'Medical Examinations'!$A$1:$L$2336,8,0)</f>
        <v>No</v>
      </c>
      <c r="O876" s="29">
        <f>VLOOKUP(A876,'Hospitalisation Details'!$A$1:$T$2344,12,0)</f>
        <v>12268.63</v>
      </c>
      <c r="P876" s="29" t="str">
        <f>VLOOKUP(A876,'Hospitalisation Details'!$A$1:$T$2344,15,0)</f>
        <v>tier - 3</v>
      </c>
      <c r="Q876" s="29" t="str">
        <f>VLOOKUP(A876,'Hospitalisation Details'!$A$1:$T$2344,18,0)</f>
        <v>tier - 1</v>
      </c>
      <c r="R876" s="29" t="str">
        <f>VLOOKUP(A876,'Hospitalisation Details'!$A$1:$T$2344,20,0)</f>
        <v>R1012</v>
      </c>
    </row>
    <row r="877" spans="1:18">
      <c r="A877" t="s">
        <v>1492</v>
      </c>
      <c r="B877" s="22" t="str">
        <f>VLOOKUP(A877,'Customer Names'!A877:$E$2335,4,0)</f>
        <v>Musa</v>
      </c>
      <c r="C877" s="25">
        <f>VLOOKUP(A877,'Hospitalisation Details'!$A$1:$T$2344,9,0)</f>
        <v>24447</v>
      </c>
      <c r="D877" s="26">
        <f>VLOOKUP(A877,'Hospitalisation Details'!$A$1:$T$2344,10,0)</f>
        <v>56</v>
      </c>
      <c r="E877" s="26">
        <f>VLOOKUP(A877,'Hospitalisation Details'!$A$1:$T$2344,11,0)</f>
        <v>2</v>
      </c>
      <c r="F877" s="28">
        <f>VLOOKUP(A877,'Medical Examinations'!$A$1:$L$2336,2,0)</f>
        <v>37.51</v>
      </c>
      <c r="G877" s="28">
        <f>VLOOKUP(A877,'Medical Examinations'!$A$1:$L$2336,4,0)</f>
        <v>5.5</v>
      </c>
      <c r="H877" s="30" t="str">
        <f>VLOOKUP(A877,'Medical Examinations'!$A$1:$L$2336,3,0)</f>
        <v>Obesity</v>
      </c>
      <c r="I877" s="30" t="str">
        <f>VLOOKUP(A877,'Medical Examinations'!$A$1:$L$2336,5,0)</f>
        <v>Normal</v>
      </c>
      <c r="J877" s="27" t="str">
        <f>VLOOKUP(A877,'Medical Examinations'!$A$1:$L$2336,6,0)</f>
        <v>yes</v>
      </c>
      <c r="K877" s="27" t="str">
        <f>VLOOKUP(A877,'Medical Examinations'!$A$1:$L$2336,7,0)</f>
        <v>No</v>
      </c>
      <c r="L877" s="27">
        <f>VLOOKUP(A877,'Medical Examinations'!$A$1:$L$2336,10,0)</f>
        <v>2</v>
      </c>
      <c r="M877" s="27" t="str">
        <f>VLOOKUP(A877,'Medical Examinations'!$A$1:$L$2336,12,0)</f>
        <v>No</v>
      </c>
      <c r="N877" s="27" t="str">
        <f>VLOOKUP(A877,'Medical Examinations'!$A$1:$L$2336,8,0)</f>
        <v>No</v>
      </c>
      <c r="O877" s="29">
        <f>VLOOKUP(A877,'Hospitalisation Details'!$A$1:$T$2344,12,0)</f>
        <v>12265.51</v>
      </c>
      <c r="P877" s="29" t="str">
        <f>VLOOKUP(A877,'Hospitalisation Details'!$A$1:$T$2344,15,0)</f>
        <v>tier - 3</v>
      </c>
      <c r="Q877" s="29" t="str">
        <f>VLOOKUP(A877,'Hospitalisation Details'!$A$1:$T$2344,18,0)</f>
        <v>tier - 3</v>
      </c>
      <c r="R877" s="29" t="str">
        <f>VLOOKUP(A877,'Hospitalisation Details'!$A$1:$T$2344,20,0)</f>
        <v>R1013</v>
      </c>
    </row>
    <row r="878" spans="1:18">
      <c r="A878" t="s">
        <v>1491</v>
      </c>
      <c r="B878" s="22" t="str">
        <f>VLOOKUP(A878,'Customer Names'!A878:$E$2335,4,0)</f>
        <v>Phillippi</v>
      </c>
      <c r="C878" s="25">
        <f>VLOOKUP(A878,'Hospitalisation Details'!$A$1:$T$2344,9,0)</f>
        <v>31637</v>
      </c>
      <c r="D878" s="26">
        <f>VLOOKUP(A878,'Hospitalisation Details'!$A$1:$T$2344,10,0)</f>
        <v>36</v>
      </c>
      <c r="E878" s="26">
        <f>VLOOKUP(A878,'Hospitalisation Details'!$A$1:$T$2344,11,0)</f>
        <v>3</v>
      </c>
      <c r="F878" s="28">
        <f>VLOOKUP(A878,'Medical Examinations'!$A$1:$L$2336,2,0)</f>
        <v>39.86</v>
      </c>
      <c r="G878" s="28">
        <f>VLOOKUP(A878,'Medical Examinations'!$A$1:$L$2336,4,0)</f>
        <v>11.84</v>
      </c>
      <c r="H878" s="30" t="str">
        <f>VLOOKUP(A878,'Medical Examinations'!$A$1:$L$2336,3,0)</f>
        <v>Obesity</v>
      </c>
      <c r="I878" s="30" t="str">
        <f>VLOOKUP(A878,'Medical Examinations'!$A$1:$L$2336,5,0)</f>
        <v>Diabetes</v>
      </c>
      <c r="J878" s="27" t="str">
        <f>VLOOKUP(A878,'Medical Examinations'!$A$1:$L$2336,6,0)</f>
        <v>yes</v>
      </c>
      <c r="K878" s="27" t="str">
        <f>VLOOKUP(A878,'Medical Examinations'!$A$1:$L$2336,7,0)</f>
        <v>No</v>
      </c>
      <c r="L878" s="27">
        <f>VLOOKUP(A878,'Medical Examinations'!$A$1:$L$2336,10,0)</f>
        <v>1</v>
      </c>
      <c r="M878" s="27" t="str">
        <f>VLOOKUP(A878,'Medical Examinations'!$A$1:$L$2336,12,0)</f>
        <v>No</v>
      </c>
      <c r="N878" s="27" t="str">
        <f>VLOOKUP(A878,'Medical Examinations'!$A$1:$L$2336,8,0)</f>
        <v>No</v>
      </c>
      <c r="O878" s="29">
        <f>VLOOKUP(A878,'Hospitalisation Details'!$A$1:$T$2344,12,0)</f>
        <v>12255.04</v>
      </c>
      <c r="P878" s="29" t="str">
        <f>VLOOKUP(A878,'Hospitalisation Details'!$A$1:$T$2344,15,0)</f>
        <v>tier - 3</v>
      </c>
      <c r="Q878" s="29" t="str">
        <f>VLOOKUP(A878,'Hospitalisation Details'!$A$1:$T$2344,18,0)</f>
        <v>tier - 2</v>
      </c>
      <c r="R878" s="29" t="str">
        <f>VLOOKUP(A878,'Hospitalisation Details'!$A$1:$T$2344,20,0)</f>
        <v>R1026</v>
      </c>
    </row>
    <row r="879" spans="1:18">
      <c r="A879" t="s">
        <v>1490</v>
      </c>
      <c r="B879" s="22" t="str">
        <f>VLOOKUP(A879,'Customer Names'!A879:$E$2335,4,0)</f>
        <v>Hoskins</v>
      </c>
      <c r="C879" s="25">
        <f>VLOOKUP(A879,'Hospitalisation Details'!$A$1:$T$2344,9,0)</f>
        <v>32835</v>
      </c>
      <c r="D879" s="26">
        <f>VLOOKUP(A879,'Hospitalisation Details'!$A$1:$T$2344,10,0)</f>
        <v>33</v>
      </c>
      <c r="E879" s="26">
        <f>VLOOKUP(A879,'Hospitalisation Details'!$A$1:$T$2344,11,0)</f>
        <v>3</v>
      </c>
      <c r="F879" s="28">
        <f>VLOOKUP(A879,'Medical Examinations'!$A$1:$L$2336,2,0)</f>
        <v>42.13</v>
      </c>
      <c r="G879" s="28">
        <f>VLOOKUP(A879,'Medical Examinations'!$A$1:$L$2336,4,0)</f>
        <v>4.66</v>
      </c>
      <c r="H879" s="30" t="str">
        <f>VLOOKUP(A879,'Medical Examinations'!$A$1:$L$2336,3,0)</f>
        <v>Obesity</v>
      </c>
      <c r="I879" s="30" t="str">
        <f>VLOOKUP(A879,'Medical Examinations'!$A$1:$L$2336,5,0)</f>
        <v>Normal</v>
      </c>
      <c r="J879" s="27" t="str">
        <f>VLOOKUP(A879,'Medical Examinations'!$A$1:$L$2336,6,0)</f>
        <v>No</v>
      </c>
      <c r="K879" s="27" t="str">
        <f>VLOOKUP(A879,'Medical Examinations'!$A$1:$L$2336,7,0)</f>
        <v>No</v>
      </c>
      <c r="L879" s="27">
        <f>VLOOKUP(A879,'Medical Examinations'!$A$1:$L$2336,10,0)</f>
        <v>0</v>
      </c>
      <c r="M879" s="27" t="str">
        <f>VLOOKUP(A879,'Medical Examinations'!$A$1:$L$2336,12,0)</f>
        <v>No</v>
      </c>
      <c r="N879" s="27" t="str">
        <f>VLOOKUP(A879,'Medical Examinations'!$A$1:$L$2336,8,0)</f>
        <v>No</v>
      </c>
      <c r="O879" s="29">
        <f>VLOOKUP(A879,'Hospitalisation Details'!$A$1:$T$2344,12,0)</f>
        <v>12254.44</v>
      </c>
      <c r="P879" s="29" t="str">
        <f>VLOOKUP(A879,'Hospitalisation Details'!$A$1:$T$2344,15,0)</f>
        <v>tier - 3</v>
      </c>
      <c r="Q879" s="29" t="str">
        <f>VLOOKUP(A879,'Hospitalisation Details'!$A$1:$T$2344,18,0)</f>
        <v>tier - 3</v>
      </c>
      <c r="R879" s="29" t="str">
        <f>VLOOKUP(A879,'Hospitalisation Details'!$A$1:$T$2344,20,0)</f>
        <v>R1026</v>
      </c>
    </row>
    <row r="880" spans="1:18">
      <c r="A880" t="s">
        <v>1489</v>
      </c>
      <c r="B880" s="22" t="str">
        <f>VLOOKUP(A880,'Customer Names'!A880:$E$2335,4,0)</f>
        <v>Imbalzano Zegar</v>
      </c>
      <c r="C880" s="25">
        <f>VLOOKUP(A880,'Hospitalisation Details'!$A$1:$T$2344,9,0)</f>
        <v>27203</v>
      </c>
      <c r="D880" s="26">
        <f>VLOOKUP(A880,'Hospitalisation Details'!$A$1:$T$2344,10,0)</f>
        <v>48</v>
      </c>
      <c r="E880" s="26">
        <f>VLOOKUP(A880,'Hospitalisation Details'!$A$1:$T$2344,11,0)</f>
        <v>0</v>
      </c>
      <c r="F880" s="28">
        <f>VLOOKUP(A880,'Medical Examinations'!$A$1:$L$2336,2,0)</f>
        <v>35.99</v>
      </c>
      <c r="G880" s="28">
        <f>VLOOKUP(A880,'Medical Examinations'!$A$1:$L$2336,4,0)</f>
        <v>11.11</v>
      </c>
      <c r="H880" s="30" t="str">
        <f>VLOOKUP(A880,'Medical Examinations'!$A$1:$L$2336,3,0)</f>
        <v>Obesity</v>
      </c>
      <c r="I880" s="30" t="str">
        <f>VLOOKUP(A880,'Medical Examinations'!$A$1:$L$2336,5,0)</f>
        <v>Diabetes</v>
      </c>
      <c r="J880" s="27" t="str">
        <f>VLOOKUP(A880,'Medical Examinations'!$A$1:$L$2336,6,0)</f>
        <v>No</v>
      </c>
      <c r="K880" s="27" t="str">
        <f>VLOOKUP(A880,'Medical Examinations'!$A$1:$L$2336,7,0)</f>
        <v>No</v>
      </c>
      <c r="L880" s="27">
        <f>VLOOKUP(A880,'Medical Examinations'!$A$1:$L$2336,10,0)</f>
        <v>0</v>
      </c>
      <c r="M880" s="27" t="str">
        <f>VLOOKUP(A880,'Medical Examinations'!$A$1:$L$2336,12,0)</f>
        <v>No</v>
      </c>
      <c r="N880" s="27" t="str">
        <f>VLOOKUP(A880,'Medical Examinations'!$A$1:$L$2336,8,0)</f>
        <v>No</v>
      </c>
      <c r="O880" s="29">
        <f>VLOOKUP(A880,'Hospitalisation Details'!$A$1:$T$2344,12,0)</f>
        <v>12245.17</v>
      </c>
      <c r="P880" s="29" t="str">
        <f>VLOOKUP(A880,'Hospitalisation Details'!$A$1:$T$2344,15,0)</f>
        <v>tier - 3</v>
      </c>
      <c r="Q880" s="29" t="str">
        <f>VLOOKUP(A880,'Hospitalisation Details'!$A$1:$T$2344,18,0)</f>
        <v>tier - 1</v>
      </c>
      <c r="R880" s="29" t="str">
        <f>VLOOKUP(A880,'Hospitalisation Details'!$A$1:$T$2344,20,0)</f>
        <v>R1012</v>
      </c>
    </row>
    <row r="881" spans="1:18">
      <c r="A881" t="s">
        <v>1488</v>
      </c>
      <c r="B881" s="22" t="str">
        <f>VLOOKUP(A881,'Customer Names'!A881:$E$2335,4,0)</f>
        <v>Triedman</v>
      </c>
      <c r="C881" s="25">
        <f>VLOOKUP(A881,'Hospitalisation Details'!$A$1:$T$2344,9,0)</f>
        <v>23209</v>
      </c>
      <c r="D881" s="26">
        <f>VLOOKUP(A881,'Hospitalisation Details'!$A$1:$T$2344,10,0)</f>
        <v>59</v>
      </c>
      <c r="E881" s="26">
        <f>VLOOKUP(A881,'Hospitalisation Details'!$A$1:$T$2344,11,0)</f>
        <v>0</v>
      </c>
      <c r="F881" s="28">
        <f>VLOOKUP(A881,'Medical Examinations'!$A$1:$L$2336,2,0)</f>
        <v>35.200000000000003</v>
      </c>
      <c r="G881" s="28">
        <f>VLOOKUP(A881,'Medical Examinations'!$A$1:$L$2336,4,0)</f>
        <v>7.72</v>
      </c>
      <c r="H881" s="30" t="str">
        <f>VLOOKUP(A881,'Medical Examinations'!$A$1:$L$2336,3,0)</f>
        <v>Obesity</v>
      </c>
      <c r="I881" s="30" t="str">
        <f>VLOOKUP(A881,'Medical Examinations'!$A$1:$L$2336,5,0)</f>
        <v>Diabetes</v>
      </c>
      <c r="J881" s="27" t="str">
        <f>VLOOKUP(A881,'Medical Examinations'!$A$1:$L$2336,6,0)</f>
        <v>yes</v>
      </c>
      <c r="K881" s="27" t="str">
        <f>VLOOKUP(A881,'Medical Examinations'!$A$1:$L$2336,7,0)</f>
        <v>No</v>
      </c>
      <c r="L881" s="27">
        <f>VLOOKUP(A881,'Medical Examinations'!$A$1:$L$2336,10,0)</f>
        <v>1</v>
      </c>
      <c r="M881" s="27" t="str">
        <f>VLOOKUP(A881,'Medical Examinations'!$A$1:$L$2336,12,0)</f>
        <v>No</v>
      </c>
      <c r="N881" s="27" t="str">
        <f>VLOOKUP(A881,'Medical Examinations'!$A$1:$L$2336,8,0)</f>
        <v>Yes</v>
      </c>
      <c r="O881" s="29">
        <f>VLOOKUP(A881,'Hospitalisation Details'!$A$1:$T$2344,12,0)</f>
        <v>12244.53</v>
      </c>
      <c r="P881" s="29" t="str">
        <f>VLOOKUP(A881,'Hospitalisation Details'!$A$1:$T$2344,15,0)</f>
        <v>tier - 3</v>
      </c>
      <c r="Q881" s="29" t="str">
        <f>VLOOKUP(A881,'Hospitalisation Details'!$A$1:$T$2344,18,0)</f>
        <v>tier - 1</v>
      </c>
      <c r="R881" s="29" t="str">
        <f>VLOOKUP(A881,'Hospitalisation Details'!$A$1:$T$2344,20,0)</f>
        <v>R1013</v>
      </c>
    </row>
    <row r="882" spans="1:18">
      <c r="A882" t="s">
        <v>1487</v>
      </c>
      <c r="B882" s="22" t="str">
        <f>VLOOKUP(A882,'Customer Names'!A882:$E$2335,4,0)</f>
        <v>Lovuolo</v>
      </c>
      <c r="C882" s="25">
        <f>VLOOKUP(A882,'Hospitalisation Details'!$A$1:$T$2344,9,0)</f>
        <v>24317</v>
      </c>
      <c r="D882" s="26">
        <f>VLOOKUP(A882,'Hospitalisation Details'!$A$1:$T$2344,10,0)</f>
        <v>56</v>
      </c>
      <c r="E882" s="26">
        <f>VLOOKUP(A882,'Hospitalisation Details'!$A$1:$T$2344,11,0)</f>
        <v>0</v>
      </c>
      <c r="F882" s="28">
        <f>VLOOKUP(A882,'Medical Examinations'!$A$1:$L$2336,2,0)</f>
        <v>29.91</v>
      </c>
      <c r="G882" s="28">
        <f>VLOOKUP(A882,'Medical Examinations'!$A$1:$L$2336,4,0)</f>
        <v>5.55</v>
      </c>
      <c r="H882" s="30" t="str">
        <f>VLOOKUP(A882,'Medical Examinations'!$A$1:$L$2336,3,0)</f>
        <v>Overweight</v>
      </c>
      <c r="I882" s="30" t="str">
        <f>VLOOKUP(A882,'Medical Examinations'!$A$1:$L$2336,5,0)</f>
        <v>Normal</v>
      </c>
      <c r="J882" s="27" t="str">
        <f>VLOOKUP(A882,'Medical Examinations'!$A$1:$L$2336,6,0)</f>
        <v>yes</v>
      </c>
      <c r="K882" s="27" t="str">
        <f>VLOOKUP(A882,'Medical Examinations'!$A$1:$L$2336,7,0)</f>
        <v>No</v>
      </c>
      <c r="L882" s="27">
        <f>VLOOKUP(A882,'Medical Examinations'!$A$1:$L$2336,10,0)</f>
        <v>2</v>
      </c>
      <c r="M882" s="27" t="str">
        <f>VLOOKUP(A882,'Medical Examinations'!$A$1:$L$2336,12,0)</f>
        <v>No</v>
      </c>
      <c r="N882" s="27" t="str">
        <f>VLOOKUP(A882,'Medical Examinations'!$A$1:$L$2336,8,0)</f>
        <v>No</v>
      </c>
      <c r="O882" s="29">
        <f>VLOOKUP(A882,'Hospitalisation Details'!$A$1:$T$2344,12,0)</f>
        <v>12237.73</v>
      </c>
      <c r="P882" s="29" t="str">
        <f>VLOOKUP(A882,'Hospitalisation Details'!$A$1:$T$2344,15,0)</f>
        <v>tier - 3</v>
      </c>
      <c r="Q882" s="29" t="str">
        <f>VLOOKUP(A882,'Hospitalisation Details'!$A$1:$T$2344,18,0)</f>
        <v>tier - 3</v>
      </c>
      <c r="R882" s="29" t="str">
        <f>VLOOKUP(A882,'Hospitalisation Details'!$A$1:$T$2344,20,0)</f>
        <v>R1012</v>
      </c>
    </row>
    <row r="883" spans="1:18">
      <c r="A883" t="s">
        <v>1486</v>
      </c>
      <c r="B883" s="22" t="str">
        <f>VLOOKUP(A883,'Customer Names'!A883:$E$2335,4,0)</f>
        <v>Chung</v>
      </c>
      <c r="C883" s="25">
        <f>VLOOKUP(A883,'Hospitalisation Details'!$A$1:$T$2344,9,0)</f>
        <v>23665</v>
      </c>
      <c r="D883" s="26">
        <f>VLOOKUP(A883,'Hospitalisation Details'!$A$1:$T$2344,10,0)</f>
        <v>58</v>
      </c>
      <c r="E883" s="26">
        <f>VLOOKUP(A883,'Hospitalisation Details'!$A$1:$T$2344,11,0)</f>
        <v>0</v>
      </c>
      <c r="F883" s="28">
        <f>VLOOKUP(A883,'Medical Examinations'!$A$1:$L$2336,2,0)</f>
        <v>36.479999999999997</v>
      </c>
      <c r="G883" s="28">
        <f>VLOOKUP(A883,'Medical Examinations'!$A$1:$L$2336,4,0)</f>
        <v>5.05</v>
      </c>
      <c r="H883" s="30" t="str">
        <f>VLOOKUP(A883,'Medical Examinations'!$A$1:$L$2336,3,0)</f>
        <v>Obesity</v>
      </c>
      <c r="I883" s="30" t="str">
        <f>VLOOKUP(A883,'Medical Examinations'!$A$1:$L$2336,5,0)</f>
        <v>Normal</v>
      </c>
      <c r="J883" s="27" t="str">
        <f>VLOOKUP(A883,'Medical Examinations'!$A$1:$L$2336,6,0)</f>
        <v>yes</v>
      </c>
      <c r="K883" s="27" t="str">
        <f>VLOOKUP(A883,'Medical Examinations'!$A$1:$L$2336,7,0)</f>
        <v>No</v>
      </c>
      <c r="L883" s="27">
        <f>VLOOKUP(A883,'Medical Examinations'!$A$1:$L$2336,10,0)</f>
        <v>1</v>
      </c>
      <c r="M883" s="27" t="str">
        <f>VLOOKUP(A883,'Medical Examinations'!$A$1:$L$2336,12,0)</f>
        <v>No</v>
      </c>
      <c r="N883" s="27" t="str">
        <f>VLOOKUP(A883,'Medical Examinations'!$A$1:$L$2336,8,0)</f>
        <v>No</v>
      </c>
      <c r="O883" s="29">
        <f>VLOOKUP(A883,'Hospitalisation Details'!$A$1:$T$2344,12,0)</f>
        <v>12235.84</v>
      </c>
      <c r="P883" s="29" t="str">
        <f>VLOOKUP(A883,'Hospitalisation Details'!$A$1:$T$2344,15,0)</f>
        <v>tier - 3</v>
      </c>
      <c r="Q883" s="29" t="str">
        <f>VLOOKUP(A883,'Hospitalisation Details'!$A$1:$T$2344,18,0)</f>
        <v>tier - 3</v>
      </c>
      <c r="R883" s="29" t="str">
        <f>VLOOKUP(A883,'Hospitalisation Details'!$A$1:$T$2344,20,0)</f>
        <v>R1012</v>
      </c>
    </row>
    <row r="884" spans="1:18">
      <c r="A884" t="s">
        <v>1485</v>
      </c>
      <c r="B884" s="22" t="str">
        <f>VLOOKUP(A884,'Customer Names'!A884:$E$2335,4,0)</f>
        <v>Newsom</v>
      </c>
      <c r="C884" s="25">
        <f>VLOOKUP(A884,'Hospitalisation Details'!$A$1:$T$2344,9,0)</f>
        <v>23211</v>
      </c>
      <c r="D884" s="26">
        <f>VLOOKUP(A884,'Hospitalisation Details'!$A$1:$T$2344,10,0)</f>
        <v>59</v>
      </c>
      <c r="E884" s="26">
        <f>VLOOKUP(A884,'Hospitalisation Details'!$A$1:$T$2344,11,0)</f>
        <v>0</v>
      </c>
      <c r="F884" s="28">
        <f>VLOOKUP(A884,'Medical Examinations'!$A$1:$L$2336,2,0)</f>
        <v>27.5</v>
      </c>
      <c r="G884" s="28">
        <f>VLOOKUP(A884,'Medical Examinations'!$A$1:$L$2336,4,0)</f>
        <v>8.69</v>
      </c>
      <c r="H884" s="30" t="str">
        <f>VLOOKUP(A884,'Medical Examinations'!$A$1:$L$2336,3,0)</f>
        <v>Overweight</v>
      </c>
      <c r="I884" s="30" t="str">
        <f>VLOOKUP(A884,'Medical Examinations'!$A$1:$L$2336,5,0)</f>
        <v>Diabetes</v>
      </c>
      <c r="J884" s="27" t="str">
        <f>VLOOKUP(A884,'Medical Examinations'!$A$1:$L$2336,6,0)</f>
        <v>yes</v>
      </c>
      <c r="K884" s="27" t="str">
        <f>VLOOKUP(A884,'Medical Examinations'!$A$1:$L$2336,7,0)</f>
        <v>No</v>
      </c>
      <c r="L884" s="27">
        <f>VLOOKUP(A884,'Medical Examinations'!$A$1:$L$2336,10,0)</f>
        <v>1</v>
      </c>
      <c r="M884" s="27" t="str">
        <f>VLOOKUP(A884,'Medical Examinations'!$A$1:$L$2336,12,0)</f>
        <v>No</v>
      </c>
      <c r="N884" s="27" t="str">
        <f>VLOOKUP(A884,'Medical Examinations'!$A$1:$L$2336,8,0)</f>
        <v>Yes</v>
      </c>
      <c r="O884" s="29">
        <f>VLOOKUP(A884,'Hospitalisation Details'!$A$1:$T$2344,12,0)</f>
        <v>12233.83</v>
      </c>
      <c r="P884" s="29" t="str">
        <f>VLOOKUP(A884,'Hospitalisation Details'!$A$1:$T$2344,15,0)</f>
        <v>tier - 3</v>
      </c>
      <c r="Q884" s="29" t="str">
        <f>VLOOKUP(A884,'Hospitalisation Details'!$A$1:$T$2344,18,0)</f>
        <v>tier - 1</v>
      </c>
      <c r="R884" s="29" t="str">
        <f>VLOOKUP(A884,'Hospitalisation Details'!$A$1:$T$2344,20,0)</f>
        <v>R1011</v>
      </c>
    </row>
    <row r="885" spans="1:18">
      <c r="A885" t="s">
        <v>1484</v>
      </c>
      <c r="B885" s="22" t="str">
        <f>VLOOKUP(A885,'Customer Names'!A885:$E$2335,4,0)</f>
        <v>Harrington</v>
      </c>
      <c r="C885" s="25">
        <f>VLOOKUP(A885,'Hospitalisation Details'!$A$1:$T$2344,9,0)</f>
        <v>23552</v>
      </c>
      <c r="D885" s="26">
        <f>VLOOKUP(A885,'Hospitalisation Details'!$A$1:$T$2344,10,0)</f>
        <v>58</v>
      </c>
      <c r="E885" s="26">
        <f>VLOOKUP(A885,'Hospitalisation Details'!$A$1:$T$2344,11,0)</f>
        <v>0</v>
      </c>
      <c r="F885" s="28">
        <f>VLOOKUP(A885,'Medical Examinations'!$A$1:$L$2336,2,0)</f>
        <v>33.44</v>
      </c>
      <c r="G885" s="28">
        <f>VLOOKUP(A885,'Medical Examinations'!$A$1:$L$2336,4,0)</f>
        <v>5.9</v>
      </c>
      <c r="H885" s="30" t="str">
        <f>VLOOKUP(A885,'Medical Examinations'!$A$1:$L$2336,3,0)</f>
        <v>Obesity</v>
      </c>
      <c r="I885" s="30" t="str">
        <f>VLOOKUP(A885,'Medical Examinations'!$A$1:$L$2336,5,0)</f>
        <v>Pre-diabetes</v>
      </c>
      <c r="J885" s="27" t="str">
        <f>VLOOKUP(A885,'Medical Examinations'!$A$1:$L$2336,6,0)</f>
        <v>yes</v>
      </c>
      <c r="K885" s="27" t="str">
        <f>VLOOKUP(A885,'Medical Examinations'!$A$1:$L$2336,7,0)</f>
        <v>No</v>
      </c>
      <c r="L885" s="27">
        <f>VLOOKUP(A885,'Medical Examinations'!$A$1:$L$2336,10,0)</f>
        <v>1</v>
      </c>
      <c r="M885" s="27" t="str">
        <f>VLOOKUP(A885,'Medical Examinations'!$A$1:$L$2336,12,0)</f>
        <v>No</v>
      </c>
      <c r="N885" s="27" t="str">
        <f>VLOOKUP(A885,'Medical Examinations'!$A$1:$L$2336,8,0)</f>
        <v>No</v>
      </c>
      <c r="O885" s="29">
        <f>VLOOKUP(A885,'Hospitalisation Details'!$A$1:$T$2344,12,0)</f>
        <v>12231.61</v>
      </c>
      <c r="P885" s="29" t="str">
        <f>VLOOKUP(A885,'Hospitalisation Details'!$A$1:$T$2344,15,0)</f>
        <v>tier - 3</v>
      </c>
      <c r="Q885" s="29" t="str">
        <f>VLOOKUP(A885,'Hospitalisation Details'!$A$1:$T$2344,18,0)</f>
        <v>tier - 3</v>
      </c>
      <c r="R885" s="29" t="str">
        <f>VLOOKUP(A885,'Hospitalisation Details'!$A$1:$T$2344,20,0)</f>
        <v>R1012</v>
      </c>
    </row>
    <row r="886" spans="1:18">
      <c r="A886" t="s">
        <v>1483</v>
      </c>
      <c r="B886" s="22" t="str">
        <f>VLOOKUP(A886,'Customer Names'!A886:$E$2335,4,0)</f>
        <v>Hoffman</v>
      </c>
      <c r="C886" s="25">
        <f>VLOOKUP(A886,'Hospitalisation Details'!$A$1:$T$2344,9,0)</f>
        <v>23560</v>
      </c>
      <c r="D886" s="26">
        <f>VLOOKUP(A886,'Hospitalisation Details'!$A$1:$T$2344,10,0)</f>
        <v>58</v>
      </c>
      <c r="E886" s="26">
        <f>VLOOKUP(A886,'Hospitalisation Details'!$A$1:$T$2344,11,0)</f>
        <v>0</v>
      </c>
      <c r="F886" s="28">
        <f>VLOOKUP(A886,'Medical Examinations'!$A$1:$L$2336,2,0)</f>
        <v>28.215</v>
      </c>
      <c r="G886" s="28">
        <f>VLOOKUP(A886,'Medical Examinations'!$A$1:$L$2336,4,0)</f>
        <v>6.29</v>
      </c>
      <c r="H886" s="30" t="str">
        <f>VLOOKUP(A886,'Medical Examinations'!$A$1:$L$2336,3,0)</f>
        <v>Overweight</v>
      </c>
      <c r="I886" s="30" t="str">
        <f>VLOOKUP(A886,'Medical Examinations'!$A$1:$L$2336,5,0)</f>
        <v>Pre-diabetes</v>
      </c>
      <c r="J886" s="27" t="str">
        <f>VLOOKUP(A886,'Medical Examinations'!$A$1:$L$2336,6,0)</f>
        <v>yes</v>
      </c>
      <c r="K886" s="27" t="str">
        <f>VLOOKUP(A886,'Medical Examinations'!$A$1:$L$2336,7,0)</f>
        <v>No</v>
      </c>
      <c r="L886" s="27">
        <f>VLOOKUP(A886,'Medical Examinations'!$A$1:$L$2336,10,0)</f>
        <v>1</v>
      </c>
      <c r="M886" s="27" t="str">
        <f>VLOOKUP(A886,'Medical Examinations'!$A$1:$L$2336,12,0)</f>
        <v>No</v>
      </c>
      <c r="N886" s="27" t="str">
        <f>VLOOKUP(A886,'Medical Examinations'!$A$1:$L$2336,8,0)</f>
        <v>No</v>
      </c>
      <c r="O886" s="29">
        <f>VLOOKUP(A886,'Hospitalisation Details'!$A$1:$T$2344,12,0)</f>
        <v>12224.35</v>
      </c>
      <c r="P886" s="29" t="str">
        <f>VLOOKUP(A886,'Hospitalisation Details'!$A$1:$T$2344,15,0)</f>
        <v>tier - 3</v>
      </c>
      <c r="Q886" s="29" t="str">
        <f>VLOOKUP(A886,'Hospitalisation Details'!$A$1:$T$2344,18,0)</f>
        <v>tier - 1</v>
      </c>
      <c r="R886" s="29" t="str">
        <f>VLOOKUP(A886,'Hospitalisation Details'!$A$1:$T$2344,20,0)</f>
        <v>R1012</v>
      </c>
    </row>
    <row r="887" spans="1:18">
      <c r="A887" t="s">
        <v>1482</v>
      </c>
      <c r="B887" s="22" t="str">
        <f>VLOOKUP(A887,'Customer Names'!A887:$E$2335,4,0)</f>
        <v>Van Vugt</v>
      </c>
      <c r="C887" s="25">
        <f>VLOOKUP(A887,'Hospitalisation Details'!$A$1:$T$2344,9,0)</f>
        <v>23578</v>
      </c>
      <c r="D887" s="26">
        <f>VLOOKUP(A887,'Hospitalisation Details'!$A$1:$T$2344,10,0)</f>
        <v>58</v>
      </c>
      <c r="E887" s="26">
        <f>VLOOKUP(A887,'Hospitalisation Details'!$A$1:$T$2344,11,0)</f>
        <v>0</v>
      </c>
      <c r="F887" s="28">
        <f>VLOOKUP(A887,'Medical Examinations'!$A$1:$L$2336,2,0)</f>
        <v>27.17</v>
      </c>
      <c r="G887" s="28">
        <f>VLOOKUP(A887,'Medical Examinations'!$A$1:$L$2336,4,0)</f>
        <v>5.84</v>
      </c>
      <c r="H887" s="30" t="str">
        <f>VLOOKUP(A887,'Medical Examinations'!$A$1:$L$2336,3,0)</f>
        <v>Overweight</v>
      </c>
      <c r="I887" s="30" t="str">
        <f>VLOOKUP(A887,'Medical Examinations'!$A$1:$L$2336,5,0)</f>
        <v>Pre-diabetes</v>
      </c>
      <c r="J887" s="27" t="str">
        <f>VLOOKUP(A887,'Medical Examinations'!$A$1:$L$2336,6,0)</f>
        <v>yes</v>
      </c>
      <c r="K887" s="27" t="str">
        <f>VLOOKUP(A887,'Medical Examinations'!$A$1:$L$2336,7,0)</f>
        <v>No</v>
      </c>
      <c r="L887" s="27">
        <f>VLOOKUP(A887,'Medical Examinations'!$A$1:$L$2336,10,0)</f>
        <v>1</v>
      </c>
      <c r="M887" s="27" t="str">
        <f>VLOOKUP(A887,'Medical Examinations'!$A$1:$L$2336,12,0)</f>
        <v>No</v>
      </c>
      <c r="N887" s="27" t="str">
        <f>VLOOKUP(A887,'Medical Examinations'!$A$1:$L$2336,8,0)</f>
        <v>No</v>
      </c>
      <c r="O887" s="29">
        <f>VLOOKUP(A887,'Hospitalisation Details'!$A$1:$T$2344,12,0)</f>
        <v>12222.9</v>
      </c>
      <c r="P887" s="29" t="str">
        <f>VLOOKUP(A887,'Hospitalisation Details'!$A$1:$T$2344,15,0)</f>
        <v>tier - 3</v>
      </c>
      <c r="Q887" s="29" t="str">
        <f>VLOOKUP(A887,'Hospitalisation Details'!$A$1:$T$2344,18,0)</f>
        <v>tier - 2</v>
      </c>
      <c r="R887" s="29" t="str">
        <f>VLOOKUP(A887,'Hospitalisation Details'!$A$1:$T$2344,20,0)</f>
        <v>R1012</v>
      </c>
    </row>
    <row r="888" spans="1:18">
      <c r="A888" t="s">
        <v>1481</v>
      </c>
      <c r="B888" s="22" t="str">
        <f>VLOOKUP(A888,'Customer Names'!A888:$E$2335,4,0)</f>
        <v>Feehley</v>
      </c>
      <c r="C888" s="25">
        <f>VLOOKUP(A888,'Hospitalisation Details'!$A$1:$T$2344,9,0)</f>
        <v>28351</v>
      </c>
      <c r="D888" s="26">
        <f>VLOOKUP(A888,'Hospitalisation Details'!$A$1:$T$2344,10,0)</f>
        <v>45</v>
      </c>
      <c r="E888" s="26">
        <f>VLOOKUP(A888,'Hospitalisation Details'!$A$1:$T$2344,11,0)</f>
        <v>2</v>
      </c>
      <c r="F888" s="28">
        <f>VLOOKUP(A888,'Medical Examinations'!$A$1:$L$2336,2,0)</f>
        <v>35.380000000000003</v>
      </c>
      <c r="G888" s="28">
        <f>VLOOKUP(A888,'Medical Examinations'!$A$1:$L$2336,4,0)</f>
        <v>6.12</v>
      </c>
      <c r="H888" s="30" t="str">
        <f>VLOOKUP(A888,'Medical Examinations'!$A$1:$L$2336,3,0)</f>
        <v>Obesity</v>
      </c>
      <c r="I888" s="30" t="str">
        <f>VLOOKUP(A888,'Medical Examinations'!$A$1:$L$2336,5,0)</f>
        <v>Pre-diabetes</v>
      </c>
      <c r="J888" s="27" t="str">
        <f>VLOOKUP(A888,'Medical Examinations'!$A$1:$L$2336,6,0)</f>
        <v>No</v>
      </c>
      <c r="K888" s="27" t="str">
        <f>VLOOKUP(A888,'Medical Examinations'!$A$1:$L$2336,7,0)</f>
        <v>No</v>
      </c>
      <c r="L888" s="27">
        <f>VLOOKUP(A888,'Medical Examinations'!$A$1:$L$2336,10,0)</f>
        <v>0</v>
      </c>
      <c r="M888" s="27" t="str">
        <f>VLOOKUP(A888,'Medical Examinations'!$A$1:$L$2336,12,0)</f>
        <v>No</v>
      </c>
      <c r="N888" s="27" t="str">
        <f>VLOOKUP(A888,'Medical Examinations'!$A$1:$L$2336,8,0)</f>
        <v>No</v>
      </c>
      <c r="O888" s="29">
        <f>VLOOKUP(A888,'Hospitalisation Details'!$A$1:$T$2344,12,0)</f>
        <v>12218.7</v>
      </c>
      <c r="P888" s="29" t="str">
        <f>VLOOKUP(A888,'Hospitalisation Details'!$A$1:$T$2344,15,0)</f>
        <v>tier - 3</v>
      </c>
      <c r="Q888" s="29" t="str">
        <f>VLOOKUP(A888,'Hospitalisation Details'!$A$1:$T$2344,18,0)</f>
        <v>tier - 1</v>
      </c>
      <c r="R888" s="29" t="str">
        <f>VLOOKUP(A888,'Hospitalisation Details'!$A$1:$T$2344,20,0)</f>
        <v>R1012</v>
      </c>
    </row>
    <row r="889" spans="1:18">
      <c r="A889" t="s">
        <v>1480</v>
      </c>
      <c r="B889" s="22" t="str">
        <f>VLOOKUP(A889,'Customer Names'!A889:$E$2335,4,0)</f>
        <v>Ashworth</v>
      </c>
      <c r="C889" s="25">
        <f>VLOOKUP(A889,'Hospitalisation Details'!$A$1:$T$2344,9,0)</f>
        <v>33479</v>
      </c>
      <c r="D889" s="26">
        <f>VLOOKUP(A889,'Hospitalisation Details'!$A$1:$T$2344,10,0)</f>
        <v>31</v>
      </c>
      <c r="E889" s="26">
        <f>VLOOKUP(A889,'Hospitalisation Details'!$A$1:$T$2344,11,0)</f>
        <v>3</v>
      </c>
      <c r="F889" s="28">
        <f>VLOOKUP(A889,'Medical Examinations'!$A$1:$L$2336,2,0)</f>
        <v>43.48</v>
      </c>
      <c r="G889" s="28">
        <f>VLOOKUP(A889,'Medical Examinations'!$A$1:$L$2336,4,0)</f>
        <v>6.24</v>
      </c>
      <c r="H889" s="30" t="str">
        <f>VLOOKUP(A889,'Medical Examinations'!$A$1:$L$2336,3,0)</f>
        <v>Obesity</v>
      </c>
      <c r="I889" s="30" t="str">
        <f>VLOOKUP(A889,'Medical Examinations'!$A$1:$L$2336,5,0)</f>
        <v>Pre-diabetes</v>
      </c>
      <c r="J889" s="27" t="str">
        <f>VLOOKUP(A889,'Medical Examinations'!$A$1:$L$2336,6,0)</f>
        <v>No</v>
      </c>
      <c r="K889" s="27" t="str">
        <f>VLOOKUP(A889,'Medical Examinations'!$A$1:$L$2336,7,0)</f>
        <v>No</v>
      </c>
      <c r="L889" s="27">
        <f>VLOOKUP(A889,'Medical Examinations'!$A$1:$L$2336,10,0)</f>
        <v>0</v>
      </c>
      <c r="M889" s="27" t="str">
        <f>VLOOKUP(A889,'Medical Examinations'!$A$1:$L$2336,12,0)</f>
        <v>No</v>
      </c>
      <c r="N889" s="27" t="str">
        <f>VLOOKUP(A889,'Medical Examinations'!$A$1:$L$2336,8,0)</f>
        <v>No</v>
      </c>
      <c r="O889" s="29">
        <f>VLOOKUP(A889,'Hospitalisation Details'!$A$1:$T$2344,12,0)</f>
        <v>12198.64</v>
      </c>
      <c r="P889" s="29" t="str">
        <f>VLOOKUP(A889,'Hospitalisation Details'!$A$1:$T$2344,15,0)</f>
        <v>tier - 3</v>
      </c>
      <c r="Q889" s="29" t="str">
        <f>VLOOKUP(A889,'Hospitalisation Details'!$A$1:$T$2344,18,0)</f>
        <v>tier - 3</v>
      </c>
      <c r="R889" s="29" t="str">
        <f>VLOOKUP(A889,'Hospitalisation Details'!$A$1:$T$2344,20,0)</f>
        <v>R1026</v>
      </c>
    </row>
    <row r="890" spans="1:18">
      <c r="A890" t="s">
        <v>1479</v>
      </c>
      <c r="B890" s="22" t="str">
        <f>VLOOKUP(A890,'Customer Names'!A890:$E$2335,4,0)</f>
        <v>Hansen</v>
      </c>
      <c r="C890" s="25">
        <f>VLOOKUP(A890,'Hospitalisation Details'!$A$1:$T$2344,9,0)</f>
        <v>32055</v>
      </c>
      <c r="D890" s="26">
        <f>VLOOKUP(A890,'Hospitalisation Details'!$A$1:$T$2344,10,0)</f>
        <v>35</v>
      </c>
      <c r="E890" s="26">
        <f>VLOOKUP(A890,'Hospitalisation Details'!$A$1:$T$2344,11,0)</f>
        <v>3</v>
      </c>
      <c r="F890" s="28">
        <f>VLOOKUP(A890,'Medical Examinations'!$A$1:$L$2336,2,0)</f>
        <v>41.73</v>
      </c>
      <c r="G890" s="28">
        <f>VLOOKUP(A890,'Medical Examinations'!$A$1:$L$2336,4,0)</f>
        <v>6.25</v>
      </c>
      <c r="H890" s="30" t="str">
        <f>VLOOKUP(A890,'Medical Examinations'!$A$1:$L$2336,3,0)</f>
        <v>Obesity</v>
      </c>
      <c r="I890" s="30" t="str">
        <f>VLOOKUP(A890,'Medical Examinations'!$A$1:$L$2336,5,0)</f>
        <v>Pre-diabetes</v>
      </c>
      <c r="J890" s="27" t="str">
        <f>VLOOKUP(A890,'Medical Examinations'!$A$1:$L$2336,6,0)</f>
        <v>No</v>
      </c>
      <c r="K890" s="27" t="str">
        <f>VLOOKUP(A890,'Medical Examinations'!$A$1:$L$2336,7,0)</f>
        <v>No</v>
      </c>
      <c r="L890" s="27">
        <f>VLOOKUP(A890,'Medical Examinations'!$A$1:$L$2336,10,0)</f>
        <v>1</v>
      </c>
      <c r="M890" s="27" t="str">
        <f>VLOOKUP(A890,'Medical Examinations'!$A$1:$L$2336,12,0)</f>
        <v>No</v>
      </c>
      <c r="N890" s="27" t="str">
        <f>VLOOKUP(A890,'Medical Examinations'!$A$1:$L$2336,8,0)</f>
        <v>No</v>
      </c>
      <c r="O890" s="29">
        <f>VLOOKUP(A890,'Hospitalisation Details'!$A$1:$T$2344,12,0)</f>
        <v>12148.2</v>
      </c>
      <c r="P890" s="29" t="str">
        <f>VLOOKUP(A890,'Hospitalisation Details'!$A$1:$T$2344,15,0)</f>
        <v>tier - 3</v>
      </c>
      <c r="Q890" s="29" t="str">
        <f>VLOOKUP(A890,'Hospitalisation Details'!$A$1:$T$2344,18,0)</f>
        <v>tier - 3</v>
      </c>
      <c r="R890" s="29" t="str">
        <f>VLOOKUP(A890,'Hospitalisation Details'!$A$1:$T$2344,20,0)</f>
        <v>R1012</v>
      </c>
    </row>
    <row r="891" spans="1:18">
      <c r="A891" t="s">
        <v>1478</v>
      </c>
      <c r="B891" s="22" t="str">
        <f>VLOOKUP(A891,'Customer Names'!A891:$E$2335,4,0)</f>
        <v>Czyz</v>
      </c>
      <c r="C891" s="25">
        <f>VLOOKUP(A891,'Hospitalisation Details'!$A$1:$T$2344,9,0)</f>
        <v>22904</v>
      </c>
      <c r="D891" s="26">
        <f>VLOOKUP(A891,'Hospitalisation Details'!$A$1:$T$2344,10,0)</f>
        <v>60</v>
      </c>
      <c r="E891" s="26">
        <f>VLOOKUP(A891,'Hospitalisation Details'!$A$1:$T$2344,11,0)</f>
        <v>0</v>
      </c>
      <c r="F891" s="28">
        <f>VLOOKUP(A891,'Medical Examinations'!$A$1:$L$2336,2,0)</f>
        <v>28.9</v>
      </c>
      <c r="G891" s="28">
        <f>VLOOKUP(A891,'Medical Examinations'!$A$1:$L$2336,4,0)</f>
        <v>11.96</v>
      </c>
      <c r="H891" s="30" t="str">
        <f>VLOOKUP(A891,'Medical Examinations'!$A$1:$L$2336,3,0)</f>
        <v>Overweight</v>
      </c>
      <c r="I891" s="30" t="str">
        <f>VLOOKUP(A891,'Medical Examinations'!$A$1:$L$2336,5,0)</f>
        <v>Diabetes</v>
      </c>
      <c r="J891" s="27" t="str">
        <f>VLOOKUP(A891,'Medical Examinations'!$A$1:$L$2336,6,0)</f>
        <v>No</v>
      </c>
      <c r="K891" s="27" t="str">
        <f>VLOOKUP(A891,'Medical Examinations'!$A$1:$L$2336,7,0)</f>
        <v>No</v>
      </c>
      <c r="L891" s="27">
        <f>VLOOKUP(A891,'Medical Examinations'!$A$1:$L$2336,10,0)</f>
        <v>0</v>
      </c>
      <c r="M891" s="27" t="str">
        <f>VLOOKUP(A891,'Medical Examinations'!$A$1:$L$2336,12,0)</f>
        <v>No</v>
      </c>
      <c r="N891" s="27" t="str">
        <f>VLOOKUP(A891,'Medical Examinations'!$A$1:$L$2336,8,0)</f>
        <v>No</v>
      </c>
      <c r="O891" s="29">
        <f>VLOOKUP(A891,'Hospitalisation Details'!$A$1:$T$2344,12,0)</f>
        <v>12146.97</v>
      </c>
      <c r="P891" s="29" t="str">
        <f>VLOOKUP(A891,'Hospitalisation Details'!$A$1:$T$2344,15,0)</f>
        <v>tier - 3</v>
      </c>
      <c r="Q891" s="29" t="str">
        <f>VLOOKUP(A891,'Hospitalisation Details'!$A$1:$T$2344,18,0)</f>
        <v>tier - 3</v>
      </c>
      <c r="R891" s="29" t="str">
        <f>VLOOKUP(A891,'Hospitalisation Details'!$A$1:$T$2344,20,0)</f>
        <v>R1011</v>
      </c>
    </row>
    <row r="892" spans="1:18">
      <c r="A892" t="s">
        <v>1477</v>
      </c>
      <c r="B892" s="22" t="str">
        <f>VLOOKUP(A892,'Customer Names'!A892:$E$2335,4,0)</f>
        <v>Bauder</v>
      </c>
      <c r="C892" s="25">
        <f>VLOOKUP(A892,'Hospitalisation Details'!$A$1:$T$2344,9,0)</f>
        <v>22954</v>
      </c>
      <c r="D892" s="26">
        <f>VLOOKUP(A892,'Hospitalisation Details'!$A$1:$T$2344,10,0)</f>
        <v>60</v>
      </c>
      <c r="E892" s="26">
        <f>VLOOKUP(A892,'Hospitalisation Details'!$A$1:$T$2344,11,0)</f>
        <v>0</v>
      </c>
      <c r="F892" s="28">
        <f>VLOOKUP(A892,'Medical Examinations'!$A$1:$L$2336,2,0)</f>
        <v>25.74</v>
      </c>
      <c r="G892" s="28">
        <f>VLOOKUP(A892,'Medical Examinations'!$A$1:$L$2336,4,0)</f>
        <v>7.69</v>
      </c>
      <c r="H892" s="30" t="str">
        <f>VLOOKUP(A892,'Medical Examinations'!$A$1:$L$2336,3,0)</f>
        <v>Overweight</v>
      </c>
      <c r="I892" s="30" t="str">
        <f>VLOOKUP(A892,'Medical Examinations'!$A$1:$L$2336,5,0)</f>
        <v>Diabetes</v>
      </c>
      <c r="J892" s="27" t="str">
        <f>VLOOKUP(A892,'Medical Examinations'!$A$1:$L$2336,6,0)</f>
        <v>No</v>
      </c>
      <c r="K892" s="27" t="str">
        <f>VLOOKUP(A892,'Medical Examinations'!$A$1:$L$2336,7,0)</f>
        <v>No</v>
      </c>
      <c r="L892" s="27">
        <f>VLOOKUP(A892,'Medical Examinations'!$A$1:$L$2336,10,0)</f>
        <v>0</v>
      </c>
      <c r="M892" s="27" t="str">
        <f>VLOOKUP(A892,'Medical Examinations'!$A$1:$L$2336,12,0)</f>
        <v>No</v>
      </c>
      <c r="N892" s="27" t="str">
        <f>VLOOKUP(A892,'Medical Examinations'!$A$1:$L$2336,8,0)</f>
        <v>No</v>
      </c>
      <c r="O892" s="29">
        <f>VLOOKUP(A892,'Hospitalisation Details'!$A$1:$T$2344,12,0)</f>
        <v>12142.58</v>
      </c>
      <c r="P892" s="29" t="str">
        <f>VLOOKUP(A892,'Hospitalisation Details'!$A$1:$T$2344,15,0)</f>
        <v>tier - 3</v>
      </c>
      <c r="Q892" s="29" t="str">
        <f>VLOOKUP(A892,'Hospitalisation Details'!$A$1:$T$2344,18,0)</f>
        <v>tier - 2</v>
      </c>
      <c r="R892" s="29" t="str">
        <f>VLOOKUP(A892,'Hospitalisation Details'!$A$1:$T$2344,20,0)</f>
        <v>R1013</v>
      </c>
    </row>
    <row r="893" spans="1:18">
      <c r="A893" t="s">
        <v>1476</v>
      </c>
      <c r="B893" s="22" t="str">
        <f>VLOOKUP(A893,'Customer Names'!A893:$E$2335,4,0)</f>
        <v>Mendoza</v>
      </c>
      <c r="C893" s="25">
        <f>VLOOKUP(A893,'Hospitalisation Details'!$A$1:$T$2344,9,0)</f>
        <v>27288</v>
      </c>
      <c r="D893" s="26">
        <f>VLOOKUP(A893,'Hospitalisation Details'!$A$1:$T$2344,10,0)</f>
        <v>48</v>
      </c>
      <c r="E893" s="26">
        <f>VLOOKUP(A893,'Hospitalisation Details'!$A$1:$T$2344,11,0)</f>
        <v>0</v>
      </c>
      <c r="F893" s="28">
        <f>VLOOKUP(A893,'Medical Examinations'!$A$1:$L$2336,2,0)</f>
        <v>36.06</v>
      </c>
      <c r="G893" s="28">
        <f>VLOOKUP(A893,'Medical Examinations'!$A$1:$L$2336,4,0)</f>
        <v>8.83</v>
      </c>
      <c r="H893" s="30" t="str">
        <f>VLOOKUP(A893,'Medical Examinations'!$A$1:$L$2336,3,0)</f>
        <v>Obesity</v>
      </c>
      <c r="I893" s="30" t="str">
        <f>VLOOKUP(A893,'Medical Examinations'!$A$1:$L$2336,5,0)</f>
        <v>Diabetes</v>
      </c>
      <c r="J893" s="27" t="str">
        <f>VLOOKUP(A893,'Medical Examinations'!$A$1:$L$2336,6,0)</f>
        <v>No</v>
      </c>
      <c r="K893" s="27" t="str">
        <f>VLOOKUP(A893,'Medical Examinations'!$A$1:$L$2336,7,0)</f>
        <v>No</v>
      </c>
      <c r="L893" s="27">
        <f>VLOOKUP(A893,'Medical Examinations'!$A$1:$L$2336,10,0)</f>
        <v>0</v>
      </c>
      <c r="M893" s="27" t="str">
        <f>VLOOKUP(A893,'Medical Examinations'!$A$1:$L$2336,12,0)</f>
        <v>No</v>
      </c>
      <c r="N893" s="27" t="str">
        <f>VLOOKUP(A893,'Medical Examinations'!$A$1:$L$2336,8,0)</f>
        <v>No</v>
      </c>
      <c r="O893" s="29">
        <f>VLOOKUP(A893,'Hospitalisation Details'!$A$1:$T$2344,12,0)</f>
        <v>12137.6</v>
      </c>
      <c r="P893" s="29" t="str">
        <f>VLOOKUP(A893,'Hospitalisation Details'!$A$1:$T$2344,15,0)</f>
        <v>tier - 3</v>
      </c>
      <c r="Q893" s="29" t="str">
        <f>VLOOKUP(A893,'Hospitalisation Details'!$A$1:$T$2344,18,0)</f>
        <v>tier - 3</v>
      </c>
      <c r="R893" s="29" t="str">
        <f>VLOOKUP(A893,'Hospitalisation Details'!$A$1:$T$2344,20,0)</f>
        <v>R1012</v>
      </c>
    </row>
    <row r="894" spans="1:18">
      <c r="A894" t="s">
        <v>1475</v>
      </c>
      <c r="B894" s="22" t="str">
        <f>VLOOKUP(A894,'Customer Names'!A894:$E$2335,4,0)</f>
        <v>Glass</v>
      </c>
      <c r="C894" s="25">
        <f>VLOOKUP(A894,'Hospitalisation Details'!$A$1:$T$2344,9,0)</f>
        <v>33548</v>
      </c>
      <c r="D894" s="26">
        <f>VLOOKUP(A894,'Hospitalisation Details'!$A$1:$T$2344,10,0)</f>
        <v>31</v>
      </c>
      <c r="E894" s="26">
        <f>VLOOKUP(A894,'Hospitalisation Details'!$A$1:$T$2344,11,0)</f>
        <v>3</v>
      </c>
      <c r="F894" s="28">
        <f>VLOOKUP(A894,'Medical Examinations'!$A$1:$L$2336,2,0)</f>
        <v>43.28</v>
      </c>
      <c r="G894" s="28">
        <f>VLOOKUP(A894,'Medical Examinations'!$A$1:$L$2336,4,0)</f>
        <v>4.41</v>
      </c>
      <c r="H894" s="30" t="str">
        <f>VLOOKUP(A894,'Medical Examinations'!$A$1:$L$2336,3,0)</f>
        <v>Obesity</v>
      </c>
      <c r="I894" s="30" t="str">
        <f>VLOOKUP(A894,'Medical Examinations'!$A$1:$L$2336,5,0)</f>
        <v>Normal</v>
      </c>
      <c r="J894" s="27" t="str">
        <f>VLOOKUP(A894,'Medical Examinations'!$A$1:$L$2336,6,0)</f>
        <v>No</v>
      </c>
      <c r="K894" s="27" t="str">
        <f>VLOOKUP(A894,'Medical Examinations'!$A$1:$L$2336,7,0)</f>
        <v>No</v>
      </c>
      <c r="L894" s="27">
        <f>VLOOKUP(A894,'Medical Examinations'!$A$1:$L$2336,10,0)</f>
        <v>0</v>
      </c>
      <c r="M894" s="27" t="str">
        <f>VLOOKUP(A894,'Medical Examinations'!$A$1:$L$2336,12,0)</f>
        <v>No</v>
      </c>
      <c r="N894" s="27" t="str">
        <f>VLOOKUP(A894,'Medical Examinations'!$A$1:$L$2336,8,0)</f>
        <v>No</v>
      </c>
      <c r="O894" s="29">
        <f>VLOOKUP(A894,'Hospitalisation Details'!$A$1:$T$2344,12,0)</f>
        <v>12130.8</v>
      </c>
      <c r="P894" s="29" t="str">
        <f>VLOOKUP(A894,'Hospitalisation Details'!$A$1:$T$2344,15,0)</f>
        <v>tier - 3</v>
      </c>
      <c r="Q894" s="29" t="str">
        <f>VLOOKUP(A894,'Hospitalisation Details'!$A$1:$T$2344,18,0)</f>
        <v>tier - 3</v>
      </c>
      <c r="R894" s="29" t="str">
        <f>VLOOKUP(A894,'Hospitalisation Details'!$A$1:$T$2344,20,0)</f>
        <v>R1026</v>
      </c>
    </row>
    <row r="895" spans="1:18">
      <c r="A895" t="s">
        <v>1474</v>
      </c>
      <c r="B895" s="22" t="str">
        <f>VLOOKUP(A895,'Customer Names'!A895:$E$2335,4,0)</f>
        <v>Butcher</v>
      </c>
      <c r="C895" s="25">
        <f>VLOOKUP(A895,'Hospitalisation Details'!$A$1:$T$2344,9,0)</f>
        <v>23166</v>
      </c>
      <c r="D895" s="26">
        <f>VLOOKUP(A895,'Hospitalisation Details'!$A$1:$T$2344,10,0)</f>
        <v>60</v>
      </c>
      <c r="E895" s="26">
        <f>VLOOKUP(A895,'Hospitalisation Details'!$A$1:$T$2344,11,0)</f>
        <v>0</v>
      </c>
      <c r="F895" s="28">
        <f>VLOOKUP(A895,'Medical Examinations'!$A$1:$L$2336,2,0)</f>
        <v>28.785</v>
      </c>
      <c r="G895" s="28">
        <f>VLOOKUP(A895,'Medical Examinations'!$A$1:$L$2336,4,0)</f>
        <v>9.1</v>
      </c>
      <c r="H895" s="30" t="str">
        <f>VLOOKUP(A895,'Medical Examinations'!$A$1:$L$2336,3,0)</f>
        <v>Overweight</v>
      </c>
      <c r="I895" s="30" t="str">
        <f>VLOOKUP(A895,'Medical Examinations'!$A$1:$L$2336,5,0)</f>
        <v>Diabetes</v>
      </c>
      <c r="J895" s="27" t="str">
        <f>VLOOKUP(A895,'Medical Examinations'!$A$1:$L$2336,6,0)</f>
        <v>yes</v>
      </c>
      <c r="K895" s="27" t="str">
        <f>VLOOKUP(A895,'Medical Examinations'!$A$1:$L$2336,7,0)</f>
        <v>No</v>
      </c>
      <c r="L895" s="27">
        <f>VLOOKUP(A895,'Medical Examinations'!$A$1:$L$2336,10,0)</f>
        <v>1</v>
      </c>
      <c r="M895" s="27" t="str">
        <f>VLOOKUP(A895,'Medical Examinations'!$A$1:$L$2336,12,0)</f>
        <v>No</v>
      </c>
      <c r="N895" s="27" t="str">
        <f>VLOOKUP(A895,'Medical Examinations'!$A$1:$L$2336,8,0)</f>
        <v>Yes</v>
      </c>
      <c r="O895" s="29">
        <f>VLOOKUP(A895,'Hospitalisation Details'!$A$1:$T$2344,12,0)</f>
        <v>12129.61</v>
      </c>
      <c r="P895" s="29" t="str">
        <f>VLOOKUP(A895,'Hospitalisation Details'!$A$1:$T$2344,15,0)</f>
        <v>tier - 3</v>
      </c>
      <c r="Q895" s="29" t="str">
        <f>VLOOKUP(A895,'Hospitalisation Details'!$A$1:$T$2344,18,0)</f>
        <v>tier - 1</v>
      </c>
      <c r="R895" s="29" t="str">
        <f>VLOOKUP(A895,'Hospitalisation Details'!$A$1:$T$2344,20,0)</f>
        <v>R1012</v>
      </c>
    </row>
    <row r="896" spans="1:18">
      <c r="A896" t="s">
        <v>1473</v>
      </c>
      <c r="B896" s="22" t="str">
        <f>VLOOKUP(A896,'Customer Names'!A896:$E$2335,4,0)</f>
        <v>Traiser</v>
      </c>
      <c r="C896" s="25">
        <f>VLOOKUP(A896,'Hospitalisation Details'!$A$1:$T$2344,9,0)</f>
        <v>23212</v>
      </c>
      <c r="D896" s="26">
        <f>VLOOKUP(A896,'Hospitalisation Details'!$A$1:$T$2344,10,0)</f>
        <v>59</v>
      </c>
      <c r="E896" s="26">
        <f>VLOOKUP(A896,'Hospitalisation Details'!$A$1:$T$2344,11,0)</f>
        <v>0</v>
      </c>
      <c r="F896" s="28">
        <f>VLOOKUP(A896,'Medical Examinations'!$A$1:$L$2336,2,0)</f>
        <v>25.46</v>
      </c>
      <c r="G896" s="28">
        <f>VLOOKUP(A896,'Medical Examinations'!$A$1:$L$2336,4,0)</f>
        <v>11.52</v>
      </c>
      <c r="H896" s="30" t="str">
        <f>VLOOKUP(A896,'Medical Examinations'!$A$1:$L$2336,3,0)</f>
        <v>Overweight</v>
      </c>
      <c r="I896" s="30" t="str">
        <f>VLOOKUP(A896,'Medical Examinations'!$A$1:$L$2336,5,0)</f>
        <v>Diabetes</v>
      </c>
      <c r="J896" s="27" t="str">
        <f>VLOOKUP(A896,'Medical Examinations'!$A$1:$L$2336,6,0)</f>
        <v>yes</v>
      </c>
      <c r="K896" s="27" t="str">
        <f>VLOOKUP(A896,'Medical Examinations'!$A$1:$L$2336,7,0)</f>
        <v>No</v>
      </c>
      <c r="L896" s="27">
        <f>VLOOKUP(A896,'Medical Examinations'!$A$1:$L$2336,10,0)</f>
        <v>1</v>
      </c>
      <c r="M896" s="27" t="str">
        <f>VLOOKUP(A896,'Medical Examinations'!$A$1:$L$2336,12,0)</f>
        <v>No</v>
      </c>
      <c r="N896" s="27" t="str">
        <f>VLOOKUP(A896,'Medical Examinations'!$A$1:$L$2336,8,0)</f>
        <v>Yes</v>
      </c>
      <c r="O896" s="29">
        <f>VLOOKUP(A896,'Hospitalisation Details'!$A$1:$T$2344,12,0)</f>
        <v>12124.99</v>
      </c>
      <c r="P896" s="29" t="str">
        <f>VLOOKUP(A896,'Hospitalisation Details'!$A$1:$T$2344,15,0)</f>
        <v>tier - 3</v>
      </c>
      <c r="Q896" s="29" t="str">
        <f>VLOOKUP(A896,'Hospitalisation Details'!$A$1:$T$2344,18,0)</f>
        <v>tier - 1</v>
      </c>
      <c r="R896" s="29" t="str">
        <f>VLOOKUP(A896,'Hospitalisation Details'!$A$1:$T$2344,20,0)</f>
        <v>R1012</v>
      </c>
    </row>
    <row r="897" spans="1:18">
      <c r="A897" t="s">
        <v>1472</v>
      </c>
      <c r="B897" s="22" t="str">
        <f>VLOOKUP(A897,'Customer Names'!A897:$E$2335,4,0)</f>
        <v>Mudy-Mader</v>
      </c>
      <c r="C897" s="25">
        <f>VLOOKUP(A897,'Hospitalisation Details'!$A$1:$T$2344,9,0)</f>
        <v>25136</v>
      </c>
      <c r="D897" s="26">
        <f>VLOOKUP(A897,'Hospitalisation Details'!$A$1:$T$2344,10,0)</f>
        <v>54</v>
      </c>
      <c r="E897" s="26">
        <f>VLOOKUP(A897,'Hospitalisation Details'!$A$1:$T$2344,11,0)</f>
        <v>3</v>
      </c>
      <c r="F897" s="28">
        <f>VLOOKUP(A897,'Medical Examinations'!$A$1:$L$2336,2,0)</f>
        <v>30.8</v>
      </c>
      <c r="G897" s="28">
        <f>VLOOKUP(A897,'Medical Examinations'!$A$1:$L$2336,4,0)</f>
        <v>10.95</v>
      </c>
      <c r="H897" s="30" t="str">
        <f>VLOOKUP(A897,'Medical Examinations'!$A$1:$L$2336,3,0)</f>
        <v>Obesity</v>
      </c>
      <c r="I897" s="30" t="str">
        <f>VLOOKUP(A897,'Medical Examinations'!$A$1:$L$2336,5,0)</f>
        <v>Diabetes</v>
      </c>
      <c r="J897" s="27" t="str">
        <f>VLOOKUP(A897,'Medical Examinations'!$A$1:$L$2336,6,0)</f>
        <v>No</v>
      </c>
      <c r="K897" s="27" t="str">
        <f>VLOOKUP(A897,'Medical Examinations'!$A$1:$L$2336,7,0)</f>
        <v>No</v>
      </c>
      <c r="L897" s="27">
        <f>VLOOKUP(A897,'Medical Examinations'!$A$1:$L$2336,10,0)</f>
        <v>0</v>
      </c>
      <c r="M897" s="27" t="str">
        <f>VLOOKUP(A897,'Medical Examinations'!$A$1:$L$2336,12,0)</f>
        <v>No</v>
      </c>
      <c r="N897" s="27" t="str">
        <f>VLOOKUP(A897,'Medical Examinations'!$A$1:$L$2336,8,0)</f>
        <v>No</v>
      </c>
      <c r="O897" s="29">
        <f>VLOOKUP(A897,'Hospitalisation Details'!$A$1:$T$2344,12,0)</f>
        <v>12105.32</v>
      </c>
      <c r="P897" s="29" t="str">
        <f>VLOOKUP(A897,'Hospitalisation Details'!$A$1:$T$2344,15,0)</f>
        <v>tier - 3</v>
      </c>
      <c r="Q897" s="29" t="str">
        <f>VLOOKUP(A897,'Hospitalisation Details'!$A$1:$T$2344,18,0)</f>
        <v>tier - 3</v>
      </c>
      <c r="R897" s="29" t="str">
        <f>VLOOKUP(A897,'Hospitalisation Details'!$A$1:$T$2344,20,0)</f>
        <v>R1011</v>
      </c>
    </row>
    <row r="898" spans="1:18">
      <c r="A898" t="s">
        <v>1471</v>
      </c>
      <c r="B898" s="22" t="str">
        <f>VLOOKUP(A898,'Customer Names'!A898:$E$2335,4,0)</f>
        <v>Rogers</v>
      </c>
      <c r="C898" s="25">
        <f>VLOOKUP(A898,'Hospitalisation Details'!$A$1:$T$2344,9,0)</f>
        <v>25181</v>
      </c>
      <c r="D898" s="26">
        <f>VLOOKUP(A898,'Hospitalisation Details'!$A$1:$T$2344,10,0)</f>
        <v>54</v>
      </c>
      <c r="E898" s="26">
        <f>VLOOKUP(A898,'Hospitalisation Details'!$A$1:$T$2344,11,0)</f>
        <v>2</v>
      </c>
      <c r="F898" s="28">
        <f>VLOOKUP(A898,'Medical Examinations'!$A$1:$L$2336,2,0)</f>
        <v>28.88</v>
      </c>
      <c r="G898" s="28">
        <f>VLOOKUP(A898,'Medical Examinations'!$A$1:$L$2336,4,0)</f>
        <v>11.5</v>
      </c>
      <c r="H898" s="30" t="str">
        <f>VLOOKUP(A898,'Medical Examinations'!$A$1:$L$2336,3,0)</f>
        <v>Overweight</v>
      </c>
      <c r="I898" s="30" t="str">
        <f>VLOOKUP(A898,'Medical Examinations'!$A$1:$L$2336,5,0)</f>
        <v>Diabetes</v>
      </c>
      <c r="J898" s="27" t="str">
        <f>VLOOKUP(A898,'Medical Examinations'!$A$1:$L$2336,6,0)</f>
        <v>No</v>
      </c>
      <c r="K898" s="27" t="str">
        <f>VLOOKUP(A898,'Medical Examinations'!$A$1:$L$2336,7,0)</f>
        <v>No</v>
      </c>
      <c r="L898" s="27">
        <f>VLOOKUP(A898,'Medical Examinations'!$A$1:$L$2336,10,0)</f>
        <v>0</v>
      </c>
      <c r="M898" s="27" t="str">
        <f>VLOOKUP(A898,'Medical Examinations'!$A$1:$L$2336,12,0)</f>
        <v>No</v>
      </c>
      <c r="N898" s="27" t="str">
        <f>VLOOKUP(A898,'Medical Examinations'!$A$1:$L$2336,8,0)</f>
        <v>No</v>
      </c>
      <c r="O898" s="29">
        <f>VLOOKUP(A898,'Hospitalisation Details'!$A$1:$T$2344,12,0)</f>
        <v>12096.65</v>
      </c>
      <c r="P898" s="29" t="str">
        <f>VLOOKUP(A898,'Hospitalisation Details'!$A$1:$T$2344,15,0)</f>
        <v>tier - 3</v>
      </c>
      <c r="Q898" s="29" t="str">
        <f>VLOOKUP(A898,'Hospitalisation Details'!$A$1:$T$2344,18,0)</f>
        <v>tier - 1</v>
      </c>
      <c r="R898" s="29" t="str">
        <f>VLOOKUP(A898,'Hospitalisation Details'!$A$1:$T$2344,20,0)</f>
        <v>R1024</v>
      </c>
    </row>
    <row r="899" spans="1:18">
      <c r="A899" t="s">
        <v>1470</v>
      </c>
      <c r="B899" s="22" t="str">
        <f>VLOOKUP(A899,'Customer Names'!A899:$E$2335,4,0)</f>
        <v>Woo</v>
      </c>
      <c r="C899" s="25">
        <f>VLOOKUP(A899,'Hospitalisation Details'!$A$1:$T$2344,9,0)</f>
        <v>25010</v>
      </c>
      <c r="D899" s="26">
        <f>VLOOKUP(A899,'Hospitalisation Details'!$A$1:$T$2344,10,0)</f>
        <v>54</v>
      </c>
      <c r="E899" s="26">
        <f>VLOOKUP(A899,'Hospitalisation Details'!$A$1:$T$2344,11,0)</f>
        <v>3</v>
      </c>
      <c r="F899" s="28">
        <f>VLOOKUP(A899,'Medical Examinations'!$A$1:$L$2336,2,0)</f>
        <v>23</v>
      </c>
      <c r="G899" s="28">
        <f>VLOOKUP(A899,'Medical Examinations'!$A$1:$L$2336,4,0)</f>
        <v>9.8800000000000008</v>
      </c>
      <c r="H899" s="30" t="str">
        <f>VLOOKUP(A899,'Medical Examinations'!$A$1:$L$2336,3,0)</f>
        <v>Normal weight</v>
      </c>
      <c r="I899" s="30" t="str">
        <f>VLOOKUP(A899,'Medical Examinations'!$A$1:$L$2336,5,0)</f>
        <v>Diabetes</v>
      </c>
      <c r="J899" s="27" t="str">
        <f>VLOOKUP(A899,'Medical Examinations'!$A$1:$L$2336,6,0)</f>
        <v>No</v>
      </c>
      <c r="K899" s="27" t="str">
        <f>VLOOKUP(A899,'Medical Examinations'!$A$1:$L$2336,7,0)</f>
        <v>No</v>
      </c>
      <c r="L899" s="27">
        <f>VLOOKUP(A899,'Medical Examinations'!$A$1:$L$2336,10,0)</f>
        <v>0</v>
      </c>
      <c r="M899" s="27" t="str">
        <f>VLOOKUP(A899,'Medical Examinations'!$A$1:$L$2336,12,0)</f>
        <v>No</v>
      </c>
      <c r="N899" s="27" t="str">
        <f>VLOOKUP(A899,'Medical Examinations'!$A$1:$L$2336,8,0)</f>
        <v>No</v>
      </c>
      <c r="O899" s="29">
        <f>VLOOKUP(A899,'Hospitalisation Details'!$A$1:$T$2344,12,0)</f>
        <v>12094.48</v>
      </c>
      <c r="P899" s="29" t="str">
        <f>VLOOKUP(A899,'Hospitalisation Details'!$A$1:$T$2344,15,0)</f>
        <v>tier - 3</v>
      </c>
      <c r="Q899" s="29" t="str">
        <f>VLOOKUP(A899,'Hospitalisation Details'!$A$1:$T$2344,18,0)</f>
        <v>tier - 3</v>
      </c>
      <c r="R899" s="29" t="str">
        <f>VLOOKUP(A899,'Hospitalisation Details'!$A$1:$T$2344,20,0)</f>
        <v>R1011</v>
      </c>
    </row>
    <row r="900" spans="1:18">
      <c r="A900" t="s">
        <v>1469</v>
      </c>
      <c r="B900" s="22" t="str">
        <f>VLOOKUP(A900,'Customer Names'!A900:$E$2335,4,0)</f>
        <v>Walsh</v>
      </c>
      <c r="C900" s="25">
        <f>VLOOKUP(A900,'Hospitalisation Details'!$A$1:$T$2344,9,0)</f>
        <v>30927</v>
      </c>
      <c r="D900" s="26">
        <f>VLOOKUP(A900,'Hospitalisation Details'!$A$1:$T$2344,10,0)</f>
        <v>38</v>
      </c>
      <c r="E900" s="26">
        <f>VLOOKUP(A900,'Hospitalisation Details'!$A$1:$T$2344,11,0)</f>
        <v>3</v>
      </c>
      <c r="F900" s="28">
        <f>VLOOKUP(A900,'Medical Examinations'!$A$1:$L$2336,2,0)</f>
        <v>38.25</v>
      </c>
      <c r="G900" s="28">
        <f>VLOOKUP(A900,'Medical Examinations'!$A$1:$L$2336,4,0)</f>
        <v>6.2</v>
      </c>
      <c r="H900" s="30" t="str">
        <f>VLOOKUP(A900,'Medical Examinations'!$A$1:$L$2336,3,0)</f>
        <v>Obesity</v>
      </c>
      <c r="I900" s="30" t="str">
        <f>VLOOKUP(A900,'Medical Examinations'!$A$1:$L$2336,5,0)</f>
        <v>Pre-diabetes</v>
      </c>
      <c r="J900" s="27" t="str">
        <f>VLOOKUP(A900,'Medical Examinations'!$A$1:$L$2336,6,0)</f>
        <v>No</v>
      </c>
      <c r="K900" s="27" t="str">
        <f>VLOOKUP(A900,'Medical Examinations'!$A$1:$L$2336,7,0)</f>
        <v>No</v>
      </c>
      <c r="L900" s="27">
        <f>VLOOKUP(A900,'Medical Examinations'!$A$1:$L$2336,10,0)</f>
        <v>1</v>
      </c>
      <c r="M900" s="27" t="str">
        <f>VLOOKUP(A900,'Medical Examinations'!$A$1:$L$2336,12,0)</f>
        <v>No</v>
      </c>
      <c r="N900" s="27" t="str">
        <f>VLOOKUP(A900,'Medical Examinations'!$A$1:$L$2336,8,0)</f>
        <v>No</v>
      </c>
      <c r="O900" s="29">
        <f>VLOOKUP(A900,'Hospitalisation Details'!$A$1:$T$2344,12,0)</f>
        <v>12091.34</v>
      </c>
      <c r="P900" s="29" t="str">
        <f>VLOOKUP(A900,'Hospitalisation Details'!$A$1:$T$2344,15,0)</f>
        <v>tier - 3</v>
      </c>
      <c r="Q900" s="29" t="str">
        <f>VLOOKUP(A900,'Hospitalisation Details'!$A$1:$T$2344,18,0)</f>
        <v>tier - 2</v>
      </c>
      <c r="R900" s="29" t="str">
        <f>VLOOKUP(A900,'Hospitalisation Details'!$A$1:$T$2344,20,0)</f>
        <v>R1022</v>
      </c>
    </row>
    <row r="901" spans="1:18">
      <c r="A901" t="s">
        <v>1468</v>
      </c>
      <c r="B901" s="22" t="str">
        <f>VLOOKUP(A901,'Customer Names'!A901:$E$2335,4,0)</f>
        <v>White</v>
      </c>
      <c r="C901" s="25">
        <f>VLOOKUP(A901,'Hospitalisation Details'!$A$1:$T$2344,9,0)</f>
        <v>31662</v>
      </c>
      <c r="D901" s="26">
        <f>VLOOKUP(A901,'Hospitalisation Details'!$A$1:$T$2344,10,0)</f>
        <v>36</v>
      </c>
      <c r="E901" s="26">
        <f>VLOOKUP(A901,'Hospitalisation Details'!$A$1:$T$2344,11,0)</f>
        <v>3</v>
      </c>
      <c r="F901" s="28">
        <f>VLOOKUP(A901,'Medical Examinations'!$A$1:$L$2336,2,0)</f>
        <v>39.25</v>
      </c>
      <c r="G901" s="28">
        <f>VLOOKUP(A901,'Medical Examinations'!$A$1:$L$2336,4,0)</f>
        <v>8.41</v>
      </c>
      <c r="H901" s="30" t="str">
        <f>VLOOKUP(A901,'Medical Examinations'!$A$1:$L$2336,3,0)</f>
        <v>Obesity</v>
      </c>
      <c r="I901" s="30" t="str">
        <f>VLOOKUP(A901,'Medical Examinations'!$A$1:$L$2336,5,0)</f>
        <v>Diabetes</v>
      </c>
      <c r="J901" s="27" t="str">
        <f>VLOOKUP(A901,'Medical Examinations'!$A$1:$L$2336,6,0)</f>
        <v>yes</v>
      </c>
      <c r="K901" s="27" t="str">
        <f>VLOOKUP(A901,'Medical Examinations'!$A$1:$L$2336,7,0)</f>
        <v>No</v>
      </c>
      <c r="L901" s="27">
        <f>VLOOKUP(A901,'Medical Examinations'!$A$1:$L$2336,10,0)</f>
        <v>1</v>
      </c>
      <c r="M901" s="27" t="str">
        <f>VLOOKUP(A901,'Medical Examinations'!$A$1:$L$2336,12,0)</f>
        <v>No</v>
      </c>
      <c r="N901" s="27" t="str">
        <f>VLOOKUP(A901,'Medical Examinations'!$A$1:$L$2336,8,0)</f>
        <v>No</v>
      </c>
      <c r="O901" s="29">
        <f>VLOOKUP(A901,'Hospitalisation Details'!$A$1:$T$2344,12,0)</f>
        <v>12048.13</v>
      </c>
      <c r="P901" s="29" t="str">
        <f>VLOOKUP(A901,'Hospitalisation Details'!$A$1:$T$2344,15,0)</f>
        <v>tier - 3</v>
      </c>
      <c r="Q901" s="29" t="str">
        <f>VLOOKUP(A901,'Hospitalisation Details'!$A$1:$T$2344,18,0)</f>
        <v>tier - 2</v>
      </c>
      <c r="R901" s="29" t="str">
        <f>VLOOKUP(A901,'Hospitalisation Details'!$A$1:$T$2344,20,0)</f>
        <v>R1026</v>
      </c>
    </row>
    <row r="902" spans="1:18">
      <c r="A902" t="s">
        <v>1467</v>
      </c>
      <c r="B902" s="22" t="str">
        <f>VLOOKUP(A902,'Customer Names'!A902:$E$2335,4,0)</f>
        <v>Sheppard</v>
      </c>
      <c r="C902" s="25">
        <f>VLOOKUP(A902,'Hospitalisation Details'!$A$1:$T$2344,9,0)</f>
        <v>24435</v>
      </c>
      <c r="D902" s="26">
        <f>VLOOKUP(A902,'Hospitalisation Details'!$A$1:$T$2344,10,0)</f>
        <v>56</v>
      </c>
      <c r="E902" s="26">
        <f>VLOOKUP(A902,'Hospitalisation Details'!$A$1:$T$2344,11,0)</f>
        <v>1</v>
      </c>
      <c r="F902" s="28">
        <f>VLOOKUP(A902,'Medical Examinations'!$A$1:$L$2336,2,0)</f>
        <v>26.6</v>
      </c>
      <c r="G902" s="28">
        <f>VLOOKUP(A902,'Medical Examinations'!$A$1:$L$2336,4,0)</f>
        <v>5.07</v>
      </c>
      <c r="H902" s="30" t="str">
        <f>VLOOKUP(A902,'Medical Examinations'!$A$1:$L$2336,3,0)</f>
        <v>Overweight</v>
      </c>
      <c r="I902" s="30" t="str">
        <f>VLOOKUP(A902,'Medical Examinations'!$A$1:$L$2336,5,0)</f>
        <v>Normal</v>
      </c>
      <c r="J902" s="27" t="str">
        <f>VLOOKUP(A902,'Medical Examinations'!$A$1:$L$2336,6,0)</f>
        <v>yes</v>
      </c>
      <c r="K902" s="27" t="str">
        <f>VLOOKUP(A902,'Medical Examinations'!$A$1:$L$2336,7,0)</f>
        <v>No</v>
      </c>
      <c r="L902" s="27">
        <f>VLOOKUP(A902,'Medical Examinations'!$A$1:$L$2336,10,0)</f>
        <v>2</v>
      </c>
      <c r="M902" s="27" t="str">
        <f>VLOOKUP(A902,'Medical Examinations'!$A$1:$L$2336,12,0)</f>
        <v>No</v>
      </c>
      <c r="N902" s="27" t="str">
        <f>VLOOKUP(A902,'Medical Examinations'!$A$1:$L$2336,8,0)</f>
        <v>No</v>
      </c>
      <c r="O902" s="29">
        <f>VLOOKUP(A902,'Hospitalisation Details'!$A$1:$T$2344,12,0)</f>
        <v>12044.34</v>
      </c>
      <c r="P902" s="29" t="str">
        <f>VLOOKUP(A902,'Hospitalisation Details'!$A$1:$T$2344,15,0)</f>
        <v>tier - 3</v>
      </c>
      <c r="Q902" s="29" t="str">
        <f>VLOOKUP(A902,'Hospitalisation Details'!$A$1:$T$2344,18,0)</f>
        <v>tier - 1</v>
      </c>
      <c r="R902" s="29" t="str">
        <f>VLOOKUP(A902,'Hospitalisation Details'!$A$1:$T$2344,20,0)</f>
        <v>R1012</v>
      </c>
    </row>
    <row r="903" spans="1:18">
      <c r="A903" t="s">
        <v>1466</v>
      </c>
      <c r="B903" s="22" t="str">
        <f>VLOOKUP(A903,'Customer Names'!A903:$E$2335,4,0)</f>
        <v>Doran</v>
      </c>
      <c r="C903" s="25">
        <f>VLOOKUP(A903,'Hospitalisation Details'!$A$1:$T$2344,9,0)</f>
        <v>29144</v>
      </c>
      <c r="D903" s="26">
        <f>VLOOKUP(A903,'Hospitalisation Details'!$A$1:$T$2344,10,0)</f>
        <v>43</v>
      </c>
      <c r="E903" s="26">
        <f>VLOOKUP(A903,'Hospitalisation Details'!$A$1:$T$2344,11,0)</f>
        <v>2</v>
      </c>
      <c r="F903" s="28">
        <f>VLOOKUP(A903,'Medical Examinations'!$A$1:$L$2336,2,0)</f>
        <v>35.700000000000003</v>
      </c>
      <c r="G903" s="28">
        <f>VLOOKUP(A903,'Medical Examinations'!$A$1:$L$2336,4,0)</f>
        <v>4.0599999999999996</v>
      </c>
      <c r="H903" s="30" t="str">
        <f>VLOOKUP(A903,'Medical Examinations'!$A$1:$L$2336,3,0)</f>
        <v>Obesity</v>
      </c>
      <c r="I903" s="30" t="str">
        <f>VLOOKUP(A903,'Medical Examinations'!$A$1:$L$2336,5,0)</f>
        <v>Normal</v>
      </c>
      <c r="J903" s="27" t="str">
        <f>VLOOKUP(A903,'Medical Examinations'!$A$1:$L$2336,6,0)</f>
        <v>No</v>
      </c>
      <c r="K903" s="27" t="str">
        <f>VLOOKUP(A903,'Medical Examinations'!$A$1:$L$2336,7,0)</f>
        <v>No</v>
      </c>
      <c r="L903" s="27">
        <f>VLOOKUP(A903,'Medical Examinations'!$A$1:$L$2336,10,0)</f>
        <v>1</v>
      </c>
      <c r="M903" s="27" t="str">
        <f>VLOOKUP(A903,'Medical Examinations'!$A$1:$L$2336,12,0)</f>
        <v>No</v>
      </c>
      <c r="N903" s="27" t="str">
        <f>VLOOKUP(A903,'Medical Examinations'!$A$1:$L$2336,8,0)</f>
        <v>Yes</v>
      </c>
      <c r="O903" s="29">
        <f>VLOOKUP(A903,'Hospitalisation Details'!$A$1:$T$2344,12,0)</f>
        <v>12035.18</v>
      </c>
      <c r="P903" s="29" t="str">
        <f>VLOOKUP(A903,'Hospitalisation Details'!$A$1:$T$2344,15,0)</f>
        <v>tier - 3</v>
      </c>
      <c r="Q903" s="29" t="str">
        <f>VLOOKUP(A903,'Hospitalisation Details'!$A$1:$T$2344,18,0)</f>
        <v>tier - 3</v>
      </c>
      <c r="R903" s="29" t="str">
        <f>VLOOKUP(A903,'Hospitalisation Details'!$A$1:$T$2344,20,0)</f>
        <v>R1021</v>
      </c>
    </row>
    <row r="904" spans="1:18">
      <c r="A904" t="s">
        <v>1465</v>
      </c>
      <c r="B904" s="22" t="str">
        <f>VLOOKUP(A904,'Customer Names'!A904:$E$2335,4,0)</f>
        <v>Labrosse</v>
      </c>
      <c r="C904" s="25">
        <f>VLOOKUP(A904,'Hospitalisation Details'!$A$1:$T$2344,9,0)</f>
        <v>24044</v>
      </c>
      <c r="D904" s="26">
        <f>VLOOKUP(A904,'Hospitalisation Details'!$A$1:$T$2344,10,0)</f>
        <v>57</v>
      </c>
      <c r="E904" s="26">
        <f>VLOOKUP(A904,'Hospitalisation Details'!$A$1:$T$2344,11,0)</f>
        <v>1</v>
      </c>
      <c r="F904" s="28">
        <f>VLOOKUP(A904,'Medical Examinations'!$A$1:$L$2336,2,0)</f>
        <v>20.100000000000001</v>
      </c>
      <c r="G904" s="28">
        <f>VLOOKUP(A904,'Medical Examinations'!$A$1:$L$2336,4,0)</f>
        <v>10.52</v>
      </c>
      <c r="H904" s="30" t="str">
        <f>VLOOKUP(A904,'Medical Examinations'!$A$1:$L$2336,3,0)</f>
        <v>Normal weight</v>
      </c>
      <c r="I904" s="30" t="str">
        <f>VLOOKUP(A904,'Medical Examinations'!$A$1:$L$2336,5,0)</f>
        <v>Diabetes</v>
      </c>
      <c r="J904" s="27" t="str">
        <f>VLOOKUP(A904,'Medical Examinations'!$A$1:$L$2336,6,0)</f>
        <v>No</v>
      </c>
      <c r="K904" s="27" t="str">
        <f>VLOOKUP(A904,'Medical Examinations'!$A$1:$L$2336,7,0)</f>
        <v>No</v>
      </c>
      <c r="L904" s="27">
        <f>VLOOKUP(A904,'Medical Examinations'!$A$1:$L$2336,10,0)</f>
        <v>0</v>
      </c>
      <c r="M904" s="27" t="str">
        <f>VLOOKUP(A904,'Medical Examinations'!$A$1:$L$2336,12,0)</f>
        <v>No</v>
      </c>
      <c r="N904" s="27" t="str">
        <f>VLOOKUP(A904,'Medical Examinations'!$A$1:$L$2336,8,0)</f>
        <v>No</v>
      </c>
      <c r="O904" s="29">
        <f>VLOOKUP(A904,'Hospitalisation Details'!$A$1:$T$2344,12,0)</f>
        <v>12032.33</v>
      </c>
      <c r="P904" s="29" t="str">
        <f>VLOOKUP(A904,'Hospitalisation Details'!$A$1:$T$2344,15,0)</f>
        <v>tier - 3</v>
      </c>
      <c r="Q904" s="29" t="str">
        <f>VLOOKUP(A904,'Hospitalisation Details'!$A$1:$T$2344,18,0)</f>
        <v>tier - 1</v>
      </c>
      <c r="R904" s="29" t="str">
        <f>VLOOKUP(A904,'Hospitalisation Details'!$A$1:$T$2344,20,0)</f>
        <v>R1011</v>
      </c>
    </row>
    <row r="905" spans="1:18">
      <c r="A905" t="s">
        <v>1464</v>
      </c>
      <c r="B905" s="22" t="str">
        <f>VLOOKUP(A905,'Customer Names'!A905:$E$2335,4,0)</f>
        <v>Thomas</v>
      </c>
      <c r="C905" s="25">
        <f>VLOOKUP(A905,'Hospitalisation Details'!$A$1:$T$2344,9,0)</f>
        <v>23902</v>
      </c>
      <c r="D905" s="26">
        <f>VLOOKUP(A905,'Hospitalisation Details'!$A$1:$T$2344,10,0)</f>
        <v>57</v>
      </c>
      <c r="E905" s="26">
        <f>VLOOKUP(A905,'Hospitalisation Details'!$A$1:$T$2344,11,0)</f>
        <v>0</v>
      </c>
      <c r="F905" s="28">
        <f>VLOOKUP(A905,'Medical Examinations'!$A$1:$L$2336,2,0)</f>
        <v>22.23</v>
      </c>
      <c r="G905" s="28">
        <f>VLOOKUP(A905,'Medical Examinations'!$A$1:$L$2336,4,0)</f>
        <v>9.65</v>
      </c>
      <c r="H905" s="30" t="str">
        <f>VLOOKUP(A905,'Medical Examinations'!$A$1:$L$2336,3,0)</f>
        <v>Normal weight</v>
      </c>
      <c r="I905" s="30" t="str">
        <f>VLOOKUP(A905,'Medical Examinations'!$A$1:$L$2336,5,0)</f>
        <v>Diabetes</v>
      </c>
      <c r="J905" s="27" t="str">
        <f>VLOOKUP(A905,'Medical Examinations'!$A$1:$L$2336,6,0)</f>
        <v>No</v>
      </c>
      <c r="K905" s="27" t="str">
        <f>VLOOKUP(A905,'Medical Examinations'!$A$1:$L$2336,7,0)</f>
        <v>No</v>
      </c>
      <c r="L905" s="27">
        <f>VLOOKUP(A905,'Medical Examinations'!$A$1:$L$2336,10,0)</f>
        <v>0</v>
      </c>
      <c r="M905" s="27" t="str">
        <f>VLOOKUP(A905,'Medical Examinations'!$A$1:$L$2336,12,0)</f>
        <v>No</v>
      </c>
      <c r="N905" s="27" t="str">
        <f>VLOOKUP(A905,'Medical Examinations'!$A$1:$L$2336,8,0)</f>
        <v>No</v>
      </c>
      <c r="O905" s="29">
        <f>VLOOKUP(A905,'Hospitalisation Details'!$A$1:$T$2344,12,0)</f>
        <v>12029.29</v>
      </c>
      <c r="P905" s="29" t="str">
        <f>VLOOKUP(A905,'Hospitalisation Details'!$A$1:$T$2344,15,0)</f>
        <v>tier - 3</v>
      </c>
      <c r="Q905" s="29" t="str">
        <f>VLOOKUP(A905,'Hospitalisation Details'!$A$1:$T$2344,18,0)</f>
        <v>tier - 2</v>
      </c>
      <c r="R905" s="29" t="str">
        <f>VLOOKUP(A905,'Hospitalisation Details'!$A$1:$T$2344,20,0)</f>
        <v>R1024</v>
      </c>
    </row>
    <row r="906" spans="1:18">
      <c r="A906" t="s">
        <v>1463</v>
      </c>
      <c r="B906" s="22" t="str">
        <f>VLOOKUP(A906,'Customer Names'!A906:$E$2335,4,0)</f>
        <v>Lesniak</v>
      </c>
      <c r="C906" s="25">
        <f>VLOOKUP(A906,'Hospitalisation Details'!$A$1:$T$2344,9,0)</f>
        <v>30241</v>
      </c>
      <c r="D906" s="26">
        <f>VLOOKUP(A906,'Hospitalisation Details'!$A$1:$T$2344,10,0)</f>
        <v>40</v>
      </c>
      <c r="E906" s="26">
        <f>VLOOKUP(A906,'Hospitalisation Details'!$A$1:$T$2344,11,0)</f>
        <v>3</v>
      </c>
      <c r="F906" s="28">
        <f>VLOOKUP(A906,'Medical Examinations'!$A$1:$L$2336,2,0)</f>
        <v>36.47</v>
      </c>
      <c r="G906" s="28">
        <f>VLOOKUP(A906,'Medical Examinations'!$A$1:$L$2336,4,0)</f>
        <v>6.21</v>
      </c>
      <c r="H906" s="30" t="str">
        <f>VLOOKUP(A906,'Medical Examinations'!$A$1:$L$2336,3,0)</f>
        <v>Obesity</v>
      </c>
      <c r="I906" s="30" t="str">
        <f>VLOOKUP(A906,'Medical Examinations'!$A$1:$L$2336,5,0)</f>
        <v>Pre-diabetes</v>
      </c>
      <c r="J906" s="27" t="str">
        <f>VLOOKUP(A906,'Medical Examinations'!$A$1:$L$2336,6,0)</f>
        <v>No</v>
      </c>
      <c r="K906" s="27" t="str">
        <f>VLOOKUP(A906,'Medical Examinations'!$A$1:$L$2336,7,0)</f>
        <v>No</v>
      </c>
      <c r="L906" s="27">
        <f>VLOOKUP(A906,'Medical Examinations'!$A$1:$L$2336,10,0)</f>
        <v>0</v>
      </c>
      <c r="M906" s="27" t="str">
        <f>VLOOKUP(A906,'Medical Examinations'!$A$1:$L$2336,12,0)</f>
        <v>No</v>
      </c>
      <c r="N906" s="27" t="str">
        <f>VLOOKUP(A906,'Medical Examinations'!$A$1:$L$2336,8,0)</f>
        <v>No</v>
      </c>
      <c r="O906" s="29">
        <f>VLOOKUP(A906,'Hospitalisation Details'!$A$1:$T$2344,12,0)</f>
        <v>12001.29</v>
      </c>
      <c r="P906" s="29" t="str">
        <f>VLOOKUP(A906,'Hospitalisation Details'!$A$1:$T$2344,15,0)</f>
        <v>tier - 3</v>
      </c>
      <c r="Q906" s="29" t="str">
        <f>VLOOKUP(A906,'Hospitalisation Details'!$A$1:$T$2344,18,0)</f>
        <v>tier - 3</v>
      </c>
      <c r="R906" s="29" t="str">
        <f>VLOOKUP(A906,'Hospitalisation Details'!$A$1:$T$2344,20,0)</f>
        <v>R1021</v>
      </c>
    </row>
    <row r="907" spans="1:18">
      <c r="A907" t="s">
        <v>1462</v>
      </c>
      <c r="B907" s="22" t="str">
        <f>VLOOKUP(A907,'Customer Names'!A907:$E$2335,4,0)</f>
        <v>Prowse</v>
      </c>
      <c r="C907" s="25">
        <f>VLOOKUP(A907,'Hospitalisation Details'!$A$1:$T$2344,9,0)</f>
        <v>34315</v>
      </c>
      <c r="D907" s="26">
        <f>VLOOKUP(A907,'Hospitalisation Details'!$A$1:$T$2344,10,0)</f>
        <v>29</v>
      </c>
      <c r="E907" s="26">
        <f>VLOOKUP(A907,'Hospitalisation Details'!$A$1:$T$2344,11,0)</f>
        <v>0</v>
      </c>
      <c r="F907" s="28">
        <f>VLOOKUP(A907,'Medical Examinations'!$A$1:$L$2336,2,0)</f>
        <v>49.64</v>
      </c>
      <c r="G907" s="28">
        <f>VLOOKUP(A907,'Medical Examinations'!$A$1:$L$2336,4,0)</f>
        <v>4.76</v>
      </c>
      <c r="H907" s="30" t="str">
        <f>VLOOKUP(A907,'Medical Examinations'!$A$1:$L$2336,3,0)</f>
        <v>Obesity</v>
      </c>
      <c r="I907" s="30" t="str">
        <f>VLOOKUP(A907,'Medical Examinations'!$A$1:$L$2336,5,0)</f>
        <v>Normal</v>
      </c>
      <c r="J907" s="27" t="str">
        <f>VLOOKUP(A907,'Medical Examinations'!$A$1:$L$2336,6,0)</f>
        <v>No</v>
      </c>
      <c r="K907" s="27" t="str">
        <f>VLOOKUP(A907,'Medical Examinations'!$A$1:$L$2336,7,0)</f>
        <v>No</v>
      </c>
      <c r="L907" s="27">
        <f>VLOOKUP(A907,'Medical Examinations'!$A$1:$L$2336,10,0)</f>
        <v>1</v>
      </c>
      <c r="M907" s="27" t="str">
        <f>VLOOKUP(A907,'Medical Examinations'!$A$1:$L$2336,12,0)</f>
        <v>No</v>
      </c>
      <c r="N907" s="27" t="str">
        <f>VLOOKUP(A907,'Medical Examinations'!$A$1:$L$2336,8,0)</f>
        <v>Yes</v>
      </c>
      <c r="O907" s="29">
        <f>VLOOKUP(A907,'Hospitalisation Details'!$A$1:$T$2344,12,0)</f>
        <v>11994.89</v>
      </c>
      <c r="P907" s="29" t="str">
        <f>VLOOKUP(A907,'Hospitalisation Details'!$A$1:$T$2344,15,0)</f>
        <v>tier - 3</v>
      </c>
      <c r="Q907" s="29" t="str">
        <f>VLOOKUP(A907,'Hospitalisation Details'!$A$1:$T$2344,18,0)</f>
        <v>tier - 2</v>
      </c>
      <c r="R907" s="29" t="str">
        <f>VLOOKUP(A907,'Hospitalisation Details'!$A$1:$T$2344,20,0)</f>
        <v>R1012</v>
      </c>
    </row>
    <row r="908" spans="1:18">
      <c r="A908" t="s">
        <v>1461</v>
      </c>
      <c r="B908" s="22" t="str">
        <f>VLOOKUP(A908,'Customer Names'!A908:$E$2335,4,0)</f>
        <v>Seigel</v>
      </c>
      <c r="C908" s="25">
        <f>VLOOKUP(A908,'Hospitalisation Details'!$A$1:$T$2344,9,0)</f>
        <v>30501</v>
      </c>
      <c r="D908" s="26">
        <f>VLOOKUP(A908,'Hospitalisation Details'!$A$1:$T$2344,10,0)</f>
        <v>39</v>
      </c>
      <c r="E908" s="26">
        <f>VLOOKUP(A908,'Hospitalisation Details'!$A$1:$T$2344,11,0)</f>
        <v>3</v>
      </c>
      <c r="F908" s="28">
        <f>VLOOKUP(A908,'Medical Examinations'!$A$1:$L$2336,2,0)</f>
        <v>36.799999999999997</v>
      </c>
      <c r="G908" s="28">
        <f>VLOOKUP(A908,'Medical Examinations'!$A$1:$L$2336,4,0)</f>
        <v>5.73</v>
      </c>
      <c r="H908" s="30" t="str">
        <f>VLOOKUP(A908,'Medical Examinations'!$A$1:$L$2336,3,0)</f>
        <v>Obesity</v>
      </c>
      <c r="I908" s="30" t="str">
        <f>VLOOKUP(A908,'Medical Examinations'!$A$1:$L$2336,5,0)</f>
        <v>Pre-diabetes</v>
      </c>
      <c r="J908" s="27" t="str">
        <f>VLOOKUP(A908,'Medical Examinations'!$A$1:$L$2336,6,0)</f>
        <v>yes</v>
      </c>
      <c r="K908" s="27" t="str">
        <f>VLOOKUP(A908,'Medical Examinations'!$A$1:$L$2336,7,0)</f>
        <v>No</v>
      </c>
      <c r="L908" s="27">
        <f>VLOOKUP(A908,'Medical Examinations'!$A$1:$L$2336,10,0)</f>
        <v>1</v>
      </c>
      <c r="M908" s="27" t="str">
        <f>VLOOKUP(A908,'Medical Examinations'!$A$1:$L$2336,12,0)</f>
        <v>No</v>
      </c>
      <c r="N908" s="27" t="str">
        <f>VLOOKUP(A908,'Medical Examinations'!$A$1:$L$2336,8,0)</f>
        <v>Yes</v>
      </c>
      <c r="O908" s="29">
        <f>VLOOKUP(A908,'Hospitalisation Details'!$A$1:$T$2344,12,0)</f>
        <v>11987.68</v>
      </c>
      <c r="P908" s="29" t="str">
        <f>VLOOKUP(A908,'Hospitalisation Details'!$A$1:$T$2344,15,0)</f>
        <v>tier - 3</v>
      </c>
      <c r="Q908" s="29" t="str">
        <f>VLOOKUP(A908,'Hospitalisation Details'!$A$1:$T$2344,18,0)</f>
        <v>tier - 2</v>
      </c>
      <c r="R908" s="29" t="str">
        <f>VLOOKUP(A908,'Hospitalisation Details'!$A$1:$T$2344,20,0)</f>
        <v>R1026</v>
      </c>
    </row>
    <row r="909" spans="1:18">
      <c r="A909" t="s">
        <v>1460</v>
      </c>
      <c r="B909" s="22" t="str">
        <f>VLOOKUP(A909,'Customer Names'!A909:$E$2335,4,0)</f>
        <v>Blas</v>
      </c>
      <c r="C909" s="25">
        <f>VLOOKUP(A909,'Hospitalisation Details'!$A$1:$T$2344,9,0)</f>
        <v>24828</v>
      </c>
      <c r="D909" s="26">
        <f>VLOOKUP(A909,'Hospitalisation Details'!$A$1:$T$2344,10,0)</f>
        <v>55</v>
      </c>
      <c r="E909" s="26">
        <f>VLOOKUP(A909,'Hospitalisation Details'!$A$1:$T$2344,11,0)</f>
        <v>3</v>
      </c>
      <c r="F909" s="28">
        <f>VLOOKUP(A909,'Medical Examinations'!$A$1:$L$2336,2,0)</f>
        <v>33.880000000000003</v>
      </c>
      <c r="G909" s="28">
        <f>VLOOKUP(A909,'Medical Examinations'!$A$1:$L$2336,4,0)</f>
        <v>10.78</v>
      </c>
      <c r="H909" s="30" t="str">
        <f>VLOOKUP(A909,'Medical Examinations'!$A$1:$L$2336,3,0)</f>
        <v>Obesity</v>
      </c>
      <c r="I909" s="30" t="str">
        <f>VLOOKUP(A909,'Medical Examinations'!$A$1:$L$2336,5,0)</f>
        <v>Diabetes</v>
      </c>
      <c r="J909" s="27" t="str">
        <f>VLOOKUP(A909,'Medical Examinations'!$A$1:$L$2336,6,0)</f>
        <v>yes</v>
      </c>
      <c r="K909" s="27" t="str">
        <f>VLOOKUP(A909,'Medical Examinations'!$A$1:$L$2336,7,0)</f>
        <v>No</v>
      </c>
      <c r="L909" s="27">
        <f>VLOOKUP(A909,'Medical Examinations'!$A$1:$L$2336,10,0)</f>
        <v>0</v>
      </c>
      <c r="M909" s="27" t="str">
        <f>VLOOKUP(A909,'Medical Examinations'!$A$1:$L$2336,12,0)</f>
        <v>No</v>
      </c>
      <c r="N909" s="27" t="str">
        <f>VLOOKUP(A909,'Medical Examinations'!$A$1:$L$2336,8,0)</f>
        <v>No</v>
      </c>
      <c r="O909" s="29">
        <f>VLOOKUP(A909,'Hospitalisation Details'!$A$1:$T$2344,12,0)</f>
        <v>11987.17</v>
      </c>
      <c r="P909" s="29" t="str">
        <f>VLOOKUP(A909,'Hospitalisation Details'!$A$1:$T$2344,15,0)</f>
        <v>tier - 3</v>
      </c>
      <c r="Q909" s="29" t="str">
        <f>VLOOKUP(A909,'Hospitalisation Details'!$A$1:$T$2344,18,0)</f>
        <v>tier - 3</v>
      </c>
      <c r="R909" s="29" t="str">
        <f>VLOOKUP(A909,'Hospitalisation Details'!$A$1:$T$2344,20,0)</f>
        <v>R1013</v>
      </c>
    </row>
    <row r="910" spans="1:18">
      <c r="A910" t="s">
        <v>1459</v>
      </c>
      <c r="B910" s="22" t="str">
        <f>VLOOKUP(A910,'Customer Names'!A910:$E$2335,4,0)</f>
        <v>Simpson</v>
      </c>
      <c r="C910" s="25">
        <f>VLOOKUP(A910,'Hospitalisation Details'!$A$1:$T$2344,9,0)</f>
        <v>23649</v>
      </c>
      <c r="D910" s="26">
        <f>VLOOKUP(A910,'Hospitalisation Details'!$A$1:$T$2344,10,0)</f>
        <v>58</v>
      </c>
      <c r="E910" s="26">
        <f>VLOOKUP(A910,'Hospitalisation Details'!$A$1:$T$2344,11,0)</f>
        <v>1</v>
      </c>
      <c r="F910" s="28">
        <f>VLOOKUP(A910,'Medical Examinations'!$A$1:$L$2336,2,0)</f>
        <v>32.01</v>
      </c>
      <c r="G910" s="28">
        <f>VLOOKUP(A910,'Medical Examinations'!$A$1:$L$2336,4,0)</f>
        <v>5.08</v>
      </c>
      <c r="H910" s="30" t="str">
        <f>VLOOKUP(A910,'Medical Examinations'!$A$1:$L$2336,3,0)</f>
        <v>Obesity</v>
      </c>
      <c r="I910" s="30" t="str">
        <f>VLOOKUP(A910,'Medical Examinations'!$A$1:$L$2336,5,0)</f>
        <v>Normal</v>
      </c>
      <c r="J910" s="27" t="str">
        <f>VLOOKUP(A910,'Medical Examinations'!$A$1:$L$2336,6,0)</f>
        <v>yes</v>
      </c>
      <c r="K910" s="27" t="str">
        <f>VLOOKUP(A910,'Medical Examinations'!$A$1:$L$2336,7,0)</f>
        <v>No</v>
      </c>
      <c r="L910" s="27">
        <f>VLOOKUP(A910,'Medical Examinations'!$A$1:$L$2336,10,0)</f>
        <v>1</v>
      </c>
      <c r="M910" s="27" t="str">
        <f>VLOOKUP(A910,'Medical Examinations'!$A$1:$L$2336,12,0)</f>
        <v>No</v>
      </c>
      <c r="N910" s="27" t="str">
        <f>VLOOKUP(A910,'Medical Examinations'!$A$1:$L$2336,8,0)</f>
        <v>No</v>
      </c>
      <c r="O910" s="29">
        <f>VLOOKUP(A910,'Hospitalisation Details'!$A$1:$T$2344,12,0)</f>
        <v>11946.63</v>
      </c>
      <c r="P910" s="29" t="str">
        <f>VLOOKUP(A910,'Hospitalisation Details'!$A$1:$T$2344,15,0)</f>
        <v>tier - 3</v>
      </c>
      <c r="Q910" s="29" t="str">
        <f>VLOOKUP(A910,'Hospitalisation Details'!$A$1:$T$2344,18,0)</f>
        <v>tier - 2</v>
      </c>
      <c r="R910" s="29" t="str">
        <f>VLOOKUP(A910,'Hospitalisation Details'!$A$1:$T$2344,20,0)</f>
        <v>R1013</v>
      </c>
    </row>
    <row r="911" spans="1:18">
      <c r="A911" t="s">
        <v>1458</v>
      </c>
      <c r="B911" s="22" t="str">
        <f>VLOOKUP(A911,'Customer Names'!A911:$E$2335,4,0)</f>
        <v>Gierman</v>
      </c>
      <c r="C911" s="25">
        <f>VLOOKUP(A911,'Hospitalisation Details'!$A$1:$T$2344,9,0)</f>
        <v>24047</v>
      </c>
      <c r="D911" s="26">
        <f>VLOOKUP(A911,'Hospitalisation Details'!$A$1:$T$2344,10,0)</f>
        <v>57</v>
      </c>
      <c r="E911" s="26">
        <f>VLOOKUP(A911,'Hospitalisation Details'!$A$1:$T$2344,11,0)</f>
        <v>1</v>
      </c>
      <c r="F911" s="28">
        <f>VLOOKUP(A911,'Medical Examinations'!$A$1:$L$2336,2,0)</f>
        <v>33.630000000000003</v>
      </c>
      <c r="G911" s="28">
        <f>VLOOKUP(A911,'Medical Examinations'!$A$1:$L$2336,4,0)</f>
        <v>11.39</v>
      </c>
      <c r="H911" s="30" t="str">
        <f>VLOOKUP(A911,'Medical Examinations'!$A$1:$L$2336,3,0)</f>
        <v>Obesity</v>
      </c>
      <c r="I911" s="30" t="str">
        <f>VLOOKUP(A911,'Medical Examinations'!$A$1:$L$2336,5,0)</f>
        <v>Diabetes</v>
      </c>
      <c r="J911" s="27" t="str">
        <f>VLOOKUP(A911,'Medical Examinations'!$A$1:$L$2336,6,0)</f>
        <v>No</v>
      </c>
      <c r="K911" s="27" t="str">
        <f>VLOOKUP(A911,'Medical Examinations'!$A$1:$L$2336,7,0)</f>
        <v>No</v>
      </c>
      <c r="L911" s="27">
        <f>VLOOKUP(A911,'Medical Examinations'!$A$1:$L$2336,10,0)</f>
        <v>0</v>
      </c>
      <c r="M911" s="27" t="str">
        <f>VLOOKUP(A911,'Medical Examinations'!$A$1:$L$2336,12,0)</f>
        <v>No</v>
      </c>
      <c r="N911" s="27" t="str">
        <f>VLOOKUP(A911,'Medical Examinations'!$A$1:$L$2336,8,0)</f>
        <v>No</v>
      </c>
      <c r="O911" s="29">
        <f>VLOOKUP(A911,'Hospitalisation Details'!$A$1:$T$2344,12,0)</f>
        <v>11945.13</v>
      </c>
      <c r="P911" s="29" t="str">
        <f>VLOOKUP(A911,'Hospitalisation Details'!$A$1:$T$2344,15,0)</f>
        <v>tier - 3</v>
      </c>
      <c r="Q911" s="29" t="str">
        <f>VLOOKUP(A911,'Hospitalisation Details'!$A$1:$T$2344,18,0)</f>
        <v>tier - 2</v>
      </c>
      <c r="R911" s="29" t="str">
        <f>VLOOKUP(A911,'Hospitalisation Details'!$A$1:$T$2344,20,0)</f>
        <v>R1012</v>
      </c>
    </row>
    <row r="912" spans="1:18">
      <c r="A912" t="s">
        <v>1457</v>
      </c>
      <c r="B912" s="22" t="str">
        <f>VLOOKUP(A912,'Customer Names'!A912:$E$2335,4,0)</f>
        <v>Jeuland</v>
      </c>
      <c r="C912" s="25">
        <f>VLOOKUP(A912,'Hospitalisation Details'!$A$1:$T$2344,9,0)</f>
        <v>23736</v>
      </c>
      <c r="D912" s="26">
        <f>VLOOKUP(A912,'Hospitalisation Details'!$A$1:$T$2344,10,0)</f>
        <v>58</v>
      </c>
      <c r="E912" s="26">
        <f>VLOOKUP(A912,'Hospitalisation Details'!$A$1:$T$2344,11,0)</f>
        <v>0</v>
      </c>
      <c r="F912" s="28">
        <f>VLOOKUP(A912,'Medical Examinations'!$A$1:$L$2336,2,0)</f>
        <v>34.865000000000002</v>
      </c>
      <c r="G912" s="28">
        <f>VLOOKUP(A912,'Medical Examinations'!$A$1:$L$2336,4,0)</f>
        <v>5.35</v>
      </c>
      <c r="H912" s="30" t="str">
        <f>VLOOKUP(A912,'Medical Examinations'!$A$1:$L$2336,3,0)</f>
        <v>Obesity</v>
      </c>
      <c r="I912" s="30" t="str">
        <f>VLOOKUP(A912,'Medical Examinations'!$A$1:$L$2336,5,0)</f>
        <v>Normal</v>
      </c>
      <c r="J912" s="27" t="str">
        <f>VLOOKUP(A912,'Medical Examinations'!$A$1:$L$2336,6,0)</f>
        <v>yes</v>
      </c>
      <c r="K912" s="27" t="str">
        <f>VLOOKUP(A912,'Medical Examinations'!$A$1:$L$2336,7,0)</f>
        <v>No</v>
      </c>
      <c r="L912" s="27">
        <f>VLOOKUP(A912,'Medical Examinations'!$A$1:$L$2336,10,0)</f>
        <v>1</v>
      </c>
      <c r="M912" s="27" t="str">
        <f>VLOOKUP(A912,'Medical Examinations'!$A$1:$L$2336,12,0)</f>
        <v>No</v>
      </c>
      <c r="N912" s="27" t="str">
        <f>VLOOKUP(A912,'Medical Examinations'!$A$1:$L$2336,8,0)</f>
        <v>No</v>
      </c>
      <c r="O912" s="29">
        <f>VLOOKUP(A912,'Hospitalisation Details'!$A$1:$T$2344,12,0)</f>
        <v>11944.59</v>
      </c>
      <c r="P912" s="29" t="str">
        <f>VLOOKUP(A912,'Hospitalisation Details'!$A$1:$T$2344,15,0)</f>
        <v>tier - 3</v>
      </c>
      <c r="Q912" s="29" t="str">
        <f>VLOOKUP(A912,'Hospitalisation Details'!$A$1:$T$2344,18,0)</f>
        <v>tier - 2</v>
      </c>
      <c r="R912" s="29" t="str">
        <f>VLOOKUP(A912,'Hospitalisation Details'!$A$1:$T$2344,20,0)</f>
        <v>R1016</v>
      </c>
    </row>
    <row r="913" spans="1:18">
      <c r="A913" t="s">
        <v>1456</v>
      </c>
      <c r="B913" s="22" t="str">
        <f>VLOOKUP(A913,'Customer Names'!A913:$E$2335,4,0)</f>
        <v>Chorney</v>
      </c>
      <c r="C913" s="25">
        <f>VLOOKUP(A913,'Hospitalisation Details'!$A$1:$T$2344,9,0)</f>
        <v>33530</v>
      </c>
      <c r="D913" s="26">
        <f>VLOOKUP(A913,'Hospitalisation Details'!$A$1:$T$2344,10,0)</f>
        <v>31</v>
      </c>
      <c r="E913" s="26">
        <f>VLOOKUP(A913,'Hospitalisation Details'!$A$1:$T$2344,11,0)</f>
        <v>3</v>
      </c>
      <c r="F913" s="28">
        <f>VLOOKUP(A913,'Medical Examinations'!$A$1:$L$2336,2,0)</f>
        <v>43.11</v>
      </c>
      <c r="G913" s="28">
        <f>VLOOKUP(A913,'Medical Examinations'!$A$1:$L$2336,4,0)</f>
        <v>5.6</v>
      </c>
      <c r="H913" s="30" t="str">
        <f>VLOOKUP(A913,'Medical Examinations'!$A$1:$L$2336,3,0)</f>
        <v>Obesity</v>
      </c>
      <c r="I913" s="30" t="str">
        <f>VLOOKUP(A913,'Medical Examinations'!$A$1:$L$2336,5,0)</f>
        <v>Normal</v>
      </c>
      <c r="J913" s="27" t="str">
        <f>VLOOKUP(A913,'Medical Examinations'!$A$1:$L$2336,6,0)</f>
        <v>No</v>
      </c>
      <c r="K913" s="27" t="str">
        <f>VLOOKUP(A913,'Medical Examinations'!$A$1:$L$2336,7,0)</f>
        <v>No</v>
      </c>
      <c r="L913" s="27">
        <f>VLOOKUP(A913,'Medical Examinations'!$A$1:$L$2336,10,0)</f>
        <v>0</v>
      </c>
      <c r="M913" s="27" t="str">
        <f>VLOOKUP(A913,'Medical Examinations'!$A$1:$L$2336,12,0)</f>
        <v>No</v>
      </c>
      <c r="N913" s="27" t="str">
        <f>VLOOKUP(A913,'Medical Examinations'!$A$1:$L$2336,8,0)</f>
        <v>No</v>
      </c>
      <c r="O913" s="29">
        <f>VLOOKUP(A913,'Hospitalisation Details'!$A$1:$T$2344,12,0)</f>
        <v>11941.83</v>
      </c>
      <c r="P913" s="29" t="str">
        <f>VLOOKUP(A913,'Hospitalisation Details'!$A$1:$T$2344,15,0)</f>
        <v>tier - 3</v>
      </c>
      <c r="Q913" s="29" t="str">
        <f>VLOOKUP(A913,'Hospitalisation Details'!$A$1:$T$2344,18,0)</f>
        <v>tier - 1</v>
      </c>
      <c r="R913" s="29" t="str">
        <f>VLOOKUP(A913,'Hospitalisation Details'!$A$1:$T$2344,20,0)</f>
        <v>R1023</v>
      </c>
    </row>
    <row r="914" spans="1:18">
      <c r="A914" t="s">
        <v>1455</v>
      </c>
      <c r="B914" s="22" t="str">
        <f>VLOOKUP(A914,'Customer Names'!A914:$E$2335,4,0)</f>
        <v>Rook</v>
      </c>
      <c r="C914" s="25">
        <f>VLOOKUP(A914,'Hospitalisation Details'!$A$1:$T$2344,9,0)</f>
        <v>23591</v>
      </c>
      <c r="D914" s="26">
        <f>VLOOKUP(A914,'Hospitalisation Details'!$A$1:$T$2344,10,0)</f>
        <v>58</v>
      </c>
      <c r="E914" s="26">
        <f>VLOOKUP(A914,'Hospitalisation Details'!$A$1:$T$2344,11,0)</f>
        <v>0</v>
      </c>
      <c r="F914" s="28">
        <f>VLOOKUP(A914,'Medical Examinations'!$A$1:$L$2336,2,0)</f>
        <v>30.305</v>
      </c>
      <c r="G914" s="28">
        <f>VLOOKUP(A914,'Medical Examinations'!$A$1:$L$2336,4,0)</f>
        <v>4.2699999999999996</v>
      </c>
      <c r="H914" s="30" t="str">
        <f>VLOOKUP(A914,'Medical Examinations'!$A$1:$L$2336,3,0)</f>
        <v>Obesity</v>
      </c>
      <c r="I914" s="30" t="str">
        <f>VLOOKUP(A914,'Medical Examinations'!$A$1:$L$2336,5,0)</f>
        <v>Normal</v>
      </c>
      <c r="J914" s="27" t="str">
        <f>VLOOKUP(A914,'Medical Examinations'!$A$1:$L$2336,6,0)</f>
        <v>yes</v>
      </c>
      <c r="K914" s="27" t="str">
        <f>VLOOKUP(A914,'Medical Examinations'!$A$1:$L$2336,7,0)</f>
        <v>No</v>
      </c>
      <c r="L914" s="27">
        <f>VLOOKUP(A914,'Medical Examinations'!$A$1:$L$2336,10,0)</f>
        <v>1</v>
      </c>
      <c r="M914" s="27" t="str">
        <f>VLOOKUP(A914,'Medical Examinations'!$A$1:$L$2336,12,0)</f>
        <v>No</v>
      </c>
      <c r="N914" s="27" t="str">
        <f>VLOOKUP(A914,'Medical Examinations'!$A$1:$L$2336,8,0)</f>
        <v>No</v>
      </c>
      <c r="O914" s="29">
        <f>VLOOKUP(A914,'Hospitalisation Details'!$A$1:$T$2344,12,0)</f>
        <v>11938.26</v>
      </c>
      <c r="P914" s="29" t="str">
        <f>VLOOKUP(A914,'Hospitalisation Details'!$A$1:$T$2344,15,0)</f>
        <v>tier - 3</v>
      </c>
      <c r="Q914" s="29" t="str">
        <f>VLOOKUP(A914,'Hospitalisation Details'!$A$1:$T$2344,18,0)</f>
        <v>tier - 3</v>
      </c>
      <c r="R914" s="29" t="str">
        <f>VLOOKUP(A914,'Hospitalisation Details'!$A$1:$T$2344,20,0)</f>
        <v>R1019</v>
      </c>
    </row>
    <row r="915" spans="1:18">
      <c r="A915" t="s">
        <v>1454</v>
      </c>
      <c r="B915" s="22" t="str">
        <f>VLOOKUP(A915,'Customer Names'!A915:$E$2335,4,0)</f>
        <v>Wright</v>
      </c>
      <c r="C915" s="25">
        <f>VLOOKUP(A915,'Hospitalisation Details'!$A$1:$T$2344,9,0)</f>
        <v>23731</v>
      </c>
      <c r="D915" s="26">
        <f>VLOOKUP(A915,'Hospitalisation Details'!$A$1:$T$2344,10,0)</f>
        <v>58</v>
      </c>
      <c r="E915" s="26">
        <f>VLOOKUP(A915,'Hospitalisation Details'!$A$1:$T$2344,11,0)</f>
        <v>0</v>
      </c>
      <c r="F915" s="28">
        <f>VLOOKUP(A915,'Medical Examinations'!$A$1:$L$2336,2,0)</f>
        <v>25.175000000000001</v>
      </c>
      <c r="G915" s="28">
        <f>VLOOKUP(A915,'Medical Examinations'!$A$1:$L$2336,4,0)</f>
        <v>5.57</v>
      </c>
      <c r="H915" s="30" t="str">
        <f>VLOOKUP(A915,'Medical Examinations'!$A$1:$L$2336,3,0)</f>
        <v>Overweight</v>
      </c>
      <c r="I915" s="30" t="str">
        <f>VLOOKUP(A915,'Medical Examinations'!$A$1:$L$2336,5,0)</f>
        <v>Normal</v>
      </c>
      <c r="J915" s="27" t="str">
        <f>VLOOKUP(A915,'Medical Examinations'!$A$1:$L$2336,6,0)</f>
        <v>yes</v>
      </c>
      <c r="K915" s="27" t="str">
        <f>VLOOKUP(A915,'Medical Examinations'!$A$1:$L$2336,7,0)</f>
        <v>No</v>
      </c>
      <c r="L915" s="27">
        <f>VLOOKUP(A915,'Medical Examinations'!$A$1:$L$2336,10,0)</f>
        <v>1</v>
      </c>
      <c r="M915" s="27" t="str">
        <f>VLOOKUP(A915,'Medical Examinations'!$A$1:$L$2336,12,0)</f>
        <v>No</v>
      </c>
      <c r="N915" s="27" t="str">
        <f>VLOOKUP(A915,'Medical Examinations'!$A$1:$L$2336,8,0)</f>
        <v>No</v>
      </c>
      <c r="O915" s="29">
        <f>VLOOKUP(A915,'Hospitalisation Details'!$A$1:$T$2344,12,0)</f>
        <v>11931.13</v>
      </c>
      <c r="P915" s="29" t="str">
        <f>VLOOKUP(A915,'Hospitalisation Details'!$A$1:$T$2344,15,0)</f>
        <v>tier - 3</v>
      </c>
      <c r="Q915" s="29" t="str">
        <f>VLOOKUP(A915,'Hospitalisation Details'!$A$1:$T$2344,18,0)</f>
        <v>tier - 1</v>
      </c>
      <c r="R915" s="29" t="str">
        <f>VLOOKUP(A915,'Hospitalisation Details'!$A$1:$T$2344,20,0)</f>
        <v>R1019</v>
      </c>
    </row>
    <row r="916" spans="1:18">
      <c r="A916" t="s">
        <v>1453</v>
      </c>
      <c r="B916" s="22" t="str">
        <f>VLOOKUP(A916,'Customer Names'!A916:$E$2335,4,0)</f>
        <v>Chin</v>
      </c>
      <c r="C916" s="25">
        <f>VLOOKUP(A916,'Hospitalisation Details'!$A$1:$T$2344,9,0)</f>
        <v>23700</v>
      </c>
      <c r="D916" s="26">
        <f>VLOOKUP(A916,'Hospitalisation Details'!$A$1:$T$2344,10,0)</f>
        <v>58</v>
      </c>
      <c r="E916" s="26">
        <f>VLOOKUP(A916,'Hospitalisation Details'!$A$1:$T$2344,11,0)</f>
        <v>0</v>
      </c>
      <c r="F916" s="28">
        <f>VLOOKUP(A916,'Medical Examinations'!$A$1:$L$2336,2,0)</f>
        <v>26.8</v>
      </c>
      <c r="G916" s="28">
        <f>VLOOKUP(A916,'Medical Examinations'!$A$1:$L$2336,4,0)</f>
        <v>5.68</v>
      </c>
      <c r="H916" s="30" t="str">
        <f>VLOOKUP(A916,'Medical Examinations'!$A$1:$L$2336,3,0)</f>
        <v>Overweight</v>
      </c>
      <c r="I916" s="30" t="str">
        <f>VLOOKUP(A916,'Medical Examinations'!$A$1:$L$2336,5,0)</f>
        <v>Normal</v>
      </c>
      <c r="J916" s="27" t="str">
        <f>VLOOKUP(A916,'Medical Examinations'!$A$1:$L$2336,6,0)</f>
        <v>yes</v>
      </c>
      <c r="K916" s="27" t="str">
        <f>VLOOKUP(A916,'Medical Examinations'!$A$1:$L$2336,7,0)</f>
        <v>No</v>
      </c>
      <c r="L916" s="27">
        <f>VLOOKUP(A916,'Medical Examinations'!$A$1:$L$2336,10,0)</f>
        <v>1</v>
      </c>
      <c r="M916" s="27" t="str">
        <f>VLOOKUP(A916,'Medical Examinations'!$A$1:$L$2336,12,0)</f>
        <v>No</v>
      </c>
      <c r="N916" s="27" t="str">
        <f>VLOOKUP(A916,'Medical Examinations'!$A$1:$L$2336,8,0)</f>
        <v>No</v>
      </c>
      <c r="O916" s="29">
        <f>VLOOKUP(A916,'Hospitalisation Details'!$A$1:$T$2344,12,0)</f>
        <v>11918.2</v>
      </c>
      <c r="P916" s="29" t="str">
        <f>VLOOKUP(A916,'Hospitalisation Details'!$A$1:$T$2344,15,0)</f>
        <v>tier - 3</v>
      </c>
      <c r="Q916" s="29" t="str">
        <f>VLOOKUP(A916,'Hospitalisation Details'!$A$1:$T$2344,18,0)</f>
        <v>tier - 1</v>
      </c>
      <c r="R916" s="29" t="str">
        <f>VLOOKUP(A916,'Hospitalisation Details'!$A$1:$T$2344,20,0)</f>
        <v>R1021</v>
      </c>
    </row>
    <row r="917" spans="1:18">
      <c r="A917" t="s">
        <v>1452</v>
      </c>
      <c r="B917" s="22" t="str">
        <f>VLOOKUP(A917,'Customer Names'!A917:$E$2335,4,0)</f>
        <v>White</v>
      </c>
      <c r="C917" s="25">
        <f>VLOOKUP(A917,'Hospitalisation Details'!$A$1:$T$2344,9,0)</f>
        <v>38140</v>
      </c>
      <c r="D917" s="26">
        <f>VLOOKUP(A917,'Hospitalisation Details'!$A$1:$T$2344,10,0)</f>
        <v>19</v>
      </c>
      <c r="E917" s="26">
        <f>VLOOKUP(A917,'Hospitalisation Details'!$A$1:$T$2344,11,0)</f>
        <v>2</v>
      </c>
      <c r="F917" s="28">
        <f>VLOOKUP(A917,'Medical Examinations'!$A$1:$L$2336,2,0)</f>
        <v>21.78</v>
      </c>
      <c r="G917" s="28">
        <f>VLOOKUP(A917,'Medical Examinations'!$A$1:$L$2336,4,0)</f>
        <v>5.3</v>
      </c>
      <c r="H917" s="30" t="str">
        <f>VLOOKUP(A917,'Medical Examinations'!$A$1:$L$2336,3,0)</f>
        <v>Normal weight</v>
      </c>
      <c r="I917" s="30" t="str">
        <f>VLOOKUP(A917,'Medical Examinations'!$A$1:$L$2336,5,0)</f>
        <v>Normal</v>
      </c>
      <c r="J917" s="27" t="str">
        <f>VLOOKUP(A917,'Medical Examinations'!$A$1:$L$2336,6,0)</f>
        <v>No</v>
      </c>
      <c r="K917" s="27" t="str">
        <f>VLOOKUP(A917,'Medical Examinations'!$A$1:$L$2336,7,0)</f>
        <v>yes</v>
      </c>
      <c r="L917" s="27">
        <f>VLOOKUP(A917,'Medical Examinations'!$A$1:$L$2336,10,0)</f>
        <v>1</v>
      </c>
      <c r="M917" s="27" t="str">
        <f>VLOOKUP(A917,'Medical Examinations'!$A$1:$L$2336,12,0)</f>
        <v>No</v>
      </c>
      <c r="N917" s="27" t="str">
        <f>VLOOKUP(A917,'Medical Examinations'!$A$1:$L$2336,8,0)</f>
        <v>No</v>
      </c>
      <c r="O917" s="29">
        <f>VLOOKUP(A917,'Hospitalisation Details'!$A$1:$T$2344,12,0)</f>
        <v>11884.05</v>
      </c>
      <c r="P917" s="29" t="str">
        <f>VLOOKUP(A917,'Hospitalisation Details'!$A$1:$T$2344,15,0)</f>
        <v>tier - 3</v>
      </c>
      <c r="Q917" s="29" t="str">
        <f>VLOOKUP(A917,'Hospitalisation Details'!$A$1:$T$2344,18,0)</f>
        <v>tier - 3</v>
      </c>
      <c r="R917" s="29" t="str">
        <f>VLOOKUP(A917,'Hospitalisation Details'!$A$1:$T$2344,20,0)</f>
        <v>R1013</v>
      </c>
    </row>
    <row r="918" spans="1:18">
      <c r="A918" t="s">
        <v>1451</v>
      </c>
      <c r="B918" s="22" t="str">
        <f>VLOOKUP(A918,'Customer Names'!A918:$E$2335,4,0)</f>
        <v>Savage</v>
      </c>
      <c r="C918" s="25">
        <f>VLOOKUP(A918,'Hospitalisation Details'!$A$1:$T$2344,9,0)</f>
        <v>24774</v>
      </c>
      <c r="D918" s="26">
        <f>VLOOKUP(A918,'Hospitalisation Details'!$A$1:$T$2344,10,0)</f>
        <v>55</v>
      </c>
      <c r="E918" s="26">
        <f>VLOOKUP(A918,'Hospitalisation Details'!$A$1:$T$2344,11,0)</f>
        <v>2</v>
      </c>
      <c r="F918" s="28">
        <f>VLOOKUP(A918,'Medical Examinations'!$A$1:$L$2336,2,0)</f>
        <v>30.14</v>
      </c>
      <c r="G918" s="28">
        <f>VLOOKUP(A918,'Medical Examinations'!$A$1:$L$2336,4,0)</f>
        <v>9.4499999999999993</v>
      </c>
      <c r="H918" s="30" t="str">
        <f>VLOOKUP(A918,'Medical Examinations'!$A$1:$L$2336,3,0)</f>
        <v>Obesity</v>
      </c>
      <c r="I918" s="30" t="str">
        <f>VLOOKUP(A918,'Medical Examinations'!$A$1:$L$2336,5,0)</f>
        <v>Diabetes</v>
      </c>
      <c r="J918" s="27" t="str">
        <f>VLOOKUP(A918,'Medical Examinations'!$A$1:$L$2336,6,0)</f>
        <v>yes</v>
      </c>
      <c r="K918" s="27" t="str">
        <f>VLOOKUP(A918,'Medical Examinations'!$A$1:$L$2336,7,0)</f>
        <v>No</v>
      </c>
      <c r="L918" s="27">
        <f>VLOOKUP(A918,'Medical Examinations'!$A$1:$L$2336,10,0)</f>
        <v>0</v>
      </c>
      <c r="M918" s="27" t="str">
        <f>VLOOKUP(A918,'Medical Examinations'!$A$1:$L$2336,12,0)</f>
        <v>No</v>
      </c>
      <c r="N918" s="27" t="str">
        <f>VLOOKUP(A918,'Medical Examinations'!$A$1:$L$2336,8,0)</f>
        <v>No</v>
      </c>
      <c r="O918" s="29">
        <f>VLOOKUP(A918,'Hospitalisation Details'!$A$1:$T$2344,12,0)</f>
        <v>11881.97</v>
      </c>
      <c r="P918" s="29" t="str">
        <f>VLOOKUP(A918,'Hospitalisation Details'!$A$1:$T$2344,15,0)</f>
        <v>tier - 3</v>
      </c>
      <c r="Q918" s="29" t="str">
        <f>VLOOKUP(A918,'Hospitalisation Details'!$A$1:$T$2344,18,0)</f>
        <v>tier - 1</v>
      </c>
      <c r="R918" s="29" t="str">
        <f>VLOOKUP(A918,'Hospitalisation Details'!$A$1:$T$2344,20,0)</f>
        <v>R1013</v>
      </c>
    </row>
    <row r="919" spans="1:18">
      <c r="A919" t="s">
        <v>1450</v>
      </c>
      <c r="B919" s="22" t="str">
        <f>VLOOKUP(A919,'Customer Names'!A919:$E$2335,4,0)</f>
        <v>Hitchings</v>
      </c>
      <c r="C919" s="25">
        <f>VLOOKUP(A919,'Hospitalisation Details'!$A$1:$T$2344,9,0)</f>
        <v>24667</v>
      </c>
      <c r="D919" s="26">
        <f>VLOOKUP(A919,'Hospitalisation Details'!$A$1:$T$2344,10,0)</f>
        <v>55</v>
      </c>
      <c r="E919" s="26">
        <f>VLOOKUP(A919,'Hospitalisation Details'!$A$1:$T$2344,11,0)</f>
        <v>2</v>
      </c>
      <c r="F919" s="28">
        <f>VLOOKUP(A919,'Medical Examinations'!$A$1:$L$2336,2,0)</f>
        <v>29.7</v>
      </c>
      <c r="G919" s="28">
        <f>VLOOKUP(A919,'Medical Examinations'!$A$1:$L$2336,4,0)</f>
        <v>6.79</v>
      </c>
      <c r="H919" s="30" t="str">
        <f>VLOOKUP(A919,'Medical Examinations'!$A$1:$L$2336,3,0)</f>
        <v>Overweight</v>
      </c>
      <c r="I919" s="30" t="str">
        <f>VLOOKUP(A919,'Medical Examinations'!$A$1:$L$2336,5,0)</f>
        <v>Diabetes</v>
      </c>
      <c r="J919" s="27" t="str">
        <f>VLOOKUP(A919,'Medical Examinations'!$A$1:$L$2336,6,0)</f>
        <v>yes</v>
      </c>
      <c r="K919" s="27" t="str">
        <f>VLOOKUP(A919,'Medical Examinations'!$A$1:$L$2336,7,0)</f>
        <v>No</v>
      </c>
      <c r="L919" s="27">
        <f>VLOOKUP(A919,'Medical Examinations'!$A$1:$L$2336,10,0)</f>
        <v>0</v>
      </c>
      <c r="M919" s="27" t="str">
        <f>VLOOKUP(A919,'Medical Examinations'!$A$1:$L$2336,12,0)</f>
        <v>No</v>
      </c>
      <c r="N919" s="27" t="str">
        <f>VLOOKUP(A919,'Medical Examinations'!$A$1:$L$2336,8,0)</f>
        <v>No</v>
      </c>
      <c r="O919" s="29">
        <f>VLOOKUP(A919,'Hospitalisation Details'!$A$1:$T$2344,12,0)</f>
        <v>11881.36</v>
      </c>
      <c r="P919" s="29" t="str">
        <f>VLOOKUP(A919,'Hospitalisation Details'!$A$1:$T$2344,15,0)</f>
        <v>tier - 3</v>
      </c>
      <c r="Q919" s="29" t="str">
        <f>VLOOKUP(A919,'Hospitalisation Details'!$A$1:$T$2344,18,0)</f>
        <v>tier - 2</v>
      </c>
      <c r="R919" s="29" t="str">
        <f>VLOOKUP(A919,'Hospitalisation Details'!$A$1:$T$2344,20,0)</f>
        <v>R1011</v>
      </c>
    </row>
    <row r="920" spans="1:18">
      <c r="A920" t="s">
        <v>1449</v>
      </c>
      <c r="B920" s="22" t="str">
        <f>VLOOKUP(A920,'Customer Names'!A920:$E$2335,4,0)</f>
        <v>Truitt</v>
      </c>
      <c r="C920" s="25">
        <f>VLOOKUP(A920,'Hospitalisation Details'!$A$1:$T$2344,9,0)</f>
        <v>24708</v>
      </c>
      <c r="D920" s="26">
        <f>VLOOKUP(A920,'Hospitalisation Details'!$A$1:$T$2344,10,0)</f>
        <v>55</v>
      </c>
      <c r="E920" s="26">
        <f>VLOOKUP(A920,'Hospitalisation Details'!$A$1:$T$2344,11,0)</f>
        <v>1</v>
      </c>
      <c r="F920" s="28">
        <f>VLOOKUP(A920,'Medical Examinations'!$A$1:$L$2336,2,0)</f>
        <v>32.395000000000003</v>
      </c>
      <c r="G920" s="28">
        <f>VLOOKUP(A920,'Medical Examinations'!$A$1:$L$2336,4,0)</f>
        <v>11.1</v>
      </c>
      <c r="H920" s="30" t="str">
        <f>VLOOKUP(A920,'Medical Examinations'!$A$1:$L$2336,3,0)</f>
        <v>Obesity</v>
      </c>
      <c r="I920" s="30" t="str">
        <f>VLOOKUP(A920,'Medical Examinations'!$A$1:$L$2336,5,0)</f>
        <v>Diabetes</v>
      </c>
      <c r="J920" s="27" t="str">
        <f>VLOOKUP(A920,'Medical Examinations'!$A$1:$L$2336,6,0)</f>
        <v>yes</v>
      </c>
      <c r="K920" s="27" t="str">
        <f>VLOOKUP(A920,'Medical Examinations'!$A$1:$L$2336,7,0)</f>
        <v>No</v>
      </c>
      <c r="L920" s="27">
        <f>VLOOKUP(A920,'Medical Examinations'!$A$1:$L$2336,10,0)</f>
        <v>0</v>
      </c>
      <c r="M920" s="27" t="str">
        <f>VLOOKUP(A920,'Medical Examinations'!$A$1:$L$2336,12,0)</f>
        <v>No</v>
      </c>
      <c r="N920" s="27" t="str">
        <f>VLOOKUP(A920,'Medical Examinations'!$A$1:$L$2336,8,0)</f>
        <v>No</v>
      </c>
      <c r="O920" s="29">
        <f>VLOOKUP(A920,'Hospitalisation Details'!$A$1:$T$2344,12,0)</f>
        <v>11879.1</v>
      </c>
      <c r="P920" s="29" t="str">
        <f>VLOOKUP(A920,'Hospitalisation Details'!$A$1:$T$2344,15,0)</f>
        <v>tier - 3</v>
      </c>
      <c r="Q920" s="29" t="str">
        <f>VLOOKUP(A920,'Hospitalisation Details'!$A$1:$T$2344,18,0)</f>
        <v>tier - 3</v>
      </c>
      <c r="R920" s="29" t="str">
        <f>VLOOKUP(A920,'Hospitalisation Details'!$A$1:$T$2344,20,0)</f>
        <v>R1024</v>
      </c>
    </row>
    <row r="921" spans="1:18">
      <c r="A921" t="s">
        <v>1448</v>
      </c>
      <c r="B921" s="22" t="str">
        <f>VLOOKUP(A921,'Customer Names'!A921:$E$2335,4,0)</f>
        <v>Chang</v>
      </c>
      <c r="C921" s="25">
        <f>VLOOKUP(A921,'Hospitalisation Details'!$A$1:$T$2344,9,0)</f>
        <v>27217</v>
      </c>
      <c r="D921" s="26">
        <f>VLOOKUP(A921,'Hospitalisation Details'!$A$1:$T$2344,10,0)</f>
        <v>48</v>
      </c>
      <c r="E921" s="26">
        <f>VLOOKUP(A921,'Hospitalisation Details'!$A$1:$T$2344,11,0)</f>
        <v>0</v>
      </c>
      <c r="F921" s="28">
        <f>VLOOKUP(A921,'Medical Examinations'!$A$1:$L$2336,2,0)</f>
        <v>36.64</v>
      </c>
      <c r="G921" s="28">
        <f>VLOOKUP(A921,'Medical Examinations'!$A$1:$L$2336,4,0)</f>
        <v>7.26</v>
      </c>
      <c r="H921" s="30" t="str">
        <f>VLOOKUP(A921,'Medical Examinations'!$A$1:$L$2336,3,0)</f>
        <v>Obesity</v>
      </c>
      <c r="I921" s="30" t="str">
        <f>VLOOKUP(A921,'Medical Examinations'!$A$1:$L$2336,5,0)</f>
        <v>Diabetes</v>
      </c>
      <c r="J921" s="27" t="str">
        <f>VLOOKUP(A921,'Medical Examinations'!$A$1:$L$2336,6,0)</f>
        <v>No</v>
      </c>
      <c r="K921" s="27" t="str">
        <f>VLOOKUP(A921,'Medical Examinations'!$A$1:$L$2336,7,0)</f>
        <v>No</v>
      </c>
      <c r="L921" s="27">
        <f>VLOOKUP(A921,'Medical Examinations'!$A$1:$L$2336,10,0)</f>
        <v>0</v>
      </c>
      <c r="M921" s="27" t="str">
        <f>VLOOKUP(A921,'Medical Examinations'!$A$1:$L$2336,12,0)</f>
        <v>No</v>
      </c>
      <c r="N921" s="27" t="str">
        <f>VLOOKUP(A921,'Medical Examinations'!$A$1:$L$2336,8,0)</f>
        <v>No</v>
      </c>
      <c r="O921" s="29">
        <f>VLOOKUP(A921,'Hospitalisation Details'!$A$1:$T$2344,12,0)</f>
        <v>11858.56</v>
      </c>
      <c r="P921" s="29" t="str">
        <f>VLOOKUP(A921,'Hospitalisation Details'!$A$1:$T$2344,15,0)</f>
        <v>tier - 3</v>
      </c>
      <c r="Q921" s="29" t="str">
        <f>VLOOKUP(A921,'Hospitalisation Details'!$A$1:$T$2344,18,0)</f>
        <v>tier - 3</v>
      </c>
      <c r="R921" s="29" t="str">
        <f>VLOOKUP(A921,'Hospitalisation Details'!$A$1:$T$2344,20,0)</f>
        <v>R1011</v>
      </c>
    </row>
    <row r="922" spans="1:18">
      <c r="A922" t="s">
        <v>1447</v>
      </c>
      <c r="B922" s="22" t="str">
        <f>VLOOKUP(A922,'Customer Names'!A922:$E$2335,4,0)</f>
        <v>Frey</v>
      </c>
      <c r="C922" s="25">
        <f>VLOOKUP(A922,'Hospitalisation Details'!$A$1:$T$2344,9,0)</f>
        <v>23649</v>
      </c>
      <c r="D922" s="26">
        <f>VLOOKUP(A922,'Hospitalisation Details'!$A$1:$T$2344,10,0)</f>
        <v>58</v>
      </c>
      <c r="E922" s="26">
        <f>VLOOKUP(A922,'Hospitalisation Details'!$A$1:$T$2344,11,0)</f>
        <v>0</v>
      </c>
      <c r="F922" s="28">
        <f>VLOOKUP(A922,'Medical Examinations'!$A$1:$L$2336,2,0)</f>
        <v>39.049999999999997</v>
      </c>
      <c r="G922" s="28">
        <f>VLOOKUP(A922,'Medical Examinations'!$A$1:$L$2336,4,0)</f>
        <v>5.27</v>
      </c>
      <c r="H922" s="30" t="str">
        <f>VLOOKUP(A922,'Medical Examinations'!$A$1:$L$2336,3,0)</f>
        <v>Obesity</v>
      </c>
      <c r="I922" s="30" t="str">
        <f>VLOOKUP(A922,'Medical Examinations'!$A$1:$L$2336,5,0)</f>
        <v>Normal</v>
      </c>
      <c r="J922" s="27" t="str">
        <f>VLOOKUP(A922,'Medical Examinations'!$A$1:$L$2336,6,0)</f>
        <v>yes</v>
      </c>
      <c r="K922" s="27" t="str">
        <f>VLOOKUP(A922,'Medical Examinations'!$A$1:$L$2336,7,0)</f>
        <v>No</v>
      </c>
      <c r="L922" s="27">
        <f>VLOOKUP(A922,'Medical Examinations'!$A$1:$L$2336,10,0)</f>
        <v>1</v>
      </c>
      <c r="M922" s="27" t="str">
        <f>VLOOKUP(A922,'Medical Examinations'!$A$1:$L$2336,12,0)</f>
        <v>No</v>
      </c>
      <c r="N922" s="27" t="str">
        <f>VLOOKUP(A922,'Medical Examinations'!$A$1:$L$2336,8,0)</f>
        <v>No</v>
      </c>
      <c r="O922" s="29">
        <f>VLOOKUP(A922,'Hospitalisation Details'!$A$1:$T$2344,12,0)</f>
        <v>11856.41</v>
      </c>
      <c r="P922" s="29" t="str">
        <f>VLOOKUP(A922,'Hospitalisation Details'!$A$1:$T$2344,15,0)</f>
        <v>tier - 3</v>
      </c>
      <c r="Q922" s="29" t="str">
        <f>VLOOKUP(A922,'Hospitalisation Details'!$A$1:$T$2344,18,0)</f>
        <v>tier - 2</v>
      </c>
      <c r="R922" s="29" t="str">
        <f>VLOOKUP(A922,'Hospitalisation Details'!$A$1:$T$2344,20,0)</f>
        <v>R1013</v>
      </c>
    </row>
    <row r="923" spans="1:18">
      <c r="A923" t="s">
        <v>1446</v>
      </c>
      <c r="B923" s="22" t="str">
        <f>VLOOKUP(A923,'Customer Names'!A923:$E$2335,4,0)</f>
        <v>Krishna</v>
      </c>
      <c r="C923" s="25">
        <f>VLOOKUP(A923,'Hospitalisation Details'!$A$1:$T$2344,9,0)</f>
        <v>23555</v>
      </c>
      <c r="D923" s="26">
        <f>VLOOKUP(A923,'Hospitalisation Details'!$A$1:$T$2344,10,0)</f>
        <v>58</v>
      </c>
      <c r="E923" s="26">
        <f>VLOOKUP(A923,'Hospitalisation Details'!$A$1:$T$2344,11,0)</f>
        <v>0</v>
      </c>
      <c r="F923" s="28">
        <f>VLOOKUP(A923,'Medical Examinations'!$A$1:$L$2336,2,0)</f>
        <v>33.1</v>
      </c>
      <c r="G923" s="28">
        <f>VLOOKUP(A923,'Medical Examinations'!$A$1:$L$2336,4,0)</f>
        <v>5.46</v>
      </c>
      <c r="H923" s="30" t="str">
        <f>VLOOKUP(A923,'Medical Examinations'!$A$1:$L$2336,3,0)</f>
        <v>Obesity</v>
      </c>
      <c r="I923" s="30" t="str">
        <f>VLOOKUP(A923,'Medical Examinations'!$A$1:$L$2336,5,0)</f>
        <v>Normal</v>
      </c>
      <c r="J923" s="27" t="str">
        <f>VLOOKUP(A923,'Medical Examinations'!$A$1:$L$2336,6,0)</f>
        <v>yes</v>
      </c>
      <c r="K923" s="27" t="str">
        <f>VLOOKUP(A923,'Medical Examinations'!$A$1:$L$2336,7,0)</f>
        <v>No</v>
      </c>
      <c r="L923" s="27">
        <f>VLOOKUP(A923,'Medical Examinations'!$A$1:$L$2336,10,0)</f>
        <v>1</v>
      </c>
      <c r="M923" s="27" t="str">
        <f>VLOOKUP(A923,'Medical Examinations'!$A$1:$L$2336,12,0)</f>
        <v>No</v>
      </c>
      <c r="N923" s="27" t="str">
        <f>VLOOKUP(A923,'Medical Examinations'!$A$1:$L$2336,8,0)</f>
        <v>No</v>
      </c>
      <c r="O923" s="29">
        <f>VLOOKUP(A923,'Hospitalisation Details'!$A$1:$T$2344,12,0)</f>
        <v>11848.14</v>
      </c>
      <c r="P923" s="29" t="str">
        <f>VLOOKUP(A923,'Hospitalisation Details'!$A$1:$T$2344,15,0)</f>
        <v>tier - 3</v>
      </c>
      <c r="Q923" s="29" t="str">
        <f>VLOOKUP(A923,'Hospitalisation Details'!$A$1:$T$2344,18,0)</f>
        <v>tier - 2</v>
      </c>
      <c r="R923" s="29" t="str">
        <f>VLOOKUP(A923,'Hospitalisation Details'!$A$1:$T$2344,20,0)</f>
        <v>R1011</v>
      </c>
    </row>
    <row r="924" spans="1:18">
      <c r="A924" t="s">
        <v>1445</v>
      </c>
      <c r="B924" s="22" t="str">
        <f>VLOOKUP(A924,'Customer Names'!A924:$E$2335,4,0)</f>
        <v>Maher</v>
      </c>
      <c r="C924" s="25">
        <f>VLOOKUP(A924,'Hospitalisation Details'!$A$1:$T$2344,9,0)</f>
        <v>24056</v>
      </c>
      <c r="D924" s="26">
        <f>VLOOKUP(A924,'Hospitalisation Details'!$A$1:$T$2344,10,0)</f>
        <v>57</v>
      </c>
      <c r="E924" s="26">
        <f>VLOOKUP(A924,'Hospitalisation Details'!$A$1:$T$2344,11,0)</f>
        <v>0</v>
      </c>
      <c r="F924" s="28">
        <f>VLOOKUP(A924,'Medical Examinations'!$A$1:$L$2336,2,0)</f>
        <v>31.824999999999999</v>
      </c>
      <c r="G924" s="28">
        <f>VLOOKUP(A924,'Medical Examinations'!$A$1:$L$2336,4,0)</f>
        <v>8.1300000000000008</v>
      </c>
      <c r="H924" s="30" t="str">
        <f>VLOOKUP(A924,'Medical Examinations'!$A$1:$L$2336,3,0)</f>
        <v>Obesity</v>
      </c>
      <c r="I924" s="30" t="str">
        <f>VLOOKUP(A924,'Medical Examinations'!$A$1:$L$2336,5,0)</f>
        <v>Diabetes</v>
      </c>
      <c r="J924" s="27" t="str">
        <f>VLOOKUP(A924,'Medical Examinations'!$A$1:$L$2336,6,0)</f>
        <v>No</v>
      </c>
      <c r="K924" s="27" t="str">
        <f>VLOOKUP(A924,'Medical Examinations'!$A$1:$L$2336,7,0)</f>
        <v>No</v>
      </c>
      <c r="L924" s="27">
        <f>VLOOKUP(A924,'Medical Examinations'!$A$1:$L$2336,10,0)</f>
        <v>0</v>
      </c>
      <c r="M924" s="27" t="str">
        <f>VLOOKUP(A924,'Medical Examinations'!$A$1:$L$2336,12,0)</f>
        <v>No</v>
      </c>
      <c r="N924" s="27" t="str">
        <f>VLOOKUP(A924,'Medical Examinations'!$A$1:$L$2336,8,0)</f>
        <v>No</v>
      </c>
      <c r="O924" s="29">
        <f>VLOOKUP(A924,'Hospitalisation Details'!$A$1:$T$2344,12,0)</f>
        <v>11842.62</v>
      </c>
      <c r="P924" s="29" t="str">
        <f>VLOOKUP(A924,'Hospitalisation Details'!$A$1:$T$2344,15,0)</f>
        <v>tier - 3</v>
      </c>
      <c r="Q924" s="29" t="str">
        <f>VLOOKUP(A924,'Hospitalisation Details'!$A$1:$T$2344,18,0)</f>
        <v>tier - 3</v>
      </c>
      <c r="R924" s="29" t="str">
        <f>VLOOKUP(A924,'Hospitalisation Details'!$A$1:$T$2344,20,0)</f>
        <v>R1012</v>
      </c>
    </row>
    <row r="925" spans="1:18">
      <c r="A925" t="s">
        <v>1444</v>
      </c>
      <c r="B925" s="22" t="str">
        <f>VLOOKUP(A925,'Customer Names'!A925:$E$2335,4,0)</f>
        <v>Boivin</v>
      </c>
      <c r="C925" s="25">
        <f>VLOOKUP(A925,'Hospitalisation Details'!$A$1:$T$2344,9,0)</f>
        <v>23569</v>
      </c>
      <c r="D925" s="26">
        <f>VLOOKUP(A925,'Hospitalisation Details'!$A$1:$T$2344,10,0)</f>
        <v>58</v>
      </c>
      <c r="E925" s="26">
        <f>VLOOKUP(A925,'Hospitalisation Details'!$A$1:$T$2344,11,0)</f>
        <v>0</v>
      </c>
      <c r="F925" s="28">
        <f>VLOOKUP(A925,'Medical Examinations'!$A$1:$L$2336,2,0)</f>
        <v>29</v>
      </c>
      <c r="G925" s="28">
        <f>VLOOKUP(A925,'Medical Examinations'!$A$1:$L$2336,4,0)</f>
        <v>4.25</v>
      </c>
      <c r="H925" s="30" t="str">
        <f>VLOOKUP(A925,'Medical Examinations'!$A$1:$L$2336,3,0)</f>
        <v>Overweight</v>
      </c>
      <c r="I925" s="30" t="str">
        <f>VLOOKUP(A925,'Medical Examinations'!$A$1:$L$2336,5,0)</f>
        <v>Normal</v>
      </c>
      <c r="J925" s="27" t="str">
        <f>VLOOKUP(A925,'Medical Examinations'!$A$1:$L$2336,6,0)</f>
        <v>yes</v>
      </c>
      <c r="K925" s="27" t="str">
        <f>VLOOKUP(A925,'Medical Examinations'!$A$1:$L$2336,7,0)</f>
        <v>No</v>
      </c>
      <c r="L925" s="27">
        <f>VLOOKUP(A925,'Medical Examinations'!$A$1:$L$2336,10,0)</f>
        <v>1</v>
      </c>
      <c r="M925" s="27" t="str">
        <f>VLOOKUP(A925,'Medical Examinations'!$A$1:$L$2336,12,0)</f>
        <v>No</v>
      </c>
      <c r="N925" s="27" t="str">
        <f>VLOOKUP(A925,'Medical Examinations'!$A$1:$L$2336,8,0)</f>
        <v>No</v>
      </c>
      <c r="O925" s="29">
        <f>VLOOKUP(A925,'Hospitalisation Details'!$A$1:$T$2344,12,0)</f>
        <v>11842.44</v>
      </c>
      <c r="P925" s="29" t="str">
        <f>VLOOKUP(A925,'Hospitalisation Details'!$A$1:$T$2344,15,0)</f>
        <v>tier - 3</v>
      </c>
      <c r="Q925" s="29" t="str">
        <f>VLOOKUP(A925,'Hospitalisation Details'!$A$1:$T$2344,18,0)</f>
        <v>tier - 2</v>
      </c>
      <c r="R925" s="29" t="str">
        <f>VLOOKUP(A925,'Hospitalisation Details'!$A$1:$T$2344,20,0)</f>
        <v>R1011</v>
      </c>
    </row>
    <row r="926" spans="1:18">
      <c r="A926" t="s">
        <v>1443</v>
      </c>
      <c r="B926" s="22" t="str">
        <f>VLOOKUP(A926,'Customer Names'!A926:$E$2335,4,0)</f>
        <v>McAlister</v>
      </c>
      <c r="C926" s="25">
        <f>VLOOKUP(A926,'Hospitalisation Details'!$A$1:$T$2344,9,0)</f>
        <v>24010</v>
      </c>
      <c r="D926" s="26">
        <f>VLOOKUP(A926,'Hospitalisation Details'!$A$1:$T$2344,10,0)</f>
        <v>57</v>
      </c>
      <c r="E926" s="26">
        <f>VLOOKUP(A926,'Hospitalisation Details'!$A$1:$T$2344,11,0)</f>
        <v>0</v>
      </c>
      <c r="F926" s="28">
        <f>VLOOKUP(A926,'Medical Examinations'!$A$1:$L$2336,2,0)</f>
        <v>30.495000000000001</v>
      </c>
      <c r="G926" s="28">
        <f>VLOOKUP(A926,'Medical Examinations'!$A$1:$L$2336,4,0)</f>
        <v>8.68</v>
      </c>
      <c r="H926" s="30" t="str">
        <f>VLOOKUP(A926,'Medical Examinations'!$A$1:$L$2336,3,0)</f>
        <v>Obesity</v>
      </c>
      <c r="I926" s="30" t="str">
        <f>VLOOKUP(A926,'Medical Examinations'!$A$1:$L$2336,5,0)</f>
        <v>Diabetes</v>
      </c>
      <c r="J926" s="27" t="str">
        <f>VLOOKUP(A926,'Medical Examinations'!$A$1:$L$2336,6,0)</f>
        <v>No</v>
      </c>
      <c r="K926" s="27" t="str">
        <f>VLOOKUP(A926,'Medical Examinations'!$A$1:$L$2336,7,0)</f>
        <v>No</v>
      </c>
      <c r="L926" s="27">
        <f>VLOOKUP(A926,'Medical Examinations'!$A$1:$L$2336,10,0)</f>
        <v>0</v>
      </c>
      <c r="M926" s="27" t="str">
        <f>VLOOKUP(A926,'Medical Examinations'!$A$1:$L$2336,12,0)</f>
        <v>No</v>
      </c>
      <c r="N926" s="27" t="str">
        <f>VLOOKUP(A926,'Medical Examinations'!$A$1:$L$2336,8,0)</f>
        <v>No</v>
      </c>
      <c r="O926" s="29">
        <f>VLOOKUP(A926,'Hospitalisation Details'!$A$1:$T$2344,12,0)</f>
        <v>11840.78</v>
      </c>
      <c r="P926" s="29" t="str">
        <f>VLOOKUP(A926,'Hospitalisation Details'!$A$1:$T$2344,15,0)</f>
        <v>tier - 3</v>
      </c>
      <c r="Q926" s="29" t="str">
        <f>VLOOKUP(A926,'Hospitalisation Details'!$A$1:$T$2344,18,0)</f>
        <v>tier - 2</v>
      </c>
      <c r="R926" s="29" t="str">
        <f>VLOOKUP(A926,'Hospitalisation Details'!$A$1:$T$2344,20,0)</f>
        <v>R1012</v>
      </c>
    </row>
    <row r="927" spans="1:18">
      <c r="A927" t="s">
        <v>1442</v>
      </c>
      <c r="B927" s="22" t="str">
        <f>VLOOKUP(A927,'Customer Names'!A927:$E$2335,4,0)</f>
        <v>Akhmedova</v>
      </c>
      <c r="C927" s="25">
        <f>VLOOKUP(A927,'Hospitalisation Details'!$A$1:$T$2344,9,0)</f>
        <v>23631</v>
      </c>
      <c r="D927" s="26">
        <f>VLOOKUP(A927,'Hospitalisation Details'!$A$1:$T$2344,10,0)</f>
        <v>58</v>
      </c>
      <c r="E927" s="26">
        <f>VLOOKUP(A927,'Hospitalisation Details'!$A$1:$T$2344,11,0)</f>
        <v>0</v>
      </c>
      <c r="F927" s="28">
        <f>VLOOKUP(A927,'Medical Examinations'!$A$1:$L$2336,2,0)</f>
        <v>25.2</v>
      </c>
      <c r="G927" s="28">
        <f>VLOOKUP(A927,'Medical Examinations'!$A$1:$L$2336,4,0)</f>
        <v>6.25</v>
      </c>
      <c r="H927" s="30" t="str">
        <f>VLOOKUP(A927,'Medical Examinations'!$A$1:$L$2336,3,0)</f>
        <v>Overweight</v>
      </c>
      <c r="I927" s="30" t="str">
        <f>VLOOKUP(A927,'Medical Examinations'!$A$1:$L$2336,5,0)</f>
        <v>Pre-diabetes</v>
      </c>
      <c r="J927" s="27" t="str">
        <f>VLOOKUP(A927,'Medical Examinations'!$A$1:$L$2336,6,0)</f>
        <v>yes</v>
      </c>
      <c r="K927" s="27" t="str">
        <f>VLOOKUP(A927,'Medical Examinations'!$A$1:$L$2336,7,0)</f>
        <v>No</v>
      </c>
      <c r="L927" s="27">
        <f>VLOOKUP(A927,'Medical Examinations'!$A$1:$L$2336,10,0)</f>
        <v>1</v>
      </c>
      <c r="M927" s="27" t="str">
        <f>VLOOKUP(A927,'Medical Examinations'!$A$1:$L$2336,12,0)</f>
        <v>No</v>
      </c>
      <c r="N927" s="27" t="str">
        <f>VLOOKUP(A927,'Medical Examinations'!$A$1:$L$2336,8,0)</f>
        <v>No</v>
      </c>
      <c r="O927" s="29">
        <f>VLOOKUP(A927,'Hospitalisation Details'!$A$1:$T$2344,12,0)</f>
        <v>11837.16</v>
      </c>
      <c r="P927" s="29" t="str">
        <f>VLOOKUP(A927,'Hospitalisation Details'!$A$1:$T$2344,15,0)</f>
        <v>tier - 3</v>
      </c>
      <c r="Q927" s="29" t="str">
        <f>VLOOKUP(A927,'Hospitalisation Details'!$A$1:$T$2344,18,0)</f>
        <v>tier - 3</v>
      </c>
      <c r="R927" s="29" t="str">
        <f>VLOOKUP(A927,'Hospitalisation Details'!$A$1:$T$2344,20,0)</f>
        <v>R1011</v>
      </c>
    </row>
    <row r="928" spans="1:18">
      <c r="A928" t="s">
        <v>1441</v>
      </c>
      <c r="B928" s="22" t="str">
        <f>VLOOKUP(A928,'Customer Names'!A928:$E$2335,4,0)</f>
        <v>Tucker</v>
      </c>
      <c r="C928" s="25">
        <f>VLOOKUP(A928,'Hospitalisation Details'!$A$1:$T$2344,9,0)</f>
        <v>23555</v>
      </c>
      <c r="D928" s="26">
        <f>VLOOKUP(A928,'Hospitalisation Details'!$A$1:$T$2344,10,0)</f>
        <v>58</v>
      </c>
      <c r="E928" s="26">
        <f>VLOOKUP(A928,'Hospitalisation Details'!$A$1:$T$2344,11,0)</f>
        <v>0</v>
      </c>
      <c r="F928" s="28">
        <f>VLOOKUP(A928,'Medical Examinations'!$A$1:$L$2336,2,0)</f>
        <v>22.77</v>
      </c>
      <c r="G928" s="28">
        <f>VLOOKUP(A928,'Medical Examinations'!$A$1:$L$2336,4,0)</f>
        <v>4.47</v>
      </c>
      <c r="H928" s="30" t="str">
        <f>VLOOKUP(A928,'Medical Examinations'!$A$1:$L$2336,3,0)</f>
        <v>Normal weight</v>
      </c>
      <c r="I928" s="30" t="str">
        <f>VLOOKUP(A928,'Medical Examinations'!$A$1:$L$2336,5,0)</f>
        <v>Normal</v>
      </c>
      <c r="J928" s="27" t="str">
        <f>VLOOKUP(A928,'Medical Examinations'!$A$1:$L$2336,6,0)</f>
        <v>yes</v>
      </c>
      <c r="K928" s="27" t="str">
        <f>VLOOKUP(A928,'Medical Examinations'!$A$1:$L$2336,7,0)</f>
        <v>No</v>
      </c>
      <c r="L928" s="27">
        <f>VLOOKUP(A928,'Medical Examinations'!$A$1:$L$2336,10,0)</f>
        <v>1</v>
      </c>
      <c r="M928" s="27" t="str">
        <f>VLOOKUP(A928,'Medical Examinations'!$A$1:$L$2336,12,0)</f>
        <v>No</v>
      </c>
      <c r="N928" s="27" t="str">
        <f>VLOOKUP(A928,'Medical Examinations'!$A$1:$L$2336,8,0)</f>
        <v>No</v>
      </c>
      <c r="O928" s="29">
        <f>VLOOKUP(A928,'Hospitalisation Details'!$A$1:$T$2344,12,0)</f>
        <v>11833.78</v>
      </c>
      <c r="P928" s="29" t="str">
        <f>VLOOKUP(A928,'Hospitalisation Details'!$A$1:$T$2344,15,0)</f>
        <v>tier - 3</v>
      </c>
      <c r="Q928" s="29" t="str">
        <f>VLOOKUP(A928,'Hospitalisation Details'!$A$1:$T$2344,18,0)</f>
        <v>tier - 3</v>
      </c>
      <c r="R928" s="29" t="str">
        <f>VLOOKUP(A928,'Hospitalisation Details'!$A$1:$T$2344,20,0)</f>
        <v>R1013</v>
      </c>
    </row>
    <row r="929" spans="1:18">
      <c r="A929" t="s">
        <v>1440</v>
      </c>
      <c r="B929" s="22" t="str">
        <f>VLOOKUP(A929,'Customer Names'!A929:$E$2335,4,0)</f>
        <v>Gramelspacher</v>
      </c>
      <c r="C929" s="25">
        <f>VLOOKUP(A929,'Hospitalisation Details'!$A$1:$T$2344,9,0)</f>
        <v>24018</v>
      </c>
      <c r="D929" s="26">
        <f>VLOOKUP(A929,'Hospitalisation Details'!$A$1:$T$2344,10,0)</f>
        <v>57</v>
      </c>
      <c r="E929" s="26">
        <f>VLOOKUP(A929,'Hospitalisation Details'!$A$1:$T$2344,11,0)</f>
        <v>0</v>
      </c>
      <c r="F929" s="28">
        <f>VLOOKUP(A929,'Medical Examinations'!$A$1:$L$2336,2,0)</f>
        <v>23.18</v>
      </c>
      <c r="G929" s="28">
        <f>VLOOKUP(A929,'Medical Examinations'!$A$1:$L$2336,4,0)</f>
        <v>8.31</v>
      </c>
      <c r="H929" s="30" t="str">
        <f>VLOOKUP(A929,'Medical Examinations'!$A$1:$L$2336,3,0)</f>
        <v>Normal weight</v>
      </c>
      <c r="I929" s="30" t="str">
        <f>VLOOKUP(A929,'Medical Examinations'!$A$1:$L$2336,5,0)</f>
        <v>Diabetes</v>
      </c>
      <c r="J929" s="27" t="str">
        <f>VLOOKUP(A929,'Medical Examinations'!$A$1:$L$2336,6,0)</f>
        <v>No</v>
      </c>
      <c r="K929" s="27" t="str">
        <f>VLOOKUP(A929,'Medical Examinations'!$A$1:$L$2336,7,0)</f>
        <v>No</v>
      </c>
      <c r="L929" s="27">
        <f>VLOOKUP(A929,'Medical Examinations'!$A$1:$L$2336,10,0)</f>
        <v>0</v>
      </c>
      <c r="M929" s="27" t="str">
        <f>VLOOKUP(A929,'Medical Examinations'!$A$1:$L$2336,12,0)</f>
        <v>No</v>
      </c>
      <c r="N929" s="27" t="str">
        <f>VLOOKUP(A929,'Medical Examinations'!$A$1:$L$2336,8,0)</f>
        <v>No</v>
      </c>
      <c r="O929" s="29">
        <f>VLOOKUP(A929,'Hospitalisation Details'!$A$1:$T$2344,12,0)</f>
        <v>11830.61</v>
      </c>
      <c r="P929" s="29" t="str">
        <f>VLOOKUP(A929,'Hospitalisation Details'!$A$1:$T$2344,15,0)</f>
        <v>tier - 3</v>
      </c>
      <c r="Q929" s="29" t="str">
        <f>VLOOKUP(A929,'Hospitalisation Details'!$A$1:$T$2344,18,0)</f>
        <v>tier - 1</v>
      </c>
      <c r="R929" s="29" t="str">
        <f>VLOOKUP(A929,'Hospitalisation Details'!$A$1:$T$2344,20,0)</f>
        <v>R1012</v>
      </c>
    </row>
    <row r="930" spans="1:18">
      <c r="A930" t="s">
        <v>1439</v>
      </c>
      <c r="B930" s="22" t="str">
        <f>VLOOKUP(A930,'Customer Names'!A930:$E$2335,4,0)</f>
        <v>Goldsmith</v>
      </c>
      <c r="C930" s="25">
        <f>VLOOKUP(A930,'Hospitalisation Details'!$A$1:$T$2344,9,0)</f>
        <v>30275</v>
      </c>
      <c r="D930" s="26">
        <f>VLOOKUP(A930,'Hospitalisation Details'!$A$1:$T$2344,10,0)</f>
        <v>40</v>
      </c>
      <c r="E930" s="26">
        <f>VLOOKUP(A930,'Hospitalisation Details'!$A$1:$T$2344,11,0)</f>
        <v>3</v>
      </c>
      <c r="F930" s="28">
        <f>VLOOKUP(A930,'Medical Examinations'!$A$1:$L$2336,2,0)</f>
        <v>35.409999999999997</v>
      </c>
      <c r="G930" s="28">
        <f>VLOOKUP(A930,'Medical Examinations'!$A$1:$L$2336,4,0)</f>
        <v>5.68</v>
      </c>
      <c r="H930" s="30" t="str">
        <f>VLOOKUP(A930,'Medical Examinations'!$A$1:$L$2336,3,0)</f>
        <v>Obesity</v>
      </c>
      <c r="I930" s="30" t="str">
        <f>VLOOKUP(A930,'Medical Examinations'!$A$1:$L$2336,5,0)</f>
        <v>Normal</v>
      </c>
      <c r="J930" s="27" t="str">
        <f>VLOOKUP(A930,'Medical Examinations'!$A$1:$L$2336,6,0)</f>
        <v>No</v>
      </c>
      <c r="K930" s="27" t="str">
        <f>VLOOKUP(A930,'Medical Examinations'!$A$1:$L$2336,7,0)</f>
        <v>No</v>
      </c>
      <c r="L930" s="27">
        <f>VLOOKUP(A930,'Medical Examinations'!$A$1:$L$2336,10,0)</f>
        <v>0</v>
      </c>
      <c r="M930" s="27" t="str">
        <f>VLOOKUP(A930,'Medical Examinations'!$A$1:$L$2336,12,0)</f>
        <v>No</v>
      </c>
      <c r="N930" s="27" t="str">
        <f>VLOOKUP(A930,'Medical Examinations'!$A$1:$L$2336,8,0)</f>
        <v>No</v>
      </c>
      <c r="O930" s="29">
        <f>VLOOKUP(A930,'Hospitalisation Details'!$A$1:$T$2344,12,0)</f>
        <v>11773.06</v>
      </c>
      <c r="P930" s="29" t="str">
        <f>VLOOKUP(A930,'Hospitalisation Details'!$A$1:$T$2344,15,0)</f>
        <v>tier - 3</v>
      </c>
      <c r="Q930" s="29" t="str">
        <f>VLOOKUP(A930,'Hospitalisation Details'!$A$1:$T$2344,18,0)</f>
        <v>tier - 3</v>
      </c>
      <c r="R930" s="29" t="str">
        <f>VLOOKUP(A930,'Hospitalisation Details'!$A$1:$T$2344,20,0)</f>
        <v>R1026</v>
      </c>
    </row>
    <row r="931" spans="1:18">
      <c r="A931" t="s">
        <v>1438</v>
      </c>
      <c r="B931" s="22" t="str">
        <f>VLOOKUP(A931,'Customer Names'!A931:$E$2335,4,0)</f>
        <v>Tranter</v>
      </c>
      <c r="C931" s="25">
        <f>VLOOKUP(A931,'Hospitalisation Details'!$A$1:$T$2344,9,0)</f>
        <v>24313</v>
      </c>
      <c r="D931" s="26">
        <f>VLOOKUP(A931,'Hospitalisation Details'!$A$1:$T$2344,10,0)</f>
        <v>56</v>
      </c>
      <c r="E931" s="26">
        <f>VLOOKUP(A931,'Hospitalisation Details'!$A$1:$T$2344,11,0)</f>
        <v>1</v>
      </c>
      <c r="F931" s="28">
        <f>VLOOKUP(A931,'Medical Examinations'!$A$1:$L$2336,2,0)</f>
        <v>32.11</v>
      </c>
      <c r="G931" s="28">
        <f>VLOOKUP(A931,'Medical Examinations'!$A$1:$L$2336,4,0)</f>
        <v>4.75</v>
      </c>
      <c r="H931" s="30" t="str">
        <f>VLOOKUP(A931,'Medical Examinations'!$A$1:$L$2336,3,0)</f>
        <v>Obesity</v>
      </c>
      <c r="I931" s="30" t="str">
        <f>VLOOKUP(A931,'Medical Examinations'!$A$1:$L$2336,5,0)</f>
        <v>Normal</v>
      </c>
      <c r="J931" s="27" t="str">
        <f>VLOOKUP(A931,'Medical Examinations'!$A$1:$L$2336,6,0)</f>
        <v>yes</v>
      </c>
      <c r="K931" s="27" t="str">
        <f>VLOOKUP(A931,'Medical Examinations'!$A$1:$L$2336,7,0)</f>
        <v>No</v>
      </c>
      <c r="L931" s="27">
        <f>VLOOKUP(A931,'Medical Examinations'!$A$1:$L$2336,10,0)</f>
        <v>2</v>
      </c>
      <c r="M931" s="27" t="str">
        <f>VLOOKUP(A931,'Medical Examinations'!$A$1:$L$2336,12,0)</f>
        <v>No</v>
      </c>
      <c r="N931" s="27" t="str">
        <f>VLOOKUP(A931,'Medical Examinations'!$A$1:$L$2336,8,0)</f>
        <v>No</v>
      </c>
      <c r="O931" s="29">
        <f>VLOOKUP(A931,'Hospitalisation Details'!$A$1:$T$2344,12,0)</f>
        <v>11763</v>
      </c>
      <c r="P931" s="29" t="str">
        <f>VLOOKUP(A931,'Hospitalisation Details'!$A$1:$T$2344,15,0)</f>
        <v>tier - 3</v>
      </c>
      <c r="Q931" s="29" t="str">
        <f>VLOOKUP(A931,'Hospitalisation Details'!$A$1:$T$2344,18,0)</f>
        <v>tier - 3</v>
      </c>
      <c r="R931" s="29" t="str">
        <f>VLOOKUP(A931,'Hospitalisation Details'!$A$1:$T$2344,20,0)</f>
        <v>R1016</v>
      </c>
    </row>
    <row r="932" spans="1:18">
      <c r="A932" t="s">
        <v>1437</v>
      </c>
      <c r="B932" s="22" t="str">
        <f>VLOOKUP(A932,'Customer Names'!A932:$E$2335,4,0)</f>
        <v>Tu</v>
      </c>
      <c r="C932" s="25">
        <f>VLOOKUP(A932,'Hospitalisation Details'!$A$1:$T$2344,9,0)</f>
        <v>29165</v>
      </c>
      <c r="D932" s="26">
        <f>VLOOKUP(A932,'Hospitalisation Details'!$A$1:$T$2344,10,0)</f>
        <v>43</v>
      </c>
      <c r="E932" s="26">
        <f>VLOOKUP(A932,'Hospitalisation Details'!$A$1:$T$2344,11,0)</f>
        <v>2</v>
      </c>
      <c r="F932" s="28">
        <f>VLOOKUP(A932,'Medical Examinations'!$A$1:$L$2336,2,0)</f>
        <v>34.479999999999997</v>
      </c>
      <c r="G932" s="28">
        <f>VLOOKUP(A932,'Medical Examinations'!$A$1:$L$2336,4,0)</f>
        <v>6.31</v>
      </c>
      <c r="H932" s="30" t="str">
        <f>VLOOKUP(A932,'Medical Examinations'!$A$1:$L$2336,3,0)</f>
        <v>Obesity</v>
      </c>
      <c r="I932" s="30" t="str">
        <f>VLOOKUP(A932,'Medical Examinations'!$A$1:$L$2336,5,0)</f>
        <v>Pre-diabetes</v>
      </c>
      <c r="J932" s="27" t="str">
        <f>VLOOKUP(A932,'Medical Examinations'!$A$1:$L$2336,6,0)</f>
        <v>No</v>
      </c>
      <c r="K932" s="27" t="str">
        <f>VLOOKUP(A932,'Medical Examinations'!$A$1:$L$2336,7,0)</f>
        <v>No</v>
      </c>
      <c r="L932" s="27">
        <f>VLOOKUP(A932,'Medical Examinations'!$A$1:$L$2336,10,0)</f>
        <v>1</v>
      </c>
      <c r="M932" s="27" t="str">
        <f>VLOOKUP(A932,'Medical Examinations'!$A$1:$L$2336,12,0)</f>
        <v>No</v>
      </c>
      <c r="N932" s="27" t="str">
        <f>VLOOKUP(A932,'Medical Examinations'!$A$1:$L$2336,8,0)</f>
        <v>Yes</v>
      </c>
      <c r="O932" s="29">
        <f>VLOOKUP(A932,'Hospitalisation Details'!$A$1:$T$2344,12,0)</f>
        <v>11752.68</v>
      </c>
      <c r="P932" s="29" t="str">
        <f>VLOOKUP(A932,'Hospitalisation Details'!$A$1:$T$2344,15,0)</f>
        <v>tier - 3</v>
      </c>
      <c r="Q932" s="29" t="str">
        <f>VLOOKUP(A932,'Hospitalisation Details'!$A$1:$T$2344,18,0)</f>
        <v>tier - 1</v>
      </c>
      <c r="R932" s="29" t="str">
        <f>VLOOKUP(A932,'Hospitalisation Details'!$A$1:$T$2344,20,0)</f>
        <v>R1026</v>
      </c>
    </row>
    <row r="933" spans="1:18">
      <c r="A933" t="s">
        <v>1436</v>
      </c>
      <c r="B933" s="22" t="str">
        <f>VLOOKUP(A933,'Customer Names'!A933:$E$2335,4,0)</f>
        <v>Kaczka</v>
      </c>
      <c r="C933" s="25">
        <f>VLOOKUP(A933,'Hospitalisation Details'!$A$1:$T$2344,9,0)</f>
        <v>23713</v>
      </c>
      <c r="D933" s="26">
        <f>VLOOKUP(A933,'Hospitalisation Details'!$A$1:$T$2344,10,0)</f>
        <v>58</v>
      </c>
      <c r="E933" s="26">
        <f>VLOOKUP(A933,'Hospitalisation Details'!$A$1:$T$2344,11,0)</f>
        <v>0</v>
      </c>
      <c r="F933" s="28">
        <f>VLOOKUP(A933,'Medical Examinations'!$A$1:$L$2336,2,0)</f>
        <v>34.39</v>
      </c>
      <c r="G933" s="28">
        <f>VLOOKUP(A933,'Medical Examinations'!$A$1:$L$2336,4,0)</f>
        <v>6.28</v>
      </c>
      <c r="H933" s="30" t="str">
        <f>VLOOKUP(A933,'Medical Examinations'!$A$1:$L$2336,3,0)</f>
        <v>Obesity</v>
      </c>
      <c r="I933" s="30" t="str">
        <f>VLOOKUP(A933,'Medical Examinations'!$A$1:$L$2336,5,0)</f>
        <v>Pre-diabetes</v>
      </c>
      <c r="J933" s="27" t="str">
        <f>VLOOKUP(A933,'Medical Examinations'!$A$1:$L$2336,6,0)</f>
        <v>yes</v>
      </c>
      <c r="K933" s="27" t="str">
        <f>VLOOKUP(A933,'Medical Examinations'!$A$1:$L$2336,7,0)</f>
        <v>No</v>
      </c>
      <c r="L933" s="27">
        <f>VLOOKUP(A933,'Medical Examinations'!$A$1:$L$2336,10,0)</f>
        <v>1</v>
      </c>
      <c r="M933" s="27" t="str">
        <f>VLOOKUP(A933,'Medical Examinations'!$A$1:$L$2336,12,0)</f>
        <v>No</v>
      </c>
      <c r="N933" s="27" t="str">
        <f>VLOOKUP(A933,'Medical Examinations'!$A$1:$L$2336,8,0)</f>
        <v>No</v>
      </c>
      <c r="O933" s="29">
        <f>VLOOKUP(A933,'Hospitalisation Details'!$A$1:$T$2344,12,0)</f>
        <v>11743.93</v>
      </c>
      <c r="P933" s="29" t="str">
        <f>VLOOKUP(A933,'Hospitalisation Details'!$A$1:$T$2344,15,0)</f>
        <v>tier - 3</v>
      </c>
      <c r="Q933" s="29" t="str">
        <f>VLOOKUP(A933,'Hospitalisation Details'!$A$1:$T$2344,18,0)</f>
        <v>tier - 1</v>
      </c>
      <c r="R933" s="29" t="str">
        <f>VLOOKUP(A933,'Hospitalisation Details'!$A$1:$T$2344,20,0)</f>
        <v>R1012</v>
      </c>
    </row>
    <row r="934" spans="1:18">
      <c r="A934" t="s">
        <v>1435</v>
      </c>
      <c r="B934" s="22" t="str">
        <f>VLOOKUP(A934,'Customer Names'!A934:$E$2335,4,0)</f>
        <v>Hunter</v>
      </c>
      <c r="C934" s="25">
        <f>VLOOKUP(A934,'Hospitalisation Details'!$A$1:$T$2344,9,0)</f>
        <v>23171</v>
      </c>
      <c r="D934" s="26">
        <f>VLOOKUP(A934,'Hospitalisation Details'!$A$1:$T$2344,10,0)</f>
        <v>59</v>
      </c>
      <c r="E934" s="26">
        <f>VLOOKUP(A934,'Hospitalisation Details'!$A$1:$T$2344,11,0)</f>
        <v>0</v>
      </c>
      <c r="F934" s="28">
        <f>VLOOKUP(A934,'Medical Examinations'!$A$1:$L$2336,2,0)</f>
        <v>26.4</v>
      </c>
      <c r="G934" s="28">
        <f>VLOOKUP(A934,'Medical Examinations'!$A$1:$L$2336,4,0)</f>
        <v>9.2899999999999991</v>
      </c>
      <c r="H934" s="30" t="str">
        <f>VLOOKUP(A934,'Medical Examinations'!$A$1:$L$2336,3,0)</f>
        <v>Overweight</v>
      </c>
      <c r="I934" s="30" t="str">
        <f>VLOOKUP(A934,'Medical Examinations'!$A$1:$L$2336,5,0)</f>
        <v>Diabetes</v>
      </c>
      <c r="J934" s="27" t="str">
        <f>VLOOKUP(A934,'Medical Examinations'!$A$1:$L$2336,6,0)</f>
        <v>yes</v>
      </c>
      <c r="K934" s="27" t="str">
        <f>VLOOKUP(A934,'Medical Examinations'!$A$1:$L$2336,7,0)</f>
        <v>No</v>
      </c>
      <c r="L934" s="27">
        <f>VLOOKUP(A934,'Medical Examinations'!$A$1:$L$2336,10,0)</f>
        <v>1</v>
      </c>
      <c r="M934" s="27" t="str">
        <f>VLOOKUP(A934,'Medical Examinations'!$A$1:$L$2336,12,0)</f>
        <v>No</v>
      </c>
      <c r="N934" s="27" t="str">
        <f>VLOOKUP(A934,'Medical Examinations'!$A$1:$L$2336,8,0)</f>
        <v>Yes</v>
      </c>
      <c r="O934" s="29">
        <f>VLOOKUP(A934,'Hospitalisation Details'!$A$1:$T$2344,12,0)</f>
        <v>11743.3</v>
      </c>
      <c r="P934" s="29" t="str">
        <f>VLOOKUP(A934,'Hospitalisation Details'!$A$1:$T$2344,15,0)</f>
        <v>tier - 3</v>
      </c>
      <c r="Q934" s="29" t="str">
        <f>VLOOKUP(A934,'Hospitalisation Details'!$A$1:$T$2344,18,0)</f>
        <v>tier - 3</v>
      </c>
      <c r="R934" s="29" t="str">
        <f>VLOOKUP(A934,'Hospitalisation Details'!$A$1:$T$2344,20,0)</f>
        <v>R1013</v>
      </c>
    </row>
    <row r="935" spans="1:18">
      <c r="A935" t="s">
        <v>1434</v>
      </c>
      <c r="B935" s="22" t="str">
        <f>VLOOKUP(A935,'Customer Names'!A935:$E$2335,4,0)</f>
        <v>Moran</v>
      </c>
      <c r="C935" s="25">
        <f>VLOOKUP(A935,'Hospitalisation Details'!$A$1:$T$2344,9,0)</f>
        <v>25519</v>
      </c>
      <c r="D935" s="26">
        <f>VLOOKUP(A935,'Hospitalisation Details'!$A$1:$T$2344,10,0)</f>
        <v>53</v>
      </c>
      <c r="E935" s="26">
        <f>VLOOKUP(A935,'Hospitalisation Details'!$A$1:$T$2344,11,0)</f>
        <v>3</v>
      </c>
      <c r="F935" s="28">
        <f>VLOOKUP(A935,'Medical Examinations'!$A$1:$L$2336,2,0)</f>
        <v>28.1</v>
      </c>
      <c r="G935" s="28">
        <f>VLOOKUP(A935,'Medical Examinations'!$A$1:$L$2336,4,0)</f>
        <v>5.79</v>
      </c>
      <c r="H935" s="30" t="str">
        <f>VLOOKUP(A935,'Medical Examinations'!$A$1:$L$2336,3,0)</f>
        <v>Overweight</v>
      </c>
      <c r="I935" s="30" t="str">
        <f>VLOOKUP(A935,'Medical Examinations'!$A$1:$L$2336,5,0)</f>
        <v>Pre-diabetes</v>
      </c>
      <c r="J935" s="27" t="str">
        <f>VLOOKUP(A935,'Medical Examinations'!$A$1:$L$2336,6,0)</f>
        <v>yes</v>
      </c>
      <c r="K935" s="27" t="str">
        <f>VLOOKUP(A935,'Medical Examinations'!$A$1:$L$2336,7,0)</f>
        <v>No</v>
      </c>
      <c r="L935" s="27">
        <f>VLOOKUP(A935,'Medical Examinations'!$A$1:$L$2336,10,0)</f>
        <v>1</v>
      </c>
      <c r="M935" s="27" t="str">
        <f>VLOOKUP(A935,'Medical Examinations'!$A$1:$L$2336,12,0)</f>
        <v>No</v>
      </c>
      <c r="N935" s="27" t="str">
        <f>VLOOKUP(A935,'Medical Examinations'!$A$1:$L$2336,8,0)</f>
        <v>Yes</v>
      </c>
      <c r="O935" s="29">
        <f>VLOOKUP(A935,'Hospitalisation Details'!$A$1:$T$2344,12,0)</f>
        <v>11741.73</v>
      </c>
      <c r="P935" s="29" t="str">
        <f>VLOOKUP(A935,'Hospitalisation Details'!$A$1:$T$2344,15,0)</f>
        <v>tier - 3</v>
      </c>
      <c r="Q935" s="29" t="str">
        <f>VLOOKUP(A935,'Hospitalisation Details'!$A$1:$T$2344,18,0)</f>
        <v>tier - 1</v>
      </c>
      <c r="R935" s="29" t="str">
        <f>VLOOKUP(A935,'Hospitalisation Details'!$A$1:$T$2344,20,0)</f>
        <v>R1011</v>
      </c>
    </row>
    <row r="936" spans="1:18">
      <c r="A936" t="s">
        <v>1433</v>
      </c>
      <c r="B936" s="22" t="str">
        <f>VLOOKUP(A936,'Customer Names'!A936:$E$2335,4,0)</f>
        <v>Ashby</v>
      </c>
      <c r="C936" s="25">
        <f>VLOOKUP(A936,'Hospitalisation Details'!$A$1:$T$2344,9,0)</f>
        <v>32391</v>
      </c>
      <c r="D936" s="26">
        <f>VLOOKUP(A936,'Hospitalisation Details'!$A$1:$T$2344,10,0)</f>
        <v>34</v>
      </c>
      <c r="E936" s="26">
        <f>VLOOKUP(A936,'Hospitalisation Details'!$A$1:$T$2344,11,0)</f>
        <v>2</v>
      </c>
      <c r="F936" s="28">
        <f>VLOOKUP(A936,'Medical Examinations'!$A$1:$L$2336,2,0)</f>
        <v>27</v>
      </c>
      <c r="G936" s="28">
        <f>VLOOKUP(A936,'Medical Examinations'!$A$1:$L$2336,4,0)</f>
        <v>4.54</v>
      </c>
      <c r="H936" s="30" t="str">
        <f>VLOOKUP(A936,'Medical Examinations'!$A$1:$L$2336,3,0)</f>
        <v>Overweight</v>
      </c>
      <c r="I936" s="30" t="str">
        <f>VLOOKUP(A936,'Medical Examinations'!$A$1:$L$2336,5,0)</f>
        <v>Normal</v>
      </c>
      <c r="J936" s="27" t="str">
        <f>VLOOKUP(A936,'Medical Examinations'!$A$1:$L$2336,6,0)</f>
        <v>yes</v>
      </c>
      <c r="K936" s="27" t="str">
        <f>VLOOKUP(A936,'Medical Examinations'!$A$1:$L$2336,7,0)</f>
        <v>No</v>
      </c>
      <c r="L936" s="27">
        <f>VLOOKUP(A936,'Medical Examinations'!$A$1:$L$2336,10,0)</f>
        <v>1</v>
      </c>
      <c r="M936" s="27" t="str">
        <f>VLOOKUP(A936,'Medical Examinations'!$A$1:$L$2336,12,0)</f>
        <v>No</v>
      </c>
      <c r="N936" s="27" t="str">
        <f>VLOOKUP(A936,'Medical Examinations'!$A$1:$L$2336,8,0)</f>
        <v>No</v>
      </c>
      <c r="O936" s="29">
        <f>VLOOKUP(A936,'Hospitalisation Details'!$A$1:$T$2344,12,0)</f>
        <v>11737.85</v>
      </c>
      <c r="P936" s="29" t="str">
        <f>VLOOKUP(A936,'Hospitalisation Details'!$A$1:$T$2344,15,0)</f>
        <v>tier - 3</v>
      </c>
      <c r="Q936" s="29" t="str">
        <f>VLOOKUP(A936,'Hospitalisation Details'!$A$1:$T$2344,18,0)</f>
        <v>tier - 1</v>
      </c>
      <c r="R936" s="29" t="str">
        <f>VLOOKUP(A936,'Hospitalisation Details'!$A$1:$T$2344,20,0)</f>
        <v>R1011</v>
      </c>
    </row>
    <row r="937" spans="1:18">
      <c r="A937" t="s">
        <v>1432</v>
      </c>
      <c r="B937" s="22" t="str">
        <f>VLOOKUP(A937,'Customer Names'!A937:$E$2335,4,0)</f>
        <v>Ausen</v>
      </c>
      <c r="C937" s="25">
        <f>VLOOKUP(A937,'Hospitalisation Details'!$A$1:$T$2344,9,0)</f>
        <v>23690</v>
      </c>
      <c r="D937" s="26">
        <f>VLOOKUP(A937,'Hospitalisation Details'!$A$1:$T$2344,10,0)</f>
        <v>58</v>
      </c>
      <c r="E937" s="26">
        <f>VLOOKUP(A937,'Hospitalisation Details'!$A$1:$T$2344,11,0)</f>
        <v>0</v>
      </c>
      <c r="F937" s="28">
        <f>VLOOKUP(A937,'Medical Examinations'!$A$1:$L$2336,2,0)</f>
        <v>28.594999999999999</v>
      </c>
      <c r="G937" s="28">
        <f>VLOOKUP(A937,'Medical Examinations'!$A$1:$L$2336,4,0)</f>
        <v>4.68</v>
      </c>
      <c r="H937" s="30" t="str">
        <f>VLOOKUP(A937,'Medical Examinations'!$A$1:$L$2336,3,0)</f>
        <v>Overweight</v>
      </c>
      <c r="I937" s="30" t="str">
        <f>VLOOKUP(A937,'Medical Examinations'!$A$1:$L$2336,5,0)</f>
        <v>Normal</v>
      </c>
      <c r="J937" s="27" t="str">
        <f>VLOOKUP(A937,'Medical Examinations'!$A$1:$L$2336,6,0)</f>
        <v>yes</v>
      </c>
      <c r="K937" s="27" t="str">
        <f>VLOOKUP(A937,'Medical Examinations'!$A$1:$L$2336,7,0)</f>
        <v>No</v>
      </c>
      <c r="L937" s="27">
        <f>VLOOKUP(A937,'Medical Examinations'!$A$1:$L$2336,10,0)</f>
        <v>1</v>
      </c>
      <c r="M937" s="27" t="str">
        <f>VLOOKUP(A937,'Medical Examinations'!$A$1:$L$2336,12,0)</f>
        <v>No</v>
      </c>
      <c r="N937" s="27" t="str">
        <f>VLOOKUP(A937,'Medical Examinations'!$A$1:$L$2336,8,0)</f>
        <v>No</v>
      </c>
      <c r="O937" s="29">
        <f>VLOOKUP(A937,'Hospitalisation Details'!$A$1:$T$2344,12,0)</f>
        <v>11735.88</v>
      </c>
      <c r="P937" s="29" t="str">
        <f>VLOOKUP(A937,'Hospitalisation Details'!$A$1:$T$2344,15,0)</f>
        <v>tier - 3</v>
      </c>
      <c r="Q937" s="29" t="str">
        <f>VLOOKUP(A937,'Hospitalisation Details'!$A$1:$T$2344,18,0)</f>
        <v>tier - 1</v>
      </c>
      <c r="R937" s="29" t="str">
        <f>VLOOKUP(A937,'Hospitalisation Details'!$A$1:$T$2344,20,0)</f>
        <v>R1012</v>
      </c>
    </row>
    <row r="938" spans="1:18">
      <c r="A938" t="s">
        <v>1431</v>
      </c>
      <c r="B938" s="22" t="str">
        <f>VLOOKUP(A938,'Customer Names'!A938:$E$2335,4,0)</f>
        <v>Savage</v>
      </c>
      <c r="C938" s="25">
        <f>VLOOKUP(A938,'Hospitalisation Details'!$A$1:$T$2344,9,0)</f>
        <v>31012</v>
      </c>
      <c r="D938" s="26">
        <f>VLOOKUP(A938,'Hospitalisation Details'!$A$1:$T$2344,10,0)</f>
        <v>38</v>
      </c>
      <c r="E938" s="26">
        <f>VLOOKUP(A938,'Hospitalisation Details'!$A$1:$T$2344,11,0)</f>
        <v>3</v>
      </c>
      <c r="F938" s="28">
        <f>VLOOKUP(A938,'Medical Examinations'!$A$1:$L$2336,2,0)</f>
        <v>36.799999999999997</v>
      </c>
      <c r="G938" s="28">
        <f>VLOOKUP(A938,'Medical Examinations'!$A$1:$L$2336,4,0)</f>
        <v>5.88</v>
      </c>
      <c r="H938" s="30" t="str">
        <f>VLOOKUP(A938,'Medical Examinations'!$A$1:$L$2336,3,0)</f>
        <v>Obesity</v>
      </c>
      <c r="I938" s="30" t="str">
        <f>VLOOKUP(A938,'Medical Examinations'!$A$1:$L$2336,5,0)</f>
        <v>Pre-diabetes</v>
      </c>
      <c r="J938" s="27" t="str">
        <f>VLOOKUP(A938,'Medical Examinations'!$A$1:$L$2336,6,0)</f>
        <v>No</v>
      </c>
      <c r="K938" s="27" t="str">
        <f>VLOOKUP(A938,'Medical Examinations'!$A$1:$L$2336,7,0)</f>
        <v>No</v>
      </c>
      <c r="L938" s="27">
        <f>VLOOKUP(A938,'Medical Examinations'!$A$1:$L$2336,10,0)</f>
        <v>1</v>
      </c>
      <c r="M938" s="27" t="str">
        <f>VLOOKUP(A938,'Medical Examinations'!$A$1:$L$2336,12,0)</f>
        <v>No</v>
      </c>
      <c r="N938" s="27" t="str">
        <f>VLOOKUP(A938,'Medical Examinations'!$A$1:$L$2336,8,0)</f>
        <v>No</v>
      </c>
      <c r="O938" s="29">
        <f>VLOOKUP(A938,'Hospitalisation Details'!$A$1:$T$2344,12,0)</f>
        <v>11730.82</v>
      </c>
      <c r="P938" s="29" t="str">
        <f>VLOOKUP(A938,'Hospitalisation Details'!$A$1:$T$2344,15,0)</f>
        <v>tier - 3</v>
      </c>
      <c r="Q938" s="29" t="str">
        <f>VLOOKUP(A938,'Hospitalisation Details'!$A$1:$T$2344,18,0)</f>
        <v>tier - 3</v>
      </c>
      <c r="R938" s="29" t="str">
        <f>VLOOKUP(A938,'Hospitalisation Details'!$A$1:$T$2344,20,0)</f>
        <v>R1026</v>
      </c>
    </row>
    <row r="939" spans="1:18">
      <c r="A939" t="s">
        <v>1430</v>
      </c>
      <c r="B939" s="22" t="str">
        <f>VLOOKUP(A939,'Customer Names'!A939:$E$2335,4,0)</f>
        <v>O'Leary</v>
      </c>
      <c r="C939" s="25">
        <f>VLOOKUP(A939,'Hospitalisation Details'!$A$1:$T$2344,9,0)</f>
        <v>25488</v>
      </c>
      <c r="D939" s="26">
        <f>VLOOKUP(A939,'Hospitalisation Details'!$A$1:$T$2344,10,0)</f>
        <v>53</v>
      </c>
      <c r="E939" s="26">
        <f>VLOOKUP(A939,'Hospitalisation Details'!$A$1:$T$2344,11,0)</f>
        <v>2</v>
      </c>
      <c r="F939" s="28">
        <f>VLOOKUP(A939,'Medical Examinations'!$A$1:$L$2336,2,0)</f>
        <v>23.75</v>
      </c>
      <c r="G939" s="28">
        <f>VLOOKUP(A939,'Medical Examinations'!$A$1:$L$2336,4,0)</f>
        <v>5.42</v>
      </c>
      <c r="H939" s="30" t="str">
        <f>VLOOKUP(A939,'Medical Examinations'!$A$1:$L$2336,3,0)</f>
        <v>Normal weight</v>
      </c>
      <c r="I939" s="30" t="str">
        <f>VLOOKUP(A939,'Medical Examinations'!$A$1:$L$2336,5,0)</f>
        <v>Normal</v>
      </c>
      <c r="J939" s="27" t="str">
        <f>VLOOKUP(A939,'Medical Examinations'!$A$1:$L$2336,6,0)</f>
        <v>yes</v>
      </c>
      <c r="K939" s="27" t="str">
        <f>VLOOKUP(A939,'Medical Examinations'!$A$1:$L$2336,7,0)</f>
        <v>No</v>
      </c>
      <c r="L939" s="27">
        <f>VLOOKUP(A939,'Medical Examinations'!$A$1:$L$2336,10,0)</f>
        <v>1</v>
      </c>
      <c r="M939" s="27" t="str">
        <f>VLOOKUP(A939,'Medical Examinations'!$A$1:$L$2336,12,0)</f>
        <v>No</v>
      </c>
      <c r="N939" s="27" t="str">
        <f>VLOOKUP(A939,'Medical Examinations'!$A$1:$L$2336,8,0)</f>
        <v>Yes</v>
      </c>
      <c r="O939" s="29">
        <f>VLOOKUP(A939,'Hospitalisation Details'!$A$1:$T$2344,12,0)</f>
        <v>11729.68</v>
      </c>
      <c r="P939" s="29" t="str">
        <f>VLOOKUP(A939,'Hospitalisation Details'!$A$1:$T$2344,15,0)</f>
        <v>tier - 3</v>
      </c>
      <c r="Q939" s="29" t="str">
        <f>VLOOKUP(A939,'Hospitalisation Details'!$A$1:$T$2344,18,0)</f>
        <v>tier - 1</v>
      </c>
      <c r="R939" s="29" t="str">
        <f>VLOOKUP(A939,'Hospitalisation Details'!$A$1:$T$2344,20,0)</f>
        <v>R1024</v>
      </c>
    </row>
    <row r="940" spans="1:18">
      <c r="A940" t="s">
        <v>1429</v>
      </c>
      <c r="B940" s="22" t="str">
        <f>VLOOKUP(A940,'Customer Names'!A940:$E$2335,4,0)</f>
        <v>Scoville</v>
      </c>
      <c r="C940" s="25">
        <f>VLOOKUP(A940,'Hospitalisation Details'!$A$1:$T$2344,9,0)</f>
        <v>30245</v>
      </c>
      <c r="D940" s="26">
        <f>VLOOKUP(A940,'Hospitalisation Details'!$A$1:$T$2344,10,0)</f>
        <v>40</v>
      </c>
      <c r="E940" s="26">
        <f>VLOOKUP(A940,'Hospitalisation Details'!$A$1:$T$2344,11,0)</f>
        <v>3</v>
      </c>
      <c r="F940" s="28">
        <f>VLOOKUP(A940,'Medical Examinations'!$A$1:$L$2336,2,0)</f>
        <v>35.619999999999997</v>
      </c>
      <c r="G940" s="28">
        <f>VLOOKUP(A940,'Medical Examinations'!$A$1:$L$2336,4,0)</f>
        <v>4.16</v>
      </c>
      <c r="H940" s="30" t="str">
        <f>VLOOKUP(A940,'Medical Examinations'!$A$1:$L$2336,3,0)</f>
        <v>Obesity</v>
      </c>
      <c r="I940" s="30" t="str">
        <f>VLOOKUP(A940,'Medical Examinations'!$A$1:$L$2336,5,0)</f>
        <v>Normal</v>
      </c>
      <c r="J940" s="27" t="str">
        <f>VLOOKUP(A940,'Medical Examinations'!$A$1:$L$2336,6,0)</f>
        <v>No</v>
      </c>
      <c r="K940" s="27" t="str">
        <f>VLOOKUP(A940,'Medical Examinations'!$A$1:$L$2336,7,0)</f>
        <v>No</v>
      </c>
      <c r="L940" s="27">
        <f>VLOOKUP(A940,'Medical Examinations'!$A$1:$L$2336,10,0)</f>
        <v>0</v>
      </c>
      <c r="M940" s="27" t="str">
        <f>VLOOKUP(A940,'Medical Examinations'!$A$1:$L$2336,12,0)</f>
        <v>No</v>
      </c>
      <c r="N940" s="27" t="str">
        <f>VLOOKUP(A940,'Medical Examinations'!$A$1:$L$2336,8,0)</f>
        <v>No</v>
      </c>
      <c r="O940" s="29">
        <f>VLOOKUP(A940,'Hospitalisation Details'!$A$1:$T$2344,12,0)</f>
        <v>11712.97</v>
      </c>
      <c r="P940" s="29" t="str">
        <f>VLOOKUP(A940,'Hospitalisation Details'!$A$1:$T$2344,15,0)</f>
        <v>tier - 3</v>
      </c>
      <c r="Q940" s="29" t="str">
        <f>VLOOKUP(A940,'Hospitalisation Details'!$A$1:$T$2344,18,0)</f>
        <v>tier - 2</v>
      </c>
      <c r="R940" s="29" t="str">
        <f>VLOOKUP(A940,'Hospitalisation Details'!$A$1:$T$2344,20,0)</f>
        <v>R1021</v>
      </c>
    </row>
    <row r="941" spans="1:18">
      <c r="A941" t="s">
        <v>1428</v>
      </c>
      <c r="B941" s="22" t="str">
        <f>VLOOKUP(A941,'Customer Names'!A941:$E$2335,4,0)</f>
        <v>Kaus</v>
      </c>
      <c r="C941" s="25">
        <f>VLOOKUP(A941,'Hospitalisation Details'!$A$1:$T$2344,9,0)</f>
        <v>25903</v>
      </c>
      <c r="D941" s="26">
        <f>VLOOKUP(A941,'Hospitalisation Details'!$A$1:$T$2344,10,0)</f>
        <v>52</v>
      </c>
      <c r="E941" s="26">
        <f>VLOOKUP(A941,'Hospitalisation Details'!$A$1:$T$2344,11,0)</f>
        <v>0</v>
      </c>
      <c r="F941" s="28">
        <f>VLOOKUP(A941,'Medical Examinations'!$A$1:$L$2336,2,0)</f>
        <v>30.69</v>
      </c>
      <c r="G941" s="28">
        <f>VLOOKUP(A941,'Medical Examinations'!$A$1:$L$2336,4,0)</f>
        <v>7.05</v>
      </c>
      <c r="H941" s="30" t="str">
        <f>VLOOKUP(A941,'Medical Examinations'!$A$1:$L$2336,3,0)</f>
        <v>Obesity</v>
      </c>
      <c r="I941" s="30" t="str">
        <f>VLOOKUP(A941,'Medical Examinations'!$A$1:$L$2336,5,0)</f>
        <v>Diabetes</v>
      </c>
      <c r="J941" s="27" t="str">
        <f>VLOOKUP(A941,'Medical Examinations'!$A$1:$L$2336,6,0)</f>
        <v>yes</v>
      </c>
      <c r="K941" s="27" t="str">
        <f>VLOOKUP(A941,'Medical Examinations'!$A$1:$L$2336,7,0)</f>
        <v>No</v>
      </c>
      <c r="L941" s="27">
        <f>VLOOKUP(A941,'Medical Examinations'!$A$1:$L$2336,10,0)</f>
        <v>2</v>
      </c>
      <c r="M941" s="27" t="str">
        <f>VLOOKUP(A941,'Medical Examinations'!$A$1:$L$2336,12,0)</f>
        <v>No</v>
      </c>
      <c r="N941" s="27" t="str">
        <f>VLOOKUP(A941,'Medical Examinations'!$A$1:$L$2336,8,0)</f>
        <v>No</v>
      </c>
      <c r="O941" s="29">
        <f>VLOOKUP(A941,'Hospitalisation Details'!$A$1:$T$2344,12,0)</f>
        <v>11696.52</v>
      </c>
      <c r="P941" s="29" t="str">
        <f>VLOOKUP(A941,'Hospitalisation Details'!$A$1:$T$2344,15,0)</f>
        <v>tier - 3</v>
      </c>
      <c r="Q941" s="29" t="str">
        <f>VLOOKUP(A941,'Hospitalisation Details'!$A$1:$T$2344,18,0)</f>
        <v>tier - 1</v>
      </c>
      <c r="R941" s="29" t="str">
        <f>VLOOKUP(A941,'Hospitalisation Details'!$A$1:$T$2344,20,0)</f>
        <v>R1021</v>
      </c>
    </row>
    <row r="942" spans="1:18">
      <c r="A942" t="s">
        <v>1427</v>
      </c>
      <c r="B942" s="22" t="str">
        <f>VLOOKUP(A942,'Customer Names'!A942:$E$2335,4,0)</f>
        <v>Rainey</v>
      </c>
      <c r="C942" s="25">
        <f>VLOOKUP(A942,'Hospitalisation Details'!$A$1:$T$2344,9,0)</f>
        <v>24420</v>
      </c>
      <c r="D942" s="26">
        <f>VLOOKUP(A942,'Hospitalisation Details'!$A$1:$T$2344,10,0)</f>
        <v>56</v>
      </c>
      <c r="E942" s="26">
        <f>VLOOKUP(A942,'Hospitalisation Details'!$A$1:$T$2344,11,0)</f>
        <v>1</v>
      </c>
      <c r="F942" s="28">
        <f>VLOOKUP(A942,'Medical Examinations'!$A$1:$L$2336,2,0)</f>
        <v>35.799999999999997</v>
      </c>
      <c r="G942" s="28">
        <f>VLOOKUP(A942,'Medical Examinations'!$A$1:$L$2336,4,0)</f>
        <v>5.63</v>
      </c>
      <c r="H942" s="30" t="str">
        <f>VLOOKUP(A942,'Medical Examinations'!$A$1:$L$2336,3,0)</f>
        <v>Obesity</v>
      </c>
      <c r="I942" s="30" t="str">
        <f>VLOOKUP(A942,'Medical Examinations'!$A$1:$L$2336,5,0)</f>
        <v>Normal</v>
      </c>
      <c r="J942" s="27" t="str">
        <f>VLOOKUP(A942,'Medical Examinations'!$A$1:$L$2336,6,0)</f>
        <v>yes</v>
      </c>
      <c r="K942" s="27" t="str">
        <f>VLOOKUP(A942,'Medical Examinations'!$A$1:$L$2336,7,0)</f>
        <v>No</v>
      </c>
      <c r="L942" s="27">
        <f>VLOOKUP(A942,'Medical Examinations'!$A$1:$L$2336,10,0)</f>
        <v>2</v>
      </c>
      <c r="M942" s="27" t="str">
        <f>VLOOKUP(A942,'Medical Examinations'!$A$1:$L$2336,12,0)</f>
        <v>No</v>
      </c>
      <c r="N942" s="27" t="str">
        <f>VLOOKUP(A942,'Medical Examinations'!$A$1:$L$2336,8,0)</f>
        <v>No</v>
      </c>
      <c r="O942" s="29">
        <f>VLOOKUP(A942,'Hospitalisation Details'!$A$1:$T$2344,12,0)</f>
        <v>11674.13</v>
      </c>
      <c r="P942" s="29" t="str">
        <f>VLOOKUP(A942,'Hospitalisation Details'!$A$1:$T$2344,15,0)</f>
        <v>tier - 3</v>
      </c>
      <c r="Q942" s="29" t="str">
        <f>VLOOKUP(A942,'Hospitalisation Details'!$A$1:$T$2344,18,0)</f>
        <v>tier - 1</v>
      </c>
      <c r="R942" s="29" t="str">
        <f>VLOOKUP(A942,'Hospitalisation Details'!$A$1:$T$2344,20,0)</f>
        <v>R1011</v>
      </c>
    </row>
    <row r="943" spans="1:18">
      <c r="A943" t="s">
        <v>1426</v>
      </c>
      <c r="B943" s="22" t="str">
        <f>VLOOKUP(A943,'Customer Names'!A943:$E$2335,4,0)</f>
        <v>Rasch</v>
      </c>
      <c r="C943" s="25">
        <f>VLOOKUP(A943,'Hospitalisation Details'!$A$1:$T$2344,9,0)</f>
        <v>24342</v>
      </c>
      <c r="D943" s="26">
        <f>VLOOKUP(A943,'Hospitalisation Details'!$A$1:$T$2344,10,0)</f>
        <v>56</v>
      </c>
      <c r="E943" s="26">
        <f>VLOOKUP(A943,'Hospitalisation Details'!$A$1:$T$2344,11,0)</f>
        <v>0</v>
      </c>
      <c r="F943" s="28">
        <f>VLOOKUP(A943,'Medical Examinations'!$A$1:$L$2336,2,0)</f>
        <v>28.785</v>
      </c>
      <c r="G943" s="28">
        <f>VLOOKUP(A943,'Medical Examinations'!$A$1:$L$2336,4,0)</f>
        <v>4.24</v>
      </c>
      <c r="H943" s="30" t="str">
        <f>VLOOKUP(A943,'Medical Examinations'!$A$1:$L$2336,3,0)</f>
        <v>Overweight</v>
      </c>
      <c r="I943" s="30" t="str">
        <f>VLOOKUP(A943,'Medical Examinations'!$A$1:$L$2336,5,0)</f>
        <v>Normal</v>
      </c>
      <c r="J943" s="27" t="str">
        <f>VLOOKUP(A943,'Medical Examinations'!$A$1:$L$2336,6,0)</f>
        <v>yes</v>
      </c>
      <c r="K943" s="27" t="str">
        <f>VLOOKUP(A943,'Medical Examinations'!$A$1:$L$2336,7,0)</f>
        <v>No</v>
      </c>
      <c r="L943" s="27">
        <f>VLOOKUP(A943,'Medical Examinations'!$A$1:$L$2336,10,0)</f>
        <v>2</v>
      </c>
      <c r="M943" s="27" t="str">
        <f>VLOOKUP(A943,'Medical Examinations'!$A$1:$L$2336,12,0)</f>
        <v>No</v>
      </c>
      <c r="N943" s="27" t="str">
        <f>VLOOKUP(A943,'Medical Examinations'!$A$1:$L$2336,8,0)</f>
        <v>No</v>
      </c>
      <c r="O943" s="29">
        <f>VLOOKUP(A943,'Hospitalisation Details'!$A$1:$T$2344,12,0)</f>
        <v>11658.38</v>
      </c>
      <c r="P943" s="29" t="str">
        <f>VLOOKUP(A943,'Hospitalisation Details'!$A$1:$T$2344,15,0)</f>
        <v>tier - 3</v>
      </c>
      <c r="Q943" s="29" t="str">
        <f>VLOOKUP(A943,'Hospitalisation Details'!$A$1:$T$2344,18,0)</f>
        <v>tier - 3</v>
      </c>
      <c r="R943" s="29" t="str">
        <f>VLOOKUP(A943,'Hospitalisation Details'!$A$1:$T$2344,20,0)</f>
        <v>R1024</v>
      </c>
    </row>
    <row r="944" spans="1:18">
      <c r="A944" t="s">
        <v>1425</v>
      </c>
      <c r="B944" s="22" t="str">
        <f>VLOOKUP(A944,'Customer Names'!A944:$E$2335,4,0)</f>
        <v>Plunkett</v>
      </c>
      <c r="C944" s="25">
        <f>VLOOKUP(A944,'Hospitalisation Details'!$A$1:$T$2344,9,0)</f>
        <v>24294</v>
      </c>
      <c r="D944" s="26">
        <f>VLOOKUP(A944,'Hospitalisation Details'!$A$1:$T$2344,10,0)</f>
        <v>56</v>
      </c>
      <c r="E944" s="26">
        <f>VLOOKUP(A944,'Hospitalisation Details'!$A$1:$T$2344,11,0)</f>
        <v>0</v>
      </c>
      <c r="F944" s="28">
        <f>VLOOKUP(A944,'Medical Examinations'!$A$1:$L$2336,2,0)</f>
        <v>28.594999999999999</v>
      </c>
      <c r="G944" s="28">
        <f>VLOOKUP(A944,'Medical Examinations'!$A$1:$L$2336,4,0)</f>
        <v>4.96</v>
      </c>
      <c r="H944" s="30" t="str">
        <f>VLOOKUP(A944,'Medical Examinations'!$A$1:$L$2336,3,0)</f>
        <v>Overweight</v>
      </c>
      <c r="I944" s="30" t="str">
        <f>VLOOKUP(A944,'Medical Examinations'!$A$1:$L$2336,5,0)</f>
        <v>Normal</v>
      </c>
      <c r="J944" s="27" t="str">
        <f>VLOOKUP(A944,'Medical Examinations'!$A$1:$L$2336,6,0)</f>
        <v>yes</v>
      </c>
      <c r="K944" s="27" t="str">
        <f>VLOOKUP(A944,'Medical Examinations'!$A$1:$L$2336,7,0)</f>
        <v>No</v>
      </c>
      <c r="L944" s="27">
        <f>VLOOKUP(A944,'Medical Examinations'!$A$1:$L$2336,10,0)</f>
        <v>2</v>
      </c>
      <c r="M944" s="27" t="str">
        <f>VLOOKUP(A944,'Medical Examinations'!$A$1:$L$2336,12,0)</f>
        <v>No</v>
      </c>
      <c r="N944" s="27" t="str">
        <f>VLOOKUP(A944,'Medical Examinations'!$A$1:$L$2336,8,0)</f>
        <v>No</v>
      </c>
      <c r="O944" s="29">
        <f>VLOOKUP(A944,'Hospitalisation Details'!$A$1:$T$2344,12,0)</f>
        <v>11658.12</v>
      </c>
      <c r="P944" s="29" t="str">
        <f>VLOOKUP(A944,'Hospitalisation Details'!$A$1:$T$2344,15,0)</f>
        <v>tier - 3</v>
      </c>
      <c r="Q944" s="29" t="str">
        <f>VLOOKUP(A944,'Hospitalisation Details'!$A$1:$T$2344,18,0)</f>
        <v>tier - 1</v>
      </c>
      <c r="R944" s="29" t="str">
        <f>VLOOKUP(A944,'Hospitalisation Details'!$A$1:$T$2344,20,0)</f>
        <v>R1024</v>
      </c>
    </row>
    <row r="945" spans="1:18">
      <c r="A945" t="s">
        <v>1424</v>
      </c>
      <c r="B945" s="22" t="str">
        <f>VLOOKUP(A945,'Customer Names'!A945:$E$2335,4,0)</f>
        <v>Murphy</v>
      </c>
      <c r="C945" s="25">
        <f>VLOOKUP(A945,'Hospitalisation Details'!$A$1:$T$2344,9,0)</f>
        <v>34535</v>
      </c>
      <c r="D945" s="26">
        <f>VLOOKUP(A945,'Hospitalisation Details'!$A$1:$T$2344,10,0)</f>
        <v>28</v>
      </c>
      <c r="E945" s="26">
        <f>VLOOKUP(A945,'Hospitalisation Details'!$A$1:$T$2344,11,0)</f>
        <v>0</v>
      </c>
      <c r="F945" s="28">
        <f>VLOOKUP(A945,'Medical Examinations'!$A$1:$L$2336,2,0)</f>
        <v>48.75</v>
      </c>
      <c r="G945" s="28">
        <f>VLOOKUP(A945,'Medical Examinations'!$A$1:$L$2336,4,0)</f>
        <v>4.34</v>
      </c>
      <c r="H945" s="30" t="str">
        <f>VLOOKUP(A945,'Medical Examinations'!$A$1:$L$2336,3,0)</f>
        <v>Obesity</v>
      </c>
      <c r="I945" s="30" t="str">
        <f>VLOOKUP(A945,'Medical Examinations'!$A$1:$L$2336,5,0)</f>
        <v>Normal</v>
      </c>
      <c r="J945" s="27" t="str">
        <f>VLOOKUP(A945,'Medical Examinations'!$A$1:$L$2336,6,0)</f>
        <v>No</v>
      </c>
      <c r="K945" s="27" t="str">
        <f>VLOOKUP(A945,'Medical Examinations'!$A$1:$L$2336,7,0)</f>
        <v>No</v>
      </c>
      <c r="L945" s="27">
        <f>VLOOKUP(A945,'Medical Examinations'!$A$1:$L$2336,10,0)</f>
        <v>0</v>
      </c>
      <c r="M945" s="27" t="str">
        <f>VLOOKUP(A945,'Medical Examinations'!$A$1:$L$2336,12,0)</f>
        <v>No</v>
      </c>
      <c r="N945" s="27" t="str">
        <f>VLOOKUP(A945,'Medical Examinations'!$A$1:$L$2336,8,0)</f>
        <v>No</v>
      </c>
      <c r="O945" s="29">
        <f>VLOOKUP(A945,'Hospitalisation Details'!$A$1:$T$2344,12,0)</f>
        <v>11657.81</v>
      </c>
      <c r="P945" s="29" t="str">
        <f>VLOOKUP(A945,'Hospitalisation Details'!$A$1:$T$2344,15,0)</f>
        <v>tier - 3</v>
      </c>
      <c r="Q945" s="29" t="str">
        <f>VLOOKUP(A945,'Hospitalisation Details'!$A$1:$T$2344,18,0)</f>
        <v>tier - 2</v>
      </c>
      <c r="R945" s="29" t="str">
        <f>VLOOKUP(A945,'Hospitalisation Details'!$A$1:$T$2344,20,0)</f>
        <v>R1023</v>
      </c>
    </row>
    <row r="946" spans="1:18">
      <c r="A946" t="s">
        <v>1423</v>
      </c>
      <c r="B946" s="22" t="str">
        <f>VLOOKUP(A946,'Customer Names'!A946:$E$2335,4,0)</f>
        <v>Gusmer</v>
      </c>
      <c r="C946" s="25">
        <f>VLOOKUP(A946,'Hospitalisation Details'!$A$1:$T$2344,9,0)</f>
        <v>24384</v>
      </c>
      <c r="D946" s="26">
        <f>VLOOKUP(A946,'Hospitalisation Details'!$A$1:$T$2344,10,0)</f>
        <v>56</v>
      </c>
      <c r="E946" s="26">
        <f>VLOOKUP(A946,'Hospitalisation Details'!$A$1:$T$2344,11,0)</f>
        <v>0</v>
      </c>
      <c r="F946" s="28">
        <f>VLOOKUP(A946,'Medical Examinations'!$A$1:$L$2336,2,0)</f>
        <v>28.31</v>
      </c>
      <c r="G946" s="28">
        <f>VLOOKUP(A946,'Medical Examinations'!$A$1:$L$2336,4,0)</f>
        <v>5.43</v>
      </c>
      <c r="H946" s="30" t="str">
        <f>VLOOKUP(A946,'Medical Examinations'!$A$1:$L$2336,3,0)</f>
        <v>Overweight</v>
      </c>
      <c r="I946" s="30" t="str">
        <f>VLOOKUP(A946,'Medical Examinations'!$A$1:$L$2336,5,0)</f>
        <v>Normal</v>
      </c>
      <c r="J946" s="27" t="str">
        <f>VLOOKUP(A946,'Medical Examinations'!$A$1:$L$2336,6,0)</f>
        <v>yes</v>
      </c>
      <c r="K946" s="27" t="str">
        <f>VLOOKUP(A946,'Medical Examinations'!$A$1:$L$2336,7,0)</f>
        <v>No</v>
      </c>
      <c r="L946" s="27">
        <f>VLOOKUP(A946,'Medical Examinations'!$A$1:$L$2336,10,0)</f>
        <v>2</v>
      </c>
      <c r="M946" s="27" t="str">
        <f>VLOOKUP(A946,'Medical Examinations'!$A$1:$L$2336,12,0)</f>
        <v>No</v>
      </c>
      <c r="N946" s="27" t="str">
        <f>VLOOKUP(A946,'Medical Examinations'!$A$1:$L$2336,8,0)</f>
        <v>No</v>
      </c>
      <c r="O946" s="29">
        <f>VLOOKUP(A946,'Hospitalisation Details'!$A$1:$T$2344,12,0)</f>
        <v>11657.72</v>
      </c>
      <c r="P946" s="29" t="str">
        <f>VLOOKUP(A946,'Hospitalisation Details'!$A$1:$T$2344,15,0)</f>
        <v>tier - 3</v>
      </c>
      <c r="Q946" s="29" t="str">
        <f>VLOOKUP(A946,'Hospitalisation Details'!$A$1:$T$2344,18,0)</f>
        <v>tier - 2</v>
      </c>
      <c r="R946" s="29" t="str">
        <f>VLOOKUP(A946,'Hospitalisation Details'!$A$1:$T$2344,20,0)</f>
        <v>R1024</v>
      </c>
    </row>
    <row r="947" spans="1:18">
      <c r="A947" t="s">
        <v>1422</v>
      </c>
      <c r="B947" s="22" t="str">
        <f>VLOOKUP(A947,'Customer Names'!A947:$E$2335,4,0)</f>
        <v>Loftus</v>
      </c>
      <c r="C947" s="25">
        <f>VLOOKUP(A947,'Hospitalisation Details'!$A$1:$T$2344,9,0)</f>
        <v>31610</v>
      </c>
      <c r="D947" s="26">
        <f>VLOOKUP(A947,'Hospitalisation Details'!$A$1:$T$2344,10,0)</f>
        <v>36</v>
      </c>
      <c r="E947" s="26">
        <f>VLOOKUP(A947,'Hospitalisation Details'!$A$1:$T$2344,11,0)</f>
        <v>3</v>
      </c>
      <c r="F947" s="28">
        <f>VLOOKUP(A947,'Medical Examinations'!$A$1:$L$2336,2,0)</f>
        <v>38.39</v>
      </c>
      <c r="G947" s="28">
        <f>VLOOKUP(A947,'Medical Examinations'!$A$1:$L$2336,4,0)</f>
        <v>8.33</v>
      </c>
      <c r="H947" s="30" t="str">
        <f>VLOOKUP(A947,'Medical Examinations'!$A$1:$L$2336,3,0)</f>
        <v>Obesity</v>
      </c>
      <c r="I947" s="30" t="str">
        <f>VLOOKUP(A947,'Medical Examinations'!$A$1:$L$2336,5,0)</f>
        <v>Diabetes</v>
      </c>
      <c r="J947" s="27" t="str">
        <f>VLOOKUP(A947,'Medical Examinations'!$A$1:$L$2336,6,0)</f>
        <v>yes</v>
      </c>
      <c r="K947" s="27" t="str">
        <f>VLOOKUP(A947,'Medical Examinations'!$A$1:$L$2336,7,0)</f>
        <v>No</v>
      </c>
      <c r="L947" s="27">
        <f>VLOOKUP(A947,'Medical Examinations'!$A$1:$L$2336,10,0)</f>
        <v>1</v>
      </c>
      <c r="M947" s="27" t="str">
        <f>VLOOKUP(A947,'Medical Examinations'!$A$1:$L$2336,12,0)</f>
        <v>No</v>
      </c>
      <c r="N947" s="27" t="str">
        <f>VLOOKUP(A947,'Medical Examinations'!$A$1:$L$2336,8,0)</f>
        <v>No</v>
      </c>
      <c r="O947" s="29">
        <f>VLOOKUP(A947,'Hospitalisation Details'!$A$1:$T$2344,12,0)</f>
        <v>11625.11</v>
      </c>
      <c r="P947" s="29" t="str">
        <f>VLOOKUP(A947,'Hospitalisation Details'!$A$1:$T$2344,15,0)</f>
        <v>tier - 3</v>
      </c>
      <c r="Q947" s="29" t="str">
        <f>VLOOKUP(A947,'Hospitalisation Details'!$A$1:$T$2344,18,0)</f>
        <v>tier - 3</v>
      </c>
      <c r="R947" s="29" t="str">
        <f>VLOOKUP(A947,'Hospitalisation Details'!$A$1:$T$2344,20,0)</f>
        <v>R1022</v>
      </c>
    </row>
    <row r="948" spans="1:18">
      <c r="A948" t="s">
        <v>1421</v>
      </c>
      <c r="B948" s="22" t="str">
        <f>VLOOKUP(A948,'Customer Names'!A948:$E$2335,4,0)</f>
        <v>Scott</v>
      </c>
      <c r="C948" s="25">
        <f>VLOOKUP(A948,'Hospitalisation Details'!$A$1:$T$2344,9,0)</f>
        <v>23548</v>
      </c>
      <c r="D948" s="26">
        <f>VLOOKUP(A948,'Hospitalisation Details'!$A$1:$T$2344,10,0)</f>
        <v>58</v>
      </c>
      <c r="E948" s="26">
        <f>VLOOKUP(A948,'Hospitalisation Details'!$A$1:$T$2344,11,0)</f>
        <v>0</v>
      </c>
      <c r="F948" s="28">
        <f>VLOOKUP(A948,'Medical Examinations'!$A$1:$L$2336,2,0)</f>
        <v>25.87</v>
      </c>
      <c r="G948" s="28">
        <f>VLOOKUP(A948,'Medical Examinations'!$A$1:$L$2336,4,0)</f>
        <v>5.63</v>
      </c>
      <c r="H948" s="30" t="str">
        <f>VLOOKUP(A948,'Medical Examinations'!$A$1:$L$2336,3,0)</f>
        <v>Overweight</v>
      </c>
      <c r="I948" s="30" t="str">
        <f>VLOOKUP(A948,'Medical Examinations'!$A$1:$L$2336,5,0)</f>
        <v>Normal</v>
      </c>
      <c r="J948" s="27" t="str">
        <f>VLOOKUP(A948,'Medical Examinations'!$A$1:$L$2336,6,0)</f>
        <v>yes</v>
      </c>
      <c r="K948" s="27" t="str">
        <f>VLOOKUP(A948,'Medical Examinations'!$A$1:$L$2336,7,0)</f>
        <v>No</v>
      </c>
      <c r="L948" s="27">
        <f>VLOOKUP(A948,'Medical Examinations'!$A$1:$L$2336,10,0)</f>
        <v>1</v>
      </c>
      <c r="M948" s="27" t="str">
        <f>VLOOKUP(A948,'Medical Examinations'!$A$1:$L$2336,12,0)</f>
        <v>No</v>
      </c>
      <c r="N948" s="27" t="str">
        <f>VLOOKUP(A948,'Medical Examinations'!$A$1:$L$2336,8,0)</f>
        <v>No</v>
      </c>
      <c r="O948" s="29">
        <f>VLOOKUP(A948,'Hospitalisation Details'!$A$1:$T$2344,12,0)</f>
        <v>11602.75</v>
      </c>
      <c r="P948" s="29" t="str">
        <f>VLOOKUP(A948,'Hospitalisation Details'!$A$1:$T$2344,15,0)</f>
        <v>tier - 3</v>
      </c>
      <c r="Q948" s="29" t="str">
        <f>VLOOKUP(A948,'Hospitalisation Details'!$A$1:$T$2344,18,0)</f>
        <v>tier - 1</v>
      </c>
      <c r="R948" s="29" t="str">
        <f>VLOOKUP(A948,'Hospitalisation Details'!$A$1:$T$2344,20,0)</f>
        <v>R1020</v>
      </c>
    </row>
    <row r="949" spans="1:18">
      <c r="A949" t="s">
        <v>1420</v>
      </c>
      <c r="B949" s="22" t="str">
        <f>VLOOKUP(A949,'Customer Names'!A949:$E$2335,4,0)</f>
        <v>Alvarez</v>
      </c>
      <c r="C949" s="25">
        <f>VLOOKUP(A949,'Hospitalisation Details'!$A$1:$T$2344,9,0)</f>
        <v>24052</v>
      </c>
      <c r="D949" s="26">
        <f>VLOOKUP(A949,'Hospitalisation Details'!$A$1:$T$2344,10,0)</f>
        <v>57</v>
      </c>
      <c r="E949" s="26">
        <f>VLOOKUP(A949,'Hospitalisation Details'!$A$1:$T$2344,11,0)</f>
        <v>1</v>
      </c>
      <c r="F949" s="28">
        <f>VLOOKUP(A949,'Medical Examinations'!$A$1:$L$2336,2,0)</f>
        <v>43.7</v>
      </c>
      <c r="G949" s="28">
        <f>VLOOKUP(A949,'Medical Examinations'!$A$1:$L$2336,4,0)</f>
        <v>7.23</v>
      </c>
      <c r="H949" s="30" t="str">
        <f>VLOOKUP(A949,'Medical Examinations'!$A$1:$L$2336,3,0)</f>
        <v>Obesity</v>
      </c>
      <c r="I949" s="30" t="str">
        <f>VLOOKUP(A949,'Medical Examinations'!$A$1:$L$2336,5,0)</f>
        <v>Diabetes</v>
      </c>
      <c r="J949" s="27" t="str">
        <f>VLOOKUP(A949,'Medical Examinations'!$A$1:$L$2336,6,0)</f>
        <v>No</v>
      </c>
      <c r="K949" s="27" t="str">
        <f>VLOOKUP(A949,'Medical Examinations'!$A$1:$L$2336,7,0)</f>
        <v>No</v>
      </c>
      <c r="L949" s="27">
        <f>VLOOKUP(A949,'Medical Examinations'!$A$1:$L$2336,10,0)</f>
        <v>0</v>
      </c>
      <c r="M949" s="27" t="str">
        <f>VLOOKUP(A949,'Medical Examinations'!$A$1:$L$2336,12,0)</f>
        <v>No</v>
      </c>
      <c r="N949" s="27" t="str">
        <f>VLOOKUP(A949,'Medical Examinations'!$A$1:$L$2336,8,0)</f>
        <v>No</v>
      </c>
      <c r="O949" s="29">
        <f>VLOOKUP(A949,'Hospitalisation Details'!$A$1:$T$2344,12,0)</f>
        <v>11576.13</v>
      </c>
      <c r="P949" s="29" t="str">
        <f>VLOOKUP(A949,'Hospitalisation Details'!$A$1:$T$2344,15,0)</f>
        <v>tier - 3</v>
      </c>
      <c r="Q949" s="29" t="str">
        <f>VLOOKUP(A949,'Hospitalisation Details'!$A$1:$T$2344,18,0)</f>
        <v>tier - 3</v>
      </c>
      <c r="R949" s="29" t="str">
        <f>VLOOKUP(A949,'Hospitalisation Details'!$A$1:$T$2344,20,0)</f>
        <v>R1011</v>
      </c>
    </row>
    <row r="950" spans="1:18">
      <c r="A950" t="s">
        <v>1419</v>
      </c>
      <c r="B950" s="22" t="str">
        <f>VLOOKUP(A950,'Customer Names'!A950:$E$2335,4,0)</f>
        <v>Petersson</v>
      </c>
      <c r="C950" s="25">
        <f>VLOOKUP(A950,'Hospitalisation Details'!$A$1:$T$2344,9,0)</f>
        <v>24101</v>
      </c>
      <c r="D950" s="26">
        <f>VLOOKUP(A950,'Hospitalisation Details'!$A$1:$T$2344,10,0)</f>
        <v>57</v>
      </c>
      <c r="E950" s="26">
        <f>VLOOKUP(A950,'Hospitalisation Details'!$A$1:$T$2344,11,0)</f>
        <v>0</v>
      </c>
      <c r="F950" s="28">
        <f>VLOOKUP(A950,'Medical Examinations'!$A$1:$L$2336,2,0)</f>
        <v>40.945</v>
      </c>
      <c r="G950" s="28">
        <f>VLOOKUP(A950,'Medical Examinations'!$A$1:$L$2336,4,0)</f>
        <v>10.57</v>
      </c>
      <c r="H950" s="30" t="str">
        <f>VLOOKUP(A950,'Medical Examinations'!$A$1:$L$2336,3,0)</f>
        <v>Obesity</v>
      </c>
      <c r="I950" s="30" t="str">
        <f>VLOOKUP(A950,'Medical Examinations'!$A$1:$L$2336,5,0)</f>
        <v>Diabetes</v>
      </c>
      <c r="J950" s="27" t="str">
        <f>VLOOKUP(A950,'Medical Examinations'!$A$1:$L$2336,6,0)</f>
        <v>No</v>
      </c>
      <c r="K950" s="27" t="str">
        <f>VLOOKUP(A950,'Medical Examinations'!$A$1:$L$2336,7,0)</f>
        <v>No</v>
      </c>
      <c r="L950" s="27">
        <f>VLOOKUP(A950,'Medical Examinations'!$A$1:$L$2336,10,0)</f>
        <v>0</v>
      </c>
      <c r="M950" s="27" t="str">
        <f>VLOOKUP(A950,'Medical Examinations'!$A$1:$L$2336,12,0)</f>
        <v>No</v>
      </c>
      <c r="N950" s="27" t="str">
        <f>VLOOKUP(A950,'Medical Examinations'!$A$1:$L$2336,8,0)</f>
        <v>No</v>
      </c>
      <c r="O950" s="29">
        <f>VLOOKUP(A950,'Hospitalisation Details'!$A$1:$T$2344,12,0)</f>
        <v>11566.3</v>
      </c>
      <c r="P950" s="29" t="str">
        <f>VLOOKUP(A950,'Hospitalisation Details'!$A$1:$T$2344,15,0)</f>
        <v>tier - 3</v>
      </c>
      <c r="Q950" s="29" t="str">
        <f>VLOOKUP(A950,'Hospitalisation Details'!$A$1:$T$2344,18,0)</f>
        <v>tier - 3</v>
      </c>
      <c r="R950" s="29" t="str">
        <f>VLOOKUP(A950,'Hospitalisation Details'!$A$1:$T$2344,20,0)</f>
        <v>R1016</v>
      </c>
    </row>
    <row r="951" spans="1:18">
      <c r="A951" t="s">
        <v>1418</v>
      </c>
      <c r="B951" s="22" t="str">
        <f>VLOOKUP(A951,'Customer Names'!A951:$E$2335,4,0)</f>
        <v>Liaw</v>
      </c>
      <c r="C951" s="25">
        <f>VLOOKUP(A951,'Hospitalisation Details'!$A$1:$T$2344,9,0)</f>
        <v>24042</v>
      </c>
      <c r="D951" s="26">
        <f>VLOOKUP(A951,'Hospitalisation Details'!$A$1:$T$2344,10,0)</f>
        <v>57</v>
      </c>
      <c r="E951" s="26">
        <f>VLOOKUP(A951,'Hospitalisation Details'!$A$1:$T$2344,11,0)</f>
        <v>1</v>
      </c>
      <c r="F951" s="28">
        <f>VLOOKUP(A951,'Medical Examinations'!$A$1:$L$2336,2,0)</f>
        <v>27.94</v>
      </c>
      <c r="G951" s="28">
        <f>VLOOKUP(A951,'Medical Examinations'!$A$1:$L$2336,4,0)</f>
        <v>7.92</v>
      </c>
      <c r="H951" s="30" t="str">
        <f>VLOOKUP(A951,'Medical Examinations'!$A$1:$L$2336,3,0)</f>
        <v>Overweight</v>
      </c>
      <c r="I951" s="30" t="str">
        <f>VLOOKUP(A951,'Medical Examinations'!$A$1:$L$2336,5,0)</f>
        <v>Diabetes</v>
      </c>
      <c r="J951" s="27" t="str">
        <f>VLOOKUP(A951,'Medical Examinations'!$A$1:$L$2336,6,0)</f>
        <v>No</v>
      </c>
      <c r="K951" s="27" t="str">
        <f>VLOOKUP(A951,'Medical Examinations'!$A$1:$L$2336,7,0)</f>
        <v>No</v>
      </c>
      <c r="L951" s="27">
        <f>VLOOKUP(A951,'Medical Examinations'!$A$1:$L$2336,10,0)</f>
        <v>0</v>
      </c>
      <c r="M951" s="27" t="str">
        <f>VLOOKUP(A951,'Medical Examinations'!$A$1:$L$2336,12,0)</f>
        <v>No</v>
      </c>
      <c r="N951" s="27" t="str">
        <f>VLOOKUP(A951,'Medical Examinations'!$A$1:$L$2336,8,0)</f>
        <v>No</v>
      </c>
      <c r="O951" s="29">
        <f>VLOOKUP(A951,'Hospitalisation Details'!$A$1:$T$2344,12,0)</f>
        <v>11554.22</v>
      </c>
      <c r="P951" s="29" t="str">
        <f>VLOOKUP(A951,'Hospitalisation Details'!$A$1:$T$2344,15,0)</f>
        <v>tier - 3</v>
      </c>
      <c r="Q951" s="29" t="str">
        <f>VLOOKUP(A951,'Hospitalisation Details'!$A$1:$T$2344,18,0)</f>
        <v>tier - 1</v>
      </c>
      <c r="R951" s="29" t="str">
        <f>VLOOKUP(A951,'Hospitalisation Details'!$A$1:$T$2344,20,0)</f>
        <v>R1013</v>
      </c>
    </row>
    <row r="952" spans="1:18">
      <c r="A952" t="s">
        <v>1417</v>
      </c>
      <c r="B952" s="22" t="str">
        <f>VLOOKUP(A952,'Customer Names'!A952:$E$2335,4,0)</f>
        <v>Tripaldi</v>
      </c>
      <c r="C952" s="25">
        <f>VLOOKUP(A952,'Hospitalisation Details'!$A$1:$T$2344,9,0)</f>
        <v>26868</v>
      </c>
      <c r="D952" s="26">
        <f>VLOOKUP(A952,'Hospitalisation Details'!$A$1:$T$2344,10,0)</f>
        <v>49</v>
      </c>
      <c r="E952" s="26">
        <f>VLOOKUP(A952,'Hospitalisation Details'!$A$1:$T$2344,11,0)</f>
        <v>5</v>
      </c>
      <c r="F952" s="28">
        <f>VLOOKUP(A952,'Medical Examinations'!$A$1:$L$2336,2,0)</f>
        <v>31.9</v>
      </c>
      <c r="G952" s="28">
        <f>VLOOKUP(A952,'Medical Examinations'!$A$1:$L$2336,4,0)</f>
        <v>10.119999999999999</v>
      </c>
      <c r="H952" s="30" t="str">
        <f>VLOOKUP(A952,'Medical Examinations'!$A$1:$L$2336,3,0)</f>
        <v>Obesity</v>
      </c>
      <c r="I952" s="30" t="str">
        <f>VLOOKUP(A952,'Medical Examinations'!$A$1:$L$2336,5,0)</f>
        <v>Diabetes</v>
      </c>
      <c r="J952" s="27" t="str">
        <f>VLOOKUP(A952,'Medical Examinations'!$A$1:$L$2336,6,0)</f>
        <v>No</v>
      </c>
      <c r="K952" s="27" t="str">
        <f>VLOOKUP(A952,'Medical Examinations'!$A$1:$L$2336,7,0)</f>
        <v>No</v>
      </c>
      <c r="L952" s="27">
        <f>VLOOKUP(A952,'Medical Examinations'!$A$1:$L$2336,10,0)</f>
        <v>2</v>
      </c>
      <c r="M952" s="27" t="str">
        <f>VLOOKUP(A952,'Medical Examinations'!$A$1:$L$2336,12,0)</f>
        <v>No</v>
      </c>
      <c r="N952" s="27" t="str">
        <f>VLOOKUP(A952,'Medical Examinations'!$A$1:$L$2336,8,0)</f>
        <v>No</v>
      </c>
      <c r="O952" s="29">
        <f>VLOOKUP(A952,'Hospitalisation Details'!$A$1:$T$2344,12,0)</f>
        <v>11552.9</v>
      </c>
      <c r="P952" s="29" t="str">
        <f>VLOOKUP(A952,'Hospitalisation Details'!$A$1:$T$2344,15,0)</f>
        <v>tier - 3</v>
      </c>
      <c r="Q952" s="29" t="str">
        <f>VLOOKUP(A952,'Hospitalisation Details'!$A$1:$T$2344,18,0)</f>
        <v>tier - 2</v>
      </c>
      <c r="R952" s="29" t="str">
        <f>VLOOKUP(A952,'Hospitalisation Details'!$A$1:$T$2344,20,0)</f>
        <v>R1011</v>
      </c>
    </row>
    <row r="953" spans="1:18">
      <c r="A953" t="s">
        <v>1416</v>
      </c>
      <c r="B953" s="22" t="str">
        <f>VLOOKUP(A953,'Customer Names'!A953:$E$2335,4,0)</f>
        <v>Kelley</v>
      </c>
      <c r="C953" s="25">
        <f>VLOOKUP(A953,'Hospitalisation Details'!$A$1:$T$2344,9,0)</f>
        <v>26268</v>
      </c>
      <c r="D953" s="26">
        <f>VLOOKUP(A953,'Hospitalisation Details'!$A$1:$T$2344,10,0)</f>
        <v>51</v>
      </c>
      <c r="E953" s="26">
        <f>VLOOKUP(A953,'Hospitalisation Details'!$A$1:$T$2344,11,0)</f>
        <v>0</v>
      </c>
      <c r="F953" s="28">
        <f>VLOOKUP(A953,'Medical Examinations'!$A$1:$L$2336,2,0)</f>
        <v>31.64</v>
      </c>
      <c r="G953" s="28">
        <f>VLOOKUP(A953,'Medical Examinations'!$A$1:$L$2336,4,0)</f>
        <v>7.91</v>
      </c>
      <c r="H953" s="30" t="str">
        <f>VLOOKUP(A953,'Medical Examinations'!$A$1:$L$2336,3,0)</f>
        <v>Obesity</v>
      </c>
      <c r="I953" s="30" t="str">
        <f>VLOOKUP(A953,'Medical Examinations'!$A$1:$L$2336,5,0)</f>
        <v>Diabetes</v>
      </c>
      <c r="J953" s="27" t="str">
        <f>VLOOKUP(A953,'Medical Examinations'!$A$1:$L$2336,6,0)</f>
        <v>No</v>
      </c>
      <c r="K953" s="27" t="str">
        <f>VLOOKUP(A953,'Medical Examinations'!$A$1:$L$2336,7,0)</f>
        <v>No</v>
      </c>
      <c r="L953" s="27">
        <f>VLOOKUP(A953,'Medical Examinations'!$A$1:$L$2336,10,0)</f>
        <v>0</v>
      </c>
      <c r="M953" s="27" t="str">
        <f>VLOOKUP(A953,'Medical Examinations'!$A$1:$L$2336,12,0)</f>
        <v>No</v>
      </c>
      <c r="N953" s="27" t="str">
        <f>VLOOKUP(A953,'Medical Examinations'!$A$1:$L$2336,8,0)</f>
        <v>No</v>
      </c>
      <c r="O953" s="29">
        <f>VLOOKUP(A953,'Hospitalisation Details'!$A$1:$T$2344,12,0)</f>
        <v>11540.25</v>
      </c>
      <c r="P953" s="29" t="str">
        <f>VLOOKUP(A953,'Hospitalisation Details'!$A$1:$T$2344,15,0)</f>
        <v>tier - 3</v>
      </c>
      <c r="Q953" s="29" t="str">
        <f>VLOOKUP(A953,'Hospitalisation Details'!$A$1:$T$2344,18,0)</f>
        <v>tier - 1</v>
      </c>
      <c r="R953" s="29" t="str">
        <f>VLOOKUP(A953,'Hospitalisation Details'!$A$1:$T$2344,20,0)</f>
        <v>R1012</v>
      </c>
    </row>
    <row r="954" spans="1:18">
      <c r="A954" t="s">
        <v>1415</v>
      </c>
      <c r="B954" s="22" t="str">
        <f>VLOOKUP(A954,'Customer Names'!A954:$E$2335,4,0)</f>
        <v>Endara</v>
      </c>
      <c r="C954" s="25">
        <f>VLOOKUP(A954,'Hospitalisation Details'!$A$1:$T$2344,9,0)</f>
        <v>25156</v>
      </c>
      <c r="D954" s="26">
        <f>VLOOKUP(A954,'Hospitalisation Details'!$A$1:$T$2344,10,0)</f>
        <v>54</v>
      </c>
      <c r="E954" s="26">
        <f>VLOOKUP(A954,'Hospitalisation Details'!$A$1:$T$2344,11,0)</f>
        <v>2</v>
      </c>
      <c r="F954" s="28">
        <f>VLOOKUP(A954,'Medical Examinations'!$A$1:$L$2336,2,0)</f>
        <v>46.7</v>
      </c>
      <c r="G954" s="28">
        <f>VLOOKUP(A954,'Medical Examinations'!$A$1:$L$2336,4,0)</f>
        <v>10.9</v>
      </c>
      <c r="H954" s="30" t="str">
        <f>VLOOKUP(A954,'Medical Examinations'!$A$1:$L$2336,3,0)</f>
        <v>Obesity</v>
      </c>
      <c r="I954" s="30" t="str">
        <f>VLOOKUP(A954,'Medical Examinations'!$A$1:$L$2336,5,0)</f>
        <v>Diabetes</v>
      </c>
      <c r="J954" s="27" t="str">
        <f>VLOOKUP(A954,'Medical Examinations'!$A$1:$L$2336,6,0)</f>
        <v>No</v>
      </c>
      <c r="K954" s="27" t="str">
        <f>VLOOKUP(A954,'Medical Examinations'!$A$1:$L$2336,7,0)</f>
        <v>No</v>
      </c>
      <c r="L954" s="27">
        <f>VLOOKUP(A954,'Medical Examinations'!$A$1:$L$2336,10,0)</f>
        <v>0</v>
      </c>
      <c r="M954" s="27" t="str">
        <f>VLOOKUP(A954,'Medical Examinations'!$A$1:$L$2336,12,0)</f>
        <v>No</v>
      </c>
      <c r="N954" s="27" t="str">
        <f>VLOOKUP(A954,'Medical Examinations'!$A$1:$L$2336,8,0)</f>
        <v>No</v>
      </c>
      <c r="O954" s="29">
        <f>VLOOKUP(A954,'Hospitalisation Details'!$A$1:$T$2344,12,0)</f>
        <v>11538.42</v>
      </c>
      <c r="P954" s="29" t="str">
        <f>VLOOKUP(A954,'Hospitalisation Details'!$A$1:$T$2344,15,0)</f>
        <v>tier - 3</v>
      </c>
      <c r="Q954" s="29" t="str">
        <f>VLOOKUP(A954,'Hospitalisation Details'!$A$1:$T$2344,18,0)</f>
        <v>tier - 1</v>
      </c>
      <c r="R954" s="29" t="str">
        <f>VLOOKUP(A954,'Hospitalisation Details'!$A$1:$T$2344,20,0)</f>
        <v>R1011</v>
      </c>
    </row>
    <row r="955" spans="1:18">
      <c r="A955" t="s">
        <v>1414</v>
      </c>
      <c r="B955" s="22" t="str">
        <f>VLOOKUP(A955,'Customer Names'!A955:$E$2335,4,0)</f>
        <v>Valle</v>
      </c>
      <c r="C955" s="25">
        <f>VLOOKUP(A955,'Hospitalisation Details'!$A$1:$T$2344,9,0)</f>
        <v>24018</v>
      </c>
      <c r="D955" s="26">
        <f>VLOOKUP(A955,'Hospitalisation Details'!$A$1:$T$2344,10,0)</f>
        <v>57</v>
      </c>
      <c r="E955" s="26">
        <f>VLOOKUP(A955,'Hospitalisation Details'!$A$1:$T$2344,11,0)</f>
        <v>0</v>
      </c>
      <c r="F955" s="28">
        <f>VLOOKUP(A955,'Medical Examinations'!$A$1:$L$2336,2,0)</f>
        <v>18.335000000000001</v>
      </c>
      <c r="G955" s="28">
        <f>VLOOKUP(A955,'Medical Examinations'!$A$1:$L$2336,4,0)</f>
        <v>11.83</v>
      </c>
      <c r="H955" s="30" t="str">
        <f>VLOOKUP(A955,'Medical Examinations'!$A$1:$L$2336,3,0)</f>
        <v>Underweight</v>
      </c>
      <c r="I955" s="30" t="str">
        <f>VLOOKUP(A955,'Medical Examinations'!$A$1:$L$2336,5,0)</f>
        <v>Diabetes</v>
      </c>
      <c r="J955" s="27" t="str">
        <f>VLOOKUP(A955,'Medical Examinations'!$A$1:$L$2336,6,0)</f>
        <v>No</v>
      </c>
      <c r="K955" s="27" t="str">
        <f>VLOOKUP(A955,'Medical Examinations'!$A$1:$L$2336,7,0)</f>
        <v>No</v>
      </c>
      <c r="L955" s="27">
        <f>VLOOKUP(A955,'Medical Examinations'!$A$1:$L$2336,10,0)</f>
        <v>0</v>
      </c>
      <c r="M955" s="27" t="str">
        <f>VLOOKUP(A955,'Medical Examinations'!$A$1:$L$2336,12,0)</f>
        <v>No</v>
      </c>
      <c r="N955" s="27" t="str">
        <f>VLOOKUP(A955,'Medical Examinations'!$A$1:$L$2336,8,0)</f>
        <v>No</v>
      </c>
      <c r="O955" s="29">
        <f>VLOOKUP(A955,'Hospitalisation Details'!$A$1:$T$2344,12,0)</f>
        <v>11534.87</v>
      </c>
      <c r="P955" s="29" t="str">
        <f>VLOOKUP(A955,'Hospitalisation Details'!$A$1:$T$2344,15,0)</f>
        <v>tier - 3</v>
      </c>
      <c r="Q955" s="29" t="str">
        <f>VLOOKUP(A955,'Hospitalisation Details'!$A$1:$T$2344,18,0)</f>
        <v>tier - 1</v>
      </c>
      <c r="R955" s="29" t="str">
        <f>VLOOKUP(A955,'Hospitalisation Details'!$A$1:$T$2344,20,0)</f>
        <v>R1017</v>
      </c>
    </row>
    <row r="956" spans="1:18">
      <c r="A956" t="s">
        <v>1413</v>
      </c>
      <c r="B956" s="22" t="str">
        <f>VLOOKUP(A956,'Customer Names'!A956:$E$2335,4,0)</f>
        <v>Germain</v>
      </c>
      <c r="C956" s="25">
        <f>VLOOKUP(A956,'Hospitalisation Details'!$A$1:$T$2344,9,0)</f>
        <v>25772</v>
      </c>
      <c r="D956" s="26">
        <f>VLOOKUP(A956,'Hospitalisation Details'!$A$1:$T$2344,10,0)</f>
        <v>52</v>
      </c>
      <c r="E956" s="26">
        <f>VLOOKUP(A956,'Hospitalisation Details'!$A$1:$T$2344,11,0)</f>
        <v>0</v>
      </c>
      <c r="F956" s="28">
        <f>VLOOKUP(A956,'Medical Examinations'!$A$1:$L$2336,2,0)</f>
        <v>31.24</v>
      </c>
      <c r="G956" s="28">
        <f>VLOOKUP(A956,'Medical Examinations'!$A$1:$L$2336,4,0)</f>
        <v>7.42</v>
      </c>
      <c r="H956" s="30" t="str">
        <f>VLOOKUP(A956,'Medical Examinations'!$A$1:$L$2336,3,0)</f>
        <v>Obesity</v>
      </c>
      <c r="I956" s="30" t="str">
        <f>VLOOKUP(A956,'Medical Examinations'!$A$1:$L$2336,5,0)</f>
        <v>Diabetes</v>
      </c>
      <c r="J956" s="27" t="str">
        <f>VLOOKUP(A956,'Medical Examinations'!$A$1:$L$2336,6,0)</f>
        <v>yes</v>
      </c>
      <c r="K956" s="27" t="str">
        <f>VLOOKUP(A956,'Medical Examinations'!$A$1:$L$2336,7,0)</f>
        <v>No</v>
      </c>
      <c r="L956" s="27">
        <f>VLOOKUP(A956,'Medical Examinations'!$A$1:$L$2336,10,0)</f>
        <v>2</v>
      </c>
      <c r="M956" s="27" t="str">
        <f>VLOOKUP(A956,'Medical Examinations'!$A$1:$L$2336,12,0)</f>
        <v>No</v>
      </c>
      <c r="N956" s="27" t="str">
        <f>VLOOKUP(A956,'Medical Examinations'!$A$1:$L$2336,8,0)</f>
        <v>No</v>
      </c>
      <c r="O956" s="29">
        <f>VLOOKUP(A956,'Hospitalisation Details'!$A$1:$T$2344,12,0)</f>
        <v>11530.12</v>
      </c>
      <c r="P956" s="29" t="str">
        <f>VLOOKUP(A956,'Hospitalisation Details'!$A$1:$T$2344,15,0)</f>
        <v>tier - 3</v>
      </c>
      <c r="Q956" s="29" t="str">
        <f>VLOOKUP(A956,'Hospitalisation Details'!$A$1:$T$2344,18,0)</f>
        <v>tier - 1</v>
      </c>
      <c r="R956" s="29" t="str">
        <f>VLOOKUP(A956,'Hospitalisation Details'!$A$1:$T$2344,20,0)</f>
        <v>R1012</v>
      </c>
    </row>
    <row r="957" spans="1:18">
      <c r="A957" t="s">
        <v>1412</v>
      </c>
      <c r="B957" s="22" t="str">
        <f>VLOOKUP(A957,'Customer Names'!A957:$E$2335,4,0)</f>
        <v>Finecey</v>
      </c>
      <c r="C957" s="25">
        <f>VLOOKUP(A957,'Hospitalisation Details'!$A$1:$T$2344,9,0)</f>
        <v>32306</v>
      </c>
      <c r="D957" s="26">
        <f>VLOOKUP(A957,'Hospitalisation Details'!$A$1:$T$2344,10,0)</f>
        <v>34</v>
      </c>
      <c r="E957" s="26">
        <f>VLOOKUP(A957,'Hospitalisation Details'!$A$1:$T$2344,11,0)</f>
        <v>3</v>
      </c>
      <c r="F957" s="28">
        <f>VLOOKUP(A957,'Medical Examinations'!$A$1:$L$2336,2,0)</f>
        <v>39.22</v>
      </c>
      <c r="G957" s="28">
        <f>VLOOKUP(A957,'Medical Examinations'!$A$1:$L$2336,4,0)</f>
        <v>5.62</v>
      </c>
      <c r="H957" s="30" t="str">
        <f>VLOOKUP(A957,'Medical Examinations'!$A$1:$L$2336,3,0)</f>
        <v>Obesity</v>
      </c>
      <c r="I957" s="30" t="str">
        <f>VLOOKUP(A957,'Medical Examinations'!$A$1:$L$2336,5,0)</f>
        <v>Normal</v>
      </c>
      <c r="J957" s="27" t="str">
        <f>VLOOKUP(A957,'Medical Examinations'!$A$1:$L$2336,6,0)</f>
        <v>yes</v>
      </c>
      <c r="K957" s="27" t="str">
        <f>VLOOKUP(A957,'Medical Examinations'!$A$1:$L$2336,7,0)</f>
        <v>No</v>
      </c>
      <c r="L957" s="27">
        <f>VLOOKUP(A957,'Medical Examinations'!$A$1:$L$2336,10,0)</f>
        <v>1</v>
      </c>
      <c r="M957" s="27" t="str">
        <f>VLOOKUP(A957,'Medical Examinations'!$A$1:$L$2336,12,0)</f>
        <v>No</v>
      </c>
      <c r="N957" s="27" t="str">
        <f>VLOOKUP(A957,'Medical Examinations'!$A$1:$L$2336,8,0)</f>
        <v>No</v>
      </c>
      <c r="O957" s="29">
        <f>VLOOKUP(A957,'Hospitalisation Details'!$A$1:$T$2344,12,0)</f>
        <v>11524.25</v>
      </c>
      <c r="P957" s="29" t="str">
        <f>VLOOKUP(A957,'Hospitalisation Details'!$A$1:$T$2344,15,0)</f>
        <v>tier - 3</v>
      </c>
      <c r="Q957" s="29" t="str">
        <f>VLOOKUP(A957,'Hospitalisation Details'!$A$1:$T$2344,18,0)</f>
        <v>tier - 1</v>
      </c>
      <c r="R957" s="29" t="str">
        <f>VLOOKUP(A957,'Hospitalisation Details'!$A$1:$T$2344,20,0)</f>
        <v>R1026</v>
      </c>
    </row>
    <row r="958" spans="1:18">
      <c r="A958" t="s">
        <v>1411</v>
      </c>
      <c r="B958" s="22" t="str">
        <f>VLOOKUP(A958,'Customer Names'!A958:$E$2335,4,0)</f>
        <v>Mendoza</v>
      </c>
      <c r="C958" s="25">
        <f>VLOOKUP(A958,'Hospitalisation Details'!$A$1:$T$2344,9,0)</f>
        <v>26286</v>
      </c>
      <c r="D958" s="26">
        <f>VLOOKUP(A958,'Hospitalisation Details'!$A$1:$T$2344,10,0)</f>
        <v>51</v>
      </c>
      <c r="E958" s="26">
        <f>VLOOKUP(A958,'Hospitalisation Details'!$A$1:$T$2344,11,0)</f>
        <v>4</v>
      </c>
      <c r="F958" s="28">
        <f>VLOOKUP(A958,'Medical Examinations'!$A$1:$L$2336,2,0)</f>
        <v>24.414999999999999</v>
      </c>
      <c r="G958" s="28">
        <f>VLOOKUP(A958,'Medical Examinations'!$A$1:$L$2336,4,0)</f>
        <v>7.16</v>
      </c>
      <c r="H958" s="30" t="str">
        <f>VLOOKUP(A958,'Medical Examinations'!$A$1:$L$2336,3,0)</f>
        <v>Normal weight</v>
      </c>
      <c r="I958" s="30" t="str">
        <f>VLOOKUP(A958,'Medical Examinations'!$A$1:$L$2336,5,0)</f>
        <v>Diabetes</v>
      </c>
      <c r="J958" s="27" t="str">
        <f>VLOOKUP(A958,'Medical Examinations'!$A$1:$L$2336,6,0)</f>
        <v>No</v>
      </c>
      <c r="K958" s="27" t="str">
        <f>VLOOKUP(A958,'Medical Examinations'!$A$1:$L$2336,7,0)</f>
        <v>No</v>
      </c>
      <c r="L958" s="27">
        <f>VLOOKUP(A958,'Medical Examinations'!$A$1:$L$2336,10,0)</f>
        <v>0</v>
      </c>
      <c r="M958" s="27" t="str">
        <f>VLOOKUP(A958,'Medical Examinations'!$A$1:$L$2336,12,0)</f>
        <v>No</v>
      </c>
      <c r="N958" s="27" t="str">
        <f>VLOOKUP(A958,'Medical Examinations'!$A$1:$L$2336,8,0)</f>
        <v>No</v>
      </c>
      <c r="O958" s="29">
        <f>VLOOKUP(A958,'Hospitalisation Details'!$A$1:$T$2344,12,0)</f>
        <v>11520.1</v>
      </c>
      <c r="P958" s="29" t="str">
        <f>VLOOKUP(A958,'Hospitalisation Details'!$A$1:$T$2344,15,0)</f>
        <v>tier - 3</v>
      </c>
      <c r="Q958" s="29" t="str">
        <f>VLOOKUP(A958,'Hospitalisation Details'!$A$1:$T$2344,18,0)</f>
        <v>tier - 1</v>
      </c>
      <c r="R958" s="29" t="str">
        <f>VLOOKUP(A958,'Hospitalisation Details'!$A$1:$T$2344,20,0)</f>
        <v>R1012</v>
      </c>
    </row>
    <row r="959" spans="1:18">
      <c r="A959" t="s">
        <v>1410</v>
      </c>
      <c r="B959" s="22" t="str">
        <f>VLOOKUP(A959,'Customer Names'!A959:$E$2335,4,0)</f>
        <v>Roe</v>
      </c>
      <c r="C959" s="25">
        <f>VLOOKUP(A959,'Hospitalisation Details'!$A$1:$T$2344,9,0)</f>
        <v>25013</v>
      </c>
      <c r="D959" s="26">
        <f>VLOOKUP(A959,'Hospitalisation Details'!$A$1:$T$2344,10,0)</f>
        <v>54</v>
      </c>
      <c r="E959" s="26">
        <f>VLOOKUP(A959,'Hospitalisation Details'!$A$1:$T$2344,11,0)</f>
        <v>1</v>
      </c>
      <c r="F959" s="28">
        <f>VLOOKUP(A959,'Medical Examinations'!$A$1:$L$2336,2,0)</f>
        <v>32.299999999999997</v>
      </c>
      <c r="G959" s="28">
        <f>VLOOKUP(A959,'Medical Examinations'!$A$1:$L$2336,4,0)</f>
        <v>9.89</v>
      </c>
      <c r="H959" s="30" t="str">
        <f>VLOOKUP(A959,'Medical Examinations'!$A$1:$L$2336,3,0)</f>
        <v>Obesity</v>
      </c>
      <c r="I959" s="30" t="str">
        <f>VLOOKUP(A959,'Medical Examinations'!$A$1:$L$2336,5,0)</f>
        <v>Diabetes</v>
      </c>
      <c r="J959" s="27" t="str">
        <f>VLOOKUP(A959,'Medical Examinations'!$A$1:$L$2336,6,0)</f>
        <v>No</v>
      </c>
      <c r="K959" s="27" t="str">
        <f>VLOOKUP(A959,'Medical Examinations'!$A$1:$L$2336,7,0)</f>
        <v>No</v>
      </c>
      <c r="L959" s="27">
        <f>VLOOKUP(A959,'Medical Examinations'!$A$1:$L$2336,10,0)</f>
        <v>0</v>
      </c>
      <c r="M959" s="27" t="str">
        <f>VLOOKUP(A959,'Medical Examinations'!$A$1:$L$2336,12,0)</f>
        <v>No</v>
      </c>
      <c r="N959" s="27" t="str">
        <f>VLOOKUP(A959,'Medical Examinations'!$A$1:$L$2336,8,0)</f>
        <v>No</v>
      </c>
      <c r="O959" s="29">
        <f>VLOOKUP(A959,'Hospitalisation Details'!$A$1:$T$2344,12,0)</f>
        <v>11512.41</v>
      </c>
      <c r="P959" s="29" t="str">
        <f>VLOOKUP(A959,'Hospitalisation Details'!$A$1:$T$2344,15,0)</f>
        <v>tier - 3</v>
      </c>
      <c r="Q959" s="29" t="str">
        <f>VLOOKUP(A959,'Hospitalisation Details'!$A$1:$T$2344,18,0)</f>
        <v>tier - 1</v>
      </c>
      <c r="R959" s="29" t="str">
        <f>VLOOKUP(A959,'Hospitalisation Details'!$A$1:$T$2344,20,0)</f>
        <v>R1024</v>
      </c>
    </row>
    <row r="960" spans="1:18">
      <c r="A960" t="s">
        <v>1409</v>
      </c>
      <c r="B960" s="22" t="str">
        <f>VLOOKUP(A960,'Customer Names'!A960:$E$2335,4,0)</f>
        <v>Webb</v>
      </c>
      <c r="C960" s="25">
        <f>VLOOKUP(A960,'Hospitalisation Details'!$A$1:$T$2344,9,0)</f>
        <v>32787</v>
      </c>
      <c r="D960" s="26">
        <f>VLOOKUP(A960,'Hospitalisation Details'!$A$1:$T$2344,10,0)</f>
        <v>33</v>
      </c>
      <c r="E960" s="26">
        <f>VLOOKUP(A960,'Hospitalisation Details'!$A$1:$T$2344,11,0)</f>
        <v>3</v>
      </c>
      <c r="F960" s="28">
        <f>VLOOKUP(A960,'Medical Examinations'!$A$1:$L$2336,2,0)</f>
        <v>39.94</v>
      </c>
      <c r="G960" s="28">
        <f>VLOOKUP(A960,'Medical Examinations'!$A$1:$L$2336,4,0)</f>
        <v>5.14</v>
      </c>
      <c r="H960" s="30" t="str">
        <f>VLOOKUP(A960,'Medical Examinations'!$A$1:$L$2336,3,0)</f>
        <v>Obesity</v>
      </c>
      <c r="I960" s="30" t="str">
        <f>VLOOKUP(A960,'Medical Examinations'!$A$1:$L$2336,5,0)</f>
        <v>Normal</v>
      </c>
      <c r="J960" s="27" t="str">
        <f>VLOOKUP(A960,'Medical Examinations'!$A$1:$L$2336,6,0)</f>
        <v>No</v>
      </c>
      <c r="K960" s="27" t="str">
        <f>VLOOKUP(A960,'Medical Examinations'!$A$1:$L$2336,7,0)</f>
        <v>No</v>
      </c>
      <c r="L960" s="27">
        <f>VLOOKUP(A960,'Medical Examinations'!$A$1:$L$2336,10,0)</f>
        <v>0</v>
      </c>
      <c r="M960" s="27" t="str">
        <f>VLOOKUP(A960,'Medical Examinations'!$A$1:$L$2336,12,0)</f>
        <v>No</v>
      </c>
      <c r="N960" s="27" t="str">
        <f>VLOOKUP(A960,'Medical Examinations'!$A$1:$L$2336,8,0)</f>
        <v>No</v>
      </c>
      <c r="O960" s="29">
        <f>VLOOKUP(A960,'Hospitalisation Details'!$A$1:$T$2344,12,0)</f>
        <v>11511.61</v>
      </c>
      <c r="P960" s="29" t="str">
        <f>VLOOKUP(A960,'Hospitalisation Details'!$A$1:$T$2344,15,0)</f>
        <v>tier - 3</v>
      </c>
      <c r="Q960" s="29" t="str">
        <f>VLOOKUP(A960,'Hospitalisation Details'!$A$1:$T$2344,18,0)</f>
        <v>tier - 3</v>
      </c>
      <c r="R960" s="29" t="str">
        <f>VLOOKUP(A960,'Hospitalisation Details'!$A$1:$T$2344,20,0)</f>
        <v>R1026</v>
      </c>
    </row>
    <row r="961" spans="1:18">
      <c r="A961" t="s">
        <v>1408</v>
      </c>
      <c r="B961" s="22" t="str">
        <f>VLOOKUP(A961,'Customer Names'!A961:$E$2335,4,0)</f>
        <v>Stocker</v>
      </c>
      <c r="C961" s="25">
        <f>VLOOKUP(A961,'Hospitalisation Details'!$A$1:$T$2344,9,0)</f>
        <v>25426</v>
      </c>
      <c r="D961" s="26">
        <f>VLOOKUP(A961,'Hospitalisation Details'!$A$1:$T$2344,10,0)</f>
        <v>53</v>
      </c>
      <c r="E961" s="26">
        <f>VLOOKUP(A961,'Hospitalisation Details'!$A$1:$T$2344,11,0)</f>
        <v>0</v>
      </c>
      <c r="F961" s="28">
        <f>VLOOKUP(A961,'Medical Examinations'!$A$1:$L$2336,2,0)</f>
        <v>30</v>
      </c>
      <c r="G961" s="28">
        <f>VLOOKUP(A961,'Medical Examinations'!$A$1:$L$2336,4,0)</f>
        <v>5.61</v>
      </c>
      <c r="H961" s="30" t="str">
        <f>VLOOKUP(A961,'Medical Examinations'!$A$1:$L$2336,3,0)</f>
        <v>Obesity</v>
      </c>
      <c r="I961" s="30" t="str">
        <f>VLOOKUP(A961,'Medical Examinations'!$A$1:$L$2336,5,0)</f>
        <v>Normal</v>
      </c>
      <c r="J961" s="27" t="str">
        <f>VLOOKUP(A961,'Medical Examinations'!$A$1:$L$2336,6,0)</f>
        <v>yes</v>
      </c>
      <c r="K961" s="27" t="str">
        <f>VLOOKUP(A961,'Medical Examinations'!$A$1:$L$2336,7,0)</f>
        <v>No</v>
      </c>
      <c r="L961" s="27">
        <f>VLOOKUP(A961,'Medical Examinations'!$A$1:$L$2336,10,0)</f>
        <v>1</v>
      </c>
      <c r="M961" s="27" t="str">
        <f>VLOOKUP(A961,'Medical Examinations'!$A$1:$L$2336,12,0)</f>
        <v>No</v>
      </c>
      <c r="N961" s="27" t="str">
        <f>VLOOKUP(A961,'Medical Examinations'!$A$1:$L$2336,8,0)</f>
        <v>Yes</v>
      </c>
      <c r="O961" s="29">
        <f>VLOOKUP(A961,'Hospitalisation Details'!$A$1:$T$2344,12,0)</f>
        <v>11497.69</v>
      </c>
      <c r="P961" s="29" t="str">
        <f>VLOOKUP(A961,'Hospitalisation Details'!$A$1:$T$2344,15,0)</f>
        <v>tier - 3</v>
      </c>
      <c r="Q961" s="29" t="str">
        <f>VLOOKUP(A961,'Hospitalisation Details'!$A$1:$T$2344,18,0)</f>
        <v>tier - 1</v>
      </c>
      <c r="R961" s="29" t="str">
        <f>VLOOKUP(A961,'Hospitalisation Details'!$A$1:$T$2344,20,0)</f>
        <v>R1012</v>
      </c>
    </row>
    <row r="962" spans="1:18">
      <c r="A962" t="s">
        <v>1407</v>
      </c>
      <c r="B962" s="22" t="str">
        <f>VLOOKUP(A962,'Customer Names'!A962:$E$2335,4,0)</f>
        <v>Jacobson</v>
      </c>
      <c r="C962" s="25">
        <f>VLOOKUP(A962,'Hospitalisation Details'!$A$1:$T$2344,9,0)</f>
        <v>30474</v>
      </c>
      <c r="D962" s="26">
        <f>VLOOKUP(A962,'Hospitalisation Details'!$A$1:$T$2344,10,0)</f>
        <v>40</v>
      </c>
      <c r="E962" s="26">
        <f>VLOOKUP(A962,'Hospitalisation Details'!$A$1:$T$2344,11,0)</f>
        <v>3</v>
      </c>
      <c r="F962" s="28">
        <f>VLOOKUP(A962,'Medical Examinations'!$A$1:$L$2336,2,0)</f>
        <v>35.340000000000003</v>
      </c>
      <c r="G962" s="28">
        <f>VLOOKUP(A962,'Medical Examinations'!$A$1:$L$2336,4,0)</f>
        <v>5.51</v>
      </c>
      <c r="H962" s="30" t="str">
        <f>VLOOKUP(A962,'Medical Examinations'!$A$1:$L$2336,3,0)</f>
        <v>Obesity</v>
      </c>
      <c r="I962" s="30" t="str">
        <f>VLOOKUP(A962,'Medical Examinations'!$A$1:$L$2336,5,0)</f>
        <v>Normal</v>
      </c>
      <c r="J962" s="27" t="str">
        <f>VLOOKUP(A962,'Medical Examinations'!$A$1:$L$2336,6,0)</f>
        <v>yes</v>
      </c>
      <c r="K962" s="27" t="str">
        <f>VLOOKUP(A962,'Medical Examinations'!$A$1:$L$2336,7,0)</f>
        <v>No</v>
      </c>
      <c r="L962" s="27">
        <f>VLOOKUP(A962,'Medical Examinations'!$A$1:$L$2336,10,0)</f>
        <v>1</v>
      </c>
      <c r="M962" s="27" t="str">
        <f>VLOOKUP(A962,'Medical Examinations'!$A$1:$L$2336,12,0)</f>
        <v>No</v>
      </c>
      <c r="N962" s="27" t="str">
        <f>VLOOKUP(A962,'Medical Examinations'!$A$1:$L$2336,8,0)</f>
        <v>Yes</v>
      </c>
      <c r="O962" s="29">
        <f>VLOOKUP(A962,'Hospitalisation Details'!$A$1:$T$2344,12,0)</f>
        <v>11492.46</v>
      </c>
      <c r="P962" s="29" t="str">
        <f>VLOOKUP(A962,'Hospitalisation Details'!$A$1:$T$2344,15,0)</f>
        <v>tier - 3</v>
      </c>
      <c r="Q962" s="29" t="str">
        <f>VLOOKUP(A962,'Hospitalisation Details'!$A$1:$T$2344,18,0)</f>
        <v>tier - 3</v>
      </c>
      <c r="R962" s="29" t="str">
        <f>VLOOKUP(A962,'Hospitalisation Details'!$A$1:$T$2344,20,0)</f>
        <v>R1026</v>
      </c>
    </row>
    <row r="963" spans="1:18">
      <c r="A963" t="s">
        <v>1406</v>
      </c>
      <c r="B963" s="22" t="str">
        <f>VLOOKUP(A963,'Customer Names'!A963:$E$2335,4,0)</f>
        <v>Shaw</v>
      </c>
      <c r="C963" s="25">
        <f>VLOOKUP(A963,'Hospitalisation Details'!$A$1:$T$2344,9,0)</f>
        <v>25854</v>
      </c>
      <c r="D963" s="26">
        <f>VLOOKUP(A963,'Hospitalisation Details'!$A$1:$T$2344,10,0)</f>
        <v>52</v>
      </c>
      <c r="E963" s="26">
        <f>VLOOKUP(A963,'Hospitalisation Details'!$A$1:$T$2344,11,0)</f>
        <v>3</v>
      </c>
      <c r="F963" s="28">
        <f>VLOOKUP(A963,'Medical Examinations'!$A$1:$L$2336,2,0)</f>
        <v>32.204999999999998</v>
      </c>
      <c r="G963" s="28">
        <f>VLOOKUP(A963,'Medical Examinations'!$A$1:$L$2336,4,0)</f>
        <v>8.3800000000000008</v>
      </c>
      <c r="H963" s="30" t="str">
        <f>VLOOKUP(A963,'Medical Examinations'!$A$1:$L$2336,3,0)</f>
        <v>Obesity</v>
      </c>
      <c r="I963" s="30" t="str">
        <f>VLOOKUP(A963,'Medical Examinations'!$A$1:$L$2336,5,0)</f>
        <v>Diabetes</v>
      </c>
      <c r="J963" s="27" t="str">
        <f>VLOOKUP(A963,'Medical Examinations'!$A$1:$L$2336,6,0)</f>
        <v>yes</v>
      </c>
      <c r="K963" s="27" t="str">
        <f>VLOOKUP(A963,'Medical Examinations'!$A$1:$L$2336,7,0)</f>
        <v>No</v>
      </c>
      <c r="L963" s="27">
        <f>VLOOKUP(A963,'Medical Examinations'!$A$1:$L$2336,10,0)</f>
        <v>2</v>
      </c>
      <c r="M963" s="27" t="str">
        <f>VLOOKUP(A963,'Medical Examinations'!$A$1:$L$2336,12,0)</f>
        <v>No</v>
      </c>
      <c r="N963" s="27" t="str">
        <f>VLOOKUP(A963,'Medical Examinations'!$A$1:$L$2336,8,0)</f>
        <v>No</v>
      </c>
      <c r="O963" s="29">
        <f>VLOOKUP(A963,'Hospitalisation Details'!$A$1:$T$2344,12,0)</f>
        <v>11488.32</v>
      </c>
      <c r="P963" s="29" t="str">
        <f>VLOOKUP(A963,'Hospitalisation Details'!$A$1:$T$2344,15,0)</f>
        <v>tier - 3</v>
      </c>
      <c r="Q963" s="29" t="str">
        <f>VLOOKUP(A963,'Hospitalisation Details'!$A$1:$T$2344,18,0)</f>
        <v>tier - 1</v>
      </c>
      <c r="R963" s="29" t="str">
        <f>VLOOKUP(A963,'Hospitalisation Details'!$A$1:$T$2344,20,0)</f>
        <v>R1014</v>
      </c>
    </row>
    <row r="964" spans="1:18">
      <c r="A964" t="s">
        <v>1405</v>
      </c>
      <c r="B964" s="22" t="str">
        <f>VLOOKUP(A964,'Customer Names'!A964:$E$2335,4,0)</f>
        <v>Goodwin</v>
      </c>
      <c r="C964" s="25">
        <f>VLOOKUP(A964,'Hospitalisation Details'!$A$1:$T$2344,9,0)</f>
        <v>38240</v>
      </c>
      <c r="D964" s="26">
        <f>VLOOKUP(A964,'Hospitalisation Details'!$A$1:$T$2344,10,0)</f>
        <v>18</v>
      </c>
      <c r="E964" s="26">
        <f>VLOOKUP(A964,'Hospitalisation Details'!$A$1:$T$2344,11,0)</f>
        <v>0</v>
      </c>
      <c r="F964" s="28">
        <f>VLOOKUP(A964,'Medical Examinations'!$A$1:$L$2336,2,0)</f>
        <v>33.880000000000003</v>
      </c>
      <c r="G964" s="28">
        <f>VLOOKUP(A964,'Medical Examinations'!$A$1:$L$2336,4,0)</f>
        <v>4.68</v>
      </c>
      <c r="H964" s="30" t="str">
        <f>VLOOKUP(A964,'Medical Examinations'!$A$1:$L$2336,3,0)</f>
        <v>Obesity</v>
      </c>
      <c r="I964" s="30" t="str">
        <f>VLOOKUP(A964,'Medical Examinations'!$A$1:$L$2336,5,0)</f>
        <v>Normal</v>
      </c>
      <c r="J964" s="27" t="str">
        <f>VLOOKUP(A964,'Medical Examinations'!$A$1:$L$2336,6,0)</f>
        <v>No</v>
      </c>
      <c r="K964" s="27" t="str">
        <f>VLOOKUP(A964,'Medical Examinations'!$A$1:$L$2336,7,0)</f>
        <v>yes</v>
      </c>
      <c r="L964" s="27">
        <f>VLOOKUP(A964,'Medical Examinations'!$A$1:$L$2336,10,0)</f>
        <v>1</v>
      </c>
      <c r="M964" s="27" t="str">
        <f>VLOOKUP(A964,'Medical Examinations'!$A$1:$L$2336,12,0)</f>
        <v>No</v>
      </c>
      <c r="N964" s="27" t="str">
        <f>VLOOKUP(A964,'Medical Examinations'!$A$1:$L$2336,8,0)</f>
        <v>No</v>
      </c>
      <c r="O964" s="29">
        <f>VLOOKUP(A964,'Hospitalisation Details'!$A$1:$T$2344,12,0)</f>
        <v>11482.63</v>
      </c>
      <c r="P964" s="29" t="str">
        <f>VLOOKUP(A964,'Hospitalisation Details'!$A$1:$T$2344,15,0)</f>
        <v>tier - 3</v>
      </c>
      <c r="Q964" s="29" t="str">
        <f>VLOOKUP(A964,'Hospitalisation Details'!$A$1:$T$2344,18,0)</f>
        <v>tier - 2</v>
      </c>
      <c r="R964" s="29" t="str">
        <f>VLOOKUP(A964,'Hospitalisation Details'!$A$1:$T$2344,20,0)</f>
        <v>R1013</v>
      </c>
    </row>
    <row r="965" spans="1:18">
      <c r="A965" t="s">
        <v>1404</v>
      </c>
      <c r="B965" s="22" t="str">
        <f>VLOOKUP(A965,'Customer Names'!A965:$E$2335,4,0)</f>
        <v>Brock</v>
      </c>
      <c r="C965" s="25">
        <f>VLOOKUP(A965,'Hospitalisation Details'!$A$1:$T$2344,9,0)</f>
        <v>24357</v>
      </c>
      <c r="D965" s="26">
        <f>VLOOKUP(A965,'Hospitalisation Details'!$A$1:$T$2344,10,0)</f>
        <v>56</v>
      </c>
      <c r="E965" s="26">
        <f>VLOOKUP(A965,'Hospitalisation Details'!$A$1:$T$2344,11,0)</f>
        <v>0</v>
      </c>
      <c r="F965" s="28">
        <f>VLOOKUP(A965,'Medical Examinations'!$A$1:$L$2336,2,0)</f>
        <v>26.63</v>
      </c>
      <c r="G965" s="28">
        <f>VLOOKUP(A965,'Medical Examinations'!$A$1:$L$2336,4,0)</f>
        <v>4.3600000000000003</v>
      </c>
      <c r="H965" s="30" t="str">
        <f>VLOOKUP(A965,'Medical Examinations'!$A$1:$L$2336,3,0)</f>
        <v>Overweight</v>
      </c>
      <c r="I965" s="30" t="str">
        <f>VLOOKUP(A965,'Medical Examinations'!$A$1:$L$2336,5,0)</f>
        <v>Normal</v>
      </c>
      <c r="J965" s="27" t="str">
        <f>VLOOKUP(A965,'Medical Examinations'!$A$1:$L$2336,6,0)</f>
        <v>yes</v>
      </c>
      <c r="K965" s="27" t="str">
        <f>VLOOKUP(A965,'Medical Examinations'!$A$1:$L$2336,7,0)</f>
        <v>No</v>
      </c>
      <c r="L965" s="27">
        <f>VLOOKUP(A965,'Medical Examinations'!$A$1:$L$2336,10,0)</f>
        <v>2</v>
      </c>
      <c r="M965" s="27" t="str">
        <f>VLOOKUP(A965,'Medical Examinations'!$A$1:$L$2336,12,0)</f>
        <v>No</v>
      </c>
      <c r="N965" s="27" t="str">
        <f>VLOOKUP(A965,'Medical Examinations'!$A$1:$L$2336,8,0)</f>
        <v>No</v>
      </c>
      <c r="O965" s="29">
        <f>VLOOKUP(A965,'Hospitalisation Details'!$A$1:$T$2344,12,0)</f>
        <v>11478.14</v>
      </c>
      <c r="P965" s="29" t="str">
        <f>VLOOKUP(A965,'Hospitalisation Details'!$A$1:$T$2344,15,0)</f>
        <v>tier - 3</v>
      </c>
      <c r="Q965" s="29" t="str">
        <f>VLOOKUP(A965,'Hospitalisation Details'!$A$1:$T$2344,18,0)</f>
        <v>tier - 2</v>
      </c>
      <c r="R965" s="29" t="str">
        <f>VLOOKUP(A965,'Hospitalisation Details'!$A$1:$T$2344,20,0)</f>
        <v>R1025</v>
      </c>
    </row>
    <row r="966" spans="1:18">
      <c r="A966" t="s">
        <v>1403</v>
      </c>
      <c r="B966" s="22" t="str">
        <f>VLOOKUP(A966,'Customer Names'!A966:$E$2335,4,0)</f>
        <v>Papp</v>
      </c>
      <c r="C966" s="25">
        <f>VLOOKUP(A966,'Hospitalisation Details'!$A$1:$T$2344,9,0)</f>
        <v>23916</v>
      </c>
      <c r="D966" s="26">
        <f>VLOOKUP(A966,'Hospitalisation Details'!$A$1:$T$2344,10,0)</f>
        <v>57</v>
      </c>
      <c r="E966" s="26">
        <f>VLOOKUP(A966,'Hospitalisation Details'!$A$1:$T$2344,11,0)</f>
        <v>0</v>
      </c>
      <c r="F966" s="28">
        <f>VLOOKUP(A966,'Medical Examinations'!$A$1:$L$2336,2,0)</f>
        <v>28.7</v>
      </c>
      <c r="G966" s="28">
        <f>VLOOKUP(A966,'Medical Examinations'!$A$1:$L$2336,4,0)</f>
        <v>7.74</v>
      </c>
      <c r="H966" s="30" t="str">
        <f>VLOOKUP(A966,'Medical Examinations'!$A$1:$L$2336,3,0)</f>
        <v>Overweight</v>
      </c>
      <c r="I966" s="30" t="str">
        <f>VLOOKUP(A966,'Medical Examinations'!$A$1:$L$2336,5,0)</f>
        <v>Diabetes</v>
      </c>
      <c r="J966" s="27" t="str">
        <f>VLOOKUP(A966,'Medical Examinations'!$A$1:$L$2336,6,0)</f>
        <v>No</v>
      </c>
      <c r="K966" s="27" t="str">
        <f>VLOOKUP(A966,'Medical Examinations'!$A$1:$L$2336,7,0)</f>
        <v>No</v>
      </c>
      <c r="L966" s="27">
        <f>VLOOKUP(A966,'Medical Examinations'!$A$1:$L$2336,10,0)</f>
        <v>0</v>
      </c>
      <c r="M966" s="27" t="str">
        <f>VLOOKUP(A966,'Medical Examinations'!$A$1:$L$2336,12,0)</f>
        <v>No</v>
      </c>
      <c r="N966" s="27" t="str">
        <f>VLOOKUP(A966,'Medical Examinations'!$A$1:$L$2336,8,0)</f>
        <v>No</v>
      </c>
      <c r="O966" s="29">
        <f>VLOOKUP(A966,'Hospitalisation Details'!$A$1:$T$2344,12,0)</f>
        <v>11455.28</v>
      </c>
      <c r="P966" s="29" t="str">
        <f>VLOOKUP(A966,'Hospitalisation Details'!$A$1:$T$2344,15,0)</f>
        <v>tier - 3</v>
      </c>
      <c r="Q966" s="29" t="str">
        <f>VLOOKUP(A966,'Hospitalisation Details'!$A$1:$T$2344,18,0)</f>
        <v>tier - 2</v>
      </c>
      <c r="R966" s="29" t="str">
        <f>VLOOKUP(A966,'Hospitalisation Details'!$A$1:$T$2344,20,0)</f>
        <v>R1011</v>
      </c>
    </row>
    <row r="967" spans="1:18">
      <c r="A967" t="s">
        <v>1402</v>
      </c>
      <c r="B967" s="22" t="str">
        <f>VLOOKUP(A967,'Customer Names'!A967:$E$2335,4,0)</f>
        <v>Siragusa</v>
      </c>
      <c r="C967" s="25">
        <f>VLOOKUP(A967,'Hospitalisation Details'!$A$1:$T$2344,9,0)</f>
        <v>24272</v>
      </c>
      <c r="D967" s="26">
        <f>VLOOKUP(A967,'Hospitalisation Details'!$A$1:$T$2344,10,0)</f>
        <v>56</v>
      </c>
      <c r="E967" s="26">
        <f>VLOOKUP(A967,'Hospitalisation Details'!$A$1:$T$2344,11,0)</f>
        <v>0</v>
      </c>
      <c r="F967" s="28">
        <f>VLOOKUP(A967,'Medical Examinations'!$A$1:$L$2336,2,0)</f>
        <v>25.65</v>
      </c>
      <c r="G967" s="28">
        <f>VLOOKUP(A967,'Medical Examinations'!$A$1:$L$2336,4,0)</f>
        <v>4.05</v>
      </c>
      <c r="H967" s="30" t="str">
        <f>VLOOKUP(A967,'Medical Examinations'!$A$1:$L$2336,3,0)</f>
        <v>Overweight</v>
      </c>
      <c r="I967" s="30" t="str">
        <f>VLOOKUP(A967,'Medical Examinations'!$A$1:$L$2336,5,0)</f>
        <v>Normal</v>
      </c>
      <c r="J967" s="27" t="str">
        <f>VLOOKUP(A967,'Medical Examinations'!$A$1:$L$2336,6,0)</f>
        <v>yes</v>
      </c>
      <c r="K967" s="27" t="str">
        <f>VLOOKUP(A967,'Medical Examinations'!$A$1:$L$2336,7,0)</f>
        <v>No</v>
      </c>
      <c r="L967" s="27">
        <f>VLOOKUP(A967,'Medical Examinations'!$A$1:$L$2336,10,0)</f>
        <v>2</v>
      </c>
      <c r="M967" s="27" t="str">
        <f>VLOOKUP(A967,'Medical Examinations'!$A$1:$L$2336,12,0)</f>
        <v>No</v>
      </c>
      <c r="N967" s="27" t="str">
        <f>VLOOKUP(A967,'Medical Examinations'!$A$1:$L$2336,8,0)</f>
        <v>No</v>
      </c>
      <c r="O967" s="29">
        <f>VLOOKUP(A967,'Hospitalisation Details'!$A$1:$T$2344,12,0)</f>
        <v>11454.02</v>
      </c>
      <c r="P967" s="29" t="str">
        <f>VLOOKUP(A967,'Hospitalisation Details'!$A$1:$T$2344,15,0)</f>
        <v>tier - 3</v>
      </c>
      <c r="Q967" s="29" t="str">
        <f>VLOOKUP(A967,'Hospitalisation Details'!$A$1:$T$2344,18,0)</f>
        <v>tier - 1</v>
      </c>
      <c r="R967" s="29" t="str">
        <f>VLOOKUP(A967,'Hospitalisation Details'!$A$1:$T$2344,20,0)</f>
        <v>R1012</v>
      </c>
    </row>
    <row r="968" spans="1:18">
      <c r="A968" t="s">
        <v>1401</v>
      </c>
      <c r="B968" s="22" t="str">
        <f>VLOOKUP(A968,'Customer Names'!A968:$E$2335,4,0)</f>
        <v>Pizarro</v>
      </c>
      <c r="C968" s="25">
        <f>VLOOKUP(A968,'Hospitalisation Details'!$A$1:$T$2344,9,0)</f>
        <v>26188</v>
      </c>
      <c r="D968" s="26">
        <f>VLOOKUP(A968,'Hospitalisation Details'!$A$1:$T$2344,10,0)</f>
        <v>51</v>
      </c>
      <c r="E968" s="26">
        <f>VLOOKUP(A968,'Hospitalisation Details'!$A$1:$T$2344,11,0)</f>
        <v>3</v>
      </c>
      <c r="F968" s="28">
        <f>VLOOKUP(A968,'Medical Examinations'!$A$1:$L$2336,2,0)</f>
        <v>36.384999999999998</v>
      </c>
      <c r="G968" s="28">
        <f>VLOOKUP(A968,'Medical Examinations'!$A$1:$L$2336,4,0)</f>
        <v>11.49</v>
      </c>
      <c r="H968" s="30" t="str">
        <f>VLOOKUP(A968,'Medical Examinations'!$A$1:$L$2336,3,0)</f>
        <v>Obesity</v>
      </c>
      <c r="I968" s="30" t="str">
        <f>VLOOKUP(A968,'Medical Examinations'!$A$1:$L$2336,5,0)</f>
        <v>Diabetes</v>
      </c>
      <c r="J968" s="27" t="str">
        <f>VLOOKUP(A968,'Medical Examinations'!$A$1:$L$2336,6,0)</f>
        <v>No</v>
      </c>
      <c r="K968" s="27" t="str">
        <f>VLOOKUP(A968,'Medical Examinations'!$A$1:$L$2336,7,0)</f>
        <v>No</v>
      </c>
      <c r="L968" s="27">
        <f>VLOOKUP(A968,'Medical Examinations'!$A$1:$L$2336,10,0)</f>
        <v>0</v>
      </c>
      <c r="M968" s="27" t="str">
        <f>VLOOKUP(A968,'Medical Examinations'!$A$1:$L$2336,12,0)</f>
        <v>No</v>
      </c>
      <c r="N968" s="27" t="str">
        <f>VLOOKUP(A968,'Medical Examinations'!$A$1:$L$2336,8,0)</f>
        <v>No</v>
      </c>
      <c r="O968" s="29">
        <f>VLOOKUP(A968,'Hospitalisation Details'!$A$1:$T$2344,12,0)</f>
        <v>11436.74</v>
      </c>
      <c r="P968" s="29" t="str">
        <f>VLOOKUP(A968,'Hospitalisation Details'!$A$1:$T$2344,15,0)</f>
        <v>tier - 3</v>
      </c>
      <c r="Q968" s="29" t="str">
        <f>VLOOKUP(A968,'Hospitalisation Details'!$A$1:$T$2344,18,0)</f>
        <v>tier - 3</v>
      </c>
      <c r="R968" s="29" t="str">
        <f>VLOOKUP(A968,'Hospitalisation Details'!$A$1:$T$2344,20,0)</f>
        <v>R1012</v>
      </c>
    </row>
    <row r="969" spans="1:18">
      <c r="A969" t="s">
        <v>1400</v>
      </c>
      <c r="B969" s="22" t="str">
        <f>VLOOKUP(A969,'Customer Names'!A969:$E$2335,4,0)</f>
        <v>Strange</v>
      </c>
      <c r="C969" s="25">
        <f>VLOOKUP(A969,'Hospitalisation Details'!$A$1:$T$2344,9,0)</f>
        <v>29419</v>
      </c>
      <c r="D969" s="26">
        <f>VLOOKUP(A969,'Hospitalisation Details'!$A$1:$T$2344,10,0)</f>
        <v>42</v>
      </c>
      <c r="E969" s="26">
        <f>VLOOKUP(A969,'Hospitalisation Details'!$A$1:$T$2344,11,0)</f>
        <v>2</v>
      </c>
      <c r="F969" s="28">
        <f>VLOOKUP(A969,'Medical Examinations'!$A$1:$L$2336,2,0)</f>
        <v>34.69</v>
      </c>
      <c r="G969" s="28">
        <f>VLOOKUP(A969,'Medical Examinations'!$A$1:$L$2336,4,0)</f>
        <v>5.65</v>
      </c>
      <c r="H969" s="30" t="str">
        <f>VLOOKUP(A969,'Medical Examinations'!$A$1:$L$2336,3,0)</f>
        <v>Obesity</v>
      </c>
      <c r="I969" s="30" t="str">
        <f>VLOOKUP(A969,'Medical Examinations'!$A$1:$L$2336,5,0)</f>
        <v>Normal</v>
      </c>
      <c r="J969" s="27" t="str">
        <f>VLOOKUP(A969,'Medical Examinations'!$A$1:$L$2336,6,0)</f>
        <v>No</v>
      </c>
      <c r="K969" s="27" t="str">
        <f>VLOOKUP(A969,'Medical Examinations'!$A$1:$L$2336,7,0)</f>
        <v>No</v>
      </c>
      <c r="L969" s="27">
        <f>VLOOKUP(A969,'Medical Examinations'!$A$1:$L$2336,10,0)</f>
        <v>0</v>
      </c>
      <c r="M969" s="27" t="str">
        <f>VLOOKUP(A969,'Medical Examinations'!$A$1:$L$2336,12,0)</f>
        <v>No</v>
      </c>
      <c r="N969" s="27" t="str">
        <f>VLOOKUP(A969,'Medical Examinations'!$A$1:$L$2336,8,0)</f>
        <v>No</v>
      </c>
      <c r="O969" s="29">
        <f>VLOOKUP(A969,'Hospitalisation Details'!$A$1:$T$2344,12,0)</f>
        <v>11435.74</v>
      </c>
      <c r="P969" s="29" t="str">
        <f>VLOOKUP(A969,'Hospitalisation Details'!$A$1:$T$2344,15,0)</f>
        <v>tier - 3</v>
      </c>
      <c r="Q969" s="29" t="str">
        <f>VLOOKUP(A969,'Hospitalisation Details'!$A$1:$T$2344,18,0)</f>
        <v>tier - 3</v>
      </c>
      <c r="R969" s="29" t="str">
        <f>VLOOKUP(A969,'Hospitalisation Details'!$A$1:$T$2344,20,0)</f>
        <v>R1021</v>
      </c>
    </row>
    <row r="970" spans="1:18">
      <c r="A970" t="s">
        <v>1399</v>
      </c>
      <c r="B970" s="22" t="str">
        <f>VLOOKUP(A970,'Customer Names'!A970:$E$2335,4,0)</f>
        <v>Eidinger</v>
      </c>
      <c r="C970" s="25">
        <f>VLOOKUP(A970,'Hospitalisation Details'!$A$1:$T$2344,9,0)</f>
        <v>31207</v>
      </c>
      <c r="D970" s="26">
        <f>VLOOKUP(A970,'Hospitalisation Details'!$A$1:$T$2344,10,0)</f>
        <v>37</v>
      </c>
      <c r="E970" s="26">
        <f>VLOOKUP(A970,'Hospitalisation Details'!$A$1:$T$2344,11,0)</f>
        <v>3</v>
      </c>
      <c r="F970" s="28">
        <f>VLOOKUP(A970,'Medical Examinations'!$A$1:$L$2336,2,0)</f>
        <v>37.68</v>
      </c>
      <c r="G970" s="28">
        <f>VLOOKUP(A970,'Medical Examinations'!$A$1:$L$2336,4,0)</f>
        <v>4.29</v>
      </c>
      <c r="H970" s="30" t="str">
        <f>VLOOKUP(A970,'Medical Examinations'!$A$1:$L$2336,3,0)</f>
        <v>Obesity</v>
      </c>
      <c r="I970" s="30" t="str">
        <f>VLOOKUP(A970,'Medical Examinations'!$A$1:$L$2336,5,0)</f>
        <v>Normal</v>
      </c>
      <c r="J970" s="27" t="str">
        <f>VLOOKUP(A970,'Medical Examinations'!$A$1:$L$2336,6,0)</f>
        <v>yes</v>
      </c>
      <c r="K970" s="27" t="str">
        <f>VLOOKUP(A970,'Medical Examinations'!$A$1:$L$2336,7,0)</f>
        <v>No</v>
      </c>
      <c r="L970" s="27">
        <f>VLOOKUP(A970,'Medical Examinations'!$A$1:$L$2336,10,0)</f>
        <v>0</v>
      </c>
      <c r="M970" s="27" t="str">
        <f>VLOOKUP(A970,'Medical Examinations'!$A$1:$L$2336,12,0)</f>
        <v>No</v>
      </c>
      <c r="N970" s="27" t="str">
        <f>VLOOKUP(A970,'Medical Examinations'!$A$1:$L$2336,8,0)</f>
        <v>No</v>
      </c>
      <c r="O970" s="29">
        <f>VLOOKUP(A970,'Hospitalisation Details'!$A$1:$T$2344,12,0)</f>
        <v>11419.49</v>
      </c>
      <c r="P970" s="29" t="str">
        <f>VLOOKUP(A970,'Hospitalisation Details'!$A$1:$T$2344,15,0)</f>
        <v>tier - 3</v>
      </c>
      <c r="Q970" s="29" t="str">
        <f>VLOOKUP(A970,'Hospitalisation Details'!$A$1:$T$2344,18,0)</f>
        <v>tier - 1</v>
      </c>
      <c r="R970" s="29" t="str">
        <f>VLOOKUP(A970,'Hospitalisation Details'!$A$1:$T$2344,20,0)</f>
        <v>R1012</v>
      </c>
    </row>
    <row r="971" spans="1:18">
      <c r="A971" t="s">
        <v>1398</v>
      </c>
      <c r="B971" s="22" t="str">
        <f>VLOOKUP(A971,'Customer Names'!A971:$E$2335,4,0)</f>
        <v>Ginsburg</v>
      </c>
      <c r="C971" s="25">
        <f>VLOOKUP(A971,'Hospitalisation Details'!$A$1:$T$2344,9,0)</f>
        <v>30612</v>
      </c>
      <c r="D971" s="26">
        <f>VLOOKUP(A971,'Hospitalisation Details'!$A$1:$T$2344,10,0)</f>
        <v>39</v>
      </c>
      <c r="E971" s="26">
        <f>VLOOKUP(A971,'Hospitalisation Details'!$A$1:$T$2344,11,0)</f>
        <v>3</v>
      </c>
      <c r="F971" s="28">
        <f>VLOOKUP(A971,'Medical Examinations'!$A$1:$L$2336,2,0)</f>
        <v>35.49</v>
      </c>
      <c r="G971" s="28">
        <f>VLOOKUP(A971,'Medical Examinations'!$A$1:$L$2336,4,0)</f>
        <v>4.74</v>
      </c>
      <c r="H971" s="30" t="str">
        <f>VLOOKUP(A971,'Medical Examinations'!$A$1:$L$2336,3,0)</f>
        <v>Obesity</v>
      </c>
      <c r="I971" s="30" t="str">
        <f>VLOOKUP(A971,'Medical Examinations'!$A$1:$L$2336,5,0)</f>
        <v>Normal</v>
      </c>
      <c r="J971" s="27" t="str">
        <f>VLOOKUP(A971,'Medical Examinations'!$A$1:$L$2336,6,0)</f>
        <v>yes</v>
      </c>
      <c r="K971" s="27" t="str">
        <f>VLOOKUP(A971,'Medical Examinations'!$A$1:$L$2336,7,0)</f>
        <v>No</v>
      </c>
      <c r="L971" s="27">
        <f>VLOOKUP(A971,'Medical Examinations'!$A$1:$L$2336,10,0)</f>
        <v>1</v>
      </c>
      <c r="M971" s="27" t="str">
        <f>VLOOKUP(A971,'Medical Examinations'!$A$1:$L$2336,12,0)</f>
        <v>No</v>
      </c>
      <c r="N971" s="27" t="str">
        <f>VLOOKUP(A971,'Medical Examinations'!$A$1:$L$2336,8,0)</f>
        <v>Yes</v>
      </c>
      <c r="O971" s="29">
        <f>VLOOKUP(A971,'Hospitalisation Details'!$A$1:$T$2344,12,0)</f>
        <v>11412.02</v>
      </c>
      <c r="P971" s="29" t="str">
        <f>VLOOKUP(A971,'Hospitalisation Details'!$A$1:$T$2344,15,0)</f>
        <v>tier - 3</v>
      </c>
      <c r="Q971" s="29" t="str">
        <f>VLOOKUP(A971,'Hospitalisation Details'!$A$1:$T$2344,18,0)</f>
        <v>tier - 1</v>
      </c>
      <c r="R971" s="29" t="str">
        <f>VLOOKUP(A971,'Hospitalisation Details'!$A$1:$T$2344,20,0)</f>
        <v>R1021</v>
      </c>
    </row>
    <row r="972" spans="1:18">
      <c r="A972" t="s">
        <v>1397</v>
      </c>
      <c r="B972" s="22" t="str">
        <f>VLOOKUP(A972,'Customer Names'!A972:$E$2335,4,0)</f>
        <v>Truex</v>
      </c>
      <c r="C972" s="25">
        <f>VLOOKUP(A972,'Hospitalisation Details'!$A$1:$T$2344,9,0)</f>
        <v>25848</v>
      </c>
      <c r="D972" s="26">
        <f>VLOOKUP(A972,'Hospitalisation Details'!$A$1:$T$2344,10,0)</f>
        <v>52</v>
      </c>
      <c r="E972" s="26">
        <f>VLOOKUP(A972,'Hospitalisation Details'!$A$1:$T$2344,11,0)</f>
        <v>3</v>
      </c>
      <c r="F972" s="28">
        <f>VLOOKUP(A972,'Medical Examinations'!$A$1:$L$2336,2,0)</f>
        <v>44.7</v>
      </c>
      <c r="G972" s="28">
        <f>VLOOKUP(A972,'Medical Examinations'!$A$1:$L$2336,4,0)</f>
        <v>7.6</v>
      </c>
      <c r="H972" s="30" t="str">
        <f>VLOOKUP(A972,'Medical Examinations'!$A$1:$L$2336,3,0)</f>
        <v>Obesity</v>
      </c>
      <c r="I972" s="30" t="str">
        <f>VLOOKUP(A972,'Medical Examinations'!$A$1:$L$2336,5,0)</f>
        <v>Diabetes</v>
      </c>
      <c r="J972" s="27" t="str">
        <f>VLOOKUP(A972,'Medical Examinations'!$A$1:$L$2336,6,0)</f>
        <v>yes</v>
      </c>
      <c r="K972" s="27" t="str">
        <f>VLOOKUP(A972,'Medical Examinations'!$A$1:$L$2336,7,0)</f>
        <v>No</v>
      </c>
      <c r="L972" s="27">
        <f>VLOOKUP(A972,'Medical Examinations'!$A$1:$L$2336,10,0)</f>
        <v>2</v>
      </c>
      <c r="M972" s="27" t="str">
        <f>VLOOKUP(A972,'Medical Examinations'!$A$1:$L$2336,12,0)</f>
        <v>No</v>
      </c>
      <c r="N972" s="27" t="str">
        <f>VLOOKUP(A972,'Medical Examinations'!$A$1:$L$2336,8,0)</f>
        <v>No</v>
      </c>
      <c r="O972" s="29">
        <f>VLOOKUP(A972,'Hospitalisation Details'!$A$1:$T$2344,12,0)</f>
        <v>11411.69</v>
      </c>
      <c r="P972" s="29" t="str">
        <f>VLOOKUP(A972,'Hospitalisation Details'!$A$1:$T$2344,15,0)</f>
        <v>tier - 3</v>
      </c>
      <c r="Q972" s="29" t="str">
        <f>VLOOKUP(A972,'Hospitalisation Details'!$A$1:$T$2344,18,0)</f>
        <v>tier - 2</v>
      </c>
      <c r="R972" s="29" t="str">
        <f>VLOOKUP(A972,'Hospitalisation Details'!$A$1:$T$2344,20,0)</f>
        <v>R1011</v>
      </c>
    </row>
    <row r="973" spans="1:18">
      <c r="A973" t="s">
        <v>1396</v>
      </c>
      <c r="B973" s="22" t="str">
        <f>VLOOKUP(A973,'Customer Names'!A973:$E$2335,4,0)</f>
        <v>Higgins</v>
      </c>
      <c r="C973" s="25">
        <f>VLOOKUP(A973,'Hospitalisation Details'!$A$1:$T$2344,9,0)</f>
        <v>25843</v>
      </c>
      <c r="D973" s="26">
        <f>VLOOKUP(A973,'Hospitalisation Details'!$A$1:$T$2344,10,0)</f>
        <v>52</v>
      </c>
      <c r="E973" s="26">
        <f>VLOOKUP(A973,'Hospitalisation Details'!$A$1:$T$2344,11,0)</f>
        <v>2</v>
      </c>
      <c r="F973" s="28">
        <f>VLOOKUP(A973,'Medical Examinations'!$A$1:$L$2336,2,0)</f>
        <v>38.380000000000003</v>
      </c>
      <c r="G973" s="28">
        <f>VLOOKUP(A973,'Medical Examinations'!$A$1:$L$2336,4,0)</f>
        <v>8.5</v>
      </c>
      <c r="H973" s="30" t="str">
        <f>VLOOKUP(A973,'Medical Examinations'!$A$1:$L$2336,3,0)</f>
        <v>Obesity</v>
      </c>
      <c r="I973" s="30" t="str">
        <f>VLOOKUP(A973,'Medical Examinations'!$A$1:$L$2336,5,0)</f>
        <v>Diabetes</v>
      </c>
      <c r="J973" s="27" t="str">
        <f>VLOOKUP(A973,'Medical Examinations'!$A$1:$L$2336,6,0)</f>
        <v>yes</v>
      </c>
      <c r="K973" s="27" t="str">
        <f>VLOOKUP(A973,'Medical Examinations'!$A$1:$L$2336,7,0)</f>
        <v>No</v>
      </c>
      <c r="L973" s="27">
        <f>VLOOKUP(A973,'Medical Examinations'!$A$1:$L$2336,10,0)</f>
        <v>2</v>
      </c>
      <c r="M973" s="27" t="str">
        <f>VLOOKUP(A973,'Medical Examinations'!$A$1:$L$2336,12,0)</f>
        <v>No</v>
      </c>
      <c r="N973" s="27" t="str">
        <f>VLOOKUP(A973,'Medical Examinations'!$A$1:$L$2336,8,0)</f>
        <v>No</v>
      </c>
      <c r="O973" s="29">
        <f>VLOOKUP(A973,'Hospitalisation Details'!$A$1:$T$2344,12,0)</f>
        <v>11396.9</v>
      </c>
      <c r="P973" s="29" t="str">
        <f>VLOOKUP(A973,'Hospitalisation Details'!$A$1:$T$2344,15,0)</f>
        <v>tier - 3</v>
      </c>
      <c r="Q973" s="29" t="str">
        <f>VLOOKUP(A973,'Hospitalisation Details'!$A$1:$T$2344,18,0)</f>
        <v>tier - 3</v>
      </c>
      <c r="R973" s="29" t="str">
        <f>VLOOKUP(A973,'Hospitalisation Details'!$A$1:$T$2344,20,0)</f>
        <v>R1024</v>
      </c>
    </row>
    <row r="974" spans="1:18">
      <c r="A974" t="s">
        <v>1395</v>
      </c>
      <c r="B974" s="22" t="str">
        <f>VLOOKUP(A974,'Customer Names'!A974:$E$2335,4,0)</f>
        <v>McCurdy</v>
      </c>
      <c r="C974" s="25">
        <f>VLOOKUP(A974,'Hospitalisation Details'!$A$1:$T$2344,9,0)</f>
        <v>24825</v>
      </c>
      <c r="D974" s="26">
        <f>VLOOKUP(A974,'Hospitalisation Details'!$A$1:$T$2344,10,0)</f>
        <v>55</v>
      </c>
      <c r="E974" s="26">
        <f>VLOOKUP(A974,'Hospitalisation Details'!$A$1:$T$2344,11,0)</f>
        <v>1</v>
      </c>
      <c r="F974" s="28">
        <f>VLOOKUP(A974,'Medical Examinations'!$A$1:$L$2336,2,0)</f>
        <v>35.244999999999997</v>
      </c>
      <c r="G974" s="28">
        <f>VLOOKUP(A974,'Medical Examinations'!$A$1:$L$2336,4,0)</f>
        <v>11.22</v>
      </c>
      <c r="H974" s="30" t="str">
        <f>VLOOKUP(A974,'Medical Examinations'!$A$1:$L$2336,3,0)</f>
        <v>Obesity</v>
      </c>
      <c r="I974" s="30" t="str">
        <f>VLOOKUP(A974,'Medical Examinations'!$A$1:$L$2336,5,0)</f>
        <v>Diabetes</v>
      </c>
      <c r="J974" s="27" t="str">
        <f>VLOOKUP(A974,'Medical Examinations'!$A$1:$L$2336,6,0)</f>
        <v>yes</v>
      </c>
      <c r="K974" s="27" t="str">
        <f>VLOOKUP(A974,'Medical Examinations'!$A$1:$L$2336,7,0)</f>
        <v>No</v>
      </c>
      <c r="L974" s="27">
        <f>VLOOKUP(A974,'Medical Examinations'!$A$1:$L$2336,10,0)</f>
        <v>0</v>
      </c>
      <c r="M974" s="27" t="str">
        <f>VLOOKUP(A974,'Medical Examinations'!$A$1:$L$2336,12,0)</f>
        <v>No</v>
      </c>
      <c r="N974" s="27" t="str">
        <f>VLOOKUP(A974,'Medical Examinations'!$A$1:$L$2336,8,0)</f>
        <v>No</v>
      </c>
      <c r="O974" s="29">
        <f>VLOOKUP(A974,'Hospitalisation Details'!$A$1:$T$2344,12,0)</f>
        <v>11394.07</v>
      </c>
      <c r="P974" s="29" t="str">
        <f>VLOOKUP(A974,'Hospitalisation Details'!$A$1:$T$2344,15,0)</f>
        <v>tier - 3</v>
      </c>
      <c r="Q974" s="29" t="str">
        <f>VLOOKUP(A974,'Hospitalisation Details'!$A$1:$T$2344,18,0)</f>
        <v>tier - 1</v>
      </c>
      <c r="R974" s="29" t="str">
        <f>VLOOKUP(A974,'Hospitalisation Details'!$A$1:$T$2344,20,0)</f>
        <v>R1018</v>
      </c>
    </row>
    <row r="975" spans="1:18">
      <c r="A975" t="s">
        <v>1394</v>
      </c>
      <c r="B975" s="22" t="str">
        <f>VLOOKUP(A975,'Customer Names'!A975:$E$2335,4,0)</f>
        <v>Hughes</v>
      </c>
      <c r="C975" s="25">
        <f>VLOOKUP(A975,'Hospitalisation Details'!$A$1:$T$2344,9,0)</f>
        <v>35639</v>
      </c>
      <c r="D975" s="26">
        <f>VLOOKUP(A975,'Hospitalisation Details'!$A$1:$T$2344,10,0)</f>
        <v>25</v>
      </c>
      <c r="E975" s="26">
        <f>VLOOKUP(A975,'Hospitalisation Details'!$A$1:$T$2344,11,0)</f>
        <v>0</v>
      </c>
      <c r="F975" s="28">
        <f>VLOOKUP(A975,'Medical Examinations'!$A$1:$L$2336,2,0)</f>
        <v>49.84</v>
      </c>
      <c r="G975" s="28">
        <f>VLOOKUP(A975,'Medical Examinations'!$A$1:$L$2336,4,0)</f>
        <v>5.0999999999999996</v>
      </c>
      <c r="H975" s="30" t="str">
        <f>VLOOKUP(A975,'Medical Examinations'!$A$1:$L$2336,3,0)</f>
        <v>Obesity</v>
      </c>
      <c r="I975" s="30" t="str">
        <f>VLOOKUP(A975,'Medical Examinations'!$A$1:$L$2336,5,0)</f>
        <v>Normal</v>
      </c>
      <c r="J975" s="27" t="str">
        <f>VLOOKUP(A975,'Medical Examinations'!$A$1:$L$2336,6,0)</f>
        <v>yes</v>
      </c>
      <c r="K975" s="27" t="str">
        <f>VLOOKUP(A975,'Medical Examinations'!$A$1:$L$2336,7,0)</f>
        <v>No</v>
      </c>
      <c r="L975" s="27">
        <f>VLOOKUP(A975,'Medical Examinations'!$A$1:$L$2336,10,0)</f>
        <v>1</v>
      </c>
      <c r="M975" s="27" t="str">
        <f>VLOOKUP(A975,'Medical Examinations'!$A$1:$L$2336,12,0)</f>
        <v>No</v>
      </c>
      <c r="N975" s="27" t="str">
        <f>VLOOKUP(A975,'Medical Examinations'!$A$1:$L$2336,8,0)</f>
        <v>Yes</v>
      </c>
      <c r="O975" s="29">
        <f>VLOOKUP(A975,'Hospitalisation Details'!$A$1:$T$2344,12,0)</f>
        <v>11388.27</v>
      </c>
      <c r="P975" s="29" t="str">
        <f>VLOOKUP(A975,'Hospitalisation Details'!$A$1:$T$2344,15,0)</f>
        <v>tier - 3</v>
      </c>
      <c r="Q975" s="29" t="str">
        <f>VLOOKUP(A975,'Hospitalisation Details'!$A$1:$T$2344,18,0)</f>
        <v>tier - 2</v>
      </c>
      <c r="R975" s="29" t="str">
        <f>VLOOKUP(A975,'Hospitalisation Details'!$A$1:$T$2344,20,0)</f>
        <v>R1026</v>
      </c>
    </row>
    <row r="976" spans="1:18">
      <c r="A976" t="s">
        <v>1393</v>
      </c>
      <c r="B976" s="22" t="str">
        <f>VLOOKUP(A976,'Customer Names'!A976:$E$2335,4,0)</f>
        <v>Varner</v>
      </c>
      <c r="C976" s="25">
        <f>VLOOKUP(A976,'Hospitalisation Details'!$A$1:$T$2344,9,0)</f>
        <v>23541</v>
      </c>
      <c r="D976" s="26">
        <f>VLOOKUP(A976,'Hospitalisation Details'!$A$1:$T$2344,10,0)</f>
        <v>58</v>
      </c>
      <c r="E976" s="26">
        <f>VLOOKUP(A976,'Hospitalisation Details'!$A$1:$T$2344,11,0)</f>
        <v>0</v>
      </c>
      <c r="F976" s="28">
        <f>VLOOKUP(A976,'Medical Examinations'!$A$1:$L$2336,2,0)</f>
        <v>49.06</v>
      </c>
      <c r="G976" s="28">
        <f>VLOOKUP(A976,'Medical Examinations'!$A$1:$L$2336,4,0)</f>
        <v>5.43</v>
      </c>
      <c r="H976" s="30" t="str">
        <f>VLOOKUP(A976,'Medical Examinations'!$A$1:$L$2336,3,0)</f>
        <v>Obesity</v>
      </c>
      <c r="I976" s="30" t="str">
        <f>VLOOKUP(A976,'Medical Examinations'!$A$1:$L$2336,5,0)</f>
        <v>Normal</v>
      </c>
      <c r="J976" s="27" t="str">
        <f>VLOOKUP(A976,'Medical Examinations'!$A$1:$L$2336,6,0)</f>
        <v>yes</v>
      </c>
      <c r="K976" s="27" t="str">
        <f>VLOOKUP(A976,'Medical Examinations'!$A$1:$L$2336,7,0)</f>
        <v>No</v>
      </c>
      <c r="L976" s="27">
        <f>VLOOKUP(A976,'Medical Examinations'!$A$1:$L$2336,10,0)</f>
        <v>1</v>
      </c>
      <c r="M976" s="27" t="str">
        <f>VLOOKUP(A976,'Medical Examinations'!$A$1:$L$2336,12,0)</f>
        <v>No</v>
      </c>
      <c r="N976" s="27" t="str">
        <f>VLOOKUP(A976,'Medical Examinations'!$A$1:$L$2336,8,0)</f>
        <v>No</v>
      </c>
      <c r="O976" s="29">
        <f>VLOOKUP(A976,'Hospitalisation Details'!$A$1:$T$2344,12,0)</f>
        <v>11381.33</v>
      </c>
      <c r="P976" s="29" t="str">
        <f>VLOOKUP(A976,'Hospitalisation Details'!$A$1:$T$2344,15,0)</f>
        <v>tier - 3</v>
      </c>
      <c r="Q976" s="29" t="str">
        <f>VLOOKUP(A976,'Hospitalisation Details'!$A$1:$T$2344,18,0)</f>
        <v>tier - 2</v>
      </c>
      <c r="R976" s="29" t="str">
        <f>VLOOKUP(A976,'Hospitalisation Details'!$A$1:$T$2344,20,0)</f>
        <v>R1013</v>
      </c>
    </row>
    <row r="977" spans="1:18">
      <c r="A977" t="s">
        <v>1392</v>
      </c>
      <c r="B977" s="22" t="str">
        <f>VLOOKUP(A977,'Customer Names'!A977:$E$2335,4,0)</f>
        <v>Dahmen</v>
      </c>
      <c r="C977" s="25">
        <f>VLOOKUP(A977,'Hospitalisation Details'!$A$1:$T$2344,9,0)</f>
        <v>26639</v>
      </c>
      <c r="D977" s="26">
        <f>VLOOKUP(A977,'Hospitalisation Details'!$A$1:$T$2344,10,0)</f>
        <v>50</v>
      </c>
      <c r="E977" s="26">
        <f>VLOOKUP(A977,'Hospitalisation Details'!$A$1:$T$2344,11,0)</f>
        <v>0</v>
      </c>
      <c r="F977" s="28">
        <f>VLOOKUP(A977,'Medical Examinations'!$A$1:$L$2336,2,0)</f>
        <v>30.88</v>
      </c>
      <c r="G977" s="28">
        <f>VLOOKUP(A977,'Medical Examinations'!$A$1:$L$2336,4,0)</f>
        <v>5.82</v>
      </c>
      <c r="H977" s="30" t="str">
        <f>VLOOKUP(A977,'Medical Examinations'!$A$1:$L$2336,3,0)</f>
        <v>Obesity</v>
      </c>
      <c r="I977" s="30" t="str">
        <f>VLOOKUP(A977,'Medical Examinations'!$A$1:$L$2336,5,0)</f>
        <v>Pre-diabetes</v>
      </c>
      <c r="J977" s="27" t="str">
        <f>VLOOKUP(A977,'Medical Examinations'!$A$1:$L$2336,6,0)</f>
        <v>No</v>
      </c>
      <c r="K977" s="27" t="str">
        <f>VLOOKUP(A977,'Medical Examinations'!$A$1:$L$2336,7,0)</f>
        <v>No</v>
      </c>
      <c r="L977" s="27">
        <f>VLOOKUP(A977,'Medical Examinations'!$A$1:$L$2336,10,0)</f>
        <v>2</v>
      </c>
      <c r="M977" s="27" t="str">
        <f>VLOOKUP(A977,'Medical Examinations'!$A$1:$L$2336,12,0)</f>
        <v>No</v>
      </c>
      <c r="N977" s="27" t="str">
        <f>VLOOKUP(A977,'Medical Examinations'!$A$1:$L$2336,8,0)</f>
        <v>No</v>
      </c>
      <c r="O977" s="29">
        <f>VLOOKUP(A977,'Hospitalisation Details'!$A$1:$T$2344,12,0)</f>
        <v>11378.57</v>
      </c>
      <c r="P977" s="29" t="str">
        <f>VLOOKUP(A977,'Hospitalisation Details'!$A$1:$T$2344,15,0)</f>
        <v>tier - 3</v>
      </c>
      <c r="Q977" s="29" t="str">
        <f>VLOOKUP(A977,'Hospitalisation Details'!$A$1:$T$2344,18,0)</f>
        <v>tier - 2</v>
      </c>
      <c r="R977" s="29" t="str">
        <f>VLOOKUP(A977,'Hospitalisation Details'!$A$1:$T$2344,20,0)</f>
        <v>R1025</v>
      </c>
    </row>
    <row r="978" spans="1:18">
      <c r="A978" t="s">
        <v>1391</v>
      </c>
      <c r="B978" s="22" t="str">
        <f>VLOOKUP(A978,'Customer Names'!A978:$E$2335,4,0)</f>
        <v>Young</v>
      </c>
      <c r="C978" s="25">
        <f>VLOOKUP(A978,'Hospitalisation Details'!$A$1:$T$2344,9,0)</f>
        <v>29013</v>
      </c>
      <c r="D978" s="26">
        <f>VLOOKUP(A978,'Hospitalisation Details'!$A$1:$T$2344,10,0)</f>
        <v>44</v>
      </c>
      <c r="E978" s="26">
        <f>VLOOKUP(A978,'Hospitalisation Details'!$A$1:$T$2344,11,0)</f>
        <v>2</v>
      </c>
      <c r="F978" s="28">
        <f>VLOOKUP(A978,'Medical Examinations'!$A$1:$L$2336,2,0)</f>
        <v>33.35</v>
      </c>
      <c r="G978" s="28">
        <f>VLOOKUP(A978,'Medical Examinations'!$A$1:$L$2336,4,0)</f>
        <v>6.05</v>
      </c>
      <c r="H978" s="30" t="str">
        <f>VLOOKUP(A978,'Medical Examinations'!$A$1:$L$2336,3,0)</f>
        <v>Obesity</v>
      </c>
      <c r="I978" s="30" t="str">
        <f>VLOOKUP(A978,'Medical Examinations'!$A$1:$L$2336,5,0)</f>
        <v>Pre-diabetes</v>
      </c>
      <c r="J978" s="27" t="str">
        <f>VLOOKUP(A978,'Medical Examinations'!$A$1:$L$2336,6,0)</f>
        <v>No</v>
      </c>
      <c r="K978" s="27" t="str">
        <f>VLOOKUP(A978,'Medical Examinations'!$A$1:$L$2336,7,0)</f>
        <v>No</v>
      </c>
      <c r="L978" s="27">
        <f>VLOOKUP(A978,'Medical Examinations'!$A$1:$L$2336,10,0)</f>
        <v>1</v>
      </c>
      <c r="M978" s="27" t="str">
        <f>VLOOKUP(A978,'Medical Examinations'!$A$1:$L$2336,12,0)</f>
        <v>No</v>
      </c>
      <c r="N978" s="27" t="str">
        <f>VLOOKUP(A978,'Medical Examinations'!$A$1:$L$2336,8,0)</f>
        <v>Yes</v>
      </c>
      <c r="O978" s="29">
        <f>VLOOKUP(A978,'Hospitalisation Details'!$A$1:$T$2344,12,0)</f>
        <v>11369.39</v>
      </c>
      <c r="P978" s="29" t="str">
        <f>VLOOKUP(A978,'Hospitalisation Details'!$A$1:$T$2344,15,0)</f>
        <v>tier - 3</v>
      </c>
      <c r="Q978" s="29" t="str">
        <f>VLOOKUP(A978,'Hospitalisation Details'!$A$1:$T$2344,18,0)</f>
        <v>tier - 1</v>
      </c>
      <c r="R978" s="29" t="str">
        <f>VLOOKUP(A978,'Hospitalisation Details'!$A$1:$T$2344,20,0)</f>
        <v>R1026</v>
      </c>
    </row>
    <row r="979" spans="1:18">
      <c r="A979" t="s">
        <v>1390</v>
      </c>
      <c r="B979" s="22" t="str">
        <f>VLOOKUP(A979,'Customer Names'!A979:$E$2335,4,0)</f>
        <v>Fraser</v>
      </c>
      <c r="C979" s="25">
        <f>VLOOKUP(A979,'Hospitalisation Details'!$A$1:$T$2344,9,0)</f>
        <v>23724</v>
      </c>
      <c r="D979" s="26">
        <f>VLOOKUP(A979,'Hospitalisation Details'!$A$1:$T$2344,10,0)</f>
        <v>58</v>
      </c>
      <c r="E979" s="26">
        <f>VLOOKUP(A979,'Hospitalisation Details'!$A$1:$T$2344,11,0)</f>
        <v>0</v>
      </c>
      <c r="F979" s="28">
        <f>VLOOKUP(A979,'Medical Examinations'!$A$1:$L$2336,2,0)</f>
        <v>38</v>
      </c>
      <c r="G979" s="28">
        <f>VLOOKUP(A979,'Medical Examinations'!$A$1:$L$2336,4,0)</f>
        <v>6.38</v>
      </c>
      <c r="H979" s="30" t="str">
        <f>VLOOKUP(A979,'Medical Examinations'!$A$1:$L$2336,3,0)</f>
        <v>Obesity</v>
      </c>
      <c r="I979" s="30" t="str">
        <f>VLOOKUP(A979,'Medical Examinations'!$A$1:$L$2336,5,0)</f>
        <v>Pre-diabetes</v>
      </c>
      <c r="J979" s="27" t="str">
        <f>VLOOKUP(A979,'Medical Examinations'!$A$1:$L$2336,6,0)</f>
        <v>yes</v>
      </c>
      <c r="K979" s="27" t="str">
        <f>VLOOKUP(A979,'Medical Examinations'!$A$1:$L$2336,7,0)</f>
        <v>No</v>
      </c>
      <c r="L979" s="27">
        <f>VLOOKUP(A979,'Medical Examinations'!$A$1:$L$2336,10,0)</f>
        <v>1</v>
      </c>
      <c r="M979" s="27" t="str">
        <f>VLOOKUP(A979,'Medical Examinations'!$A$1:$L$2336,12,0)</f>
        <v>No</v>
      </c>
      <c r="N979" s="27" t="str">
        <f>VLOOKUP(A979,'Medical Examinations'!$A$1:$L$2336,8,0)</f>
        <v>No</v>
      </c>
      <c r="O979" s="29">
        <f>VLOOKUP(A979,'Hospitalisation Details'!$A$1:$T$2344,12,0)</f>
        <v>11365.95</v>
      </c>
      <c r="P979" s="29" t="str">
        <f>VLOOKUP(A979,'Hospitalisation Details'!$A$1:$T$2344,15,0)</f>
        <v>tier - 3</v>
      </c>
      <c r="Q979" s="29" t="str">
        <f>VLOOKUP(A979,'Hospitalisation Details'!$A$1:$T$2344,18,0)</f>
        <v>tier - 2</v>
      </c>
      <c r="R979" s="29" t="str">
        <f>VLOOKUP(A979,'Hospitalisation Details'!$A$1:$T$2344,20,0)</f>
        <v>R1011</v>
      </c>
    </row>
    <row r="980" spans="1:18">
      <c r="A980" t="s">
        <v>1389</v>
      </c>
      <c r="B980" s="22" t="str">
        <f>VLOOKUP(A980,'Customer Names'!A980:$E$2335,4,0)</f>
        <v>Deeg</v>
      </c>
      <c r="C980" s="25">
        <f>VLOOKUP(A980,'Hospitalisation Details'!$A$1:$T$2344,9,0)</f>
        <v>23561</v>
      </c>
      <c r="D980" s="26">
        <f>VLOOKUP(A980,'Hospitalisation Details'!$A$1:$T$2344,10,0)</f>
        <v>58</v>
      </c>
      <c r="E980" s="26">
        <f>VLOOKUP(A980,'Hospitalisation Details'!$A$1:$T$2344,11,0)</f>
        <v>0</v>
      </c>
      <c r="F980" s="28">
        <f>VLOOKUP(A980,'Medical Examinations'!$A$1:$L$2336,2,0)</f>
        <v>36.08</v>
      </c>
      <c r="G980" s="28">
        <f>VLOOKUP(A980,'Medical Examinations'!$A$1:$L$2336,4,0)</f>
        <v>5.73</v>
      </c>
      <c r="H980" s="30" t="str">
        <f>VLOOKUP(A980,'Medical Examinations'!$A$1:$L$2336,3,0)</f>
        <v>Obesity</v>
      </c>
      <c r="I980" s="30" t="str">
        <f>VLOOKUP(A980,'Medical Examinations'!$A$1:$L$2336,5,0)</f>
        <v>Pre-diabetes</v>
      </c>
      <c r="J980" s="27" t="str">
        <f>VLOOKUP(A980,'Medical Examinations'!$A$1:$L$2336,6,0)</f>
        <v>yes</v>
      </c>
      <c r="K980" s="27" t="str">
        <f>VLOOKUP(A980,'Medical Examinations'!$A$1:$L$2336,7,0)</f>
        <v>No</v>
      </c>
      <c r="L980" s="27">
        <f>VLOOKUP(A980,'Medical Examinations'!$A$1:$L$2336,10,0)</f>
        <v>1</v>
      </c>
      <c r="M980" s="27" t="str">
        <f>VLOOKUP(A980,'Medical Examinations'!$A$1:$L$2336,12,0)</f>
        <v>No</v>
      </c>
      <c r="N980" s="27" t="str">
        <f>VLOOKUP(A980,'Medical Examinations'!$A$1:$L$2336,8,0)</f>
        <v>No</v>
      </c>
      <c r="O980" s="29">
        <f>VLOOKUP(A980,'Hospitalisation Details'!$A$1:$T$2344,12,0)</f>
        <v>11363.28</v>
      </c>
      <c r="P980" s="29" t="str">
        <f>VLOOKUP(A980,'Hospitalisation Details'!$A$1:$T$2344,15,0)</f>
        <v>tier - 3</v>
      </c>
      <c r="Q980" s="29" t="str">
        <f>VLOOKUP(A980,'Hospitalisation Details'!$A$1:$T$2344,18,0)</f>
        <v>tier - 1</v>
      </c>
      <c r="R980" s="29" t="str">
        <f>VLOOKUP(A980,'Hospitalisation Details'!$A$1:$T$2344,20,0)</f>
        <v>R1013</v>
      </c>
    </row>
    <row r="981" spans="1:18">
      <c r="A981" t="s">
        <v>1388</v>
      </c>
      <c r="B981" s="22" t="str">
        <f>VLOOKUP(A981,'Customer Names'!A981:$E$2335,4,0)</f>
        <v>Robertson</v>
      </c>
      <c r="C981" s="25">
        <f>VLOOKUP(A981,'Hospitalisation Details'!$A$1:$T$2344,9,0)</f>
        <v>23562</v>
      </c>
      <c r="D981" s="26">
        <f>VLOOKUP(A981,'Hospitalisation Details'!$A$1:$T$2344,10,0)</f>
        <v>58</v>
      </c>
      <c r="E981" s="26">
        <f>VLOOKUP(A981,'Hospitalisation Details'!$A$1:$T$2344,11,0)</f>
        <v>0</v>
      </c>
      <c r="F981" s="28">
        <f>VLOOKUP(A981,'Medical Examinations'!$A$1:$L$2336,2,0)</f>
        <v>35.700000000000003</v>
      </c>
      <c r="G981" s="28">
        <f>VLOOKUP(A981,'Medical Examinations'!$A$1:$L$2336,4,0)</f>
        <v>5.47</v>
      </c>
      <c r="H981" s="30" t="str">
        <f>VLOOKUP(A981,'Medical Examinations'!$A$1:$L$2336,3,0)</f>
        <v>Obesity</v>
      </c>
      <c r="I981" s="30" t="str">
        <f>VLOOKUP(A981,'Medical Examinations'!$A$1:$L$2336,5,0)</f>
        <v>Normal</v>
      </c>
      <c r="J981" s="27" t="str">
        <f>VLOOKUP(A981,'Medical Examinations'!$A$1:$L$2336,6,0)</f>
        <v>yes</v>
      </c>
      <c r="K981" s="27" t="str">
        <f>VLOOKUP(A981,'Medical Examinations'!$A$1:$L$2336,7,0)</f>
        <v>No</v>
      </c>
      <c r="L981" s="27">
        <f>VLOOKUP(A981,'Medical Examinations'!$A$1:$L$2336,10,0)</f>
        <v>1</v>
      </c>
      <c r="M981" s="27" t="str">
        <f>VLOOKUP(A981,'Medical Examinations'!$A$1:$L$2336,12,0)</f>
        <v>No</v>
      </c>
      <c r="N981" s="27" t="str">
        <f>VLOOKUP(A981,'Medical Examinations'!$A$1:$L$2336,8,0)</f>
        <v>No</v>
      </c>
      <c r="O981" s="29">
        <f>VLOOKUP(A981,'Hospitalisation Details'!$A$1:$T$2344,12,0)</f>
        <v>11362.76</v>
      </c>
      <c r="P981" s="29" t="str">
        <f>VLOOKUP(A981,'Hospitalisation Details'!$A$1:$T$2344,15,0)</f>
        <v>tier - 3</v>
      </c>
      <c r="Q981" s="29" t="str">
        <f>VLOOKUP(A981,'Hospitalisation Details'!$A$1:$T$2344,18,0)</f>
        <v>tier - 1</v>
      </c>
      <c r="R981" s="29" t="str">
        <f>VLOOKUP(A981,'Hospitalisation Details'!$A$1:$T$2344,20,0)</f>
        <v>R1011</v>
      </c>
    </row>
    <row r="982" spans="1:18">
      <c r="A982" t="s">
        <v>1387</v>
      </c>
      <c r="B982" s="22" t="str">
        <f>VLOOKUP(A982,'Customer Names'!A982:$E$2335,4,0)</f>
        <v>Peck</v>
      </c>
      <c r="C982" s="25">
        <f>VLOOKUP(A982,'Hospitalisation Details'!$A$1:$T$2344,9,0)</f>
        <v>24011</v>
      </c>
      <c r="D982" s="26">
        <f>VLOOKUP(A982,'Hospitalisation Details'!$A$1:$T$2344,10,0)</f>
        <v>57</v>
      </c>
      <c r="E982" s="26">
        <f>VLOOKUP(A982,'Hospitalisation Details'!$A$1:$T$2344,11,0)</f>
        <v>0</v>
      </c>
      <c r="F982" s="28">
        <f>VLOOKUP(A982,'Medical Examinations'!$A$1:$L$2336,2,0)</f>
        <v>34.01</v>
      </c>
      <c r="G982" s="28">
        <f>VLOOKUP(A982,'Medical Examinations'!$A$1:$L$2336,4,0)</f>
        <v>11.3</v>
      </c>
      <c r="H982" s="30" t="str">
        <f>VLOOKUP(A982,'Medical Examinations'!$A$1:$L$2336,3,0)</f>
        <v>Obesity</v>
      </c>
      <c r="I982" s="30" t="str">
        <f>VLOOKUP(A982,'Medical Examinations'!$A$1:$L$2336,5,0)</f>
        <v>Diabetes</v>
      </c>
      <c r="J982" s="27" t="str">
        <f>VLOOKUP(A982,'Medical Examinations'!$A$1:$L$2336,6,0)</f>
        <v>No</v>
      </c>
      <c r="K982" s="27" t="str">
        <f>VLOOKUP(A982,'Medical Examinations'!$A$1:$L$2336,7,0)</f>
        <v>No</v>
      </c>
      <c r="L982" s="27">
        <f>VLOOKUP(A982,'Medical Examinations'!$A$1:$L$2336,10,0)</f>
        <v>0</v>
      </c>
      <c r="M982" s="27" t="str">
        <f>VLOOKUP(A982,'Medical Examinations'!$A$1:$L$2336,12,0)</f>
        <v>No</v>
      </c>
      <c r="N982" s="27" t="str">
        <f>VLOOKUP(A982,'Medical Examinations'!$A$1:$L$2336,8,0)</f>
        <v>No</v>
      </c>
      <c r="O982" s="29">
        <f>VLOOKUP(A982,'Hospitalisation Details'!$A$1:$T$2344,12,0)</f>
        <v>11356.66</v>
      </c>
      <c r="P982" s="29" t="str">
        <f>VLOOKUP(A982,'Hospitalisation Details'!$A$1:$T$2344,15,0)</f>
        <v>tier - 3</v>
      </c>
      <c r="Q982" s="29" t="str">
        <f>VLOOKUP(A982,'Hospitalisation Details'!$A$1:$T$2344,18,0)</f>
        <v>tier - 3</v>
      </c>
      <c r="R982" s="29" t="str">
        <f>VLOOKUP(A982,'Hospitalisation Details'!$A$1:$T$2344,20,0)</f>
        <v>R1012</v>
      </c>
    </row>
    <row r="983" spans="1:18">
      <c r="A983" t="s">
        <v>1386</v>
      </c>
      <c r="B983" s="22" t="str">
        <f>VLOOKUP(A983,'Customer Names'!A983:$E$2335,4,0)</f>
        <v>Burger</v>
      </c>
      <c r="C983" s="25">
        <f>VLOOKUP(A983,'Hospitalisation Details'!$A$1:$T$2344,9,0)</f>
        <v>24075</v>
      </c>
      <c r="D983" s="26">
        <f>VLOOKUP(A983,'Hospitalisation Details'!$A$1:$T$2344,10,0)</f>
        <v>57</v>
      </c>
      <c r="E983" s="26">
        <f>VLOOKUP(A983,'Hospitalisation Details'!$A$1:$T$2344,11,0)</f>
        <v>0</v>
      </c>
      <c r="F983" s="28">
        <f>VLOOKUP(A983,'Medical Examinations'!$A$1:$L$2336,2,0)</f>
        <v>31.54</v>
      </c>
      <c r="G983" s="28">
        <f>VLOOKUP(A983,'Medical Examinations'!$A$1:$L$2336,4,0)</f>
        <v>6.72</v>
      </c>
      <c r="H983" s="30" t="str">
        <f>VLOOKUP(A983,'Medical Examinations'!$A$1:$L$2336,3,0)</f>
        <v>Obesity</v>
      </c>
      <c r="I983" s="30" t="str">
        <f>VLOOKUP(A983,'Medical Examinations'!$A$1:$L$2336,5,0)</f>
        <v>Diabetes</v>
      </c>
      <c r="J983" s="27" t="str">
        <f>VLOOKUP(A983,'Medical Examinations'!$A$1:$L$2336,6,0)</f>
        <v>No</v>
      </c>
      <c r="K983" s="27" t="str">
        <f>VLOOKUP(A983,'Medical Examinations'!$A$1:$L$2336,7,0)</f>
        <v>No</v>
      </c>
      <c r="L983" s="27">
        <f>VLOOKUP(A983,'Medical Examinations'!$A$1:$L$2336,10,0)</f>
        <v>0</v>
      </c>
      <c r="M983" s="27" t="str">
        <f>VLOOKUP(A983,'Medical Examinations'!$A$1:$L$2336,12,0)</f>
        <v>No</v>
      </c>
      <c r="N983" s="27" t="str">
        <f>VLOOKUP(A983,'Medical Examinations'!$A$1:$L$2336,8,0)</f>
        <v>No</v>
      </c>
      <c r="O983" s="29">
        <f>VLOOKUP(A983,'Hospitalisation Details'!$A$1:$T$2344,12,0)</f>
        <v>11353.23</v>
      </c>
      <c r="P983" s="29" t="str">
        <f>VLOOKUP(A983,'Hospitalisation Details'!$A$1:$T$2344,15,0)</f>
        <v>tier - 3</v>
      </c>
      <c r="Q983" s="29" t="str">
        <f>VLOOKUP(A983,'Hospitalisation Details'!$A$1:$T$2344,18,0)</f>
        <v>tier - 1</v>
      </c>
      <c r="R983" s="29" t="str">
        <f>VLOOKUP(A983,'Hospitalisation Details'!$A$1:$T$2344,20,0)</f>
        <v>R1012</v>
      </c>
    </row>
    <row r="984" spans="1:18">
      <c r="A984" t="s">
        <v>1385</v>
      </c>
      <c r="B984" s="22" t="str">
        <f>VLOOKUP(A984,'Customer Names'!A984:$E$2335,4,0)</f>
        <v>Blain</v>
      </c>
      <c r="C984" s="25">
        <f>VLOOKUP(A984,'Hospitalisation Details'!$A$1:$T$2344,9,0)</f>
        <v>23570</v>
      </c>
      <c r="D984" s="26">
        <f>VLOOKUP(A984,'Hospitalisation Details'!$A$1:$T$2344,10,0)</f>
        <v>58</v>
      </c>
      <c r="E984" s="26">
        <f>VLOOKUP(A984,'Hospitalisation Details'!$A$1:$T$2344,11,0)</f>
        <v>0</v>
      </c>
      <c r="F984" s="28">
        <f>VLOOKUP(A984,'Medical Examinations'!$A$1:$L$2336,2,0)</f>
        <v>23.3</v>
      </c>
      <c r="G984" s="28">
        <f>VLOOKUP(A984,'Medical Examinations'!$A$1:$L$2336,4,0)</f>
        <v>5.36</v>
      </c>
      <c r="H984" s="30" t="str">
        <f>VLOOKUP(A984,'Medical Examinations'!$A$1:$L$2336,3,0)</f>
        <v>Normal weight</v>
      </c>
      <c r="I984" s="30" t="str">
        <f>VLOOKUP(A984,'Medical Examinations'!$A$1:$L$2336,5,0)</f>
        <v>Normal</v>
      </c>
      <c r="J984" s="27" t="str">
        <f>VLOOKUP(A984,'Medical Examinations'!$A$1:$L$2336,6,0)</f>
        <v>yes</v>
      </c>
      <c r="K984" s="27" t="str">
        <f>VLOOKUP(A984,'Medical Examinations'!$A$1:$L$2336,7,0)</f>
        <v>No</v>
      </c>
      <c r="L984" s="27">
        <f>VLOOKUP(A984,'Medical Examinations'!$A$1:$L$2336,10,0)</f>
        <v>1</v>
      </c>
      <c r="M984" s="27" t="str">
        <f>VLOOKUP(A984,'Medical Examinations'!$A$1:$L$2336,12,0)</f>
        <v>No</v>
      </c>
      <c r="N984" s="27" t="str">
        <f>VLOOKUP(A984,'Medical Examinations'!$A$1:$L$2336,8,0)</f>
        <v>No</v>
      </c>
      <c r="O984" s="29">
        <f>VLOOKUP(A984,'Hospitalisation Details'!$A$1:$T$2344,12,0)</f>
        <v>11345.52</v>
      </c>
      <c r="P984" s="29" t="str">
        <f>VLOOKUP(A984,'Hospitalisation Details'!$A$1:$T$2344,15,0)</f>
        <v>tier - 3</v>
      </c>
      <c r="Q984" s="29" t="str">
        <f>VLOOKUP(A984,'Hospitalisation Details'!$A$1:$T$2344,18,0)</f>
        <v>tier - 3</v>
      </c>
      <c r="R984" s="29" t="str">
        <f>VLOOKUP(A984,'Hospitalisation Details'!$A$1:$T$2344,20,0)</f>
        <v>R1011</v>
      </c>
    </row>
    <row r="985" spans="1:18">
      <c r="A985" t="s">
        <v>1384</v>
      </c>
      <c r="B985" s="22" t="str">
        <f>VLOOKUP(A985,'Customer Names'!A985:$E$2335,4,0)</f>
        <v>Winters</v>
      </c>
      <c r="C985" s="25">
        <f>VLOOKUP(A985,'Hospitalisation Details'!$A$1:$T$2344,9,0)</f>
        <v>25144</v>
      </c>
      <c r="D985" s="26">
        <f>VLOOKUP(A985,'Hospitalisation Details'!$A$1:$T$2344,10,0)</f>
        <v>54</v>
      </c>
      <c r="E985" s="26">
        <f>VLOOKUP(A985,'Hospitalisation Details'!$A$1:$T$2344,11,0)</f>
        <v>0</v>
      </c>
      <c r="F985" s="28">
        <f>VLOOKUP(A985,'Medical Examinations'!$A$1:$L$2336,2,0)</f>
        <v>27.75</v>
      </c>
      <c r="G985" s="28">
        <f>VLOOKUP(A985,'Medical Examinations'!$A$1:$L$2336,4,0)</f>
        <v>9.8800000000000008</v>
      </c>
      <c r="H985" s="30" t="str">
        <f>VLOOKUP(A985,'Medical Examinations'!$A$1:$L$2336,3,0)</f>
        <v>Overweight</v>
      </c>
      <c r="I985" s="30" t="str">
        <f>VLOOKUP(A985,'Medical Examinations'!$A$1:$L$2336,5,0)</f>
        <v>Diabetes</v>
      </c>
      <c r="J985" s="27" t="str">
        <f>VLOOKUP(A985,'Medical Examinations'!$A$1:$L$2336,6,0)</f>
        <v>No</v>
      </c>
      <c r="K985" s="27" t="str">
        <f>VLOOKUP(A985,'Medical Examinations'!$A$1:$L$2336,7,0)</f>
        <v>No</v>
      </c>
      <c r="L985" s="27">
        <f>VLOOKUP(A985,'Medical Examinations'!$A$1:$L$2336,10,0)</f>
        <v>0</v>
      </c>
      <c r="M985" s="27" t="str">
        <f>VLOOKUP(A985,'Medical Examinations'!$A$1:$L$2336,12,0)</f>
        <v>No</v>
      </c>
      <c r="N985" s="27" t="str">
        <f>VLOOKUP(A985,'Medical Examinations'!$A$1:$L$2336,8,0)</f>
        <v>No</v>
      </c>
      <c r="O985" s="29">
        <f>VLOOKUP(A985,'Hospitalisation Details'!$A$1:$T$2344,12,0)</f>
        <v>11344.32</v>
      </c>
      <c r="P985" s="29" t="str">
        <f>VLOOKUP(A985,'Hospitalisation Details'!$A$1:$T$2344,15,0)</f>
        <v>tier - 3</v>
      </c>
      <c r="Q985" s="29" t="str">
        <f>VLOOKUP(A985,'Hospitalisation Details'!$A$1:$T$2344,18,0)</f>
        <v>tier - 2</v>
      </c>
      <c r="R985" s="29" t="str">
        <f>VLOOKUP(A985,'Hospitalisation Details'!$A$1:$T$2344,20,0)</f>
        <v>R1025</v>
      </c>
    </row>
    <row r="986" spans="1:18">
      <c r="A986" t="s">
        <v>1383</v>
      </c>
      <c r="B986" s="22" t="str">
        <f>VLOOKUP(A986,'Customer Names'!A986:$E$2335,4,0)</f>
        <v>McCue</v>
      </c>
      <c r="C986" s="25">
        <f>VLOOKUP(A986,'Hospitalisation Details'!$A$1:$T$2344,9,0)</f>
        <v>32739</v>
      </c>
      <c r="D986" s="26">
        <f>VLOOKUP(A986,'Hospitalisation Details'!$A$1:$T$2344,10,0)</f>
        <v>33</v>
      </c>
      <c r="E986" s="26">
        <f>VLOOKUP(A986,'Hospitalisation Details'!$A$1:$T$2344,11,0)</f>
        <v>1</v>
      </c>
      <c r="F986" s="28">
        <f>VLOOKUP(A986,'Medical Examinations'!$A$1:$L$2336,2,0)</f>
        <v>42.46</v>
      </c>
      <c r="G986" s="28">
        <f>VLOOKUP(A986,'Medical Examinations'!$A$1:$L$2336,4,0)</f>
        <v>4.1100000000000003</v>
      </c>
      <c r="H986" s="30" t="str">
        <f>VLOOKUP(A986,'Medical Examinations'!$A$1:$L$2336,3,0)</f>
        <v>Obesity</v>
      </c>
      <c r="I986" s="30" t="str">
        <f>VLOOKUP(A986,'Medical Examinations'!$A$1:$L$2336,5,0)</f>
        <v>Normal</v>
      </c>
      <c r="J986" s="27" t="str">
        <f>VLOOKUP(A986,'Medical Examinations'!$A$1:$L$2336,6,0)</f>
        <v>No</v>
      </c>
      <c r="K986" s="27" t="str">
        <f>VLOOKUP(A986,'Medical Examinations'!$A$1:$L$2336,7,0)</f>
        <v>No</v>
      </c>
      <c r="L986" s="27">
        <f>VLOOKUP(A986,'Medical Examinations'!$A$1:$L$2336,10,0)</f>
        <v>0</v>
      </c>
      <c r="M986" s="27" t="str">
        <f>VLOOKUP(A986,'Medical Examinations'!$A$1:$L$2336,12,0)</f>
        <v>No</v>
      </c>
      <c r="N986" s="27" t="str">
        <f>VLOOKUP(A986,'Medical Examinations'!$A$1:$L$2336,8,0)</f>
        <v>No</v>
      </c>
      <c r="O986" s="29">
        <f>VLOOKUP(A986,'Hospitalisation Details'!$A$1:$T$2344,12,0)</f>
        <v>11326.71</v>
      </c>
      <c r="P986" s="29" t="str">
        <f>VLOOKUP(A986,'Hospitalisation Details'!$A$1:$T$2344,15,0)</f>
        <v>tier - 3</v>
      </c>
      <c r="Q986" s="29" t="str">
        <f>VLOOKUP(A986,'Hospitalisation Details'!$A$1:$T$2344,18,0)</f>
        <v>tier - 3</v>
      </c>
      <c r="R986" s="29" t="str">
        <f>VLOOKUP(A986,'Hospitalisation Details'!$A$1:$T$2344,20,0)</f>
        <v>R1013</v>
      </c>
    </row>
    <row r="987" spans="1:18">
      <c r="A987" t="s">
        <v>1382</v>
      </c>
      <c r="B987" s="22" t="str">
        <f>VLOOKUP(A987,'Customer Names'!A987:$E$2335,4,0)</f>
        <v>Webster</v>
      </c>
      <c r="C987" s="25">
        <f>VLOOKUP(A987,'Hospitalisation Details'!$A$1:$T$2344,9,0)</f>
        <v>37519</v>
      </c>
      <c r="D987" s="26">
        <f>VLOOKUP(A987,'Hospitalisation Details'!$A$1:$T$2344,10,0)</f>
        <v>20</v>
      </c>
      <c r="E987" s="26">
        <f>VLOOKUP(A987,'Hospitalisation Details'!$A$1:$T$2344,11,0)</f>
        <v>0</v>
      </c>
      <c r="F987" s="28">
        <f>VLOOKUP(A987,'Medical Examinations'!$A$1:$L$2336,2,0)</f>
        <v>54.47</v>
      </c>
      <c r="G987" s="28">
        <f>VLOOKUP(A987,'Medical Examinations'!$A$1:$L$2336,4,0)</f>
        <v>7.48</v>
      </c>
      <c r="H987" s="30" t="str">
        <f>VLOOKUP(A987,'Medical Examinations'!$A$1:$L$2336,3,0)</f>
        <v>Obesity</v>
      </c>
      <c r="I987" s="30" t="str">
        <f>VLOOKUP(A987,'Medical Examinations'!$A$1:$L$2336,5,0)</f>
        <v>Diabetes</v>
      </c>
      <c r="J987" s="27" t="str">
        <f>VLOOKUP(A987,'Medical Examinations'!$A$1:$L$2336,6,0)</f>
        <v>No</v>
      </c>
      <c r="K987" s="27" t="str">
        <f>VLOOKUP(A987,'Medical Examinations'!$A$1:$L$2336,7,0)</f>
        <v>No</v>
      </c>
      <c r="L987" s="27">
        <f>VLOOKUP(A987,'Medical Examinations'!$A$1:$L$2336,10,0)</f>
        <v>0</v>
      </c>
      <c r="M987" s="27" t="str">
        <f>VLOOKUP(A987,'Medical Examinations'!$A$1:$L$2336,12,0)</f>
        <v>No</v>
      </c>
      <c r="N987" s="27" t="str">
        <f>VLOOKUP(A987,'Medical Examinations'!$A$1:$L$2336,8,0)</f>
        <v>No</v>
      </c>
      <c r="O987" s="29">
        <f>VLOOKUP(A987,'Hospitalisation Details'!$A$1:$T$2344,12,0)</f>
        <v>11321.49</v>
      </c>
      <c r="P987" s="29" t="str">
        <f>VLOOKUP(A987,'Hospitalisation Details'!$A$1:$T$2344,15,0)</f>
        <v>tier - 3</v>
      </c>
      <c r="Q987" s="29" t="str">
        <f>VLOOKUP(A987,'Hospitalisation Details'!$A$1:$T$2344,18,0)</f>
        <v>tier - 3</v>
      </c>
      <c r="R987" s="29" t="str">
        <f>VLOOKUP(A987,'Hospitalisation Details'!$A$1:$T$2344,20,0)</f>
        <v>R1012</v>
      </c>
    </row>
    <row r="988" spans="1:18">
      <c r="A988" t="s">
        <v>1381</v>
      </c>
      <c r="B988" s="22" t="str">
        <f>VLOOKUP(A988,'Customer Names'!A988:$E$2335,4,0)</f>
        <v>Anderson</v>
      </c>
      <c r="C988" s="25">
        <f>VLOOKUP(A988,'Hospitalisation Details'!$A$1:$T$2344,9,0)</f>
        <v>23203</v>
      </c>
      <c r="D988" s="26">
        <f>VLOOKUP(A988,'Hospitalisation Details'!$A$1:$T$2344,10,0)</f>
        <v>59</v>
      </c>
      <c r="E988" s="26">
        <f>VLOOKUP(A988,'Hospitalisation Details'!$A$1:$T$2344,11,0)</f>
        <v>0</v>
      </c>
      <c r="F988" s="28">
        <f>VLOOKUP(A988,'Medical Examinations'!$A$1:$L$2336,2,0)</f>
        <v>24.93</v>
      </c>
      <c r="G988" s="28">
        <f>VLOOKUP(A988,'Medical Examinations'!$A$1:$L$2336,4,0)</f>
        <v>9.18</v>
      </c>
      <c r="H988" s="30" t="str">
        <f>VLOOKUP(A988,'Medical Examinations'!$A$1:$L$2336,3,0)</f>
        <v>Normal weight</v>
      </c>
      <c r="I988" s="30" t="str">
        <f>VLOOKUP(A988,'Medical Examinations'!$A$1:$L$2336,5,0)</f>
        <v>Diabetes</v>
      </c>
      <c r="J988" s="27" t="str">
        <f>VLOOKUP(A988,'Medical Examinations'!$A$1:$L$2336,6,0)</f>
        <v>yes</v>
      </c>
      <c r="K988" s="27" t="str">
        <f>VLOOKUP(A988,'Medical Examinations'!$A$1:$L$2336,7,0)</f>
        <v>No</v>
      </c>
      <c r="L988" s="27">
        <f>VLOOKUP(A988,'Medical Examinations'!$A$1:$L$2336,10,0)</f>
        <v>1</v>
      </c>
      <c r="M988" s="27" t="str">
        <f>VLOOKUP(A988,'Medical Examinations'!$A$1:$L$2336,12,0)</f>
        <v>No</v>
      </c>
      <c r="N988" s="27" t="str">
        <f>VLOOKUP(A988,'Medical Examinations'!$A$1:$L$2336,8,0)</f>
        <v>Yes</v>
      </c>
      <c r="O988" s="29">
        <f>VLOOKUP(A988,'Hospitalisation Details'!$A$1:$T$2344,12,0)</f>
        <v>11319.12</v>
      </c>
      <c r="P988" s="29" t="str">
        <f>VLOOKUP(A988,'Hospitalisation Details'!$A$1:$T$2344,15,0)</f>
        <v>tier - 3</v>
      </c>
      <c r="Q988" s="29" t="str">
        <f>VLOOKUP(A988,'Hospitalisation Details'!$A$1:$T$2344,18,0)</f>
        <v>tier - 1</v>
      </c>
      <c r="R988" s="29" t="str">
        <f>VLOOKUP(A988,'Hospitalisation Details'!$A$1:$T$2344,20,0)</f>
        <v>R1012</v>
      </c>
    </row>
    <row r="989" spans="1:18">
      <c r="A989" t="s">
        <v>1380</v>
      </c>
      <c r="B989" s="22" t="str">
        <f>VLOOKUP(A989,'Customer Names'!A989:$E$2335,4,0)</f>
        <v>Chiappone</v>
      </c>
      <c r="C989" s="25">
        <f>VLOOKUP(A989,'Hospitalisation Details'!$A$1:$T$2344,9,0)</f>
        <v>35043</v>
      </c>
      <c r="D989" s="26">
        <f>VLOOKUP(A989,'Hospitalisation Details'!$A$1:$T$2344,10,0)</f>
        <v>27</v>
      </c>
      <c r="E989" s="26">
        <f>VLOOKUP(A989,'Hospitalisation Details'!$A$1:$T$2344,11,0)</f>
        <v>0</v>
      </c>
      <c r="F989" s="28">
        <f>VLOOKUP(A989,'Medical Examinations'!$A$1:$L$2336,2,0)</f>
        <v>48.12</v>
      </c>
      <c r="G989" s="28">
        <f>VLOOKUP(A989,'Medical Examinations'!$A$1:$L$2336,4,0)</f>
        <v>4.51</v>
      </c>
      <c r="H989" s="30" t="str">
        <f>VLOOKUP(A989,'Medical Examinations'!$A$1:$L$2336,3,0)</f>
        <v>Obesity</v>
      </c>
      <c r="I989" s="30" t="str">
        <f>VLOOKUP(A989,'Medical Examinations'!$A$1:$L$2336,5,0)</f>
        <v>Normal</v>
      </c>
      <c r="J989" s="27" t="str">
        <f>VLOOKUP(A989,'Medical Examinations'!$A$1:$L$2336,6,0)</f>
        <v>yes</v>
      </c>
      <c r="K989" s="27" t="str">
        <f>VLOOKUP(A989,'Medical Examinations'!$A$1:$L$2336,7,0)</f>
        <v>No</v>
      </c>
      <c r="L989" s="27">
        <f>VLOOKUP(A989,'Medical Examinations'!$A$1:$L$2336,10,0)</f>
        <v>1</v>
      </c>
      <c r="M989" s="27" t="str">
        <f>VLOOKUP(A989,'Medical Examinations'!$A$1:$L$2336,12,0)</f>
        <v>No</v>
      </c>
      <c r="N989" s="27" t="str">
        <f>VLOOKUP(A989,'Medical Examinations'!$A$1:$L$2336,8,0)</f>
        <v>No</v>
      </c>
      <c r="O989" s="29">
        <f>VLOOKUP(A989,'Hospitalisation Details'!$A$1:$T$2344,12,0)</f>
        <v>11318.57</v>
      </c>
      <c r="P989" s="29" t="str">
        <f>VLOOKUP(A989,'Hospitalisation Details'!$A$1:$T$2344,15,0)</f>
        <v>tier - 3</v>
      </c>
      <c r="Q989" s="29" t="str">
        <f>VLOOKUP(A989,'Hospitalisation Details'!$A$1:$T$2344,18,0)</f>
        <v>tier - 2</v>
      </c>
      <c r="R989" s="29" t="str">
        <f>VLOOKUP(A989,'Hospitalisation Details'!$A$1:$T$2344,20,0)</f>
        <v>R1026</v>
      </c>
    </row>
    <row r="990" spans="1:18">
      <c r="A990" t="s">
        <v>1379</v>
      </c>
      <c r="B990" s="22" t="str">
        <f>VLOOKUP(A990,'Customer Names'!A990:$E$2335,4,0)</f>
        <v>Opie</v>
      </c>
      <c r="C990" s="25">
        <f>VLOOKUP(A990,'Hospitalisation Details'!$A$1:$T$2344,9,0)</f>
        <v>23337</v>
      </c>
      <c r="D990" s="26">
        <f>VLOOKUP(A990,'Hospitalisation Details'!$A$1:$T$2344,10,0)</f>
        <v>59</v>
      </c>
      <c r="E990" s="26">
        <f>VLOOKUP(A990,'Hospitalisation Details'!$A$1:$T$2344,11,0)</f>
        <v>0</v>
      </c>
      <c r="F990" s="28">
        <f>VLOOKUP(A990,'Medical Examinations'!$A$1:$L$2336,2,0)</f>
        <v>24.91</v>
      </c>
      <c r="G990" s="28">
        <f>VLOOKUP(A990,'Medical Examinations'!$A$1:$L$2336,4,0)</f>
        <v>7.33</v>
      </c>
      <c r="H990" s="30" t="str">
        <f>VLOOKUP(A990,'Medical Examinations'!$A$1:$L$2336,3,0)</f>
        <v>Normal weight</v>
      </c>
      <c r="I990" s="30" t="str">
        <f>VLOOKUP(A990,'Medical Examinations'!$A$1:$L$2336,5,0)</f>
        <v>Diabetes</v>
      </c>
      <c r="J990" s="27" t="str">
        <f>VLOOKUP(A990,'Medical Examinations'!$A$1:$L$2336,6,0)</f>
        <v>yes</v>
      </c>
      <c r="K990" s="27" t="str">
        <f>VLOOKUP(A990,'Medical Examinations'!$A$1:$L$2336,7,0)</f>
        <v>No</v>
      </c>
      <c r="L990" s="27">
        <f>VLOOKUP(A990,'Medical Examinations'!$A$1:$L$2336,10,0)</f>
        <v>1</v>
      </c>
      <c r="M990" s="27" t="str">
        <f>VLOOKUP(A990,'Medical Examinations'!$A$1:$L$2336,12,0)</f>
        <v>No</v>
      </c>
      <c r="N990" s="27" t="str">
        <f>VLOOKUP(A990,'Medical Examinations'!$A$1:$L$2336,8,0)</f>
        <v>Yes</v>
      </c>
      <c r="O990" s="29">
        <f>VLOOKUP(A990,'Hospitalisation Details'!$A$1:$T$2344,12,0)</f>
        <v>11312.33</v>
      </c>
      <c r="P990" s="29" t="str">
        <f>VLOOKUP(A990,'Hospitalisation Details'!$A$1:$T$2344,15,0)</f>
        <v>tier - 3</v>
      </c>
      <c r="Q990" s="29" t="str">
        <f>VLOOKUP(A990,'Hospitalisation Details'!$A$1:$T$2344,18,0)</f>
        <v>tier - 3</v>
      </c>
      <c r="R990" s="29" t="str">
        <f>VLOOKUP(A990,'Hospitalisation Details'!$A$1:$T$2344,20,0)</f>
        <v>R1012</v>
      </c>
    </row>
    <row r="991" spans="1:18">
      <c r="A991" t="s">
        <v>1378</v>
      </c>
      <c r="B991" s="22" t="str">
        <f>VLOOKUP(A991,'Customer Names'!A991:$E$2335,4,0)</f>
        <v>Donnelly</v>
      </c>
      <c r="C991" s="25">
        <f>VLOOKUP(A991,'Hospitalisation Details'!$A$1:$T$2344,9,0)</f>
        <v>25117</v>
      </c>
      <c r="D991" s="26">
        <f>VLOOKUP(A991,'Hospitalisation Details'!$A$1:$T$2344,10,0)</f>
        <v>54</v>
      </c>
      <c r="E991" s="26">
        <f>VLOOKUP(A991,'Hospitalisation Details'!$A$1:$T$2344,11,0)</f>
        <v>1</v>
      </c>
      <c r="F991" s="28">
        <f>VLOOKUP(A991,'Medical Examinations'!$A$1:$L$2336,2,0)</f>
        <v>27.645</v>
      </c>
      <c r="G991" s="28">
        <f>VLOOKUP(A991,'Medical Examinations'!$A$1:$L$2336,4,0)</f>
        <v>10.56</v>
      </c>
      <c r="H991" s="30" t="str">
        <f>VLOOKUP(A991,'Medical Examinations'!$A$1:$L$2336,3,0)</f>
        <v>Overweight</v>
      </c>
      <c r="I991" s="30" t="str">
        <f>VLOOKUP(A991,'Medical Examinations'!$A$1:$L$2336,5,0)</f>
        <v>Diabetes</v>
      </c>
      <c r="J991" s="27" t="str">
        <f>VLOOKUP(A991,'Medical Examinations'!$A$1:$L$2336,6,0)</f>
        <v>No</v>
      </c>
      <c r="K991" s="27" t="str">
        <f>VLOOKUP(A991,'Medical Examinations'!$A$1:$L$2336,7,0)</f>
        <v>No</v>
      </c>
      <c r="L991" s="27">
        <f>VLOOKUP(A991,'Medical Examinations'!$A$1:$L$2336,10,0)</f>
        <v>0</v>
      </c>
      <c r="M991" s="27" t="str">
        <f>VLOOKUP(A991,'Medical Examinations'!$A$1:$L$2336,12,0)</f>
        <v>No</v>
      </c>
      <c r="N991" s="27" t="str">
        <f>VLOOKUP(A991,'Medical Examinations'!$A$1:$L$2336,8,0)</f>
        <v>No</v>
      </c>
      <c r="O991" s="29">
        <f>VLOOKUP(A991,'Hospitalisation Details'!$A$1:$T$2344,12,0)</f>
        <v>11305.93</v>
      </c>
      <c r="P991" s="29" t="str">
        <f>VLOOKUP(A991,'Hospitalisation Details'!$A$1:$T$2344,15,0)</f>
        <v>tier - 3</v>
      </c>
      <c r="Q991" s="29" t="str">
        <f>VLOOKUP(A991,'Hospitalisation Details'!$A$1:$T$2344,18,0)</f>
        <v>tier - 1</v>
      </c>
      <c r="R991" s="29" t="str">
        <f>VLOOKUP(A991,'Hospitalisation Details'!$A$1:$T$2344,20,0)</f>
        <v>R1012</v>
      </c>
    </row>
    <row r="992" spans="1:18">
      <c r="A992" t="s">
        <v>1377</v>
      </c>
      <c r="B992" s="22" t="str">
        <f>VLOOKUP(A992,'Customer Names'!A992:$E$2335,4,0)</f>
        <v>Rall</v>
      </c>
      <c r="C992" s="25">
        <f>VLOOKUP(A992,'Hospitalisation Details'!$A$1:$T$2344,9,0)</f>
        <v>26567</v>
      </c>
      <c r="D992" s="26">
        <f>VLOOKUP(A992,'Hospitalisation Details'!$A$1:$T$2344,10,0)</f>
        <v>50</v>
      </c>
      <c r="E992" s="26">
        <f>VLOOKUP(A992,'Hospitalisation Details'!$A$1:$T$2344,11,0)</f>
        <v>4</v>
      </c>
      <c r="F992" s="28">
        <f>VLOOKUP(A992,'Medical Examinations'!$A$1:$L$2336,2,0)</f>
        <v>33.700000000000003</v>
      </c>
      <c r="G992" s="28">
        <f>VLOOKUP(A992,'Medical Examinations'!$A$1:$L$2336,4,0)</f>
        <v>4.01</v>
      </c>
      <c r="H992" s="30" t="str">
        <f>VLOOKUP(A992,'Medical Examinations'!$A$1:$L$2336,3,0)</f>
        <v>Obesity</v>
      </c>
      <c r="I992" s="30" t="str">
        <f>VLOOKUP(A992,'Medical Examinations'!$A$1:$L$2336,5,0)</f>
        <v>Normal</v>
      </c>
      <c r="J992" s="27" t="str">
        <f>VLOOKUP(A992,'Medical Examinations'!$A$1:$L$2336,6,0)</f>
        <v>No</v>
      </c>
      <c r="K992" s="27" t="str">
        <f>VLOOKUP(A992,'Medical Examinations'!$A$1:$L$2336,7,0)</f>
        <v>No</v>
      </c>
      <c r="L992" s="27">
        <f>VLOOKUP(A992,'Medical Examinations'!$A$1:$L$2336,10,0)</f>
        <v>2</v>
      </c>
      <c r="M992" s="27" t="str">
        <f>VLOOKUP(A992,'Medical Examinations'!$A$1:$L$2336,12,0)</f>
        <v>No</v>
      </c>
      <c r="N992" s="27" t="str">
        <f>VLOOKUP(A992,'Medical Examinations'!$A$1:$L$2336,8,0)</f>
        <v>No</v>
      </c>
      <c r="O992" s="29">
        <f>VLOOKUP(A992,'Hospitalisation Details'!$A$1:$T$2344,12,0)</f>
        <v>11299.34</v>
      </c>
      <c r="P992" s="29" t="str">
        <f>VLOOKUP(A992,'Hospitalisation Details'!$A$1:$T$2344,15,0)</f>
        <v>tier - 3</v>
      </c>
      <c r="Q992" s="29" t="str">
        <f>VLOOKUP(A992,'Hospitalisation Details'!$A$1:$T$2344,18,0)</f>
        <v>tier - 2</v>
      </c>
      <c r="R992" s="29" t="str">
        <f>VLOOKUP(A992,'Hospitalisation Details'!$A$1:$T$2344,20,0)</f>
        <v>R1011</v>
      </c>
    </row>
    <row r="993" spans="1:18">
      <c r="A993" t="s">
        <v>1376</v>
      </c>
      <c r="B993" s="22" t="str">
        <f>VLOOKUP(A993,'Customer Names'!A993:$E$2335,4,0)</f>
        <v>Mitchell</v>
      </c>
      <c r="C993" s="25">
        <f>VLOOKUP(A993,'Hospitalisation Details'!$A$1:$T$2344,9,0)</f>
        <v>32461</v>
      </c>
      <c r="D993" s="26">
        <f>VLOOKUP(A993,'Hospitalisation Details'!$A$1:$T$2344,10,0)</f>
        <v>34</v>
      </c>
      <c r="E993" s="26">
        <f>VLOOKUP(A993,'Hospitalisation Details'!$A$1:$T$2344,11,0)</f>
        <v>3</v>
      </c>
      <c r="F993" s="28">
        <f>VLOOKUP(A993,'Medical Examinations'!$A$1:$L$2336,2,0)</f>
        <v>38.93</v>
      </c>
      <c r="G993" s="28">
        <f>VLOOKUP(A993,'Medical Examinations'!$A$1:$L$2336,4,0)</f>
        <v>5.64</v>
      </c>
      <c r="H993" s="30" t="str">
        <f>VLOOKUP(A993,'Medical Examinations'!$A$1:$L$2336,3,0)</f>
        <v>Obesity</v>
      </c>
      <c r="I993" s="30" t="str">
        <f>VLOOKUP(A993,'Medical Examinations'!$A$1:$L$2336,5,0)</f>
        <v>Normal</v>
      </c>
      <c r="J993" s="27" t="str">
        <f>VLOOKUP(A993,'Medical Examinations'!$A$1:$L$2336,6,0)</f>
        <v>yes</v>
      </c>
      <c r="K993" s="27" t="str">
        <f>VLOOKUP(A993,'Medical Examinations'!$A$1:$L$2336,7,0)</f>
        <v>No</v>
      </c>
      <c r="L993" s="27">
        <f>VLOOKUP(A993,'Medical Examinations'!$A$1:$L$2336,10,0)</f>
        <v>1</v>
      </c>
      <c r="M993" s="27" t="str">
        <f>VLOOKUP(A993,'Medical Examinations'!$A$1:$L$2336,12,0)</f>
        <v>No</v>
      </c>
      <c r="N993" s="27" t="str">
        <f>VLOOKUP(A993,'Medical Examinations'!$A$1:$L$2336,8,0)</f>
        <v>No</v>
      </c>
      <c r="O993" s="29">
        <f>VLOOKUP(A993,'Hospitalisation Details'!$A$1:$T$2344,12,0)</f>
        <v>11294.57</v>
      </c>
      <c r="P993" s="29" t="str">
        <f>VLOOKUP(A993,'Hospitalisation Details'!$A$1:$T$2344,15,0)</f>
        <v>tier - 3</v>
      </c>
      <c r="Q993" s="29" t="str">
        <f>VLOOKUP(A993,'Hospitalisation Details'!$A$1:$T$2344,18,0)</f>
        <v>tier - 1</v>
      </c>
      <c r="R993" s="29" t="str">
        <f>VLOOKUP(A993,'Hospitalisation Details'!$A$1:$T$2344,20,0)</f>
        <v>R1022</v>
      </c>
    </row>
    <row r="994" spans="1:18">
      <c r="A994" t="s">
        <v>1375</v>
      </c>
      <c r="B994" s="22" t="str">
        <f>VLOOKUP(A994,'Customer Names'!A994:$E$2335,4,0)</f>
        <v>Chen</v>
      </c>
      <c r="C994" s="25">
        <f>VLOOKUP(A994,'Hospitalisation Details'!$A$1:$T$2344,9,0)</f>
        <v>25741</v>
      </c>
      <c r="D994" s="26">
        <f>VLOOKUP(A994,'Hospitalisation Details'!$A$1:$T$2344,10,0)</f>
        <v>52</v>
      </c>
      <c r="E994" s="26">
        <f>VLOOKUP(A994,'Hospitalisation Details'!$A$1:$T$2344,11,0)</f>
        <v>3</v>
      </c>
      <c r="F994" s="28">
        <f>VLOOKUP(A994,'Medical Examinations'!$A$1:$L$2336,2,0)</f>
        <v>32.774999999999999</v>
      </c>
      <c r="G994" s="28">
        <f>VLOOKUP(A994,'Medical Examinations'!$A$1:$L$2336,4,0)</f>
        <v>8.02</v>
      </c>
      <c r="H994" s="30" t="str">
        <f>VLOOKUP(A994,'Medical Examinations'!$A$1:$L$2336,3,0)</f>
        <v>Obesity</v>
      </c>
      <c r="I994" s="30" t="str">
        <f>VLOOKUP(A994,'Medical Examinations'!$A$1:$L$2336,5,0)</f>
        <v>Diabetes</v>
      </c>
      <c r="J994" s="27" t="str">
        <f>VLOOKUP(A994,'Medical Examinations'!$A$1:$L$2336,6,0)</f>
        <v>yes</v>
      </c>
      <c r="K994" s="27" t="str">
        <f>VLOOKUP(A994,'Medical Examinations'!$A$1:$L$2336,7,0)</f>
        <v>No</v>
      </c>
      <c r="L994" s="27">
        <f>VLOOKUP(A994,'Medical Examinations'!$A$1:$L$2336,10,0)</f>
        <v>2</v>
      </c>
      <c r="M994" s="27" t="str">
        <f>VLOOKUP(A994,'Medical Examinations'!$A$1:$L$2336,12,0)</f>
        <v>No</v>
      </c>
      <c r="N994" s="27" t="str">
        <f>VLOOKUP(A994,'Medical Examinations'!$A$1:$L$2336,8,0)</f>
        <v>No</v>
      </c>
      <c r="O994" s="29">
        <f>VLOOKUP(A994,'Hospitalisation Details'!$A$1:$T$2344,12,0)</f>
        <v>11289.11</v>
      </c>
      <c r="P994" s="29" t="str">
        <f>VLOOKUP(A994,'Hospitalisation Details'!$A$1:$T$2344,15,0)</f>
        <v>tier - 3</v>
      </c>
      <c r="Q994" s="29" t="str">
        <f>VLOOKUP(A994,'Hospitalisation Details'!$A$1:$T$2344,18,0)</f>
        <v>tier - 1</v>
      </c>
      <c r="R994" s="29" t="str">
        <f>VLOOKUP(A994,'Hospitalisation Details'!$A$1:$T$2344,20,0)</f>
        <v>R1012</v>
      </c>
    </row>
    <row r="995" spans="1:18">
      <c r="A995" t="s">
        <v>1374</v>
      </c>
      <c r="B995" s="22" t="str">
        <f>VLOOKUP(A995,'Customer Names'!A995:$E$2335,4,0)</f>
        <v>Tufaro</v>
      </c>
      <c r="C995" s="25">
        <f>VLOOKUP(A995,'Hospitalisation Details'!$A$1:$T$2344,9,0)</f>
        <v>24637</v>
      </c>
      <c r="D995" s="26">
        <f>VLOOKUP(A995,'Hospitalisation Details'!$A$1:$T$2344,10,0)</f>
        <v>55</v>
      </c>
      <c r="E995" s="26">
        <f>VLOOKUP(A995,'Hospitalisation Details'!$A$1:$T$2344,11,0)</f>
        <v>0</v>
      </c>
      <c r="F995" s="28">
        <f>VLOOKUP(A995,'Medical Examinations'!$A$1:$L$2336,2,0)</f>
        <v>29.83</v>
      </c>
      <c r="G995" s="28">
        <f>VLOOKUP(A995,'Medical Examinations'!$A$1:$L$2336,4,0)</f>
        <v>7.2</v>
      </c>
      <c r="H995" s="30" t="str">
        <f>VLOOKUP(A995,'Medical Examinations'!$A$1:$L$2336,3,0)</f>
        <v>Overweight</v>
      </c>
      <c r="I995" s="30" t="str">
        <f>VLOOKUP(A995,'Medical Examinations'!$A$1:$L$2336,5,0)</f>
        <v>Diabetes</v>
      </c>
      <c r="J995" s="27" t="str">
        <f>VLOOKUP(A995,'Medical Examinations'!$A$1:$L$2336,6,0)</f>
        <v>yes</v>
      </c>
      <c r="K995" s="27" t="str">
        <f>VLOOKUP(A995,'Medical Examinations'!$A$1:$L$2336,7,0)</f>
        <v>No</v>
      </c>
      <c r="L995" s="27">
        <f>VLOOKUP(A995,'Medical Examinations'!$A$1:$L$2336,10,0)</f>
        <v>0</v>
      </c>
      <c r="M995" s="27" t="str">
        <f>VLOOKUP(A995,'Medical Examinations'!$A$1:$L$2336,12,0)</f>
        <v>No</v>
      </c>
      <c r="N995" s="27" t="str">
        <f>VLOOKUP(A995,'Medical Examinations'!$A$1:$L$2336,8,0)</f>
        <v>No</v>
      </c>
      <c r="O995" s="29">
        <f>VLOOKUP(A995,'Hospitalisation Details'!$A$1:$T$2344,12,0)</f>
        <v>11286.54</v>
      </c>
      <c r="P995" s="29" t="str">
        <f>VLOOKUP(A995,'Hospitalisation Details'!$A$1:$T$2344,15,0)</f>
        <v>tier - 3</v>
      </c>
      <c r="Q995" s="29" t="str">
        <f>VLOOKUP(A995,'Hospitalisation Details'!$A$1:$T$2344,18,0)</f>
        <v>tier - 3</v>
      </c>
      <c r="R995" s="29" t="str">
        <f>VLOOKUP(A995,'Hospitalisation Details'!$A$1:$T$2344,20,0)</f>
        <v>R1024</v>
      </c>
    </row>
    <row r="996" spans="1:18">
      <c r="A996" t="s">
        <v>1373</v>
      </c>
      <c r="B996" s="22" t="str">
        <f>VLOOKUP(A996,'Customer Names'!A996:$E$2335,4,0)</f>
        <v>Peters</v>
      </c>
      <c r="C996" s="25">
        <f>VLOOKUP(A996,'Hospitalisation Details'!$A$1:$T$2344,9,0)</f>
        <v>38264</v>
      </c>
      <c r="D996" s="26">
        <f>VLOOKUP(A996,'Hospitalisation Details'!$A$1:$T$2344,10,0)</f>
        <v>18</v>
      </c>
      <c r="E996" s="26">
        <f>VLOOKUP(A996,'Hospitalisation Details'!$A$1:$T$2344,11,0)</f>
        <v>1</v>
      </c>
      <c r="F996" s="28">
        <f>VLOOKUP(A996,'Medical Examinations'!$A$1:$L$2336,2,0)</f>
        <v>28.31</v>
      </c>
      <c r="G996" s="28">
        <f>VLOOKUP(A996,'Medical Examinations'!$A$1:$L$2336,4,0)</f>
        <v>4.55</v>
      </c>
      <c r="H996" s="30" t="str">
        <f>VLOOKUP(A996,'Medical Examinations'!$A$1:$L$2336,3,0)</f>
        <v>Overweight</v>
      </c>
      <c r="I996" s="30" t="str">
        <f>VLOOKUP(A996,'Medical Examinations'!$A$1:$L$2336,5,0)</f>
        <v>Normal</v>
      </c>
      <c r="J996" s="27" t="str">
        <f>VLOOKUP(A996,'Medical Examinations'!$A$1:$L$2336,6,0)</f>
        <v>No</v>
      </c>
      <c r="K996" s="27" t="str">
        <f>VLOOKUP(A996,'Medical Examinations'!$A$1:$L$2336,7,0)</f>
        <v>yes</v>
      </c>
      <c r="L996" s="27">
        <f>VLOOKUP(A996,'Medical Examinations'!$A$1:$L$2336,10,0)</f>
        <v>1</v>
      </c>
      <c r="M996" s="27" t="str">
        <f>VLOOKUP(A996,'Medical Examinations'!$A$1:$L$2336,12,0)</f>
        <v>No</v>
      </c>
      <c r="N996" s="27" t="str">
        <f>VLOOKUP(A996,'Medical Examinations'!$A$1:$L$2336,8,0)</f>
        <v>No</v>
      </c>
      <c r="O996" s="29">
        <f>VLOOKUP(A996,'Hospitalisation Details'!$A$1:$T$2344,12,0)</f>
        <v>11272.33</v>
      </c>
      <c r="P996" s="29" t="str">
        <f>VLOOKUP(A996,'Hospitalisation Details'!$A$1:$T$2344,15,0)</f>
        <v>tier - 3</v>
      </c>
      <c r="Q996" s="29" t="str">
        <f>VLOOKUP(A996,'Hospitalisation Details'!$A$1:$T$2344,18,0)</f>
        <v>tier - 2</v>
      </c>
      <c r="R996" s="29" t="str">
        <f>VLOOKUP(A996,'Hospitalisation Details'!$A$1:$T$2344,20,0)</f>
        <v>R1019</v>
      </c>
    </row>
    <row r="997" spans="1:18">
      <c r="A997" t="s">
        <v>1372</v>
      </c>
      <c r="B997" s="22" t="str">
        <f>VLOOKUP(A997,'Customer Names'!A997:$E$2335,4,0)</f>
        <v>Susedik</v>
      </c>
      <c r="C997" s="25">
        <f>VLOOKUP(A997,'Hospitalisation Details'!$A$1:$T$2344,9,0)</f>
        <v>26293</v>
      </c>
      <c r="D997" s="26">
        <f>VLOOKUP(A997,'Hospitalisation Details'!$A$1:$T$2344,10,0)</f>
        <v>51</v>
      </c>
      <c r="E997" s="26">
        <f>VLOOKUP(A997,'Hospitalisation Details'!$A$1:$T$2344,11,0)</f>
        <v>0</v>
      </c>
      <c r="F997" s="28">
        <f>VLOOKUP(A997,'Medical Examinations'!$A$1:$L$2336,2,0)</f>
        <v>29.79</v>
      </c>
      <c r="G997" s="28">
        <f>VLOOKUP(A997,'Medical Examinations'!$A$1:$L$2336,4,0)</f>
        <v>9.0299999999999994</v>
      </c>
      <c r="H997" s="30" t="str">
        <f>VLOOKUP(A997,'Medical Examinations'!$A$1:$L$2336,3,0)</f>
        <v>Overweight</v>
      </c>
      <c r="I997" s="30" t="str">
        <f>VLOOKUP(A997,'Medical Examinations'!$A$1:$L$2336,5,0)</f>
        <v>Diabetes</v>
      </c>
      <c r="J997" s="27" t="str">
        <f>VLOOKUP(A997,'Medical Examinations'!$A$1:$L$2336,6,0)</f>
        <v>No</v>
      </c>
      <c r="K997" s="27" t="str">
        <f>VLOOKUP(A997,'Medical Examinations'!$A$1:$L$2336,7,0)</f>
        <v>No</v>
      </c>
      <c r="L997" s="27">
        <f>VLOOKUP(A997,'Medical Examinations'!$A$1:$L$2336,10,0)</f>
        <v>0</v>
      </c>
      <c r="M997" s="27" t="str">
        <f>VLOOKUP(A997,'Medical Examinations'!$A$1:$L$2336,12,0)</f>
        <v>No</v>
      </c>
      <c r="N997" s="27" t="str">
        <f>VLOOKUP(A997,'Medical Examinations'!$A$1:$L$2336,8,0)</f>
        <v>No</v>
      </c>
      <c r="O997" s="29">
        <f>VLOOKUP(A997,'Hospitalisation Details'!$A$1:$T$2344,12,0)</f>
        <v>11265.71</v>
      </c>
      <c r="P997" s="29" t="str">
        <f>VLOOKUP(A997,'Hospitalisation Details'!$A$1:$T$2344,15,0)</f>
        <v>tier - 3</v>
      </c>
      <c r="Q997" s="29" t="str">
        <f>VLOOKUP(A997,'Hospitalisation Details'!$A$1:$T$2344,18,0)</f>
        <v>tier - 1</v>
      </c>
      <c r="R997" s="29" t="str">
        <f>VLOOKUP(A997,'Hospitalisation Details'!$A$1:$T$2344,20,0)</f>
        <v>R1025</v>
      </c>
    </row>
    <row r="998" spans="1:18">
      <c r="A998" t="s">
        <v>1371</v>
      </c>
      <c r="B998" s="22" t="str">
        <f>VLOOKUP(A998,'Customer Names'!A998:$E$2335,4,0)</f>
        <v>Garcia</v>
      </c>
      <c r="C998" s="25">
        <f>VLOOKUP(A998,'Hospitalisation Details'!$A$1:$T$2344,9,0)</f>
        <v>25487</v>
      </c>
      <c r="D998" s="26">
        <f>VLOOKUP(A998,'Hospitalisation Details'!$A$1:$T$2344,10,0)</f>
        <v>53</v>
      </c>
      <c r="E998" s="26">
        <f>VLOOKUP(A998,'Hospitalisation Details'!$A$1:$T$2344,11,0)</f>
        <v>3</v>
      </c>
      <c r="F998" s="28">
        <f>VLOOKUP(A998,'Medical Examinations'!$A$1:$L$2336,2,0)</f>
        <v>36.6</v>
      </c>
      <c r="G998" s="28">
        <f>VLOOKUP(A998,'Medical Examinations'!$A$1:$L$2336,4,0)</f>
        <v>5.2</v>
      </c>
      <c r="H998" s="30" t="str">
        <f>VLOOKUP(A998,'Medical Examinations'!$A$1:$L$2336,3,0)</f>
        <v>Obesity</v>
      </c>
      <c r="I998" s="30" t="str">
        <f>VLOOKUP(A998,'Medical Examinations'!$A$1:$L$2336,5,0)</f>
        <v>Normal</v>
      </c>
      <c r="J998" s="27" t="str">
        <f>VLOOKUP(A998,'Medical Examinations'!$A$1:$L$2336,6,0)</f>
        <v>yes</v>
      </c>
      <c r="K998" s="27" t="str">
        <f>VLOOKUP(A998,'Medical Examinations'!$A$1:$L$2336,7,0)</f>
        <v>No</v>
      </c>
      <c r="L998" s="27">
        <f>VLOOKUP(A998,'Medical Examinations'!$A$1:$L$2336,10,0)</f>
        <v>1</v>
      </c>
      <c r="M998" s="27" t="str">
        <f>VLOOKUP(A998,'Medical Examinations'!$A$1:$L$2336,12,0)</f>
        <v>No</v>
      </c>
      <c r="N998" s="27" t="str">
        <f>VLOOKUP(A998,'Medical Examinations'!$A$1:$L$2336,8,0)</f>
        <v>Yes</v>
      </c>
      <c r="O998" s="29">
        <f>VLOOKUP(A998,'Hospitalisation Details'!$A$1:$T$2344,12,0)</f>
        <v>11264.54</v>
      </c>
      <c r="P998" s="29" t="str">
        <f>VLOOKUP(A998,'Hospitalisation Details'!$A$1:$T$2344,15,0)</f>
        <v>tier - 3</v>
      </c>
      <c r="Q998" s="29" t="str">
        <f>VLOOKUP(A998,'Hospitalisation Details'!$A$1:$T$2344,18,0)</f>
        <v>tier - 2</v>
      </c>
      <c r="R998" s="29" t="str">
        <f>VLOOKUP(A998,'Hospitalisation Details'!$A$1:$T$2344,20,0)</f>
        <v>R1011</v>
      </c>
    </row>
    <row r="999" spans="1:18">
      <c r="A999" t="s">
        <v>1370</v>
      </c>
      <c r="B999" s="22" t="str">
        <f>VLOOKUP(A999,'Customer Names'!A999:$E$2335,4,0)</f>
        <v>Deady</v>
      </c>
      <c r="C999" s="25">
        <f>VLOOKUP(A999,'Hospitalisation Details'!$A$1:$T$2344,9,0)</f>
        <v>29861</v>
      </c>
      <c r="D999" s="26">
        <f>VLOOKUP(A999,'Hospitalisation Details'!$A$1:$T$2344,10,0)</f>
        <v>41</v>
      </c>
      <c r="E999" s="26">
        <f>VLOOKUP(A999,'Hospitalisation Details'!$A$1:$T$2344,11,0)</f>
        <v>1</v>
      </c>
      <c r="F999" s="28">
        <f>VLOOKUP(A999,'Medical Examinations'!$A$1:$L$2336,2,0)</f>
        <v>35.93</v>
      </c>
      <c r="G999" s="28">
        <f>VLOOKUP(A999,'Medical Examinations'!$A$1:$L$2336,4,0)</f>
        <v>8.3000000000000007</v>
      </c>
      <c r="H999" s="30" t="str">
        <f>VLOOKUP(A999,'Medical Examinations'!$A$1:$L$2336,3,0)</f>
        <v>Obesity</v>
      </c>
      <c r="I999" s="30" t="str">
        <f>VLOOKUP(A999,'Medical Examinations'!$A$1:$L$2336,5,0)</f>
        <v>Diabetes</v>
      </c>
      <c r="J999" s="27" t="str">
        <f>VLOOKUP(A999,'Medical Examinations'!$A$1:$L$2336,6,0)</f>
        <v>yes</v>
      </c>
      <c r="K999" s="27" t="str">
        <f>VLOOKUP(A999,'Medical Examinations'!$A$1:$L$2336,7,0)</f>
        <v>No</v>
      </c>
      <c r="L999" s="27">
        <f>VLOOKUP(A999,'Medical Examinations'!$A$1:$L$2336,10,0)</f>
        <v>0</v>
      </c>
      <c r="M999" s="27" t="str">
        <f>VLOOKUP(A999,'Medical Examinations'!$A$1:$L$2336,12,0)</f>
        <v>No</v>
      </c>
      <c r="N999" s="27" t="str">
        <f>VLOOKUP(A999,'Medical Examinations'!$A$1:$L$2336,8,0)</f>
        <v>No</v>
      </c>
      <c r="O999" s="29">
        <f>VLOOKUP(A999,'Hospitalisation Details'!$A$1:$T$2344,12,0)</f>
        <v>11255.29</v>
      </c>
      <c r="P999" s="29" t="str">
        <f>VLOOKUP(A999,'Hospitalisation Details'!$A$1:$T$2344,15,0)</f>
        <v>tier - 3</v>
      </c>
      <c r="Q999" s="29" t="str">
        <f>VLOOKUP(A999,'Hospitalisation Details'!$A$1:$T$2344,18,0)</f>
        <v>tier - 1</v>
      </c>
      <c r="R999" s="29" t="str">
        <f>VLOOKUP(A999,'Hospitalisation Details'!$A$1:$T$2344,20,0)</f>
        <v>R1026</v>
      </c>
    </row>
    <row r="1000" spans="1:18">
      <c r="A1000" t="s">
        <v>1369</v>
      </c>
      <c r="B1000" s="22" t="str">
        <f>VLOOKUP(A1000,'Customer Names'!A1000:$E$2335,4,0)</f>
        <v>Campbell</v>
      </c>
      <c r="C1000" s="25">
        <f>VLOOKUP(A1000,'Hospitalisation Details'!$A$1:$T$2344,9,0)</f>
        <v>25435</v>
      </c>
      <c r="D1000" s="26">
        <f>VLOOKUP(A1000,'Hospitalisation Details'!$A$1:$T$2344,10,0)</f>
        <v>53</v>
      </c>
      <c r="E1000" s="26">
        <f>VLOOKUP(A1000,'Hospitalisation Details'!$A$1:$T$2344,11,0)</f>
        <v>3</v>
      </c>
      <c r="F1000" s="28">
        <f>VLOOKUP(A1000,'Medical Examinations'!$A$1:$L$2336,2,0)</f>
        <v>28.6</v>
      </c>
      <c r="G1000" s="28">
        <f>VLOOKUP(A1000,'Medical Examinations'!$A$1:$L$2336,4,0)</f>
        <v>5.56</v>
      </c>
      <c r="H1000" s="30" t="str">
        <f>VLOOKUP(A1000,'Medical Examinations'!$A$1:$L$2336,3,0)</f>
        <v>Overweight</v>
      </c>
      <c r="I1000" s="30" t="str">
        <f>VLOOKUP(A1000,'Medical Examinations'!$A$1:$L$2336,5,0)</f>
        <v>Normal</v>
      </c>
      <c r="J1000" s="27" t="str">
        <f>VLOOKUP(A1000,'Medical Examinations'!$A$1:$L$2336,6,0)</f>
        <v>yes</v>
      </c>
      <c r="K1000" s="27" t="str">
        <f>VLOOKUP(A1000,'Medical Examinations'!$A$1:$L$2336,7,0)</f>
        <v>No</v>
      </c>
      <c r="L1000" s="27">
        <f>VLOOKUP(A1000,'Medical Examinations'!$A$1:$L$2336,10,0)</f>
        <v>1</v>
      </c>
      <c r="M1000" s="27" t="str">
        <f>VLOOKUP(A1000,'Medical Examinations'!$A$1:$L$2336,12,0)</f>
        <v>No</v>
      </c>
      <c r="N1000" s="27" t="str">
        <f>VLOOKUP(A1000,'Medical Examinations'!$A$1:$L$2336,8,0)</f>
        <v>Yes</v>
      </c>
      <c r="O1000" s="29">
        <f>VLOOKUP(A1000,'Hospitalisation Details'!$A$1:$T$2344,12,0)</f>
        <v>11253.42</v>
      </c>
      <c r="P1000" s="29" t="str">
        <f>VLOOKUP(A1000,'Hospitalisation Details'!$A$1:$T$2344,15,0)</f>
        <v>tier - 3</v>
      </c>
      <c r="Q1000" s="29" t="str">
        <f>VLOOKUP(A1000,'Hospitalisation Details'!$A$1:$T$2344,18,0)</f>
        <v>tier - 1</v>
      </c>
      <c r="R1000" s="29" t="str">
        <f>VLOOKUP(A1000,'Hospitalisation Details'!$A$1:$T$2344,20,0)</f>
        <v>R1011</v>
      </c>
    </row>
    <row r="1001" spans="1:18">
      <c r="A1001" t="s">
        <v>1368</v>
      </c>
      <c r="B1001" s="22" t="str">
        <f>VLOOKUP(A1001,'Customer Names'!A1001:$E$2335,4,0)</f>
        <v>Schaefer</v>
      </c>
      <c r="C1001" s="25">
        <f>VLOOKUP(A1001,'Hospitalisation Details'!$A$1:$T$2344,9,0)</f>
        <v>32859</v>
      </c>
      <c r="D1001" s="26">
        <f>VLOOKUP(A1001,'Hospitalisation Details'!$A$1:$T$2344,10,0)</f>
        <v>33</v>
      </c>
      <c r="E1001" s="26">
        <f>VLOOKUP(A1001,'Hospitalisation Details'!$A$1:$T$2344,11,0)</f>
        <v>3</v>
      </c>
      <c r="F1001" s="28">
        <f>VLOOKUP(A1001,'Medical Examinations'!$A$1:$L$2336,2,0)</f>
        <v>39.17</v>
      </c>
      <c r="G1001" s="28">
        <f>VLOOKUP(A1001,'Medical Examinations'!$A$1:$L$2336,4,0)</f>
        <v>4.1500000000000004</v>
      </c>
      <c r="H1001" s="30" t="str">
        <f>VLOOKUP(A1001,'Medical Examinations'!$A$1:$L$2336,3,0)</f>
        <v>Obesity</v>
      </c>
      <c r="I1001" s="30" t="str">
        <f>VLOOKUP(A1001,'Medical Examinations'!$A$1:$L$2336,5,0)</f>
        <v>Normal</v>
      </c>
      <c r="J1001" s="27" t="str">
        <f>VLOOKUP(A1001,'Medical Examinations'!$A$1:$L$2336,6,0)</f>
        <v>No</v>
      </c>
      <c r="K1001" s="27" t="str">
        <f>VLOOKUP(A1001,'Medical Examinations'!$A$1:$L$2336,7,0)</f>
        <v>No</v>
      </c>
      <c r="L1001" s="27">
        <f>VLOOKUP(A1001,'Medical Examinations'!$A$1:$L$2336,10,0)</f>
        <v>0</v>
      </c>
      <c r="M1001" s="27" t="str">
        <f>VLOOKUP(A1001,'Medical Examinations'!$A$1:$L$2336,12,0)</f>
        <v>No</v>
      </c>
      <c r="N1001" s="27" t="str">
        <f>VLOOKUP(A1001,'Medical Examinations'!$A$1:$L$2336,8,0)</f>
        <v>No</v>
      </c>
      <c r="O1001" s="29">
        <f>VLOOKUP(A1001,'Hospitalisation Details'!$A$1:$T$2344,12,0)</f>
        <v>11250.43</v>
      </c>
      <c r="P1001" s="29" t="str">
        <f>VLOOKUP(A1001,'Hospitalisation Details'!$A$1:$T$2344,15,0)</f>
        <v>tier - 3</v>
      </c>
      <c r="Q1001" s="29" t="str">
        <f>VLOOKUP(A1001,'Hospitalisation Details'!$A$1:$T$2344,18,0)</f>
        <v>tier - 2</v>
      </c>
      <c r="R1001" s="29" t="str">
        <f>VLOOKUP(A1001,'Hospitalisation Details'!$A$1:$T$2344,20,0)</f>
        <v>R1026</v>
      </c>
    </row>
    <row r="1002" spans="1:18">
      <c r="A1002" t="s">
        <v>1367</v>
      </c>
      <c r="B1002" s="22" t="str">
        <f>VLOOKUP(A1002,'Customer Names'!A1002:$E$2335,4,0)</f>
        <v>D'Alessandro</v>
      </c>
      <c r="C1002" s="25">
        <f>VLOOKUP(A1002,'Hospitalisation Details'!$A$1:$T$2344,9,0)</f>
        <v>25567</v>
      </c>
      <c r="D1002" s="26">
        <f>VLOOKUP(A1002,'Hospitalisation Details'!$A$1:$T$2344,10,0)</f>
        <v>53</v>
      </c>
      <c r="E1002" s="26">
        <f>VLOOKUP(A1002,'Hospitalisation Details'!$A$1:$T$2344,11,0)</f>
        <v>2</v>
      </c>
      <c r="F1002" s="28">
        <f>VLOOKUP(A1002,'Medical Examinations'!$A$1:$L$2336,2,0)</f>
        <v>26.41</v>
      </c>
      <c r="G1002" s="28">
        <f>VLOOKUP(A1002,'Medical Examinations'!$A$1:$L$2336,4,0)</f>
        <v>5.99</v>
      </c>
      <c r="H1002" s="30" t="str">
        <f>VLOOKUP(A1002,'Medical Examinations'!$A$1:$L$2336,3,0)</f>
        <v>Overweight</v>
      </c>
      <c r="I1002" s="30" t="str">
        <f>VLOOKUP(A1002,'Medical Examinations'!$A$1:$L$2336,5,0)</f>
        <v>Pre-diabetes</v>
      </c>
      <c r="J1002" s="27" t="str">
        <f>VLOOKUP(A1002,'Medical Examinations'!$A$1:$L$2336,6,0)</f>
        <v>yes</v>
      </c>
      <c r="K1002" s="27" t="str">
        <f>VLOOKUP(A1002,'Medical Examinations'!$A$1:$L$2336,7,0)</f>
        <v>No</v>
      </c>
      <c r="L1002" s="27">
        <f>VLOOKUP(A1002,'Medical Examinations'!$A$1:$L$2336,10,0)</f>
        <v>1</v>
      </c>
      <c r="M1002" s="27" t="str">
        <f>VLOOKUP(A1002,'Medical Examinations'!$A$1:$L$2336,12,0)</f>
        <v>No</v>
      </c>
      <c r="N1002" s="27" t="str">
        <f>VLOOKUP(A1002,'Medical Examinations'!$A$1:$L$2336,8,0)</f>
        <v>Yes</v>
      </c>
      <c r="O1002" s="29">
        <f>VLOOKUP(A1002,'Hospitalisation Details'!$A$1:$T$2344,12,0)</f>
        <v>11244.38</v>
      </c>
      <c r="P1002" s="29" t="str">
        <f>VLOOKUP(A1002,'Hospitalisation Details'!$A$1:$T$2344,15,0)</f>
        <v>tier - 3</v>
      </c>
      <c r="Q1002" s="29" t="str">
        <f>VLOOKUP(A1002,'Hospitalisation Details'!$A$1:$T$2344,18,0)</f>
        <v>tier - 1</v>
      </c>
      <c r="R1002" s="29" t="str">
        <f>VLOOKUP(A1002,'Hospitalisation Details'!$A$1:$T$2344,20,0)</f>
        <v>R1016</v>
      </c>
    </row>
    <row r="1003" spans="1:18">
      <c r="A1003" t="s">
        <v>1366</v>
      </c>
      <c r="B1003" s="22" t="str">
        <f>VLOOKUP(A1003,'Customer Names'!A1003:$E$2335,4,0)</f>
        <v>Wyss</v>
      </c>
      <c r="C1003" s="25">
        <f>VLOOKUP(A1003,'Hospitalisation Details'!$A$1:$T$2344,9,0)</f>
        <v>27939</v>
      </c>
      <c r="D1003" s="26">
        <f>VLOOKUP(A1003,'Hospitalisation Details'!$A$1:$T$2344,10,0)</f>
        <v>46</v>
      </c>
      <c r="E1003" s="26">
        <f>VLOOKUP(A1003,'Hospitalisation Details'!$A$1:$T$2344,11,0)</f>
        <v>2</v>
      </c>
      <c r="F1003" s="28">
        <f>VLOOKUP(A1003,'Medical Examinations'!$A$1:$L$2336,2,0)</f>
        <v>30.63</v>
      </c>
      <c r="G1003" s="28">
        <f>VLOOKUP(A1003,'Medical Examinations'!$A$1:$L$2336,4,0)</f>
        <v>5.8</v>
      </c>
      <c r="H1003" s="30" t="str">
        <f>VLOOKUP(A1003,'Medical Examinations'!$A$1:$L$2336,3,0)</f>
        <v>Obesity</v>
      </c>
      <c r="I1003" s="30" t="str">
        <f>VLOOKUP(A1003,'Medical Examinations'!$A$1:$L$2336,5,0)</f>
        <v>Pre-diabetes</v>
      </c>
      <c r="J1003" s="27" t="str">
        <f>VLOOKUP(A1003,'Medical Examinations'!$A$1:$L$2336,6,0)</f>
        <v>yes</v>
      </c>
      <c r="K1003" s="27" t="str">
        <f>VLOOKUP(A1003,'Medical Examinations'!$A$1:$L$2336,7,0)</f>
        <v>No</v>
      </c>
      <c r="L1003" s="27">
        <f>VLOOKUP(A1003,'Medical Examinations'!$A$1:$L$2336,10,0)</f>
        <v>0</v>
      </c>
      <c r="M1003" s="27" t="str">
        <f>VLOOKUP(A1003,'Medical Examinations'!$A$1:$L$2336,12,0)</f>
        <v>No</v>
      </c>
      <c r="N1003" s="27" t="str">
        <f>VLOOKUP(A1003,'Medical Examinations'!$A$1:$L$2336,8,0)</f>
        <v>No</v>
      </c>
      <c r="O1003" s="29">
        <f>VLOOKUP(A1003,'Hospitalisation Details'!$A$1:$T$2344,12,0)</f>
        <v>11217.35</v>
      </c>
      <c r="P1003" s="29" t="str">
        <f>VLOOKUP(A1003,'Hospitalisation Details'!$A$1:$T$2344,15,0)</f>
        <v>tier - 3</v>
      </c>
      <c r="Q1003" s="29" t="str">
        <f>VLOOKUP(A1003,'Hospitalisation Details'!$A$1:$T$2344,18,0)</f>
        <v>tier - 2</v>
      </c>
      <c r="R1003" s="29" t="str">
        <f>VLOOKUP(A1003,'Hospitalisation Details'!$A$1:$T$2344,20,0)</f>
        <v>R1025</v>
      </c>
    </row>
    <row r="1004" spans="1:18">
      <c r="A1004" t="s">
        <v>1365</v>
      </c>
      <c r="B1004" s="22" t="str">
        <f>VLOOKUP(A1004,'Customer Names'!A1004:$E$2335,4,0)</f>
        <v>Rose</v>
      </c>
      <c r="C1004" s="25">
        <f>VLOOKUP(A1004,'Hospitalisation Details'!$A$1:$T$2344,9,0)</f>
        <v>25733</v>
      </c>
      <c r="D1004" s="26">
        <f>VLOOKUP(A1004,'Hospitalisation Details'!$A$1:$T$2344,10,0)</f>
        <v>52</v>
      </c>
      <c r="E1004" s="26">
        <f>VLOOKUP(A1004,'Hospitalisation Details'!$A$1:$T$2344,11,0)</f>
        <v>2</v>
      </c>
      <c r="F1004" s="28">
        <f>VLOOKUP(A1004,'Medical Examinations'!$A$1:$L$2336,2,0)</f>
        <v>31.73</v>
      </c>
      <c r="G1004" s="28">
        <f>VLOOKUP(A1004,'Medical Examinations'!$A$1:$L$2336,4,0)</f>
        <v>7.32</v>
      </c>
      <c r="H1004" s="30" t="str">
        <f>VLOOKUP(A1004,'Medical Examinations'!$A$1:$L$2336,3,0)</f>
        <v>Obesity</v>
      </c>
      <c r="I1004" s="30" t="str">
        <f>VLOOKUP(A1004,'Medical Examinations'!$A$1:$L$2336,5,0)</f>
        <v>Diabetes</v>
      </c>
      <c r="J1004" s="27" t="str">
        <f>VLOOKUP(A1004,'Medical Examinations'!$A$1:$L$2336,6,0)</f>
        <v>yes</v>
      </c>
      <c r="K1004" s="27" t="str">
        <f>VLOOKUP(A1004,'Medical Examinations'!$A$1:$L$2336,7,0)</f>
        <v>No</v>
      </c>
      <c r="L1004" s="27">
        <f>VLOOKUP(A1004,'Medical Examinations'!$A$1:$L$2336,10,0)</f>
        <v>2</v>
      </c>
      <c r="M1004" s="27" t="str">
        <f>VLOOKUP(A1004,'Medical Examinations'!$A$1:$L$2336,12,0)</f>
        <v>No</v>
      </c>
      <c r="N1004" s="27" t="str">
        <f>VLOOKUP(A1004,'Medical Examinations'!$A$1:$L$2336,8,0)</f>
        <v>No</v>
      </c>
      <c r="O1004" s="29">
        <f>VLOOKUP(A1004,'Hospitalisation Details'!$A$1:$T$2344,12,0)</f>
        <v>11187.66</v>
      </c>
      <c r="P1004" s="29" t="str">
        <f>VLOOKUP(A1004,'Hospitalisation Details'!$A$1:$T$2344,15,0)</f>
        <v>tier - 3</v>
      </c>
      <c r="Q1004" s="29" t="str">
        <f>VLOOKUP(A1004,'Hospitalisation Details'!$A$1:$T$2344,18,0)</f>
        <v>tier - 2</v>
      </c>
      <c r="R1004" s="29" t="str">
        <f>VLOOKUP(A1004,'Hospitalisation Details'!$A$1:$T$2344,20,0)</f>
        <v>R1012</v>
      </c>
    </row>
    <row r="1005" spans="1:18">
      <c r="A1005" t="s">
        <v>1364</v>
      </c>
      <c r="B1005" s="22" t="str">
        <f>VLOOKUP(A1005,'Customer Names'!A1005:$E$2335,4,0)</f>
        <v>Hopper</v>
      </c>
      <c r="C1005" s="25">
        <f>VLOOKUP(A1005,'Hospitalisation Details'!$A$1:$T$2344,9,0)</f>
        <v>26545</v>
      </c>
      <c r="D1005" s="26">
        <f>VLOOKUP(A1005,'Hospitalisation Details'!$A$1:$T$2344,10,0)</f>
        <v>50</v>
      </c>
      <c r="E1005" s="26">
        <f>VLOOKUP(A1005,'Hospitalisation Details'!$A$1:$T$2344,11,0)</f>
        <v>0</v>
      </c>
      <c r="F1005" s="28">
        <f>VLOOKUP(A1005,'Medical Examinations'!$A$1:$L$2336,2,0)</f>
        <v>30.7</v>
      </c>
      <c r="G1005" s="28">
        <f>VLOOKUP(A1005,'Medical Examinations'!$A$1:$L$2336,4,0)</f>
        <v>5.16</v>
      </c>
      <c r="H1005" s="30" t="str">
        <f>VLOOKUP(A1005,'Medical Examinations'!$A$1:$L$2336,3,0)</f>
        <v>Obesity</v>
      </c>
      <c r="I1005" s="30" t="str">
        <f>VLOOKUP(A1005,'Medical Examinations'!$A$1:$L$2336,5,0)</f>
        <v>Normal</v>
      </c>
      <c r="J1005" s="27" t="str">
        <f>VLOOKUP(A1005,'Medical Examinations'!$A$1:$L$2336,6,0)</f>
        <v>No</v>
      </c>
      <c r="K1005" s="27" t="str">
        <f>VLOOKUP(A1005,'Medical Examinations'!$A$1:$L$2336,7,0)</f>
        <v>No</v>
      </c>
      <c r="L1005" s="27">
        <f>VLOOKUP(A1005,'Medical Examinations'!$A$1:$L$2336,10,0)</f>
        <v>2</v>
      </c>
      <c r="M1005" s="27" t="str">
        <f>VLOOKUP(A1005,'Medical Examinations'!$A$1:$L$2336,12,0)</f>
        <v>No</v>
      </c>
      <c r="N1005" s="27" t="str">
        <f>VLOOKUP(A1005,'Medical Examinations'!$A$1:$L$2336,8,0)</f>
        <v>No</v>
      </c>
      <c r="O1005" s="29">
        <f>VLOOKUP(A1005,'Hospitalisation Details'!$A$1:$T$2344,12,0)</f>
        <v>11186.2</v>
      </c>
      <c r="P1005" s="29" t="str">
        <f>VLOOKUP(A1005,'Hospitalisation Details'!$A$1:$T$2344,15,0)</f>
        <v>tier - 3</v>
      </c>
      <c r="Q1005" s="29" t="str">
        <f>VLOOKUP(A1005,'Hospitalisation Details'!$A$1:$T$2344,18,0)</f>
        <v>tier - 2</v>
      </c>
      <c r="R1005" s="29" t="str">
        <f>VLOOKUP(A1005,'Hospitalisation Details'!$A$1:$T$2344,20,0)</f>
        <v>R1021</v>
      </c>
    </row>
    <row r="1006" spans="1:18">
      <c r="A1006" t="s">
        <v>1363</v>
      </c>
      <c r="B1006" s="22" t="str">
        <f>VLOOKUP(A1006,'Customer Names'!A1006:$E$2335,4,0)</f>
        <v>Finneran</v>
      </c>
      <c r="C1006" s="25">
        <f>VLOOKUP(A1006,'Hospitalisation Details'!$A$1:$T$2344,9,0)</f>
        <v>24325</v>
      </c>
      <c r="D1006" s="26">
        <f>VLOOKUP(A1006,'Hospitalisation Details'!$A$1:$T$2344,10,0)</f>
        <v>56</v>
      </c>
      <c r="E1006" s="26">
        <f>VLOOKUP(A1006,'Hospitalisation Details'!$A$1:$T$2344,11,0)</f>
        <v>0</v>
      </c>
      <c r="F1006" s="28">
        <f>VLOOKUP(A1006,'Medical Examinations'!$A$1:$L$2336,2,0)</f>
        <v>25.934999999999999</v>
      </c>
      <c r="G1006" s="28">
        <f>VLOOKUP(A1006,'Medical Examinations'!$A$1:$L$2336,4,0)</f>
        <v>5.96</v>
      </c>
      <c r="H1006" s="30" t="str">
        <f>VLOOKUP(A1006,'Medical Examinations'!$A$1:$L$2336,3,0)</f>
        <v>Overweight</v>
      </c>
      <c r="I1006" s="30" t="str">
        <f>VLOOKUP(A1006,'Medical Examinations'!$A$1:$L$2336,5,0)</f>
        <v>Pre-diabetes</v>
      </c>
      <c r="J1006" s="27" t="str">
        <f>VLOOKUP(A1006,'Medical Examinations'!$A$1:$L$2336,6,0)</f>
        <v>yes</v>
      </c>
      <c r="K1006" s="27" t="str">
        <f>VLOOKUP(A1006,'Medical Examinations'!$A$1:$L$2336,7,0)</f>
        <v>No</v>
      </c>
      <c r="L1006" s="27">
        <f>VLOOKUP(A1006,'Medical Examinations'!$A$1:$L$2336,10,0)</f>
        <v>2</v>
      </c>
      <c r="M1006" s="27" t="str">
        <f>VLOOKUP(A1006,'Medical Examinations'!$A$1:$L$2336,12,0)</f>
        <v>No</v>
      </c>
      <c r="N1006" s="27" t="str">
        <f>VLOOKUP(A1006,'Medical Examinations'!$A$1:$L$2336,8,0)</f>
        <v>No</v>
      </c>
      <c r="O1006" s="29">
        <f>VLOOKUP(A1006,'Hospitalisation Details'!$A$1:$T$2344,12,0)</f>
        <v>11165.42</v>
      </c>
      <c r="P1006" s="29" t="str">
        <f>VLOOKUP(A1006,'Hospitalisation Details'!$A$1:$T$2344,15,0)</f>
        <v>tier - 3</v>
      </c>
      <c r="Q1006" s="29" t="str">
        <f>VLOOKUP(A1006,'Hospitalisation Details'!$A$1:$T$2344,18,0)</f>
        <v>tier - 1</v>
      </c>
      <c r="R1006" s="29" t="str">
        <f>VLOOKUP(A1006,'Hospitalisation Details'!$A$1:$T$2344,20,0)</f>
        <v>R1016</v>
      </c>
    </row>
    <row r="1007" spans="1:18">
      <c r="A1007" t="s">
        <v>1362</v>
      </c>
      <c r="B1007" s="22" t="str">
        <f>VLOOKUP(A1007,'Customer Names'!A1007:$E$2335,4,0)</f>
        <v>Basham</v>
      </c>
      <c r="C1007" s="25">
        <f>VLOOKUP(A1007,'Hospitalisation Details'!$A$1:$T$2344,9,0)</f>
        <v>25379</v>
      </c>
      <c r="D1007" s="26">
        <f>VLOOKUP(A1007,'Hospitalisation Details'!$A$1:$T$2344,10,0)</f>
        <v>53</v>
      </c>
      <c r="E1007" s="26">
        <f>VLOOKUP(A1007,'Hospitalisation Details'!$A$1:$T$2344,11,0)</f>
        <v>2</v>
      </c>
      <c r="F1007" s="28">
        <f>VLOOKUP(A1007,'Medical Examinations'!$A$1:$L$2336,2,0)</f>
        <v>35.9</v>
      </c>
      <c r="G1007" s="28">
        <f>VLOOKUP(A1007,'Medical Examinations'!$A$1:$L$2336,4,0)</f>
        <v>4.8499999999999996</v>
      </c>
      <c r="H1007" s="30" t="str">
        <f>VLOOKUP(A1007,'Medical Examinations'!$A$1:$L$2336,3,0)</f>
        <v>Obesity</v>
      </c>
      <c r="I1007" s="30" t="str">
        <f>VLOOKUP(A1007,'Medical Examinations'!$A$1:$L$2336,5,0)</f>
        <v>Normal</v>
      </c>
      <c r="J1007" s="27" t="str">
        <f>VLOOKUP(A1007,'Medical Examinations'!$A$1:$L$2336,6,0)</f>
        <v>yes</v>
      </c>
      <c r="K1007" s="27" t="str">
        <f>VLOOKUP(A1007,'Medical Examinations'!$A$1:$L$2336,7,0)</f>
        <v>No</v>
      </c>
      <c r="L1007" s="27">
        <f>VLOOKUP(A1007,'Medical Examinations'!$A$1:$L$2336,10,0)</f>
        <v>1</v>
      </c>
      <c r="M1007" s="27" t="str">
        <f>VLOOKUP(A1007,'Medical Examinations'!$A$1:$L$2336,12,0)</f>
        <v>No</v>
      </c>
      <c r="N1007" s="27" t="str">
        <f>VLOOKUP(A1007,'Medical Examinations'!$A$1:$L$2336,8,0)</f>
        <v>Yes</v>
      </c>
      <c r="O1007" s="29">
        <f>VLOOKUP(A1007,'Hospitalisation Details'!$A$1:$T$2344,12,0)</f>
        <v>11163.57</v>
      </c>
      <c r="P1007" s="29" t="str">
        <f>VLOOKUP(A1007,'Hospitalisation Details'!$A$1:$T$2344,15,0)</f>
        <v>tier - 3</v>
      </c>
      <c r="Q1007" s="29" t="str">
        <f>VLOOKUP(A1007,'Hospitalisation Details'!$A$1:$T$2344,18,0)</f>
        <v>tier - 2</v>
      </c>
      <c r="R1007" s="29" t="str">
        <f>VLOOKUP(A1007,'Hospitalisation Details'!$A$1:$T$2344,20,0)</f>
        <v>R1011</v>
      </c>
    </row>
    <row r="1008" spans="1:18">
      <c r="A1008" t="s">
        <v>1361</v>
      </c>
      <c r="B1008" s="22" t="str">
        <f>VLOOKUP(A1008,'Customer Names'!A1008:$E$2335,4,0)</f>
        <v>Inman</v>
      </c>
      <c r="C1008" s="25">
        <f>VLOOKUP(A1008,'Hospitalisation Details'!$A$1:$T$2344,9,0)</f>
        <v>25537</v>
      </c>
      <c r="D1008" s="26">
        <f>VLOOKUP(A1008,'Hospitalisation Details'!$A$1:$T$2344,10,0)</f>
        <v>53</v>
      </c>
      <c r="E1008" s="26">
        <f>VLOOKUP(A1008,'Hospitalisation Details'!$A$1:$T$2344,11,0)</f>
        <v>2</v>
      </c>
      <c r="F1008" s="28">
        <f>VLOOKUP(A1008,'Medical Examinations'!$A$1:$L$2336,2,0)</f>
        <v>26.7</v>
      </c>
      <c r="G1008" s="28">
        <f>VLOOKUP(A1008,'Medical Examinations'!$A$1:$L$2336,4,0)</f>
        <v>5.09</v>
      </c>
      <c r="H1008" s="30" t="str">
        <f>VLOOKUP(A1008,'Medical Examinations'!$A$1:$L$2336,3,0)</f>
        <v>Overweight</v>
      </c>
      <c r="I1008" s="30" t="str">
        <f>VLOOKUP(A1008,'Medical Examinations'!$A$1:$L$2336,5,0)</f>
        <v>Normal</v>
      </c>
      <c r="J1008" s="27" t="str">
        <f>VLOOKUP(A1008,'Medical Examinations'!$A$1:$L$2336,6,0)</f>
        <v>yes</v>
      </c>
      <c r="K1008" s="27" t="str">
        <f>VLOOKUP(A1008,'Medical Examinations'!$A$1:$L$2336,7,0)</f>
        <v>No</v>
      </c>
      <c r="L1008" s="27">
        <f>VLOOKUP(A1008,'Medical Examinations'!$A$1:$L$2336,10,0)</f>
        <v>1</v>
      </c>
      <c r="M1008" s="27" t="str">
        <f>VLOOKUP(A1008,'Medical Examinations'!$A$1:$L$2336,12,0)</f>
        <v>No</v>
      </c>
      <c r="N1008" s="27" t="str">
        <f>VLOOKUP(A1008,'Medical Examinations'!$A$1:$L$2336,8,0)</f>
        <v>Yes</v>
      </c>
      <c r="O1008" s="29">
        <f>VLOOKUP(A1008,'Hospitalisation Details'!$A$1:$T$2344,12,0)</f>
        <v>11150.78</v>
      </c>
      <c r="P1008" s="29" t="str">
        <f>VLOOKUP(A1008,'Hospitalisation Details'!$A$1:$T$2344,15,0)</f>
        <v>tier - 3</v>
      </c>
      <c r="Q1008" s="29" t="str">
        <f>VLOOKUP(A1008,'Hospitalisation Details'!$A$1:$T$2344,18,0)</f>
        <v>tier - 2</v>
      </c>
      <c r="R1008" s="29" t="str">
        <f>VLOOKUP(A1008,'Hospitalisation Details'!$A$1:$T$2344,20,0)</f>
        <v>R1011</v>
      </c>
    </row>
    <row r="1009" spans="1:18">
      <c r="A1009" t="s">
        <v>1360</v>
      </c>
      <c r="B1009" s="22" t="str">
        <f>VLOOKUP(A1009,'Customer Names'!A1009:$E$2335,4,0)</f>
        <v>Oscal</v>
      </c>
      <c r="C1009" s="25">
        <f>VLOOKUP(A1009,'Hospitalisation Details'!$A$1:$T$2344,9,0)</f>
        <v>29453</v>
      </c>
      <c r="D1009" s="26">
        <f>VLOOKUP(A1009,'Hospitalisation Details'!$A$1:$T$2344,10,0)</f>
        <v>42</v>
      </c>
      <c r="E1009" s="26">
        <f>VLOOKUP(A1009,'Hospitalisation Details'!$A$1:$T$2344,11,0)</f>
        <v>2</v>
      </c>
      <c r="F1009" s="28">
        <f>VLOOKUP(A1009,'Medical Examinations'!$A$1:$L$2336,2,0)</f>
        <v>33.71</v>
      </c>
      <c r="G1009" s="28">
        <f>VLOOKUP(A1009,'Medical Examinations'!$A$1:$L$2336,4,0)</f>
        <v>4.9400000000000004</v>
      </c>
      <c r="H1009" s="30" t="str">
        <f>VLOOKUP(A1009,'Medical Examinations'!$A$1:$L$2336,3,0)</f>
        <v>Obesity</v>
      </c>
      <c r="I1009" s="30" t="str">
        <f>VLOOKUP(A1009,'Medical Examinations'!$A$1:$L$2336,5,0)</f>
        <v>Normal</v>
      </c>
      <c r="J1009" s="27" t="str">
        <f>VLOOKUP(A1009,'Medical Examinations'!$A$1:$L$2336,6,0)</f>
        <v>No</v>
      </c>
      <c r="K1009" s="27" t="str">
        <f>VLOOKUP(A1009,'Medical Examinations'!$A$1:$L$2336,7,0)</f>
        <v>No</v>
      </c>
      <c r="L1009" s="27">
        <f>VLOOKUP(A1009,'Medical Examinations'!$A$1:$L$2336,10,0)</f>
        <v>0</v>
      </c>
      <c r="M1009" s="27" t="str">
        <f>VLOOKUP(A1009,'Medical Examinations'!$A$1:$L$2336,12,0)</f>
        <v>No</v>
      </c>
      <c r="N1009" s="27" t="str">
        <f>VLOOKUP(A1009,'Medical Examinations'!$A$1:$L$2336,8,0)</f>
        <v>No</v>
      </c>
      <c r="O1009" s="29">
        <f>VLOOKUP(A1009,'Hospitalisation Details'!$A$1:$T$2344,12,0)</f>
        <v>11103.33</v>
      </c>
      <c r="P1009" s="29" t="str">
        <f>VLOOKUP(A1009,'Hospitalisation Details'!$A$1:$T$2344,15,0)</f>
        <v>tier - 3</v>
      </c>
      <c r="Q1009" s="29" t="str">
        <f>VLOOKUP(A1009,'Hospitalisation Details'!$A$1:$T$2344,18,0)</f>
        <v>tier - 1</v>
      </c>
      <c r="R1009" s="29" t="str">
        <f>VLOOKUP(A1009,'Hospitalisation Details'!$A$1:$T$2344,20,0)</f>
        <v>R1021</v>
      </c>
    </row>
    <row r="1010" spans="1:18">
      <c r="A1010" t="s">
        <v>1359</v>
      </c>
      <c r="B1010" s="22" t="str">
        <f>VLOOKUP(A1010,'Customer Names'!A1010:$E$2335,4,0)</f>
        <v>Craft</v>
      </c>
      <c r="C1010" s="25">
        <f>VLOOKUP(A1010,'Hospitalisation Details'!$A$1:$T$2344,9,0)</f>
        <v>24293</v>
      </c>
      <c r="D1010" s="26">
        <f>VLOOKUP(A1010,'Hospitalisation Details'!$A$1:$T$2344,10,0)</f>
        <v>56</v>
      </c>
      <c r="E1010" s="26">
        <f>VLOOKUP(A1010,'Hospitalisation Details'!$A$1:$T$2344,11,0)</f>
        <v>0</v>
      </c>
      <c r="F1010" s="28">
        <f>VLOOKUP(A1010,'Medical Examinations'!$A$1:$L$2336,2,0)</f>
        <v>41.91</v>
      </c>
      <c r="G1010" s="28">
        <f>VLOOKUP(A1010,'Medical Examinations'!$A$1:$L$2336,4,0)</f>
        <v>4.92</v>
      </c>
      <c r="H1010" s="30" t="str">
        <f>VLOOKUP(A1010,'Medical Examinations'!$A$1:$L$2336,3,0)</f>
        <v>Obesity</v>
      </c>
      <c r="I1010" s="30" t="str">
        <f>VLOOKUP(A1010,'Medical Examinations'!$A$1:$L$2336,5,0)</f>
        <v>Normal</v>
      </c>
      <c r="J1010" s="27" t="str">
        <f>VLOOKUP(A1010,'Medical Examinations'!$A$1:$L$2336,6,0)</f>
        <v>yes</v>
      </c>
      <c r="K1010" s="27" t="str">
        <f>VLOOKUP(A1010,'Medical Examinations'!$A$1:$L$2336,7,0)</f>
        <v>No</v>
      </c>
      <c r="L1010" s="27">
        <f>VLOOKUP(A1010,'Medical Examinations'!$A$1:$L$2336,10,0)</f>
        <v>2</v>
      </c>
      <c r="M1010" s="27" t="str">
        <f>VLOOKUP(A1010,'Medical Examinations'!$A$1:$L$2336,12,0)</f>
        <v>No</v>
      </c>
      <c r="N1010" s="27" t="str">
        <f>VLOOKUP(A1010,'Medical Examinations'!$A$1:$L$2336,8,0)</f>
        <v>No</v>
      </c>
      <c r="O1010" s="29">
        <f>VLOOKUP(A1010,'Hospitalisation Details'!$A$1:$T$2344,12,0)</f>
        <v>11093.62</v>
      </c>
      <c r="P1010" s="29" t="str">
        <f>VLOOKUP(A1010,'Hospitalisation Details'!$A$1:$T$2344,15,0)</f>
        <v>tier - 3</v>
      </c>
      <c r="Q1010" s="29" t="str">
        <f>VLOOKUP(A1010,'Hospitalisation Details'!$A$1:$T$2344,18,0)</f>
        <v>tier - 1</v>
      </c>
      <c r="R1010" s="29" t="str">
        <f>VLOOKUP(A1010,'Hospitalisation Details'!$A$1:$T$2344,20,0)</f>
        <v>R1013</v>
      </c>
    </row>
    <row r="1011" spans="1:18">
      <c r="A1011" t="s">
        <v>1358</v>
      </c>
      <c r="B1011" s="22" t="str">
        <f>VLOOKUP(A1011,'Customer Names'!A1011:$E$2335,4,0)</f>
        <v>Kebede</v>
      </c>
      <c r="C1011" s="25">
        <f>VLOOKUP(A1011,'Hospitalisation Details'!$A$1:$T$2344,9,0)</f>
        <v>24359</v>
      </c>
      <c r="D1011" s="26">
        <f>VLOOKUP(A1011,'Hospitalisation Details'!$A$1:$T$2344,10,0)</f>
        <v>56</v>
      </c>
      <c r="E1011" s="26">
        <f>VLOOKUP(A1011,'Hospitalisation Details'!$A$1:$T$2344,11,0)</f>
        <v>0</v>
      </c>
      <c r="F1011" s="28">
        <f>VLOOKUP(A1011,'Medical Examinations'!$A$1:$L$2336,2,0)</f>
        <v>39.82</v>
      </c>
      <c r="G1011" s="28">
        <f>VLOOKUP(A1011,'Medical Examinations'!$A$1:$L$2336,4,0)</f>
        <v>6.05</v>
      </c>
      <c r="H1011" s="30" t="str">
        <f>VLOOKUP(A1011,'Medical Examinations'!$A$1:$L$2336,3,0)</f>
        <v>Obesity</v>
      </c>
      <c r="I1011" s="30" t="str">
        <f>VLOOKUP(A1011,'Medical Examinations'!$A$1:$L$2336,5,0)</f>
        <v>Pre-diabetes</v>
      </c>
      <c r="J1011" s="27" t="str">
        <f>VLOOKUP(A1011,'Medical Examinations'!$A$1:$L$2336,6,0)</f>
        <v>yes</v>
      </c>
      <c r="K1011" s="27" t="str">
        <f>VLOOKUP(A1011,'Medical Examinations'!$A$1:$L$2336,7,0)</f>
        <v>No</v>
      </c>
      <c r="L1011" s="27">
        <f>VLOOKUP(A1011,'Medical Examinations'!$A$1:$L$2336,10,0)</f>
        <v>2</v>
      </c>
      <c r="M1011" s="27" t="str">
        <f>VLOOKUP(A1011,'Medical Examinations'!$A$1:$L$2336,12,0)</f>
        <v>No</v>
      </c>
      <c r="N1011" s="27" t="str">
        <f>VLOOKUP(A1011,'Medical Examinations'!$A$1:$L$2336,8,0)</f>
        <v>No</v>
      </c>
      <c r="O1011" s="29">
        <f>VLOOKUP(A1011,'Hospitalisation Details'!$A$1:$T$2344,12,0)</f>
        <v>11090.72</v>
      </c>
      <c r="P1011" s="29" t="str">
        <f>VLOOKUP(A1011,'Hospitalisation Details'!$A$1:$T$2344,15,0)</f>
        <v>tier - 3</v>
      </c>
      <c r="Q1011" s="29" t="str">
        <f>VLOOKUP(A1011,'Hospitalisation Details'!$A$1:$T$2344,18,0)</f>
        <v>tier - 1</v>
      </c>
      <c r="R1011" s="29" t="str">
        <f>VLOOKUP(A1011,'Hospitalisation Details'!$A$1:$T$2344,20,0)</f>
        <v>R1013</v>
      </c>
    </row>
    <row r="1012" spans="1:18">
      <c r="A1012" t="s">
        <v>1357</v>
      </c>
      <c r="B1012" s="22" t="str">
        <f>VLOOKUP(A1012,'Customer Names'!A1012:$E$2335,4,0)</f>
        <v>Strobel</v>
      </c>
      <c r="C1012" s="25">
        <f>VLOOKUP(A1012,'Hospitalisation Details'!$A$1:$T$2344,9,0)</f>
        <v>26579</v>
      </c>
      <c r="D1012" s="26">
        <f>VLOOKUP(A1012,'Hospitalisation Details'!$A$1:$T$2344,10,0)</f>
        <v>50</v>
      </c>
      <c r="E1012" s="26">
        <f>VLOOKUP(A1012,'Hospitalisation Details'!$A$1:$T$2344,11,0)</f>
        <v>3</v>
      </c>
      <c r="F1012" s="28">
        <f>VLOOKUP(A1012,'Medical Examinations'!$A$1:$L$2336,2,0)</f>
        <v>28.12</v>
      </c>
      <c r="G1012" s="28">
        <f>VLOOKUP(A1012,'Medical Examinations'!$A$1:$L$2336,4,0)</f>
        <v>4.67</v>
      </c>
      <c r="H1012" s="30" t="str">
        <f>VLOOKUP(A1012,'Medical Examinations'!$A$1:$L$2336,3,0)</f>
        <v>Overweight</v>
      </c>
      <c r="I1012" s="30" t="str">
        <f>VLOOKUP(A1012,'Medical Examinations'!$A$1:$L$2336,5,0)</f>
        <v>Normal</v>
      </c>
      <c r="J1012" s="27" t="str">
        <f>VLOOKUP(A1012,'Medical Examinations'!$A$1:$L$2336,6,0)</f>
        <v>No</v>
      </c>
      <c r="K1012" s="27" t="str">
        <f>VLOOKUP(A1012,'Medical Examinations'!$A$1:$L$2336,7,0)</f>
        <v>No</v>
      </c>
      <c r="L1012" s="27">
        <f>VLOOKUP(A1012,'Medical Examinations'!$A$1:$L$2336,10,0)</f>
        <v>2</v>
      </c>
      <c r="M1012" s="27" t="str">
        <f>VLOOKUP(A1012,'Medical Examinations'!$A$1:$L$2336,12,0)</f>
        <v>No</v>
      </c>
      <c r="N1012" s="27" t="str">
        <f>VLOOKUP(A1012,'Medical Examinations'!$A$1:$L$2336,8,0)</f>
        <v>No</v>
      </c>
      <c r="O1012" s="29">
        <f>VLOOKUP(A1012,'Hospitalisation Details'!$A$1:$T$2344,12,0)</f>
        <v>11085.59</v>
      </c>
      <c r="P1012" s="29" t="str">
        <f>VLOOKUP(A1012,'Hospitalisation Details'!$A$1:$T$2344,15,0)</f>
        <v>tier - 3</v>
      </c>
      <c r="Q1012" s="29" t="str">
        <f>VLOOKUP(A1012,'Hospitalisation Details'!$A$1:$T$2344,18,0)</f>
        <v>tier - 2</v>
      </c>
      <c r="R1012" s="29" t="str">
        <f>VLOOKUP(A1012,'Hospitalisation Details'!$A$1:$T$2344,20,0)</f>
        <v>R1012</v>
      </c>
    </row>
    <row r="1013" spans="1:18">
      <c r="A1013" t="s">
        <v>1356</v>
      </c>
      <c r="B1013" s="22" t="str">
        <f>VLOOKUP(A1013,'Customer Names'!A1013:$E$2335,4,0)</f>
        <v>Dalton</v>
      </c>
      <c r="C1013" s="25">
        <f>VLOOKUP(A1013,'Hospitalisation Details'!$A$1:$T$2344,9,0)</f>
        <v>24719</v>
      </c>
      <c r="D1013" s="26">
        <f>VLOOKUP(A1013,'Hospitalisation Details'!$A$1:$T$2344,10,0)</f>
        <v>55</v>
      </c>
      <c r="E1013" s="26">
        <f>VLOOKUP(A1013,'Hospitalisation Details'!$A$1:$T$2344,11,0)</f>
        <v>0</v>
      </c>
      <c r="F1013" s="28">
        <f>VLOOKUP(A1013,'Medical Examinations'!$A$1:$L$2336,2,0)</f>
        <v>26.98</v>
      </c>
      <c r="G1013" s="28">
        <f>VLOOKUP(A1013,'Medical Examinations'!$A$1:$L$2336,4,0)</f>
        <v>9.81</v>
      </c>
      <c r="H1013" s="30" t="str">
        <f>VLOOKUP(A1013,'Medical Examinations'!$A$1:$L$2336,3,0)</f>
        <v>Overweight</v>
      </c>
      <c r="I1013" s="30" t="str">
        <f>VLOOKUP(A1013,'Medical Examinations'!$A$1:$L$2336,5,0)</f>
        <v>Diabetes</v>
      </c>
      <c r="J1013" s="27" t="str">
        <f>VLOOKUP(A1013,'Medical Examinations'!$A$1:$L$2336,6,0)</f>
        <v>yes</v>
      </c>
      <c r="K1013" s="27" t="str">
        <f>VLOOKUP(A1013,'Medical Examinations'!$A$1:$L$2336,7,0)</f>
        <v>No</v>
      </c>
      <c r="L1013" s="27">
        <f>VLOOKUP(A1013,'Medical Examinations'!$A$1:$L$2336,10,0)</f>
        <v>0</v>
      </c>
      <c r="M1013" s="27" t="str">
        <f>VLOOKUP(A1013,'Medical Examinations'!$A$1:$L$2336,12,0)</f>
        <v>No</v>
      </c>
      <c r="N1013" s="27" t="str">
        <f>VLOOKUP(A1013,'Medical Examinations'!$A$1:$L$2336,8,0)</f>
        <v>No</v>
      </c>
      <c r="O1013" s="29">
        <f>VLOOKUP(A1013,'Hospitalisation Details'!$A$1:$T$2344,12,0)</f>
        <v>11082.58</v>
      </c>
      <c r="P1013" s="29" t="str">
        <f>VLOOKUP(A1013,'Hospitalisation Details'!$A$1:$T$2344,15,0)</f>
        <v>tier - 3</v>
      </c>
      <c r="Q1013" s="29" t="str">
        <f>VLOOKUP(A1013,'Hospitalisation Details'!$A$1:$T$2344,18,0)</f>
        <v>tier - 2</v>
      </c>
      <c r="R1013" s="29" t="str">
        <f>VLOOKUP(A1013,'Hospitalisation Details'!$A$1:$T$2344,20,0)</f>
        <v>R1012</v>
      </c>
    </row>
    <row r="1014" spans="1:18">
      <c r="A1014" t="s">
        <v>1355</v>
      </c>
      <c r="B1014" s="22" t="str">
        <f>VLOOKUP(A1014,'Customer Names'!A1014:$E$2335,4,0)</f>
        <v>Morimoto</v>
      </c>
      <c r="C1014" s="25">
        <f>VLOOKUP(A1014,'Hospitalisation Details'!$A$1:$T$2344,9,0)</f>
        <v>24431</v>
      </c>
      <c r="D1014" s="26">
        <f>VLOOKUP(A1014,'Hospitalisation Details'!$A$1:$T$2344,10,0)</f>
        <v>56</v>
      </c>
      <c r="E1014" s="26">
        <f>VLOOKUP(A1014,'Hospitalisation Details'!$A$1:$T$2344,11,0)</f>
        <v>0</v>
      </c>
      <c r="F1014" s="28">
        <f>VLOOKUP(A1014,'Medical Examinations'!$A$1:$L$2336,2,0)</f>
        <v>27.2</v>
      </c>
      <c r="G1014" s="28">
        <f>VLOOKUP(A1014,'Medical Examinations'!$A$1:$L$2336,4,0)</f>
        <v>6.06</v>
      </c>
      <c r="H1014" s="30" t="str">
        <f>VLOOKUP(A1014,'Medical Examinations'!$A$1:$L$2336,3,0)</f>
        <v>Overweight</v>
      </c>
      <c r="I1014" s="30" t="str">
        <f>VLOOKUP(A1014,'Medical Examinations'!$A$1:$L$2336,5,0)</f>
        <v>Pre-diabetes</v>
      </c>
      <c r="J1014" s="27" t="str">
        <f>VLOOKUP(A1014,'Medical Examinations'!$A$1:$L$2336,6,0)</f>
        <v>yes</v>
      </c>
      <c r="K1014" s="27" t="str">
        <f>VLOOKUP(A1014,'Medical Examinations'!$A$1:$L$2336,7,0)</f>
        <v>No</v>
      </c>
      <c r="L1014" s="27">
        <f>VLOOKUP(A1014,'Medical Examinations'!$A$1:$L$2336,10,0)</f>
        <v>2</v>
      </c>
      <c r="M1014" s="27" t="str">
        <f>VLOOKUP(A1014,'Medical Examinations'!$A$1:$L$2336,12,0)</f>
        <v>No</v>
      </c>
      <c r="N1014" s="27" t="str">
        <f>VLOOKUP(A1014,'Medical Examinations'!$A$1:$L$2336,8,0)</f>
        <v>No</v>
      </c>
      <c r="O1014" s="29">
        <f>VLOOKUP(A1014,'Hospitalisation Details'!$A$1:$T$2344,12,0)</f>
        <v>11073.18</v>
      </c>
      <c r="P1014" s="29" t="str">
        <f>VLOOKUP(A1014,'Hospitalisation Details'!$A$1:$T$2344,15,0)</f>
        <v>tier - 3</v>
      </c>
      <c r="Q1014" s="29" t="str">
        <f>VLOOKUP(A1014,'Hospitalisation Details'!$A$1:$T$2344,18,0)</f>
        <v>tier - 3</v>
      </c>
      <c r="R1014" s="29" t="str">
        <f>VLOOKUP(A1014,'Hospitalisation Details'!$A$1:$T$2344,20,0)</f>
        <v>R1011</v>
      </c>
    </row>
    <row r="1015" spans="1:18">
      <c r="A1015" t="s">
        <v>1354</v>
      </c>
      <c r="B1015" s="22" t="str">
        <f>VLOOKUP(A1015,'Customer Names'!A1015:$E$2335,4,0)</f>
        <v>Manlove</v>
      </c>
      <c r="C1015" s="25">
        <f>VLOOKUP(A1015,'Hospitalisation Details'!$A$1:$T$2344,9,0)</f>
        <v>24418</v>
      </c>
      <c r="D1015" s="26">
        <f>VLOOKUP(A1015,'Hospitalisation Details'!$A$1:$T$2344,10,0)</f>
        <v>56</v>
      </c>
      <c r="E1015" s="26">
        <f>VLOOKUP(A1015,'Hospitalisation Details'!$A$1:$T$2344,11,0)</f>
        <v>0</v>
      </c>
      <c r="F1015" s="28">
        <f>VLOOKUP(A1015,'Medical Examinations'!$A$1:$L$2336,2,0)</f>
        <v>25.3</v>
      </c>
      <c r="G1015" s="28">
        <f>VLOOKUP(A1015,'Medical Examinations'!$A$1:$L$2336,4,0)</f>
        <v>5.19</v>
      </c>
      <c r="H1015" s="30" t="str">
        <f>VLOOKUP(A1015,'Medical Examinations'!$A$1:$L$2336,3,0)</f>
        <v>Overweight</v>
      </c>
      <c r="I1015" s="30" t="str">
        <f>VLOOKUP(A1015,'Medical Examinations'!$A$1:$L$2336,5,0)</f>
        <v>Normal</v>
      </c>
      <c r="J1015" s="27" t="str">
        <f>VLOOKUP(A1015,'Medical Examinations'!$A$1:$L$2336,6,0)</f>
        <v>yes</v>
      </c>
      <c r="K1015" s="27" t="str">
        <f>VLOOKUP(A1015,'Medical Examinations'!$A$1:$L$2336,7,0)</f>
        <v>No</v>
      </c>
      <c r="L1015" s="27">
        <f>VLOOKUP(A1015,'Medical Examinations'!$A$1:$L$2336,10,0)</f>
        <v>2</v>
      </c>
      <c r="M1015" s="27" t="str">
        <f>VLOOKUP(A1015,'Medical Examinations'!$A$1:$L$2336,12,0)</f>
        <v>No</v>
      </c>
      <c r="N1015" s="27" t="str">
        <f>VLOOKUP(A1015,'Medical Examinations'!$A$1:$L$2336,8,0)</f>
        <v>No</v>
      </c>
      <c r="O1015" s="29">
        <f>VLOOKUP(A1015,'Hospitalisation Details'!$A$1:$T$2344,12,0)</f>
        <v>11070.54</v>
      </c>
      <c r="P1015" s="29" t="str">
        <f>VLOOKUP(A1015,'Hospitalisation Details'!$A$1:$T$2344,15,0)</f>
        <v>tier - 3</v>
      </c>
      <c r="Q1015" s="29" t="str">
        <f>VLOOKUP(A1015,'Hospitalisation Details'!$A$1:$T$2344,18,0)</f>
        <v>tier - 3</v>
      </c>
      <c r="R1015" s="29" t="str">
        <f>VLOOKUP(A1015,'Hospitalisation Details'!$A$1:$T$2344,20,0)</f>
        <v>R1011</v>
      </c>
    </row>
    <row r="1016" spans="1:18">
      <c r="A1016" t="s">
        <v>1353</v>
      </c>
      <c r="B1016" s="22" t="str">
        <f>VLOOKUP(A1016,'Customer Names'!A1016:$E$2335,4,0)</f>
        <v>Madzik</v>
      </c>
      <c r="C1016" s="25">
        <f>VLOOKUP(A1016,'Hospitalisation Details'!$A$1:$T$2344,9,0)</f>
        <v>26246</v>
      </c>
      <c r="D1016" s="26">
        <f>VLOOKUP(A1016,'Hospitalisation Details'!$A$1:$T$2344,10,0)</f>
        <v>51</v>
      </c>
      <c r="E1016" s="26">
        <f>VLOOKUP(A1016,'Hospitalisation Details'!$A$1:$T$2344,11,0)</f>
        <v>0</v>
      </c>
      <c r="F1016" s="28">
        <f>VLOOKUP(A1016,'Medical Examinations'!$A$1:$L$2336,2,0)</f>
        <v>30.25</v>
      </c>
      <c r="G1016" s="28">
        <f>VLOOKUP(A1016,'Medical Examinations'!$A$1:$L$2336,4,0)</f>
        <v>10.16</v>
      </c>
      <c r="H1016" s="30" t="str">
        <f>VLOOKUP(A1016,'Medical Examinations'!$A$1:$L$2336,3,0)</f>
        <v>Obesity</v>
      </c>
      <c r="I1016" s="30" t="str">
        <f>VLOOKUP(A1016,'Medical Examinations'!$A$1:$L$2336,5,0)</f>
        <v>Diabetes</v>
      </c>
      <c r="J1016" s="27" t="str">
        <f>VLOOKUP(A1016,'Medical Examinations'!$A$1:$L$2336,6,0)</f>
        <v>No</v>
      </c>
      <c r="K1016" s="27" t="str">
        <f>VLOOKUP(A1016,'Medical Examinations'!$A$1:$L$2336,7,0)</f>
        <v>No</v>
      </c>
      <c r="L1016" s="27">
        <f>VLOOKUP(A1016,'Medical Examinations'!$A$1:$L$2336,10,0)</f>
        <v>0</v>
      </c>
      <c r="M1016" s="27" t="str">
        <f>VLOOKUP(A1016,'Medical Examinations'!$A$1:$L$2336,12,0)</f>
        <v>No</v>
      </c>
      <c r="N1016" s="27" t="str">
        <f>VLOOKUP(A1016,'Medical Examinations'!$A$1:$L$2336,8,0)</f>
        <v>No</v>
      </c>
      <c r="O1016" s="29">
        <f>VLOOKUP(A1016,'Hospitalisation Details'!$A$1:$T$2344,12,0)</f>
        <v>11068.77</v>
      </c>
      <c r="P1016" s="29" t="str">
        <f>VLOOKUP(A1016,'Hospitalisation Details'!$A$1:$T$2344,15,0)</f>
        <v>tier - 3</v>
      </c>
      <c r="Q1016" s="29" t="str">
        <f>VLOOKUP(A1016,'Hospitalisation Details'!$A$1:$T$2344,18,0)</f>
        <v>tier - 2</v>
      </c>
      <c r="R1016" s="29" t="str">
        <f>VLOOKUP(A1016,'Hospitalisation Details'!$A$1:$T$2344,20,0)</f>
        <v>R1012</v>
      </c>
    </row>
    <row r="1017" spans="1:18">
      <c r="A1017" t="s">
        <v>1352</v>
      </c>
      <c r="B1017" s="22" t="str">
        <f>VLOOKUP(A1017,'Customer Names'!A1017:$E$2335,4,0)</f>
        <v>Hobson</v>
      </c>
      <c r="C1017" s="25">
        <f>VLOOKUP(A1017,'Hospitalisation Details'!$A$1:$T$2344,9,0)</f>
        <v>36787</v>
      </c>
      <c r="D1017" s="26">
        <f>VLOOKUP(A1017,'Hospitalisation Details'!$A$1:$T$2344,10,0)</f>
        <v>22</v>
      </c>
      <c r="E1017" s="26">
        <f>VLOOKUP(A1017,'Hospitalisation Details'!$A$1:$T$2344,11,0)</f>
        <v>0</v>
      </c>
      <c r="F1017" s="28">
        <f>VLOOKUP(A1017,'Medical Examinations'!$A$1:$L$2336,2,0)</f>
        <v>54</v>
      </c>
      <c r="G1017" s="28">
        <f>VLOOKUP(A1017,'Medical Examinations'!$A$1:$L$2336,4,0)</f>
        <v>4.68</v>
      </c>
      <c r="H1017" s="30" t="str">
        <f>VLOOKUP(A1017,'Medical Examinations'!$A$1:$L$2336,3,0)</f>
        <v>Obesity</v>
      </c>
      <c r="I1017" s="30" t="str">
        <f>VLOOKUP(A1017,'Medical Examinations'!$A$1:$L$2336,5,0)</f>
        <v>Normal</v>
      </c>
      <c r="J1017" s="27" t="str">
        <f>VLOOKUP(A1017,'Medical Examinations'!$A$1:$L$2336,6,0)</f>
        <v>yes</v>
      </c>
      <c r="K1017" s="27" t="str">
        <f>VLOOKUP(A1017,'Medical Examinations'!$A$1:$L$2336,7,0)</f>
        <v>yes</v>
      </c>
      <c r="L1017" s="27">
        <f>VLOOKUP(A1017,'Medical Examinations'!$A$1:$L$2336,10,0)</f>
        <v>2</v>
      </c>
      <c r="M1017" s="27" t="str">
        <f>VLOOKUP(A1017,'Medical Examinations'!$A$1:$L$2336,12,0)</f>
        <v>No</v>
      </c>
      <c r="N1017" s="27" t="str">
        <f>VLOOKUP(A1017,'Medical Examinations'!$A$1:$L$2336,8,0)</f>
        <v>No</v>
      </c>
      <c r="O1017" s="29">
        <f>VLOOKUP(A1017,'Hospitalisation Details'!$A$1:$T$2344,12,0)</f>
        <v>11068.7</v>
      </c>
      <c r="P1017" s="29" t="str">
        <f>VLOOKUP(A1017,'Hospitalisation Details'!$A$1:$T$2344,15,0)</f>
        <v>tier - 3</v>
      </c>
      <c r="Q1017" s="29" t="str">
        <f>VLOOKUP(A1017,'Hospitalisation Details'!$A$1:$T$2344,18,0)</f>
        <v>tier - 1</v>
      </c>
      <c r="R1017" s="29" t="str">
        <f>VLOOKUP(A1017,'Hospitalisation Details'!$A$1:$T$2344,20,0)</f>
        <v>R1011</v>
      </c>
    </row>
    <row r="1018" spans="1:18">
      <c r="A1018" t="s">
        <v>1351</v>
      </c>
      <c r="B1018" s="22" t="str">
        <f>VLOOKUP(A1018,'Customer Names'!A1018:$E$2335,4,0)</f>
        <v>Reyes</v>
      </c>
      <c r="C1018" s="25">
        <f>VLOOKUP(A1018,'Hospitalisation Details'!$A$1:$T$2344,9,0)</f>
        <v>37242</v>
      </c>
      <c r="D1018" s="26">
        <f>VLOOKUP(A1018,'Hospitalisation Details'!$A$1:$T$2344,10,0)</f>
        <v>21</v>
      </c>
      <c r="E1018" s="26">
        <f>VLOOKUP(A1018,'Hospitalisation Details'!$A$1:$T$2344,11,0)</f>
        <v>0</v>
      </c>
      <c r="F1018" s="28">
        <f>VLOOKUP(A1018,'Medical Examinations'!$A$1:$L$2336,2,0)</f>
        <v>51.86</v>
      </c>
      <c r="G1018" s="28">
        <f>VLOOKUP(A1018,'Medical Examinations'!$A$1:$L$2336,4,0)</f>
        <v>5.32</v>
      </c>
      <c r="H1018" s="30" t="str">
        <f>VLOOKUP(A1018,'Medical Examinations'!$A$1:$L$2336,3,0)</f>
        <v>Obesity</v>
      </c>
      <c r="I1018" s="30" t="str">
        <f>VLOOKUP(A1018,'Medical Examinations'!$A$1:$L$2336,5,0)</f>
        <v>Normal</v>
      </c>
      <c r="J1018" s="27" t="str">
        <f>VLOOKUP(A1018,'Medical Examinations'!$A$1:$L$2336,6,0)</f>
        <v>yes</v>
      </c>
      <c r="K1018" s="27" t="str">
        <f>VLOOKUP(A1018,'Medical Examinations'!$A$1:$L$2336,7,0)</f>
        <v>No</v>
      </c>
      <c r="L1018" s="27">
        <f>VLOOKUP(A1018,'Medical Examinations'!$A$1:$L$2336,10,0)</f>
        <v>0</v>
      </c>
      <c r="M1018" s="27" t="str">
        <f>VLOOKUP(A1018,'Medical Examinations'!$A$1:$L$2336,12,0)</f>
        <v>No</v>
      </c>
      <c r="N1018" s="27" t="str">
        <f>VLOOKUP(A1018,'Medical Examinations'!$A$1:$L$2336,8,0)</f>
        <v>No</v>
      </c>
      <c r="O1018" s="29">
        <f>VLOOKUP(A1018,'Hospitalisation Details'!$A$1:$T$2344,12,0)</f>
        <v>11046.02</v>
      </c>
      <c r="P1018" s="29" t="str">
        <f>VLOOKUP(A1018,'Hospitalisation Details'!$A$1:$T$2344,15,0)</f>
        <v>tier - 3</v>
      </c>
      <c r="Q1018" s="29" t="str">
        <f>VLOOKUP(A1018,'Hospitalisation Details'!$A$1:$T$2344,18,0)</f>
        <v>tier - 1</v>
      </c>
      <c r="R1018" s="29" t="str">
        <f>VLOOKUP(A1018,'Hospitalisation Details'!$A$1:$T$2344,20,0)</f>
        <v>R1026</v>
      </c>
    </row>
    <row r="1019" spans="1:18">
      <c r="A1019" t="s">
        <v>1350</v>
      </c>
      <c r="B1019" s="22" t="str">
        <f>VLOOKUP(A1019,'Customer Names'!A1019:$E$2335,4,0)</f>
        <v>Tierney</v>
      </c>
      <c r="C1019" s="25">
        <f>VLOOKUP(A1019,'Hospitalisation Details'!$A$1:$T$2344,9,0)</f>
        <v>27271</v>
      </c>
      <c r="D1019" s="26">
        <f>VLOOKUP(A1019,'Hospitalisation Details'!$A$1:$T$2344,10,0)</f>
        <v>48</v>
      </c>
      <c r="E1019" s="26">
        <f>VLOOKUP(A1019,'Hospitalisation Details'!$A$1:$T$2344,11,0)</f>
        <v>0</v>
      </c>
      <c r="F1019" s="28">
        <f>VLOOKUP(A1019,'Medical Examinations'!$A$1:$L$2336,2,0)</f>
        <v>31.39</v>
      </c>
      <c r="G1019" s="28">
        <f>VLOOKUP(A1019,'Medical Examinations'!$A$1:$L$2336,4,0)</f>
        <v>6.99</v>
      </c>
      <c r="H1019" s="30" t="str">
        <f>VLOOKUP(A1019,'Medical Examinations'!$A$1:$L$2336,3,0)</f>
        <v>Obesity</v>
      </c>
      <c r="I1019" s="30" t="str">
        <f>VLOOKUP(A1019,'Medical Examinations'!$A$1:$L$2336,5,0)</f>
        <v>Diabetes</v>
      </c>
      <c r="J1019" s="27" t="str">
        <f>VLOOKUP(A1019,'Medical Examinations'!$A$1:$L$2336,6,0)</f>
        <v>No</v>
      </c>
      <c r="K1019" s="27" t="str">
        <f>VLOOKUP(A1019,'Medical Examinations'!$A$1:$L$2336,7,0)</f>
        <v>No</v>
      </c>
      <c r="L1019" s="27">
        <f>VLOOKUP(A1019,'Medical Examinations'!$A$1:$L$2336,10,0)</f>
        <v>0</v>
      </c>
      <c r="M1019" s="27" t="str">
        <f>VLOOKUP(A1019,'Medical Examinations'!$A$1:$L$2336,12,0)</f>
        <v>No</v>
      </c>
      <c r="N1019" s="27" t="str">
        <f>VLOOKUP(A1019,'Medical Examinations'!$A$1:$L$2336,8,0)</f>
        <v>No</v>
      </c>
      <c r="O1019" s="29">
        <f>VLOOKUP(A1019,'Hospitalisation Details'!$A$1:$T$2344,12,0)</f>
        <v>11037.85</v>
      </c>
      <c r="P1019" s="29" t="str">
        <f>VLOOKUP(A1019,'Hospitalisation Details'!$A$1:$T$2344,15,0)</f>
        <v>tier - 3</v>
      </c>
      <c r="Q1019" s="29" t="str">
        <f>VLOOKUP(A1019,'Hospitalisation Details'!$A$1:$T$2344,18,0)</f>
        <v>tier - 2</v>
      </c>
      <c r="R1019" s="29" t="str">
        <f>VLOOKUP(A1019,'Hospitalisation Details'!$A$1:$T$2344,20,0)</f>
        <v>R1025</v>
      </c>
    </row>
    <row r="1020" spans="1:18">
      <c r="A1020" t="s">
        <v>1349</v>
      </c>
      <c r="B1020" s="22" t="str">
        <f>VLOOKUP(A1020,'Customer Names'!A1020:$E$2335,4,0)</f>
        <v>Gabris</v>
      </c>
      <c r="C1020" s="25">
        <f>VLOOKUP(A1020,'Hospitalisation Details'!$A$1:$T$2344,9,0)</f>
        <v>32806</v>
      </c>
      <c r="D1020" s="26">
        <f>VLOOKUP(A1020,'Hospitalisation Details'!$A$1:$T$2344,10,0)</f>
        <v>33</v>
      </c>
      <c r="E1020" s="26">
        <f>VLOOKUP(A1020,'Hospitalisation Details'!$A$1:$T$2344,11,0)</f>
        <v>3</v>
      </c>
      <c r="F1020" s="28">
        <f>VLOOKUP(A1020,'Medical Examinations'!$A$1:$L$2336,2,0)</f>
        <v>39.97</v>
      </c>
      <c r="G1020" s="28">
        <f>VLOOKUP(A1020,'Medical Examinations'!$A$1:$L$2336,4,0)</f>
        <v>5.55</v>
      </c>
      <c r="H1020" s="30" t="str">
        <f>VLOOKUP(A1020,'Medical Examinations'!$A$1:$L$2336,3,0)</f>
        <v>Obesity</v>
      </c>
      <c r="I1020" s="30" t="str">
        <f>VLOOKUP(A1020,'Medical Examinations'!$A$1:$L$2336,5,0)</f>
        <v>Normal</v>
      </c>
      <c r="J1020" s="27" t="str">
        <f>VLOOKUP(A1020,'Medical Examinations'!$A$1:$L$2336,6,0)</f>
        <v>No</v>
      </c>
      <c r="K1020" s="27" t="str">
        <f>VLOOKUP(A1020,'Medical Examinations'!$A$1:$L$2336,7,0)</f>
        <v>No</v>
      </c>
      <c r="L1020" s="27">
        <f>VLOOKUP(A1020,'Medical Examinations'!$A$1:$L$2336,10,0)</f>
        <v>0</v>
      </c>
      <c r="M1020" s="27" t="str">
        <f>VLOOKUP(A1020,'Medical Examinations'!$A$1:$L$2336,12,0)</f>
        <v>No</v>
      </c>
      <c r="N1020" s="27" t="str">
        <f>VLOOKUP(A1020,'Medical Examinations'!$A$1:$L$2336,8,0)</f>
        <v>No</v>
      </c>
      <c r="O1020" s="29">
        <f>VLOOKUP(A1020,'Hospitalisation Details'!$A$1:$T$2344,12,0)</f>
        <v>11037.51</v>
      </c>
      <c r="P1020" s="29" t="str">
        <f>VLOOKUP(A1020,'Hospitalisation Details'!$A$1:$T$2344,15,0)</f>
        <v>tier - 3</v>
      </c>
      <c r="Q1020" s="29" t="str">
        <f>VLOOKUP(A1020,'Hospitalisation Details'!$A$1:$T$2344,18,0)</f>
        <v>tier - 1</v>
      </c>
      <c r="R1020" s="29" t="str">
        <f>VLOOKUP(A1020,'Hospitalisation Details'!$A$1:$T$2344,20,0)</f>
        <v>R1012</v>
      </c>
    </row>
    <row r="1021" spans="1:18">
      <c r="A1021" t="s">
        <v>1348</v>
      </c>
      <c r="B1021" s="22" t="str">
        <f>VLOOKUP(A1021,'Customer Names'!A1021:$E$2335,4,0)</f>
        <v>Howard</v>
      </c>
      <c r="C1021" s="25">
        <f>VLOOKUP(A1021,'Hospitalisation Details'!$A$1:$T$2344,9,0)</f>
        <v>27373</v>
      </c>
      <c r="D1021" s="26">
        <f>VLOOKUP(A1021,'Hospitalisation Details'!$A$1:$T$2344,10,0)</f>
        <v>48</v>
      </c>
      <c r="E1021" s="26">
        <f>VLOOKUP(A1021,'Hospitalisation Details'!$A$1:$T$2344,11,0)</f>
        <v>4</v>
      </c>
      <c r="F1021" s="28">
        <f>VLOOKUP(A1021,'Medical Examinations'!$A$1:$L$2336,2,0)</f>
        <v>41.23</v>
      </c>
      <c r="G1021" s="28">
        <f>VLOOKUP(A1021,'Medical Examinations'!$A$1:$L$2336,4,0)</f>
        <v>6.94</v>
      </c>
      <c r="H1021" s="30" t="str">
        <f>VLOOKUP(A1021,'Medical Examinations'!$A$1:$L$2336,3,0)</f>
        <v>Obesity</v>
      </c>
      <c r="I1021" s="30" t="str">
        <f>VLOOKUP(A1021,'Medical Examinations'!$A$1:$L$2336,5,0)</f>
        <v>Diabetes</v>
      </c>
      <c r="J1021" s="27" t="str">
        <f>VLOOKUP(A1021,'Medical Examinations'!$A$1:$L$2336,6,0)</f>
        <v>No</v>
      </c>
      <c r="K1021" s="27" t="str">
        <f>VLOOKUP(A1021,'Medical Examinations'!$A$1:$L$2336,7,0)</f>
        <v>No</v>
      </c>
      <c r="L1021" s="27">
        <f>VLOOKUP(A1021,'Medical Examinations'!$A$1:$L$2336,10,0)</f>
        <v>0</v>
      </c>
      <c r="M1021" s="27" t="str">
        <f>VLOOKUP(A1021,'Medical Examinations'!$A$1:$L$2336,12,0)</f>
        <v>No</v>
      </c>
      <c r="N1021" s="27" t="str">
        <f>VLOOKUP(A1021,'Medical Examinations'!$A$1:$L$2336,8,0)</f>
        <v>No</v>
      </c>
      <c r="O1021" s="29">
        <f>VLOOKUP(A1021,'Hospitalisation Details'!$A$1:$T$2344,12,0)</f>
        <v>11033.66</v>
      </c>
      <c r="P1021" s="29" t="str">
        <f>VLOOKUP(A1021,'Hospitalisation Details'!$A$1:$T$2344,15,0)</f>
        <v>tier - 3</v>
      </c>
      <c r="Q1021" s="29" t="str">
        <f>VLOOKUP(A1021,'Hospitalisation Details'!$A$1:$T$2344,18,0)</f>
        <v>tier - 3</v>
      </c>
      <c r="R1021" s="29" t="str">
        <f>VLOOKUP(A1021,'Hospitalisation Details'!$A$1:$T$2344,20,0)</f>
        <v>R1012</v>
      </c>
    </row>
    <row r="1022" spans="1:18">
      <c r="A1022" t="s">
        <v>1347</v>
      </c>
      <c r="B1022" s="22" t="str">
        <f>VLOOKUP(A1022,'Customer Names'!A1022:$E$2335,4,0)</f>
        <v>Kallay</v>
      </c>
      <c r="C1022" s="25">
        <f>VLOOKUP(A1022,'Hospitalisation Details'!$A$1:$T$2344,9,0)</f>
        <v>35267</v>
      </c>
      <c r="D1022" s="26">
        <f>VLOOKUP(A1022,'Hospitalisation Details'!$A$1:$T$2344,10,0)</f>
        <v>26</v>
      </c>
      <c r="E1022" s="26">
        <f>VLOOKUP(A1022,'Hospitalisation Details'!$A$1:$T$2344,11,0)</f>
        <v>0</v>
      </c>
      <c r="F1022" s="28">
        <f>VLOOKUP(A1022,'Medical Examinations'!$A$1:$L$2336,2,0)</f>
        <v>49.45</v>
      </c>
      <c r="G1022" s="28">
        <f>VLOOKUP(A1022,'Medical Examinations'!$A$1:$L$2336,4,0)</f>
        <v>4.2</v>
      </c>
      <c r="H1022" s="30" t="str">
        <f>VLOOKUP(A1022,'Medical Examinations'!$A$1:$L$2336,3,0)</f>
        <v>Obesity</v>
      </c>
      <c r="I1022" s="30" t="str">
        <f>VLOOKUP(A1022,'Medical Examinations'!$A$1:$L$2336,5,0)</f>
        <v>Normal</v>
      </c>
      <c r="J1022" s="27" t="str">
        <f>VLOOKUP(A1022,'Medical Examinations'!$A$1:$L$2336,6,0)</f>
        <v>yes</v>
      </c>
      <c r="K1022" s="27" t="str">
        <f>VLOOKUP(A1022,'Medical Examinations'!$A$1:$L$2336,7,0)</f>
        <v>No</v>
      </c>
      <c r="L1022" s="27">
        <f>VLOOKUP(A1022,'Medical Examinations'!$A$1:$L$2336,10,0)</f>
        <v>0</v>
      </c>
      <c r="M1022" s="27" t="str">
        <f>VLOOKUP(A1022,'Medical Examinations'!$A$1:$L$2336,12,0)</f>
        <v>No</v>
      </c>
      <c r="N1022" s="27" t="str">
        <f>VLOOKUP(A1022,'Medical Examinations'!$A$1:$L$2336,8,0)</f>
        <v>No</v>
      </c>
      <c r="O1022" s="29">
        <f>VLOOKUP(A1022,'Hospitalisation Details'!$A$1:$T$2344,12,0)</f>
        <v>11028.56</v>
      </c>
      <c r="P1022" s="29" t="str">
        <f>VLOOKUP(A1022,'Hospitalisation Details'!$A$1:$T$2344,15,0)</f>
        <v>tier - 3</v>
      </c>
      <c r="Q1022" s="29" t="str">
        <f>VLOOKUP(A1022,'Hospitalisation Details'!$A$1:$T$2344,18,0)</f>
        <v>tier - 3</v>
      </c>
      <c r="R1022" s="29" t="str">
        <f>VLOOKUP(A1022,'Hospitalisation Details'!$A$1:$T$2344,20,0)</f>
        <v>R1012</v>
      </c>
    </row>
    <row r="1023" spans="1:18">
      <c r="A1023" t="s">
        <v>1346</v>
      </c>
      <c r="B1023" s="22" t="str">
        <f>VLOOKUP(A1023,'Customer Names'!A1023:$E$2335,4,0)</f>
        <v>Leguizamo</v>
      </c>
      <c r="C1023" s="25">
        <f>VLOOKUP(A1023,'Hospitalisation Details'!$A$1:$T$2344,9,0)</f>
        <v>33415</v>
      </c>
      <c r="D1023" s="26">
        <f>VLOOKUP(A1023,'Hospitalisation Details'!$A$1:$T$2344,10,0)</f>
        <v>31</v>
      </c>
      <c r="E1023" s="26">
        <f>VLOOKUP(A1023,'Hospitalisation Details'!$A$1:$T$2344,11,0)</f>
        <v>3</v>
      </c>
      <c r="F1023" s="28">
        <f>VLOOKUP(A1023,'Medical Examinations'!$A$1:$L$2336,2,0)</f>
        <v>41.04</v>
      </c>
      <c r="G1023" s="28">
        <f>VLOOKUP(A1023,'Medical Examinations'!$A$1:$L$2336,4,0)</f>
        <v>5.59</v>
      </c>
      <c r="H1023" s="30" t="str">
        <f>VLOOKUP(A1023,'Medical Examinations'!$A$1:$L$2336,3,0)</f>
        <v>Obesity</v>
      </c>
      <c r="I1023" s="30" t="str">
        <f>VLOOKUP(A1023,'Medical Examinations'!$A$1:$L$2336,5,0)</f>
        <v>Normal</v>
      </c>
      <c r="J1023" s="27" t="str">
        <f>VLOOKUP(A1023,'Medical Examinations'!$A$1:$L$2336,6,0)</f>
        <v>No</v>
      </c>
      <c r="K1023" s="27" t="str">
        <f>VLOOKUP(A1023,'Medical Examinations'!$A$1:$L$2336,7,0)</f>
        <v>No</v>
      </c>
      <c r="L1023" s="27">
        <f>VLOOKUP(A1023,'Medical Examinations'!$A$1:$L$2336,10,0)</f>
        <v>0</v>
      </c>
      <c r="M1023" s="27" t="str">
        <f>VLOOKUP(A1023,'Medical Examinations'!$A$1:$L$2336,12,0)</f>
        <v>No</v>
      </c>
      <c r="N1023" s="27" t="str">
        <f>VLOOKUP(A1023,'Medical Examinations'!$A$1:$L$2336,8,0)</f>
        <v>No</v>
      </c>
      <c r="O1023" s="29">
        <f>VLOOKUP(A1023,'Hospitalisation Details'!$A$1:$T$2344,12,0)</f>
        <v>11018.05</v>
      </c>
      <c r="P1023" s="29" t="str">
        <f>VLOOKUP(A1023,'Hospitalisation Details'!$A$1:$T$2344,15,0)</f>
        <v>tier - 3</v>
      </c>
      <c r="Q1023" s="29" t="str">
        <f>VLOOKUP(A1023,'Hospitalisation Details'!$A$1:$T$2344,18,0)</f>
        <v>tier - 2</v>
      </c>
      <c r="R1023" s="29" t="str">
        <f>VLOOKUP(A1023,'Hospitalisation Details'!$A$1:$T$2344,20,0)</f>
        <v>R1012</v>
      </c>
    </row>
    <row r="1024" spans="1:18">
      <c r="A1024" t="s">
        <v>1345</v>
      </c>
      <c r="B1024" s="22" t="str">
        <f>VLOOKUP(A1024,'Customer Names'!A1024:$E$2335,4,0)</f>
        <v>Escartin</v>
      </c>
      <c r="C1024" s="25">
        <f>VLOOKUP(A1024,'Hospitalisation Details'!$A$1:$T$2344,9,0)</f>
        <v>27378</v>
      </c>
      <c r="D1024" s="26">
        <f>VLOOKUP(A1024,'Hospitalisation Details'!$A$1:$T$2344,10,0)</f>
        <v>48</v>
      </c>
      <c r="E1024" s="26">
        <f>VLOOKUP(A1024,'Hospitalisation Details'!$A$1:$T$2344,11,0)</f>
        <v>4</v>
      </c>
      <c r="F1024" s="28">
        <f>VLOOKUP(A1024,'Medical Examinations'!$A$1:$L$2336,2,0)</f>
        <v>27.93</v>
      </c>
      <c r="G1024" s="28">
        <f>VLOOKUP(A1024,'Medical Examinations'!$A$1:$L$2336,4,0)</f>
        <v>9.9600000000000009</v>
      </c>
      <c r="H1024" s="30" t="str">
        <f>VLOOKUP(A1024,'Medical Examinations'!$A$1:$L$2336,3,0)</f>
        <v>Overweight</v>
      </c>
      <c r="I1024" s="30" t="str">
        <f>VLOOKUP(A1024,'Medical Examinations'!$A$1:$L$2336,5,0)</f>
        <v>Diabetes</v>
      </c>
      <c r="J1024" s="27" t="str">
        <f>VLOOKUP(A1024,'Medical Examinations'!$A$1:$L$2336,6,0)</f>
        <v>No</v>
      </c>
      <c r="K1024" s="27" t="str">
        <f>VLOOKUP(A1024,'Medical Examinations'!$A$1:$L$2336,7,0)</f>
        <v>No</v>
      </c>
      <c r="L1024" s="27">
        <f>VLOOKUP(A1024,'Medical Examinations'!$A$1:$L$2336,10,0)</f>
        <v>0</v>
      </c>
      <c r="M1024" s="27" t="str">
        <f>VLOOKUP(A1024,'Medical Examinations'!$A$1:$L$2336,12,0)</f>
        <v>No</v>
      </c>
      <c r="N1024" s="27" t="str">
        <f>VLOOKUP(A1024,'Medical Examinations'!$A$1:$L$2336,8,0)</f>
        <v>No</v>
      </c>
      <c r="O1024" s="29">
        <f>VLOOKUP(A1024,'Hospitalisation Details'!$A$1:$T$2344,12,0)</f>
        <v>11015.17</v>
      </c>
      <c r="P1024" s="29" t="str">
        <f>VLOOKUP(A1024,'Hospitalisation Details'!$A$1:$T$2344,15,0)</f>
        <v>tier - 3</v>
      </c>
      <c r="Q1024" s="29" t="str">
        <f>VLOOKUP(A1024,'Hospitalisation Details'!$A$1:$T$2344,18,0)</f>
        <v>tier - 1</v>
      </c>
      <c r="R1024" s="29" t="str">
        <f>VLOOKUP(A1024,'Hospitalisation Details'!$A$1:$T$2344,20,0)</f>
        <v>R1012</v>
      </c>
    </row>
    <row r="1025" spans="1:18">
      <c r="A1025" t="s">
        <v>1344</v>
      </c>
      <c r="B1025" s="22" t="str">
        <f>VLOOKUP(A1025,'Customer Names'!A1025:$E$2335,4,0)</f>
        <v>Chorey</v>
      </c>
      <c r="C1025" s="25">
        <f>VLOOKUP(A1025,'Hospitalisation Details'!$A$1:$T$2344,9,0)</f>
        <v>25135</v>
      </c>
      <c r="D1025" s="26">
        <f>VLOOKUP(A1025,'Hospitalisation Details'!$A$1:$T$2344,10,0)</f>
        <v>54</v>
      </c>
      <c r="E1025" s="26">
        <f>VLOOKUP(A1025,'Hospitalisation Details'!$A$1:$T$2344,11,0)</f>
        <v>2</v>
      </c>
      <c r="F1025" s="28">
        <f>VLOOKUP(A1025,'Medical Examinations'!$A$1:$L$2336,2,0)</f>
        <v>21.01</v>
      </c>
      <c r="G1025" s="28">
        <f>VLOOKUP(A1025,'Medical Examinations'!$A$1:$L$2336,4,0)</f>
        <v>7.37</v>
      </c>
      <c r="H1025" s="30" t="str">
        <f>VLOOKUP(A1025,'Medical Examinations'!$A$1:$L$2336,3,0)</f>
        <v>Normal weight</v>
      </c>
      <c r="I1025" s="30" t="str">
        <f>VLOOKUP(A1025,'Medical Examinations'!$A$1:$L$2336,5,0)</f>
        <v>Diabetes</v>
      </c>
      <c r="J1025" s="27" t="str">
        <f>VLOOKUP(A1025,'Medical Examinations'!$A$1:$L$2336,6,0)</f>
        <v>No</v>
      </c>
      <c r="K1025" s="27" t="str">
        <f>VLOOKUP(A1025,'Medical Examinations'!$A$1:$L$2336,7,0)</f>
        <v>No</v>
      </c>
      <c r="L1025" s="27">
        <f>VLOOKUP(A1025,'Medical Examinations'!$A$1:$L$2336,10,0)</f>
        <v>0</v>
      </c>
      <c r="M1025" s="27" t="str">
        <f>VLOOKUP(A1025,'Medical Examinations'!$A$1:$L$2336,12,0)</f>
        <v>No</v>
      </c>
      <c r="N1025" s="27" t="str">
        <f>VLOOKUP(A1025,'Medical Examinations'!$A$1:$L$2336,8,0)</f>
        <v>No</v>
      </c>
      <c r="O1025" s="29">
        <f>VLOOKUP(A1025,'Hospitalisation Details'!$A$1:$T$2344,12,0)</f>
        <v>11013.71</v>
      </c>
      <c r="P1025" s="29" t="str">
        <f>VLOOKUP(A1025,'Hospitalisation Details'!$A$1:$T$2344,15,0)</f>
        <v>tier - 3</v>
      </c>
      <c r="Q1025" s="29" t="str">
        <f>VLOOKUP(A1025,'Hospitalisation Details'!$A$1:$T$2344,18,0)</f>
        <v>tier - 1</v>
      </c>
      <c r="R1025" s="29" t="str">
        <f>VLOOKUP(A1025,'Hospitalisation Details'!$A$1:$T$2344,20,0)</f>
        <v>R1013</v>
      </c>
    </row>
    <row r="1026" spans="1:18">
      <c r="A1026" t="s">
        <v>1343</v>
      </c>
      <c r="B1026" s="22" t="str">
        <f>VLOOKUP(A1026,'Customer Names'!A1026:$E$2335,4,0)</f>
        <v>McVay</v>
      </c>
      <c r="C1026" s="25">
        <f>VLOOKUP(A1026,'Hospitalisation Details'!$A$1:$T$2344,9,0)</f>
        <v>36786</v>
      </c>
      <c r="D1026" s="26">
        <f>VLOOKUP(A1026,'Hospitalisation Details'!$A$1:$T$2344,10,0)</f>
        <v>22</v>
      </c>
      <c r="E1026" s="26">
        <f>VLOOKUP(A1026,'Hospitalisation Details'!$A$1:$T$2344,11,0)</f>
        <v>0</v>
      </c>
      <c r="F1026" s="28">
        <f>VLOOKUP(A1026,'Medical Examinations'!$A$1:$L$2336,2,0)</f>
        <v>52.37</v>
      </c>
      <c r="G1026" s="28">
        <f>VLOOKUP(A1026,'Medical Examinations'!$A$1:$L$2336,4,0)</f>
        <v>5.0599999999999996</v>
      </c>
      <c r="H1026" s="30" t="str">
        <f>VLOOKUP(A1026,'Medical Examinations'!$A$1:$L$2336,3,0)</f>
        <v>Obesity</v>
      </c>
      <c r="I1026" s="30" t="str">
        <f>VLOOKUP(A1026,'Medical Examinations'!$A$1:$L$2336,5,0)</f>
        <v>Normal</v>
      </c>
      <c r="J1026" s="27" t="str">
        <f>VLOOKUP(A1026,'Medical Examinations'!$A$1:$L$2336,6,0)</f>
        <v>yes</v>
      </c>
      <c r="K1026" s="27" t="str">
        <f>VLOOKUP(A1026,'Medical Examinations'!$A$1:$L$2336,7,0)</f>
        <v>yes</v>
      </c>
      <c r="L1026" s="27">
        <f>VLOOKUP(A1026,'Medical Examinations'!$A$1:$L$2336,10,0)</f>
        <v>2</v>
      </c>
      <c r="M1026" s="27" t="str">
        <f>VLOOKUP(A1026,'Medical Examinations'!$A$1:$L$2336,12,0)</f>
        <v>No</v>
      </c>
      <c r="N1026" s="27" t="str">
        <f>VLOOKUP(A1026,'Medical Examinations'!$A$1:$L$2336,8,0)</f>
        <v>No</v>
      </c>
      <c r="O1026" s="29">
        <f>VLOOKUP(A1026,'Hospitalisation Details'!$A$1:$T$2344,12,0)</f>
        <v>10991.58</v>
      </c>
      <c r="P1026" s="29" t="str">
        <f>VLOOKUP(A1026,'Hospitalisation Details'!$A$1:$T$2344,15,0)</f>
        <v>tier - 3</v>
      </c>
      <c r="Q1026" s="29" t="str">
        <f>VLOOKUP(A1026,'Hospitalisation Details'!$A$1:$T$2344,18,0)</f>
        <v>tier - 3</v>
      </c>
      <c r="R1026" s="29" t="str">
        <f>VLOOKUP(A1026,'Hospitalisation Details'!$A$1:$T$2344,20,0)</f>
        <v>R1012</v>
      </c>
    </row>
    <row r="1027" spans="1:18">
      <c r="A1027" t="s">
        <v>1342</v>
      </c>
      <c r="B1027" s="22" t="str">
        <f>VLOOKUP(A1027,'Customer Names'!A1027:$E$2335,4,0)</f>
        <v>Vinson</v>
      </c>
      <c r="C1027" s="25">
        <f>VLOOKUP(A1027,'Hospitalisation Details'!$A$1:$T$2344,9,0)</f>
        <v>24094</v>
      </c>
      <c r="D1027" s="26">
        <f>VLOOKUP(A1027,'Hospitalisation Details'!$A$1:$T$2344,10,0)</f>
        <v>57</v>
      </c>
      <c r="E1027" s="26">
        <f>VLOOKUP(A1027,'Hospitalisation Details'!$A$1:$T$2344,11,0)</f>
        <v>0</v>
      </c>
      <c r="F1027" s="28">
        <f>VLOOKUP(A1027,'Medical Examinations'!$A$1:$L$2336,2,0)</f>
        <v>40.369999999999997</v>
      </c>
      <c r="G1027" s="28">
        <f>VLOOKUP(A1027,'Medical Examinations'!$A$1:$L$2336,4,0)</f>
        <v>8.2100000000000009</v>
      </c>
      <c r="H1027" s="30" t="str">
        <f>VLOOKUP(A1027,'Medical Examinations'!$A$1:$L$2336,3,0)</f>
        <v>Obesity</v>
      </c>
      <c r="I1027" s="30" t="str">
        <f>VLOOKUP(A1027,'Medical Examinations'!$A$1:$L$2336,5,0)</f>
        <v>Diabetes</v>
      </c>
      <c r="J1027" s="27" t="str">
        <f>VLOOKUP(A1027,'Medical Examinations'!$A$1:$L$2336,6,0)</f>
        <v>No</v>
      </c>
      <c r="K1027" s="27" t="str">
        <f>VLOOKUP(A1027,'Medical Examinations'!$A$1:$L$2336,7,0)</f>
        <v>No</v>
      </c>
      <c r="L1027" s="27">
        <f>VLOOKUP(A1027,'Medical Examinations'!$A$1:$L$2336,10,0)</f>
        <v>0</v>
      </c>
      <c r="M1027" s="27" t="str">
        <f>VLOOKUP(A1027,'Medical Examinations'!$A$1:$L$2336,12,0)</f>
        <v>No</v>
      </c>
      <c r="N1027" s="27" t="str">
        <f>VLOOKUP(A1027,'Medical Examinations'!$A$1:$L$2336,8,0)</f>
        <v>No</v>
      </c>
      <c r="O1027" s="29">
        <f>VLOOKUP(A1027,'Hospitalisation Details'!$A$1:$T$2344,12,0)</f>
        <v>10982.5</v>
      </c>
      <c r="P1027" s="29" t="str">
        <f>VLOOKUP(A1027,'Hospitalisation Details'!$A$1:$T$2344,15,0)</f>
        <v>tier - 3</v>
      </c>
      <c r="Q1027" s="29" t="str">
        <f>VLOOKUP(A1027,'Hospitalisation Details'!$A$1:$T$2344,18,0)</f>
        <v>tier - 3</v>
      </c>
      <c r="R1027" s="29" t="str">
        <f>VLOOKUP(A1027,'Hospitalisation Details'!$A$1:$T$2344,20,0)</f>
        <v>R1013</v>
      </c>
    </row>
    <row r="1028" spans="1:18">
      <c r="A1028" t="s">
        <v>1341</v>
      </c>
      <c r="B1028" s="22" t="str">
        <f>VLOOKUP(A1028,'Customer Names'!A1028:$E$2335,4,0)</f>
        <v>Astrike-Davis</v>
      </c>
      <c r="C1028" s="25">
        <f>VLOOKUP(A1028,'Hospitalisation Details'!$A$1:$T$2344,9,0)</f>
        <v>26958</v>
      </c>
      <c r="D1028" s="26">
        <f>VLOOKUP(A1028,'Hospitalisation Details'!$A$1:$T$2344,10,0)</f>
        <v>49</v>
      </c>
      <c r="E1028" s="26">
        <f>VLOOKUP(A1028,'Hospitalisation Details'!$A$1:$T$2344,11,0)</f>
        <v>4</v>
      </c>
      <c r="F1028" s="28">
        <f>VLOOKUP(A1028,'Medical Examinations'!$A$1:$L$2336,2,0)</f>
        <v>41.47</v>
      </c>
      <c r="G1028" s="28">
        <f>VLOOKUP(A1028,'Medical Examinations'!$A$1:$L$2336,4,0)</f>
        <v>10.34</v>
      </c>
      <c r="H1028" s="30" t="str">
        <f>VLOOKUP(A1028,'Medical Examinations'!$A$1:$L$2336,3,0)</f>
        <v>Obesity</v>
      </c>
      <c r="I1028" s="30" t="str">
        <f>VLOOKUP(A1028,'Medical Examinations'!$A$1:$L$2336,5,0)</f>
        <v>Diabetes</v>
      </c>
      <c r="J1028" s="27" t="str">
        <f>VLOOKUP(A1028,'Medical Examinations'!$A$1:$L$2336,6,0)</f>
        <v>No</v>
      </c>
      <c r="K1028" s="27" t="str">
        <f>VLOOKUP(A1028,'Medical Examinations'!$A$1:$L$2336,7,0)</f>
        <v>No</v>
      </c>
      <c r="L1028" s="27">
        <f>VLOOKUP(A1028,'Medical Examinations'!$A$1:$L$2336,10,0)</f>
        <v>2</v>
      </c>
      <c r="M1028" s="27" t="str">
        <f>VLOOKUP(A1028,'Medical Examinations'!$A$1:$L$2336,12,0)</f>
        <v>No</v>
      </c>
      <c r="N1028" s="27" t="str">
        <f>VLOOKUP(A1028,'Medical Examinations'!$A$1:$L$2336,8,0)</f>
        <v>No</v>
      </c>
      <c r="O1028" s="29">
        <f>VLOOKUP(A1028,'Hospitalisation Details'!$A$1:$T$2344,12,0)</f>
        <v>10977.21</v>
      </c>
      <c r="P1028" s="29" t="str">
        <f>VLOOKUP(A1028,'Hospitalisation Details'!$A$1:$T$2344,15,0)</f>
        <v>tier - 3</v>
      </c>
      <c r="Q1028" s="29" t="str">
        <f>VLOOKUP(A1028,'Hospitalisation Details'!$A$1:$T$2344,18,0)</f>
        <v>tier - 1</v>
      </c>
      <c r="R1028" s="29" t="str">
        <f>VLOOKUP(A1028,'Hospitalisation Details'!$A$1:$T$2344,20,0)</f>
        <v>R1013</v>
      </c>
    </row>
    <row r="1029" spans="1:18">
      <c r="A1029" t="s">
        <v>1340</v>
      </c>
      <c r="B1029" s="22" t="str">
        <f>VLOOKUP(A1029,'Customer Names'!A1029:$E$2335,4,0)</f>
        <v>Harder</v>
      </c>
      <c r="C1029" s="25">
        <f>VLOOKUP(A1029,'Hospitalisation Details'!$A$1:$T$2344,9,0)</f>
        <v>24297</v>
      </c>
      <c r="D1029" s="26">
        <f>VLOOKUP(A1029,'Hospitalisation Details'!$A$1:$T$2344,10,0)</f>
        <v>56</v>
      </c>
      <c r="E1029" s="26">
        <f>VLOOKUP(A1029,'Hospitalisation Details'!$A$1:$T$2344,11,0)</f>
        <v>0</v>
      </c>
      <c r="F1029" s="28">
        <f>VLOOKUP(A1029,'Medical Examinations'!$A$1:$L$2336,2,0)</f>
        <v>33.725000000000001</v>
      </c>
      <c r="G1029" s="28">
        <f>VLOOKUP(A1029,'Medical Examinations'!$A$1:$L$2336,4,0)</f>
        <v>5.51</v>
      </c>
      <c r="H1029" s="30" t="str">
        <f>VLOOKUP(A1029,'Medical Examinations'!$A$1:$L$2336,3,0)</f>
        <v>Obesity</v>
      </c>
      <c r="I1029" s="30" t="str">
        <f>VLOOKUP(A1029,'Medical Examinations'!$A$1:$L$2336,5,0)</f>
        <v>Normal</v>
      </c>
      <c r="J1029" s="27" t="str">
        <f>VLOOKUP(A1029,'Medical Examinations'!$A$1:$L$2336,6,0)</f>
        <v>yes</v>
      </c>
      <c r="K1029" s="27" t="str">
        <f>VLOOKUP(A1029,'Medical Examinations'!$A$1:$L$2336,7,0)</f>
        <v>No</v>
      </c>
      <c r="L1029" s="27">
        <f>VLOOKUP(A1029,'Medical Examinations'!$A$1:$L$2336,10,0)</f>
        <v>2</v>
      </c>
      <c r="M1029" s="27" t="str">
        <f>VLOOKUP(A1029,'Medical Examinations'!$A$1:$L$2336,12,0)</f>
        <v>No</v>
      </c>
      <c r="N1029" s="27" t="str">
        <f>VLOOKUP(A1029,'Medical Examinations'!$A$1:$L$2336,8,0)</f>
        <v>No</v>
      </c>
      <c r="O1029" s="29">
        <f>VLOOKUP(A1029,'Hospitalisation Details'!$A$1:$T$2344,12,0)</f>
        <v>10976.25</v>
      </c>
      <c r="P1029" s="29" t="str">
        <f>VLOOKUP(A1029,'Hospitalisation Details'!$A$1:$T$2344,15,0)</f>
        <v>tier - 3</v>
      </c>
      <c r="Q1029" s="29" t="str">
        <f>VLOOKUP(A1029,'Hospitalisation Details'!$A$1:$T$2344,18,0)</f>
        <v>tier - 2</v>
      </c>
      <c r="R1029" s="29" t="str">
        <f>VLOOKUP(A1029,'Hospitalisation Details'!$A$1:$T$2344,20,0)</f>
        <v>R1012</v>
      </c>
    </row>
    <row r="1030" spans="1:18">
      <c r="A1030" t="s">
        <v>1339</v>
      </c>
      <c r="B1030" s="22" t="str">
        <f>VLOOKUP(A1030,'Customer Names'!A1030:$E$2335,4,0)</f>
        <v>Bell</v>
      </c>
      <c r="C1030" s="25">
        <f>VLOOKUP(A1030,'Hospitalisation Details'!$A$1:$T$2344,9,0)</f>
        <v>23912</v>
      </c>
      <c r="D1030" s="26">
        <f>VLOOKUP(A1030,'Hospitalisation Details'!$A$1:$T$2344,10,0)</f>
        <v>57</v>
      </c>
      <c r="E1030" s="26">
        <f>VLOOKUP(A1030,'Hospitalisation Details'!$A$1:$T$2344,11,0)</f>
        <v>0</v>
      </c>
      <c r="F1030" s="28">
        <f>VLOOKUP(A1030,'Medical Examinations'!$A$1:$L$2336,2,0)</f>
        <v>28.1</v>
      </c>
      <c r="G1030" s="28">
        <f>VLOOKUP(A1030,'Medical Examinations'!$A$1:$L$2336,4,0)</f>
        <v>11.2</v>
      </c>
      <c r="H1030" s="30" t="str">
        <f>VLOOKUP(A1030,'Medical Examinations'!$A$1:$L$2336,3,0)</f>
        <v>Overweight</v>
      </c>
      <c r="I1030" s="30" t="str">
        <f>VLOOKUP(A1030,'Medical Examinations'!$A$1:$L$2336,5,0)</f>
        <v>Diabetes</v>
      </c>
      <c r="J1030" s="27" t="str">
        <f>VLOOKUP(A1030,'Medical Examinations'!$A$1:$L$2336,6,0)</f>
        <v>No</v>
      </c>
      <c r="K1030" s="27" t="str">
        <f>VLOOKUP(A1030,'Medical Examinations'!$A$1:$L$2336,7,0)</f>
        <v>No</v>
      </c>
      <c r="L1030" s="27">
        <f>VLOOKUP(A1030,'Medical Examinations'!$A$1:$L$2336,10,0)</f>
        <v>0</v>
      </c>
      <c r="M1030" s="27" t="str">
        <f>VLOOKUP(A1030,'Medical Examinations'!$A$1:$L$2336,12,0)</f>
        <v>No</v>
      </c>
      <c r="N1030" s="27" t="str">
        <f>VLOOKUP(A1030,'Medical Examinations'!$A$1:$L$2336,8,0)</f>
        <v>No</v>
      </c>
      <c r="O1030" s="29">
        <f>VLOOKUP(A1030,'Hospitalisation Details'!$A$1:$T$2344,12,0)</f>
        <v>10965.45</v>
      </c>
      <c r="P1030" s="29" t="str">
        <f>VLOOKUP(A1030,'Hospitalisation Details'!$A$1:$T$2344,15,0)</f>
        <v>tier - 3</v>
      </c>
      <c r="Q1030" s="29" t="str">
        <f>VLOOKUP(A1030,'Hospitalisation Details'!$A$1:$T$2344,18,0)</f>
        <v>tier - 2</v>
      </c>
      <c r="R1030" s="29" t="str">
        <f>VLOOKUP(A1030,'Hospitalisation Details'!$A$1:$T$2344,20,0)</f>
        <v>R1011</v>
      </c>
    </row>
    <row r="1031" spans="1:18">
      <c r="A1031" t="s">
        <v>1338</v>
      </c>
      <c r="B1031" s="22" t="str">
        <f>VLOOKUP(A1031,'Customer Names'!A1031:$E$2335,4,0)</f>
        <v>Dawes</v>
      </c>
      <c r="C1031" s="25">
        <f>VLOOKUP(A1031,'Hospitalisation Details'!$A$1:$T$2344,9,0)</f>
        <v>25429</v>
      </c>
      <c r="D1031" s="26">
        <f>VLOOKUP(A1031,'Hospitalisation Details'!$A$1:$T$2344,10,0)</f>
        <v>53</v>
      </c>
      <c r="E1031" s="26">
        <f>VLOOKUP(A1031,'Hospitalisation Details'!$A$1:$T$2344,11,0)</f>
        <v>1</v>
      </c>
      <c r="F1031" s="28">
        <f>VLOOKUP(A1031,'Medical Examinations'!$A$1:$L$2336,2,0)</f>
        <v>37.43</v>
      </c>
      <c r="G1031" s="28">
        <f>VLOOKUP(A1031,'Medical Examinations'!$A$1:$L$2336,4,0)</f>
        <v>4.3499999999999996</v>
      </c>
      <c r="H1031" s="30" t="str">
        <f>VLOOKUP(A1031,'Medical Examinations'!$A$1:$L$2336,3,0)</f>
        <v>Obesity</v>
      </c>
      <c r="I1031" s="30" t="str">
        <f>VLOOKUP(A1031,'Medical Examinations'!$A$1:$L$2336,5,0)</f>
        <v>Normal</v>
      </c>
      <c r="J1031" s="27" t="str">
        <f>VLOOKUP(A1031,'Medical Examinations'!$A$1:$L$2336,6,0)</f>
        <v>yes</v>
      </c>
      <c r="K1031" s="27" t="str">
        <f>VLOOKUP(A1031,'Medical Examinations'!$A$1:$L$2336,7,0)</f>
        <v>No</v>
      </c>
      <c r="L1031" s="27">
        <f>VLOOKUP(A1031,'Medical Examinations'!$A$1:$L$2336,10,0)</f>
        <v>1</v>
      </c>
      <c r="M1031" s="27" t="str">
        <f>VLOOKUP(A1031,'Medical Examinations'!$A$1:$L$2336,12,0)</f>
        <v>No</v>
      </c>
      <c r="N1031" s="27" t="str">
        <f>VLOOKUP(A1031,'Medical Examinations'!$A$1:$L$2336,8,0)</f>
        <v>Yes</v>
      </c>
      <c r="O1031" s="29">
        <f>VLOOKUP(A1031,'Hospitalisation Details'!$A$1:$T$2344,12,0)</f>
        <v>10959.69</v>
      </c>
      <c r="P1031" s="29" t="str">
        <f>VLOOKUP(A1031,'Hospitalisation Details'!$A$1:$T$2344,15,0)</f>
        <v>tier - 3</v>
      </c>
      <c r="Q1031" s="29" t="str">
        <f>VLOOKUP(A1031,'Hospitalisation Details'!$A$1:$T$2344,18,0)</f>
        <v>tier - 3</v>
      </c>
      <c r="R1031" s="29" t="str">
        <f>VLOOKUP(A1031,'Hospitalisation Details'!$A$1:$T$2344,20,0)</f>
        <v>R1012</v>
      </c>
    </row>
    <row r="1032" spans="1:18">
      <c r="A1032" t="s">
        <v>1337</v>
      </c>
      <c r="B1032" s="22" t="str">
        <f>VLOOKUP(A1032,'Customer Names'!A1032:$E$2335,4,0)</f>
        <v>Larios</v>
      </c>
      <c r="C1032" s="25">
        <f>VLOOKUP(A1032,'Hospitalisation Details'!$A$1:$T$2344,9,0)</f>
        <v>24080</v>
      </c>
      <c r="D1032" s="26">
        <f>VLOOKUP(A1032,'Hospitalisation Details'!$A$1:$T$2344,10,0)</f>
        <v>57</v>
      </c>
      <c r="E1032" s="26">
        <f>VLOOKUP(A1032,'Hospitalisation Details'!$A$1:$T$2344,11,0)</f>
        <v>0</v>
      </c>
      <c r="F1032" s="28">
        <f>VLOOKUP(A1032,'Medical Examinations'!$A$1:$L$2336,2,0)</f>
        <v>23.7</v>
      </c>
      <c r="G1032" s="28">
        <f>VLOOKUP(A1032,'Medical Examinations'!$A$1:$L$2336,4,0)</f>
        <v>10.45</v>
      </c>
      <c r="H1032" s="30" t="str">
        <f>VLOOKUP(A1032,'Medical Examinations'!$A$1:$L$2336,3,0)</f>
        <v>Normal weight</v>
      </c>
      <c r="I1032" s="30" t="str">
        <f>VLOOKUP(A1032,'Medical Examinations'!$A$1:$L$2336,5,0)</f>
        <v>Diabetes</v>
      </c>
      <c r="J1032" s="27" t="str">
        <f>VLOOKUP(A1032,'Medical Examinations'!$A$1:$L$2336,6,0)</f>
        <v>No</v>
      </c>
      <c r="K1032" s="27" t="str">
        <f>VLOOKUP(A1032,'Medical Examinations'!$A$1:$L$2336,7,0)</f>
        <v>No</v>
      </c>
      <c r="L1032" s="27">
        <f>VLOOKUP(A1032,'Medical Examinations'!$A$1:$L$2336,10,0)</f>
        <v>0</v>
      </c>
      <c r="M1032" s="27" t="str">
        <f>VLOOKUP(A1032,'Medical Examinations'!$A$1:$L$2336,12,0)</f>
        <v>No</v>
      </c>
      <c r="N1032" s="27" t="str">
        <f>VLOOKUP(A1032,'Medical Examinations'!$A$1:$L$2336,8,0)</f>
        <v>No</v>
      </c>
      <c r="O1032" s="29">
        <f>VLOOKUP(A1032,'Hospitalisation Details'!$A$1:$T$2344,12,0)</f>
        <v>10959.33</v>
      </c>
      <c r="P1032" s="29" t="str">
        <f>VLOOKUP(A1032,'Hospitalisation Details'!$A$1:$T$2344,15,0)</f>
        <v>tier - 3</v>
      </c>
      <c r="Q1032" s="29" t="str">
        <f>VLOOKUP(A1032,'Hospitalisation Details'!$A$1:$T$2344,18,0)</f>
        <v>tier - 3</v>
      </c>
      <c r="R1032" s="29" t="str">
        <f>VLOOKUP(A1032,'Hospitalisation Details'!$A$1:$T$2344,20,0)</f>
        <v>R1011</v>
      </c>
    </row>
    <row r="1033" spans="1:18">
      <c r="A1033" t="s">
        <v>1336</v>
      </c>
      <c r="B1033" s="22" t="str">
        <f>VLOOKUP(A1033,'Customer Names'!A1033:$E$2335,4,0)</f>
        <v>Yaremczuk</v>
      </c>
      <c r="C1033" s="25">
        <f>VLOOKUP(A1033,'Hospitalisation Details'!$A$1:$T$2344,9,0)</f>
        <v>25517</v>
      </c>
      <c r="D1033" s="26">
        <f>VLOOKUP(A1033,'Hospitalisation Details'!$A$1:$T$2344,10,0)</f>
        <v>53</v>
      </c>
      <c r="E1033" s="26">
        <f>VLOOKUP(A1033,'Hospitalisation Details'!$A$1:$T$2344,11,0)</f>
        <v>1</v>
      </c>
      <c r="F1033" s="28">
        <f>VLOOKUP(A1033,'Medical Examinations'!$A$1:$L$2336,2,0)</f>
        <v>24.795000000000002</v>
      </c>
      <c r="G1033" s="28">
        <f>VLOOKUP(A1033,'Medical Examinations'!$A$1:$L$2336,4,0)</f>
        <v>4.07</v>
      </c>
      <c r="H1033" s="30" t="str">
        <f>VLOOKUP(A1033,'Medical Examinations'!$A$1:$L$2336,3,0)</f>
        <v>Normal weight</v>
      </c>
      <c r="I1033" s="30" t="str">
        <f>VLOOKUP(A1033,'Medical Examinations'!$A$1:$L$2336,5,0)</f>
        <v>Normal</v>
      </c>
      <c r="J1033" s="27" t="str">
        <f>VLOOKUP(A1033,'Medical Examinations'!$A$1:$L$2336,6,0)</f>
        <v>yes</v>
      </c>
      <c r="K1033" s="27" t="str">
        <f>VLOOKUP(A1033,'Medical Examinations'!$A$1:$L$2336,7,0)</f>
        <v>No</v>
      </c>
      <c r="L1033" s="27">
        <f>VLOOKUP(A1033,'Medical Examinations'!$A$1:$L$2336,10,0)</f>
        <v>1</v>
      </c>
      <c r="M1033" s="27" t="str">
        <f>VLOOKUP(A1033,'Medical Examinations'!$A$1:$L$2336,12,0)</f>
        <v>No</v>
      </c>
      <c r="N1033" s="27" t="str">
        <f>VLOOKUP(A1033,'Medical Examinations'!$A$1:$L$2336,8,0)</f>
        <v>Yes</v>
      </c>
      <c r="O1033" s="29">
        <f>VLOOKUP(A1033,'Hospitalisation Details'!$A$1:$T$2344,12,0)</f>
        <v>10942.13</v>
      </c>
      <c r="P1033" s="29" t="str">
        <f>VLOOKUP(A1033,'Hospitalisation Details'!$A$1:$T$2344,15,0)</f>
        <v>tier - 3</v>
      </c>
      <c r="Q1033" s="29" t="str">
        <f>VLOOKUP(A1033,'Hospitalisation Details'!$A$1:$T$2344,18,0)</f>
        <v>tier - 3</v>
      </c>
      <c r="R1033" s="29" t="str">
        <f>VLOOKUP(A1033,'Hospitalisation Details'!$A$1:$T$2344,20,0)</f>
        <v>R1012</v>
      </c>
    </row>
    <row r="1034" spans="1:18">
      <c r="A1034" t="s">
        <v>1335</v>
      </c>
      <c r="B1034" s="22" t="str">
        <f>VLOOKUP(A1034,'Customer Names'!A1034:$E$2335,4,0)</f>
        <v>Knight</v>
      </c>
      <c r="C1034" s="25">
        <f>VLOOKUP(A1034,'Hospitalisation Details'!$A$1:$T$2344,9,0)</f>
        <v>25154</v>
      </c>
      <c r="D1034" s="26">
        <f>VLOOKUP(A1034,'Hospitalisation Details'!$A$1:$T$2344,10,0)</f>
        <v>54</v>
      </c>
      <c r="E1034" s="26">
        <f>VLOOKUP(A1034,'Hospitalisation Details'!$A$1:$T$2344,11,0)</f>
        <v>1</v>
      </c>
      <c r="F1034" s="28">
        <f>VLOOKUP(A1034,'Medical Examinations'!$A$1:$L$2336,2,0)</f>
        <v>31.9</v>
      </c>
      <c r="G1034" s="28">
        <f>VLOOKUP(A1034,'Medical Examinations'!$A$1:$L$2336,4,0)</f>
        <v>8.34</v>
      </c>
      <c r="H1034" s="30" t="str">
        <f>VLOOKUP(A1034,'Medical Examinations'!$A$1:$L$2336,3,0)</f>
        <v>Obesity</v>
      </c>
      <c r="I1034" s="30" t="str">
        <f>VLOOKUP(A1034,'Medical Examinations'!$A$1:$L$2336,5,0)</f>
        <v>Diabetes</v>
      </c>
      <c r="J1034" s="27" t="str">
        <f>VLOOKUP(A1034,'Medical Examinations'!$A$1:$L$2336,6,0)</f>
        <v>No</v>
      </c>
      <c r="K1034" s="27" t="str">
        <f>VLOOKUP(A1034,'Medical Examinations'!$A$1:$L$2336,7,0)</f>
        <v>No</v>
      </c>
      <c r="L1034" s="27">
        <f>VLOOKUP(A1034,'Medical Examinations'!$A$1:$L$2336,10,0)</f>
        <v>0</v>
      </c>
      <c r="M1034" s="27" t="str">
        <f>VLOOKUP(A1034,'Medical Examinations'!$A$1:$L$2336,12,0)</f>
        <v>No</v>
      </c>
      <c r="N1034" s="27" t="str">
        <f>VLOOKUP(A1034,'Medical Examinations'!$A$1:$L$2336,8,0)</f>
        <v>No</v>
      </c>
      <c r="O1034" s="29">
        <f>VLOOKUP(A1034,'Hospitalisation Details'!$A$1:$T$2344,12,0)</f>
        <v>10928.85</v>
      </c>
      <c r="P1034" s="29" t="str">
        <f>VLOOKUP(A1034,'Hospitalisation Details'!$A$1:$T$2344,15,0)</f>
        <v>tier - 3</v>
      </c>
      <c r="Q1034" s="29" t="str">
        <f>VLOOKUP(A1034,'Hospitalisation Details'!$A$1:$T$2344,18,0)</f>
        <v>tier - 3</v>
      </c>
      <c r="R1034" s="29" t="str">
        <f>VLOOKUP(A1034,'Hospitalisation Details'!$A$1:$T$2344,20,0)</f>
        <v>R1013</v>
      </c>
    </row>
    <row r="1035" spans="1:18">
      <c r="A1035" t="s">
        <v>1334</v>
      </c>
      <c r="B1035" s="22" t="str">
        <f>VLOOKUP(A1035,'Customer Names'!A1035:$E$2335,4,0)</f>
        <v>Eversman</v>
      </c>
      <c r="C1035" s="25">
        <f>VLOOKUP(A1035,'Hospitalisation Details'!$A$1:$T$2344,9,0)</f>
        <v>25155</v>
      </c>
      <c r="D1035" s="26">
        <f>VLOOKUP(A1035,'Hospitalisation Details'!$A$1:$T$2344,10,0)</f>
        <v>54</v>
      </c>
      <c r="E1035" s="26">
        <f>VLOOKUP(A1035,'Hospitalisation Details'!$A$1:$T$2344,11,0)</f>
        <v>0</v>
      </c>
      <c r="F1035" s="28">
        <f>VLOOKUP(A1035,'Medical Examinations'!$A$1:$L$2336,2,0)</f>
        <v>32.68</v>
      </c>
      <c r="G1035" s="28">
        <f>VLOOKUP(A1035,'Medical Examinations'!$A$1:$L$2336,4,0)</f>
        <v>7.41</v>
      </c>
      <c r="H1035" s="30" t="str">
        <f>VLOOKUP(A1035,'Medical Examinations'!$A$1:$L$2336,3,0)</f>
        <v>Obesity</v>
      </c>
      <c r="I1035" s="30" t="str">
        <f>VLOOKUP(A1035,'Medical Examinations'!$A$1:$L$2336,5,0)</f>
        <v>Diabetes</v>
      </c>
      <c r="J1035" s="27" t="str">
        <f>VLOOKUP(A1035,'Medical Examinations'!$A$1:$L$2336,6,0)</f>
        <v>No</v>
      </c>
      <c r="K1035" s="27" t="str">
        <f>VLOOKUP(A1035,'Medical Examinations'!$A$1:$L$2336,7,0)</f>
        <v>No</v>
      </c>
      <c r="L1035" s="27">
        <f>VLOOKUP(A1035,'Medical Examinations'!$A$1:$L$2336,10,0)</f>
        <v>0</v>
      </c>
      <c r="M1035" s="27" t="str">
        <f>VLOOKUP(A1035,'Medical Examinations'!$A$1:$L$2336,12,0)</f>
        <v>No</v>
      </c>
      <c r="N1035" s="27" t="str">
        <f>VLOOKUP(A1035,'Medical Examinations'!$A$1:$L$2336,8,0)</f>
        <v>No</v>
      </c>
      <c r="O1035" s="29">
        <f>VLOOKUP(A1035,'Hospitalisation Details'!$A$1:$T$2344,12,0)</f>
        <v>10923.93</v>
      </c>
      <c r="P1035" s="29" t="str">
        <f>VLOOKUP(A1035,'Hospitalisation Details'!$A$1:$T$2344,15,0)</f>
        <v>tier - 3</v>
      </c>
      <c r="Q1035" s="29" t="str">
        <f>VLOOKUP(A1035,'Hospitalisation Details'!$A$1:$T$2344,18,0)</f>
        <v>tier - 1</v>
      </c>
      <c r="R1035" s="29" t="str">
        <f>VLOOKUP(A1035,'Hospitalisation Details'!$A$1:$T$2344,20,0)</f>
        <v>R1024</v>
      </c>
    </row>
    <row r="1036" spans="1:18">
      <c r="A1036" t="s">
        <v>1333</v>
      </c>
      <c r="B1036" s="22" t="str">
        <f>VLOOKUP(A1036,'Customer Names'!A1036:$E$2335,4,0)</f>
        <v>Hickory</v>
      </c>
      <c r="C1036" s="25">
        <f>VLOOKUP(A1036,'Hospitalisation Details'!$A$1:$T$2344,9,0)</f>
        <v>34583</v>
      </c>
      <c r="D1036" s="26">
        <f>VLOOKUP(A1036,'Hospitalisation Details'!$A$1:$T$2344,10,0)</f>
        <v>28</v>
      </c>
      <c r="E1036" s="26">
        <f>VLOOKUP(A1036,'Hospitalisation Details'!$A$1:$T$2344,11,0)</f>
        <v>0</v>
      </c>
      <c r="F1036" s="28">
        <f>VLOOKUP(A1036,'Medical Examinations'!$A$1:$L$2336,2,0)</f>
        <v>47.13</v>
      </c>
      <c r="G1036" s="28">
        <f>VLOOKUP(A1036,'Medical Examinations'!$A$1:$L$2336,4,0)</f>
        <v>4.3099999999999996</v>
      </c>
      <c r="H1036" s="30" t="str">
        <f>VLOOKUP(A1036,'Medical Examinations'!$A$1:$L$2336,3,0)</f>
        <v>Obesity</v>
      </c>
      <c r="I1036" s="30" t="str">
        <f>VLOOKUP(A1036,'Medical Examinations'!$A$1:$L$2336,5,0)</f>
        <v>Normal</v>
      </c>
      <c r="J1036" s="27" t="str">
        <f>VLOOKUP(A1036,'Medical Examinations'!$A$1:$L$2336,6,0)</f>
        <v>No</v>
      </c>
      <c r="K1036" s="27" t="str">
        <f>VLOOKUP(A1036,'Medical Examinations'!$A$1:$L$2336,7,0)</f>
        <v>No</v>
      </c>
      <c r="L1036" s="27">
        <f>VLOOKUP(A1036,'Medical Examinations'!$A$1:$L$2336,10,0)</f>
        <v>0</v>
      </c>
      <c r="M1036" s="27" t="str">
        <f>VLOOKUP(A1036,'Medical Examinations'!$A$1:$L$2336,12,0)</f>
        <v>No</v>
      </c>
      <c r="N1036" s="27" t="str">
        <f>VLOOKUP(A1036,'Medical Examinations'!$A$1:$L$2336,8,0)</f>
        <v>No</v>
      </c>
      <c r="O1036" s="29">
        <f>VLOOKUP(A1036,'Hospitalisation Details'!$A$1:$T$2344,12,0)</f>
        <v>10886.66</v>
      </c>
      <c r="P1036" s="29" t="str">
        <f>VLOOKUP(A1036,'Hospitalisation Details'!$A$1:$T$2344,15,0)</f>
        <v>tier - 3</v>
      </c>
      <c r="Q1036" s="29" t="str">
        <f>VLOOKUP(A1036,'Hospitalisation Details'!$A$1:$T$2344,18,0)</f>
        <v>tier - 3</v>
      </c>
      <c r="R1036" s="29" t="str">
        <f>VLOOKUP(A1036,'Hospitalisation Details'!$A$1:$T$2344,20,0)</f>
        <v>R1012</v>
      </c>
    </row>
    <row r="1037" spans="1:18">
      <c r="A1037" t="s">
        <v>1332</v>
      </c>
      <c r="B1037" s="22" t="str">
        <f>VLOOKUP(A1037,'Customer Names'!A1037:$E$2335,4,0)</f>
        <v>Mooney</v>
      </c>
      <c r="C1037" s="25">
        <f>VLOOKUP(A1037,'Hospitalisation Details'!$A$1:$T$2344,9,0)</f>
        <v>26287</v>
      </c>
      <c r="D1037" s="26">
        <f>VLOOKUP(A1037,'Hospitalisation Details'!$A$1:$T$2344,10,0)</f>
        <v>51</v>
      </c>
      <c r="E1037" s="26">
        <f>VLOOKUP(A1037,'Hospitalisation Details'!$A$1:$T$2344,11,0)</f>
        <v>2</v>
      </c>
      <c r="F1037" s="28">
        <f>VLOOKUP(A1037,'Medical Examinations'!$A$1:$L$2336,2,0)</f>
        <v>36.67</v>
      </c>
      <c r="G1037" s="28">
        <f>VLOOKUP(A1037,'Medical Examinations'!$A$1:$L$2336,4,0)</f>
        <v>10.83</v>
      </c>
      <c r="H1037" s="30" t="str">
        <f>VLOOKUP(A1037,'Medical Examinations'!$A$1:$L$2336,3,0)</f>
        <v>Obesity</v>
      </c>
      <c r="I1037" s="30" t="str">
        <f>VLOOKUP(A1037,'Medical Examinations'!$A$1:$L$2336,5,0)</f>
        <v>Diabetes</v>
      </c>
      <c r="J1037" s="27" t="str">
        <f>VLOOKUP(A1037,'Medical Examinations'!$A$1:$L$2336,6,0)</f>
        <v>No</v>
      </c>
      <c r="K1037" s="27" t="str">
        <f>VLOOKUP(A1037,'Medical Examinations'!$A$1:$L$2336,7,0)</f>
        <v>No</v>
      </c>
      <c r="L1037" s="27">
        <f>VLOOKUP(A1037,'Medical Examinations'!$A$1:$L$2336,10,0)</f>
        <v>0</v>
      </c>
      <c r="M1037" s="27" t="str">
        <f>VLOOKUP(A1037,'Medical Examinations'!$A$1:$L$2336,12,0)</f>
        <v>No</v>
      </c>
      <c r="N1037" s="27" t="str">
        <f>VLOOKUP(A1037,'Medical Examinations'!$A$1:$L$2336,8,0)</f>
        <v>No</v>
      </c>
      <c r="O1037" s="29">
        <f>VLOOKUP(A1037,'Hospitalisation Details'!$A$1:$T$2344,12,0)</f>
        <v>10848.13</v>
      </c>
      <c r="P1037" s="29" t="str">
        <f>VLOOKUP(A1037,'Hospitalisation Details'!$A$1:$T$2344,15,0)</f>
        <v>tier - 3</v>
      </c>
      <c r="Q1037" s="29" t="str">
        <f>VLOOKUP(A1037,'Hospitalisation Details'!$A$1:$T$2344,18,0)</f>
        <v>tier - 3</v>
      </c>
      <c r="R1037" s="29" t="str">
        <f>VLOOKUP(A1037,'Hospitalisation Details'!$A$1:$T$2344,20,0)</f>
        <v>R1012</v>
      </c>
    </row>
    <row r="1038" spans="1:18">
      <c r="A1038" t="s">
        <v>1331</v>
      </c>
      <c r="B1038" s="22" t="str">
        <f>VLOOKUP(A1038,'Customer Names'!A1038:$E$2335,4,0)</f>
        <v>Craighead</v>
      </c>
      <c r="C1038" s="25">
        <f>VLOOKUP(A1038,'Hospitalisation Details'!$A$1:$T$2344,9,0)</f>
        <v>25047</v>
      </c>
      <c r="D1038" s="26">
        <f>VLOOKUP(A1038,'Hospitalisation Details'!$A$1:$T$2344,10,0)</f>
        <v>54</v>
      </c>
      <c r="E1038" s="26">
        <f>VLOOKUP(A1038,'Hospitalisation Details'!$A$1:$T$2344,11,0)</f>
        <v>1</v>
      </c>
      <c r="F1038" s="28">
        <f>VLOOKUP(A1038,'Medical Examinations'!$A$1:$L$2336,2,0)</f>
        <v>33.630000000000003</v>
      </c>
      <c r="G1038" s="28">
        <f>VLOOKUP(A1038,'Medical Examinations'!$A$1:$L$2336,4,0)</f>
        <v>11.31</v>
      </c>
      <c r="H1038" s="30" t="str">
        <f>VLOOKUP(A1038,'Medical Examinations'!$A$1:$L$2336,3,0)</f>
        <v>Obesity</v>
      </c>
      <c r="I1038" s="30" t="str">
        <f>VLOOKUP(A1038,'Medical Examinations'!$A$1:$L$2336,5,0)</f>
        <v>Diabetes</v>
      </c>
      <c r="J1038" s="27" t="str">
        <f>VLOOKUP(A1038,'Medical Examinations'!$A$1:$L$2336,6,0)</f>
        <v>No</v>
      </c>
      <c r="K1038" s="27" t="str">
        <f>VLOOKUP(A1038,'Medical Examinations'!$A$1:$L$2336,7,0)</f>
        <v>No</v>
      </c>
      <c r="L1038" s="27">
        <f>VLOOKUP(A1038,'Medical Examinations'!$A$1:$L$2336,10,0)</f>
        <v>0</v>
      </c>
      <c r="M1038" s="27" t="str">
        <f>VLOOKUP(A1038,'Medical Examinations'!$A$1:$L$2336,12,0)</f>
        <v>No</v>
      </c>
      <c r="N1038" s="27" t="str">
        <f>VLOOKUP(A1038,'Medical Examinations'!$A$1:$L$2336,8,0)</f>
        <v>No</v>
      </c>
      <c r="O1038" s="29">
        <f>VLOOKUP(A1038,'Hospitalisation Details'!$A$1:$T$2344,12,0)</f>
        <v>10825.25</v>
      </c>
      <c r="P1038" s="29" t="str">
        <f>VLOOKUP(A1038,'Hospitalisation Details'!$A$1:$T$2344,15,0)</f>
        <v>tier - 3</v>
      </c>
      <c r="Q1038" s="29" t="str">
        <f>VLOOKUP(A1038,'Hospitalisation Details'!$A$1:$T$2344,18,0)</f>
        <v>tier - 3</v>
      </c>
      <c r="R1038" s="29" t="str">
        <f>VLOOKUP(A1038,'Hospitalisation Details'!$A$1:$T$2344,20,0)</f>
        <v>R1012</v>
      </c>
    </row>
    <row r="1039" spans="1:18">
      <c r="A1039" t="s">
        <v>1330</v>
      </c>
      <c r="B1039" s="22" t="str">
        <f>VLOOKUP(A1039,'Customer Names'!A1039:$E$2335,4,0)</f>
        <v>Gardner</v>
      </c>
      <c r="C1039" s="25">
        <f>VLOOKUP(A1039,'Hospitalisation Details'!$A$1:$T$2344,9,0)</f>
        <v>24747</v>
      </c>
      <c r="D1039" s="26">
        <f>VLOOKUP(A1039,'Hospitalisation Details'!$A$1:$T$2344,10,0)</f>
        <v>55</v>
      </c>
      <c r="E1039" s="26">
        <f>VLOOKUP(A1039,'Hospitalisation Details'!$A$1:$T$2344,11,0)</f>
        <v>1</v>
      </c>
      <c r="F1039" s="28">
        <f>VLOOKUP(A1039,'Medical Examinations'!$A$1:$L$2336,2,0)</f>
        <v>32.67</v>
      </c>
      <c r="G1039" s="28">
        <f>VLOOKUP(A1039,'Medical Examinations'!$A$1:$L$2336,4,0)</f>
        <v>11.81</v>
      </c>
      <c r="H1039" s="30" t="str">
        <f>VLOOKUP(A1039,'Medical Examinations'!$A$1:$L$2336,3,0)</f>
        <v>Obesity</v>
      </c>
      <c r="I1039" s="30" t="str">
        <f>VLOOKUP(A1039,'Medical Examinations'!$A$1:$L$2336,5,0)</f>
        <v>Diabetes</v>
      </c>
      <c r="J1039" s="27" t="str">
        <f>VLOOKUP(A1039,'Medical Examinations'!$A$1:$L$2336,6,0)</f>
        <v>yes</v>
      </c>
      <c r="K1039" s="27" t="str">
        <f>VLOOKUP(A1039,'Medical Examinations'!$A$1:$L$2336,7,0)</f>
        <v>No</v>
      </c>
      <c r="L1039" s="27">
        <f>VLOOKUP(A1039,'Medical Examinations'!$A$1:$L$2336,10,0)</f>
        <v>0</v>
      </c>
      <c r="M1039" s="27" t="str">
        <f>VLOOKUP(A1039,'Medical Examinations'!$A$1:$L$2336,12,0)</f>
        <v>No</v>
      </c>
      <c r="N1039" s="27" t="str">
        <f>VLOOKUP(A1039,'Medical Examinations'!$A$1:$L$2336,8,0)</f>
        <v>No</v>
      </c>
      <c r="O1039" s="29">
        <f>VLOOKUP(A1039,'Hospitalisation Details'!$A$1:$T$2344,12,0)</f>
        <v>10807.49</v>
      </c>
      <c r="P1039" s="29" t="str">
        <f>VLOOKUP(A1039,'Hospitalisation Details'!$A$1:$T$2344,15,0)</f>
        <v>tier - 3</v>
      </c>
      <c r="Q1039" s="29" t="str">
        <f>VLOOKUP(A1039,'Hospitalisation Details'!$A$1:$T$2344,18,0)</f>
        <v>tier - 2</v>
      </c>
      <c r="R1039" s="29" t="str">
        <f>VLOOKUP(A1039,'Hospitalisation Details'!$A$1:$T$2344,20,0)</f>
        <v>R1013</v>
      </c>
    </row>
    <row r="1040" spans="1:18">
      <c r="A1040" t="s">
        <v>1329</v>
      </c>
      <c r="B1040" s="22" t="str">
        <f>VLOOKUP(A1040,'Customer Names'!A1040:$E$2335,4,0)</f>
        <v>Lohrenz</v>
      </c>
      <c r="C1040" s="25">
        <f>VLOOKUP(A1040,'Hospitalisation Details'!$A$1:$T$2344,9,0)</f>
        <v>25920</v>
      </c>
      <c r="D1040" s="26">
        <f>VLOOKUP(A1040,'Hospitalisation Details'!$A$1:$T$2344,10,0)</f>
        <v>52</v>
      </c>
      <c r="E1040" s="26">
        <f>VLOOKUP(A1040,'Hospitalisation Details'!$A$1:$T$2344,11,0)</f>
        <v>2</v>
      </c>
      <c r="F1040" s="28">
        <f>VLOOKUP(A1040,'Medical Examinations'!$A$1:$L$2336,2,0)</f>
        <v>33.299999999999997</v>
      </c>
      <c r="G1040" s="28">
        <f>VLOOKUP(A1040,'Medical Examinations'!$A$1:$L$2336,4,0)</f>
        <v>8.26</v>
      </c>
      <c r="H1040" s="30" t="str">
        <f>VLOOKUP(A1040,'Medical Examinations'!$A$1:$L$2336,3,0)</f>
        <v>Obesity</v>
      </c>
      <c r="I1040" s="30" t="str">
        <f>VLOOKUP(A1040,'Medical Examinations'!$A$1:$L$2336,5,0)</f>
        <v>Diabetes</v>
      </c>
      <c r="J1040" s="27" t="str">
        <f>VLOOKUP(A1040,'Medical Examinations'!$A$1:$L$2336,6,0)</f>
        <v>yes</v>
      </c>
      <c r="K1040" s="27" t="str">
        <f>VLOOKUP(A1040,'Medical Examinations'!$A$1:$L$2336,7,0)</f>
        <v>No</v>
      </c>
      <c r="L1040" s="27">
        <f>VLOOKUP(A1040,'Medical Examinations'!$A$1:$L$2336,10,0)</f>
        <v>2</v>
      </c>
      <c r="M1040" s="27" t="str">
        <f>VLOOKUP(A1040,'Medical Examinations'!$A$1:$L$2336,12,0)</f>
        <v>No</v>
      </c>
      <c r="N1040" s="27" t="str">
        <f>VLOOKUP(A1040,'Medical Examinations'!$A$1:$L$2336,8,0)</f>
        <v>No</v>
      </c>
      <c r="O1040" s="29">
        <f>VLOOKUP(A1040,'Hospitalisation Details'!$A$1:$T$2344,12,0)</f>
        <v>10806.84</v>
      </c>
      <c r="P1040" s="29" t="str">
        <f>VLOOKUP(A1040,'Hospitalisation Details'!$A$1:$T$2344,15,0)</f>
        <v>tier - 3</v>
      </c>
      <c r="Q1040" s="29" t="str">
        <f>VLOOKUP(A1040,'Hospitalisation Details'!$A$1:$T$2344,18,0)</f>
        <v>tier - 2</v>
      </c>
      <c r="R1040" s="29" t="str">
        <f>VLOOKUP(A1040,'Hospitalisation Details'!$A$1:$T$2344,20,0)</f>
        <v>R1011</v>
      </c>
    </row>
    <row r="1041" spans="1:18">
      <c r="A1041" t="s">
        <v>1328</v>
      </c>
      <c r="B1041" s="22" t="str">
        <f>VLOOKUP(A1041,'Customer Names'!A1041:$E$2335,4,0)</f>
        <v>Demise</v>
      </c>
      <c r="C1041" s="25">
        <f>VLOOKUP(A1041,'Hospitalisation Details'!$A$1:$T$2344,9,0)</f>
        <v>25869</v>
      </c>
      <c r="D1041" s="26">
        <f>VLOOKUP(A1041,'Hospitalisation Details'!$A$1:$T$2344,10,0)</f>
        <v>52</v>
      </c>
      <c r="E1041" s="26">
        <f>VLOOKUP(A1041,'Hospitalisation Details'!$A$1:$T$2344,11,0)</f>
        <v>1</v>
      </c>
      <c r="F1041" s="28">
        <f>VLOOKUP(A1041,'Medical Examinations'!$A$1:$L$2336,2,0)</f>
        <v>30.78</v>
      </c>
      <c r="G1041" s="28">
        <f>VLOOKUP(A1041,'Medical Examinations'!$A$1:$L$2336,4,0)</f>
        <v>10.74</v>
      </c>
      <c r="H1041" s="30" t="str">
        <f>VLOOKUP(A1041,'Medical Examinations'!$A$1:$L$2336,3,0)</f>
        <v>Obesity</v>
      </c>
      <c r="I1041" s="30" t="str">
        <f>VLOOKUP(A1041,'Medical Examinations'!$A$1:$L$2336,5,0)</f>
        <v>Diabetes</v>
      </c>
      <c r="J1041" s="27" t="str">
        <f>VLOOKUP(A1041,'Medical Examinations'!$A$1:$L$2336,6,0)</f>
        <v>yes</v>
      </c>
      <c r="K1041" s="27" t="str">
        <f>VLOOKUP(A1041,'Medical Examinations'!$A$1:$L$2336,7,0)</f>
        <v>No</v>
      </c>
      <c r="L1041" s="27">
        <f>VLOOKUP(A1041,'Medical Examinations'!$A$1:$L$2336,10,0)</f>
        <v>2</v>
      </c>
      <c r="M1041" s="27" t="str">
        <f>VLOOKUP(A1041,'Medical Examinations'!$A$1:$L$2336,12,0)</f>
        <v>No</v>
      </c>
      <c r="N1041" s="27" t="str">
        <f>VLOOKUP(A1041,'Medical Examinations'!$A$1:$L$2336,8,0)</f>
        <v>No</v>
      </c>
      <c r="O1041" s="29">
        <f>VLOOKUP(A1041,'Hospitalisation Details'!$A$1:$T$2344,12,0)</f>
        <v>10797.34</v>
      </c>
      <c r="P1041" s="29" t="str">
        <f>VLOOKUP(A1041,'Hospitalisation Details'!$A$1:$T$2344,15,0)</f>
        <v>tier - 3</v>
      </c>
      <c r="Q1041" s="29" t="str">
        <f>VLOOKUP(A1041,'Hospitalisation Details'!$A$1:$T$2344,18,0)</f>
        <v>tier - 2</v>
      </c>
      <c r="R1041" s="29" t="str">
        <f>VLOOKUP(A1041,'Hospitalisation Details'!$A$1:$T$2344,20,0)</f>
        <v>R1023</v>
      </c>
    </row>
    <row r="1042" spans="1:18">
      <c r="A1042" t="s">
        <v>1327</v>
      </c>
      <c r="B1042" s="22" t="str">
        <f>VLOOKUP(A1042,'Customer Names'!A1042:$E$2335,4,0)</f>
        <v>Nelson</v>
      </c>
      <c r="C1042" s="25">
        <f>VLOOKUP(A1042,'Hospitalisation Details'!$A$1:$T$2344,9,0)</f>
        <v>24768</v>
      </c>
      <c r="D1042" s="26">
        <f>VLOOKUP(A1042,'Hospitalisation Details'!$A$1:$T$2344,10,0)</f>
        <v>55</v>
      </c>
      <c r="E1042" s="26">
        <f>VLOOKUP(A1042,'Hospitalisation Details'!$A$1:$T$2344,11,0)</f>
        <v>0</v>
      </c>
      <c r="F1042" s="28">
        <f>VLOOKUP(A1042,'Medical Examinations'!$A$1:$L$2336,2,0)</f>
        <v>28.975000000000001</v>
      </c>
      <c r="G1042" s="28">
        <f>VLOOKUP(A1042,'Medical Examinations'!$A$1:$L$2336,4,0)</f>
        <v>7.69</v>
      </c>
      <c r="H1042" s="30" t="str">
        <f>VLOOKUP(A1042,'Medical Examinations'!$A$1:$L$2336,3,0)</f>
        <v>Overweight</v>
      </c>
      <c r="I1042" s="30" t="str">
        <f>VLOOKUP(A1042,'Medical Examinations'!$A$1:$L$2336,5,0)</f>
        <v>Diabetes</v>
      </c>
      <c r="J1042" s="27" t="str">
        <f>VLOOKUP(A1042,'Medical Examinations'!$A$1:$L$2336,6,0)</f>
        <v>yes</v>
      </c>
      <c r="K1042" s="27" t="str">
        <f>VLOOKUP(A1042,'Medical Examinations'!$A$1:$L$2336,7,0)</f>
        <v>No</v>
      </c>
      <c r="L1042" s="27">
        <f>VLOOKUP(A1042,'Medical Examinations'!$A$1:$L$2336,10,0)</f>
        <v>0</v>
      </c>
      <c r="M1042" s="27" t="str">
        <f>VLOOKUP(A1042,'Medical Examinations'!$A$1:$L$2336,12,0)</f>
        <v>No</v>
      </c>
      <c r="N1042" s="27" t="str">
        <f>VLOOKUP(A1042,'Medical Examinations'!$A$1:$L$2336,8,0)</f>
        <v>No</v>
      </c>
      <c r="O1042" s="29">
        <f>VLOOKUP(A1042,'Hospitalisation Details'!$A$1:$T$2344,12,0)</f>
        <v>10796.35</v>
      </c>
      <c r="P1042" s="29" t="str">
        <f>VLOOKUP(A1042,'Hospitalisation Details'!$A$1:$T$2344,15,0)</f>
        <v>tier - 3</v>
      </c>
      <c r="Q1042" s="29" t="str">
        <f>VLOOKUP(A1042,'Hospitalisation Details'!$A$1:$T$2344,18,0)</f>
        <v>tier - 1</v>
      </c>
      <c r="R1042" s="29" t="str">
        <f>VLOOKUP(A1042,'Hospitalisation Details'!$A$1:$T$2344,20,0)</f>
        <v>R1019</v>
      </c>
    </row>
    <row r="1043" spans="1:18">
      <c r="A1043" t="s">
        <v>1326</v>
      </c>
      <c r="B1043" s="22" t="str">
        <f>VLOOKUP(A1043,'Customer Names'!A1043:$E$2335,4,0)</f>
        <v>Guitard</v>
      </c>
      <c r="C1043" s="25">
        <f>VLOOKUP(A1043,'Hospitalisation Details'!$A$1:$T$2344,9,0)</f>
        <v>36518</v>
      </c>
      <c r="D1043" s="26">
        <f>VLOOKUP(A1043,'Hospitalisation Details'!$A$1:$T$2344,10,0)</f>
        <v>23</v>
      </c>
      <c r="E1043" s="26">
        <f>VLOOKUP(A1043,'Hospitalisation Details'!$A$1:$T$2344,11,0)</f>
        <v>0</v>
      </c>
      <c r="F1043" s="28">
        <f>VLOOKUP(A1043,'Medical Examinations'!$A$1:$L$2336,2,0)</f>
        <v>33.4</v>
      </c>
      <c r="G1043" s="28">
        <f>VLOOKUP(A1043,'Medical Examinations'!$A$1:$L$2336,4,0)</f>
        <v>4.84</v>
      </c>
      <c r="H1043" s="30" t="str">
        <f>VLOOKUP(A1043,'Medical Examinations'!$A$1:$L$2336,3,0)</f>
        <v>Obesity</v>
      </c>
      <c r="I1043" s="30" t="str">
        <f>VLOOKUP(A1043,'Medical Examinations'!$A$1:$L$2336,5,0)</f>
        <v>Normal</v>
      </c>
      <c r="J1043" s="27" t="str">
        <f>VLOOKUP(A1043,'Medical Examinations'!$A$1:$L$2336,6,0)</f>
        <v>No</v>
      </c>
      <c r="K1043" s="27" t="str">
        <f>VLOOKUP(A1043,'Medical Examinations'!$A$1:$L$2336,7,0)</f>
        <v>No</v>
      </c>
      <c r="L1043" s="27">
        <f>VLOOKUP(A1043,'Medical Examinations'!$A$1:$L$2336,10,0)</f>
        <v>0</v>
      </c>
      <c r="M1043" s="27" t="str">
        <f>VLOOKUP(A1043,'Medical Examinations'!$A$1:$L$2336,12,0)</f>
        <v>No</v>
      </c>
      <c r="N1043" s="27" t="str">
        <f>VLOOKUP(A1043,'Medical Examinations'!$A$1:$L$2336,8,0)</f>
        <v>No</v>
      </c>
      <c r="O1043" s="29">
        <f>VLOOKUP(A1043,'Hospitalisation Details'!$A$1:$T$2344,12,0)</f>
        <v>10795.94</v>
      </c>
      <c r="P1043" s="29" t="str">
        <f>VLOOKUP(A1043,'Hospitalisation Details'!$A$1:$T$2344,15,0)</f>
        <v>tier - 3</v>
      </c>
      <c r="Q1043" s="29" t="str">
        <f>VLOOKUP(A1043,'Hospitalisation Details'!$A$1:$T$2344,18,0)</f>
        <v>tier - 1</v>
      </c>
      <c r="R1043" s="29" t="str">
        <f>VLOOKUP(A1043,'Hospitalisation Details'!$A$1:$T$2344,20,0)</f>
        <v>R1011</v>
      </c>
    </row>
    <row r="1044" spans="1:18">
      <c r="A1044" t="s">
        <v>1325</v>
      </c>
      <c r="B1044" s="22" t="str">
        <f>VLOOKUP(A1044,'Customer Names'!A1044:$E$2335,4,0)</f>
        <v>Navas</v>
      </c>
      <c r="C1044" s="25">
        <f>VLOOKUP(A1044,'Hospitalisation Details'!$A$1:$T$2344,9,0)</f>
        <v>24787</v>
      </c>
      <c r="D1044" s="26">
        <f>VLOOKUP(A1044,'Hospitalisation Details'!$A$1:$T$2344,10,0)</f>
        <v>55</v>
      </c>
      <c r="E1044" s="26">
        <f>VLOOKUP(A1044,'Hospitalisation Details'!$A$1:$T$2344,11,0)</f>
        <v>1</v>
      </c>
      <c r="F1044" s="28">
        <f>VLOOKUP(A1044,'Medical Examinations'!$A$1:$L$2336,2,0)</f>
        <v>21.5</v>
      </c>
      <c r="G1044" s="28">
        <f>VLOOKUP(A1044,'Medical Examinations'!$A$1:$L$2336,4,0)</f>
        <v>9.77</v>
      </c>
      <c r="H1044" s="30" t="str">
        <f>VLOOKUP(A1044,'Medical Examinations'!$A$1:$L$2336,3,0)</f>
        <v>Normal weight</v>
      </c>
      <c r="I1044" s="30" t="str">
        <f>VLOOKUP(A1044,'Medical Examinations'!$A$1:$L$2336,5,0)</f>
        <v>Diabetes</v>
      </c>
      <c r="J1044" s="27" t="str">
        <f>VLOOKUP(A1044,'Medical Examinations'!$A$1:$L$2336,6,0)</f>
        <v>yes</v>
      </c>
      <c r="K1044" s="27" t="str">
        <f>VLOOKUP(A1044,'Medical Examinations'!$A$1:$L$2336,7,0)</f>
        <v>No</v>
      </c>
      <c r="L1044" s="27">
        <f>VLOOKUP(A1044,'Medical Examinations'!$A$1:$L$2336,10,0)</f>
        <v>0</v>
      </c>
      <c r="M1044" s="27" t="str">
        <f>VLOOKUP(A1044,'Medical Examinations'!$A$1:$L$2336,12,0)</f>
        <v>No</v>
      </c>
      <c r="N1044" s="27" t="str">
        <f>VLOOKUP(A1044,'Medical Examinations'!$A$1:$L$2336,8,0)</f>
        <v>No</v>
      </c>
      <c r="O1044" s="29">
        <f>VLOOKUP(A1044,'Hospitalisation Details'!$A$1:$T$2344,12,0)</f>
        <v>10791.96</v>
      </c>
      <c r="P1044" s="29" t="str">
        <f>VLOOKUP(A1044,'Hospitalisation Details'!$A$1:$T$2344,15,0)</f>
        <v>tier - 3</v>
      </c>
      <c r="Q1044" s="29" t="str">
        <f>VLOOKUP(A1044,'Hospitalisation Details'!$A$1:$T$2344,18,0)</f>
        <v>tier - 2</v>
      </c>
      <c r="R1044" s="29" t="str">
        <f>VLOOKUP(A1044,'Hospitalisation Details'!$A$1:$T$2344,20,0)</f>
        <v>R1011</v>
      </c>
    </row>
    <row r="1045" spans="1:18">
      <c r="A1045" t="s">
        <v>1324</v>
      </c>
      <c r="B1045" s="22" t="str">
        <f>VLOOKUP(A1045,'Customer Names'!A1045:$E$2335,4,0)</f>
        <v>Ptucha</v>
      </c>
      <c r="C1045" s="25">
        <f>VLOOKUP(A1045,'Hospitalisation Details'!$A$1:$T$2344,9,0)</f>
        <v>32837</v>
      </c>
      <c r="D1045" s="26">
        <f>VLOOKUP(A1045,'Hospitalisation Details'!$A$1:$T$2344,10,0)</f>
        <v>33</v>
      </c>
      <c r="E1045" s="26">
        <f>VLOOKUP(A1045,'Hospitalisation Details'!$A$1:$T$2344,11,0)</f>
        <v>3</v>
      </c>
      <c r="F1045" s="28">
        <f>VLOOKUP(A1045,'Medical Examinations'!$A$1:$L$2336,2,0)</f>
        <v>38.14</v>
      </c>
      <c r="G1045" s="28">
        <f>VLOOKUP(A1045,'Medical Examinations'!$A$1:$L$2336,4,0)</f>
        <v>5.84</v>
      </c>
      <c r="H1045" s="30" t="str">
        <f>VLOOKUP(A1045,'Medical Examinations'!$A$1:$L$2336,3,0)</f>
        <v>Obesity</v>
      </c>
      <c r="I1045" s="30" t="str">
        <f>VLOOKUP(A1045,'Medical Examinations'!$A$1:$L$2336,5,0)</f>
        <v>Pre-diabetes</v>
      </c>
      <c r="J1045" s="27" t="str">
        <f>VLOOKUP(A1045,'Medical Examinations'!$A$1:$L$2336,6,0)</f>
        <v>No</v>
      </c>
      <c r="K1045" s="27" t="str">
        <f>VLOOKUP(A1045,'Medical Examinations'!$A$1:$L$2336,7,0)</f>
        <v>No</v>
      </c>
      <c r="L1045" s="27">
        <f>VLOOKUP(A1045,'Medical Examinations'!$A$1:$L$2336,10,0)</f>
        <v>0</v>
      </c>
      <c r="M1045" s="27" t="str">
        <f>VLOOKUP(A1045,'Medical Examinations'!$A$1:$L$2336,12,0)</f>
        <v>No</v>
      </c>
      <c r="N1045" s="27" t="str">
        <f>VLOOKUP(A1045,'Medical Examinations'!$A$1:$L$2336,8,0)</f>
        <v>No</v>
      </c>
      <c r="O1045" s="29">
        <f>VLOOKUP(A1045,'Hospitalisation Details'!$A$1:$T$2344,12,0)</f>
        <v>10769.75</v>
      </c>
      <c r="P1045" s="29" t="str">
        <f>VLOOKUP(A1045,'Hospitalisation Details'!$A$1:$T$2344,15,0)</f>
        <v>tier - 3</v>
      </c>
      <c r="Q1045" s="29" t="str">
        <f>VLOOKUP(A1045,'Hospitalisation Details'!$A$1:$T$2344,18,0)</f>
        <v>tier - 2</v>
      </c>
      <c r="R1045" s="29" t="str">
        <f>VLOOKUP(A1045,'Hospitalisation Details'!$A$1:$T$2344,20,0)</f>
        <v>R1022</v>
      </c>
    </row>
    <row r="1046" spans="1:18">
      <c r="A1046" t="s">
        <v>1323</v>
      </c>
      <c r="B1046" s="22" t="str">
        <f>VLOOKUP(A1046,'Customer Names'!A1046:$E$2335,4,0)</f>
        <v>Kirouac</v>
      </c>
      <c r="C1046" s="25">
        <f>VLOOKUP(A1046,'Hospitalisation Details'!$A$1:$T$2344,9,0)</f>
        <v>31653</v>
      </c>
      <c r="D1046" s="26">
        <f>VLOOKUP(A1046,'Hospitalisation Details'!$A$1:$T$2344,10,0)</f>
        <v>36</v>
      </c>
      <c r="E1046" s="26">
        <f>VLOOKUP(A1046,'Hospitalisation Details'!$A$1:$T$2344,11,0)</f>
        <v>3</v>
      </c>
      <c r="F1046" s="28">
        <f>VLOOKUP(A1046,'Medical Examinations'!$A$1:$L$2336,2,0)</f>
        <v>35.42</v>
      </c>
      <c r="G1046" s="28">
        <f>VLOOKUP(A1046,'Medical Examinations'!$A$1:$L$2336,4,0)</f>
        <v>8.6999999999999993</v>
      </c>
      <c r="H1046" s="30" t="str">
        <f>VLOOKUP(A1046,'Medical Examinations'!$A$1:$L$2336,3,0)</f>
        <v>Obesity</v>
      </c>
      <c r="I1046" s="30" t="str">
        <f>VLOOKUP(A1046,'Medical Examinations'!$A$1:$L$2336,5,0)</f>
        <v>Diabetes</v>
      </c>
      <c r="J1046" s="27" t="str">
        <f>VLOOKUP(A1046,'Medical Examinations'!$A$1:$L$2336,6,0)</f>
        <v>yes</v>
      </c>
      <c r="K1046" s="27" t="str">
        <f>VLOOKUP(A1046,'Medical Examinations'!$A$1:$L$2336,7,0)</f>
        <v>No</v>
      </c>
      <c r="L1046" s="27">
        <f>VLOOKUP(A1046,'Medical Examinations'!$A$1:$L$2336,10,0)</f>
        <v>1</v>
      </c>
      <c r="M1046" s="27" t="str">
        <f>VLOOKUP(A1046,'Medical Examinations'!$A$1:$L$2336,12,0)</f>
        <v>No</v>
      </c>
      <c r="N1046" s="27" t="str">
        <f>VLOOKUP(A1046,'Medical Examinations'!$A$1:$L$2336,8,0)</f>
        <v>No</v>
      </c>
      <c r="O1046" s="29">
        <f>VLOOKUP(A1046,'Hospitalisation Details'!$A$1:$T$2344,12,0)</f>
        <v>10749.02</v>
      </c>
      <c r="P1046" s="29" t="str">
        <f>VLOOKUP(A1046,'Hospitalisation Details'!$A$1:$T$2344,15,0)</f>
        <v>tier - 3</v>
      </c>
      <c r="Q1046" s="29" t="str">
        <f>VLOOKUP(A1046,'Hospitalisation Details'!$A$1:$T$2344,18,0)</f>
        <v>tier - 1</v>
      </c>
      <c r="R1046" s="29" t="str">
        <f>VLOOKUP(A1046,'Hospitalisation Details'!$A$1:$T$2344,20,0)</f>
        <v>R1026</v>
      </c>
    </row>
    <row r="1047" spans="1:18">
      <c r="A1047" t="s">
        <v>1322</v>
      </c>
      <c r="B1047" s="22" t="str">
        <f>VLOOKUP(A1047,'Customer Names'!A1047:$E$2335,4,0)</f>
        <v>Toews</v>
      </c>
      <c r="C1047" s="25">
        <f>VLOOKUP(A1047,'Hospitalisation Details'!$A$1:$T$2344,9,0)</f>
        <v>27372</v>
      </c>
      <c r="D1047" s="26">
        <f>VLOOKUP(A1047,'Hospitalisation Details'!$A$1:$T$2344,10,0)</f>
        <v>48</v>
      </c>
      <c r="E1047" s="26">
        <f>VLOOKUP(A1047,'Hospitalisation Details'!$A$1:$T$2344,11,0)</f>
        <v>4</v>
      </c>
      <c r="F1047" s="28">
        <f>VLOOKUP(A1047,'Medical Examinations'!$A$1:$L$2336,2,0)</f>
        <v>35.625</v>
      </c>
      <c r="G1047" s="28">
        <f>VLOOKUP(A1047,'Medical Examinations'!$A$1:$L$2336,4,0)</f>
        <v>10.79</v>
      </c>
      <c r="H1047" s="30" t="str">
        <f>VLOOKUP(A1047,'Medical Examinations'!$A$1:$L$2336,3,0)</f>
        <v>Obesity</v>
      </c>
      <c r="I1047" s="30" t="str">
        <f>VLOOKUP(A1047,'Medical Examinations'!$A$1:$L$2336,5,0)</f>
        <v>Diabetes</v>
      </c>
      <c r="J1047" s="27" t="str">
        <f>VLOOKUP(A1047,'Medical Examinations'!$A$1:$L$2336,6,0)</f>
        <v>No</v>
      </c>
      <c r="K1047" s="27" t="str">
        <f>VLOOKUP(A1047,'Medical Examinations'!$A$1:$L$2336,7,0)</f>
        <v>No</v>
      </c>
      <c r="L1047" s="27">
        <f>VLOOKUP(A1047,'Medical Examinations'!$A$1:$L$2336,10,0)</f>
        <v>0</v>
      </c>
      <c r="M1047" s="27" t="str">
        <f>VLOOKUP(A1047,'Medical Examinations'!$A$1:$L$2336,12,0)</f>
        <v>No</v>
      </c>
      <c r="N1047" s="27" t="str">
        <f>VLOOKUP(A1047,'Medical Examinations'!$A$1:$L$2336,8,0)</f>
        <v>No</v>
      </c>
      <c r="O1047" s="29">
        <f>VLOOKUP(A1047,'Hospitalisation Details'!$A$1:$T$2344,12,0)</f>
        <v>10736.87</v>
      </c>
      <c r="P1047" s="29" t="str">
        <f>VLOOKUP(A1047,'Hospitalisation Details'!$A$1:$T$2344,15,0)</f>
        <v>tier - 3</v>
      </c>
      <c r="Q1047" s="29" t="str">
        <f>VLOOKUP(A1047,'Hospitalisation Details'!$A$1:$T$2344,18,0)</f>
        <v>tier - 1</v>
      </c>
      <c r="R1047" s="29" t="str">
        <f>VLOOKUP(A1047,'Hospitalisation Details'!$A$1:$T$2344,20,0)</f>
        <v>R1016</v>
      </c>
    </row>
    <row r="1048" spans="1:18">
      <c r="A1048" t="s">
        <v>1321</v>
      </c>
      <c r="B1048" s="22" t="str">
        <f>VLOOKUP(A1048,'Customer Names'!A1048:$E$2335,4,0)</f>
        <v>Perry</v>
      </c>
      <c r="C1048" s="25">
        <f>VLOOKUP(A1048,'Hospitalisation Details'!$A$1:$T$2344,9,0)</f>
        <v>33780</v>
      </c>
      <c r="D1048" s="26">
        <f>VLOOKUP(A1048,'Hospitalisation Details'!$A$1:$T$2344,10,0)</f>
        <v>30</v>
      </c>
      <c r="E1048" s="26">
        <f>VLOOKUP(A1048,'Hospitalisation Details'!$A$1:$T$2344,11,0)</f>
        <v>0</v>
      </c>
      <c r="F1048" s="28">
        <f>VLOOKUP(A1048,'Medical Examinations'!$A$1:$L$2336,2,0)</f>
        <v>45.51</v>
      </c>
      <c r="G1048" s="28">
        <f>VLOOKUP(A1048,'Medical Examinations'!$A$1:$L$2336,4,0)</f>
        <v>4.32</v>
      </c>
      <c r="H1048" s="30" t="str">
        <f>VLOOKUP(A1048,'Medical Examinations'!$A$1:$L$2336,3,0)</f>
        <v>Obesity</v>
      </c>
      <c r="I1048" s="30" t="str">
        <f>VLOOKUP(A1048,'Medical Examinations'!$A$1:$L$2336,5,0)</f>
        <v>Normal</v>
      </c>
      <c r="J1048" s="27" t="str">
        <f>VLOOKUP(A1048,'Medical Examinations'!$A$1:$L$2336,6,0)</f>
        <v>No</v>
      </c>
      <c r="K1048" s="27" t="str">
        <f>VLOOKUP(A1048,'Medical Examinations'!$A$1:$L$2336,7,0)</f>
        <v>No</v>
      </c>
      <c r="L1048" s="27">
        <f>VLOOKUP(A1048,'Medical Examinations'!$A$1:$L$2336,10,0)</f>
        <v>1</v>
      </c>
      <c r="M1048" s="27" t="str">
        <f>VLOOKUP(A1048,'Medical Examinations'!$A$1:$L$2336,12,0)</f>
        <v>No</v>
      </c>
      <c r="N1048" s="27" t="str">
        <f>VLOOKUP(A1048,'Medical Examinations'!$A$1:$L$2336,8,0)</f>
        <v>No</v>
      </c>
      <c r="O1048" s="29">
        <f>VLOOKUP(A1048,'Hospitalisation Details'!$A$1:$T$2344,12,0)</f>
        <v>10719.57</v>
      </c>
      <c r="P1048" s="29" t="str">
        <f>VLOOKUP(A1048,'Hospitalisation Details'!$A$1:$T$2344,15,0)</f>
        <v>tier - 3</v>
      </c>
      <c r="Q1048" s="29" t="str">
        <f>VLOOKUP(A1048,'Hospitalisation Details'!$A$1:$T$2344,18,0)</f>
        <v>tier - 1</v>
      </c>
      <c r="R1048" s="29" t="str">
        <f>VLOOKUP(A1048,'Hospitalisation Details'!$A$1:$T$2344,20,0)</f>
        <v>R1012</v>
      </c>
    </row>
    <row r="1049" spans="1:18">
      <c r="A1049" t="s">
        <v>1320</v>
      </c>
      <c r="B1049" s="22" t="str">
        <f>VLOOKUP(A1049,'Customer Names'!A1049:$E$2335,4,0)</f>
        <v>Kretz</v>
      </c>
      <c r="C1049" s="25">
        <f>VLOOKUP(A1049,'Hospitalisation Details'!$A$1:$T$2344,9,0)</f>
        <v>24750</v>
      </c>
      <c r="D1049" s="26">
        <f>VLOOKUP(A1049,'Hospitalisation Details'!$A$1:$T$2344,10,0)</f>
        <v>55</v>
      </c>
      <c r="E1049" s="26">
        <f>VLOOKUP(A1049,'Hospitalisation Details'!$A$1:$T$2344,11,0)</f>
        <v>0</v>
      </c>
      <c r="F1049" s="28">
        <f>VLOOKUP(A1049,'Medical Examinations'!$A$1:$L$2336,2,0)</f>
        <v>37.1</v>
      </c>
      <c r="G1049" s="28">
        <f>VLOOKUP(A1049,'Medical Examinations'!$A$1:$L$2336,4,0)</f>
        <v>7.19</v>
      </c>
      <c r="H1049" s="30" t="str">
        <f>VLOOKUP(A1049,'Medical Examinations'!$A$1:$L$2336,3,0)</f>
        <v>Obesity</v>
      </c>
      <c r="I1049" s="30" t="str">
        <f>VLOOKUP(A1049,'Medical Examinations'!$A$1:$L$2336,5,0)</f>
        <v>Diabetes</v>
      </c>
      <c r="J1049" s="27" t="str">
        <f>VLOOKUP(A1049,'Medical Examinations'!$A$1:$L$2336,6,0)</f>
        <v>yes</v>
      </c>
      <c r="K1049" s="27" t="str">
        <f>VLOOKUP(A1049,'Medical Examinations'!$A$1:$L$2336,7,0)</f>
        <v>No</v>
      </c>
      <c r="L1049" s="27">
        <f>VLOOKUP(A1049,'Medical Examinations'!$A$1:$L$2336,10,0)</f>
        <v>0</v>
      </c>
      <c r="M1049" s="27" t="str">
        <f>VLOOKUP(A1049,'Medical Examinations'!$A$1:$L$2336,12,0)</f>
        <v>No</v>
      </c>
      <c r="N1049" s="27" t="str">
        <f>VLOOKUP(A1049,'Medical Examinations'!$A$1:$L$2336,8,0)</f>
        <v>No</v>
      </c>
      <c r="O1049" s="29">
        <f>VLOOKUP(A1049,'Hospitalisation Details'!$A$1:$T$2344,12,0)</f>
        <v>10713.64</v>
      </c>
      <c r="P1049" s="29" t="str">
        <f>VLOOKUP(A1049,'Hospitalisation Details'!$A$1:$T$2344,15,0)</f>
        <v>tier - 3</v>
      </c>
      <c r="Q1049" s="29" t="str">
        <f>VLOOKUP(A1049,'Hospitalisation Details'!$A$1:$T$2344,18,0)</f>
        <v>tier - 3</v>
      </c>
      <c r="R1049" s="29" t="str">
        <f>VLOOKUP(A1049,'Hospitalisation Details'!$A$1:$T$2344,20,0)</f>
        <v>R1011</v>
      </c>
    </row>
    <row r="1050" spans="1:18">
      <c r="A1050" t="s">
        <v>1319</v>
      </c>
      <c r="B1050" s="22" t="str">
        <f>VLOOKUP(A1050,'Customer Names'!A1050:$E$2335,4,0)</f>
        <v>Hempel</v>
      </c>
      <c r="C1050" s="25">
        <f>VLOOKUP(A1050,'Hospitalisation Details'!$A$1:$T$2344,9,0)</f>
        <v>24683</v>
      </c>
      <c r="D1050" s="26">
        <f>VLOOKUP(A1050,'Hospitalisation Details'!$A$1:$T$2344,10,0)</f>
        <v>55</v>
      </c>
      <c r="E1050" s="26">
        <f>VLOOKUP(A1050,'Hospitalisation Details'!$A$1:$T$2344,11,0)</f>
        <v>0</v>
      </c>
      <c r="F1050" s="28">
        <f>VLOOKUP(A1050,'Medical Examinations'!$A$1:$L$2336,2,0)</f>
        <v>30.5</v>
      </c>
      <c r="G1050" s="28">
        <f>VLOOKUP(A1050,'Medical Examinations'!$A$1:$L$2336,4,0)</f>
        <v>11.94</v>
      </c>
      <c r="H1050" s="30" t="str">
        <f>VLOOKUP(A1050,'Medical Examinations'!$A$1:$L$2336,3,0)</f>
        <v>Obesity</v>
      </c>
      <c r="I1050" s="30" t="str">
        <f>VLOOKUP(A1050,'Medical Examinations'!$A$1:$L$2336,5,0)</f>
        <v>Diabetes</v>
      </c>
      <c r="J1050" s="27" t="str">
        <f>VLOOKUP(A1050,'Medical Examinations'!$A$1:$L$2336,6,0)</f>
        <v>yes</v>
      </c>
      <c r="K1050" s="27" t="str">
        <f>VLOOKUP(A1050,'Medical Examinations'!$A$1:$L$2336,7,0)</f>
        <v>No</v>
      </c>
      <c r="L1050" s="27">
        <f>VLOOKUP(A1050,'Medical Examinations'!$A$1:$L$2336,10,0)</f>
        <v>0</v>
      </c>
      <c r="M1050" s="27" t="str">
        <f>VLOOKUP(A1050,'Medical Examinations'!$A$1:$L$2336,12,0)</f>
        <v>No</v>
      </c>
      <c r="N1050" s="27" t="str">
        <f>VLOOKUP(A1050,'Medical Examinations'!$A$1:$L$2336,8,0)</f>
        <v>No</v>
      </c>
      <c r="O1050" s="29">
        <f>VLOOKUP(A1050,'Hospitalisation Details'!$A$1:$T$2344,12,0)</f>
        <v>10704.47</v>
      </c>
      <c r="P1050" s="29" t="str">
        <f>VLOOKUP(A1050,'Hospitalisation Details'!$A$1:$T$2344,15,0)</f>
        <v>tier - 3</v>
      </c>
      <c r="Q1050" s="29" t="str">
        <f>VLOOKUP(A1050,'Hospitalisation Details'!$A$1:$T$2344,18,0)</f>
        <v>tier - 2</v>
      </c>
      <c r="R1050" s="29" t="str">
        <f>VLOOKUP(A1050,'Hospitalisation Details'!$A$1:$T$2344,20,0)</f>
        <v>R1011</v>
      </c>
    </row>
    <row r="1051" spans="1:18">
      <c r="A1051" t="s">
        <v>1318</v>
      </c>
      <c r="B1051" s="22" t="str">
        <f>VLOOKUP(A1051,'Customer Names'!A1051:$E$2335,4,0)</f>
        <v>McBroom</v>
      </c>
      <c r="C1051" s="25">
        <f>VLOOKUP(A1051,'Hospitalisation Details'!$A$1:$T$2344,9,0)</f>
        <v>26596</v>
      </c>
      <c r="D1051" s="26">
        <f>VLOOKUP(A1051,'Hospitalisation Details'!$A$1:$T$2344,10,0)</f>
        <v>50</v>
      </c>
      <c r="E1051" s="26">
        <f>VLOOKUP(A1051,'Hospitalisation Details'!$A$1:$T$2344,11,0)</f>
        <v>3</v>
      </c>
      <c r="F1051" s="28">
        <f>VLOOKUP(A1051,'Medical Examinations'!$A$1:$L$2336,2,0)</f>
        <v>28.16</v>
      </c>
      <c r="G1051" s="28">
        <f>VLOOKUP(A1051,'Medical Examinations'!$A$1:$L$2336,4,0)</f>
        <v>5.56</v>
      </c>
      <c r="H1051" s="30" t="str">
        <f>VLOOKUP(A1051,'Medical Examinations'!$A$1:$L$2336,3,0)</f>
        <v>Overweight</v>
      </c>
      <c r="I1051" s="30" t="str">
        <f>VLOOKUP(A1051,'Medical Examinations'!$A$1:$L$2336,5,0)</f>
        <v>Normal</v>
      </c>
      <c r="J1051" s="27" t="str">
        <f>VLOOKUP(A1051,'Medical Examinations'!$A$1:$L$2336,6,0)</f>
        <v>No</v>
      </c>
      <c r="K1051" s="27" t="str">
        <f>VLOOKUP(A1051,'Medical Examinations'!$A$1:$L$2336,7,0)</f>
        <v>No</v>
      </c>
      <c r="L1051" s="27">
        <f>VLOOKUP(A1051,'Medical Examinations'!$A$1:$L$2336,10,0)</f>
        <v>2</v>
      </c>
      <c r="M1051" s="27" t="str">
        <f>VLOOKUP(A1051,'Medical Examinations'!$A$1:$L$2336,12,0)</f>
        <v>No</v>
      </c>
      <c r="N1051" s="27" t="str">
        <f>VLOOKUP(A1051,'Medical Examinations'!$A$1:$L$2336,8,0)</f>
        <v>No</v>
      </c>
      <c r="O1051" s="29">
        <f>VLOOKUP(A1051,'Hospitalisation Details'!$A$1:$T$2344,12,0)</f>
        <v>10702.64</v>
      </c>
      <c r="P1051" s="29" t="str">
        <f>VLOOKUP(A1051,'Hospitalisation Details'!$A$1:$T$2344,15,0)</f>
        <v>tier - 3</v>
      </c>
      <c r="Q1051" s="29" t="str">
        <f>VLOOKUP(A1051,'Hospitalisation Details'!$A$1:$T$2344,18,0)</f>
        <v>tier - 3</v>
      </c>
      <c r="R1051" s="29" t="str">
        <f>VLOOKUP(A1051,'Hospitalisation Details'!$A$1:$T$2344,20,0)</f>
        <v>R1013</v>
      </c>
    </row>
    <row r="1052" spans="1:18">
      <c r="A1052" t="s">
        <v>1317</v>
      </c>
      <c r="B1052" s="22" t="str">
        <f>VLOOKUP(A1052,'Customer Names'!A1052:$E$2335,4,0)</f>
        <v>Yoo</v>
      </c>
      <c r="C1052" s="25">
        <f>VLOOKUP(A1052,'Hospitalisation Details'!$A$1:$T$2344,9,0)</f>
        <v>28033</v>
      </c>
      <c r="D1052" s="26">
        <f>VLOOKUP(A1052,'Hospitalisation Details'!$A$1:$T$2344,10,0)</f>
        <v>46</v>
      </c>
      <c r="E1052" s="26">
        <f>VLOOKUP(A1052,'Hospitalisation Details'!$A$1:$T$2344,11,0)</f>
        <v>2</v>
      </c>
      <c r="F1052" s="28">
        <f>VLOOKUP(A1052,'Medical Examinations'!$A$1:$L$2336,2,0)</f>
        <v>29.1</v>
      </c>
      <c r="G1052" s="28">
        <f>VLOOKUP(A1052,'Medical Examinations'!$A$1:$L$2336,4,0)</f>
        <v>5.64</v>
      </c>
      <c r="H1052" s="30" t="str">
        <f>VLOOKUP(A1052,'Medical Examinations'!$A$1:$L$2336,3,0)</f>
        <v>Overweight</v>
      </c>
      <c r="I1052" s="30" t="str">
        <f>VLOOKUP(A1052,'Medical Examinations'!$A$1:$L$2336,5,0)</f>
        <v>Normal</v>
      </c>
      <c r="J1052" s="27" t="str">
        <f>VLOOKUP(A1052,'Medical Examinations'!$A$1:$L$2336,6,0)</f>
        <v>yes</v>
      </c>
      <c r="K1052" s="27" t="str">
        <f>VLOOKUP(A1052,'Medical Examinations'!$A$1:$L$2336,7,0)</f>
        <v>No</v>
      </c>
      <c r="L1052" s="27">
        <f>VLOOKUP(A1052,'Medical Examinations'!$A$1:$L$2336,10,0)</f>
        <v>0</v>
      </c>
      <c r="M1052" s="27" t="str">
        <f>VLOOKUP(A1052,'Medical Examinations'!$A$1:$L$2336,12,0)</f>
        <v>No</v>
      </c>
      <c r="N1052" s="27" t="str">
        <f>VLOOKUP(A1052,'Medical Examinations'!$A$1:$L$2336,8,0)</f>
        <v>No</v>
      </c>
      <c r="O1052" s="29">
        <f>VLOOKUP(A1052,'Hospitalisation Details'!$A$1:$T$2344,12,0)</f>
        <v>10698.38</v>
      </c>
      <c r="P1052" s="29" t="str">
        <f>VLOOKUP(A1052,'Hospitalisation Details'!$A$1:$T$2344,15,0)</f>
        <v>tier - 3</v>
      </c>
      <c r="Q1052" s="29" t="str">
        <f>VLOOKUP(A1052,'Hospitalisation Details'!$A$1:$T$2344,18,0)</f>
        <v>tier - 1</v>
      </c>
      <c r="R1052" s="29" t="str">
        <f>VLOOKUP(A1052,'Hospitalisation Details'!$A$1:$T$2344,20,0)</f>
        <v>R1025</v>
      </c>
    </row>
    <row r="1053" spans="1:18">
      <c r="A1053" t="s">
        <v>1316</v>
      </c>
      <c r="B1053" s="22" t="str">
        <f>VLOOKUP(A1053,'Customer Names'!A1053:$E$2335,4,0)</f>
        <v>Rand</v>
      </c>
      <c r="C1053" s="25">
        <f>VLOOKUP(A1053,'Hospitalisation Details'!$A$1:$T$2344,9,0)</f>
        <v>28339</v>
      </c>
      <c r="D1053" s="26">
        <f>VLOOKUP(A1053,'Hospitalisation Details'!$A$1:$T$2344,10,0)</f>
        <v>45</v>
      </c>
      <c r="E1053" s="26">
        <f>VLOOKUP(A1053,'Hospitalisation Details'!$A$1:$T$2344,11,0)</f>
        <v>2</v>
      </c>
      <c r="F1053" s="28">
        <f>VLOOKUP(A1053,'Medical Examinations'!$A$1:$L$2336,2,0)</f>
        <v>30.22</v>
      </c>
      <c r="G1053" s="28">
        <f>VLOOKUP(A1053,'Medical Examinations'!$A$1:$L$2336,4,0)</f>
        <v>4.6500000000000004</v>
      </c>
      <c r="H1053" s="30" t="str">
        <f>VLOOKUP(A1053,'Medical Examinations'!$A$1:$L$2336,3,0)</f>
        <v>Obesity</v>
      </c>
      <c r="I1053" s="30" t="str">
        <f>VLOOKUP(A1053,'Medical Examinations'!$A$1:$L$2336,5,0)</f>
        <v>Normal</v>
      </c>
      <c r="J1053" s="27" t="str">
        <f>VLOOKUP(A1053,'Medical Examinations'!$A$1:$L$2336,6,0)</f>
        <v>No</v>
      </c>
      <c r="K1053" s="27" t="str">
        <f>VLOOKUP(A1053,'Medical Examinations'!$A$1:$L$2336,7,0)</f>
        <v>No</v>
      </c>
      <c r="L1053" s="27">
        <f>VLOOKUP(A1053,'Medical Examinations'!$A$1:$L$2336,10,0)</f>
        <v>0</v>
      </c>
      <c r="M1053" s="27" t="str">
        <f>VLOOKUP(A1053,'Medical Examinations'!$A$1:$L$2336,12,0)</f>
        <v>No</v>
      </c>
      <c r="N1053" s="27" t="str">
        <f>VLOOKUP(A1053,'Medical Examinations'!$A$1:$L$2336,8,0)</f>
        <v>No</v>
      </c>
      <c r="O1053" s="29">
        <f>VLOOKUP(A1053,'Hospitalisation Details'!$A$1:$T$2344,12,0)</f>
        <v>10690.11</v>
      </c>
      <c r="P1053" s="29" t="str">
        <f>VLOOKUP(A1053,'Hospitalisation Details'!$A$1:$T$2344,15,0)</f>
        <v>tier - 3</v>
      </c>
      <c r="Q1053" s="29" t="str">
        <f>VLOOKUP(A1053,'Hospitalisation Details'!$A$1:$T$2344,18,0)</f>
        <v>tier - 2</v>
      </c>
      <c r="R1053" s="29" t="str">
        <f>VLOOKUP(A1053,'Hospitalisation Details'!$A$1:$T$2344,20,0)</f>
        <v>R1021</v>
      </c>
    </row>
    <row r="1054" spans="1:18">
      <c r="A1054" t="s">
        <v>1315</v>
      </c>
      <c r="B1054" s="22" t="str">
        <f>VLOOKUP(A1054,'Customer Names'!A1054:$E$2335,4,0)</f>
        <v>Wolfe</v>
      </c>
      <c r="C1054" s="25">
        <f>VLOOKUP(A1054,'Hospitalisation Details'!$A$1:$T$2344,9,0)</f>
        <v>22896</v>
      </c>
      <c r="D1054" s="26">
        <f>VLOOKUP(A1054,'Hospitalisation Details'!$A$1:$T$2344,10,0)</f>
        <v>60</v>
      </c>
      <c r="E1054" s="26">
        <f>VLOOKUP(A1054,'Hospitalisation Details'!$A$1:$T$2344,11,0)</f>
        <v>0</v>
      </c>
      <c r="F1054" s="28">
        <f>VLOOKUP(A1054,'Medical Examinations'!$A$1:$L$2336,2,0)</f>
        <v>24.29</v>
      </c>
      <c r="G1054" s="28">
        <f>VLOOKUP(A1054,'Medical Examinations'!$A$1:$L$2336,4,0)</f>
        <v>9.0500000000000007</v>
      </c>
      <c r="H1054" s="30" t="str">
        <f>VLOOKUP(A1054,'Medical Examinations'!$A$1:$L$2336,3,0)</f>
        <v>Normal weight</v>
      </c>
      <c r="I1054" s="30" t="str">
        <f>VLOOKUP(A1054,'Medical Examinations'!$A$1:$L$2336,5,0)</f>
        <v>Diabetes</v>
      </c>
      <c r="J1054" s="27" t="str">
        <f>VLOOKUP(A1054,'Medical Examinations'!$A$1:$L$2336,6,0)</f>
        <v>No</v>
      </c>
      <c r="K1054" s="27" t="str">
        <f>VLOOKUP(A1054,'Medical Examinations'!$A$1:$L$2336,7,0)</f>
        <v>No</v>
      </c>
      <c r="L1054" s="27">
        <f>VLOOKUP(A1054,'Medical Examinations'!$A$1:$L$2336,10,0)</f>
        <v>0</v>
      </c>
      <c r="M1054" s="27" t="str">
        <f>VLOOKUP(A1054,'Medical Examinations'!$A$1:$L$2336,12,0)</f>
        <v>No</v>
      </c>
      <c r="N1054" s="27" t="str">
        <f>VLOOKUP(A1054,'Medical Examinations'!$A$1:$L$2336,8,0)</f>
        <v>No</v>
      </c>
      <c r="O1054" s="29">
        <f>VLOOKUP(A1054,'Hospitalisation Details'!$A$1:$T$2344,12,0)</f>
        <v>10676.83</v>
      </c>
      <c r="P1054" s="29" t="str">
        <f>VLOOKUP(A1054,'Hospitalisation Details'!$A$1:$T$2344,15,0)</f>
        <v>tier - 3</v>
      </c>
      <c r="Q1054" s="29" t="str">
        <f>VLOOKUP(A1054,'Hospitalisation Details'!$A$1:$T$2344,18,0)</f>
        <v>tier - 3</v>
      </c>
      <c r="R1054" s="29" t="str">
        <f>VLOOKUP(A1054,'Hospitalisation Details'!$A$1:$T$2344,20,0)</f>
        <v>R1013</v>
      </c>
    </row>
    <row r="1055" spans="1:18">
      <c r="A1055" t="s">
        <v>1314</v>
      </c>
      <c r="B1055" s="22" t="str">
        <f>VLOOKUP(A1055,'Customer Names'!A1055:$E$2335,4,0)</f>
        <v>Vance</v>
      </c>
      <c r="C1055" s="25">
        <f>VLOOKUP(A1055,'Hospitalisation Details'!$A$1:$T$2344,9,0)</f>
        <v>28086</v>
      </c>
      <c r="D1055" s="26">
        <f>VLOOKUP(A1055,'Hospitalisation Details'!$A$1:$T$2344,10,0)</f>
        <v>46</v>
      </c>
      <c r="E1055" s="26">
        <f>VLOOKUP(A1055,'Hospitalisation Details'!$A$1:$T$2344,11,0)</f>
        <v>2</v>
      </c>
      <c r="F1055" s="28">
        <f>VLOOKUP(A1055,'Medical Examinations'!$A$1:$L$2336,2,0)</f>
        <v>29.39</v>
      </c>
      <c r="G1055" s="28">
        <f>VLOOKUP(A1055,'Medical Examinations'!$A$1:$L$2336,4,0)</f>
        <v>4.5199999999999996</v>
      </c>
      <c r="H1055" s="30" t="str">
        <f>VLOOKUP(A1055,'Medical Examinations'!$A$1:$L$2336,3,0)</f>
        <v>Overweight</v>
      </c>
      <c r="I1055" s="30" t="str">
        <f>VLOOKUP(A1055,'Medical Examinations'!$A$1:$L$2336,5,0)</f>
        <v>Normal</v>
      </c>
      <c r="J1055" s="27" t="str">
        <f>VLOOKUP(A1055,'Medical Examinations'!$A$1:$L$2336,6,0)</f>
        <v>yes</v>
      </c>
      <c r="K1055" s="27" t="str">
        <f>VLOOKUP(A1055,'Medical Examinations'!$A$1:$L$2336,7,0)</f>
        <v>No</v>
      </c>
      <c r="L1055" s="27">
        <f>VLOOKUP(A1055,'Medical Examinations'!$A$1:$L$2336,10,0)</f>
        <v>0</v>
      </c>
      <c r="M1055" s="27" t="str">
        <f>VLOOKUP(A1055,'Medical Examinations'!$A$1:$L$2336,12,0)</f>
        <v>No</v>
      </c>
      <c r="N1055" s="27" t="str">
        <f>VLOOKUP(A1055,'Medical Examinations'!$A$1:$L$2336,8,0)</f>
        <v>No</v>
      </c>
      <c r="O1055" s="29">
        <f>VLOOKUP(A1055,'Hospitalisation Details'!$A$1:$T$2344,12,0)</f>
        <v>10665.44</v>
      </c>
      <c r="P1055" s="29" t="str">
        <f>VLOOKUP(A1055,'Hospitalisation Details'!$A$1:$T$2344,15,0)</f>
        <v>tier - 3</v>
      </c>
      <c r="Q1055" s="29" t="str">
        <f>VLOOKUP(A1055,'Hospitalisation Details'!$A$1:$T$2344,18,0)</f>
        <v>tier - 2</v>
      </c>
      <c r="R1055" s="29" t="str">
        <f>VLOOKUP(A1055,'Hospitalisation Details'!$A$1:$T$2344,20,0)</f>
        <v>R1021</v>
      </c>
    </row>
    <row r="1056" spans="1:18">
      <c r="A1056" t="s">
        <v>1313</v>
      </c>
      <c r="B1056" s="22" t="str">
        <f>VLOOKUP(A1056,'Customer Names'!A1056:$E$2335,4,0)</f>
        <v>Burnett</v>
      </c>
      <c r="C1056" s="25">
        <f>VLOOKUP(A1056,'Hospitalisation Details'!$A$1:$T$2344,9,0)</f>
        <v>23597</v>
      </c>
      <c r="D1056" s="26">
        <f>VLOOKUP(A1056,'Hospitalisation Details'!$A$1:$T$2344,10,0)</f>
        <v>58</v>
      </c>
      <c r="E1056" s="26">
        <f>VLOOKUP(A1056,'Hospitalisation Details'!$A$1:$T$2344,11,0)</f>
        <v>0</v>
      </c>
      <c r="F1056" s="28">
        <f>VLOOKUP(A1056,'Medical Examinations'!$A$1:$L$2336,2,0)</f>
        <v>25.66</v>
      </c>
      <c r="G1056" s="28">
        <f>VLOOKUP(A1056,'Medical Examinations'!$A$1:$L$2336,4,0)</f>
        <v>4.62</v>
      </c>
      <c r="H1056" s="30" t="str">
        <f>VLOOKUP(A1056,'Medical Examinations'!$A$1:$L$2336,3,0)</f>
        <v>Overweight</v>
      </c>
      <c r="I1056" s="30" t="str">
        <f>VLOOKUP(A1056,'Medical Examinations'!$A$1:$L$2336,5,0)</f>
        <v>Normal</v>
      </c>
      <c r="J1056" s="27" t="str">
        <f>VLOOKUP(A1056,'Medical Examinations'!$A$1:$L$2336,6,0)</f>
        <v>yes</v>
      </c>
      <c r="K1056" s="27" t="str">
        <f>VLOOKUP(A1056,'Medical Examinations'!$A$1:$L$2336,7,0)</f>
        <v>No</v>
      </c>
      <c r="L1056" s="27">
        <f>VLOOKUP(A1056,'Medical Examinations'!$A$1:$L$2336,10,0)</f>
        <v>1</v>
      </c>
      <c r="M1056" s="27" t="str">
        <f>VLOOKUP(A1056,'Medical Examinations'!$A$1:$L$2336,12,0)</f>
        <v>No</v>
      </c>
      <c r="N1056" s="27" t="str">
        <f>VLOOKUP(A1056,'Medical Examinations'!$A$1:$L$2336,8,0)</f>
        <v>No</v>
      </c>
      <c r="O1056" s="29">
        <f>VLOOKUP(A1056,'Hospitalisation Details'!$A$1:$T$2344,12,0)</f>
        <v>10627.81</v>
      </c>
      <c r="P1056" s="29" t="str">
        <f>VLOOKUP(A1056,'Hospitalisation Details'!$A$1:$T$2344,15,0)</f>
        <v>tier - 3</v>
      </c>
      <c r="Q1056" s="29" t="str">
        <f>VLOOKUP(A1056,'Hospitalisation Details'!$A$1:$T$2344,18,0)</f>
        <v>tier - 3</v>
      </c>
      <c r="R1056" s="29" t="str">
        <f>VLOOKUP(A1056,'Hospitalisation Details'!$A$1:$T$2344,20,0)</f>
        <v>R1013</v>
      </c>
    </row>
    <row r="1057" spans="1:18">
      <c r="A1057" t="s">
        <v>1312</v>
      </c>
      <c r="B1057" s="22" t="str">
        <f>VLOOKUP(A1057,'Customer Names'!A1057:$E$2335,4,0)</f>
        <v>Clason</v>
      </c>
      <c r="C1057" s="25">
        <f>VLOOKUP(A1057,'Hospitalisation Details'!$A$1:$T$2344,9,0)</f>
        <v>33060</v>
      </c>
      <c r="D1057" s="26">
        <f>VLOOKUP(A1057,'Hospitalisation Details'!$A$1:$T$2344,10,0)</f>
        <v>32</v>
      </c>
      <c r="E1057" s="26">
        <f>VLOOKUP(A1057,'Hospitalisation Details'!$A$1:$T$2344,11,0)</f>
        <v>3</v>
      </c>
      <c r="F1057" s="28">
        <f>VLOOKUP(A1057,'Medical Examinations'!$A$1:$L$2336,2,0)</f>
        <v>39.11</v>
      </c>
      <c r="G1057" s="28">
        <f>VLOOKUP(A1057,'Medical Examinations'!$A$1:$L$2336,4,0)</f>
        <v>5.87</v>
      </c>
      <c r="H1057" s="30" t="str">
        <f>VLOOKUP(A1057,'Medical Examinations'!$A$1:$L$2336,3,0)</f>
        <v>Obesity</v>
      </c>
      <c r="I1057" s="30" t="str">
        <f>VLOOKUP(A1057,'Medical Examinations'!$A$1:$L$2336,5,0)</f>
        <v>Pre-diabetes</v>
      </c>
      <c r="J1057" s="27" t="str">
        <f>VLOOKUP(A1057,'Medical Examinations'!$A$1:$L$2336,6,0)</f>
        <v>No</v>
      </c>
      <c r="K1057" s="27" t="str">
        <f>VLOOKUP(A1057,'Medical Examinations'!$A$1:$L$2336,7,0)</f>
        <v>No</v>
      </c>
      <c r="L1057" s="27">
        <f>VLOOKUP(A1057,'Medical Examinations'!$A$1:$L$2336,10,0)</f>
        <v>0</v>
      </c>
      <c r="M1057" s="27" t="str">
        <f>VLOOKUP(A1057,'Medical Examinations'!$A$1:$L$2336,12,0)</f>
        <v>No</v>
      </c>
      <c r="N1057" s="27" t="str">
        <f>VLOOKUP(A1057,'Medical Examinations'!$A$1:$L$2336,8,0)</f>
        <v>No</v>
      </c>
      <c r="O1057" s="29">
        <f>VLOOKUP(A1057,'Hospitalisation Details'!$A$1:$T$2344,12,0)</f>
        <v>10620.26</v>
      </c>
      <c r="P1057" s="29" t="str">
        <f>VLOOKUP(A1057,'Hospitalisation Details'!$A$1:$T$2344,15,0)</f>
        <v>tier - 3</v>
      </c>
      <c r="Q1057" s="29" t="str">
        <f>VLOOKUP(A1057,'Hospitalisation Details'!$A$1:$T$2344,18,0)</f>
        <v>tier - 3</v>
      </c>
      <c r="R1057" s="29" t="str">
        <f>VLOOKUP(A1057,'Hospitalisation Details'!$A$1:$T$2344,20,0)</f>
        <v>R1012</v>
      </c>
    </row>
    <row r="1058" spans="1:18">
      <c r="A1058" t="s">
        <v>1311</v>
      </c>
      <c r="B1058" s="22" t="str">
        <f>VLOOKUP(A1058,'Customer Names'!A1058:$E$2335,4,0)</f>
        <v>Donnelly</v>
      </c>
      <c r="C1058" s="25">
        <f>VLOOKUP(A1058,'Hospitalisation Details'!$A$1:$T$2344,9,0)</f>
        <v>33808</v>
      </c>
      <c r="D1058" s="26">
        <f>VLOOKUP(A1058,'Hospitalisation Details'!$A$1:$T$2344,10,0)</f>
        <v>30</v>
      </c>
      <c r="E1058" s="26">
        <f>VLOOKUP(A1058,'Hospitalisation Details'!$A$1:$T$2344,11,0)</f>
        <v>0</v>
      </c>
      <c r="F1058" s="28">
        <f>VLOOKUP(A1058,'Medical Examinations'!$A$1:$L$2336,2,0)</f>
        <v>43.78</v>
      </c>
      <c r="G1058" s="28">
        <f>VLOOKUP(A1058,'Medical Examinations'!$A$1:$L$2336,4,0)</f>
        <v>5.71</v>
      </c>
      <c r="H1058" s="30" t="str">
        <f>VLOOKUP(A1058,'Medical Examinations'!$A$1:$L$2336,3,0)</f>
        <v>Obesity</v>
      </c>
      <c r="I1058" s="30" t="str">
        <f>VLOOKUP(A1058,'Medical Examinations'!$A$1:$L$2336,5,0)</f>
        <v>Pre-diabetes</v>
      </c>
      <c r="J1058" s="27" t="str">
        <f>VLOOKUP(A1058,'Medical Examinations'!$A$1:$L$2336,6,0)</f>
        <v>No</v>
      </c>
      <c r="K1058" s="27" t="str">
        <f>VLOOKUP(A1058,'Medical Examinations'!$A$1:$L$2336,7,0)</f>
        <v>No</v>
      </c>
      <c r="L1058" s="27">
        <f>VLOOKUP(A1058,'Medical Examinations'!$A$1:$L$2336,10,0)</f>
        <v>1</v>
      </c>
      <c r="M1058" s="27" t="str">
        <f>VLOOKUP(A1058,'Medical Examinations'!$A$1:$L$2336,12,0)</f>
        <v>No</v>
      </c>
      <c r="N1058" s="27" t="str">
        <f>VLOOKUP(A1058,'Medical Examinations'!$A$1:$L$2336,8,0)</f>
        <v>No</v>
      </c>
      <c r="O1058" s="29">
        <f>VLOOKUP(A1058,'Hospitalisation Details'!$A$1:$T$2344,12,0)</f>
        <v>10617.04</v>
      </c>
      <c r="P1058" s="29" t="str">
        <f>VLOOKUP(A1058,'Hospitalisation Details'!$A$1:$T$2344,15,0)</f>
        <v>tier - 3</v>
      </c>
      <c r="Q1058" s="29" t="str">
        <f>VLOOKUP(A1058,'Hospitalisation Details'!$A$1:$T$2344,18,0)</f>
        <v>tier - 3</v>
      </c>
      <c r="R1058" s="29" t="str">
        <f>VLOOKUP(A1058,'Hospitalisation Details'!$A$1:$T$2344,20,0)</f>
        <v>R1026</v>
      </c>
    </row>
    <row r="1059" spans="1:18">
      <c r="A1059" t="s">
        <v>1310</v>
      </c>
      <c r="B1059" s="22" t="str">
        <f>VLOOKUP(A1059,'Customer Names'!A1059:$E$2335,4,0)</f>
        <v>Pietz</v>
      </c>
      <c r="C1059" s="25">
        <f>VLOOKUP(A1059,'Hospitalisation Details'!$A$1:$T$2344,9,0)</f>
        <v>23920</v>
      </c>
      <c r="D1059" s="26">
        <f>VLOOKUP(A1059,'Hospitalisation Details'!$A$1:$T$2344,10,0)</f>
        <v>57</v>
      </c>
      <c r="E1059" s="26">
        <f>VLOOKUP(A1059,'Hospitalisation Details'!$A$1:$T$2344,11,0)</f>
        <v>0</v>
      </c>
      <c r="F1059" s="28">
        <f>VLOOKUP(A1059,'Medical Examinations'!$A$1:$L$2336,2,0)</f>
        <v>24.35</v>
      </c>
      <c r="G1059" s="28">
        <f>VLOOKUP(A1059,'Medical Examinations'!$A$1:$L$2336,4,0)</f>
        <v>9.08</v>
      </c>
      <c r="H1059" s="30" t="str">
        <f>VLOOKUP(A1059,'Medical Examinations'!$A$1:$L$2336,3,0)</f>
        <v>Normal weight</v>
      </c>
      <c r="I1059" s="30" t="str">
        <f>VLOOKUP(A1059,'Medical Examinations'!$A$1:$L$2336,5,0)</f>
        <v>Diabetes</v>
      </c>
      <c r="J1059" s="27" t="str">
        <f>VLOOKUP(A1059,'Medical Examinations'!$A$1:$L$2336,6,0)</f>
        <v>No</v>
      </c>
      <c r="K1059" s="27" t="str">
        <f>VLOOKUP(A1059,'Medical Examinations'!$A$1:$L$2336,7,0)</f>
        <v>No</v>
      </c>
      <c r="L1059" s="27">
        <f>VLOOKUP(A1059,'Medical Examinations'!$A$1:$L$2336,10,0)</f>
        <v>0</v>
      </c>
      <c r="M1059" s="27" t="str">
        <f>VLOOKUP(A1059,'Medical Examinations'!$A$1:$L$2336,12,0)</f>
        <v>No</v>
      </c>
      <c r="N1059" s="27" t="str">
        <f>VLOOKUP(A1059,'Medical Examinations'!$A$1:$L$2336,8,0)</f>
        <v>No</v>
      </c>
      <c r="O1059" s="29">
        <f>VLOOKUP(A1059,'Hospitalisation Details'!$A$1:$T$2344,12,0)</f>
        <v>10608.67</v>
      </c>
      <c r="P1059" s="29" t="str">
        <f>VLOOKUP(A1059,'Hospitalisation Details'!$A$1:$T$2344,15,0)</f>
        <v>tier - 3</v>
      </c>
      <c r="Q1059" s="29" t="str">
        <f>VLOOKUP(A1059,'Hospitalisation Details'!$A$1:$T$2344,18,0)</f>
        <v>tier - 3</v>
      </c>
      <c r="R1059" s="29" t="str">
        <f>VLOOKUP(A1059,'Hospitalisation Details'!$A$1:$T$2344,20,0)</f>
        <v>R1012</v>
      </c>
    </row>
    <row r="1060" spans="1:18">
      <c r="A1060" t="s">
        <v>1309</v>
      </c>
      <c r="B1060" s="22" t="str">
        <f>VLOOKUP(A1060,'Customer Names'!A1060:$E$2335,4,0)</f>
        <v>Tegenkamp</v>
      </c>
      <c r="C1060" s="25">
        <f>VLOOKUP(A1060,'Hospitalisation Details'!$A$1:$T$2344,9,0)</f>
        <v>24290</v>
      </c>
      <c r="D1060" s="26">
        <f>VLOOKUP(A1060,'Hospitalisation Details'!$A$1:$T$2344,10,0)</f>
        <v>56</v>
      </c>
      <c r="E1060" s="26">
        <f>VLOOKUP(A1060,'Hospitalisation Details'!$A$1:$T$2344,11,0)</f>
        <v>0</v>
      </c>
      <c r="F1060" s="28">
        <f>VLOOKUP(A1060,'Medical Examinations'!$A$1:$L$2336,2,0)</f>
        <v>40.299999999999997</v>
      </c>
      <c r="G1060" s="28">
        <f>VLOOKUP(A1060,'Medical Examinations'!$A$1:$L$2336,4,0)</f>
        <v>5.3</v>
      </c>
      <c r="H1060" s="30" t="str">
        <f>VLOOKUP(A1060,'Medical Examinations'!$A$1:$L$2336,3,0)</f>
        <v>Obesity</v>
      </c>
      <c r="I1060" s="30" t="str">
        <f>VLOOKUP(A1060,'Medical Examinations'!$A$1:$L$2336,5,0)</f>
        <v>Normal</v>
      </c>
      <c r="J1060" s="27" t="str">
        <f>VLOOKUP(A1060,'Medical Examinations'!$A$1:$L$2336,6,0)</f>
        <v>yes</v>
      </c>
      <c r="K1060" s="27" t="str">
        <f>VLOOKUP(A1060,'Medical Examinations'!$A$1:$L$2336,7,0)</f>
        <v>No</v>
      </c>
      <c r="L1060" s="27">
        <f>VLOOKUP(A1060,'Medical Examinations'!$A$1:$L$2336,10,0)</f>
        <v>2</v>
      </c>
      <c r="M1060" s="27" t="str">
        <f>VLOOKUP(A1060,'Medical Examinations'!$A$1:$L$2336,12,0)</f>
        <v>No</v>
      </c>
      <c r="N1060" s="27" t="str">
        <f>VLOOKUP(A1060,'Medical Examinations'!$A$1:$L$2336,8,0)</f>
        <v>No</v>
      </c>
      <c r="O1060" s="29">
        <f>VLOOKUP(A1060,'Hospitalisation Details'!$A$1:$T$2344,12,0)</f>
        <v>10602.39</v>
      </c>
      <c r="P1060" s="29" t="str">
        <f>VLOOKUP(A1060,'Hospitalisation Details'!$A$1:$T$2344,15,0)</f>
        <v>tier - 3</v>
      </c>
      <c r="Q1060" s="29" t="str">
        <f>VLOOKUP(A1060,'Hospitalisation Details'!$A$1:$T$2344,18,0)</f>
        <v>tier - 3</v>
      </c>
      <c r="R1060" s="29" t="str">
        <f>VLOOKUP(A1060,'Hospitalisation Details'!$A$1:$T$2344,20,0)</f>
        <v>R1011</v>
      </c>
    </row>
    <row r="1061" spans="1:18">
      <c r="A1061" t="s">
        <v>1308</v>
      </c>
      <c r="B1061" s="22" t="str">
        <f>VLOOKUP(A1061,'Customer Names'!A1061:$E$2335,4,0)</f>
        <v>Dover</v>
      </c>
      <c r="C1061" s="25">
        <f>VLOOKUP(A1061,'Hospitalisation Details'!$A$1:$T$2344,9,0)</f>
        <v>24646</v>
      </c>
      <c r="D1061" s="26">
        <f>VLOOKUP(A1061,'Hospitalisation Details'!$A$1:$T$2344,10,0)</f>
        <v>55</v>
      </c>
      <c r="E1061" s="26">
        <f>VLOOKUP(A1061,'Hospitalisation Details'!$A$1:$T$2344,11,0)</f>
        <v>0</v>
      </c>
      <c r="F1061" s="28">
        <f>VLOOKUP(A1061,'Medical Examinations'!$A$1:$L$2336,2,0)</f>
        <v>32.774999999999999</v>
      </c>
      <c r="G1061" s="28">
        <f>VLOOKUP(A1061,'Medical Examinations'!$A$1:$L$2336,4,0)</f>
        <v>11.76</v>
      </c>
      <c r="H1061" s="30" t="str">
        <f>VLOOKUP(A1061,'Medical Examinations'!$A$1:$L$2336,3,0)</f>
        <v>Obesity</v>
      </c>
      <c r="I1061" s="30" t="str">
        <f>VLOOKUP(A1061,'Medical Examinations'!$A$1:$L$2336,5,0)</f>
        <v>Diabetes</v>
      </c>
      <c r="J1061" s="27" t="str">
        <f>VLOOKUP(A1061,'Medical Examinations'!$A$1:$L$2336,6,0)</f>
        <v>yes</v>
      </c>
      <c r="K1061" s="27" t="str">
        <f>VLOOKUP(A1061,'Medical Examinations'!$A$1:$L$2336,7,0)</f>
        <v>No</v>
      </c>
      <c r="L1061" s="27">
        <f>VLOOKUP(A1061,'Medical Examinations'!$A$1:$L$2336,10,0)</f>
        <v>0</v>
      </c>
      <c r="M1061" s="27" t="str">
        <f>VLOOKUP(A1061,'Medical Examinations'!$A$1:$L$2336,12,0)</f>
        <v>No</v>
      </c>
      <c r="N1061" s="27" t="str">
        <f>VLOOKUP(A1061,'Medical Examinations'!$A$1:$L$2336,8,0)</f>
        <v>No</v>
      </c>
      <c r="O1061" s="29">
        <f>VLOOKUP(A1061,'Hospitalisation Details'!$A$1:$T$2344,12,0)</f>
        <v>10601.63</v>
      </c>
      <c r="P1061" s="29" t="str">
        <f>VLOOKUP(A1061,'Hospitalisation Details'!$A$1:$T$2344,15,0)</f>
        <v>tier - 3</v>
      </c>
      <c r="Q1061" s="29" t="str">
        <f>VLOOKUP(A1061,'Hospitalisation Details'!$A$1:$T$2344,18,0)</f>
        <v>tier - 2</v>
      </c>
      <c r="R1061" s="29" t="str">
        <f>VLOOKUP(A1061,'Hospitalisation Details'!$A$1:$T$2344,20,0)</f>
        <v>R1012</v>
      </c>
    </row>
    <row r="1062" spans="1:18">
      <c r="A1062" t="s">
        <v>1307</v>
      </c>
      <c r="B1062" s="22" t="str">
        <f>VLOOKUP(A1062,'Customer Names'!A1062:$E$2335,4,0)</f>
        <v>Dockemeyer</v>
      </c>
      <c r="C1062" s="25">
        <f>VLOOKUP(A1062,'Hospitalisation Details'!$A$1:$T$2344,9,0)</f>
        <v>24308</v>
      </c>
      <c r="D1062" s="26">
        <f>VLOOKUP(A1062,'Hospitalisation Details'!$A$1:$T$2344,10,0)</f>
        <v>56</v>
      </c>
      <c r="E1062" s="26">
        <f>VLOOKUP(A1062,'Hospitalisation Details'!$A$1:$T$2344,11,0)</f>
        <v>0</v>
      </c>
      <c r="F1062" s="28">
        <f>VLOOKUP(A1062,'Medical Examinations'!$A$1:$L$2336,2,0)</f>
        <v>39.6</v>
      </c>
      <c r="G1062" s="28">
        <f>VLOOKUP(A1062,'Medical Examinations'!$A$1:$L$2336,4,0)</f>
        <v>5.1100000000000003</v>
      </c>
      <c r="H1062" s="30" t="str">
        <f>VLOOKUP(A1062,'Medical Examinations'!$A$1:$L$2336,3,0)</f>
        <v>Obesity</v>
      </c>
      <c r="I1062" s="30" t="str">
        <f>VLOOKUP(A1062,'Medical Examinations'!$A$1:$L$2336,5,0)</f>
        <v>Normal</v>
      </c>
      <c r="J1062" s="27" t="str">
        <f>VLOOKUP(A1062,'Medical Examinations'!$A$1:$L$2336,6,0)</f>
        <v>yes</v>
      </c>
      <c r="K1062" s="27" t="str">
        <f>VLOOKUP(A1062,'Medical Examinations'!$A$1:$L$2336,7,0)</f>
        <v>No</v>
      </c>
      <c r="L1062" s="27">
        <f>VLOOKUP(A1062,'Medical Examinations'!$A$1:$L$2336,10,0)</f>
        <v>2</v>
      </c>
      <c r="M1062" s="27" t="str">
        <f>VLOOKUP(A1062,'Medical Examinations'!$A$1:$L$2336,12,0)</f>
        <v>No</v>
      </c>
      <c r="N1062" s="27" t="str">
        <f>VLOOKUP(A1062,'Medical Examinations'!$A$1:$L$2336,8,0)</f>
        <v>No</v>
      </c>
      <c r="O1062" s="29">
        <f>VLOOKUP(A1062,'Hospitalisation Details'!$A$1:$T$2344,12,0)</f>
        <v>10601.41</v>
      </c>
      <c r="P1062" s="29" t="str">
        <f>VLOOKUP(A1062,'Hospitalisation Details'!$A$1:$T$2344,15,0)</f>
        <v>tier - 3</v>
      </c>
      <c r="Q1062" s="29" t="str">
        <f>VLOOKUP(A1062,'Hospitalisation Details'!$A$1:$T$2344,18,0)</f>
        <v>tier - 2</v>
      </c>
      <c r="R1062" s="29" t="str">
        <f>VLOOKUP(A1062,'Hospitalisation Details'!$A$1:$T$2344,20,0)</f>
        <v>R1011</v>
      </c>
    </row>
    <row r="1063" spans="1:18">
      <c r="A1063" t="s">
        <v>1306</v>
      </c>
      <c r="B1063" s="22" t="str">
        <f>VLOOKUP(A1063,'Customer Names'!A1063:$E$2335,4,0)</f>
        <v>Steele</v>
      </c>
      <c r="C1063" s="25">
        <f>VLOOKUP(A1063,'Hospitalisation Details'!$A$1:$T$2344,9,0)</f>
        <v>26647</v>
      </c>
      <c r="D1063" s="26">
        <f>VLOOKUP(A1063,'Hospitalisation Details'!$A$1:$T$2344,10,0)</f>
        <v>50</v>
      </c>
      <c r="E1063" s="26">
        <f>VLOOKUP(A1063,'Hospitalisation Details'!$A$1:$T$2344,11,0)</f>
        <v>3</v>
      </c>
      <c r="F1063" s="28">
        <f>VLOOKUP(A1063,'Medical Examinations'!$A$1:$L$2336,2,0)</f>
        <v>30.97</v>
      </c>
      <c r="G1063" s="28">
        <f>VLOOKUP(A1063,'Medical Examinations'!$A$1:$L$2336,4,0)</f>
        <v>5.54</v>
      </c>
      <c r="H1063" s="30" t="str">
        <f>VLOOKUP(A1063,'Medical Examinations'!$A$1:$L$2336,3,0)</f>
        <v>Obesity</v>
      </c>
      <c r="I1063" s="30" t="str">
        <f>VLOOKUP(A1063,'Medical Examinations'!$A$1:$L$2336,5,0)</f>
        <v>Normal</v>
      </c>
      <c r="J1063" s="27" t="str">
        <f>VLOOKUP(A1063,'Medical Examinations'!$A$1:$L$2336,6,0)</f>
        <v>No</v>
      </c>
      <c r="K1063" s="27" t="str">
        <f>VLOOKUP(A1063,'Medical Examinations'!$A$1:$L$2336,7,0)</f>
        <v>No</v>
      </c>
      <c r="L1063" s="27">
        <f>VLOOKUP(A1063,'Medical Examinations'!$A$1:$L$2336,10,0)</f>
        <v>2</v>
      </c>
      <c r="M1063" s="27" t="str">
        <f>VLOOKUP(A1063,'Medical Examinations'!$A$1:$L$2336,12,0)</f>
        <v>No</v>
      </c>
      <c r="N1063" s="27" t="str">
        <f>VLOOKUP(A1063,'Medical Examinations'!$A$1:$L$2336,8,0)</f>
        <v>No</v>
      </c>
      <c r="O1063" s="29">
        <f>VLOOKUP(A1063,'Hospitalisation Details'!$A$1:$T$2344,12,0)</f>
        <v>10600.55</v>
      </c>
      <c r="P1063" s="29" t="str">
        <f>VLOOKUP(A1063,'Hospitalisation Details'!$A$1:$T$2344,15,0)</f>
        <v>tier - 3</v>
      </c>
      <c r="Q1063" s="29" t="str">
        <f>VLOOKUP(A1063,'Hospitalisation Details'!$A$1:$T$2344,18,0)</f>
        <v>tier - 1</v>
      </c>
      <c r="R1063" s="29" t="str">
        <f>VLOOKUP(A1063,'Hospitalisation Details'!$A$1:$T$2344,20,0)</f>
        <v>R1012</v>
      </c>
    </row>
    <row r="1064" spans="1:18">
      <c r="A1064" t="s">
        <v>1305</v>
      </c>
      <c r="B1064" s="22" t="str">
        <f>VLOOKUP(A1064,'Customer Names'!A1064:$E$2335,4,0)</f>
        <v>Harel</v>
      </c>
      <c r="C1064" s="25">
        <f>VLOOKUP(A1064,'Hospitalisation Details'!$A$1:$T$2344,9,0)</f>
        <v>24805</v>
      </c>
      <c r="D1064" s="26">
        <f>VLOOKUP(A1064,'Hospitalisation Details'!$A$1:$T$2344,10,0)</f>
        <v>55</v>
      </c>
      <c r="E1064" s="26">
        <f>VLOOKUP(A1064,'Hospitalisation Details'!$A$1:$T$2344,11,0)</f>
        <v>0</v>
      </c>
      <c r="F1064" s="28">
        <f>VLOOKUP(A1064,'Medical Examinations'!$A$1:$L$2336,2,0)</f>
        <v>27.645</v>
      </c>
      <c r="G1064" s="28">
        <f>VLOOKUP(A1064,'Medical Examinations'!$A$1:$L$2336,4,0)</f>
        <v>8.8699999999999992</v>
      </c>
      <c r="H1064" s="30" t="str">
        <f>VLOOKUP(A1064,'Medical Examinations'!$A$1:$L$2336,3,0)</f>
        <v>Overweight</v>
      </c>
      <c r="I1064" s="30" t="str">
        <f>VLOOKUP(A1064,'Medical Examinations'!$A$1:$L$2336,5,0)</f>
        <v>Diabetes</v>
      </c>
      <c r="J1064" s="27" t="str">
        <f>VLOOKUP(A1064,'Medical Examinations'!$A$1:$L$2336,6,0)</f>
        <v>yes</v>
      </c>
      <c r="K1064" s="27" t="str">
        <f>VLOOKUP(A1064,'Medical Examinations'!$A$1:$L$2336,7,0)</f>
        <v>No</v>
      </c>
      <c r="L1064" s="27">
        <f>VLOOKUP(A1064,'Medical Examinations'!$A$1:$L$2336,10,0)</f>
        <v>0</v>
      </c>
      <c r="M1064" s="27" t="str">
        <f>VLOOKUP(A1064,'Medical Examinations'!$A$1:$L$2336,12,0)</f>
        <v>No</v>
      </c>
      <c r="N1064" s="27" t="str">
        <f>VLOOKUP(A1064,'Medical Examinations'!$A$1:$L$2336,8,0)</f>
        <v>No</v>
      </c>
      <c r="O1064" s="29">
        <f>VLOOKUP(A1064,'Hospitalisation Details'!$A$1:$T$2344,12,0)</f>
        <v>10594.5</v>
      </c>
      <c r="P1064" s="29" t="str">
        <f>VLOOKUP(A1064,'Hospitalisation Details'!$A$1:$T$2344,15,0)</f>
        <v>tier - 3</v>
      </c>
      <c r="Q1064" s="29" t="str">
        <f>VLOOKUP(A1064,'Hospitalisation Details'!$A$1:$T$2344,18,0)</f>
        <v>tier - 1</v>
      </c>
      <c r="R1064" s="29" t="str">
        <f>VLOOKUP(A1064,'Hospitalisation Details'!$A$1:$T$2344,20,0)</f>
        <v>R1012</v>
      </c>
    </row>
    <row r="1065" spans="1:18">
      <c r="A1065" t="s">
        <v>1304</v>
      </c>
      <c r="B1065" s="22" t="str">
        <f>VLOOKUP(A1065,'Customer Names'!A1065:$E$2335,4,0)</f>
        <v>Aguila</v>
      </c>
      <c r="C1065" s="25">
        <f>VLOOKUP(A1065,'Hospitalisation Details'!$A$1:$T$2344,9,0)</f>
        <v>24414</v>
      </c>
      <c r="D1065" s="26">
        <f>VLOOKUP(A1065,'Hospitalisation Details'!$A$1:$T$2344,10,0)</f>
        <v>56</v>
      </c>
      <c r="E1065" s="26">
        <f>VLOOKUP(A1065,'Hospitalisation Details'!$A$1:$T$2344,11,0)</f>
        <v>0</v>
      </c>
      <c r="F1065" s="28">
        <f>VLOOKUP(A1065,'Medical Examinations'!$A$1:$L$2336,2,0)</f>
        <v>34.43</v>
      </c>
      <c r="G1065" s="28">
        <f>VLOOKUP(A1065,'Medical Examinations'!$A$1:$L$2336,4,0)</f>
        <v>5.96</v>
      </c>
      <c r="H1065" s="30" t="str">
        <f>VLOOKUP(A1065,'Medical Examinations'!$A$1:$L$2336,3,0)</f>
        <v>Obesity</v>
      </c>
      <c r="I1065" s="30" t="str">
        <f>VLOOKUP(A1065,'Medical Examinations'!$A$1:$L$2336,5,0)</f>
        <v>Pre-diabetes</v>
      </c>
      <c r="J1065" s="27" t="str">
        <f>VLOOKUP(A1065,'Medical Examinations'!$A$1:$L$2336,6,0)</f>
        <v>yes</v>
      </c>
      <c r="K1065" s="27" t="str">
        <f>VLOOKUP(A1065,'Medical Examinations'!$A$1:$L$2336,7,0)</f>
        <v>No</v>
      </c>
      <c r="L1065" s="27">
        <f>VLOOKUP(A1065,'Medical Examinations'!$A$1:$L$2336,10,0)</f>
        <v>2</v>
      </c>
      <c r="M1065" s="27" t="str">
        <f>VLOOKUP(A1065,'Medical Examinations'!$A$1:$L$2336,12,0)</f>
        <v>No</v>
      </c>
      <c r="N1065" s="27" t="str">
        <f>VLOOKUP(A1065,'Medical Examinations'!$A$1:$L$2336,8,0)</f>
        <v>No</v>
      </c>
      <c r="O1065" s="29">
        <f>VLOOKUP(A1065,'Hospitalisation Details'!$A$1:$T$2344,12,0)</f>
        <v>10594.23</v>
      </c>
      <c r="P1065" s="29" t="str">
        <f>VLOOKUP(A1065,'Hospitalisation Details'!$A$1:$T$2344,15,0)</f>
        <v>tier - 3</v>
      </c>
      <c r="Q1065" s="29" t="str">
        <f>VLOOKUP(A1065,'Hospitalisation Details'!$A$1:$T$2344,18,0)</f>
        <v>tier - 3</v>
      </c>
      <c r="R1065" s="29" t="str">
        <f>VLOOKUP(A1065,'Hospitalisation Details'!$A$1:$T$2344,20,0)</f>
        <v>R1013</v>
      </c>
    </row>
    <row r="1066" spans="1:18">
      <c r="A1066" t="s">
        <v>1303</v>
      </c>
      <c r="B1066" s="22" t="str">
        <f>VLOOKUP(A1066,'Customer Names'!A1066:$E$2335,4,0)</f>
        <v>Vallejo Sarmiento</v>
      </c>
      <c r="C1066" s="25">
        <f>VLOOKUP(A1066,'Hospitalisation Details'!$A$1:$T$2344,9,0)</f>
        <v>25562</v>
      </c>
      <c r="D1066" s="26">
        <f>VLOOKUP(A1066,'Hospitalisation Details'!$A$1:$T$2344,10,0)</f>
        <v>53</v>
      </c>
      <c r="E1066" s="26">
        <f>VLOOKUP(A1066,'Hospitalisation Details'!$A$1:$T$2344,11,0)</f>
        <v>1</v>
      </c>
      <c r="F1066" s="28">
        <f>VLOOKUP(A1066,'Medical Examinations'!$A$1:$L$2336,2,0)</f>
        <v>39.6</v>
      </c>
      <c r="G1066" s="28">
        <f>VLOOKUP(A1066,'Medical Examinations'!$A$1:$L$2336,4,0)</f>
        <v>4.4400000000000004</v>
      </c>
      <c r="H1066" s="30" t="str">
        <f>VLOOKUP(A1066,'Medical Examinations'!$A$1:$L$2336,3,0)</f>
        <v>Obesity</v>
      </c>
      <c r="I1066" s="30" t="str">
        <f>VLOOKUP(A1066,'Medical Examinations'!$A$1:$L$2336,5,0)</f>
        <v>Normal</v>
      </c>
      <c r="J1066" s="27" t="str">
        <f>VLOOKUP(A1066,'Medical Examinations'!$A$1:$L$2336,6,0)</f>
        <v>yes</v>
      </c>
      <c r="K1066" s="27" t="str">
        <f>VLOOKUP(A1066,'Medical Examinations'!$A$1:$L$2336,7,0)</f>
        <v>No</v>
      </c>
      <c r="L1066" s="27">
        <f>VLOOKUP(A1066,'Medical Examinations'!$A$1:$L$2336,10,0)</f>
        <v>1</v>
      </c>
      <c r="M1066" s="27" t="str">
        <f>VLOOKUP(A1066,'Medical Examinations'!$A$1:$L$2336,12,0)</f>
        <v>No</v>
      </c>
      <c r="N1066" s="27" t="str">
        <f>VLOOKUP(A1066,'Medical Examinations'!$A$1:$L$2336,8,0)</f>
        <v>Yes</v>
      </c>
      <c r="O1066" s="29">
        <f>VLOOKUP(A1066,'Hospitalisation Details'!$A$1:$T$2344,12,0)</f>
        <v>10579.71</v>
      </c>
      <c r="P1066" s="29" t="str">
        <f>VLOOKUP(A1066,'Hospitalisation Details'!$A$1:$T$2344,15,0)</f>
        <v>tier - 3</v>
      </c>
      <c r="Q1066" s="29" t="str">
        <f>VLOOKUP(A1066,'Hospitalisation Details'!$A$1:$T$2344,18,0)</f>
        <v>tier - 3</v>
      </c>
      <c r="R1066" s="29" t="str">
        <f>VLOOKUP(A1066,'Hospitalisation Details'!$A$1:$T$2344,20,0)</f>
        <v>R1013</v>
      </c>
    </row>
    <row r="1067" spans="1:18">
      <c r="A1067" t="s">
        <v>1302</v>
      </c>
      <c r="B1067" s="22" t="str">
        <f>VLOOKUP(A1067,'Customer Names'!A1067:$E$2335,4,0)</f>
        <v>Beisheim</v>
      </c>
      <c r="C1067" s="25">
        <f>VLOOKUP(A1067,'Hospitalisation Details'!$A$1:$T$2344,9,0)</f>
        <v>24452</v>
      </c>
      <c r="D1067" s="26">
        <f>VLOOKUP(A1067,'Hospitalisation Details'!$A$1:$T$2344,10,0)</f>
        <v>56</v>
      </c>
      <c r="E1067" s="26">
        <f>VLOOKUP(A1067,'Hospitalisation Details'!$A$1:$T$2344,11,0)</f>
        <v>0</v>
      </c>
      <c r="F1067" s="28">
        <f>VLOOKUP(A1067,'Medical Examinations'!$A$1:$L$2336,2,0)</f>
        <v>22.1</v>
      </c>
      <c r="G1067" s="28">
        <f>VLOOKUP(A1067,'Medical Examinations'!$A$1:$L$2336,4,0)</f>
        <v>4.6500000000000004</v>
      </c>
      <c r="H1067" s="30" t="str">
        <f>VLOOKUP(A1067,'Medical Examinations'!$A$1:$L$2336,3,0)</f>
        <v>Normal weight</v>
      </c>
      <c r="I1067" s="30" t="str">
        <f>VLOOKUP(A1067,'Medical Examinations'!$A$1:$L$2336,5,0)</f>
        <v>Normal</v>
      </c>
      <c r="J1067" s="27" t="str">
        <f>VLOOKUP(A1067,'Medical Examinations'!$A$1:$L$2336,6,0)</f>
        <v>yes</v>
      </c>
      <c r="K1067" s="27" t="str">
        <f>VLOOKUP(A1067,'Medical Examinations'!$A$1:$L$2336,7,0)</f>
        <v>No</v>
      </c>
      <c r="L1067" s="27">
        <f>VLOOKUP(A1067,'Medical Examinations'!$A$1:$L$2336,10,0)</f>
        <v>2</v>
      </c>
      <c r="M1067" s="27" t="str">
        <f>VLOOKUP(A1067,'Medical Examinations'!$A$1:$L$2336,12,0)</f>
        <v>No</v>
      </c>
      <c r="N1067" s="27" t="str">
        <f>VLOOKUP(A1067,'Medical Examinations'!$A$1:$L$2336,8,0)</f>
        <v>No</v>
      </c>
      <c r="O1067" s="29">
        <f>VLOOKUP(A1067,'Hospitalisation Details'!$A$1:$T$2344,12,0)</f>
        <v>10577.09</v>
      </c>
      <c r="P1067" s="29" t="str">
        <f>VLOOKUP(A1067,'Hospitalisation Details'!$A$1:$T$2344,15,0)</f>
        <v>tier - 3</v>
      </c>
      <c r="Q1067" s="29" t="str">
        <f>VLOOKUP(A1067,'Hospitalisation Details'!$A$1:$T$2344,18,0)</f>
        <v>tier - 3</v>
      </c>
      <c r="R1067" s="29" t="str">
        <f>VLOOKUP(A1067,'Hospitalisation Details'!$A$1:$T$2344,20,0)</f>
        <v>R1011</v>
      </c>
    </row>
    <row r="1068" spans="1:18">
      <c r="A1068" t="s">
        <v>1301</v>
      </c>
      <c r="B1068" s="22" t="str">
        <f>VLOOKUP(A1068,'Customer Names'!A1068:$E$2335,4,0)</f>
        <v>Lenhoff</v>
      </c>
      <c r="C1068" s="25">
        <f>VLOOKUP(A1068,'Hospitalisation Details'!$A$1:$T$2344,9,0)</f>
        <v>25401</v>
      </c>
      <c r="D1068" s="26">
        <f>VLOOKUP(A1068,'Hospitalisation Details'!$A$1:$T$2344,10,0)</f>
        <v>53</v>
      </c>
      <c r="E1068" s="26">
        <f>VLOOKUP(A1068,'Hospitalisation Details'!$A$1:$T$2344,11,0)</f>
        <v>0</v>
      </c>
      <c r="F1068" s="28">
        <f>VLOOKUP(A1068,'Medical Examinations'!$A$1:$L$2336,2,0)</f>
        <v>33.25</v>
      </c>
      <c r="G1068" s="28">
        <f>VLOOKUP(A1068,'Medical Examinations'!$A$1:$L$2336,4,0)</f>
        <v>5.64</v>
      </c>
      <c r="H1068" s="30" t="str">
        <f>VLOOKUP(A1068,'Medical Examinations'!$A$1:$L$2336,3,0)</f>
        <v>Obesity</v>
      </c>
      <c r="I1068" s="30" t="str">
        <f>VLOOKUP(A1068,'Medical Examinations'!$A$1:$L$2336,5,0)</f>
        <v>Normal</v>
      </c>
      <c r="J1068" s="27" t="str">
        <f>VLOOKUP(A1068,'Medical Examinations'!$A$1:$L$2336,6,0)</f>
        <v>yes</v>
      </c>
      <c r="K1068" s="27" t="str">
        <f>VLOOKUP(A1068,'Medical Examinations'!$A$1:$L$2336,7,0)</f>
        <v>No</v>
      </c>
      <c r="L1068" s="27">
        <f>VLOOKUP(A1068,'Medical Examinations'!$A$1:$L$2336,10,0)</f>
        <v>1</v>
      </c>
      <c r="M1068" s="27" t="str">
        <f>VLOOKUP(A1068,'Medical Examinations'!$A$1:$L$2336,12,0)</f>
        <v>No</v>
      </c>
      <c r="N1068" s="27" t="str">
        <f>VLOOKUP(A1068,'Medical Examinations'!$A$1:$L$2336,8,0)</f>
        <v>Yes</v>
      </c>
      <c r="O1068" s="29">
        <f>VLOOKUP(A1068,'Hospitalisation Details'!$A$1:$T$2344,12,0)</f>
        <v>10564.88</v>
      </c>
      <c r="P1068" s="29" t="str">
        <f>VLOOKUP(A1068,'Hospitalisation Details'!$A$1:$T$2344,15,0)</f>
        <v>tier - 3</v>
      </c>
      <c r="Q1068" s="29" t="str">
        <f>VLOOKUP(A1068,'Hospitalisation Details'!$A$1:$T$2344,18,0)</f>
        <v>tier - 1</v>
      </c>
      <c r="R1068" s="29" t="str">
        <f>VLOOKUP(A1068,'Hospitalisation Details'!$A$1:$T$2344,20,0)</f>
        <v>R1024</v>
      </c>
    </row>
    <row r="1069" spans="1:18">
      <c r="A1069" t="s">
        <v>1300</v>
      </c>
      <c r="B1069" s="22" t="str">
        <f>VLOOKUP(A1069,'Customer Names'!A1069:$E$2335,4,0)</f>
        <v>Wehrwein</v>
      </c>
      <c r="C1069" s="25">
        <f>VLOOKUP(A1069,'Hospitalisation Details'!$A$1:$T$2344,9,0)</f>
        <v>26113</v>
      </c>
      <c r="D1069" s="26">
        <f>VLOOKUP(A1069,'Hospitalisation Details'!$A$1:$T$2344,10,0)</f>
        <v>51</v>
      </c>
      <c r="E1069" s="26">
        <f>VLOOKUP(A1069,'Hospitalisation Details'!$A$1:$T$2344,11,0)</f>
        <v>3</v>
      </c>
      <c r="F1069" s="28">
        <f>VLOOKUP(A1069,'Medical Examinations'!$A$1:$L$2336,2,0)</f>
        <v>33.33</v>
      </c>
      <c r="G1069" s="28">
        <f>VLOOKUP(A1069,'Medical Examinations'!$A$1:$L$2336,4,0)</f>
        <v>10.19</v>
      </c>
      <c r="H1069" s="30" t="str">
        <f>VLOOKUP(A1069,'Medical Examinations'!$A$1:$L$2336,3,0)</f>
        <v>Obesity</v>
      </c>
      <c r="I1069" s="30" t="str">
        <f>VLOOKUP(A1069,'Medical Examinations'!$A$1:$L$2336,5,0)</f>
        <v>Diabetes</v>
      </c>
      <c r="J1069" s="27" t="str">
        <f>VLOOKUP(A1069,'Medical Examinations'!$A$1:$L$2336,6,0)</f>
        <v>No</v>
      </c>
      <c r="K1069" s="27" t="str">
        <f>VLOOKUP(A1069,'Medical Examinations'!$A$1:$L$2336,7,0)</f>
        <v>No</v>
      </c>
      <c r="L1069" s="27">
        <f>VLOOKUP(A1069,'Medical Examinations'!$A$1:$L$2336,10,0)</f>
        <v>0</v>
      </c>
      <c r="M1069" s="27" t="str">
        <f>VLOOKUP(A1069,'Medical Examinations'!$A$1:$L$2336,12,0)</f>
        <v>No</v>
      </c>
      <c r="N1069" s="27" t="str">
        <f>VLOOKUP(A1069,'Medical Examinations'!$A$1:$L$2336,8,0)</f>
        <v>No</v>
      </c>
      <c r="O1069" s="29">
        <f>VLOOKUP(A1069,'Hospitalisation Details'!$A$1:$T$2344,12,0)</f>
        <v>10560.49</v>
      </c>
      <c r="P1069" s="29" t="str">
        <f>VLOOKUP(A1069,'Hospitalisation Details'!$A$1:$T$2344,15,0)</f>
        <v>tier - 3</v>
      </c>
      <c r="Q1069" s="29" t="str">
        <f>VLOOKUP(A1069,'Hospitalisation Details'!$A$1:$T$2344,18,0)</f>
        <v>tier - 2</v>
      </c>
      <c r="R1069" s="29" t="str">
        <f>VLOOKUP(A1069,'Hospitalisation Details'!$A$1:$T$2344,20,0)</f>
        <v>R1013</v>
      </c>
    </row>
    <row r="1070" spans="1:18">
      <c r="A1070" t="s">
        <v>1299</v>
      </c>
      <c r="B1070" s="22" t="str">
        <f>VLOOKUP(A1070,'Customer Names'!A1070:$E$2335,4,0)</f>
        <v>Wallace</v>
      </c>
      <c r="C1070" s="25">
        <f>VLOOKUP(A1070,'Hospitalisation Details'!$A$1:$T$2344,9,0)</f>
        <v>26202</v>
      </c>
      <c r="D1070" s="26">
        <f>VLOOKUP(A1070,'Hospitalisation Details'!$A$1:$T$2344,10,0)</f>
        <v>51</v>
      </c>
      <c r="E1070" s="26">
        <f>VLOOKUP(A1070,'Hospitalisation Details'!$A$1:$T$2344,11,0)</f>
        <v>0</v>
      </c>
      <c r="F1070" s="28">
        <f>VLOOKUP(A1070,'Medical Examinations'!$A$1:$L$2336,2,0)</f>
        <v>30.5</v>
      </c>
      <c r="G1070" s="28">
        <f>VLOOKUP(A1070,'Medical Examinations'!$A$1:$L$2336,4,0)</f>
        <v>10.79</v>
      </c>
      <c r="H1070" s="30" t="str">
        <f>VLOOKUP(A1070,'Medical Examinations'!$A$1:$L$2336,3,0)</f>
        <v>Obesity</v>
      </c>
      <c r="I1070" s="30" t="str">
        <f>VLOOKUP(A1070,'Medical Examinations'!$A$1:$L$2336,5,0)</f>
        <v>Diabetes</v>
      </c>
      <c r="J1070" s="27" t="str">
        <f>VLOOKUP(A1070,'Medical Examinations'!$A$1:$L$2336,6,0)</f>
        <v>No</v>
      </c>
      <c r="K1070" s="27" t="str">
        <f>VLOOKUP(A1070,'Medical Examinations'!$A$1:$L$2336,7,0)</f>
        <v>No</v>
      </c>
      <c r="L1070" s="27">
        <f>VLOOKUP(A1070,'Medical Examinations'!$A$1:$L$2336,10,0)</f>
        <v>0</v>
      </c>
      <c r="M1070" s="27" t="str">
        <f>VLOOKUP(A1070,'Medical Examinations'!$A$1:$L$2336,12,0)</f>
        <v>No</v>
      </c>
      <c r="N1070" s="27" t="str">
        <f>VLOOKUP(A1070,'Medical Examinations'!$A$1:$L$2336,8,0)</f>
        <v>No</v>
      </c>
      <c r="O1070" s="29">
        <f>VLOOKUP(A1070,'Hospitalisation Details'!$A$1:$T$2344,12,0)</f>
        <v>10546.48</v>
      </c>
      <c r="P1070" s="29" t="str">
        <f>VLOOKUP(A1070,'Hospitalisation Details'!$A$1:$T$2344,15,0)</f>
        <v>tier - 3</v>
      </c>
      <c r="Q1070" s="29" t="str">
        <f>VLOOKUP(A1070,'Hospitalisation Details'!$A$1:$T$2344,18,0)</f>
        <v>tier - 3</v>
      </c>
      <c r="R1070" s="29" t="str">
        <f>VLOOKUP(A1070,'Hospitalisation Details'!$A$1:$T$2344,20,0)</f>
        <v>R1011</v>
      </c>
    </row>
    <row r="1071" spans="1:18">
      <c r="A1071" t="s">
        <v>1298</v>
      </c>
      <c r="B1071" s="22" t="str">
        <f>VLOOKUP(A1071,'Customer Names'!A1071:$E$2335,4,0)</f>
        <v>Markowitz</v>
      </c>
      <c r="C1071" s="25">
        <f>VLOOKUP(A1071,'Hospitalisation Details'!$A$1:$T$2344,9,0)</f>
        <v>28423</v>
      </c>
      <c r="D1071" s="26">
        <f>VLOOKUP(A1071,'Hospitalisation Details'!$A$1:$T$2344,10,0)</f>
        <v>45</v>
      </c>
      <c r="E1071" s="26">
        <f>VLOOKUP(A1071,'Hospitalisation Details'!$A$1:$T$2344,11,0)</f>
        <v>2</v>
      </c>
      <c r="F1071" s="28">
        <f>VLOOKUP(A1071,'Medical Examinations'!$A$1:$L$2336,2,0)</f>
        <v>30.3</v>
      </c>
      <c r="G1071" s="28">
        <f>VLOOKUP(A1071,'Medical Examinations'!$A$1:$L$2336,4,0)</f>
        <v>4.24</v>
      </c>
      <c r="H1071" s="30" t="str">
        <f>VLOOKUP(A1071,'Medical Examinations'!$A$1:$L$2336,3,0)</f>
        <v>Obesity</v>
      </c>
      <c r="I1071" s="30" t="str">
        <f>VLOOKUP(A1071,'Medical Examinations'!$A$1:$L$2336,5,0)</f>
        <v>Normal</v>
      </c>
      <c r="J1071" s="27" t="str">
        <f>VLOOKUP(A1071,'Medical Examinations'!$A$1:$L$2336,6,0)</f>
        <v>No</v>
      </c>
      <c r="K1071" s="27" t="str">
        <f>VLOOKUP(A1071,'Medical Examinations'!$A$1:$L$2336,7,0)</f>
        <v>No</v>
      </c>
      <c r="L1071" s="27">
        <f>VLOOKUP(A1071,'Medical Examinations'!$A$1:$L$2336,10,0)</f>
        <v>0</v>
      </c>
      <c r="M1071" s="27" t="str">
        <f>VLOOKUP(A1071,'Medical Examinations'!$A$1:$L$2336,12,0)</f>
        <v>No</v>
      </c>
      <c r="N1071" s="27" t="str">
        <f>VLOOKUP(A1071,'Medical Examinations'!$A$1:$L$2336,8,0)</f>
        <v>No</v>
      </c>
      <c r="O1071" s="29">
        <f>VLOOKUP(A1071,'Hospitalisation Details'!$A$1:$T$2344,12,0)</f>
        <v>10495.6</v>
      </c>
      <c r="P1071" s="29" t="str">
        <f>VLOOKUP(A1071,'Hospitalisation Details'!$A$1:$T$2344,15,0)</f>
        <v>tier - 3</v>
      </c>
      <c r="Q1071" s="29" t="str">
        <f>VLOOKUP(A1071,'Hospitalisation Details'!$A$1:$T$2344,18,0)</f>
        <v>tier - 1</v>
      </c>
      <c r="R1071" s="29" t="str">
        <f>VLOOKUP(A1071,'Hospitalisation Details'!$A$1:$T$2344,20,0)</f>
        <v>R1012</v>
      </c>
    </row>
    <row r="1072" spans="1:18">
      <c r="A1072" t="s">
        <v>1297</v>
      </c>
      <c r="B1072" s="22" t="str">
        <f>VLOOKUP(A1072,'Customer Names'!A1072:$E$2335,4,0)</f>
        <v>Vos</v>
      </c>
      <c r="C1072" s="25">
        <f>VLOOKUP(A1072,'Hospitalisation Details'!$A$1:$T$2344,9,0)</f>
        <v>26591</v>
      </c>
      <c r="D1072" s="26">
        <f>VLOOKUP(A1072,'Hospitalisation Details'!$A$1:$T$2344,10,0)</f>
        <v>50</v>
      </c>
      <c r="E1072" s="26">
        <f>VLOOKUP(A1072,'Hospitalisation Details'!$A$1:$T$2344,11,0)</f>
        <v>2</v>
      </c>
      <c r="F1072" s="28">
        <f>VLOOKUP(A1072,'Medical Examinations'!$A$1:$L$2336,2,0)</f>
        <v>26.22</v>
      </c>
      <c r="G1072" s="28">
        <f>VLOOKUP(A1072,'Medical Examinations'!$A$1:$L$2336,4,0)</f>
        <v>5.83</v>
      </c>
      <c r="H1072" s="30" t="str">
        <f>VLOOKUP(A1072,'Medical Examinations'!$A$1:$L$2336,3,0)</f>
        <v>Overweight</v>
      </c>
      <c r="I1072" s="30" t="str">
        <f>VLOOKUP(A1072,'Medical Examinations'!$A$1:$L$2336,5,0)</f>
        <v>Pre-diabetes</v>
      </c>
      <c r="J1072" s="27" t="str">
        <f>VLOOKUP(A1072,'Medical Examinations'!$A$1:$L$2336,6,0)</f>
        <v>No</v>
      </c>
      <c r="K1072" s="27" t="str">
        <f>VLOOKUP(A1072,'Medical Examinations'!$A$1:$L$2336,7,0)</f>
        <v>No</v>
      </c>
      <c r="L1072" s="27">
        <f>VLOOKUP(A1072,'Medical Examinations'!$A$1:$L$2336,10,0)</f>
        <v>2</v>
      </c>
      <c r="M1072" s="27" t="str">
        <f>VLOOKUP(A1072,'Medical Examinations'!$A$1:$L$2336,12,0)</f>
        <v>No</v>
      </c>
      <c r="N1072" s="27" t="str">
        <f>VLOOKUP(A1072,'Medical Examinations'!$A$1:$L$2336,8,0)</f>
        <v>No</v>
      </c>
      <c r="O1072" s="29">
        <f>VLOOKUP(A1072,'Hospitalisation Details'!$A$1:$T$2344,12,0)</f>
        <v>10493.95</v>
      </c>
      <c r="P1072" s="29" t="str">
        <f>VLOOKUP(A1072,'Hospitalisation Details'!$A$1:$T$2344,15,0)</f>
        <v>tier - 3</v>
      </c>
      <c r="Q1072" s="29" t="str">
        <f>VLOOKUP(A1072,'Hospitalisation Details'!$A$1:$T$2344,18,0)</f>
        <v>tier - 1</v>
      </c>
      <c r="R1072" s="29" t="str">
        <f>VLOOKUP(A1072,'Hospitalisation Details'!$A$1:$T$2344,20,0)</f>
        <v>R1012</v>
      </c>
    </row>
    <row r="1073" spans="1:18">
      <c r="A1073" t="s">
        <v>1296</v>
      </c>
      <c r="B1073" s="22" t="str">
        <f>VLOOKUP(A1073,'Customer Names'!A1073:$E$2335,4,0)</f>
        <v>McLeod</v>
      </c>
      <c r="C1073" s="25">
        <f>VLOOKUP(A1073,'Hospitalisation Details'!$A$1:$T$2344,9,0)</f>
        <v>28723</v>
      </c>
      <c r="D1073" s="26">
        <f>VLOOKUP(A1073,'Hospitalisation Details'!$A$1:$T$2344,10,0)</f>
        <v>44</v>
      </c>
      <c r="E1073" s="26">
        <f>VLOOKUP(A1073,'Hospitalisation Details'!$A$1:$T$2344,11,0)</f>
        <v>2</v>
      </c>
      <c r="F1073" s="28">
        <f>VLOOKUP(A1073,'Medical Examinations'!$A$1:$L$2336,2,0)</f>
        <v>29.99</v>
      </c>
      <c r="G1073" s="28">
        <f>VLOOKUP(A1073,'Medical Examinations'!$A$1:$L$2336,4,0)</f>
        <v>11.85</v>
      </c>
      <c r="H1073" s="30" t="str">
        <f>VLOOKUP(A1073,'Medical Examinations'!$A$1:$L$2336,3,0)</f>
        <v>Overweight</v>
      </c>
      <c r="I1073" s="30" t="str">
        <f>VLOOKUP(A1073,'Medical Examinations'!$A$1:$L$2336,5,0)</f>
        <v>Diabetes</v>
      </c>
      <c r="J1073" s="27" t="str">
        <f>VLOOKUP(A1073,'Medical Examinations'!$A$1:$L$2336,6,0)</f>
        <v>No</v>
      </c>
      <c r="K1073" s="27" t="str">
        <f>VLOOKUP(A1073,'Medical Examinations'!$A$1:$L$2336,7,0)</f>
        <v>No</v>
      </c>
      <c r="L1073" s="27">
        <f>VLOOKUP(A1073,'Medical Examinations'!$A$1:$L$2336,10,0)</f>
        <v>0</v>
      </c>
      <c r="M1073" s="27" t="str">
        <f>VLOOKUP(A1073,'Medical Examinations'!$A$1:$L$2336,12,0)</f>
        <v>No</v>
      </c>
      <c r="N1073" s="27" t="str">
        <f>VLOOKUP(A1073,'Medical Examinations'!$A$1:$L$2336,8,0)</f>
        <v>No</v>
      </c>
      <c r="O1073" s="29">
        <f>VLOOKUP(A1073,'Hospitalisation Details'!$A$1:$T$2344,12,0)</f>
        <v>10486.55</v>
      </c>
      <c r="P1073" s="29" t="str">
        <f>VLOOKUP(A1073,'Hospitalisation Details'!$A$1:$T$2344,15,0)</f>
        <v>tier - 3</v>
      </c>
      <c r="Q1073" s="29" t="str">
        <f>VLOOKUP(A1073,'Hospitalisation Details'!$A$1:$T$2344,18,0)</f>
        <v>tier - 3</v>
      </c>
      <c r="R1073" s="29" t="str">
        <f>VLOOKUP(A1073,'Hospitalisation Details'!$A$1:$T$2344,20,0)</f>
        <v>R1025</v>
      </c>
    </row>
    <row r="1074" spans="1:18">
      <c r="A1074" t="s">
        <v>1295</v>
      </c>
      <c r="B1074" s="22" t="str">
        <f>VLOOKUP(A1074,'Customer Names'!A1074:$E$2335,4,0)</f>
        <v>Balcom</v>
      </c>
      <c r="C1074" s="25">
        <f>VLOOKUP(A1074,'Hospitalisation Details'!$A$1:$T$2344,9,0)</f>
        <v>31956</v>
      </c>
      <c r="D1074" s="26">
        <f>VLOOKUP(A1074,'Hospitalisation Details'!$A$1:$T$2344,10,0)</f>
        <v>35</v>
      </c>
      <c r="E1074" s="26">
        <f>VLOOKUP(A1074,'Hospitalisation Details'!$A$1:$T$2344,11,0)</f>
        <v>3</v>
      </c>
      <c r="F1074" s="28">
        <f>VLOOKUP(A1074,'Medical Examinations'!$A$1:$L$2336,2,0)</f>
        <v>36.380000000000003</v>
      </c>
      <c r="G1074" s="28">
        <f>VLOOKUP(A1074,'Medical Examinations'!$A$1:$L$2336,4,0)</f>
        <v>5.98</v>
      </c>
      <c r="H1074" s="30" t="str">
        <f>VLOOKUP(A1074,'Medical Examinations'!$A$1:$L$2336,3,0)</f>
        <v>Obesity</v>
      </c>
      <c r="I1074" s="30" t="str">
        <f>VLOOKUP(A1074,'Medical Examinations'!$A$1:$L$2336,5,0)</f>
        <v>Pre-diabetes</v>
      </c>
      <c r="J1074" s="27" t="str">
        <f>VLOOKUP(A1074,'Medical Examinations'!$A$1:$L$2336,6,0)</f>
        <v>No</v>
      </c>
      <c r="K1074" s="27" t="str">
        <f>VLOOKUP(A1074,'Medical Examinations'!$A$1:$L$2336,7,0)</f>
        <v>No</v>
      </c>
      <c r="L1074" s="27">
        <f>VLOOKUP(A1074,'Medical Examinations'!$A$1:$L$2336,10,0)</f>
        <v>1</v>
      </c>
      <c r="M1074" s="27" t="str">
        <f>VLOOKUP(A1074,'Medical Examinations'!$A$1:$L$2336,12,0)</f>
        <v>No</v>
      </c>
      <c r="N1074" s="27" t="str">
        <f>VLOOKUP(A1074,'Medical Examinations'!$A$1:$L$2336,8,0)</f>
        <v>No</v>
      </c>
      <c r="O1074" s="29">
        <f>VLOOKUP(A1074,'Hospitalisation Details'!$A$1:$T$2344,12,0)</f>
        <v>10464.83</v>
      </c>
      <c r="P1074" s="29" t="str">
        <f>VLOOKUP(A1074,'Hospitalisation Details'!$A$1:$T$2344,15,0)</f>
        <v>tier - 3</v>
      </c>
      <c r="Q1074" s="29" t="str">
        <f>VLOOKUP(A1074,'Hospitalisation Details'!$A$1:$T$2344,18,0)</f>
        <v>tier - 1</v>
      </c>
      <c r="R1074" s="29" t="str">
        <f>VLOOKUP(A1074,'Hospitalisation Details'!$A$1:$T$2344,20,0)</f>
        <v>R1012</v>
      </c>
    </row>
    <row r="1075" spans="1:18">
      <c r="A1075" t="s">
        <v>1294</v>
      </c>
      <c r="B1075" s="22" t="str">
        <f>VLOOKUP(A1075,'Customer Names'!A1075:$E$2335,4,0)</f>
        <v>Dirth</v>
      </c>
      <c r="C1075" s="25">
        <f>VLOOKUP(A1075,'Hospitalisation Details'!$A$1:$T$2344,9,0)</f>
        <v>25468</v>
      </c>
      <c r="D1075" s="26">
        <f>VLOOKUP(A1075,'Hospitalisation Details'!$A$1:$T$2344,10,0)</f>
        <v>53</v>
      </c>
      <c r="E1075" s="26">
        <f>VLOOKUP(A1075,'Hospitalisation Details'!$A$1:$T$2344,11,0)</f>
        <v>1</v>
      </c>
      <c r="F1075" s="28">
        <f>VLOOKUP(A1075,'Medical Examinations'!$A$1:$L$2336,2,0)</f>
        <v>31.16</v>
      </c>
      <c r="G1075" s="28">
        <f>VLOOKUP(A1075,'Medical Examinations'!$A$1:$L$2336,4,0)</f>
        <v>4.26</v>
      </c>
      <c r="H1075" s="30" t="str">
        <f>VLOOKUP(A1075,'Medical Examinations'!$A$1:$L$2336,3,0)</f>
        <v>Obesity</v>
      </c>
      <c r="I1075" s="30" t="str">
        <f>VLOOKUP(A1075,'Medical Examinations'!$A$1:$L$2336,5,0)</f>
        <v>Normal</v>
      </c>
      <c r="J1075" s="27" t="str">
        <f>VLOOKUP(A1075,'Medical Examinations'!$A$1:$L$2336,6,0)</f>
        <v>yes</v>
      </c>
      <c r="K1075" s="27" t="str">
        <f>VLOOKUP(A1075,'Medical Examinations'!$A$1:$L$2336,7,0)</f>
        <v>No</v>
      </c>
      <c r="L1075" s="27">
        <f>VLOOKUP(A1075,'Medical Examinations'!$A$1:$L$2336,10,0)</f>
        <v>1</v>
      </c>
      <c r="M1075" s="27" t="str">
        <f>VLOOKUP(A1075,'Medical Examinations'!$A$1:$L$2336,12,0)</f>
        <v>No</v>
      </c>
      <c r="N1075" s="27" t="str">
        <f>VLOOKUP(A1075,'Medical Examinations'!$A$1:$L$2336,8,0)</f>
        <v>Yes</v>
      </c>
      <c r="O1075" s="29">
        <f>VLOOKUP(A1075,'Hospitalisation Details'!$A$1:$T$2344,12,0)</f>
        <v>10461.98</v>
      </c>
      <c r="P1075" s="29" t="str">
        <f>VLOOKUP(A1075,'Hospitalisation Details'!$A$1:$T$2344,15,0)</f>
        <v>tier - 3</v>
      </c>
      <c r="Q1075" s="29" t="str">
        <f>VLOOKUP(A1075,'Hospitalisation Details'!$A$1:$T$2344,18,0)</f>
        <v>tier - 1</v>
      </c>
      <c r="R1075" s="29" t="str">
        <f>VLOOKUP(A1075,'Hospitalisation Details'!$A$1:$T$2344,20,0)</f>
        <v>R1012</v>
      </c>
    </row>
    <row r="1076" spans="1:18">
      <c r="A1076" t="s">
        <v>1293</v>
      </c>
      <c r="B1076" s="22" t="str">
        <f>VLOOKUP(A1076,'Customer Names'!A1076:$E$2335,4,0)</f>
        <v>Inglish</v>
      </c>
      <c r="C1076" s="25">
        <f>VLOOKUP(A1076,'Hospitalisation Details'!$A$1:$T$2344,9,0)</f>
        <v>23585</v>
      </c>
      <c r="D1076" s="26">
        <f>VLOOKUP(A1076,'Hospitalisation Details'!$A$1:$T$2344,10,0)</f>
        <v>58</v>
      </c>
      <c r="E1076" s="26">
        <f>VLOOKUP(A1076,'Hospitalisation Details'!$A$1:$T$2344,11,0)</f>
        <v>0</v>
      </c>
      <c r="F1076" s="28">
        <f>VLOOKUP(A1076,'Medical Examinations'!$A$1:$L$2336,2,0)</f>
        <v>25.55</v>
      </c>
      <c r="G1076" s="28">
        <f>VLOOKUP(A1076,'Medical Examinations'!$A$1:$L$2336,4,0)</f>
        <v>4.96</v>
      </c>
      <c r="H1076" s="30" t="str">
        <f>VLOOKUP(A1076,'Medical Examinations'!$A$1:$L$2336,3,0)</f>
        <v>Overweight</v>
      </c>
      <c r="I1076" s="30" t="str">
        <f>VLOOKUP(A1076,'Medical Examinations'!$A$1:$L$2336,5,0)</f>
        <v>Normal</v>
      </c>
      <c r="J1076" s="27" t="str">
        <f>VLOOKUP(A1076,'Medical Examinations'!$A$1:$L$2336,6,0)</f>
        <v>yes</v>
      </c>
      <c r="K1076" s="27" t="str">
        <f>VLOOKUP(A1076,'Medical Examinations'!$A$1:$L$2336,7,0)</f>
        <v>No</v>
      </c>
      <c r="L1076" s="27">
        <f>VLOOKUP(A1076,'Medical Examinations'!$A$1:$L$2336,10,0)</f>
        <v>1</v>
      </c>
      <c r="M1076" s="27" t="str">
        <f>VLOOKUP(A1076,'Medical Examinations'!$A$1:$L$2336,12,0)</f>
        <v>No</v>
      </c>
      <c r="N1076" s="27" t="str">
        <f>VLOOKUP(A1076,'Medical Examinations'!$A$1:$L$2336,8,0)</f>
        <v>No</v>
      </c>
      <c r="O1076" s="29">
        <f>VLOOKUP(A1076,'Hospitalisation Details'!$A$1:$T$2344,12,0)</f>
        <v>10459.19</v>
      </c>
      <c r="P1076" s="29" t="str">
        <f>VLOOKUP(A1076,'Hospitalisation Details'!$A$1:$T$2344,15,0)</f>
        <v>tier - 3</v>
      </c>
      <c r="Q1076" s="29" t="str">
        <f>VLOOKUP(A1076,'Hospitalisation Details'!$A$1:$T$2344,18,0)</f>
        <v>tier - 1</v>
      </c>
      <c r="R1076" s="29" t="str">
        <f>VLOOKUP(A1076,'Hospitalisation Details'!$A$1:$T$2344,20,0)</f>
        <v>R1013</v>
      </c>
    </row>
    <row r="1077" spans="1:18">
      <c r="A1077" t="s">
        <v>1292</v>
      </c>
      <c r="B1077" s="22" t="str">
        <f>VLOOKUP(A1077,'Customer Names'!A1077:$E$2335,4,0)</f>
        <v>Matthews</v>
      </c>
      <c r="C1077" s="25">
        <f>VLOOKUP(A1077,'Hospitalisation Details'!$A$1:$T$2344,9,0)</f>
        <v>27975</v>
      </c>
      <c r="D1077" s="26">
        <f>VLOOKUP(A1077,'Hospitalisation Details'!$A$1:$T$2344,10,0)</f>
        <v>46</v>
      </c>
      <c r="E1077" s="26">
        <f>VLOOKUP(A1077,'Hospitalisation Details'!$A$1:$T$2344,11,0)</f>
        <v>2</v>
      </c>
      <c r="F1077" s="28">
        <f>VLOOKUP(A1077,'Medical Examinations'!$A$1:$L$2336,2,0)</f>
        <v>28.77</v>
      </c>
      <c r="G1077" s="28">
        <f>VLOOKUP(A1077,'Medical Examinations'!$A$1:$L$2336,4,0)</f>
        <v>4</v>
      </c>
      <c r="H1077" s="30" t="str">
        <f>VLOOKUP(A1077,'Medical Examinations'!$A$1:$L$2336,3,0)</f>
        <v>Overweight</v>
      </c>
      <c r="I1077" s="30" t="str">
        <f>VLOOKUP(A1077,'Medical Examinations'!$A$1:$L$2336,5,0)</f>
        <v>Normal</v>
      </c>
      <c r="J1077" s="27" t="str">
        <f>VLOOKUP(A1077,'Medical Examinations'!$A$1:$L$2336,6,0)</f>
        <v>yes</v>
      </c>
      <c r="K1077" s="27" t="str">
        <f>VLOOKUP(A1077,'Medical Examinations'!$A$1:$L$2336,7,0)</f>
        <v>No</v>
      </c>
      <c r="L1077" s="27">
        <f>VLOOKUP(A1077,'Medical Examinations'!$A$1:$L$2336,10,0)</f>
        <v>0</v>
      </c>
      <c r="M1077" s="27" t="str">
        <f>VLOOKUP(A1077,'Medical Examinations'!$A$1:$L$2336,12,0)</f>
        <v>No</v>
      </c>
      <c r="N1077" s="27" t="str">
        <f>VLOOKUP(A1077,'Medical Examinations'!$A$1:$L$2336,8,0)</f>
        <v>No</v>
      </c>
      <c r="O1077" s="29">
        <f>VLOOKUP(A1077,'Hospitalisation Details'!$A$1:$T$2344,12,0)</f>
        <v>10455.14</v>
      </c>
      <c r="P1077" s="29" t="str">
        <f>VLOOKUP(A1077,'Hospitalisation Details'!$A$1:$T$2344,15,0)</f>
        <v>tier - 3</v>
      </c>
      <c r="Q1077" s="29" t="str">
        <f>VLOOKUP(A1077,'Hospitalisation Details'!$A$1:$T$2344,18,0)</f>
        <v>tier - 2</v>
      </c>
      <c r="R1077" s="29" t="str">
        <f>VLOOKUP(A1077,'Hospitalisation Details'!$A$1:$T$2344,20,0)</f>
        <v>R1021</v>
      </c>
    </row>
    <row r="1078" spans="1:18">
      <c r="A1078" t="s">
        <v>1291</v>
      </c>
      <c r="B1078" s="22" t="str">
        <f>VLOOKUP(A1078,'Customer Names'!A1078:$E$2335,4,0)</f>
        <v>Massa-Musiak</v>
      </c>
      <c r="C1078" s="25">
        <f>VLOOKUP(A1078,'Hospitalisation Details'!$A$1:$T$2344,9,0)</f>
        <v>23664</v>
      </c>
      <c r="D1078" s="26">
        <f>VLOOKUP(A1078,'Hospitalisation Details'!$A$1:$T$2344,10,0)</f>
        <v>58</v>
      </c>
      <c r="E1078" s="26">
        <f>VLOOKUP(A1078,'Hospitalisation Details'!$A$1:$T$2344,11,0)</f>
        <v>0</v>
      </c>
      <c r="F1078" s="28">
        <f>VLOOKUP(A1078,'Medical Examinations'!$A$1:$L$2336,2,0)</f>
        <v>23.14</v>
      </c>
      <c r="G1078" s="28">
        <f>VLOOKUP(A1078,'Medical Examinations'!$A$1:$L$2336,4,0)</f>
        <v>4.1500000000000004</v>
      </c>
      <c r="H1078" s="30" t="str">
        <f>VLOOKUP(A1078,'Medical Examinations'!$A$1:$L$2336,3,0)</f>
        <v>Normal weight</v>
      </c>
      <c r="I1078" s="30" t="str">
        <f>VLOOKUP(A1078,'Medical Examinations'!$A$1:$L$2336,5,0)</f>
        <v>Normal</v>
      </c>
      <c r="J1078" s="27" t="str">
        <f>VLOOKUP(A1078,'Medical Examinations'!$A$1:$L$2336,6,0)</f>
        <v>yes</v>
      </c>
      <c r="K1078" s="27" t="str">
        <f>VLOOKUP(A1078,'Medical Examinations'!$A$1:$L$2336,7,0)</f>
        <v>No</v>
      </c>
      <c r="L1078" s="27">
        <f>VLOOKUP(A1078,'Medical Examinations'!$A$1:$L$2336,10,0)</f>
        <v>1</v>
      </c>
      <c r="M1078" s="27" t="str">
        <f>VLOOKUP(A1078,'Medical Examinations'!$A$1:$L$2336,12,0)</f>
        <v>No</v>
      </c>
      <c r="N1078" s="27" t="str">
        <f>VLOOKUP(A1078,'Medical Examinations'!$A$1:$L$2336,8,0)</f>
        <v>No</v>
      </c>
      <c r="O1078" s="29">
        <f>VLOOKUP(A1078,'Hospitalisation Details'!$A$1:$T$2344,12,0)</f>
        <v>10455.1</v>
      </c>
      <c r="P1078" s="29" t="str">
        <f>VLOOKUP(A1078,'Hospitalisation Details'!$A$1:$T$2344,15,0)</f>
        <v>tier - 3</v>
      </c>
      <c r="Q1078" s="29" t="str">
        <f>VLOOKUP(A1078,'Hospitalisation Details'!$A$1:$T$2344,18,0)</f>
        <v>tier - 1</v>
      </c>
      <c r="R1078" s="29" t="str">
        <f>VLOOKUP(A1078,'Hospitalisation Details'!$A$1:$T$2344,20,0)</f>
        <v>R1012</v>
      </c>
    </row>
    <row r="1079" spans="1:18">
      <c r="A1079" t="s">
        <v>1290</v>
      </c>
      <c r="B1079" s="22" t="str">
        <f>VLOOKUP(A1079,'Customer Names'!A1079:$E$2335,4,0)</f>
        <v>Bailey</v>
      </c>
      <c r="C1079" s="25">
        <f>VLOOKUP(A1079,'Hospitalisation Details'!$A$1:$T$2344,9,0)</f>
        <v>25150</v>
      </c>
      <c r="D1079" s="26">
        <f>VLOOKUP(A1079,'Hospitalisation Details'!$A$1:$T$2344,10,0)</f>
        <v>54</v>
      </c>
      <c r="E1079" s="26">
        <f>VLOOKUP(A1079,'Hospitalisation Details'!$A$1:$T$2344,11,0)</f>
        <v>1</v>
      </c>
      <c r="F1079" s="28">
        <f>VLOOKUP(A1079,'Medical Examinations'!$A$1:$L$2336,2,0)</f>
        <v>39.6</v>
      </c>
      <c r="G1079" s="28">
        <f>VLOOKUP(A1079,'Medical Examinations'!$A$1:$L$2336,4,0)</f>
        <v>11.36</v>
      </c>
      <c r="H1079" s="30" t="str">
        <f>VLOOKUP(A1079,'Medical Examinations'!$A$1:$L$2336,3,0)</f>
        <v>Obesity</v>
      </c>
      <c r="I1079" s="30" t="str">
        <f>VLOOKUP(A1079,'Medical Examinations'!$A$1:$L$2336,5,0)</f>
        <v>Diabetes</v>
      </c>
      <c r="J1079" s="27" t="str">
        <f>VLOOKUP(A1079,'Medical Examinations'!$A$1:$L$2336,6,0)</f>
        <v>No</v>
      </c>
      <c r="K1079" s="27" t="str">
        <f>VLOOKUP(A1079,'Medical Examinations'!$A$1:$L$2336,7,0)</f>
        <v>No</v>
      </c>
      <c r="L1079" s="27">
        <f>VLOOKUP(A1079,'Medical Examinations'!$A$1:$L$2336,10,0)</f>
        <v>0</v>
      </c>
      <c r="M1079" s="27" t="str">
        <f>VLOOKUP(A1079,'Medical Examinations'!$A$1:$L$2336,12,0)</f>
        <v>No</v>
      </c>
      <c r="N1079" s="27" t="str">
        <f>VLOOKUP(A1079,'Medical Examinations'!$A$1:$L$2336,8,0)</f>
        <v>No</v>
      </c>
      <c r="O1079" s="29">
        <f>VLOOKUP(A1079,'Hospitalisation Details'!$A$1:$T$2344,12,0)</f>
        <v>10450.549999999999</v>
      </c>
      <c r="P1079" s="29" t="str">
        <f>VLOOKUP(A1079,'Hospitalisation Details'!$A$1:$T$2344,15,0)</f>
        <v>tier - 3</v>
      </c>
      <c r="Q1079" s="29" t="str">
        <f>VLOOKUP(A1079,'Hospitalisation Details'!$A$1:$T$2344,18,0)</f>
        <v>tier - 1</v>
      </c>
      <c r="R1079" s="29" t="str">
        <f>VLOOKUP(A1079,'Hospitalisation Details'!$A$1:$T$2344,20,0)</f>
        <v>R1011</v>
      </c>
    </row>
    <row r="1080" spans="1:18">
      <c r="A1080" t="s">
        <v>1289</v>
      </c>
      <c r="B1080" s="22" t="str">
        <f>VLOOKUP(A1080,'Customer Names'!A1080:$E$2335,4,0)</f>
        <v>Jacoby</v>
      </c>
      <c r="C1080" s="25">
        <f>VLOOKUP(A1080,'Hospitalisation Details'!$A$1:$T$2344,9,0)</f>
        <v>25079</v>
      </c>
      <c r="D1080" s="26">
        <f>VLOOKUP(A1080,'Hospitalisation Details'!$A$1:$T$2344,10,0)</f>
        <v>54</v>
      </c>
      <c r="E1080" s="26">
        <f>VLOOKUP(A1080,'Hospitalisation Details'!$A$1:$T$2344,11,0)</f>
        <v>1</v>
      </c>
      <c r="F1080" s="28">
        <f>VLOOKUP(A1080,'Medical Examinations'!$A$1:$L$2336,2,0)</f>
        <v>29.2</v>
      </c>
      <c r="G1080" s="28">
        <f>VLOOKUP(A1080,'Medical Examinations'!$A$1:$L$2336,4,0)</f>
        <v>7.53</v>
      </c>
      <c r="H1080" s="30" t="str">
        <f>VLOOKUP(A1080,'Medical Examinations'!$A$1:$L$2336,3,0)</f>
        <v>Overweight</v>
      </c>
      <c r="I1080" s="30" t="str">
        <f>VLOOKUP(A1080,'Medical Examinations'!$A$1:$L$2336,5,0)</f>
        <v>Diabetes</v>
      </c>
      <c r="J1080" s="27" t="str">
        <f>VLOOKUP(A1080,'Medical Examinations'!$A$1:$L$2336,6,0)</f>
        <v>No</v>
      </c>
      <c r="K1080" s="27" t="str">
        <f>VLOOKUP(A1080,'Medical Examinations'!$A$1:$L$2336,7,0)</f>
        <v>No</v>
      </c>
      <c r="L1080" s="27">
        <f>VLOOKUP(A1080,'Medical Examinations'!$A$1:$L$2336,10,0)</f>
        <v>0</v>
      </c>
      <c r="M1080" s="27" t="str">
        <f>VLOOKUP(A1080,'Medical Examinations'!$A$1:$L$2336,12,0)</f>
        <v>No</v>
      </c>
      <c r="N1080" s="27" t="str">
        <f>VLOOKUP(A1080,'Medical Examinations'!$A$1:$L$2336,8,0)</f>
        <v>No</v>
      </c>
      <c r="O1080" s="29">
        <f>VLOOKUP(A1080,'Hospitalisation Details'!$A$1:$T$2344,12,0)</f>
        <v>10436.1</v>
      </c>
      <c r="P1080" s="29" t="str">
        <f>VLOOKUP(A1080,'Hospitalisation Details'!$A$1:$T$2344,15,0)</f>
        <v>tier - 3</v>
      </c>
      <c r="Q1080" s="29" t="str">
        <f>VLOOKUP(A1080,'Hospitalisation Details'!$A$1:$T$2344,18,0)</f>
        <v>tier - 3</v>
      </c>
      <c r="R1080" s="29" t="str">
        <f>VLOOKUP(A1080,'Hospitalisation Details'!$A$1:$T$2344,20,0)</f>
        <v>R1011</v>
      </c>
    </row>
    <row r="1081" spans="1:18">
      <c r="A1081" t="s">
        <v>1288</v>
      </c>
      <c r="B1081" s="22" t="str">
        <f>VLOOKUP(A1081,'Customer Names'!A1081:$E$2335,4,0)</f>
        <v>Crimmings</v>
      </c>
      <c r="C1081" s="25">
        <f>VLOOKUP(A1081,'Hospitalisation Details'!$A$1:$T$2344,9,0)</f>
        <v>25073</v>
      </c>
      <c r="D1081" s="26">
        <f>VLOOKUP(A1081,'Hospitalisation Details'!$A$1:$T$2344,10,0)</f>
        <v>54</v>
      </c>
      <c r="E1081" s="26">
        <f>VLOOKUP(A1081,'Hospitalisation Details'!$A$1:$T$2344,11,0)</f>
        <v>0</v>
      </c>
      <c r="F1081" s="28">
        <f>VLOOKUP(A1081,'Medical Examinations'!$A$1:$L$2336,2,0)</f>
        <v>32.774999999999999</v>
      </c>
      <c r="G1081" s="28">
        <f>VLOOKUP(A1081,'Medical Examinations'!$A$1:$L$2336,4,0)</f>
        <v>7.95</v>
      </c>
      <c r="H1081" s="30" t="str">
        <f>VLOOKUP(A1081,'Medical Examinations'!$A$1:$L$2336,3,0)</f>
        <v>Obesity</v>
      </c>
      <c r="I1081" s="30" t="str">
        <f>VLOOKUP(A1081,'Medical Examinations'!$A$1:$L$2336,5,0)</f>
        <v>Diabetes</v>
      </c>
      <c r="J1081" s="27" t="str">
        <f>VLOOKUP(A1081,'Medical Examinations'!$A$1:$L$2336,6,0)</f>
        <v>No</v>
      </c>
      <c r="K1081" s="27" t="str">
        <f>VLOOKUP(A1081,'Medical Examinations'!$A$1:$L$2336,7,0)</f>
        <v>No</v>
      </c>
      <c r="L1081" s="27">
        <f>VLOOKUP(A1081,'Medical Examinations'!$A$1:$L$2336,10,0)</f>
        <v>0</v>
      </c>
      <c r="M1081" s="27" t="str">
        <f>VLOOKUP(A1081,'Medical Examinations'!$A$1:$L$2336,12,0)</f>
        <v>No</v>
      </c>
      <c r="N1081" s="27" t="str">
        <f>VLOOKUP(A1081,'Medical Examinations'!$A$1:$L$2336,8,0)</f>
        <v>No</v>
      </c>
      <c r="O1081" s="29">
        <f>VLOOKUP(A1081,'Hospitalisation Details'!$A$1:$T$2344,12,0)</f>
        <v>10435.07</v>
      </c>
      <c r="P1081" s="29" t="str">
        <f>VLOOKUP(A1081,'Hospitalisation Details'!$A$1:$T$2344,15,0)</f>
        <v>tier - 3</v>
      </c>
      <c r="Q1081" s="29" t="str">
        <f>VLOOKUP(A1081,'Hospitalisation Details'!$A$1:$T$2344,18,0)</f>
        <v>tier - 1</v>
      </c>
      <c r="R1081" s="29" t="str">
        <f>VLOOKUP(A1081,'Hospitalisation Details'!$A$1:$T$2344,20,0)</f>
        <v>R1016</v>
      </c>
    </row>
    <row r="1082" spans="1:18">
      <c r="A1082" t="s">
        <v>1287</v>
      </c>
      <c r="B1082" s="22" t="str">
        <f>VLOOKUP(A1082,'Customer Names'!A1082:$E$2335,4,0)</f>
        <v>Crane</v>
      </c>
      <c r="C1082" s="25">
        <f>VLOOKUP(A1082,'Hospitalisation Details'!$A$1:$T$2344,9,0)</f>
        <v>25199</v>
      </c>
      <c r="D1082" s="26">
        <f>VLOOKUP(A1082,'Hospitalisation Details'!$A$1:$T$2344,10,0)</f>
        <v>54</v>
      </c>
      <c r="E1082" s="26">
        <f>VLOOKUP(A1082,'Hospitalisation Details'!$A$1:$T$2344,11,0)</f>
        <v>0</v>
      </c>
      <c r="F1082" s="28">
        <f>VLOOKUP(A1082,'Medical Examinations'!$A$1:$L$2336,2,0)</f>
        <v>24.035</v>
      </c>
      <c r="G1082" s="28">
        <f>VLOOKUP(A1082,'Medical Examinations'!$A$1:$L$2336,4,0)</f>
        <v>8.5</v>
      </c>
      <c r="H1082" s="30" t="str">
        <f>VLOOKUP(A1082,'Medical Examinations'!$A$1:$L$2336,3,0)</f>
        <v>Normal weight</v>
      </c>
      <c r="I1082" s="30" t="str">
        <f>VLOOKUP(A1082,'Medical Examinations'!$A$1:$L$2336,5,0)</f>
        <v>Diabetes</v>
      </c>
      <c r="J1082" s="27" t="str">
        <f>VLOOKUP(A1082,'Medical Examinations'!$A$1:$L$2336,6,0)</f>
        <v>No</v>
      </c>
      <c r="K1082" s="27" t="str">
        <f>VLOOKUP(A1082,'Medical Examinations'!$A$1:$L$2336,7,0)</f>
        <v>No</v>
      </c>
      <c r="L1082" s="27">
        <f>VLOOKUP(A1082,'Medical Examinations'!$A$1:$L$2336,10,0)</f>
        <v>0</v>
      </c>
      <c r="M1082" s="27" t="str">
        <f>VLOOKUP(A1082,'Medical Examinations'!$A$1:$L$2336,12,0)</f>
        <v>No</v>
      </c>
      <c r="N1082" s="27" t="str">
        <f>VLOOKUP(A1082,'Medical Examinations'!$A$1:$L$2336,8,0)</f>
        <v>No</v>
      </c>
      <c r="O1082" s="29">
        <f>VLOOKUP(A1082,'Hospitalisation Details'!$A$1:$T$2344,12,0)</f>
        <v>10422.92</v>
      </c>
      <c r="P1082" s="29" t="str">
        <f>VLOOKUP(A1082,'Hospitalisation Details'!$A$1:$T$2344,15,0)</f>
        <v>tier - 3</v>
      </c>
      <c r="Q1082" s="29" t="str">
        <f>VLOOKUP(A1082,'Hospitalisation Details'!$A$1:$T$2344,18,0)</f>
        <v>tier - 1</v>
      </c>
      <c r="R1082" s="29" t="str">
        <f>VLOOKUP(A1082,'Hospitalisation Details'!$A$1:$T$2344,20,0)</f>
        <v>R1017</v>
      </c>
    </row>
    <row r="1083" spans="1:18">
      <c r="A1083" t="s">
        <v>1286</v>
      </c>
      <c r="B1083" s="22" t="str">
        <f>VLOOKUP(A1083,'Customer Names'!A1083:$E$2335,4,0)</f>
        <v>Swartzfager</v>
      </c>
      <c r="C1083" s="25">
        <f>VLOOKUP(A1083,'Hospitalisation Details'!$A$1:$T$2344,9,0)</f>
        <v>29184</v>
      </c>
      <c r="D1083" s="26">
        <f>VLOOKUP(A1083,'Hospitalisation Details'!$A$1:$T$2344,10,0)</f>
        <v>43</v>
      </c>
      <c r="E1083" s="26">
        <f>VLOOKUP(A1083,'Hospitalisation Details'!$A$1:$T$2344,11,0)</f>
        <v>2</v>
      </c>
      <c r="F1083" s="28">
        <f>VLOOKUP(A1083,'Medical Examinations'!$A$1:$L$2336,2,0)</f>
        <v>30.55</v>
      </c>
      <c r="G1083" s="28">
        <f>VLOOKUP(A1083,'Medical Examinations'!$A$1:$L$2336,4,0)</f>
        <v>5.89</v>
      </c>
      <c r="H1083" s="30" t="str">
        <f>VLOOKUP(A1083,'Medical Examinations'!$A$1:$L$2336,3,0)</f>
        <v>Obesity</v>
      </c>
      <c r="I1083" s="30" t="str">
        <f>VLOOKUP(A1083,'Medical Examinations'!$A$1:$L$2336,5,0)</f>
        <v>Pre-diabetes</v>
      </c>
      <c r="J1083" s="27" t="str">
        <f>VLOOKUP(A1083,'Medical Examinations'!$A$1:$L$2336,6,0)</f>
        <v>No</v>
      </c>
      <c r="K1083" s="27" t="str">
        <f>VLOOKUP(A1083,'Medical Examinations'!$A$1:$L$2336,7,0)</f>
        <v>No</v>
      </c>
      <c r="L1083" s="27">
        <f>VLOOKUP(A1083,'Medical Examinations'!$A$1:$L$2336,10,0)</f>
        <v>1</v>
      </c>
      <c r="M1083" s="27" t="str">
        <f>VLOOKUP(A1083,'Medical Examinations'!$A$1:$L$2336,12,0)</f>
        <v>No</v>
      </c>
      <c r="N1083" s="27" t="str">
        <f>VLOOKUP(A1083,'Medical Examinations'!$A$1:$L$2336,8,0)</f>
        <v>Yes</v>
      </c>
      <c r="O1083" s="29">
        <f>VLOOKUP(A1083,'Hospitalisation Details'!$A$1:$T$2344,12,0)</f>
        <v>10419.65</v>
      </c>
      <c r="P1083" s="29" t="str">
        <f>VLOOKUP(A1083,'Hospitalisation Details'!$A$1:$T$2344,15,0)</f>
        <v>tier - 3</v>
      </c>
      <c r="Q1083" s="29" t="str">
        <f>VLOOKUP(A1083,'Hospitalisation Details'!$A$1:$T$2344,18,0)</f>
        <v>tier - 2</v>
      </c>
      <c r="R1083" s="29" t="str">
        <f>VLOOKUP(A1083,'Hospitalisation Details'!$A$1:$T$2344,20,0)</f>
        <v>R1025</v>
      </c>
    </row>
    <row r="1084" spans="1:18">
      <c r="A1084" t="s">
        <v>1285</v>
      </c>
      <c r="B1084" s="22" t="str">
        <f>VLOOKUP(A1084,'Customer Names'!A1084:$E$2335,4,0)</f>
        <v>Clevenger</v>
      </c>
      <c r="C1084" s="25">
        <f>VLOOKUP(A1084,'Hospitalisation Details'!$A$1:$T$2344,9,0)</f>
        <v>26948</v>
      </c>
      <c r="D1084" s="26">
        <f>VLOOKUP(A1084,'Hospitalisation Details'!$A$1:$T$2344,10,0)</f>
        <v>49</v>
      </c>
      <c r="E1084" s="26">
        <f>VLOOKUP(A1084,'Hospitalisation Details'!$A$1:$T$2344,11,0)</f>
        <v>0</v>
      </c>
      <c r="F1084" s="28">
        <f>VLOOKUP(A1084,'Medical Examinations'!$A$1:$L$2336,2,0)</f>
        <v>28.81</v>
      </c>
      <c r="G1084" s="28">
        <f>VLOOKUP(A1084,'Medical Examinations'!$A$1:$L$2336,4,0)</f>
        <v>8.76</v>
      </c>
      <c r="H1084" s="30" t="str">
        <f>VLOOKUP(A1084,'Medical Examinations'!$A$1:$L$2336,3,0)</f>
        <v>Overweight</v>
      </c>
      <c r="I1084" s="30" t="str">
        <f>VLOOKUP(A1084,'Medical Examinations'!$A$1:$L$2336,5,0)</f>
        <v>Diabetes</v>
      </c>
      <c r="J1084" s="27" t="str">
        <f>VLOOKUP(A1084,'Medical Examinations'!$A$1:$L$2336,6,0)</f>
        <v>No</v>
      </c>
      <c r="K1084" s="27" t="str">
        <f>VLOOKUP(A1084,'Medical Examinations'!$A$1:$L$2336,7,0)</f>
        <v>No</v>
      </c>
      <c r="L1084" s="27">
        <f>VLOOKUP(A1084,'Medical Examinations'!$A$1:$L$2336,10,0)</f>
        <v>2</v>
      </c>
      <c r="M1084" s="27" t="str">
        <f>VLOOKUP(A1084,'Medical Examinations'!$A$1:$L$2336,12,0)</f>
        <v>No</v>
      </c>
      <c r="N1084" s="27" t="str">
        <f>VLOOKUP(A1084,'Medical Examinations'!$A$1:$L$2336,8,0)</f>
        <v>No</v>
      </c>
      <c r="O1084" s="29">
        <f>VLOOKUP(A1084,'Hospitalisation Details'!$A$1:$T$2344,12,0)</f>
        <v>10419.59</v>
      </c>
      <c r="P1084" s="29" t="str">
        <f>VLOOKUP(A1084,'Hospitalisation Details'!$A$1:$T$2344,15,0)</f>
        <v>tier - 3</v>
      </c>
      <c r="Q1084" s="29" t="str">
        <f>VLOOKUP(A1084,'Hospitalisation Details'!$A$1:$T$2344,18,0)</f>
        <v>tier - 2</v>
      </c>
      <c r="R1084" s="29" t="str">
        <f>VLOOKUP(A1084,'Hospitalisation Details'!$A$1:$T$2344,20,0)</f>
        <v>R1025</v>
      </c>
    </row>
    <row r="1085" spans="1:18">
      <c r="A1085" t="s">
        <v>1284</v>
      </c>
      <c r="B1085" s="22" t="str">
        <f>VLOOKUP(A1085,'Customer Names'!A1085:$E$2335,4,0)</f>
        <v>Reichardt</v>
      </c>
      <c r="C1085" s="25">
        <f>VLOOKUP(A1085,'Hospitalisation Details'!$A$1:$T$2344,9,0)</f>
        <v>29518</v>
      </c>
      <c r="D1085" s="26">
        <f>VLOOKUP(A1085,'Hospitalisation Details'!$A$1:$T$2344,10,0)</f>
        <v>42</v>
      </c>
      <c r="E1085" s="26">
        <f>VLOOKUP(A1085,'Hospitalisation Details'!$A$1:$T$2344,11,0)</f>
        <v>2</v>
      </c>
      <c r="F1085" s="28">
        <f>VLOOKUP(A1085,'Medical Examinations'!$A$1:$L$2336,2,0)</f>
        <v>31.66</v>
      </c>
      <c r="G1085" s="28">
        <f>VLOOKUP(A1085,'Medical Examinations'!$A$1:$L$2336,4,0)</f>
        <v>4.1100000000000003</v>
      </c>
      <c r="H1085" s="30" t="str">
        <f>VLOOKUP(A1085,'Medical Examinations'!$A$1:$L$2336,3,0)</f>
        <v>Obesity</v>
      </c>
      <c r="I1085" s="30" t="str">
        <f>VLOOKUP(A1085,'Medical Examinations'!$A$1:$L$2336,5,0)</f>
        <v>Normal</v>
      </c>
      <c r="J1085" s="27" t="str">
        <f>VLOOKUP(A1085,'Medical Examinations'!$A$1:$L$2336,6,0)</f>
        <v>No</v>
      </c>
      <c r="K1085" s="27" t="str">
        <f>VLOOKUP(A1085,'Medical Examinations'!$A$1:$L$2336,7,0)</f>
        <v>No</v>
      </c>
      <c r="L1085" s="27">
        <f>VLOOKUP(A1085,'Medical Examinations'!$A$1:$L$2336,10,0)</f>
        <v>0</v>
      </c>
      <c r="M1085" s="27" t="str">
        <f>VLOOKUP(A1085,'Medical Examinations'!$A$1:$L$2336,12,0)</f>
        <v>No</v>
      </c>
      <c r="N1085" s="27" t="str">
        <f>VLOOKUP(A1085,'Medical Examinations'!$A$1:$L$2336,8,0)</f>
        <v>No</v>
      </c>
      <c r="O1085" s="29">
        <f>VLOOKUP(A1085,'Hospitalisation Details'!$A$1:$T$2344,12,0)</f>
        <v>10407.98</v>
      </c>
      <c r="P1085" s="29" t="str">
        <f>VLOOKUP(A1085,'Hospitalisation Details'!$A$1:$T$2344,15,0)</f>
        <v>tier - 3</v>
      </c>
      <c r="Q1085" s="29" t="str">
        <f>VLOOKUP(A1085,'Hospitalisation Details'!$A$1:$T$2344,18,0)</f>
        <v>tier - 1</v>
      </c>
      <c r="R1085" s="29" t="str">
        <f>VLOOKUP(A1085,'Hospitalisation Details'!$A$1:$T$2344,20,0)</f>
        <v>R1021</v>
      </c>
    </row>
    <row r="1086" spans="1:18">
      <c r="A1086" t="s">
        <v>1283</v>
      </c>
      <c r="B1086" s="22" t="str">
        <f>VLOOKUP(A1086,'Customer Names'!A1086:$E$2335,4,0)</f>
        <v>Morton</v>
      </c>
      <c r="C1086" s="25">
        <f>VLOOKUP(A1086,'Hospitalisation Details'!$A$1:$T$2344,9,0)</f>
        <v>27550</v>
      </c>
      <c r="D1086" s="26">
        <f>VLOOKUP(A1086,'Hospitalisation Details'!$A$1:$T$2344,10,0)</f>
        <v>48</v>
      </c>
      <c r="E1086" s="26">
        <f>VLOOKUP(A1086,'Hospitalisation Details'!$A$1:$T$2344,11,0)</f>
        <v>4</v>
      </c>
      <c r="F1086" s="28">
        <f>VLOOKUP(A1086,'Medical Examinations'!$A$1:$L$2336,2,0)</f>
        <v>28.215</v>
      </c>
      <c r="G1086" s="28">
        <f>VLOOKUP(A1086,'Medical Examinations'!$A$1:$L$2336,4,0)</f>
        <v>7.56</v>
      </c>
      <c r="H1086" s="30" t="str">
        <f>VLOOKUP(A1086,'Medical Examinations'!$A$1:$L$2336,3,0)</f>
        <v>Overweight</v>
      </c>
      <c r="I1086" s="30" t="str">
        <f>VLOOKUP(A1086,'Medical Examinations'!$A$1:$L$2336,5,0)</f>
        <v>Diabetes</v>
      </c>
      <c r="J1086" s="27" t="str">
        <f>VLOOKUP(A1086,'Medical Examinations'!$A$1:$L$2336,6,0)</f>
        <v>yes</v>
      </c>
      <c r="K1086" s="27" t="str">
        <f>VLOOKUP(A1086,'Medical Examinations'!$A$1:$L$2336,7,0)</f>
        <v>No</v>
      </c>
      <c r="L1086" s="27">
        <f>VLOOKUP(A1086,'Medical Examinations'!$A$1:$L$2336,10,0)</f>
        <v>1</v>
      </c>
      <c r="M1086" s="27" t="str">
        <f>VLOOKUP(A1086,'Medical Examinations'!$A$1:$L$2336,12,0)</f>
        <v>No</v>
      </c>
      <c r="N1086" s="27" t="str">
        <f>VLOOKUP(A1086,'Medical Examinations'!$A$1:$L$2336,8,0)</f>
        <v>No</v>
      </c>
      <c r="O1086" s="29">
        <f>VLOOKUP(A1086,'Hospitalisation Details'!$A$1:$T$2344,12,0)</f>
        <v>10407.09</v>
      </c>
      <c r="P1086" s="29" t="str">
        <f>VLOOKUP(A1086,'Hospitalisation Details'!$A$1:$T$2344,15,0)</f>
        <v>tier - 3</v>
      </c>
      <c r="Q1086" s="29" t="str">
        <f>VLOOKUP(A1086,'Hospitalisation Details'!$A$1:$T$2344,18,0)</f>
        <v>tier - 1</v>
      </c>
      <c r="R1086" s="29" t="str">
        <f>VLOOKUP(A1086,'Hospitalisation Details'!$A$1:$T$2344,20,0)</f>
        <v>R1015</v>
      </c>
    </row>
    <row r="1087" spans="1:18">
      <c r="A1087" t="s">
        <v>1282</v>
      </c>
      <c r="B1087" s="22" t="str">
        <f>VLOOKUP(A1087,'Customer Names'!A1087:$E$2335,4,0)</f>
        <v>Sunstrum</v>
      </c>
      <c r="C1087" s="25">
        <f>VLOOKUP(A1087,'Hospitalisation Details'!$A$1:$T$2344,9,0)</f>
        <v>25391</v>
      </c>
      <c r="D1087" s="26">
        <f>VLOOKUP(A1087,'Hospitalisation Details'!$A$1:$T$2344,10,0)</f>
        <v>53</v>
      </c>
      <c r="E1087" s="26">
        <f>VLOOKUP(A1087,'Hospitalisation Details'!$A$1:$T$2344,11,0)</f>
        <v>0</v>
      </c>
      <c r="F1087" s="28">
        <f>VLOOKUP(A1087,'Medical Examinations'!$A$1:$L$2336,2,0)</f>
        <v>26.12</v>
      </c>
      <c r="G1087" s="28">
        <f>VLOOKUP(A1087,'Medical Examinations'!$A$1:$L$2336,4,0)</f>
        <v>4.17</v>
      </c>
      <c r="H1087" s="30" t="str">
        <f>VLOOKUP(A1087,'Medical Examinations'!$A$1:$L$2336,3,0)</f>
        <v>Overweight</v>
      </c>
      <c r="I1087" s="30" t="str">
        <f>VLOOKUP(A1087,'Medical Examinations'!$A$1:$L$2336,5,0)</f>
        <v>Normal</v>
      </c>
      <c r="J1087" s="27" t="str">
        <f>VLOOKUP(A1087,'Medical Examinations'!$A$1:$L$2336,6,0)</f>
        <v>yes</v>
      </c>
      <c r="K1087" s="27" t="str">
        <f>VLOOKUP(A1087,'Medical Examinations'!$A$1:$L$2336,7,0)</f>
        <v>No</v>
      </c>
      <c r="L1087" s="27">
        <f>VLOOKUP(A1087,'Medical Examinations'!$A$1:$L$2336,10,0)</f>
        <v>1</v>
      </c>
      <c r="M1087" s="27" t="str">
        <f>VLOOKUP(A1087,'Medical Examinations'!$A$1:$L$2336,12,0)</f>
        <v>No</v>
      </c>
      <c r="N1087" s="27" t="str">
        <f>VLOOKUP(A1087,'Medical Examinations'!$A$1:$L$2336,8,0)</f>
        <v>Yes</v>
      </c>
      <c r="O1087" s="29">
        <f>VLOOKUP(A1087,'Hospitalisation Details'!$A$1:$T$2344,12,0)</f>
        <v>10403.27</v>
      </c>
      <c r="P1087" s="29" t="str">
        <f>VLOOKUP(A1087,'Hospitalisation Details'!$A$1:$T$2344,15,0)</f>
        <v>tier - 3</v>
      </c>
      <c r="Q1087" s="29" t="str">
        <f>VLOOKUP(A1087,'Hospitalisation Details'!$A$1:$T$2344,18,0)</f>
        <v>tier - 2</v>
      </c>
      <c r="R1087" s="29" t="str">
        <f>VLOOKUP(A1087,'Hospitalisation Details'!$A$1:$T$2344,20,0)</f>
        <v>R1020</v>
      </c>
    </row>
    <row r="1088" spans="1:18">
      <c r="A1088" t="s">
        <v>1281</v>
      </c>
      <c r="B1088" s="22" t="str">
        <f>VLOOKUP(A1088,'Customer Names'!A1088:$E$2335,4,0)</f>
        <v>Frownfelter</v>
      </c>
      <c r="C1088" s="25">
        <f>VLOOKUP(A1088,'Hospitalisation Details'!$A$1:$T$2344,9,0)</f>
        <v>26926</v>
      </c>
      <c r="D1088" s="26">
        <f>VLOOKUP(A1088,'Hospitalisation Details'!$A$1:$T$2344,10,0)</f>
        <v>49</v>
      </c>
      <c r="E1088" s="26">
        <f>VLOOKUP(A1088,'Hospitalisation Details'!$A$1:$T$2344,11,0)</f>
        <v>3</v>
      </c>
      <c r="F1088" s="28">
        <f>VLOOKUP(A1088,'Medical Examinations'!$A$1:$L$2336,2,0)</f>
        <v>36.630000000000003</v>
      </c>
      <c r="G1088" s="28">
        <f>VLOOKUP(A1088,'Medical Examinations'!$A$1:$L$2336,4,0)</f>
        <v>11.42</v>
      </c>
      <c r="H1088" s="30" t="str">
        <f>VLOOKUP(A1088,'Medical Examinations'!$A$1:$L$2336,3,0)</f>
        <v>Obesity</v>
      </c>
      <c r="I1088" s="30" t="str">
        <f>VLOOKUP(A1088,'Medical Examinations'!$A$1:$L$2336,5,0)</f>
        <v>Diabetes</v>
      </c>
      <c r="J1088" s="27" t="str">
        <f>VLOOKUP(A1088,'Medical Examinations'!$A$1:$L$2336,6,0)</f>
        <v>No</v>
      </c>
      <c r="K1088" s="27" t="str">
        <f>VLOOKUP(A1088,'Medical Examinations'!$A$1:$L$2336,7,0)</f>
        <v>No</v>
      </c>
      <c r="L1088" s="27">
        <f>VLOOKUP(A1088,'Medical Examinations'!$A$1:$L$2336,10,0)</f>
        <v>2</v>
      </c>
      <c r="M1088" s="27" t="str">
        <f>VLOOKUP(A1088,'Medical Examinations'!$A$1:$L$2336,12,0)</f>
        <v>No</v>
      </c>
      <c r="N1088" s="27" t="str">
        <f>VLOOKUP(A1088,'Medical Examinations'!$A$1:$L$2336,8,0)</f>
        <v>No</v>
      </c>
      <c r="O1088" s="29">
        <f>VLOOKUP(A1088,'Hospitalisation Details'!$A$1:$T$2344,12,0)</f>
        <v>10381.48</v>
      </c>
      <c r="P1088" s="29" t="str">
        <f>VLOOKUP(A1088,'Hospitalisation Details'!$A$1:$T$2344,15,0)</f>
        <v>tier - 3</v>
      </c>
      <c r="Q1088" s="29" t="str">
        <f>VLOOKUP(A1088,'Hospitalisation Details'!$A$1:$T$2344,18,0)</f>
        <v>tier - 3</v>
      </c>
      <c r="R1088" s="29" t="str">
        <f>VLOOKUP(A1088,'Hospitalisation Details'!$A$1:$T$2344,20,0)</f>
        <v>R1013</v>
      </c>
    </row>
    <row r="1089" spans="1:18">
      <c r="A1089" t="s">
        <v>1280</v>
      </c>
      <c r="B1089" s="22" t="str">
        <f>VLOOKUP(A1089,'Customer Names'!A1089:$E$2335,4,0)</f>
        <v>Richter</v>
      </c>
      <c r="C1089" s="25">
        <f>VLOOKUP(A1089,'Hospitalisation Details'!$A$1:$T$2344,9,0)</f>
        <v>26936</v>
      </c>
      <c r="D1089" s="26">
        <f>VLOOKUP(A1089,'Hospitalisation Details'!$A$1:$T$2344,10,0)</f>
        <v>49</v>
      </c>
      <c r="E1089" s="26">
        <f>VLOOKUP(A1089,'Hospitalisation Details'!$A$1:$T$2344,11,0)</f>
        <v>2</v>
      </c>
      <c r="F1089" s="28">
        <f>VLOOKUP(A1089,'Medical Examinations'!$A$1:$L$2336,2,0)</f>
        <v>33.344999999999999</v>
      </c>
      <c r="G1089" s="28">
        <f>VLOOKUP(A1089,'Medical Examinations'!$A$1:$L$2336,4,0)</f>
        <v>7.33</v>
      </c>
      <c r="H1089" s="30" t="str">
        <f>VLOOKUP(A1089,'Medical Examinations'!$A$1:$L$2336,3,0)</f>
        <v>Obesity</v>
      </c>
      <c r="I1089" s="30" t="str">
        <f>VLOOKUP(A1089,'Medical Examinations'!$A$1:$L$2336,5,0)</f>
        <v>Diabetes</v>
      </c>
      <c r="J1089" s="27" t="str">
        <f>VLOOKUP(A1089,'Medical Examinations'!$A$1:$L$2336,6,0)</f>
        <v>No</v>
      </c>
      <c r="K1089" s="27" t="str">
        <f>VLOOKUP(A1089,'Medical Examinations'!$A$1:$L$2336,7,0)</f>
        <v>No</v>
      </c>
      <c r="L1089" s="27">
        <f>VLOOKUP(A1089,'Medical Examinations'!$A$1:$L$2336,10,0)</f>
        <v>2</v>
      </c>
      <c r="M1089" s="27" t="str">
        <f>VLOOKUP(A1089,'Medical Examinations'!$A$1:$L$2336,12,0)</f>
        <v>No</v>
      </c>
      <c r="N1089" s="27" t="str">
        <f>VLOOKUP(A1089,'Medical Examinations'!$A$1:$L$2336,8,0)</f>
        <v>No</v>
      </c>
      <c r="O1089" s="29">
        <f>VLOOKUP(A1089,'Hospitalisation Details'!$A$1:$T$2344,12,0)</f>
        <v>10370.91</v>
      </c>
      <c r="P1089" s="29" t="str">
        <f>VLOOKUP(A1089,'Hospitalisation Details'!$A$1:$T$2344,15,0)</f>
        <v>tier - 3</v>
      </c>
      <c r="Q1089" s="29" t="str">
        <f>VLOOKUP(A1089,'Hospitalisation Details'!$A$1:$T$2344,18,0)</f>
        <v>tier - 3</v>
      </c>
      <c r="R1089" s="29" t="str">
        <f>VLOOKUP(A1089,'Hospitalisation Details'!$A$1:$T$2344,20,0)</f>
        <v>R1024</v>
      </c>
    </row>
    <row r="1090" spans="1:18">
      <c r="A1090" t="s">
        <v>1279</v>
      </c>
      <c r="B1090" s="22" t="str">
        <f>VLOOKUP(A1090,'Customer Names'!A1090:$E$2335,4,0)</f>
        <v>England</v>
      </c>
      <c r="C1090" s="25">
        <f>VLOOKUP(A1090,'Hospitalisation Details'!$A$1:$T$2344,9,0)</f>
        <v>26182</v>
      </c>
      <c r="D1090" s="26">
        <f>VLOOKUP(A1090,'Hospitalisation Details'!$A$1:$T$2344,10,0)</f>
        <v>51</v>
      </c>
      <c r="E1090" s="26">
        <f>VLOOKUP(A1090,'Hospitalisation Details'!$A$1:$T$2344,11,0)</f>
        <v>0</v>
      </c>
      <c r="F1090" s="28">
        <f>VLOOKUP(A1090,'Medical Examinations'!$A$1:$L$2336,2,0)</f>
        <v>27.11</v>
      </c>
      <c r="G1090" s="28">
        <f>VLOOKUP(A1090,'Medical Examinations'!$A$1:$L$2336,4,0)</f>
        <v>6.7</v>
      </c>
      <c r="H1090" s="30" t="str">
        <f>VLOOKUP(A1090,'Medical Examinations'!$A$1:$L$2336,3,0)</f>
        <v>Overweight</v>
      </c>
      <c r="I1090" s="30" t="str">
        <f>VLOOKUP(A1090,'Medical Examinations'!$A$1:$L$2336,5,0)</f>
        <v>Diabetes</v>
      </c>
      <c r="J1090" s="27" t="str">
        <f>VLOOKUP(A1090,'Medical Examinations'!$A$1:$L$2336,6,0)</f>
        <v>No</v>
      </c>
      <c r="K1090" s="27" t="str">
        <f>VLOOKUP(A1090,'Medical Examinations'!$A$1:$L$2336,7,0)</f>
        <v>No</v>
      </c>
      <c r="L1090" s="27">
        <f>VLOOKUP(A1090,'Medical Examinations'!$A$1:$L$2336,10,0)</f>
        <v>0</v>
      </c>
      <c r="M1090" s="27" t="str">
        <f>VLOOKUP(A1090,'Medical Examinations'!$A$1:$L$2336,12,0)</f>
        <v>No</v>
      </c>
      <c r="N1090" s="27" t="str">
        <f>VLOOKUP(A1090,'Medical Examinations'!$A$1:$L$2336,8,0)</f>
        <v>No</v>
      </c>
      <c r="O1090" s="29">
        <f>VLOOKUP(A1090,'Hospitalisation Details'!$A$1:$T$2344,12,0)</f>
        <v>10356.67</v>
      </c>
      <c r="P1090" s="29" t="str">
        <f>VLOOKUP(A1090,'Hospitalisation Details'!$A$1:$T$2344,15,0)</f>
        <v>tier - 3</v>
      </c>
      <c r="Q1090" s="29" t="str">
        <f>VLOOKUP(A1090,'Hospitalisation Details'!$A$1:$T$2344,18,0)</f>
        <v>tier - 1</v>
      </c>
      <c r="R1090" s="29" t="str">
        <f>VLOOKUP(A1090,'Hospitalisation Details'!$A$1:$T$2344,20,0)</f>
        <v>R1025</v>
      </c>
    </row>
    <row r="1091" spans="1:18">
      <c r="A1091" t="s">
        <v>1278</v>
      </c>
      <c r="B1091" s="22" t="str">
        <f>VLOOKUP(A1091,'Customer Names'!A1091:$E$2335,4,0)</f>
        <v>McLean</v>
      </c>
      <c r="C1091" s="25">
        <f>VLOOKUP(A1091,'Hospitalisation Details'!$A$1:$T$2344,9,0)</f>
        <v>25371</v>
      </c>
      <c r="D1091" s="26">
        <f>VLOOKUP(A1091,'Hospitalisation Details'!$A$1:$T$2344,10,0)</f>
        <v>53</v>
      </c>
      <c r="E1091" s="26">
        <f>VLOOKUP(A1091,'Hospitalisation Details'!$A$1:$T$2344,11,0)</f>
        <v>0</v>
      </c>
      <c r="F1091" s="28">
        <f>VLOOKUP(A1091,'Medical Examinations'!$A$1:$L$2336,2,0)</f>
        <v>26.6</v>
      </c>
      <c r="G1091" s="28">
        <f>VLOOKUP(A1091,'Medical Examinations'!$A$1:$L$2336,4,0)</f>
        <v>5.27</v>
      </c>
      <c r="H1091" s="30" t="str">
        <f>VLOOKUP(A1091,'Medical Examinations'!$A$1:$L$2336,3,0)</f>
        <v>Overweight</v>
      </c>
      <c r="I1091" s="30" t="str">
        <f>VLOOKUP(A1091,'Medical Examinations'!$A$1:$L$2336,5,0)</f>
        <v>Normal</v>
      </c>
      <c r="J1091" s="27" t="str">
        <f>VLOOKUP(A1091,'Medical Examinations'!$A$1:$L$2336,6,0)</f>
        <v>yes</v>
      </c>
      <c r="K1091" s="27" t="str">
        <f>VLOOKUP(A1091,'Medical Examinations'!$A$1:$L$2336,7,0)</f>
        <v>No</v>
      </c>
      <c r="L1091" s="27">
        <f>VLOOKUP(A1091,'Medical Examinations'!$A$1:$L$2336,10,0)</f>
        <v>1</v>
      </c>
      <c r="M1091" s="27" t="str">
        <f>VLOOKUP(A1091,'Medical Examinations'!$A$1:$L$2336,12,0)</f>
        <v>No</v>
      </c>
      <c r="N1091" s="27" t="str">
        <f>VLOOKUP(A1091,'Medical Examinations'!$A$1:$L$2336,8,0)</f>
        <v>Yes</v>
      </c>
      <c r="O1091" s="29">
        <f>VLOOKUP(A1091,'Hospitalisation Details'!$A$1:$T$2344,12,0)</f>
        <v>10355.64</v>
      </c>
      <c r="P1091" s="29" t="str">
        <f>VLOOKUP(A1091,'Hospitalisation Details'!$A$1:$T$2344,15,0)</f>
        <v>tier - 3</v>
      </c>
      <c r="Q1091" s="29" t="str">
        <f>VLOOKUP(A1091,'Hospitalisation Details'!$A$1:$T$2344,18,0)</f>
        <v>tier - 1</v>
      </c>
      <c r="R1091" s="29" t="str">
        <f>VLOOKUP(A1091,'Hospitalisation Details'!$A$1:$T$2344,20,0)</f>
        <v>R1012</v>
      </c>
    </row>
    <row r="1092" spans="1:18">
      <c r="A1092" t="s">
        <v>1277</v>
      </c>
      <c r="B1092" s="22" t="str">
        <f>VLOOKUP(A1092,'Customer Names'!A1092:$E$2335,4,0)</f>
        <v>Gardner</v>
      </c>
      <c r="C1092" s="25">
        <f>VLOOKUP(A1092,'Hospitalisation Details'!$A$1:$T$2344,9,0)</f>
        <v>27301</v>
      </c>
      <c r="D1092" s="26">
        <f>VLOOKUP(A1092,'Hospitalisation Details'!$A$1:$T$2344,10,0)</f>
        <v>48</v>
      </c>
      <c r="E1092" s="26">
        <f>VLOOKUP(A1092,'Hospitalisation Details'!$A$1:$T$2344,11,0)</f>
        <v>0</v>
      </c>
      <c r="F1092" s="28">
        <f>VLOOKUP(A1092,'Medical Examinations'!$A$1:$L$2336,2,0)</f>
        <v>30.41</v>
      </c>
      <c r="G1092" s="28">
        <f>VLOOKUP(A1092,'Medical Examinations'!$A$1:$L$2336,4,0)</f>
        <v>7.72</v>
      </c>
      <c r="H1092" s="30" t="str">
        <f>VLOOKUP(A1092,'Medical Examinations'!$A$1:$L$2336,3,0)</f>
        <v>Obesity</v>
      </c>
      <c r="I1092" s="30" t="str">
        <f>VLOOKUP(A1092,'Medical Examinations'!$A$1:$L$2336,5,0)</f>
        <v>Diabetes</v>
      </c>
      <c r="J1092" s="27" t="str">
        <f>VLOOKUP(A1092,'Medical Examinations'!$A$1:$L$2336,6,0)</f>
        <v>No</v>
      </c>
      <c r="K1092" s="27" t="str">
        <f>VLOOKUP(A1092,'Medical Examinations'!$A$1:$L$2336,7,0)</f>
        <v>No</v>
      </c>
      <c r="L1092" s="27">
        <f>VLOOKUP(A1092,'Medical Examinations'!$A$1:$L$2336,10,0)</f>
        <v>0</v>
      </c>
      <c r="M1092" s="27" t="str">
        <f>VLOOKUP(A1092,'Medical Examinations'!$A$1:$L$2336,12,0)</f>
        <v>No</v>
      </c>
      <c r="N1092" s="27" t="str">
        <f>VLOOKUP(A1092,'Medical Examinations'!$A$1:$L$2336,8,0)</f>
        <v>No</v>
      </c>
      <c r="O1092" s="29">
        <f>VLOOKUP(A1092,'Hospitalisation Details'!$A$1:$T$2344,12,0)</f>
        <v>10352.48</v>
      </c>
      <c r="P1092" s="29" t="str">
        <f>VLOOKUP(A1092,'Hospitalisation Details'!$A$1:$T$2344,15,0)</f>
        <v>tier - 3</v>
      </c>
      <c r="Q1092" s="29" t="str">
        <f>VLOOKUP(A1092,'Hospitalisation Details'!$A$1:$T$2344,18,0)</f>
        <v>tier - 1</v>
      </c>
      <c r="R1092" s="29" t="str">
        <f>VLOOKUP(A1092,'Hospitalisation Details'!$A$1:$T$2344,20,0)</f>
        <v>R1012</v>
      </c>
    </row>
    <row r="1093" spans="1:18">
      <c r="A1093" t="s">
        <v>1276</v>
      </c>
      <c r="B1093" s="22" t="str">
        <f>VLOOKUP(A1093,'Customer Names'!A1093:$E$2335,4,0)</f>
        <v>Lane</v>
      </c>
      <c r="C1093" s="25">
        <f>VLOOKUP(A1093,'Hospitalisation Details'!$A$1:$T$2344,9,0)</f>
        <v>26884</v>
      </c>
      <c r="D1093" s="26">
        <f>VLOOKUP(A1093,'Hospitalisation Details'!$A$1:$T$2344,10,0)</f>
        <v>49</v>
      </c>
      <c r="E1093" s="26">
        <f>VLOOKUP(A1093,'Hospitalisation Details'!$A$1:$T$2344,11,0)</f>
        <v>0</v>
      </c>
      <c r="F1093" s="28">
        <f>VLOOKUP(A1093,'Medical Examinations'!$A$1:$L$2336,2,0)</f>
        <v>28.98</v>
      </c>
      <c r="G1093" s="28">
        <f>VLOOKUP(A1093,'Medical Examinations'!$A$1:$L$2336,4,0)</f>
        <v>8.68</v>
      </c>
      <c r="H1093" s="30" t="str">
        <f>VLOOKUP(A1093,'Medical Examinations'!$A$1:$L$2336,3,0)</f>
        <v>Overweight</v>
      </c>
      <c r="I1093" s="30" t="str">
        <f>VLOOKUP(A1093,'Medical Examinations'!$A$1:$L$2336,5,0)</f>
        <v>Diabetes</v>
      </c>
      <c r="J1093" s="27" t="str">
        <f>VLOOKUP(A1093,'Medical Examinations'!$A$1:$L$2336,6,0)</f>
        <v>No</v>
      </c>
      <c r="K1093" s="27" t="str">
        <f>VLOOKUP(A1093,'Medical Examinations'!$A$1:$L$2336,7,0)</f>
        <v>No</v>
      </c>
      <c r="L1093" s="27">
        <f>VLOOKUP(A1093,'Medical Examinations'!$A$1:$L$2336,10,0)</f>
        <v>2</v>
      </c>
      <c r="M1093" s="27" t="str">
        <f>VLOOKUP(A1093,'Medical Examinations'!$A$1:$L$2336,12,0)</f>
        <v>No</v>
      </c>
      <c r="N1093" s="27" t="str">
        <f>VLOOKUP(A1093,'Medical Examinations'!$A$1:$L$2336,8,0)</f>
        <v>No</v>
      </c>
      <c r="O1093" s="29">
        <f>VLOOKUP(A1093,'Hospitalisation Details'!$A$1:$T$2344,12,0)</f>
        <v>10345.93</v>
      </c>
      <c r="P1093" s="29" t="str">
        <f>VLOOKUP(A1093,'Hospitalisation Details'!$A$1:$T$2344,15,0)</f>
        <v>tier - 3</v>
      </c>
      <c r="Q1093" s="29" t="str">
        <f>VLOOKUP(A1093,'Hospitalisation Details'!$A$1:$T$2344,18,0)</f>
        <v>tier - 2</v>
      </c>
      <c r="R1093" s="29" t="str">
        <f>VLOOKUP(A1093,'Hospitalisation Details'!$A$1:$T$2344,20,0)</f>
        <v>R1021</v>
      </c>
    </row>
    <row r="1094" spans="1:18">
      <c r="A1094" t="s">
        <v>1275</v>
      </c>
      <c r="B1094" s="22" t="str">
        <f>VLOOKUP(A1094,'Customer Names'!A1094:$E$2335,4,0)</f>
        <v>Vonachen</v>
      </c>
      <c r="C1094" s="25">
        <f>VLOOKUP(A1094,'Hospitalisation Details'!$A$1:$T$2344,9,0)</f>
        <v>25038</v>
      </c>
      <c r="D1094" s="26">
        <f>VLOOKUP(A1094,'Hospitalisation Details'!$A$1:$T$2344,10,0)</f>
        <v>54</v>
      </c>
      <c r="E1094" s="26">
        <f>VLOOKUP(A1094,'Hospitalisation Details'!$A$1:$T$2344,11,0)</f>
        <v>0</v>
      </c>
      <c r="F1094" s="28">
        <f>VLOOKUP(A1094,'Medical Examinations'!$A$1:$L$2336,2,0)</f>
        <v>31.24</v>
      </c>
      <c r="G1094" s="28">
        <f>VLOOKUP(A1094,'Medical Examinations'!$A$1:$L$2336,4,0)</f>
        <v>9.8000000000000007</v>
      </c>
      <c r="H1094" s="30" t="str">
        <f>VLOOKUP(A1094,'Medical Examinations'!$A$1:$L$2336,3,0)</f>
        <v>Obesity</v>
      </c>
      <c r="I1094" s="30" t="str">
        <f>VLOOKUP(A1094,'Medical Examinations'!$A$1:$L$2336,5,0)</f>
        <v>Diabetes</v>
      </c>
      <c r="J1094" s="27" t="str">
        <f>VLOOKUP(A1094,'Medical Examinations'!$A$1:$L$2336,6,0)</f>
        <v>No</v>
      </c>
      <c r="K1094" s="27" t="str">
        <f>VLOOKUP(A1094,'Medical Examinations'!$A$1:$L$2336,7,0)</f>
        <v>No</v>
      </c>
      <c r="L1094" s="27">
        <f>VLOOKUP(A1094,'Medical Examinations'!$A$1:$L$2336,10,0)</f>
        <v>0</v>
      </c>
      <c r="M1094" s="27" t="str">
        <f>VLOOKUP(A1094,'Medical Examinations'!$A$1:$L$2336,12,0)</f>
        <v>No</v>
      </c>
      <c r="N1094" s="27" t="str">
        <f>VLOOKUP(A1094,'Medical Examinations'!$A$1:$L$2336,8,0)</f>
        <v>No</v>
      </c>
      <c r="O1094" s="29">
        <f>VLOOKUP(A1094,'Hospitalisation Details'!$A$1:$T$2344,12,0)</f>
        <v>10338.93</v>
      </c>
      <c r="P1094" s="29" t="str">
        <f>VLOOKUP(A1094,'Hospitalisation Details'!$A$1:$T$2344,15,0)</f>
        <v>tier - 3</v>
      </c>
      <c r="Q1094" s="29" t="str">
        <f>VLOOKUP(A1094,'Hospitalisation Details'!$A$1:$T$2344,18,0)</f>
        <v>tier - 1</v>
      </c>
      <c r="R1094" s="29" t="str">
        <f>VLOOKUP(A1094,'Hospitalisation Details'!$A$1:$T$2344,20,0)</f>
        <v>R1013</v>
      </c>
    </row>
    <row r="1095" spans="1:18">
      <c r="A1095" t="s">
        <v>1274</v>
      </c>
      <c r="B1095" s="22" t="str">
        <f>VLOOKUP(A1095,'Customer Names'!A1095:$E$2335,4,0)</f>
        <v>Smith</v>
      </c>
      <c r="C1095" s="25">
        <f>VLOOKUP(A1095,'Hospitalisation Details'!$A$1:$T$2344,9,0)</f>
        <v>30153</v>
      </c>
      <c r="D1095" s="26">
        <f>VLOOKUP(A1095,'Hospitalisation Details'!$A$1:$T$2344,10,0)</f>
        <v>40</v>
      </c>
      <c r="E1095" s="26">
        <f>VLOOKUP(A1095,'Hospitalisation Details'!$A$1:$T$2344,11,0)</f>
        <v>3</v>
      </c>
      <c r="F1095" s="28">
        <f>VLOOKUP(A1095,'Medical Examinations'!$A$1:$L$2336,2,0)</f>
        <v>31.54</v>
      </c>
      <c r="G1095" s="28">
        <f>VLOOKUP(A1095,'Medical Examinations'!$A$1:$L$2336,4,0)</f>
        <v>4.4400000000000004</v>
      </c>
      <c r="H1095" s="30" t="str">
        <f>VLOOKUP(A1095,'Medical Examinations'!$A$1:$L$2336,3,0)</f>
        <v>Obesity</v>
      </c>
      <c r="I1095" s="30" t="str">
        <f>VLOOKUP(A1095,'Medical Examinations'!$A$1:$L$2336,5,0)</f>
        <v>Normal</v>
      </c>
      <c r="J1095" s="27" t="str">
        <f>VLOOKUP(A1095,'Medical Examinations'!$A$1:$L$2336,6,0)</f>
        <v>No</v>
      </c>
      <c r="K1095" s="27" t="str">
        <f>VLOOKUP(A1095,'Medical Examinations'!$A$1:$L$2336,7,0)</f>
        <v>No</v>
      </c>
      <c r="L1095" s="27">
        <f>VLOOKUP(A1095,'Medical Examinations'!$A$1:$L$2336,10,0)</f>
        <v>0</v>
      </c>
      <c r="M1095" s="27" t="str">
        <f>VLOOKUP(A1095,'Medical Examinations'!$A$1:$L$2336,12,0)</f>
        <v>No</v>
      </c>
      <c r="N1095" s="27" t="str">
        <f>VLOOKUP(A1095,'Medical Examinations'!$A$1:$L$2336,8,0)</f>
        <v>No</v>
      </c>
      <c r="O1095" s="29">
        <f>VLOOKUP(A1095,'Hospitalisation Details'!$A$1:$T$2344,12,0)</f>
        <v>10329.06</v>
      </c>
      <c r="P1095" s="29" t="str">
        <f>VLOOKUP(A1095,'Hospitalisation Details'!$A$1:$T$2344,15,0)</f>
        <v>tier - 3</v>
      </c>
      <c r="Q1095" s="29" t="str">
        <f>VLOOKUP(A1095,'Hospitalisation Details'!$A$1:$T$2344,18,0)</f>
        <v>tier - 1</v>
      </c>
      <c r="R1095" s="29" t="str">
        <f>VLOOKUP(A1095,'Hospitalisation Details'!$A$1:$T$2344,20,0)</f>
        <v>R1021</v>
      </c>
    </row>
    <row r="1096" spans="1:18">
      <c r="A1096" t="s">
        <v>1273</v>
      </c>
      <c r="B1096" s="22" t="str">
        <f>VLOOKUP(A1096,'Customer Names'!A1096:$E$2335,4,0)</f>
        <v>Kidwell</v>
      </c>
      <c r="C1096" s="25">
        <f>VLOOKUP(A1096,'Hospitalisation Details'!$A$1:$T$2344,9,0)</f>
        <v>25903</v>
      </c>
      <c r="D1096" s="26">
        <f>VLOOKUP(A1096,'Hospitalisation Details'!$A$1:$T$2344,10,0)</f>
        <v>52</v>
      </c>
      <c r="E1096" s="26">
        <f>VLOOKUP(A1096,'Hospitalisation Details'!$A$1:$T$2344,11,0)</f>
        <v>2</v>
      </c>
      <c r="F1096" s="28">
        <f>VLOOKUP(A1096,'Medical Examinations'!$A$1:$L$2336,2,0)</f>
        <v>38.6</v>
      </c>
      <c r="G1096" s="28">
        <f>VLOOKUP(A1096,'Medical Examinations'!$A$1:$L$2336,4,0)</f>
        <v>7.19</v>
      </c>
      <c r="H1096" s="30" t="str">
        <f>VLOOKUP(A1096,'Medical Examinations'!$A$1:$L$2336,3,0)</f>
        <v>Obesity</v>
      </c>
      <c r="I1096" s="30" t="str">
        <f>VLOOKUP(A1096,'Medical Examinations'!$A$1:$L$2336,5,0)</f>
        <v>Diabetes</v>
      </c>
      <c r="J1096" s="27" t="str">
        <f>VLOOKUP(A1096,'Medical Examinations'!$A$1:$L$2336,6,0)</f>
        <v>yes</v>
      </c>
      <c r="K1096" s="27" t="str">
        <f>VLOOKUP(A1096,'Medical Examinations'!$A$1:$L$2336,7,0)</f>
        <v>No</v>
      </c>
      <c r="L1096" s="27">
        <f>VLOOKUP(A1096,'Medical Examinations'!$A$1:$L$2336,10,0)</f>
        <v>2</v>
      </c>
      <c r="M1096" s="27" t="str">
        <f>VLOOKUP(A1096,'Medical Examinations'!$A$1:$L$2336,12,0)</f>
        <v>No</v>
      </c>
      <c r="N1096" s="27" t="str">
        <f>VLOOKUP(A1096,'Medical Examinations'!$A$1:$L$2336,8,0)</f>
        <v>No</v>
      </c>
      <c r="O1096" s="29">
        <f>VLOOKUP(A1096,'Hospitalisation Details'!$A$1:$T$2344,12,0)</f>
        <v>10325.209999999999</v>
      </c>
      <c r="P1096" s="29" t="str">
        <f>VLOOKUP(A1096,'Hospitalisation Details'!$A$1:$T$2344,15,0)</f>
        <v>tier - 3</v>
      </c>
      <c r="Q1096" s="29" t="str">
        <f>VLOOKUP(A1096,'Hospitalisation Details'!$A$1:$T$2344,18,0)</f>
        <v>tier - 3</v>
      </c>
      <c r="R1096" s="29" t="str">
        <f>VLOOKUP(A1096,'Hospitalisation Details'!$A$1:$T$2344,20,0)</f>
        <v>R1011</v>
      </c>
    </row>
    <row r="1097" spans="1:18">
      <c r="A1097" t="s">
        <v>1272</v>
      </c>
      <c r="B1097" s="22" t="str">
        <f>VLOOKUP(A1097,'Customer Names'!A1097:$E$2335,4,0)</f>
        <v>Betancourth</v>
      </c>
      <c r="C1097" s="25">
        <f>VLOOKUP(A1097,'Hospitalisation Details'!$A$1:$T$2344,9,0)</f>
        <v>33471</v>
      </c>
      <c r="D1097" s="26">
        <f>VLOOKUP(A1097,'Hospitalisation Details'!$A$1:$T$2344,10,0)</f>
        <v>31</v>
      </c>
      <c r="E1097" s="26">
        <f>VLOOKUP(A1097,'Hospitalisation Details'!$A$1:$T$2344,11,0)</f>
        <v>3</v>
      </c>
      <c r="F1097" s="28">
        <f>VLOOKUP(A1097,'Medical Examinations'!$A$1:$L$2336,2,0)</f>
        <v>37.950000000000003</v>
      </c>
      <c r="G1097" s="28">
        <f>VLOOKUP(A1097,'Medical Examinations'!$A$1:$L$2336,4,0)</f>
        <v>6.06</v>
      </c>
      <c r="H1097" s="30" t="str">
        <f>VLOOKUP(A1097,'Medical Examinations'!$A$1:$L$2336,3,0)</f>
        <v>Obesity</v>
      </c>
      <c r="I1097" s="30" t="str">
        <f>VLOOKUP(A1097,'Medical Examinations'!$A$1:$L$2336,5,0)</f>
        <v>Pre-diabetes</v>
      </c>
      <c r="J1097" s="27" t="str">
        <f>VLOOKUP(A1097,'Medical Examinations'!$A$1:$L$2336,6,0)</f>
        <v>No</v>
      </c>
      <c r="K1097" s="27" t="str">
        <f>VLOOKUP(A1097,'Medical Examinations'!$A$1:$L$2336,7,0)</f>
        <v>No</v>
      </c>
      <c r="L1097" s="27">
        <f>VLOOKUP(A1097,'Medical Examinations'!$A$1:$L$2336,10,0)</f>
        <v>0</v>
      </c>
      <c r="M1097" s="27" t="str">
        <f>VLOOKUP(A1097,'Medical Examinations'!$A$1:$L$2336,12,0)</f>
        <v>No</v>
      </c>
      <c r="N1097" s="27" t="str">
        <f>VLOOKUP(A1097,'Medical Examinations'!$A$1:$L$2336,8,0)</f>
        <v>No</v>
      </c>
      <c r="O1097" s="29">
        <f>VLOOKUP(A1097,'Hospitalisation Details'!$A$1:$T$2344,12,0)</f>
        <v>10322.9</v>
      </c>
      <c r="P1097" s="29" t="str">
        <f>VLOOKUP(A1097,'Hospitalisation Details'!$A$1:$T$2344,15,0)</f>
        <v>tier - 3</v>
      </c>
      <c r="Q1097" s="29" t="str">
        <f>VLOOKUP(A1097,'Hospitalisation Details'!$A$1:$T$2344,18,0)</f>
        <v>tier - 1</v>
      </c>
      <c r="R1097" s="29" t="str">
        <f>VLOOKUP(A1097,'Hospitalisation Details'!$A$1:$T$2344,20,0)</f>
        <v>R1026</v>
      </c>
    </row>
    <row r="1098" spans="1:18">
      <c r="A1098" t="s">
        <v>1271</v>
      </c>
      <c r="B1098" s="22" t="str">
        <f>VLOOKUP(A1098,'Customer Names'!A1098:$E$2335,4,0)</f>
        <v>Henstrom</v>
      </c>
      <c r="C1098" s="25">
        <f>VLOOKUP(A1098,'Hospitalisation Details'!$A$1:$T$2344,9,0)</f>
        <v>33559</v>
      </c>
      <c r="D1098" s="26">
        <f>VLOOKUP(A1098,'Hospitalisation Details'!$A$1:$T$2344,10,0)</f>
        <v>31</v>
      </c>
      <c r="E1098" s="26">
        <f>VLOOKUP(A1098,'Hospitalisation Details'!$A$1:$T$2344,11,0)</f>
        <v>3</v>
      </c>
      <c r="F1098" s="28">
        <f>VLOOKUP(A1098,'Medical Examinations'!$A$1:$L$2336,2,0)</f>
        <v>38.97</v>
      </c>
      <c r="G1098" s="28">
        <f>VLOOKUP(A1098,'Medical Examinations'!$A$1:$L$2336,4,0)</f>
        <v>5.12</v>
      </c>
      <c r="H1098" s="30" t="str">
        <f>VLOOKUP(A1098,'Medical Examinations'!$A$1:$L$2336,3,0)</f>
        <v>Obesity</v>
      </c>
      <c r="I1098" s="30" t="str">
        <f>VLOOKUP(A1098,'Medical Examinations'!$A$1:$L$2336,5,0)</f>
        <v>Normal</v>
      </c>
      <c r="J1098" s="27" t="str">
        <f>VLOOKUP(A1098,'Medical Examinations'!$A$1:$L$2336,6,0)</f>
        <v>No</v>
      </c>
      <c r="K1098" s="27" t="str">
        <f>VLOOKUP(A1098,'Medical Examinations'!$A$1:$L$2336,7,0)</f>
        <v>No</v>
      </c>
      <c r="L1098" s="27">
        <f>VLOOKUP(A1098,'Medical Examinations'!$A$1:$L$2336,10,0)</f>
        <v>0</v>
      </c>
      <c r="M1098" s="27" t="str">
        <f>VLOOKUP(A1098,'Medical Examinations'!$A$1:$L$2336,12,0)</f>
        <v>No</v>
      </c>
      <c r="N1098" s="27" t="str">
        <f>VLOOKUP(A1098,'Medical Examinations'!$A$1:$L$2336,8,0)</f>
        <v>No</v>
      </c>
      <c r="O1098" s="29">
        <f>VLOOKUP(A1098,'Hospitalisation Details'!$A$1:$T$2344,12,0)</f>
        <v>10315.91</v>
      </c>
      <c r="P1098" s="29" t="str">
        <f>VLOOKUP(A1098,'Hospitalisation Details'!$A$1:$T$2344,15,0)</f>
        <v>tier - 3</v>
      </c>
      <c r="Q1098" s="29" t="str">
        <f>VLOOKUP(A1098,'Hospitalisation Details'!$A$1:$T$2344,18,0)</f>
        <v>tier - 2</v>
      </c>
      <c r="R1098" s="29" t="str">
        <f>VLOOKUP(A1098,'Hospitalisation Details'!$A$1:$T$2344,20,0)</f>
        <v>R1012</v>
      </c>
    </row>
    <row r="1099" spans="1:18">
      <c r="A1099" t="s">
        <v>1270</v>
      </c>
      <c r="B1099" s="22" t="str">
        <f>VLOOKUP(A1099,'Customer Names'!A1099:$E$2335,4,0)</f>
        <v>Pereira</v>
      </c>
      <c r="C1099" s="25">
        <f>VLOOKUP(A1099,'Hospitalisation Details'!$A$1:$T$2344,9,0)</f>
        <v>22839</v>
      </c>
      <c r="D1099" s="26">
        <f>VLOOKUP(A1099,'Hospitalisation Details'!$A$1:$T$2344,10,0)</f>
        <v>60</v>
      </c>
      <c r="E1099" s="26">
        <f>VLOOKUP(A1099,'Hospitalisation Details'!$A$1:$T$2344,11,0)</f>
        <v>0</v>
      </c>
      <c r="F1099" s="28">
        <f>VLOOKUP(A1099,'Medical Examinations'!$A$1:$L$2336,2,0)</f>
        <v>21.2</v>
      </c>
      <c r="G1099" s="28">
        <f>VLOOKUP(A1099,'Medical Examinations'!$A$1:$L$2336,4,0)</f>
        <v>10.72</v>
      </c>
      <c r="H1099" s="30" t="str">
        <f>VLOOKUP(A1099,'Medical Examinations'!$A$1:$L$2336,3,0)</f>
        <v>Normal weight</v>
      </c>
      <c r="I1099" s="30" t="str">
        <f>VLOOKUP(A1099,'Medical Examinations'!$A$1:$L$2336,5,0)</f>
        <v>Diabetes</v>
      </c>
      <c r="J1099" s="27" t="str">
        <f>VLOOKUP(A1099,'Medical Examinations'!$A$1:$L$2336,6,0)</f>
        <v>No</v>
      </c>
      <c r="K1099" s="27" t="str">
        <f>VLOOKUP(A1099,'Medical Examinations'!$A$1:$L$2336,7,0)</f>
        <v>No</v>
      </c>
      <c r="L1099" s="27">
        <f>VLOOKUP(A1099,'Medical Examinations'!$A$1:$L$2336,10,0)</f>
        <v>0</v>
      </c>
      <c r="M1099" s="27" t="str">
        <f>VLOOKUP(A1099,'Medical Examinations'!$A$1:$L$2336,12,0)</f>
        <v>No</v>
      </c>
      <c r="N1099" s="27" t="str">
        <f>VLOOKUP(A1099,'Medical Examinations'!$A$1:$L$2336,8,0)</f>
        <v>No</v>
      </c>
      <c r="O1099" s="29">
        <f>VLOOKUP(A1099,'Hospitalisation Details'!$A$1:$T$2344,12,0)</f>
        <v>10310.780000000001</v>
      </c>
      <c r="P1099" s="29" t="str">
        <f>VLOOKUP(A1099,'Hospitalisation Details'!$A$1:$T$2344,15,0)</f>
        <v>tier - 3</v>
      </c>
      <c r="Q1099" s="29" t="str">
        <f>VLOOKUP(A1099,'Hospitalisation Details'!$A$1:$T$2344,18,0)</f>
        <v>tier - 3</v>
      </c>
      <c r="R1099" s="29" t="str">
        <f>VLOOKUP(A1099,'Hospitalisation Details'!$A$1:$T$2344,20,0)</f>
        <v>R1012</v>
      </c>
    </row>
    <row r="1100" spans="1:18">
      <c r="A1100" t="s">
        <v>1269</v>
      </c>
      <c r="B1100" s="22" t="str">
        <f>VLOOKUP(A1100,'Customer Names'!A1100:$E$2335,4,0)</f>
        <v>Black</v>
      </c>
      <c r="C1100" s="25">
        <f>VLOOKUP(A1100,'Hospitalisation Details'!$A$1:$T$2344,9,0)</f>
        <v>23278</v>
      </c>
      <c r="D1100" s="26">
        <f>VLOOKUP(A1100,'Hospitalisation Details'!$A$1:$T$2344,10,0)</f>
        <v>59</v>
      </c>
      <c r="E1100" s="26">
        <f>VLOOKUP(A1100,'Hospitalisation Details'!$A$1:$T$2344,11,0)</f>
        <v>0</v>
      </c>
      <c r="F1100" s="28">
        <f>VLOOKUP(A1100,'Medical Examinations'!$A$1:$L$2336,2,0)</f>
        <v>23.96</v>
      </c>
      <c r="G1100" s="28">
        <f>VLOOKUP(A1100,'Medical Examinations'!$A$1:$L$2336,4,0)</f>
        <v>9.58</v>
      </c>
      <c r="H1100" s="30" t="str">
        <f>VLOOKUP(A1100,'Medical Examinations'!$A$1:$L$2336,3,0)</f>
        <v>Normal weight</v>
      </c>
      <c r="I1100" s="30" t="str">
        <f>VLOOKUP(A1100,'Medical Examinations'!$A$1:$L$2336,5,0)</f>
        <v>Diabetes</v>
      </c>
      <c r="J1100" s="27" t="str">
        <f>VLOOKUP(A1100,'Medical Examinations'!$A$1:$L$2336,6,0)</f>
        <v>yes</v>
      </c>
      <c r="K1100" s="27" t="str">
        <f>VLOOKUP(A1100,'Medical Examinations'!$A$1:$L$2336,7,0)</f>
        <v>No</v>
      </c>
      <c r="L1100" s="27">
        <f>VLOOKUP(A1100,'Medical Examinations'!$A$1:$L$2336,10,0)</f>
        <v>1</v>
      </c>
      <c r="M1100" s="27" t="str">
        <f>VLOOKUP(A1100,'Medical Examinations'!$A$1:$L$2336,12,0)</f>
        <v>No</v>
      </c>
      <c r="N1100" s="27" t="str">
        <f>VLOOKUP(A1100,'Medical Examinations'!$A$1:$L$2336,8,0)</f>
        <v>Yes</v>
      </c>
      <c r="O1100" s="29">
        <f>VLOOKUP(A1100,'Hospitalisation Details'!$A$1:$T$2344,12,0)</f>
        <v>10308.040000000001</v>
      </c>
      <c r="P1100" s="29" t="str">
        <f>VLOOKUP(A1100,'Hospitalisation Details'!$A$1:$T$2344,15,0)</f>
        <v>tier - 3</v>
      </c>
      <c r="Q1100" s="29" t="str">
        <f>VLOOKUP(A1100,'Hospitalisation Details'!$A$1:$T$2344,18,0)</f>
        <v>tier - 1</v>
      </c>
      <c r="R1100" s="29" t="str">
        <f>VLOOKUP(A1100,'Hospitalisation Details'!$A$1:$T$2344,20,0)</f>
        <v>R1013</v>
      </c>
    </row>
    <row r="1101" spans="1:18">
      <c r="A1101" t="s">
        <v>1268</v>
      </c>
      <c r="B1101" s="22" t="str">
        <f>VLOOKUP(A1101,'Customer Names'!A1101:$E$2335,4,0)</f>
        <v>Brown</v>
      </c>
      <c r="C1101" s="25">
        <f>VLOOKUP(A1101,'Hospitalisation Details'!$A$1:$T$2344,9,0)</f>
        <v>32400</v>
      </c>
      <c r="D1101" s="26">
        <f>VLOOKUP(A1101,'Hospitalisation Details'!$A$1:$T$2344,10,0)</f>
        <v>34</v>
      </c>
      <c r="E1101" s="26">
        <f>VLOOKUP(A1101,'Hospitalisation Details'!$A$1:$T$2344,11,0)</f>
        <v>3</v>
      </c>
      <c r="F1101" s="28">
        <f>VLOOKUP(A1101,'Medical Examinations'!$A$1:$L$2336,2,0)</f>
        <v>35.93</v>
      </c>
      <c r="G1101" s="28">
        <f>VLOOKUP(A1101,'Medical Examinations'!$A$1:$L$2336,4,0)</f>
        <v>6.4</v>
      </c>
      <c r="H1101" s="30" t="str">
        <f>VLOOKUP(A1101,'Medical Examinations'!$A$1:$L$2336,3,0)</f>
        <v>Obesity</v>
      </c>
      <c r="I1101" s="30" t="str">
        <f>VLOOKUP(A1101,'Medical Examinations'!$A$1:$L$2336,5,0)</f>
        <v>Pre-diabetes</v>
      </c>
      <c r="J1101" s="27" t="str">
        <f>VLOOKUP(A1101,'Medical Examinations'!$A$1:$L$2336,6,0)</f>
        <v>yes</v>
      </c>
      <c r="K1101" s="27" t="str">
        <f>VLOOKUP(A1101,'Medical Examinations'!$A$1:$L$2336,7,0)</f>
        <v>No</v>
      </c>
      <c r="L1101" s="27">
        <f>VLOOKUP(A1101,'Medical Examinations'!$A$1:$L$2336,10,0)</f>
        <v>1</v>
      </c>
      <c r="M1101" s="27" t="str">
        <f>VLOOKUP(A1101,'Medical Examinations'!$A$1:$L$2336,12,0)</f>
        <v>No</v>
      </c>
      <c r="N1101" s="27" t="str">
        <f>VLOOKUP(A1101,'Medical Examinations'!$A$1:$L$2336,8,0)</f>
        <v>No</v>
      </c>
      <c r="O1101" s="29">
        <f>VLOOKUP(A1101,'Hospitalisation Details'!$A$1:$T$2344,12,0)</f>
        <v>10276.99</v>
      </c>
      <c r="P1101" s="29" t="str">
        <f>VLOOKUP(A1101,'Hospitalisation Details'!$A$1:$T$2344,15,0)</f>
        <v>tier - 3</v>
      </c>
      <c r="Q1101" s="29" t="str">
        <f>VLOOKUP(A1101,'Hospitalisation Details'!$A$1:$T$2344,18,0)</f>
        <v>tier - 1</v>
      </c>
      <c r="R1101" s="29" t="str">
        <f>VLOOKUP(A1101,'Hospitalisation Details'!$A$1:$T$2344,20,0)</f>
        <v>R1021</v>
      </c>
    </row>
    <row r="1102" spans="1:18">
      <c r="A1102" t="s">
        <v>1267</v>
      </c>
      <c r="B1102" s="22" t="str">
        <f>VLOOKUP(A1102,'Customer Names'!A1102:$E$2335,4,0)</f>
        <v>Reasoner</v>
      </c>
      <c r="C1102" s="25">
        <f>VLOOKUP(A1102,'Hospitalisation Details'!$A$1:$T$2344,9,0)</f>
        <v>25740</v>
      </c>
      <c r="D1102" s="26">
        <f>VLOOKUP(A1102,'Hospitalisation Details'!$A$1:$T$2344,10,0)</f>
        <v>52</v>
      </c>
      <c r="E1102" s="26">
        <f>VLOOKUP(A1102,'Hospitalisation Details'!$A$1:$T$2344,11,0)</f>
        <v>0</v>
      </c>
      <c r="F1102" s="28">
        <f>VLOOKUP(A1102,'Medical Examinations'!$A$1:$L$2336,2,0)</f>
        <v>26.11</v>
      </c>
      <c r="G1102" s="28">
        <f>VLOOKUP(A1102,'Medical Examinations'!$A$1:$L$2336,4,0)</f>
        <v>6.8</v>
      </c>
      <c r="H1102" s="30" t="str">
        <f>VLOOKUP(A1102,'Medical Examinations'!$A$1:$L$2336,3,0)</f>
        <v>Overweight</v>
      </c>
      <c r="I1102" s="30" t="str">
        <f>VLOOKUP(A1102,'Medical Examinations'!$A$1:$L$2336,5,0)</f>
        <v>Diabetes</v>
      </c>
      <c r="J1102" s="27" t="str">
        <f>VLOOKUP(A1102,'Medical Examinations'!$A$1:$L$2336,6,0)</f>
        <v>yes</v>
      </c>
      <c r="K1102" s="27" t="str">
        <f>VLOOKUP(A1102,'Medical Examinations'!$A$1:$L$2336,7,0)</f>
        <v>No</v>
      </c>
      <c r="L1102" s="27">
        <f>VLOOKUP(A1102,'Medical Examinations'!$A$1:$L$2336,10,0)</f>
        <v>2</v>
      </c>
      <c r="M1102" s="27" t="str">
        <f>VLOOKUP(A1102,'Medical Examinations'!$A$1:$L$2336,12,0)</f>
        <v>No</v>
      </c>
      <c r="N1102" s="27" t="str">
        <f>VLOOKUP(A1102,'Medical Examinations'!$A$1:$L$2336,8,0)</f>
        <v>No</v>
      </c>
      <c r="O1102" s="29">
        <f>VLOOKUP(A1102,'Hospitalisation Details'!$A$1:$T$2344,12,0)</f>
        <v>10274.33</v>
      </c>
      <c r="P1102" s="29" t="str">
        <f>VLOOKUP(A1102,'Hospitalisation Details'!$A$1:$T$2344,15,0)</f>
        <v>tier - 3</v>
      </c>
      <c r="Q1102" s="29" t="str">
        <f>VLOOKUP(A1102,'Hospitalisation Details'!$A$1:$T$2344,18,0)</f>
        <v>tier - 1</v>
      </c>
      <c r="R1102" s="29" t="str">
        <f>VLOOKUP(A1102,'Hospitalisation Details'!$A$1:$T$2344,20,0)</f>
        <v>R1024</v>
      </c>
    </row>
    <row r="1103" spans="1:18">
      <c r="A1103" t="s">
        <v>1266</v>
      </c>
      <c r="B1103" s="22" t="str">
        <f>VLOOKUP(A1103,'Customer Names'!A1103:$E$2335,4,0)</f>
        <v>Wandzilak</v>
      </c>
      <c r="C1103" s="25">
        <f>VLOOKUP(A1103,'Hospitalisation Details'!$A$1:$T$2344,9,0)</f>
        <v>26995</v>
      </c>
      <c r="D1103" s="26">
        <f>VLOOKUP(A1103,'Hospitalisation Details'!$A$1:$T$2344,10,0)</f>
        <v>49</v>
      </c>
      <c r="E1103" s="26">
        <f>VLOOKUP(A1103,'Hospitalisation Details'!$A$1:$T$2344,11,0)</f>
        <v>3</v>
      </c>
      <c r="F1103" s="28">
        <f>VLOOKUP(A1103,'Medical Examinations'!$A$1:$L$2336,2,0)</f>
        <v>32.299999999999997</v>
      </c>
      <c r="G1103" s="28">
        <f>VLOOKUP(A1103,'Medical Examinations'!$A$1:$L$2336,4,0)</f>
        <v>9.48</v>
      </c>
      <c r="H1103" s="30" t="str">
        <f>VLOOKUP(A1103,'Medical Examinations'!$A$1:$L$2336,3,0)</f>
        <v>Obesity</v>
      </c>
      <c r="I1103" s="30" t="str">
        <f>VLOOKUP(A1103,'Medical Examinations'!$A$1:$L$2336,5,0)</f>
        <v>Diabetes</v>
      </c>
      <c r="J1103" s="27" t="str">
        <f>VLOOKUP(A1103,'Medical Examinations'!$A$1:$L$2336,6,0)</f>
        <v>No</v>
      </c>
      <c r="K1103" s="27" t="str">
        <f>VLOOKUP(A1103,'Medical Examinations'!$A$1:$L$2336,7,0)</f>
        <v>No</v>
      </c>
      <c r="L1103" s="27">
        <f>VLOOKUP(A1103,'Medical Examinations'!$A$1:$L$2336,10,0)</f>
        <v>2</v>
      </c>
      <c r="M1103" s="27" t="str">
        <f>VLOOKUP(A1103,'Medical Examinations'!$A$1:$L$2336,12,0)</f>
        <v>No</v>
      </c>
      <c r="N1103" s="27" t="str">
        <f>VLOOKUP(A1103,'Medical Examinations'!$A$1:$L$2336,8,0)</f>
        <v>No</v>
      </c>
      <c r="O1103" s="29">
        <f>VLOOKUP(A1103,'Hospitalisation Details'!$A$1:$T$2344,12,0)</f>
        <v>10269.459999999999</v>
      </c>
      <c r="P1103" s="29" t="str">
        <f>VLOOKUP(A1103,'Hospitalisation Details'!$A$1:$T$2344,15,0)</f>
        <v>tier - 3</v>
      </c>
      <c r="Q1103" s="29" t="str">
        <f>VLOOKUP(A1103,'Hospitalisation Details'!$A$1:$T$2344,18,0)</f>
        <v>tier - 3</v>
      </c>
      <c r="R1103" s="29" t="str">
        <f>VLOOKUP(A1103,'Hospitalisation Details'!$A$1:$T$2344,20,0)</f>
        <v>R1012</v>
      </c>
    </row>
    <row r="1104" spans="1:18">
      <c r="A1104" t="s">
        <v>1265</v>
      </c>
      <c r="B1104" s="22" t="str">
        <f>VLOOKUP(A1104,'Customer Names'!A1104:$E$2335,4,0)</f>
        <v>Carver</v>
      </c>
      <c r="C1104" s="25">
        <f>VLOOKUP(A1104,'Hospitalisation Details'!$A$1:$T$2344,9,0)</f>
        <v>26912</v>
      </c>
      <c r="D1104" s="26">
        <f>VLOOKUP(A1104,'Hospitalisation Details'!$A$1:$T$2344,10,0)</f>
        <v>49</v>
      </c>
      <c r="E1104" s="26">
        <f>VLOOKUP(A1104,'Hospitalisation Details'!$A$1:$T$2344,11,0)</f>
        <v>3</v>
      </c>
      <c r="F1104" s="28">
        <f>VLOOKUP(A1104,'Medical Examinations'!$A$1:$L$2336,2,0)</f>
        <v>28.69</v>
      </c>
      <c r="G1104" s="28">
        <f>VLOOKUP(A1104,'Medical Examinations'!$A$1:$L$2336,4,0)</f>
        <v>7.45</v>
      </c>
      <c r="H1104" s="30" t="str">
        <f>VLOOKUP(A1104,'Medical Examinations'!$A$1:$L$2336,3,0)</f>
        <v>Overweight</v>
      </c>
      <c r="I1104" s="30" t="str">
        <f>VLOOKUP(A1104,'Medical Examinations'!$A$1:$L$2336,5,0)</f>
        <v>Diabetes</v>
      </c>
      <c r="J1104" s="27" t="str">
        <f>VLOOKUP(A1104,'Medical Examinations'!$A$1:$L$2336,6,0)</f>
        <v>No</v>
      </c>
      <c r="K1104" s="27" t="str">
        <f>VLOOKUP(A1104,'Medical Examinations'!$A$1:$L$2336,7,0)</f>
        <v>No</v>
      </c>
      <c r="L1104" s="27">
        <f>VLOOKUP(A1104,'Medical Examinations'!$A$1:$L$2336,10,0)</f>
        <v>2</v>
      </c>
      <c r="M1104" s="27" t="str">
        <f>VLOOKUP(A1104,'Medical Examinations'!$A$1:$L$2336,12,0)</f>
        <v>No</v>
      </c>
      <c r="N1104" s="27" t="str">
        <f>VLOOKUP(A1104,'Medical Examinations'!$A$1:$L$2336,8,0)</f>
        <v>No</v>
      </c>
      <c r="O1104" s="29">
        <f>VLOOKUP(A1104,'Hospitalisation Details'!$A$1:$T$2344,12,0)</f>
        <v>10264.44</v>
      </c>
      <c r="P1104" s="29" t="str">
        <f>VLOOKUP(A1104,'Hospitalisation Details'!$A$1:$T$2344,15,0)</f>
        <v>tier - 3</v>
      </c>
      <c r="Q1104" s="29" t="str">
        <f>VLOOKUP(A1104,'Hospitalisation Details'!$A$1:$T$2344,18,0)</f>
        <v>tier - 2</v>
      </c>
      <c r="R1104" s="29" t="str">
        <f>VLOOKUP(A1104,'Hospitalisation Details'!$A$1:$T$2344,20,0)</f>
        <v>R1012</v>
      </c>
    </row>
    <row r="1105" spans="1:18">
      <c r="A1105" t="s">
        <v>1264</v>
      </c>
      <c r="B1105" s="22" t="str">
        <f>VLOOKUP(A1105,'Customer Names'!A1105:$E$2335,4,0)</f>
        <v>Borror</v>
      </c>
      <c r="C1105" s="25">
        <f>VLOOKUP(A1105,'Hospitalisation Details'!$A$1:$T$2344,9,0)</f>
        <v>27621</v>
      </c>
      <c r="D1105" s="26">
        <f>VLOOKUP(A1105,'Hospitalisation Details'!$A$1:$T$2344,10,0)</f>
        <v>47</v>
      </c>
      <c r="E1105" s="26">
        <f>VLOOKUP(A1105,'Hospitalisation Details'!$A$1:$T$2344,11,0)</f>
        <v>1</v>
      </c>
      <c r="F1105" s="28">
        <f>VLOOKUP(A1105,'Medical Examinations'!$A$1:$L$2336,2,0)</f>
        <v>31.28</v>
      </c>
      <c r="G1105" s="28">
        <f>VLOOKUP(A1105,'Medical Examinations'!$A$1:$L$2336,4,0)</f>
        <v>6.94</v>
      </c>
      <c r="H1105" s="30" t="str">
        <f>VLOOKUP(A1105,'Medical Examinations'!$A$1:$L$2336,3,0)</f>
        <v>Obesity</v>
      </c>
      <c r="I1105" s="30" t="str">
        <f>VLOOKUP(A1105,'Medical Examinations'!$A$1:$L$2336,5,0)</f>
        <v>Diabetes</v>
      </c>
      <c r="J1105" s="27" t="str">
        <f>VLOOKUP(A1105,'Medical Examinations'!$A$1:$L$2336,6,0)</f>
        <v>yes</v>
      </c>
      <c r="K1105" s="27" t="str">
        <f>VLOOKUP(A1105,'Medical Examinations'!$A$1:$L$2336,7,0)</f>
        <v>No</v>
      </c>
      <c r="L1105" s="27">
        <f>VLOOKUP(A1105,'Medical Examinations'!$A$1:$L$2336,10,0)</f>
        <v>1</v>
      </c>
      <c r="M1105" s="27" t="str">
        <f>VLOOKUP(A1105,'Medical Examinations'!$A$1:$L$2336,12,0)</f>
        <v>No</v>
      </c>
      <c r="N1105" s="27" t="str">
        <f>VLOOKUP(A1105,'Medical Examinations'!$A$1:$L$2336,8,0)</f>
        <v>No</v>
      </c>
      <c r="O1105" s="29">
        <f>VLOOKUP(A1105,'Hospitalisation Details'!$A$1:$T$2344,12,0)</f>
        <v>10259.129999999999</v>
      </c>
      <c r="P1105" s="29" t="str">
        <f>VLOOKUP(A1105,'Hospitalisation Details'!$A$1:$T$2344,15,0)</f>
        <v>tier - 3</v>
      </c>
      <c r="Q1105" s="29" t="str">
        <f>VLOOKUP(A1105,'Hospitalisation Details'!$A$1:$T$2344,18,0)</f>
        <v>tier - 2</v>
      </c>
      <c r="R1105" s="29" t="str">
        <f>VLOOKUP(A1105,'Hospitalisation Details'!$A$1:$T$2344,20,0)</f>
        <v>R1011</v>
      </c>
    </row>
    <row r="1106" spans="1:18">
      <c r="A1106" t="s">
        <v>1263</v>
      </c>
      <c r="B1106" s="22" t="str">
        <f>VLOOKUP(A1106,'Customer Names'!A1106:$E$2335,4,0)</f>
        <v>Saad</v>
      </c>
      <c r="C1106" s="25">
        <f>VLOOKUP(A1106,'Hospitalisation Details'!$A$1:$T$2344,9,0)</f>
        <v>25104</v>
      </c>
      <c r="D1106" s="26">
        <f>VLOOKUP(A1106,'Hospitalisation Details'!$A$1:$T$2344,10,0)</f>
        <v>54</v>
      </c>
      <c r="E1106" s="26">
        <f>VLOOKUP(A1106,'Hospitalisation Details'!$A$1:$T$2344,11,0)</f>
        <v>0</v>
      </c>
      <c r="F1106" s="28">
        <f>VLOOKUP(A1106,'Medical Examinations'!$A$1:$L$2336,2,0)</f>
        <v>30.21</v>
      </c>
      <c r="G1106" s="28">
        <f>VLOOKUP(A1106,'Medical Examinations'!$A$1:$L$2336,4,0)</f>
        <v>7.83</v>
      </c>
      <c r="H1106" s="30" t="str">
        <f>VLOOKUP(A1106,'Medical Examinations'!$A$1:$L$2336,3,0)</f>
        <v>Obesity</v>
      </c>
      <c r="I1106" s="30" t="str">
        <f>VLOOKUP(A1106,'Medical Examinations'!$A$1:$L$2336,5,0)</f>
        <v>Diabetes</v>
      </c>
      <c r="J1106" s="27" t="str">
        <f>VLOOKUP(A1106,'Medical Examinations'!$A$1:$L$2336,6,0)</f>
        <v>No</v>
      </c>
      <c r="K1106" s="27" t="str">
        <f>VLOOKUP(A1106,'Medical Examinations'!$A$1:$L$2336,7,0)</f>
        <v>No</v>
      </c>
      <c r="L1106" s="27">
        <f>VLOOKUP(A1106,'Medical Examinations'!$A$1:$L$2336,10,0)</f>
        <v>0</v>
      </c>
      <c r="M1106" s="27" t="str">
        <f>VLOOKUP(A1106,'Medical Examinations'!$A$1:$L$2336,12,0)</f>
        <v>No</v>
      </c>
      <c r="N1106" s="27" t="str">
        <f>VLOOKUP(A1106,'Medical Examinations'!$A$1:$L$2336,8,0)</f>
        <v>No</v>
      </c>
      <c r="O1106" s="29">
        <f>VLOOKUP(A1106,'Hospitalisation Details'!$A$1:$T$2344,12,0)</f>
        <v>10231.5</v>
      </c>
      <c r="P1106" s="29" t="str">
        <f>VLOOKUP(A1106,'Hospitalisation Details'!$A$1:$T$2344,15,0)</f>
        <v>tier - 3</v>
      </c>
      <c r="Q1106" s="29" t="str">
        <f>VLOOKUP(A1106,'Hospitalisation Details'!$A$1:$T$2344,18,0)</f>
        <v>tier - 1</v>
      </c>
      <c r="R1106" s="29" t="str">
        <f>VLOOKUP(A1106,'Hospitalisation Details'!$A$1:$T$2344,20,0)</f>
        <v>R1012</v>
      </c>
    </row>
    <row r="1107" spans="1:18">
      <c r="A1107" t="s">
        <v>1262</v>
      </c>
      <c r="B1107" s="22" t="str">
        <f>VLOOKUP(A1107,'Customer Names'!A1107:$E$2335,4,0)</f>
        <v>Paul</v>
      </c>
      <c r="C1107" s="25">
        <f>VLOOKUP(A1107,'Hospitalisation Details'!$A$1:$T$2344,9,0)</f>
        <v>24651</v>
      </c>
      <c r="D1107" s="26">
        <f>VLOOKUP(A1107,'Hospitalisation Details'!$A$1:$T$2344,10,0)</f>
        <v>55</v>
      </c>
      <c r="E1107" s="26">
        <f>VLOOKUP(A1107,'Hospitalisation Details'!$A$1:$T$2344,11,0)</f>
        <v>0</v>
      </c>
      <c r="F1107" s="28">
        <f>VLOOKUP(A1107,'Medical Examinations'!$A$1:$L$2336,2,0)</f>
        <v>38.28</v>
      </c>
      <c r="G1107" s="28">
        <f>VLOOKUP(A1107,'Medical Examinations'!$A$1:$L$2336,4,0)</f>
        <v>10.17</v>
      </c>
      <c r="H1107" s="30" t="str">
        <f>VLOOKUP(A1107,'Medical Examinations'!$A$1:$L$2336,3,0)</f>
        <v>Obesity</v>
      </c>
      <c r="I1107" s="30" t="str">
        <f>VLOOKUP(A1107,'Medical Examinations'!$A$1:$L$2336,5,0)</f>
        <v>Diabetes</v>
      </c>
      <c r="J1107" s="27" t="str">
        <f>VLOOKUP(A1107,'Medical Examinations'!$A$1:$L$2336,6,0)</f>
        <v>yes</v>
      </c>
      <c r="K1107" s="27" t="str">
        <f>VLOOKUP(A1107,'Medical Examinations'!$A$1:$L$2336,7,0)</f>
        <v>No</v>
      </c>
      <c r="L1107" s="27">
        <f>VLOOKUP(A1107,'Medical Examinations'!$A$1:$L$2336,10,0)</f>
        <v>0</v>
      </c>
      <c r="M1107" s="27" t="str">
        <f>VLOOKUP(A1107,'Medical Examinations'!$A$1:$L$2336,12,0)</f>
        <v>No</v>
      </c>
      <c r="N1107" s="27" t="str">
        <f>VLOOKUP(A1107,'Medical Examinations'!$A$1:$L$2336,8,0)</f>
        <v>No</v>
      </c>
      <c r="O1107" s="29">
        <f>VLOOKUP(A1107,'Hospitalisation Details'!$A$1:$T$2344,12,0)</f>
        <v>10226.280000000001</v>
      </c>
      <c r="P1107" s="29" t="str">
        <f>VLOOKUP(A1107,'Hospitalisation Details'!$A$1:$T$2344,15,0)</f>
        <v>tier - 3</v>
      </c>
      <c r="Q1107" s="29" t="str">
        <f>VLOOKUP(A1107,'Hospitalisation Details'!$A$1:$T$2344,18,0)</f>
        <v>tier - 3</v>
      </c>
      <c r="R1107" s="29" t="str">
        <f>VLOOKUP(A1107,'Hospitalisation Details'!$A$1:$T$2344,20,0)</f>
        <v>R1013</v>
      </c>
    </row>
    <row r="1108" spans="1:18">
      <c r="A1108" t="s">
        <v>1261</v>
      </c>
      <c r="B1108" s="22" t="str">
        <f>VLOOKUP(A1108,'Customer Names'!A1108:$E$2335,4,0)</f>
        <v>Trail</v>
      </c>
      <c r="C1108" s="25">
        <f>VLOOKUP(A1108,'Hospitalisation Details'!$A$1:$T$2344,9,0)</f>
        <v>24741</v>
      </c>
      <c r="D1108" s="26">
        <f>VLOOKUP(A1108,'Hospitalisation Details'!$A$1:$T$2344,10,0)</f>
        <v>55</v>
      </c>
      <c r="E1108" s="26">
        <f>VLOOKUP(A1108,'Hospitalisation Details'!$A$1:$T$2344,11,0)</f>
        <v>0</v>
      </c>
      <c r="F1108" s="28">
        <f>VLOOKUP(A1108,'Medical Examinations'!$A$1:$L$2336,2,0)</f>
        <v>29.9</v>
      </c>
      <c r="G1108" s="28">
        <f>VLOOKUP(A1108,'Medical Examinations'!$A$1:$L$2336,4,0)</f>
        <v>8.9600000000000009</v>
      </c>
      <c r="H1108" s="30" t="str">
        <f>VLOOKUP(A1108,'Medical Examinations'!$A$1:$L$2336,3,0)</f>
        <v>Overweight</v>
      </c>
      <c r="I1108" s="30" t="str">
        <f>VLOOKUP(A1108,'Medical Examinations'!$A$1:$L$2336,5,0)</f>
        <v>Diabetes</v>
      </c>
      <c r="J1108" s="27" t="str">
        <f>VLOOKUP(A1108,'Medical Examinations'!$A$1:$L$2336,6,0)</f>
        <v>yes</v>
      </c>
      <c r="K1108" s="27" t="str">
        <f>VLOOKUP(A1108,'Medical Examinations'!$A$1:$L$2336,7,0)</f>
        <v>No</v>
      </c>
      <c r="L1108" s="27">
        <f>VLOOKUP(A1108,'Medical Examinations'!$A$1:$L$2336,10,0)</f>
        <v>0</v>
      </c>
      <c r="M1108" s="27" t="str">
        <f>VLOOKUP(A1108,'Medical Examinations'!$A$1:$L$2336,12,0)</f>
        <v>No</v>
      </c>
      <c r="N1108" s="27" t="str">
        <f>VLOOKUP(A1108,'Medical Examinations'!$A$1:$L$2336,8,0)</f>
        <v>No</v>
      </c>
      <c r="O1108" s="29">
        <f>VLOOKUP(A1108,'Hospitalisation Details'!$A$1:$T$2344,12,0)</f>
        <v>10214.64</v>
      </c>
      <c r="P1108" s="29" t="str">
        <f>VLOOKUP(A1108,'Hospitalisation Details'!$A$1:$T$2344,15,0)</f>
        <v>tier - 3</v>
      </c>
      <c r="Q1108" s="29" t="str">
        <f>VLOOKUP(A1108,'Hospitalisation Details'!$A$1:$T$2344,18,0)</f>
        <v>tier - 2</v>
      </c>
      <c r="R1108" s="29" t="str">
        <f>VLOOKUP(A1108,'Hospitalisation Details'!$A$1:$T$2344,20,0)</f>
        <v>R1011</v>
      </c>
    </row>
    <row r="1109" spans="1:18">
      <c r="A1109" t="s">
        <v>1260</v>
      </c>
      <c r="B1109" s="22" t="str">
        <f>VLOOKUP(A1109,'Customer Names'!A1109:$E$2335,4,0)</f>
        <v>Benton</v>
      </c>
      <c r="C1109" s="25">
        <f>VLOOKUP(A1109,'Hospitalisation Details'!$A$1:$T$2344,9,0)</f>
        <v>25926</v>
      </c>
      <c r="D1109" s="26">
        <f>VLOOKUP(A1109,'Hospitalisation Details'!$A$1:$T$2344,10,0)</f>
        <v>52</v>
      </c>
      <c r="E1109" s="26">
        <f>VLOOKUP(A1109,'Hospitalisation Details'!$A$1:$T$2344,11,0)</f>
        <v>0</v>
      </c>
      <c r="F1109" s="28">
        <f>VLOOKUP(A1109,'Medical Examinations'!$A$1:$L$2336,2,0)</f>
        <v>23.18</v>
      </c>
      <c r="G1109" s="28">
        <f>VLOOKUP(A1109,'Medical Examinations'!$A$1:$L$2336,4,0)</f>
        <v>6.96</v>
      </c>
      <c r="H1109" s="30" t="str">
        <f>VLOOKUP(A1109,'Medical Examinations'!$A$1:$L$2336,3,0)</f>
        <v>Normal weight</v>
      </c>
      <c r="I1109" s="30" t="str">
        <f>VLOOKUP(A1109,'Medical Examinations'!$A$1:$L$2336,5,0)</f>
        <v>Diabetes</v>
      </c>
      <c r="J1109" s="27" t="str">
        <f>VLOOKUP(A1109,'Medical Examinations'!$A$1:$L$2336,6,0)</f>
        <v>yes</v>
      </c>
      <c r="K1109" s="27" t="str">
        <f>VLOOKUP(A1109,'Medical Examinations'!$A$1:$L$2336,7,0)</f>
        <v>No</v>
      </c>
      <c r="L1109" s="27">
        <f>VLOOKUP(A1109,'Medical Examinations'!$A$1:$L$2336,10,0)</f>
        <v>2</v>
      </c>
      <c r="M1109" s="27" t="str">
        <f>VLOOKUP(A1109,'Medical Examinations'!$A$1:$L$2336,12,0)</f>
        <v>No</v>
      </c>
      <c r="N1109" s="27" t="str">
        <f>VLOOKUP(A1109,'Medical Examinations'!$A$1:$L$2336,8,0)</f>
        <v>No</v>
      </c>
      <c r="O1109" s="29">
        <f>VLOOKUP(A1109,'Hospitalisation Details'!$A$1:$T$2344,12,0)</f>
        <v>10197.77</v>
      </c>
      <c r="P1109" s="29" t="str">
        <f>VLOOKUP(A1109,'Hospitalisation Details'!$A$1:$T$2344,15,0)</f>
        <v>tier - 3</v>
      </c>
      <c r="Q1109" s="29" t="str">
        <f>VLOOKUP(A1109,'Hospitalisation Details'!$A$1:$T$2344,18,0)</f>
        <v>tier - 1</v>
      </c>
      <c r="R1109" s="29" t="str">
        <f>VLOOKUP(A1109,'Hospitalisation Details'!$A$1:$T$2344,20,0)</f>
        <v>R1024</v>
      </c>
    </row>
    <row r="1110" spans="1:18">
      <c r="A1110" t="s">
        <v>1259</v>
      </c>
      <c r="B1110" s="22" t="str">
        <f>VLOOKUP(A1110,'Customer Names'!A1110:$E$2335,4,0)</f>
        <v>Bauman</v>
      </c>
      <c r="C1110" s="25">
        <f>VLOOKUP(A1110,'Hospitalisation Details'!$A$1:$T$2344,9,0)</f>
        <v>31336</v>
      </c>
      <c r="D1110" s="26">
        <f>VLOOKUP(A1110,'Hospitalisation Details'!$A$1:$T$2344,10,0)</f>
        <v>37</v>
      </c>
      <c r="E1110" s="26">
        <f>VLOOKUP(A1110,'Hospitalisation Details'!$A$1:$T$2344,11,0)</f>
        <v>3</v>
      </c>
      <c r="F1110" s="28">
        <f>VLOOKUP(A1110,'Medical Examinations'!$A$1:$L$2336,2,0)</f>
        <v>33.020000000000003</v>
      </c>
      <c r="G1110" s="28">
        <f>VLOOKUP(A1110,'Medical Examinations'!$A$1:$L$2336,4,0)</f>
        <v>5.07</v>
      </c>
      <c r="H1110" s="30" t="str">
        <f>VLOOKUP(A1110,'Medical Examinations'!$A$1:$L$2336,3,0)</f>
        <v>Obesity</v>
      </c>
      <c r="I1110" s="30" t="str">
        <f>VLOOKUP(A1110,'Medical Examinations'!$A$1:$L$2336,5,0)</f>
        <v>Normal</v>
      </c>
      <c r="J1110" s="27" t="str">
        <f>VLOOKUP(A1110,'Medical Examinations'!$A$1:$L$2336,6,0)</f>
        <v>yes</v>
      </c>
      <c r="K1110" s="27" t="str">
        <f>VLOOKUP(A1110,'Medical Examinations'!$A$1:$L$2336,7,0)</f>
        <v>No</v>
      </c>
      <c r="L1110" s="27">
        <f>VLOOKUP(A1110,'Medical Examinations'!$A$1:$L$2336,10,0)</f>
        <v>0</v>
      </c>
      <c r="M1110" s="27" t="str">
        <f>VLOOKUP(A1110,'Medical Examinations'!$A$1:$L$2336,12,0)</f>
        <v>No</v>
      </c>
      <c r="N1110" s="27" t="str">
        <f>VLOOKUP(A1110,'Medical Examinations'!$A$1:$L$2336,8,0)</f>
        <v>No</v>
      </c>
      <c r="O1110" s="29">
        <f>VLOOKUP(A1110,'Hospitalisation Details'!$A$1:$T$2344,12,0)</f>
        <v>10191.82</v>
      </c>
      <c r="P1110" s="29" t="str">
        <f>VLOOKUP(A1110,'Hospitalisation Details'!$A$1:$T$2344,15,0)</f>
        <v>tier - 3</v>
      </c>
      <c r="Q1110" s="29" t="str">
        <f>VLOOKUP(A1110,'Hospitalisation Details'!$A$1:$T$2344,18,0)</f>
        <v>tier - 2</v>
      </c>
      <c r="R1110" s="29" t="str">
        <f>VLOOKUP(A1110,'Hospitalisation Details'!$A$1:$T$2344,20,0)</f>
        <v>R1026</v>
      </c>
    </row>
    <row r="1111" spans="1:18">
      <c r="A1111" t="s">
        <v>1258</v>
      </c>
      <c r="B1111" s="22" t="str">
        <f>VLOOKUP(A1111,'Customer Names'!A1111:$E$2335,4,0)</f>
        <v>Bakula</v>
      </c>
      <c r="C1111" s="25">
        <f>VLOOKUP(A1111,'Hospitalisation Details'!$A$1:$T$2344,9,0)</f>
        <v>26490</v>
      </c>
      <c r="D1111" s="26">
        <f>VLOOKUP(A1111,'Hospitalisation Details'!$A$1:$T$2344,10,0)</f>
        <v>50</v>
      </c>
      <c r="E1111" s="26">
        <f>VLOOKUP(A1111,'Hospitalisation Details'!$A$1:$T$2344,11,0)</f>
        <v>0</v>
      </c>
      <c r="F1111" s="28">
        <f>VLOOKUP(A1111,'Medical Examinations'!$A$1:$L$2336,2,0)</f>
        <v>27.29</v>
      </c>
      <c r="G1111" s="28">
        <f>VLOOKUP(A1111,'Medical Examinations'!$A$1:$L$2336,4,0)</f>
        <v>5.85</v>
      </c>
      <c r="H1111" s="30" t="str">
        <f>VLOOKUP(A1111,'Medical Examinations'!$A$1:$L$2336,3,0)</f>
        <v>Overweight</v>
      </c>
      <c r="I1111" s="30" t="str">
        <f>VLOOKUP(A1111,'Medical Examinations'!$A$1:$L$2336,5,0)</f>
        <v>Pre-diabetes</v>
      </c>
      <c r="J1111" s="27" t="str">
        <f>VLOOKUP(A1111,'Medical Examinations'!$A$1:$L$2336,6,0)</f>
        <v>No</v>
      </c>
      <c r="K1111" s="27" t="str">
        <f>VLOOKUP(A1111,'Medical Examinations'!$A$1:$L$2336,7,0)</f>
        <v>No</v>
      </c>
      <c r="L1111" s="27">
        <f>VLOOKUP(A1111,'Medical Examinations'!$A$1:$L$2336,10,0)</f>
        <v>2</v>
      </c>
      <c r="M1111" s="27" t="str">
        <f>VLOOKUP(A1111,'Medical Examinations'!$A$1:$L$2336,12,0)</f>
        <v>No</v>
      </c>
      <c r="N1111" s="27" t="str">
        <f>VLOOKUP(A1111,'Medical Examinations'!$A$1:$L$2336,8,0)</f>
        <v>No</v>
      </c>
      <c r="O1111" s="29">
        <f>VLOOKUP(A1111,'Hospitalisation Details'!$A$1:$T$2344,12,0)</f>
        <v>10160.870000000001</v>
      </c>
      <c r="P1111" s="29" t="str">
        <f>VLOOKUP(A1111,'Hospitalisation Details'!$A$1:$T$2344,15,0)</f>
        <v>tier - 3</v>
      </c>
      <c r="Q1111" s="29" t="str">
        <f>VLOOKUP(A1111,'Hospitalisation Details'!$A$1:$T$2344,18,0)</f>
        <v>tier - 3</v>
      </c>
      <c r="R1111" s="29" t="str">
        <f>VLOOKUP(A1111,'Hospitalisation Details'!$A$1:$T$2344,20,0)</f>
        <v>R1025</v>
      </c>
    </row>
    <row r="1112" spans="1:18">
      <c r="A1112" t="s">
        <v>1257</v>
      </c>
      <c r="B1112" s="22" t="str">
        <f>VLOOKUP(A1112,'Customer Names'!A1112:$E$2335,4,0)</f>
        <v>Edwards</v>
      </c>
      <c r="C1112" s="25">
        <f>VLOOKUP(A1112,'Hospitalisation Details'!$A$1:$T$2344,9,0)</f>
        <v>26950</v>
      </c>
      <c r="D1112" s="26">
        <f>VLOOKUP(A1112,'Hospitalisation Details'!$A$1:$T$2344,10,0)</f>
        <v>49</v>
      </c>
      <c r="E1112" s="26">
        <f>VLOOKUP(A1112,'Hospitalisation Details'!$A$1:$T$2344,11,0)</f>
        <v>2</v>
      </c>
      <c r="F1112" s="28">
        <f>VLOOKUP(A1112,'Medical Examinations'!$A$1:$L$2336,2,0)</f>
        <v>23.18</v>
      </c>
      <c r="G1112" s="28">
        <f>VLOOKUP(A1112,'Medical Examinations'!$A$1:$L$2336,4,0)</f>
        <v>10.56</v>
      </c>
      <c r="H1112" s="30" t="str">
        <f>VLOOKUP(A1112,'Medical Examinations'!$A$1:$L$2336,3,0)</f>
        <v>Normal weight</v>
      </c>
      <c r="I1112" s="30" t="str">
        <f>VLOOKUP(A1112,'Medical Examinations'!$A$1:$L$2336,5,0)</f>
        <v>Diabetes</v>
      </c>
      <c r="J1112" s="27" t="str">
        <f>VLOOKUP(A1112,'Medical Examinations'!$A$1:$L$2336,6,0)</f>
        <v>No</v>
      </c>
      <c r="K1112" s="27" t="str">
        <f>VLOOKUP(A1112,'Medical Examinations'!$A$1:$L$2336,7,0)</f>
        <v>No</v>
      </c>
      <c r="L1112" s="27">
        <f>VLOOKUP(A1112,'Medical Examinations'!$A$1:$L$2336,10,0)</f>
        <v>2</v>
      </c>
      <c r="M1112" s="27" t="str">
        <f>VLOOKUP(A1112,'Medical Examinations'!$A$1:$L$2336,12,0)</f>
        <v>No</v>
      </c>
      <c r="N1112" s="27" t="str">
        <f>VLOOKUP(A1112,'Medical Examinations'!$A$1:$L$2336,8,0)</f>
        <v>No</v>
      </c>
      <c r="O1112" s="29">
        <f>VLOOKUP(A1112,'Hospitalisation Details'!$A$1:$T$2344,12,0)</f>
        <v>10156.780000000001</v>
      </c>
      <c r="P1112" s="29" t="str">
        <f>VLOOKUP(A1112,'Hospitalisation Details'!$A$1:$T$2344,15,0)</f>
        <v>tier - 3</v>
      </c>
      <c r="Q1112" s="29" t="str">
        <f>VLOOKUP(A1112,'Hospitalisation Details'!$A$1:$T$2344,18,0)</f>
        <v>tier - 2</v>
      </c>
      <c r="R1112" s="29" t="str">
        <f>VLOOKUP(A1112,'Hospitalisation Details'!$A$1:$T$2344,20,0)</f>
        <v>R1012</v>
      </c>
    </row>
    <row r="1113" spans="1:18">
      <c r="A1113" t="s">
        <v>1256</v>
      </c>
      <c r="B1113" s="22" t="str">
        <f>VLOOKUP(A1113,'Customer Names'!A1113:$E$2335,4,0)</f>
        <v>Davis</v>
      </c>
      <c r="C1113" s="25">
        <f>VLOOKUP(A1113,'Hospitalisation Details'!$A$1:$T$2344,9,0)</f>
        <v>29749</v>
      </c>
      <c r="D1113" s="26">
        <f>VLOOKUP(A1113,'Hospitalisation Details'!$A$1:$T$2344,10,0)</f>
        <v>41</v>
      </c>
      <c r="E1113" s="26">
        <f>VLOOKUP(A1113,'Hospitalisation Details'!$A$1:$T$2344,11,0)</f>
        <v>1</v>
      </c>
      <c r="F1113" s="28">
        <f>VLOOKUP(A1113,'Medical Examinations'!$A$1:$L$2336,2,0)</f>
        <v>32.659999999999997</v>
      </c>
      <c r="G1113" s="28">
        <f>VLOOKUP(A1113,'Medical Examinations'!$A$1:$L$2336,4,0)</f>
        <v>8.92</v>
      </c>
      <c r="H1113" s="30" t="str">
        <f>VLOOKUP(A1113,'Medical Examinations'!$A$1:$L$2336,3,0)</f>
        <v>Obesity</v>
      </c>
      <c r="I1113" s="30" t="str">
        <f>VLOOKUP(A1113,'Medical Examinations'!$A$1:$L$2336,5,0)</f>
        <v>Diabetes</v>
      </c>
      <c r="J1113" s="27" t="str">
        <f>VLOOKUP(A1113,'Medical Examinations'!$A$1:$L$2336,6,0)</f>
        <v>yes</v>
      </c>
      <c r="K1113" s="27" t="str">
        <f>VLOOKUP(A1113,'Medical Examinations'!$A$1:$L$2336,7,0)</f>
        <v>No</v>
      </c>
      <c r="L1113" s="27">
        <f>VLOOKUP(A1113,'Medical Examinations'!$A$1:$L$2336,10,0)</f>
        <v>0</v>
      </c>
      <c r="M1113" s="27" t="str">
        <f>VLOOKUP(A1113,'Medical Examinations'!$A$1:$L$2336,12,0)</f>
        <v>No</v>
      </c>
      <c r="N1113" s="27" t="str">
        <f>VLOOKUP(A1113,'Medical Examinations'!$A$1:$L$2336,8,0)</f>
        <v>No</v>
      </c>
      <c r="O1113" s="29">
        <f>VLOOKUP(A1113,'Hospitalisation Details'!$A$1:$T$2344,12,0)</f>
        <v>10146.129999999999</v>
      </c>
      <c r="P1113" s="29" t="str">
        <f>VLOOKUP(A1113,'Hospitalisation Details'!$A$1:$T$2344,15,0)</f>
        <v>tier - 3</v>
      </c>
      <c r="Q1113" s="29" t="str">
        <f>VLOOKUP(A1113,'Hospitalisation Details'!$A$1:$T$2344,18,0)</f>
        <v>tier - 1</v>
      </c>
      <c r="R1113" s="29" t="str">
        <f>VLOOKUP(A1113,'Hospitalisation Details'!$A$1:$T$2344,20,0)</f>
        <v>R1025</v>
      </c>
    </row>
    <row r="1114" spans="1:18">
      <c r="A1114" t="s">
        <v>1255</v>
      </c>
      <c r="B1114" s="22" t="str">
        <f>VLOOKUP(A1114,'Customer Names'!A1114:$E$2335,4,0)</f>
        <v>Weiler</v>
      </c>
      <c r="C1114" s="25">
        <f>VLOOKUP(A1114,'Hospitalisation Details'!$A$1:$T$2344,9,0)</f>
        <v>27393</v>
      </c>
      <c r="D1114" s="26">
        <f>VLOOKUP(A1114,'Hospitalisation Details'!$A$1:$T$2344,10,0)</f>
        <v>48</v>
      </c>
      <c r="E1114" s="26">
        <f>VLOOKUP(A1114,'Hospitalisation Details'!$A$1:$T$2344,11,0)</f>
        <v>3</v>
      </c>
      <c r="F1114" s="28">
        <f>VLOOKUP(A1114,'Medical Examinations'!$A$1:$L$2336,2,0)</f>
        <v>30.78</v>
      </c>
      <c r="G1114" s="28">
        <f>VLOOKUP(A1114,'Medical Examinations'!$A$1:$L$2336,4,0)</f>
        <v>8.6300000000000008</v>
      </c>
      <c r="H1114" s="30" t="str">
        <f>VLOOKUP(A1114,'Medical Examinations'!$A$1:$L$2336,3,0)</f>
        <v>Obesity</v>
      </c>
      <c r="I1114" s="30" t="str">
        <f>VLOOKUP(A1114,'Medical Examinations'!$A$1:$L$2336,5,0)</f>
        <v>Diabetes</v>
      </c>
      <c r="J1114" s="27" t="str">
        <f>VLOOKUP(A1114,'Medical Examinations'!$A$1:$L$2336,6,0)</f>
        <v>No</v>
      </c>
      <c r="K1114" s="27" t="str">
        <f>VLOOKUP(A1114,'Medical Examinations'!$A$1:$L$2336,7,0)</f>
        <v>No</v>
      </c>
      <c r="L1114" s="27">
        <f>VLOOKUP(A1114,'Medical Examinations'!$A$1:$L$2336,10,0)</f>
        <v>0</v>
      </c>
      <c r="M1114" s="27" t="str">
        <f>VLOOKUP(A1114,'Medical Examinations'!$A$1:$L$2336,12,0)</f>
        <v>No</v>
      </c>
      <c r="N1114" s="27" t="str">
        <f>VLOOKUP(A1114,'Medical Examinations'!$A$1:$L$2336,8,0)</f>
        <v>No</v>
      </c>
      <c r="O1114" s="29">
        <f>VLOOKUP(A1114,'Hospitalisation Details'!$A$1:$T$2344,12,0)</f>
        <v>10141.14</v>
      </c>
      <c r="P1114" s="29" t="str">
        <f>VLOOKUP(A1114,'Hospitalisation Details'!$A$1:$T$2344,15,0)</f>
        <v>tier - 3</v>
      </c>
      <c r="Q1114" s="29" t="str">
        <f>VLOOKUP(A1114,'Hospitalisation Details'!$A$1:$T$2344,18,0)</f>
        <v>tier - 1</v>
      </c>
      <c r="R1114" s="29" t="str">
        <f>VLOOKUP(A1114,'Hospitalisation Details'!$A$1:$T$2344,20,0)</f>
        <v>R1016</v>
      </c>
    </row>
    <row r="1115" spans="1:18">
      <c r="A1115" t="s">
        <v>1254</v>
      </c>
      <c r="B1115" s="22" t="str">
        <f>VLOOKUP(A1115,'Customer Names'!A1115:$E$2335,4,0)</f>
        <v>Schaaf</v>
      </c>
      <c r="C1115" s="25">
        <f>VLOOKUP(A1115,'Hospitalisation Details'!$A$1:$T$2344,9,0)</f>
        <v>35678</v>
      </c>
      <c r="D1115" s="26">
        <f>VLOOKUP(A1115,'Hospitalisation Details'!$A$1:$T$2344,10,0)</f>
        <v>25</v>
      </c>
      <c r="E1115" s="26">
        <f>VLOOKUP(A1115,'Hospitalisation Details'!$A$1:$T$2344,11,0)</f>
        <v>0</v>
      </c>
      <c r="F1115" s="28">
        <f>VLOOKUP(A1115,'Medical Examinations'!$A$1:$L$2336,2,0)</f>
        <v>47.2</v>
      </c>
      <c r="G1115" s="28">
        <f>VLOOKUP(A1115,'Medical Examinations'!$A$1:$L$2336,4,0)</f>
        <v>6.29</v>
      </c>
      <c r="H1115" s="30" t="str">
        <f>VLOOKUP(A1115,'Medical Examinations'!$A$1:$L$2336,3,0)</f>
        <v>Obesity</v>
      </c>
      <c r="I1115" s="30" t="str">
        <f>VLOOKUP(A1115,'Medical Examinations'!$A$1:$L$2336,5,0)</f>
        <v>Pre-diabetes</v>
      </c>
      <c r="J1115" s="27" t="str">
        <f>VLOOKUP(A1115,'Medical Examinations'!$A$1:$L$2336,6,0)</f>
        <v>yes</v>
      </c>
      <c r="K1115" s="27" t="str">
        <f>VLOOKUP(A1115,'Medical Examinations'!$A$1:$L$2336,7,0)</f>
        <v>No</v>
      </c>
      <c r="L1115" s="27">
        <f>VLOOKUP(A1115,'Medical Examinations'!$A$1:$L$2336,10,0)</f>
        <v>1</v>
      </c>
      <c r="M1115" s="27" t="str">
        <f>VLOOKUP(A1115,'Medical Examinations'!$A$1:$L$2336,12,0)</f>
        <v>No</v>
      </c>
      <c r="N1115" s="27" t="str">
        <f>VLOOKUP(A1115,'Medical Examinations'!$A$1:$L$2336,8,0)</f>
        <v>Yes</v>
      </c>
      <c r="O1115" s="29">
        <f>VLOOKUP(A1115,'Hospitalisation Details'!$A$1:$T$2344,12,0)</f>
        <v>10139.84</v>
      </c>
      <c r="P1115" s="29" t="str">
        <f>VLOOKUP(A1115,'Hospitalisation Details'!$A$1:$T$2344,15,0)</f>
        <v>tier - 3</v>
      </c>
      <c r="Q1115" s="29" t="str">
        <f>VLOOKUP(A1115,'Hospitalisation Details'!$A$1:$T$2344,18,0)</f>
        <v>tier - 2</v>
      </c>
      <c r="R1115" s="29" t="str">
        <f>VLOOKUP(A1115,'Hospitalisation Details'!$A$1:$T$2344,20,0)</f>
        <v>R1012</v>
      </c>
    </row>
    <row r="1116" spans="1:18">
      <c r="A1116" t="s">
        <v>1253</v>
      </c>
      <c r="B1116" s="22" t="str">
        <f>VLOOKUP(A1116,'Customer Names'!A1116:$E$2335,4,0)</f>
        <v>Sack</v>
      </c>
      <c r="C1116" s="25">
        <f>VLOOKUP(A1116,'Hospitalisation Details'!$A$1:$T$2344,9,0)</f>
        <v>26619</v>
      </c>
      <c r="D1116" s="26">
        <f>VLOOKUP(A1116,'Hospitalisation Details'!$A$1:$T$2344,10,0)</f>
        <v>50</v>
      </c>
      <c r="E1116" s="26">
        <f>VLOOKUP(A1116,'Hospitalisation Details'!$A$1:$T$2344,11,0)</f>
        <v>2</v>
      </c>
      <c r="F1116" s="28">
        <f>VLOOKUP(A1116,'Medical Examinations'!$A$1:$L$2336,2,0)</f>
        <v>31.6</v>
      </c>
      <c r="G1116" s="28">
        <f>VLOOKUP(A1116,'Medical Examinations'!$A$1:$L$2336,4,0)</f>
        <v>5.75</v>
      </c>
      <c r="H1116" s="30" t="str">
        <f>VLOOKUP(A1116,'Medical Examinations'!$A$1:$L$2336,3,0)</f>
        <v>Obesity</v>
      </c>
      <c r="I1116" s="30" t="str">
        <f>VLOOKUP(A1116,'Medical Examinations'!$A$1:$L$2336,5,0)</f>
        <v>Pre-diabetes</v>
      </c>
      <c r="J1116" s="27" t="str">
        <f>VLOOKUP(A1116,'Medical Examinations'!$A$1:$L$2336,6,0)</f>
        <v>No</v>
      </c>
      <c r="K1116" s="27" t="str">
        <f>VLOOKUP(A1116,'Medical Examinations'!$A$1:$L$2336,7,0)</f>
        <v>No</v>
      </c>
      <c r="L1116" s="27">
        <f>VLOOKUP(A1116,'Medical Examinations'!$A$1:$L$2336,10,0)</f>
        <v>2</v>
      </c>
      <c r="M1116" s="27" t="str">
        <f>VLOOKUP(A1116,'Medical Examinations'!$A$1:$L$2336,12,0)</f>
        <v>No</v>
      </c>
      <c r="N1116" s="27" t="str">
        <f>VLOOKUP(A1116,'Medical Examinations'!$A$1:$L$2336,8,0)</f>
        <v>No</v>
      </c>
      <c r="O1116" s="29">
        <f>VLOOKUP(A1116,'Hospitalisation Details'!$A$1:$T$2344,12,0)</f>
        <v>10118.42</v>
      </c>
      <c r="P1116" s="29" t="str">
        <f>VLOOKUP(A1116,'Hospitalisation Details'!$A$1:$T$2344,15,0)</f>
        <v>tier - 3</v>
      </c>
      <c r="Q1116" s="29" t="str">
        <f>VLOOKUP(A1116,'Hospitalisation Details'!$A$1:$T$2344,18,0)</f>
        <v>tier - 3</v>
      </c>
      <c r="R1116" s="29" t="str">
        <f>VLOOKUP(A1116,'Hospitalisation Details'!$A$1:$T$2344,20,0)</f>
        <v>R1011</v>
      </c>
    </row>
    <row r="1117" spans="1:18">
      <c r="A1117" t="s">
        <v>1252</v>
      </c>
      <c r="B1117" s="22" t="str">
        <f>VLOOKUP(A1117,'Customer Names'!A1117:$E$2335,4,0)</f>
        <v>Chenard</v>
      </c>
      <c r="C1117" s="25">
        <f>VLOOKUP(A1117,'Hospitalisation Details'!$A$1:$T$2344,9,0)</f>
        <v>27577</v>
      </c>
      <c r="D1117" s="26">
        <f>VLOOKUP(A1117,'Hospitalisation Details'!$A$1:$T$2344,10,0)</f>
        <v>47</v>
      </c>
      <c r="E1117" s="26">
        <f>VLOOKUP(A1117,'Hospitalisation Details'!$A$1:$T$2344,11,0)</f>
        <v>3</v>
      </c>
      <c r="F1117" s="28">
        <f>VLOOKUP(A1117,'Medical Examinations'!$A$1:$L$2336,2,0)</f>
        <v>33.914999999999999</v>
      </c>
      <c r="G1117" s="28">
        <f>VLOOKUP(A1117,'Medical Examinations'!$A$1:$L$2336,4,0)</f>
        <v>6.66</v>
      </c>
      <c r="H1117" s="30" t="str">
        <f>VLOOKUP(A1117,'Medical Examinations'!$A$1:$L$2336,3,0)</f>
        <v>Obesity</v>
      </c>
      <c r="I1117" s="30" t="str">
        <f>VLOOKUP(A1117,'Medical Examinations'!$A$1:$L$2336,5,0)</f>
        <v>Diabetes</v>
      </c>
      <c r="J1117" s="27" t="str">
        <f>VLOOKUP(A1117,'Medical Examinations'!$A$1:$L$2336,6,0)</f>
        <v>yes</v>
      </c>
      <c r="K1117" s="27" t="str">
        <f>VLOOKUP(A1117,'Medical Examinations'!$A$1:$L$2336,7,0)</f>
        <v>No</v>
      </c>
      <c r="L1117" s="27">
        <f>VLOOKUP(A1117,'Medical Examinations'!$A$1:$L$2336,10,0)</f>
        <v>1</v>
      </c>
      <c r="M1117" s="27" t="str">
        <f>VLOOKUP(A1117,'Medical Examinations'!$A$1:$L$2336,12,0)</f>
        <v>No</v>
      </c>
      <c r="N1117" s="27" t="str">
        <f>VLOOKUP(A1117,'Medical Examinations'!$A$1:$L$2336,8,0)</f>
        <v>No</v>
      </c>
      <c r="O1117" s="29">
        <f>VLOOKUP(A1117,'Hospitalisation Details'!$A$1:$T$2344,12,0)</f>
        <v>10115.01</v>
      </c>
      <c r="P1117" s="29" t="str">
        <f>VLOOKUP(A1117,'Hospitalisation Details'!$A$1:$T$2344,15,0)</f>
        <v>tier - 3</v>
      </c>
      <c r="Q1117" s="29" t="str">
        <f>VLOOKUP(A1117,'Hospitalisation Details'!$A$1:$T$2344,18,0)</f>
        <v>tier - 3</v>
      </c>
      <c r="R1117" s="29" t="str">
        <f>VLOOKUP(A1117,'Hospitalisation Details'!$A$1:$T$2344,20,0)</f>
        <v>R1012</v>
      </c>
    </row>
    <row r="1118" spans="1:18">
      <c r="A1118" t="s">
        <v>1251</v>
      </c>
      <c r="B1118" s="22" t="str">
        <f>VLOOKUP(A1118,'Customer Names'!A1118:$E$2335,4,0)</f>
        <v>Williamson</v>
      </c>
      <c r="C1118" s="25">
        <f>VLOOKUP(A1118,'Hospitalisation Details'!$A$1:$T$2344,9,0)</f>
        <v>26519</v>
      </c>
      <c r="D1118" s="26">
        <f>VLOOKUP(A1118,'Hospitalisation Details'!$A$1:$T$2344,10,0)</f>
        <v>50</v>
      </c>
      <c r="E1118" s="26">
        <f>VLOOKUP(A1118,'Hospitalisation Details'!$A$1:$T$2344,11,0)</f>
        <v>2</v>
      </c>
      <c r="F1118" s="28">
        <f>VLOOKUP(A1118,'Medical Examinations'!$A$1:$L$2336,2,0)</f>
        <v>23.54</v>
      </c>
      <c r="G1118" s="28">
        <f>VLOOKUP(A1118,'Medical Examinations'!$A$1:$L$2336,4,0)</f>
        <v>5.0999999999999996</v>
      </c>
      <c r="H1118" s="30" t="str">
        <f>VLOOKUP(A1118,'Medical Examinations'!$A$1:$L$2336,3,0)</f>
        <v>Normal weight</v>
      </c>
      <c r="I1118" s="30" t="str">
        <f>VLOOKUP(A1118,'Medical Examinations'!$A$1:$L$2336,5,0)</f>
        <v>Normal</v>
      </c>
      <c r="J1118" s="27" t="str">
        <f>VLOOKUP(A1118,'Medical Examinations'!$A$1:$L$2336,6,0)</f>
        <v>No</v>
      </c>
      <c r="K1118" s="27" t="str">
        <f>VLOOKUP(A1118,'Medical Examinations'!$A$1:$L$2336,7,0)</f>
        <v>No</v>
      </c>
      <c r="L1118" s="27">
        <f>VLOOKUP(A1118,'Medical Examinations'!$A$1:$L$2336,10,0)</f>
        <v>2</v>
      </c>
      <c r="M1118" s="27" t="str">
        <f>VLOOKUP(A1118,'Medical Examinations'!$A$1:$L$2336,12,0)</f>
        <v>No</v>
      </c>
      <c r="N1118" s="27" t="str">
        <f>VLOOKUP(A1118,'Medical Examinations'!$A$1:$L$2336,8,0)</f>
        <v>No</v>
      </c>
      <c r="O1118" s="29">
        <f>VLOOKUP(A1118,'Hospitalisation Details'!$A$1:$T$2344,12,0)</f>
        <v>10107.219999999999</v>
      </c>
      <c r="P1118" s="29" t="str">
        <f>VLOOKUP(A1118,'Hospitalisation Details'!$A$1:$T$2344,15,0)</f>
        <v>tier - 3</v>
      </c>
      <c r="Q1118" s="29" t="str">
        <f>VLOOKUP(A1118,'Hospitalisation Details'!$A$1:$T$2344,18,0)</f>
        <v>tier - 1</v>
      </c>
      <c r="R1118" s="29" t="str">
        <f>VLOOKUP(A1118,'Hospitalisation Details'!$A$1:$T$2344,20,0)</f>
        <v>R1013</v>
      </c>
    </row>
    <row r="1119" spans="1:18">
      <c r="A1119" t="s">
        <v>1250</v>
      </c>
      <c r="B1119" s="22" t="str">
        <f>VLOOKUP(A1119,'Customer Names'!A1119:$E$2335,4,0)</f>
        <v>Dollas</v>
      </c>
      <c r="C1119" s="25">
        <f>VLOOKUP(A1119,'Hospitalisation Details'!$A$1:$T$2344,9,0)</f>
        <v>26591</v>
      </c>
      <c r="D1119" s="26">
        <f>VLOOKUP(A1119,'Hospitalisation Details'!$A$1:$T$2344,10,0)</f>
        <v>50</v>
      </c>
      <c r="E1119" s="26">
        <f>VLOOKUP(A1119,'Hospitalisation Details'!$A$1:$T$2344,11,0)</f>
        <v>1</v>
      </c>
      <c r="F1119" s="28">
        <f>VLOOKUP(A1119,'Medical Examinations'!$A$1:$L$2336,2,0)</f>
        <v>27.074999999999999</v>
      </c>
      <c r="G1119" s="28">
        <f>VLOOKUP(A1119,'Medical Examinations'!$A$1:$L$2336,4,0)</f>
        <v>4.41</v>
      </c>
      <c r="H1119" s="30" t="str">
        <f>VLOOKUP(A1119,'Medical Examinations'!$A$1:$L$2336,3,0)</f>
        <v>Overweight</v>
      </c>
      <c r="I1119" s="30" t="str">
        <f>VLOOKUP(A1119,'Medical Examinations'!$A$1:$L$2336,5,0)</f>
        <v>Normal</v>
      </c>
      <c r="J1119" s="27" t="str">
        <f>VLOOKUP(A1119,'Medical Examinations'!$A$1:$L$2336,6,0)</f>
        <v>No</v>
      </c>
      <c r="K1119" s="27" t="str">
        <f>VLOOKUP(A1119,'Medical Examinations'!$A$1:$L$2336,7,0)</f>
        <v>No</v>
      </c>
      <c r="L1119" s="27">
        <f>VLOOKUP(A1119,'Medical Examinations'!$A$1:$L$2336,10,0)</f>
        <v>2</v>
      </c>
      <c r="M1119" s="27" t="str">
        <f>VLOOKUP(A1119,'Medical Examinations'!$A$1:$L$2336,12,0)</f>
        <v>No</v>
      </c>
      <c r="N1119" s="27" t="str">
        <f>VLOOKUP(A1119,'Medical Examinations'!$A$1:$L$2336,8,0)</f>
        <v>No</v>
      </c>
      <c r="O1119" s="29">
        <f>VLOOKUP(A1119,'Hospitalisation Details'!$A$1:$T$2344,12,0)</f>
        <v>10106.129999999999</v>
      </c>
      <c r="P1119" s="29" t="str">
        <f>VLOOKUP(A1119,'Hospitalisation Details'!$A$1:$T$2344,15,0)</f>
        <v>tier - 3</v>
      </c>
      <c r="Q1119" s="29" t="str">
        <f>VLOOKUP(A1119,'Hospitalisation Details'!$A$1:$T$2344,18,0)</f>
        <v>tier - 1</v>
      </c>
      <c r="R1119" s="29" t="str">
        <f>VLOOKUP(A1119,'Hospitalisation Details'!$A$1:$T$2344,20,0)</f>
        <v>R1024</v>
      </c>
    </row>
    <row r="1120" spans="1:18">
      <c r="A1120" t="s">
        <v>1249</v>
      </c>
      <c r="B1120" s="22" t="str">
        <f>VLOOKUP(A1120,'Customer Names'!A1120:$E$2335,4,0)</f>
        <v>Sprague</v>
      </c>
      <c r="C1120" s="25">
        <f>VLOOKUP(A1120,'Hospitalisation Details'!$A$1:$T$2344,9,0)</f>
        <v>28113</v>
      </c>
      <c r="D1120" s="26">
        <f>VLOOKUP(A1120,'Hospitalisation Details'!$A$1:$T$2344,10,0)</f>
        <v>46</v>
      </c>
      <c r="E1120" s="26">
        <f>VLOOKUP(A1120,'Hospitalisation Details'!$A$1:$T$2344,11,0)</f>
        <v>5</v>
      </c>
      <c r="F1120" s="28">
        <f>VLOOKUP(A1120,'Medical Examinations'!$A$1:$L$2336,2,0)</f>
        <v>25.8</v>
      </c>
      <c r="G1120" s="28">
        <f>VLOOKUP(A1120,'Medical Examinations'!$A$1:$L$2336,4,0)</f>
        <v>5.52</v>
      </c>
      <c r="H1120" s="30" t="str">
        <f>VLOOKUP(A1120,'Medical Examinations'!$A$1:$L$2336,3,0)</f>
        <v>Overweight</v>
      </c>
      <c r="I1120" s="30" t="str">
        <f>VLOOKUP(A1120,'Medical Examinations'!$A$1:$L$2336,5,0)</f>
        <v>Normal</v>
      </c>
      <c r="J1120" s="27" t="str">
        <f>VLOOKUP(A1120,'Medical Examinations'!$A$1:$L$2336,6,0)</f>
        <v>yes</v>
      </c>
      <c r="K1120" s="27" t="str">
        <f>VLOOKUP(A1120,'Medical Examinations'!$A$1:$L$2336,7,0)</f>
        <v>No</v>
      </c>
      <c r="L1120" s="27">
        <f>VLOOKUP(A1120,'Medical Examinations'!$A$1:$L$2336,10,0)</f>
        <v>0</v>
      </c>
      <c r="M1120" s="27" t="str">
        <f>VLOOKUP(A1120,'Medical Examinations'!$A$1:$L$2336,12,0)</f>
        <v>No</v>
      </c>
      <c r="N1120" s="27" t="str">
        <f>VLOOKUP(A1120,'Medical Examinations'!$A$1:$L$2336,8,0)</f>
        <v>No</v>
      </c>
      <c r="O1120" s="29">
        <f>VLOOKUP(A1120,'Hospitalisation Details'!$A$1:$T$2344,12,0)</f>
        <v>10096.969999999999</v>
      </c>
      <c r="P1120" s="29" t="str">
        <f>VLOOKUP(A1120,'Hospitalisation Details'!$A$1:$T$2344,15,0)</f>
        <v>tier - 3</v>
      </c>
      <c r="Q1120" s="29" t="str">
        <f>VLOOKUP(A1120,'Hospitalisation Details'!$A$1:$T$2344,18,0)</f>
        <v>tier - 2</v>
      </c>
      <c r="R1120" s="29" t="str">
        <f>VLOOKUP(A1120,'Hospitalisation Details'!$A$1:$T$2344,20,0)</f>
        <v>R1011</v>
      </c>
    </row>
    <row r="1121" spans="1:18">
      <c r="A1121" t="s">
        <v>1248</v>
      </c>
      <c r="B1121" s="22" t="str">
        <f>VLOOKUP(A1121,'Customer Names'!A1121:$E$2335,4,0)</f>
        <v>Michell</v>
      </c>
      <c r="C1121" s="25">
        <f>VLOOKUP(A1121,'Hospitalisation Details'!$A$1:$T$2344,9,0)</f>
        <v>25387</v>
      </c>
      <c r="D1121" s="26">
        <f>VLOOKUP(A1121,'Hospitalisation Details'!$A$1:$T$2344,10,0)</f>
        <v>53</v>
      </c>
      <c r="E1121" s="26">
        <f>VLOOKUP(A1121,'Hospitalisation Details'!$A$1:$T$2344,11,0)</f>
        <v>1</v>
      </c>
      <c r="F1121" s="28">
        <f>VLOOKUP(A1121,'Medical Examinations'!$A$1:$L$2336,2,0)</f>
        <v>36.1</v>
      </c>
      <c r="G1121" s="28">
        <f>VLOOKUP(A1121,'Medical Examinations'!$A$1:$L$2336,4,0)</f>
        <v>4.62</v>
      </c>
      <c r="H1121" s="30" t="str">
        <f>VLOOKUP(A1121,'Medical Examinations'!$A$1:$L$2336,3,0)</f>
        <v>Obesity</v>
      </c>
      <c r="I1121" s="30" t="str">
        <f>VLOOKUP(A1121,'Medical Examinations'!$A$1:$L$2336,5,0)</f>
        <v>Normal</v>
      </c>
      <c r="J1121" s="27" t="str">
        <f>VLOOKUP(A1121,'Medical Examinations'!$A$1:$L$2336,6,0)</f>
        <v>yes</v>
      </c>
      <c r="K1121" s="27" t="str">
        <f>VLOOKUP(A1121,'Medical Examinations'!$A$1:$L$2336,7,0)</f>
        <v>No</v>
      </c>
      <c r="L1121" s="27">
        <f>VLOOKUP(A1121,'Medical Examinations'!$A$1:$L$2336,10,0)</f>
        <v>1</v>
      </c>
      <c r="M1121" s="27" t="str">
        <f>VLOOKUP(A1121,'Medical Examinations'!$A$1:$L$2336,12,0)</f>
        <v>No</v>
      </c>
      <c r="N1121" s="27" t="str">
        <f>VLOOKUP(A1121,'Medical Examinations'!$A$1:$L$2336,8,0)</f>
        <v>Yes</v>
      </c>
      <c r="O1121" s="29">
        <f>VLOOKUP(A1121,'Hospitalisation Details'!$A$1:$T$2344,12,0)</f>
        <v>10085.85</v>
      </c>
      <c r="P1121" s="29" t="str">
        <f>VLOOKUP(A1121,'Hospitalisation Details'!$A$1:$T$2344,15,0)</f>
        <v>tier - 3</v>
      </c>
      <c r="Q1121" s="29" t="str">
        <f>VLOOKUP(A1121,'Hospitalisation Details'!$A$1:$T$2344,18,0)</f>
        <v>tier - 3</v>
      </c>
      <c r="R1121" s="29" t="str">
        <f>VLOOKUP(A1121,'Hospitalisation Details'!$A$1:$T$2344,20,0)</f>
        <v>R1011</v>
      </c>
    </row>
    <row r="1122" spans="1:18">
      <c r="A1122" t="s">
        <v>1247</v>
      </c>
      <c r="B1122" s="22" t="str">
        <f>VLOOKUP(A1122,'Customer Names'!A1122:$E$2335,4,0)</f>
        <v>Datwyler</v>
      </c>
      <c r="C1122" s="25">
        <f>VLOOKUP(A1122,'Hospitalisation Details'!$A$1:$T$2344,9,0)</f>
        <v>25503</v>
      </c>
      <c r="D1122" s="26">
        <f>VLOOKUP(A1122,'Hospitalisation Details'!$A$1:$T$2344,10,0)</f>
        <v>53</v>
      </c>
      <c r="E1122" s="26">
        <f>VLOOKUP(A1122,'Hospitalisation Details'!$A$1:$T$2344,11,0)</f>
        <v>0</v>
      </c>
      <c r="F1122" s="28">
        <f>VLOOKUP(A1122,'Medical Examinations'!$A$1:$L$2336,2,0)</f>
        <v>30.495000000000001</v>
      </c>
      <c r="G1122" s="28">
        <f>VLOOKUP(A1122,'Medical Examinations'!$A$1:$L$2336,4,0)</f>
        <v>5.74</v>
      </c>
      <c r="H1122" s="30" t="str">
        <f>VLOOKUP(A1122,'Medical Examinations'!$A$1:$L$2336,3,0)</f>
        <v>Obesity</v>
      </c>
      <c r="I1122" s="30" t="str">
        <f>VLOOKUP(A1122,'Medical Examinations'!$A$1:$L$2336,5,0)</f>
        <v>Pre-diabetes</v>
      </c>
      <c r="J1122" s="27" t="str">
        <f>VLOOKUP(A1122,'Medical Examinations'!$A$1:$L$2336,6,0)</f>
        <v>yes</v>
      </c>
      <c r="K1122" s="27" t="str">
        <f>VLOOKUP(A1122,'Medical Examinations'!$A$1:$L$2336,7,0)</f>
        <v>No</v>
      </c>
      <c r="L1122" s="27">
        <f>VLOOKUP(A1122,'Medical Examinations'!$A$1:$L$2336,10,0)</f>
        <v>1</v>
      </c>
      <c r="M1122" s="27" t="str">
        <f>VLOOKUP(A1122,'Medical Examinations'!$A$1:$L$2336,12,0)</f>
        <v>No</v>
      </c>
      <c r="N1122" s="27" t="str">
        <f>VLOOKUP(A1122,'Medical Examinations'!$A$1:$L$2336,8,0)</f>
        <v>Yes</v>
      </c>
      <c r="O1122" s="29">
        <f>VLOOKUP(A1122,'Hospitalisation Details'!$A$1:$T$2344,12,0)</f>
        <v>10072.06</v>
      </c>
      <c r="P1122" s="29" t="str">
        <f>VLOOKUP(A1122,'Hospitalisation Details'!$A$1:$T$2344,15,0)</f>
        <v>tier - 3</v>
      </c>
      <c r="Q1122" s="29" t="str">
        <f>VLOOKUP(A1122,'Hospitalisation Details'!$A$1:$T$2344,18,0)</f>
        <v>tier - 1</v>
      </c>
      <c r="R1122" s="29" t="str">
        <f>VLOOKUP(A1122,'Hospitalisation Details'!$A$1:$T$2344,20,0)</f>
        <v>R1017</v>
      </c>
    </row>
    <row r="1123" spans="1:18">
      <c r="A1123" t="s">
        <v>1246</v>
      </c>
      <c r="B1123" s="22" t="str">
        <f>VLOOKUP(A1123,'Customer Names'!A1123:$E$2335,4,0)</f>
        <v>Mead</v>
      </c>
      <c r="C1123" s="25">
        <f>VLOOKUP(A1123,'Hospitalisation Details'!$A$1:$T$2344,9,0)</f>
        <v>25437</v>
      </c>
      <c r="D1123" s="26">
        <f>VLOOKUP(A1123,'Hospitalisation Details'!$A$1:$T$2344,10,0)</f>
        <v>53</v>
      </c>
      <c r="E1123" s="26">
        <f>VLOOKUP(A1123,'Hospitalisation Details'!$A$1:$T$2344,11,0)</f>
        <v>1</v>
      </c>
      <c r="F1123" s="28">
        <f>VLOOKUP(A1123,'Medical Examinations'!$A$1:$L$2336,2,0)</f>
        <v>21.4</v>
      </c>
      <c r="G1123" s="28">
        <f>VLOOKUP(A1123,'Medical Examinations'!$A$1:$L$2336,4,0)</f>
        <v>6.3</v>
      </c>
      <c r="H1123" s="30" t="str">
        <f>VLOOKUP(A1123,'Medical Examinations'!$A$1:$L$2336,3,0)</f>
        <v>Normal weight</v>
      </c>
      <c r="I1123" s="30" t="str">
        <f>VLOOKUP(A1123,'Medical Examinations'!$A$1:$L$2336,5,0)</f>
        <v>Pre-diabetes</v>
      </c>
      <c r="J1123" s="27" t="str">
        <f>VLOOKUP(A1123,'Medical Examinations'!$A$1:$L$2336,6,0)</f>
        <v>yes</v>
      </c>
      <c r="K1123" s="27" t="str">
        <f>VLOOKUP(A1123,'Medical Examinations'!$A$1:$L$2336,7,0)</f>
        <v>No</v>
      </c>
      <c r="L1123" s="27">
        <f>VLOOKUP(A1123,'Medical Examinations'!$A$1:$L$2336,10,0)</f>
        <v>1</v>
      </c>
      <c r="M1123" s="27" t="str">
        <f>VLOOKUP(A1123,'Medical Examinations'!$A$1:$L$2336,12,0)</f>
        <v>No</v>
      </c>
      <c r="N1123" s="27" t="str">
        <f>VLOOKUP(A1123,'Medical Examinations'!$A$1:$L$2336,8,0)</f>
        <v>Yes</v>
      </c>
      <c r="O1123" s="29">
        <f>VLOOKUP(A1123,'Hospitalisation Details'!$A$1:$T$2344,12,0)</f>
        <v>10065.41</v>
      </c>
      <c r="P1123" s="29" t="str">
        <f>VLOOKUP(A1123,'Hospitalisation Details'!$A$1:$T$2344,15,0)</f>
        <v>tier - 3</v>
      </c>
      <c r="Q1123" s="29" t="str">
        <f>VLOOKUP(A1123,'Hospitalisation Details'!$A$1:$T$2344,18,0)</f>
        <v>tier - 2</v>
      </c>
      <c r="R1123" s="29" t="str">
        <f>VLOOKUP(A1123,'Hospitalisation Details'!$A$1:$T$2344,20,0)</f>
        <v>R1011</v>
      </c>
    </row>
    <row r="1124" spans="1:18">
      <c r="A1124" t="s">
        <v>1245</v>
      </c>
      <c r="B1124" s="22" t="str">
        <f>VLOOKUP(A1124,'Customer Names'!A1124:$E$2335,4,0)</f>
        <v>Kennedy</v>
      </c>
      <c r="C1124" s="25">
        <f>VLOOKUP(A1124,'Hospitalisation Details'!$A$1:$T$2344,9,0)</f>
        <v>27271</v>
      </c>
      <c r="D1124" s="26">
        <f>VLOOKUP(A1124,'Hospitalisation Details'!$A$1:$T$2344,10,0)</f>
        <v>48</v>
      </c>
      <c r="E1124" s="26">
        <f>VLOOKUP(A1124,'Hospitalisation Details'!$A$1:$T$2344,11,0)</f>
        <v>2</v>
      </c>
      <c r="F1124" s="28">
        <f>VLOOKUP(A1124,'Medical Examinations'!$A$1:$L$2336,2,0)</f>
        <v>32.299999999999997</v>
      </c>
      <c r="G1124" s="28">
        <f>VLOOKUP(A1124,'Medical Examinations'!$A$1:$L$2336,4,0)</f>
        <v>10.27</v>
      </c>
      <c r="H1124" s="30" t="str">
        <f>VLOOKUP(A1124,'Medical Examinations'!$A$1:$L$2336,3,0)</f>
        <v>Obesity</v>
      </c>
      <c r="I1124" s="30" t="str">
        <f>VLOOKUP(A1124,'Medical Examinations'!$A$1:$L$2336,5,0)</f>
        <v>Diabetes</v>
      </c>
      <c r="J1124" s="27" t="str">
        <f>VLOOKUP(A1124,'Medical Examinations'!$A$1:$L$2336,6,0)</f>
        <v>No</v>
      </c>
      <c r="K1124" s="27" t="str">
        <f>VLOOKUP(A1124,'Medical Examinations'!$A$1:$L$2336,7,0)</f>
        <v>No</v>
      </c>
      <c r="L1124" s="27">
        <f>VLOOKUP(A1124,'Medical Examinations'!$A$1:$L$2336,10,0)</f>
        <v>0</v>
      </c>
      <c r="M1124" s="27" t="str">
        <f>VLOOKUP(A1124,'Medical Examinations'!$A$1:$L$2336,12,0)</f>
        <v>No</v>
      </c>
      <c r="N1124" s="27" t="str">
        <f>VLOOKUP(A1124,'Medical Examinations'!$A$1:$L$2336,8,0)</f>
        <v>No</v>
      </c>
      <c r="O1124" s="29">
        <f>VLOOKUP(A1124,'Hospitalisation Details'!$A$1:$T$2344,12,0)</f>
        <v>10043.25</v>
      </c>
      <c r="P1124" s="29" t="str">
        <f>VLOOKUP(A1124,'Hospitalisation Details'!$A$1:$T$2344,15,0)</f>
        <v>tier - 3</v>
      </c>
      <c r="Q1124" s="29" t="str">
        <f>VLOOKUP(A1124,'Hospitalisation Details'!$A$1:$T$2344,18,0)</f>
        <v>tier - 2</v>
      </c>
      <c r="R1124" s="29" t="str">
        <f>VLOOKUP(A1124,'Hospitalisation Details'!$A$1:$T$2344,20,0)</f>
        <v>R1024</v>
      </c>
    </row>
    <row r="1125" spans="1:18">
      <c r="A1125" t="s">
        <v>1244</v>
      </c>
      <c r="B1125" s="22" t="str">
        <f>VLOOKUP(A1125,'Customer Names'!A1125:$E$2335,4,0)</f>
        <v>Czech</v>
      </c>
      <c r="C1125" s="25">
        <f>VLOOKUP(A1125,'Hospitalisation Details'!$A$1:$T$2344,9,0)</f>
        <v>29217</v>
      </c>
      <c r="D1125" s="26">
        <f>VLOOKUP(A1125,'Hospitalisation Details'!$A$1:$T$2344,10,0)</f>
        <v>43</v>
      </c>
      <c r="E1125" s="26">
        <f>VLOOKUP(A1125,'Hospitalisation Details'!$A$1:$T$2344,11,0)</f>
        <v>2</v>
      </c>
      <c r="F1125" s="28">
        <f>VLOOKUP(A1125,'Medical Examinations'!$A$1:$L$2336,2,0)</f>
        <v>29.78</v>
      </c>
      <c r="G1125" s="28">
        <f>VLOOKUP(A1125,'Medical Examinations'!$A$1:$L$2336,4,0)</f>
        <v>5.85</v>
      </c>
      <c r="H1125" s="30" t="str">
        <f>VLOOKUP(A1125,'Medical Examinations'!$A$1:$L$2336,3,0)</f>
        <v>Overweight</v>
      </c>
      <c r="I1125" s="30" t="str">
        <f>VLOOKUP(A1125,'Medical Examinations'!$A$1:$L$2336,5,0)</f>
        <v>Pre-diabetes</v>
      </c>
      <c r="J1125" s="27" t="str">
        <f>VLOOKUP(A1125,'Medical Examinations'!$A$1:$L$2336,6,0)</f>
        <v>No</v>
      </c>
      <c r="K1125" s="27" t="str">
        <f>VLOOKUP(A1125,'Medical Examinations'!$A$1:$L$2336,7,0)</f>
        <v>No</v>
      </c>
      <c r="L1125" s="27">
        <f>VLOOKUP(A1125,'Medical Examinations'!$A$1:$L$2336,10,0)</f>
        <v>1</v>
      </c>
      <c r="M1125" s="27" t="str">
        <f>VLOOKUP(A1125,'Medical Examinations'!$A$1:$L$2336,12,0)</f>
        <v>No</v>
      </c>
      <c r="N1125" s="27" t="str">
        <f>VLOOKUP(A1125,'Medical Examinations'!$A$1:$L$2336,8,0)</f>
        <v>Yes</v>
      </c>
      <c r="O1125" s="29">
        <f>VLOOKUP(A1125,'Hospitalisation Details'!$A$1:$T$2344,12,0)</f>
        <v>10027.15</v>
      </c>
      <c r="P1125" s="29" t="str">
        <f>VLOOKUP(A1125,'Hospitalisation Details'!$A$1:$T$2344,15,0)</f>
        <v>tier - 3</v>
      </c>
      <c r="Q1125" s="29" t="str">
        <f>VLOOKUP(A1125,'Hospitalisation Details'!$A$1:$T$2344,18,0)</f>
        <v>tier - 1</v>
      </c>
      <c r="R1125" s="29" t="str">
        <f>VLOOKUP(A1125,'Hospitalisation Details'!$A$1:$T$2344,20,0)</f>
        <v>R1021</v>
      </c>
    </row>
    <row r="1126" spans="1:18">
      <c r="A1126" t="s">
        <v>1243</v>
      </c>
      <c r="B1126" s="22" t="str">
        <f>VLOOKUP(A1126,'Customer Names'!A1126:$E$2335,4,0)</f>
        <v>O'Brien</v>
      </c>
      <c r="C1126" s="25">
        <f>VLOOKUP(A1126,'Hospitalisation Details'!$A$1:$T$2344,9,0)</f>
        <v>32327</v>
      </c>
      <c r="D1126" s="26">
        <f>VLOOKUP(A1126,'Hospitalisation Details'!$A$1:$T$2344,10,0)</f>
        <v>34</v>
      </c>
      <c r="E1126" s="26">
        <f>VLOOKUP(A1126,'Hospitalisation Details'!$A$1:$T$2344,11,0)</f>
        <v>3</v>
      </c>
      <c r="F1126" s="28">
        <f>VLOOKUP(A1126,'Medical Examinations'!$A$1:$L$2336,2,0)</f>
        <v>34.76</v>
      </c>
      <c r="G1126" s="28">
        <f>VLOOKUP(A1126,'Medical Examinations'!$A$1:$L$2336,4,0)</f>
        <v>5.92</v>
      </c>
      <c r="H1126" s="30" t="str">
        <f>VLOOKUP(A1126,'Medical Examinations'!$A$1:$L$2336,3,0)</f>
        <v>Obesity</v>
      </c>
      <c r="I1126" s="30" t="str">
        <f>VLOOKUP(A1126,'Medical Examinations'!$A$1:$L$2336,5,0)</f>
        <v>Pre-diabetes</v>
      </c>
      <c r="J1126" s="27" t="str">
        <f>VLOOKUP(A1126,'Medical Examinations'!$A$1:$L$2336,6,0)</f>
        <v>yes</v>
      </c>
      <c r="K1126" s="27" t="str">
        <f>VLOOKUP(A1126,'Medical Examinations'!$A$1:$L$2336,7,0)</f>
        <v>No</v>
      </c>
      <c r="L1126" s="27">
        <f>VLOOKUP(A1126,'Medical Examinations'!$A$1:$L$2336,10,0)</f>
        <v>1</v>
      </c>
      <c r="M1126" s="27" t="str">
        <f>VLOOKUP(A1126,'Medical Examinations'!$A$1:$L$2336,12,0)</f>
        <v>No</v>
      </c>
      <c r="N1126" s="27" t="str">
        <f>VLOOKUP(A1126,'Medical Examinations'!$A$1:$L$2336,8,0)</f>
        <v>No</v>
      </c>
      <c r="O1126" s="29">
        <f>VLOOKUP(A1126,'Hospitalisation Details'!$A$1:$T$2344,12,0)</f>
        <v>10011.44</v>
      </c>
      <c r="P1126" s="29" t="str">
        <f>VLOOKUP(A1126,'Hospitalisation Details'!$A$1:$T$2344,15,0)</f>
        <v>tier - 3</v>
      </c>
      <c r="Q1126" s="29" t="str">
        <f>VLOOKUP(A1126,'Hospitalisation Details'!$A$1:$T$2344,18,0)</f>
        <v>tier - 3</v>
      </c>
      <c r="R1126" s="29" t="str">
        <f>VLOOKUP(A1126,'Hospitalisation Details'!$A$1:$T$2344,20,0)</f>
        <v>R1026</v>
      </c>
    </row>
    <row r="1127" spans="1:18">
      <c r="A1127" t="s">
        <v>1242</v>
      </c>
      <c r="B1127" s="22" t="str">
        <f>VLOOKUP(A1127,'Customer Names'!A1127:$E$2335,4,0)</f>
        <v>Bachman</v>
      </c>
      <c r="C1127" s="25">
        <f>VLOOKUP(A1127,'Hospitalisation Details'!$A$1:$T$2344,9,0)</f>
        <v>25791</v>
      </c>
      <c r="D1127" s="26">
        <f>VLOOKUP(A1127,'Hospitalisation Details'!$A$1:$T$2344,10,0)</f>
        <v>52</v>
      </c>
      <c r="E1127" s="26">
        <f>VLOOKUP(A1127,'Hospitalisation Details'!$A$1:$T$2344,11,0)</f>
        <v>0</v>
      </c>
      <c r="F1127" s="28">
        <f>VLOOKUP(A1127,'Medical Examinations'!$A$1:$L$2336,2,0)</f>
        <v>18.335000000000001</v>
      </c>
      <c r="G1127" s="28">
        <f>VLOOKUP(A1127,'Medical Examinations'!$A$1:$L$2336,4,0)</f>
        <v>10.01</v>
      </c>
      <c r="H1127" s="30" t="str">
        <f>VLOOKUP(A1127,'Medical Examinations'!$A$1:$L$2336,3,0)</f>
        <v>Underweight</v>
      </c>
      <c r="I1127" s="30" t="str">
        <f>VLOOKUP(A1127,'Medical Examinations'!$A$1:$L$2336,5,0)</f>
        <v>Diabetes</v>
      </c>
      <c r="J1127" s="27" t="str">
        <f>VLOOKUP(A1127,'Medical Examinations'!$A$1:$L$2336,6,0)</f>
        <v>yes</v>
      </c>
      <c r="K1127" s="27" t="str">
        <f>VLOOKUP(A1127,'Medical Examinations'!$A$1:$L$2336,7,0)</f>
        <v>No</v>
      </c>
      <c r="L1127" s="27">
        <f>VLOOKUP(A1127,'Medical Examinations'!$A$1:$L$2336,10,0)</f>
        <v>2</v>
      </c>
      <c r="M1127" s="27" t="str">
        <f>VLOOKUP(A1127,'Medical Examinations'!$A$1:$L$2336,12,0)</f>
        <v>No</v>
      </c>
      <c r="N1127" s="27" t="str">
        <f>VLOOKUP(A1127,'Medical Examinations'!$A$1:$L$2336,8,0)</f>
        <v>No</v>
      </c>
      <c r="O1127" s="29">
        <f>VLOOKUP(A1127,'Hospitalisation Details'!$A$1:$T$2344,12,0)</f>
        <v>9991.0400000000009</v>
      </c>
      <c r="P1127" s="29" t="str">
        <f>VLOOKUP(A1127,'Hospitalisation Details'!$A$1:$T$2344,15,0)</f>
        <v>tier - 2</v>
      </c>
      <c r="Q1127" s="29" t="str">
        <f>VLOOKUP(A1127,'Hospitalisation Details'!$A$1:$T$2344,18,0)</f>
        <v>tier - 3</v>
      </c>
      <c r="R1127" s="29" t="str">
        <f>VLOOKUP(A1127,'Hospitalisation Details'!$A$1:$T$2344,20,0)</f>
        <v>R1012</v>
      </c>
    </row>
    <row r="1128" spans="1:18">
      <c r="A1128" t="s">
        <v>1241</v>
      </c>
      <c r="B1128" s="22" t="str">
        <f>VLOOKUP(A1128,'Customer Names'!A1128:$E$2335,4,0)</f>
        <v>Bednar</v>
      </c>
      <c r="C1128" s="25">
        <f>VLOOKUP(A1128,'Hospitalisation Details'!$A$1:$T$2344,9,0)</f>
        <v>26212</v>
      </c>
      <c r="D1128" s="26">
        <f>VLOOKUP(A1128,'Hospitalisation Details'!$A$1:$T$2344,10,0)</f>
        <v>51</v>
      </c>
      <c r="E1128" s="26">
        <f>VLOOKUP(A1128,'Hospitalisation Details'!$A$1:$T$2344,11,0)</f>
        <v>1</v>
      </c>
      <c r="F1128" s="28">
        <f>VLOOKUP(A1128,'Medical Examinations'!$A$1:$L$2336,2,0)</f>
        <v>32.299999999999997</v>
      </c>
      <c r="G1128" s="28">
        <f>VLOOKUP(A1128,'Medical Examinations'!$A$1:$L$2336,4,0)</f>
        <v>9.59</v>
      </c>
      <c r="H1128" s="30" t="str">
        <f>VLOOKUP(A1128,'Medical Examinations'!$A$1:$L$2336,3,0)</f>
        <v>Obesity</v>
      </c>
      <c r="I1128" s="30" t="str">
        <f>VLOOKUP(A1128,'Medical Examinations'!$A$1:$L$2336,5,0)</f>
        <v>Diabetes</v>
      </c>
      <c r="J1128" s="27" t="str">
        <f>VLOOKUP(A1128,'Medical Examinations'!$A$1:$L$2336,6,0)</f>
        <v>No</v>
      </c>
      <c r="K1128" s="27" t="str">
        <f>VLOOKUP(A1128,'Medical Examinations'!$A$1:$L$2336,7,0)</f>
        <v>No</v>
      </c>
      <c r="L1128" s="27">
        <f>VLOOKUP(A1128,'Medical Examinations'!$A$1:$L$2336,10,0)</f>
        <v>0</v>
      </c>
      <c r="M1128" s="27" t="str">
        <f>VLOOKUP(A1128,'Medical Examinations'!$A$1:$L$2336,12,0)</f>
        <v>No</v>
      </c>
      <c r="N1128" s="27" t="str">
        <f>VLOOKUP(A1128,'Medical Examinations'!$A$1:$L$2336,8,0)</f>
        <v>No</v>
      </c>
      <c r="O1128" s="29">
        <f>VLOOKUP(A1128,'Hospitalisation Details'!$A$1:$T$2344,12,0)</f>
        <v>9964.06</v>
      </c>
      <c r="P1128" s="29" t="str">
        <f>VLOOKUP(A1128,'Hospitalisation Details'!$A$1:$T$2344,15,0)</f>
        <v>tier - 2</v>
      </c>
      <c r="Q1128" s="29" t="str">
        <f>VLOOKUP(A1128,'Hospitalisation Details'!$A$1:$T$2344,18,0)</f>
        <v>tier - 2</v>
      </c>
      <c r="R1128" s="29" t="str">
        <f>VLOOKUP(A1128,'Hospitalisation Details'!$A$1:$T$2344,20,0)</f>
        <v>R1019</v>
      </c>
    </row>
    <row r="1129" spans="1:18">
      <c r="A1129" t="s">
        <v>1240</v>
      </c>
      <c r="B1129" s="22" t="str">
        <f>VLOOKUP(A1129,'Customer Names'!A1129:$E$2335,4,0)</f>
        <v>Daye</v>
      </c>
      <c r="C1129" s="25">
        <f>VLOOKUP(A1129,'Hospitalisation Details'!$A$1:$T$2344,9,0)</f>
        <v>26293</v>
      </c>
      <c r="D1129" s="26">
        <f>VLOOKUP(A1129,'Hospitalisation Details'!$A$1:$T$2344,10,0)</f>
        <v>51</v>
      </c>
      <c r="E1129" s="26">
        <f>VLOOKUP(A1129,'Hospitalisation Details'!$A$1:$T$2344,11,0)</f>
        <v>1</v>
      </c>
      <c r="F1129" s="28">
        <f>VLOOKUP(A1129,'Medical Examinations'!$A$1:$L$2336,2,0)</f>
        <v>27.74</v>
      </c>
      <c r="G1129" s="28">
        <f>VLOOKUP(A1129,'Medical Examinations'!$A$1:$L$2336,4,0)</f>
        <v>10.37</v>
      </c>
      <c r="H1129" s="30" t="str">
        <f>VLOOKUP(A1129,'Medical Examinations'!$A$1:$L$2336,3,0)</f>
        <v>Overweight</v>
      </c>
      <c r="I1129" s="30" t="str">
        <f>VLOOKUP(A1129,'Medical Examinations'!$A$1:$L$2336,5,0)</f>
        <v>Diabetes</v>
      </c>
      <c r="J1129" s="27" t="str">
        <f>VLOOKUP(A1129,'Medical Examinations'!$A$1:$L$2336,6,0)</f>
        <v>No</v>
      </c>
      <c r="K1129" s="27" t="str">
        <f>VLOOKUP(A1129,'Medical Examinations'!$A$1:$L$2336,7,0)</f>
        <v>No</v>
      </c>
      <c r="L1129" s="27">
        <f>VLOOKUP(A1129,'Medical Examinations'!$A$1:$L$2336,10,0)</f>
        <v>0</v>
      </c>
      <c r="M1129" s="27" t="str">
        <f>VLOOKUP(A1129,'Medical Examinations'!$A$1:$L$2336,12,0)</f>
        <v>No</v>
      </c>
      <c r="N1129" s="27" t="str">
        <f>VLOOKUP(A1129,'Medical Examinations'!$A$1:$L$2336,8,0)</f>
        <v>No</v>
      </c>
      <c r="O1129" s="29">
        <f>VLOOKUP(A1129,'Hospitalisation Details'!$A$1:$T$2344,12,0)</f>
        <v>9957.7199999999993</v>
      </c>
      <c r="P1129" s="29" t="str">
        <f>VLOOKUP(A1129,'Hospitalisation Details'!$A$1:$T$2344,15,0)</f>
        <v>tier - 2</v>
      </c>
      <c r="Q1129" s="29" t="str">
        <f>VLOOKUP(A1129,'Hospitalisation Details'!$A$1:$T$2344,18,0)</f>
        <v>tier - 3</v>
      </c>
      <c r="R1129" s="29" t="str">
        <f>VLOOKUP(A1129,'Hospitalisation Details'!$A$1:$T$2344,20,0)</f>
        <v>R1018</v>
      </c>
    </row>
    <row r="1130" spans="1:18">
      <c r="A1130" t="s">
        <v>1239</v>
      </c>
      <c r="B1130" s="22" t="str">
        <f>VLOOKUP(A1130,'Customer Names'!A1130:$E$2335,4,0)</f>
        <v>Clarke</v>
      </c>
      <c r="C1130" s="25">
        <f>VLOOKUP(A1130,'Hospitalisation Details'!$A$1:$T$2344,9,0)</f>
        <v>23631</v>
      </c>
      <c r="D1130" s="26">
        <f>VLOOKUP(A1130,'Hospitalisation Details'!$A$1:$T$2344,10,0)</f>
        <v>58</v>
      </c>
      <c r="E1130" s="26">
        <f>VLOOKUP(A1130,'Hospitalisation Details'!$A$1:$T$2344,11,0)</f>
        <v>0</v>
      </c>
      <c r="F1130" s="28">
        <f>VLOOKUP(A1130,'Medical Examinations'!$A$1:$L$2336,2,0)</f>
        <v>24</v>
      </c>
      <c r="G1130" s="28">
        <f>VLOOKUP(A1130,'Medical Examinations'!$A$1:$L$2336,4,0)</f>
        <v>4.01</v>
      </c>
      <c r="H1130" s="30" t="str">
        <f>VLOOKUP(A1130,'Medical Examinations'!$A$1:$L$2336,3,0)</f>
        <v>Normal weight</v>
      </c>
      <c r="I1130" s="30" t="str">
        <f>VLOOKUP(A1130,'Medical Examinations'!$A$1:$L$2336,5,0)</f>
        <v>Normal</v>
      </c>
      <c r="J1130" s="27" t="str">
        <f>VLOOKUP(A1130,'Medical Examinations'!$A$1:$L$2336,6,0)</f>
        <v>yes</v>
      </c>
      <c r="K1130" s="27" t="str">
        <f>VLOOKUP(A1130,'Medical Examinations'!$A$1:$L$2336,7,0)</f>
        <v>No</v>
      </c>
      <c r="L1130" s="27">
        <f>VLOOKUP(A1130,'Medical Examinations'!$A$1:$L$2336,10,0)</f>
        <v>1</v>
      </c>
      <c r="M1130" s="27" t="str">
        <f>VLOOKUP(A1130,'Medical Examinations'!$A$1:$L$2336,12,0)</f>
        <v>No</v>
      </c>
      <c r="N1130" s="27" t="str">
        <f>VLOOKUP(A1130,'Medical Examinations'!$A$1:$L$2336,8,0)</f>
        <v>No</v>
      </c>
      <c r="O1130" s="29">
        <f>VLOOKUP(A1130,'Hospitalisation Details'!$A$1:$T$2344,12,0)</f>
        <v>9933.44</v>
      </c>
      <c r="P1130" s="29" t="str">
        <f>VLOOKUP(A1130,'Hospitalisation Details'!$A$1:$T$2344,15,0)</f>
        <v>tier - 3</v>
      </c>
      <c r="Q1130" s="29" t="str">
        <f>VLOOKUP(A1130,'Hospitalisation Details'!$A$1:$T$2344,18,0)</f>
        <v>tier - 3</v>
      </c>
      <c r="R1130" s="29" t="str">
        <f>VLOOKUP(A1130,'Hospitalisation Details'!$A$1:$T$2344,20,0)</f>
        <v>R1013</v>
      </c>
    </row>
    <row r="1131" spans="1:18">
      <c r="A1131" t="s">
        <v>1238</v>
      </c>
      <c r="B1131" s="22" t="str">
        <f>VLOOKUP(A1131,'Customer Names'!A1131:$E$2335,4,0)</f>
        <v>Koren</v>
      </c>
      <c r="C1131" s="25">
        <f>VLOOKUP(A1131,'Hospitalisation Details'!$A$1:$T$2344,9,0)</f>
        <v>30653</v>
      </c>
      <c r="D1131" s="26">
        <f>VLOOKUP(A1131,'Hospitalisation Details'!$A$1:$T$2344,10,0)</f>
        <v>39</v>
      </c>
      <c r="E1131" s="26">
        <f>VLOOKUP(A1131,'Hospitalisation Details'!$A$1:$T$2344,11,0)</f>
        <v>3</v>
      </c>
      <c r="F1131" s="28">
        <f>VLOOKUP(A1131,'Medical Examinations'!$A$1:$L$2336,2,0)</f>
        <v>31.78</v>
      </c>
      <c r="G1131" s="28">
        <f>VLOOKUP(A1131,'Medical Examinations'!$A$1:$L$2336,4,0)</f>
        <v>4.24</v>
      </c>
      <c r="H1131" s="30" t="str">
        <f>VLOOKUP(A1131,'Medical Examinations'!$A$1:$L$2336,3,0)</f>
        <v>Obesity</v>
      </c>
      <c r="I1131" s="30" t="str">
        <f>VLOOKUP(A1131,'Medical Examinations'!$A$1:$L$2336,5,0)</f>
        <v>Normal</v>
      </c>
      <c r="J1131" s="27" t="str">
        <f>VLOOKUP(A1131,'Medical Examinations'!$A$1:$L$2336,6,0)</f>
        <v>yes</v>
      </c>
      <c r="K1131" s="27" t="str">
        <f>VLOOKUP(A1131,'Medical Examinations'!$A$1:$L$2336,7,0)</f>
        <v>No</v>
      </c>
      <c r="L1131" s="27">
        <f>VLOOKUP(A1131,'Medical Examinations'!$A$1:$L$2336,10,0)</f>
        <v>1</v>
      </c>
      <c r="M1131" s="27" t="str">
        <f>VLOOKUP(A1131,'Medical Examinations'!$A$1:$L$2336,12,0)</f>
        <v>No</v>
      </c>
      <c r="N1131" s="27" t="str">
        <f>VLOOKUP(A1131,'Medical Examinations'!$A$1:$L$2336,8,0)</f>
        <v>Yes</v>
      </c>
      <c r="O1131" s="29">
        <f>VLOOKUP(A1131,'Hospitalisation Details'!$A$1:$T$2344,12,0)</f>
        <v>9931.9599999999991</v>
      </c>
      <c r="P1131" s="29" t="str">
        <f>VLOOKUP(A1131,'Hospitalisation Details'!$A$1:$T$2344,15,0)</f>
        <v>tier - 2</v>
      </c>
      <c r="Q1131" s="29" t="str">
        <f>VLOOKUP(A1131,'Hospitalisation Details'!$A$1:$T$2344,18,0)</f>
        <v>tier - 2</v>
      </c>
      <c r="R1131" s="29" t="str">
        <f>VLOOKUP(A1131,'Hospitalisation Details'!$A$1:$T$2344,20,0)</f>
        <v>R1012</v>
      </c>
    </row>
    <row r="1132" spans="1:18">
      <c r="A1132" t="s">
        <v>1237</v>
      </c>
      <c r="B1132" s="22" t="str">
        <f>VLOOKUP(A1132,'Customer Names'!A1132:$E$2335,4,0)</f>
        <v>Kuramoto</v>
      </c>
      <c r="C1132" s="25">
        <f>VLOOKUP(A1132,'Hospitalisation Details'!$A$1:$T$2344,9,0)</f>
        <v>31278</v>
      </c>
      <c r="D1132" s="26">
        <f>VLOOKUP(A1132,'Hospitalisation Details'!$A$1:$T$2344,10,0)</f>
        <v>37</v>
      </c>
      <c r="E1132" s="26">
        <f>VLOOKUP(A1132,'Hospitalisation Details'!$A$1:$T$2344,11,0)</f>
        <v>3</v>
      </c>
      <c r="F1132" s="28">
        <f>VLOOKUP(A1132,'Medical Examinations'!$A$1:$L$2336,2,0)</f>
        <v>32.25</v>
      </c>
      <c r="G1132" s="28">
        <f>VLOOKUP(A1132,'Medical Examinations'!$A$1:$L$2336,4,0)</f>
        <v>5.36</v>
      </c>
      <c r="H1132" s="30" t="str">
        <f>VLOOKUP(A1132,'Medical Examinations'!$A$1:$L$2336,3,0)</f>
        <v>Obesity</v>
      </c>
      <c r="I1132" s="30" t="str">
        <f>VLOOKUP(A1132,'Medical Examinations'!$A$1:$L$2336,5,0)</f>
        <v>Normal</v>
      </c>
      <c r="J1132" s="27" t="str">
        <f>VLOOKUP(A1132,'Medical Examinations'!$A$1:$L$2336,6,0)</f>
        <v>yes</v>
      </c>
      <c r="K1132" s="27" t="str">
        <f>VLOOKUP(A1132,'Medical Examinations'!$A$1:$L$2336,7,0)</f>
        <v>No</v>
      </c>
      <c r="L1132" s="27">
        <f>VLOOKUP(A1132,'Medical Examinations'!$A$1:$L$2336,10,0)</f>
        <v>0</v>
      </c>
      <c r="M1132" s="27" t="str">
        <f>VLOOKUP(A1132,'Medical Examinations'!$A$1:$L$2336,12,0)</f>
        <v>No</v>
      </c>
      <c r="N1132" s="27" t="str">
        <f>VLOOKUP(A1132,'Medical Examinations'!$A$1:$L$2336,8,0)</f>
        <v>No</v>
      </c>
      <c r="O1132" s="29">
        <f>VLOOKUP(A1132,'Hospitalisation Details'!$A$1:$T$2344,12,0)</f>
        <v>9930.64</v>
      </c>
      <c r="P1132" s="29" t="str">
        <f>VLOOKUP(A1132,'Hospitalisation Details'!$A$1:$T$2344,15,0)</f>
        <v>tier - 2</v>
      </c>
      <c r="Q1132" s="29" t="str">
        <f>VLOOKUP(A1132,'Hospitalisation Details'!$A$1:$T$2344,18,0)</f>
        <v>tier - 3</v>
      </c>
      <c r="R1132" s="29" t="str">
        <f>VLOOKUP(A1132,'Hospitalisation Details'!$A$1:$T$2344,20,0)</f>
        <v>R1025</v>
      </c>
    </row>
    <row r="1133" spans="1:18">
      <c r="A1133" t="s">
        <v>1236</v>
      </c>
      <c r="B1133" s="22" t="str">
        <f>VLOOKUP(A1133,'Customer Names'!A1133:$E$2335,4,0)</f>
        <v>Lynn</v>
      </c>
      <c r="C1133" s="25">
        <f>VLOOKUP(A1133,'Hospitalisation Details'!$A$1:$T$2344,9,0)</f>
        <v>26556</v>
      </c>
      <c r="D1133" s="26">
        <f>VLOOKUP(A1133,'Hospitalisation Details'!$A$1:$T$2344,10,0)</f>
        <v>50</v>
      </c>
      <c r="E1133" s="26">
        <f>VLOOKUP(A1133,'Hospitalisation Details'!$A$1:$T$2344,11,0)</f>
        <v>1</v>
      </c>
      <c r="F1133" s="28">
        <f>VLOOKUP(A1133,'Medical Examinations'!$A$1:$L$2336,2,0)</f>
        <v>30.114999999999998</v>
      </c>
      <c r="G1133" s="28">
        <f>VLOOKUP(A1133,'Medical Examinations'!$A$1:$L$2336,4,0)</f>
        <v>4.99</v>
      </c>
      <c r="H1133" s="30" t="str">
        <f>VLOOKUP(A1133,'Medical Examinations'!$A$1:$L$2336,3,0)</f>
        <v>Obesity</v>
      </c>
      <c r="I1133" s="30" t="str">
        <f>VLOOKUP(A1133,'Medical Examinations'!$A$1:$L$2336,5,0)</f>
        <v>Normal</v>
      </c>
      <c r="J1133" s="27" t="str">
        <f>VLOOKUP(A1133,'Medical Examinations'!$A$1:$L$2336,6,0)</f>
        <v>No</v>
      </c>
      <c r="K1133" s="27" t="str">
        <f>VLOOKUP(A1133,'Medical Examinations'!$A$1:$L$2336,7,0)</f>
        <v>No</v>
      </c>
      <c r="L1133" s="27">
        <f>VLOOKUP(A1133,'Medical Examinations'!$A$1:$L$2336,10,0)</f>
        <v>2</v>
      </c>
      <c r="M1133" s="27" t="str">
        <f>VLOOKUP(A1133,'Medical Examinations'!$A$1:$L$2336,12,0)</f>
        <v>No</v>
      </c>
      <c r="N1133" s="27" t="str">
        <f>VLOOKUP(A1133,'Medical Examinations'!$A$1:$L$2336,8,0)</f>
        <v>No</v>
      </c>
      <c r="O1133" s="29">
        <f>VLOOKUP(A1133,'Hospitalisation Details'!$A$1:$T$2344,12,0)</f>
        <v>9910.36</v>
      </c>
      <c r="P1133" s="29" t="str">
        <f>VLOOKUP(A1133,'Hospitalisation Details'!$A$1:$T$2344,15,0)</f>
        <v>tier - 2</v>
      </c>
      <c r="Q1133" s="29" t="str">
        <f>VLOOKUP(A1133,'Hospitalisation Details'!$A$1:$T$2344,18,0)</f>
        <v>tier - 3</v>
      </c>
      <c r="R1133" s="29" t="str">
        <f>VLOOKUP(A1133,'Hospitalisation Details'!$A$1:$T$2344,20,0)</f>
        <v>R1012</v>
      </c>
    </row>
    <row r="1134" spans="1:18">
      <c r="A1134" t="s">
        <v>1235</v>
      </c>
      <c r="B1134" s="22" t="str">
        <f>VLOOKUP(A1134,'Customer Names'!A1134:$E$2335,4,0)</f>
        <v>Dierksen</v>
      </c>
      <c r="C1134" s="25">
        <f>VLOOKUP(A1134,'Hospitalisation Details'!$A$1:$T$2344,9,0)</f>
        <v>22875</v>
      </c>
      <c r="D1134" s="26">
        <f>VLOOKUP(A1134,'Hospitalisation Details'!$A$1:$T$2344,10,0)</f>
        <v>60</v>
      </c>
      <c r="E1134" s="26">
        <f>VLOOKUP(A1134,'Hospitalisation Details'!$A$1:$T$2344,11,0)</f>
        <v>0</v>
      </c>
      <c r="F1134" s="28">
        <f>VLOOKUP(A1134,'Medical Examinations'!$A$1:$L$2336,2,0)</f>
        <v>22.41</v>
      </c>
      <c r="G1134" s="28">
        <f>VLOOKUP(A1134,'Medical Examinations'!$A$1:$L$2336,4,0)</f>
        <v>8.68</v>
      </c>
      <c r="H1134" s="30" t="str">
        <f>VLOOKUP(A1134,'Medical Examinations'!$A$1:$L$2336,3,0)</f>
        <v>Normal weight</v>
      </c>
      <c r="I1134" s="30" t="str">
        <f>VLOOKUP(A1134,'Medical Examinations'!$A$1:$L$2336,5,0)</f>
        <v>Diabetes</v>
      </c>
      <c r="J1134" s="27" t="str">
        <f>VLOOKUP(A1134,'Medical Examinations'!$A$1:$L$2336,6,0)</f>
        <v>No</v>
      </c>
      <c r="K1134" s="27" t="str">
        <f>VLOOKUP(A1134,'Medical Examinations'!$A$1:$L$2336,7,0)</f>
        <v>No</v>
      </c>
      <c r="L1134" s="27">
        <f>VLOOKUP(A1134,'Medical Examinations'!$A$1:$L$2336,10,0)</f>
        <v>0</v>
      </c>
      <c r="M1134" s="27" t="str">
        <f>VLOOKUP(A1134,'Medical Examinations'!$A$1:$L$2336,12,0)</f>
        <v>No</v>
      </c>
      <c r="N1134" s="27" t="str">
        <f>VLOOKUP(A1134,'Medical Examinations'!$A$1:$L$2336,8,0)</f>
        <v>No</v>
      </c>
      <c r="O1134" s="29">
        <f>VLOOKUP(A1134,'Hospitalisation Details'!$A$1:$T$2344,12,0)</f>
        <v>9907.83</v>
      </c>
      <c r="P1134" s="29" t="str">
        <f>VLOOKUP(A1134,'Hospitalisation Details'!$A$1:$T$2344,15,0)</f>
        <v>tier - 3</v>
      </c>
      <c r="Q1134" s="29" t="str">
        <f>VLOOKUP(A1134,'Hospitalisation Details'!$A$1:$T$2344,18,0)</f>
        <v>tier - 2</v>
      </c>
      <c r="R1134" s="29" t="str">
        <f>VLOOKUP(A1134,'Hospitalisation Details'!$A$1:$T$2344,20,0)</f>
        <v>R1013</v>
      </c>
    </row>
    <row r="1135" spans="1:18">
      <c r="A1135" t="s">
        <v>1234</v>
      </c>
      <c r="B1135" s="22" t="str">
        <f>VLOOKUP(A1135,'Customer Names'!A1135:$E$2335,4,0)</f>
        <v>Zoeller</v>
      </c>
      <c r="C1135" s="25">
        <f>VLOOKUP(A1135,'Hospitalisation Details'!$A$1:$T$2344,9,0)</f>
        <v>35254</v>
      </c>
      <c r="D1135" s="26">
        <f>VLOOKUP(A1135,'Hospitalisation Details'!$A$1:$T$2344,10,0)</f>
        <v>26</v>
      </c>
      <c r="E1135" s="26">
        <f>VLOOKUP(A1135,'Hospitalisation Details'!$A$1:$T$2344,11,0)</f>
        <v>0</v>
      </c>
      <c r="F1135" s="28">
        <f>VLOOKUP(A1135,'Medical Examinations'!$A$1:$L$2336,2,0)</f>
        <v>45.72</v>
      </c>
      <c r="G1135" s="28">
        <f>VLOOKUP(A1135,'Medical Examinations'!$A$1:$L$2336,4,0)</f>
        <v>4.2300000000000004</v>
      </c>
      <c r="H1135" s="30" t="str">
        <f>VLOOKUP(A1135,'Medical Examinations'!$A$1:$L$2336,3,0)</f>
        <v>Obesity</v>
      </c>
      <c r="I1135" s="30" t="str">
        <f>VLOOKUP(A1135,'Medical Examinations'!$A$1:$L$2336,5,0)</f>
        <v>Normal</v>
      </c>
      <c r="J1135" s="27" t="str">
        <f>VLOOKUP(A1135,'Medical Examinations'!$A$1:$L$2336,6,0)</f>
        <v>yes</v>
      </c>
      <c r="K1135" s="27" t="str">
        <f>VLOOKUP(A1135,'Medical Examinations'!$A$1:$L$2336,7,0)</f>
        <v>No</v>
      </c>
      <c r="L1135" s="27">
        <f>VLOOKUP(A1135,'Medical Examinations'!$A$1:$L$2336,10,0)</f>
        <v>0</v>
      </c>
      <c r="M1135" s="27" t="str">
        <f>VLOOKUP(A1135,'Medical Examinations'!$A$1:$L$2336,12,0)</f>
        <v>No</v>
      </c>
      <c r="N1135" s="27" t="str">
        <f>VLOOKUP(A1135,'Medical Examinations'!$A$1:$L$2336,8,0)</f>
        <v>No</v>
      </c>
      <c r="O1135" s="29">
        <f>VLOOKUP(A1135,'Hospitalisation Details'!$A$1:$T$2344,12,0)</f>
        <v>9894.69</v>
      </c>
      <c r="P1135" s="29" t="str">
        <f>VLOOKUP(A1135,'Hospitalisation Details'!$A$1:$T$2344,15,0)</f>
        <v>tier - 2</v>
      </c>
      <c r="Q1135" s="29" t="str">
        <f>VLOOKUP(A1135,'Hospitalisation Details'!$A$1:$T$2344,18,0)</f>
        <v>tier - 3</v>
      </c>
      <c r="R1135" s="29" t="str">
        <f>VLOOKUP(A1135,'Hospitalisation Details'!$A$1:$T$2344,20,0)</f>
        <v>R1012</v>
      </c>
    </row>
    <row r="1136" spans="1:18">
      <c r="A1136" t="s">
        <v>1233</v>
      </c>
      <c r="B1136" s="22" t="str">
        <f>VLOOKUP(A1136,'Customer Names'!A1136:$E$2335,4,0)</f>
        <v>Flesch</v>
      </c>
      <c r="C1136" s="25">
        <f>VLOOKUP(A1136,'Hospitalisation Details'!$A$1:$T$2344,9,0)</f>
        <v>24416</v>
      </c>
      <c r="D1136" s="26">
        <f>VLOOKUP(A1136,'Hospitalisation Details'!$A$1:$T$2344,10,0)</f>
        <v>56</v>
      </c>
      <c r="E1136" s="26">
        <f>VLOOKUP(A1136,'Hospitalisation Details'!$A$1:$T$2344,11,0)</f>
        <v>0</v>
      </c>
      <c r="F1136" s="28">
        <f>VLOOKUP(A1136,'Medical Examinations'!$A$1:$L$2336,2,0)</f>
        <v>25</v>
      </c>
      <c r="G1136" s="28">
        <f>VLOOKUP(A1136,'Medical Examinations'!$A$1:$L$2336,4,0)</f>
        <v>5.32</v>
      </c>
      <c r="H1136" s="30" t="str">
        <f>VLOOKUP(A1136,'Medical Examinations'!$A$1:$L$2336,3,0)</f>
        <v>Overweight</v>
      </c>
      <c r="I1136" s="30" t="str">
        <f>VLOOKUP(A1136,'Medical Examinations'!$A$1:$L$2336,5,0)</f>
        <v>Normal</v>
      </c>
      <c r="J1136" s="27" t="str">
        <f>VLOOKUP(A1136,'Medical Examinations'!$A$1:$L$2336,6,0)</f>
        <v>yes</v>
      </c>
      <c r="K1136" s="27" t="str">
        <f>VLOOKUP(A1136,'Medical Examinations'!$A$1:$L$2336,7,0)</f>
        <v>No</v>
      </c>
      <c r="L1136" s="27">
        <f>VLOOKUP(A1136,'Medical Examinations'!$A$1:$L$2336,10,0)</f>
        <v>2</v>
      </c>
      <c r="M1136" s="27" t="str">
        <f>VLOOKUP(A1136,'Medical Examinations'!$A$1:$L$2336,12,0)</f>
        <v>No</v>
      </c>
      <c r="N1136" s="27" t="str">
        <f>VLOOKUP(A1136,'Medical Examinations'!$A$1:$L$2336,8,0)</f>
        <v>No</v>
      </c>
      <c r="O1136" s="29">
        <f>VLOOKUP(A1136,'Hospitalisation Details'!$A$1:$T$2344,12,0)</f>
        <v>9890.23</v>
      </c>
      <c r="P1136" s="29" t="str">
        <f>VLOOKUP(A1136,'Hospitalisation Details'!$A$1:$T$2344,15,0)</f>
        <v>tier - 3</v>
      </c>
      <c r="Q1136" s="29" t="str">
        <f>VLOOKUP(A1136,'Hospitalisation Details'!$A$1:$T$2344,18,0)</f>
        <v>tier - 3</v>
      </c>
      <c r="R1136" s="29" t="str">
        <f>VLOOKUP(A1136,'Hospitalisation Details'!$A$1:$T$2344,20,0)</f>
        <v>R1013</v>
      </c>
    </row>
    <row r="1137" spans="1:18">
      <c r="A1137" t="s">
        <v>1232</v>
      </c>
      <c r="B1137" s="22" t="str">
        <f>VLOOKUP(A1137,'Customer Names'!A1137:$E$2335,4,0)</f>
        <v>Maltby</v>
      </c>
      <c r="C1137" s="25">
        <f>VLOOKUP(A1137,'Hospitalisation Details'!$A$1:$T$2344,9,0)</f>
        <v>26245</v>
      </c>
      <c r="D1137" s="26">
        <f>VLOOKUP(A1137,'Hospitalisation Details'!$A$1:$T$2344,10,0)</f>
        <v>51</v>
      </c>
      <c r="E1137" s="26">
        <f>VLOOKUP(A1137,'Hospitalisation Details'!$A$1:$T$2344,11,0)</f>
        <v>1</v>
      </c>
      <c r="F1137" s="28">
        <f>VLOOKUP(A1137,'Medical Examinations'!$A$1:$L$2336,2,0)</f>
        <v>39.5</v>
      </c>
      <c r="G1137" s="28">
        <f>VLOOKUP(A1137,'Medical Examinations'!$A$1:$L$2336,4,0)</f>
        <v>6.66</v>
      </c>
      <c r="H1137" s="30" t="str">
        <f>VLOOKUP(A1137,'Medical Examinations'!$A$1:$L$2336,3,0)</f>
        <v>Obesity</v>
      </c>
      <c r="I1137" s="30" t="str">
        <f>VLOOKUP(A1137,'Medical Examinations'!$A$1:$L$2336,5,0)</f>
        <v>Diabetes</v>
      </c>
      <c r="J1137" s="27" t="str">
        <f>VLOOKUP(A1137,'Medical Examinations'!$A$1:$L$2336,6,0)</f>
        <v>No</v>
      </c>
      <c r="K1137" s="27" t="str">
        <f>VLOOKUP(A1137,'Medical Examinations'!$A$1:$L$2336,7,0)</f>
        <v>No</v>
      </c>
      <c r="L1137" s="27">
        <f>VLOOKUP(A1137,'Medical Examinations'!$A$1:$L$2336,10,0)</f>
        <v>0</v>
      </c>
      <c r="M1137" s="27" t="str">
        <f>VLOOKUP(A1137,'Medical Examinations'!$A$1:$L$2336,12,0)</f>
        <v>No</v>
      </c>
      <c r="N1137" s="27" t="str">
        <f>VLOOKUP(A1137,'Medical Examinations'!$A$1:$L$2336,8,0)</f>
        <v>No</v>
      </c>
      <c r="O1137" s="29">
        <f>VLOOKUP(A1137,'Hospitalisation Details'!$A$1:$T$2344,12,0)</f>
        <v>9880.07</v>
      </c>
      <c r="P1137" s="29" t="str">
        <f>VLOOKUP(A1137,'Hospitalisation Details'!$A$1:$T$2344,15,0)</f>
        <v>tier - 2</v>
      </c>
      <c r="Q1137" s="29" t="str">
        <f>VLOOKUP(A1137,'Hospitalisation Details'!$A$1:$T$2344,18,0)</f>
        <v>tier - 3</v>
      </c>
      <c r="R1137" s="29" t="str">
        <f>VLOOKUP(A1137,'Hospitalisation Details'!$A$1:$T$2344,20,0)</f>
        <v>R1011</v>
      </c>
    </row>
    <row r="1138" spans="1:18">
      <c r="A1138" t="s">
        <v>1231</v>
      </c>
      <c r="B1138" s="22" t="str">
        <f>VLOOKUP(A1138,'Customer Names'!A1138:$E$2335,4,0)</f>
        <v>Custance</v>
      </c>
      <c r="C1138" s="25">
        <f>VLOOKUP(A1138,'Hospitalisation Details'!$A$1:$T$2344,9,0)</f>
        <v>26209</v>
      </c>
      <c r="D1138" s="26">
        <f>VLOOKUP(A1138,'Hospitalisation Details'!$A$1:$T$2344,10,0)</f>
        <v>51</v>
      </c>
      <c r="E1138" s="26">
        <f>VLOOKUP(A1138,'Hospitalisation Details'!$A$1:$T$2344,11,0)</f>
        <v>1</v>
      </c>
      <c r="F1138" s="28">
        <f>VLOOKUP(A1138,'Medical Examinations'!$A$1:$L$2336,2,0)</f>
        <v>37.729999999999997</v>
      </c>
      <c r="G1138" s="28">
        <f>VLOOKUP(A1138,'Medical Examinations'!$A$1:$L$2336,4,0)</f>
        <v>7.4</v>
      </c>
      <c r="H1138" s="30" t="str">
        <f>VLOOKUP(A1138,'Medical Examinations'!$A$1:$L$2336,3,0)</f>
        <v>Obesity</v>
      </c>
      <c r="I1138" s="30" t="str">
        <f>VLOOKUP(A1138,'Medical Examinations'!$A$1:$L$2336,5,0)</f>
        <v>Diabetes</v>
      </c>
      <c r="J1138" s="27" t="str">
        <f>VLOOKUP(A1138,'Medical Examinations'!$A$1:$L$2336,6,0)</f>
        <v>No</v>
      </c>
      <c r="K1138" s="27" t="str">
        <f>VLOOKUP(A1138,'Medical Examinations'!$A$1:$L$2336,7,0)</f>
        <v>No</v>
      </c>
      <c r="L1138" s="27">
        <f>VLOOKUP(A1138,'Medical Examinations'!$A$1:$L$2336,10,0)</f>
        <v>0</v>
      </c>
      <c r="M1138" s="27" t="str">
        <f>VLOOKUP(A1138,'Medical Examinations'!$A$1:$L$2336,12,0)</f>
        <v>No</v>
      </c>
      <c r="N1138" s="27" t="str">
        <f>VLOOKUP(A1138,'Medical Examinations'!$A$1:$L$2336,8,0)</f>
        <v>No</v>
      </c>
      <c r="O1138" s="29">
        <f>VLOOKUP(A1138,'Hospitalisation Details'!$A$1:$T$2344,12,0)</f>
        <v>9877.61</v>
      </c>
      <c r="P1138" s="29" t="str">
        <f>VLOOKUP(A1138,'Hospitalisation Details'!$A$1:$T$2344,15,0)</f>
        <v>tier - 2</v>
      </c>
      <c r="Q1138" s="29" t="str">
        <f>VLOOKUP(A1138,'Hospitalisation Details'!$A$1:$T$2344,18,0)</f>
        <v>tier - 1</v>
      </c>
      <c r="R1138" s="29" t="str">
        <f>VLOOKUP(A1138,'Hospitalisation Details'!$A$1:$T$2344,20,0)</f>
        <v>R1013</v>
      </c>
    </row>
    <row r="1139" spans="1:18">
      <c r="A1139" t="s">
        <v>1230</v>
      </c>
      <c r="B1139" s="22" t="str">
        <f>VLOOKUP(A1139,'Customer Names'!A1139:$E$2335,4,0)</f>
        <v>Choi</v>
      </c>
      <c r="C1139" s="25">
        <f>VLOOKUP(A1139,'Hospitalisation Details'!$A$1:$T$2344,9,0)</f>
        <v>26117</v>
      </c>
      <c r="D1139" s="26">
        <f>VLOOKUP(A1139,'Hospitalisation Details'!$A$1:$T$2344,10,0)</f>
        <v>51</v>
      </c>
      <c r="E1139" s="26">
        <f>VLOOKUP(A1139,'Hospitalisation Details'!$A$1:$T$2344,11,0)</f>
        <v>0</v>
      </c>
      <c r="F1139" s="28">
        <f>VLOOKUP(A1139,'Medical Examinations'!$A$1:$L$2336,2,0)</f>
        <v>40.659999999999997</v>
      </c>
      <c r="G1139" s="28">
        <f>VLOOKUP(A1139,'Medical Examinations'!$A$1:$L$2336,4,0)</f>
        <v>10.08</v>
      </c>
      <c r="H1139" s="30" t="str">
        <f>VLOOKUP(A1139,'Medical Examinations'!$A$1:$L$2336,3,0)</f>
        <v>Obesity</v>
      </c>
      <c r="I1139" s="30" t="str">
        <f>VLOOKUP(A1139,'Medical Examinations'!$A$1:$L$2336,5,0)</f>
        <v>Diabetes</v>
      </c>
      <c r="J1139" s="27" t="str">
        <f>VLOOKUP(A1139,'Medical Examinations'!$A$1:$L$2336,6,0)</f>
        <v>No</v>
      </c>
      <c r="K1139" s="27" t="str">
        <f>VLOOKUP(A1139,'Medical Examinations'!$A$1:$L$2336,7,0)</f>
        <v>No</v>
      </c>
      <c r="L1139" s="27">
        <f>VLOOKUP(A1139,'Medical Examinations'!$A$1:$L$2336,10,0)</f>
        <v>0</v>
      </c>
      <c r="M1139" s="27" t="str">
        <f>VLOOKUP(A1139,'Medical Examinations'!$A$1:$L$2336,12,0)</f>
        <v>No</v>
      </c>
      <c r="N1139" s="27" t="str">
        <f>VLOOKUP(A1139,'Medical Examinations'!$A$1:$L$2336,8,0)</f>
        <v>No</v>
      </c>
      <c r="O1139" s="29">
        <f>VLOOKUP(A1139,'Hospitalisation Details'!$A$1:$T$2344,12,0)</f>
        <v>9875.68</v>
      </c>
      <c r="P1139" s="29" t="str">
        <f>VLOOKUP(A1139,'Hospitalisation Details'!$A$1:$T$2344,15,0)</f>
        <v>tier - 2</v>
      </c>
      <c r="Q1139" s="29" t="str">
        <f>VLOOKUP(A1139,'Hospitalisation Details'!$A$1:$T$2344,18,0)</f>
        <v>tier - 3</v>
      </c>
      <c r="R1139" s="29" t="str">
        <f>VLOOKUP(A1139,'Hospitalisation Details'!$A$1:$T$2344,20,0)</f>
        <v>R1024</v>
      </c>
    </row>
    <row r="1140" spans="1:18">
      <c r="A1140" t="s">
        <v>1229</v>
      </c>
      <c r="B1140" s="22" t="str">
        <f>VLOOKUP(A1140,'Customer Names'!A1140:$E$2335,4,0)</f>
        <v>Barnett</v>
      </c>
      <c r="C1140" s="25">
        <f>VLOOKUP(A1140,'Hospitalisation Details'!$A$1:$T$2344,9,0)</f>
        <v>26289</v>
      </c>
      <c r="D1140" s="26">
        <f>VLOOKUP(A1140,'Hospitalisation Details'!$A$1:$T$2344,10,0)</f>
        <v>51</v>
      </c>
      <c r="E1140" s="26">
        <f>VLOOKUP(A1140,'Hospitalisation Details'!$A$1:$T$2344,11,0)</f>
        <v>1</v>
      </c>
      <c r="F1140" s="28">
        <f>VLOOKUP(A1140,'Medical Examinations'!$A$1:$L$2336,2,0)</f>
        <v>34.200000000000003</v>
      </c>
      <c r="G1140" s="28">
        <f>VLOOKUP(A1140,'Medical Examinations'!$A$1:$L$2336,4,0)</f>
        <v>8.58</v>
      </c>
      <c r="H1140" s="30" t="str">
        <f>VLOOKUP(A1140,'Medical Examinations'!$A$1:$L$2336,3,0)</f>
        <v>Obesity</v>
      </c>
      <c r="I1140" s="30" t="str">
        <f>VLOOKUP(A1140,'Medical Examinations'!$A$1:$L$2336,5,0)</f>
        <v>Diabetes</v>
      </c>
      <c r="J1140" s="27" t="str">
        <f>VLOOKUP(A1140,'Medical Examinations'!$A$1:$L$2336,6,0)</f>
        <v>No</v>
      </c>
      <c r="K1140" s="27" t="str">
        <f>VLOOKUP(A1140,'Medical Examinations'!$A$1:$L$2336,7,0)</f>
        <v>No</v>
      </c>
      <c r="L1140" s="27">
        <f>VLOOKUP(A1140,'Medical Examinations'!$A$1:$L$2336,10,0)</f>
        <v>0</v>
      </c>
      <c r="M1140" s="27" t="str">
        <f>VLOOKUP(A1140,'Medical Examinations'!$A$1:$L$2336,12,0)</f>
        <v>No</v>
      </c>
      <c r="N1140" s="27" t="str">
        <f>VLOOKUP(A1140,'Medical Examinations'!$A$1:$L$2336,8,0)</f>
        <v>No</v>
      </c>
      <c r="O1140" s="29">
        <f>VLOOKUP(A1140,'Hospitalisation Details'!$A$1:$T$2344,12,0)</f>
        <v>9872.7000000000007</v>
      </c>
      <c r="P1140" s="29" t="str">
        <f>VLOOKUP(A1140,'Hospitalisation Details'!$A$1:$T$2344,15,0)</f>
        <v>tier - 2</v>
      </c>
      <c r="Q1140" s="29" t="str">
        <f>VLOOKUP(A1140,'Hospitalisation Details'!$A$1:$T$2344,18,0)</f>
        <v>tier - 2</v>
      </c>
      <c r="R1140" s="29" t="str">
        <f>VLOOKUP(A1140,'Hospitalisation Details'!$A$1:$T$2344,20,0)</f>
        <v>R1011</v>
      </c>
    </row>
    <row r="1141" spans="1:18">
      <c r="A1141" t="s">
        <v>1228</v>
      </c>
      <c r="B1141" s="22" t="str">
        <f>VLOOKUP(A1141,'Customer Names'!A1141:$E$2335,4,0)</f>
        <v>Proulx</v>
      </c>
      <c r="C1141" s="25">
        <f>VLOOKUP(A1141,'Hospitalisation Details'!$A$1:$T$2344,9,0)</f>
        <v>35982</v>
      </c>
      <c r="D1141" s="26">
        <f>VLOOKUP(A1141,'Hospitalisation Details'!$A$1:$T$2344,10,0)</f>
        <v>24</v>
      </c>
      <c r="E1141" s="26">
        <f>VLOOKUP(A1141,'Hospitalisation Details'!$A$1:$T$2344,11,0)</f>
        <v>0</v>
      </c>
      <c r="F1141" s="28">
        <f>VLOOKUP(A1141,'Medical Examinations'!$A$1:$L$2336,2,0)</f>
        <v>46.51</v>
      </c>
      <c r="G1141" s="28">
        <f>VLOOKUP(A1141,'Medical Examinations'!$A$1:$L$2336,4,0)</f>
        <v>5.84</v>
      </c>
      <c r="H1141" s="30" t="str">
        <f>VLOOKUP(A1141,'Medical Examinations'!$A$1:$L$2336,3,0)</f>
        <v>Obesity</v>
      </c>
      <c r="I1141" s="30" t="str">
        <f>VLOOKUP(A1141,'Medical Examinations'!$A$1:$L$2336,5,0)</f>
        <v>Pre-diabetes</v>
      </c>
      <c r="J1141" s="27" t="str">
        <f>VLOOKUP(A1141,'Medical Examinations'!$A$1:$L$2336,6,0)</f>
        <v>No</v>
      </c>
      <c r="K1141" s="27" t="str">
        <f>VLOOKUP(A1141,'Medical Examinations'!$A$1:$L$2336,7,0)</f>
        <v>No</v>
      </c>
      <c r="L1141" s="27">
        <f>VLOOKUP(A1141,'Medical Examinations'!$A$1:$L$2336,10,0)</f>
        <v>1</v>
      </c>
      <c r="M1141" s="27" t="str">
        <f>VLOOKUP(A1141,'Medical Examinations'!$A$1:$L$2336,12,0)</f>
        <v>No</v>
      </c>
      <c r="N1141" s="27" t="str">
        <f>VLOOKUP(A1141,'Medical Examinations'!$A$1:$L$2336,8,0)</f>
        <v>No</v>
      </c>
      <c r="O1141" s="29">
        <f>VLOOKUP(A1141,'Hospitalisation Details'!$A$1:$T$2344,12,0)</f>
        <v>9870.59</v>
      </c>
      <c r="P1141" s="29" t="str">
        <f>VLOOKUP(A1141,'Hospitalisation Details'!$A$1:$T$2344,15,0)</f>
        <v>tier - 2</v>
      </c>
      <c r="Q1141" s="29" t="str">
        <f>VLOOKUP(A1141,'Hospitalisation Details'!$A$1:$T$2344,18,0)</f>
        <v>tier - 2</v>
      </c>
      <c r="R1141" s="29" t="str">
        <f>VLOOKUP(A1141,'Hospitalisation Details'!$A$1:$T$2344,20,0)</f>
        <v>R1023</v>
      </c>
    </row>
    <row r="1142" spans="1:18">
      <c r="A1142" t="s">
        <v>1227</v>
      </c>
      <c r="B1142" s="22" t="str">
        <f>VLOOKUP(A1142,'Customer Names'!A1142:$E$2335,4,0)</f>
        <v>Hamilton</v>
      </c>
      <c r="C1142" s="25">
        <f>VLOOKUP(A1142,'Hospitalisation Details'!$A$1:$T$2344,9,0)</f>
        <v>25428</v>
      </c>
      <c r="D1142" s="26">
        <f>VLOOKUP(A1142,'Hospitalisation Details'!$A$1:$T$2344,10,0)</f>
        <v>53</v>
      </c>
      <c r="E1142" s="26">
        <f>VLOOKUP(A1142,'Hospitalisation Details'!$A$1:$T$2344,11,0)</f>
        <v>0</v>
      </c>
      <c r="F1142" s="28">
        <f>VLOOKUP(A1142,'Medical Examinations'!$A$1:$L$2336,2,0)</f>
        <v>28.88</v>
      </c>
      <c r="G1142" s="28">
        <f>VLOOKUP(A1142,'Medical Examinations'!$A$1:$L$2336,4,0)</f>
        <v>4.8600000000000003</v>
      </c>
      <c r="H1142" s="30" t="str">
        <f>VLOOKUP(A1142,'Medical Examinations'!$A$1:$L$2336,3,0)</f>
        <v>Overweight</v>
      </c>
      <c r="I1142" s="30" t="str">
        <f>VLOOKUP(A1142,'Medical Examinations'!$A$1:$L$2336,5,0)</f>
        <v>Normal</v>
      </c>
      <c r="J1142" s="27" t="str">
        <f>VLOOKUP(A1142,'Medical Examinations'!$A$1:$L$2336,6,0)</f>
        <v>yes</v>
      </c>
      <c r="K1142" s="27" t="str">
        <f>VLOOKUP(A1142,'Medical Examinations'!$A$1:$L$2336,7,0)</f>
        <v>No</v>
      </c>
      <c r="L1142" s="27">
        <f>VLOOKUP(A1142,'Medical Examinations'!$A$1:$L$2336,10,0)</f>
        <v>1</v>
      </c>
      <c r="M1142" s="27" t="str">
        <f>VLOOKUP(A1142,'Medical Examinations'!$A$1:$L$2336,12,0)</f>
        <v>No</v>
      </c>
      <c r="N1142" s="27" t="str">
        <f>VLOOKUP(A1142,'Medical Examinations'!$A$1:$L$2336,8,0)</f>
        <v>Yes</v>
      </c>
      <c r="O1142" s="29">
        <f>VLOOKUP(A1142,'Hospitalisation Details'!$A$1:$T$2344,12,0)</f>
        <v>9869.81</v>
      </c>
      <c r="P1142" s="29" t="str">
        <f>VLOOKUP(A1142,'Hospitalisation Details'!$A$1:$T$2344,15,0)</f>
        <v>tier - 3</v>
      </c>
      <c r="Q1142" s="29" t="str">
        <f>VLOOKUP(A1142,'Hospitalisation Details'!$A$1:$T$2344,18,0)</f>
        <v>tier - 3</v>
      </c>
      <c r="R1142" s="29" t="str">
        <f>VLOOKUP(A1142,'Hospitalisation Details'!$A$1:$T$2344,20,0)</f>
        <v>R1012</v>
      </c>
    </row>
    <row r="1143" spans="1:18">
      <c r="A1143" t="s">
        <v>1226</v>
      </c>
      <c r="B1143" s="22" t="str">
        <f>VLOOKUP(A1143,'Customer Names'!A1143:$E$2335,4,0)</f>
        <v>Lundine</v>
      </c>
      <c r="C1143" s="25">
        <f>VLOOKUP(A1143,'Hospitalisation Details'!$A$1:$T$2344,9,0)</f>
        <v>26246</v>
      </c>
      <c r="D1143" s="26">
        <f>VLOOKUP(A1143,'Hospitalisation Details'!$A$1:$T$2344,10,0)</f>
        <v>51</v>
      </c>
      <c r="E1143" s="26">
        <f>VLOOKUP(A1143,'Hospitalisation Details'!$A$1:$T$2344,11,0)</f>
        <v>0</v>
      </c>
      <c r="F1143" s="28">
        <f>VLOOKUP(A1143,'Medical Examinations'!$A$1:$L$2336,2,0)</f>
        <v>33.914999999999999</v>
      </c>
      <c r="G1143" s="28">
        <f>VLOOKUP(A1143,'Medical Examinations'!$A$1:$L$2336,4,0)</f>
        <v>11.52</v>
      </c>
      <c r="H1143" s="30" t="str">
        <f>VLOOKUP(A1143,'Medical Examinations'!$A$1:$L$2336,3,0)</f>
        <v>Obesity</v>
      </c>
      <c r="I1143" s="30" t="str">
        <f>VLOOKUP(A1143,'Medical Examinations'!$A$1:$L$2336,5,0)</f>
        <v>Diabetes</v>
      </c>
      <c r="J1143" s="27" t="str">
        <f>VLOOKUP(A1143,'Medical Examinations'!$A$1:$L$2336,6,0)</f>
        <v>No</v>
      </c>
      <c r="K1143" s="27" t="str">
        <f>VLOOKUP(A1143,'Medical Examinations'!$A$1:$L$2336,7,0)</f>
        <v>No</v>
      </c>
      <c r="L1143" s="27">
        <f>VLOOKUP(A1143,'Medical Examinations'!$A$1:$L$2336,10,0)</f>
        <v>0</v>
      </c>
      <c r="M1143" s="27" t="str">
        <f>VLOOKUP(A1143,'Medical Examinations'!$A$1:$L$2336,12,0)</f>
        <v>No</v>
      </c>
      <c r="N1143" s="27" t="str">
        <f>VLOOKUP(A1143,'Medical Examinations'!$A$1:$L$2336,8,0)</f>
        <v>No</v>
      </c>
      <c r="O1143" s="29">
        <f>VLOOKUP(A1143,'Hospitalisation Details'!$A$1:$T$2344,12,0)</f>
        <v>9866.2999999999993</v>
      </c>
      <c r="P1143" s="29" t="str">
        <f>VLOOKUP(A1143,'Hospitalisation Details'!$A$1:$T$2344,15,0)</f>
        <v>tier - 2</v>
      </c>
      <c r="Q1143" s="29" t="str">
        <f>VLOOKUP(A1143,'Hospitalisation Details'!$A$1:$T$2344,18,0)</f>
        <v>tier - 3</v>
      </c>
      <c r="R1143" s="29" t="str">
        <f>VLOOKUP(A1143,'Hospitalisation Details'!$A$1:$T$2344,20,0)</f>
        <v>R1024</v>
      </c>
    </row>
    <row r="1144" spans="1:18">
      <c r="A1144" t="s">
        <v>1225</v>
      </c>
      <c r="B1144" s="22" t="str">
        <f>VLOOKUP(A1144,'Customer Names'!A1144:$E$2335,4,0)</f>
        <v>Paullin</v>
      </c>
      <c r="C1144" s="25">
        <f>VLOOKUP(A1144,'Hospitalisation Details'!$A$1:$T$2344,9,0)</f>
        <v>25496</v>
      </c>
      <c r="D1144" s="26">
        <f>VLOOKUP(A1144,'Hospitalisation Details'!$A$1:$T$2344,10,0)</f>
        <v>53</v>
      </c>
      <c r="E1144" s="26">
        <f>VLOOKUP(A1144,'Hospitalisation Details'!$A$1:$T$2344,11,0)</f>
        <v>0</v>
      </c>
      <c r="F1144" s="28">
        <f>VLOOKUP(A1144,'Medical Examinations'!$A$1:$L$2336,2,0)</f>
        <v>24.32</v>
      </c>
      <c r="G1144" s="28">
        <f>VLOOKUP(A1144,'Medical Examinations'!$A$1:$L$2336,4,0)</f>
        <v>6.15</v>
      </c>
      <c r="H1144" s="30" t="str">
        <f>VLOOKUP(A1144,'Medical Examinations'!$A$1:$L$2336,3,0)</f>
        <v>Normal weight</v>
      </c>
      <c r="I1144" s="30" t="str">
        <f>VLOOKUP(A1144,'Medical Examinations'!$A$1:$L$2336,5,0)</f>
        <v>Pre-diabetes</v>
      </c>
      <c r="J1144" s="27" t="str">
        <f>VLOOKUP(A1144,'Medical Examinations'!$A$1:$L$2336,6,0)</f>
        <v>yes</v>
      </c>
      <c r="K1144" s="27" t="str">
        <f>VLOOKUP(A1144,'Medical Examinations'!$A$1:$L$2336,7,0)</f>
        <v>No</v>
      </c>
      <c r="L1144" s="27">
        <f>VLOOKUP(A1144,'Medical Examinations'!$A$1:$L$2336,10,0)</f>
        <v>1</v>
      </c>
      <c r="M1144" s="27" t="str">
        <f>VLOOKUP(A1144,'Medical Examinations'!$A$1:$L$2336,12,0)</f>
        <v>No</v>
      </c>
      <c r="N1144" s="27" t="str">
        <f>VLOOKUP(A1144,'Medical Examinations'!$A$1:$L$2336,8,0)</f>
        <v>Yes</v>
      </c>
      <c r="O1144" s="29">
        <f>VLOOKUP(A1144,'Hospitalisation Details'!$A$1:$T$2344,12,0)</f>
        <v>9863.4699999999993</v>
      </c>
      <c r="P1144" s="29" t="str">
        <f>VLOOKUP(A1144,'Hospitalisation Details'!$A$1:$T$2344,15,0)</f>
        <v>tier - 3</v>
      </c>
      <c r="Q1144" s="29" t="str">
        <f>VLOOKUP(A1144,'Hospitalisation Details'!$A$1:$T$2344,18,0)</f>
        <v>tier - 3</v>
      </c>
      <c r="R1144" s="29" t="str">
        <f>VLOOKUP(A1144,'Hospitalisation Details'!$A$1:$T$2344,20,0)</f>
        <v>R1012</v>
      </c>
    </row>
    <row r="1145" spans="1:18">
      <c r="A1145" t="s">
        <v>1224</v>
      </c>
      <c r="B1145" s="22" t="str">
        <f>VLOOKUP(A1145,'Customer Names'!A1145:$E$2335,4,0)</f>
        <v>Delucia</v>
      </c>
      <c r="C1145" s="25">
        <f>VLOOKUP(A1145,'Hospitalisation Details'!$A$1:$T$2344,9,0)</f>
        <v>26131</v>
      </c>
      <c r="D1145" s="26">
        <f>VLOOKUP(A1145,'Hospitalisation Details'!$A$1:$T$2344,10,0)</f>
        <v>51</v>
      </c>
      <c r="E1145" s="26">
        <f>VLOOKUP(A1145,'Hospitalisation Details'!$A$1:$T$2344,11,0)</f>
        <v>1</v>
      </c>
      <c r="F1145" s="28">
        <f>VLOOKUP(A1145,'Medical Examinations'!$A$1:$L$2336,2,0)</f>
        <v>25.8</v>
      </c>
      <c r="G1145" s="28">
        <f>VLOOKUP(A1145,'Medical Examinations'!$A$1:$L$2336,4,0)</f>
        <v>9.94</v>
      </c>
      <c r="H1145" s="30" t="str">
        <f>VLOOKUP(A1145,'Medical Examinations'!$A$1:$L$2336,3,0)</f>
        <v>Overweight</v>
      </c>
      <c r="I1145" s="30" t="str">
        <f>VLOOKUP(A1145,'Medical Examinations'!$A$1:$L$2336,5,0)</f>
        <v>Diabetes</v>
      </c>
      <c r="J1145" s="27" t="str">
        <f>VLOOKUP(A1145,'Medical Examinations'!$A$1:$L$2336,6,0)</f>
        <v>No</v>
      </c>
      <c r="K1145" s="27" t="str">
        <f>VLOOKUP(A1145,'Medical Examinations'!$A$1:$L$2336,7,0)</f>
        <v>No</v>
      </c>
      <c r="L1145" s="27">
        <f>VLOOKUP(A1145,'Medical Examinations'!$A$1:$L$2336,10,0)</f>
        <v>0</v>
      </c>
      <c r="M1145" s="27" t="str">
        <f>VLOOKUP(A1145,'Medical Examinations'!$A$1:$L$2336,12,0)</f>
        <v>No</v>
      </c>
      <c r="N1145" s="27" t="str">
        <f>VLOOKUP(A1145,'Medical Examinations'!$A$1:$L$2336,8,0)</f>
        <v>No</v>
      </c>
      <c r="O1145" s="29">
        <f>VLOOKUP(A1145,'Hospitalisation Details'!$A$1:$T$2344,12,0)</f>
        <v>9861.0300000000007</v>
      </c>
      <c r="P1145" s="29" t="str">
        <f>VLOOKUP(A1145,'Hospitalisation Details'!$A$1:$T$2344,15,0)</f>
        <v>tier - 2</v>
      </c>
      <c r="Q1145" s="29" t="str">
        <f>VLOOKUP(A1145,'Hospitalisation Details'!$A$1:$T$2344,18,0)</f>
        <v>tier - 2</v>
      </c>
      <c r="R1145" s="29" t="str">
        <f>VLOOKUP(A1145,'Hospitalisation Details'!$A$1:$T$2344,20,0)</f>
        <v>R1011</v>
      </c>
    </row>
    <row r="1146" spans="1:18">
      <c r="A1146" t="s">
        <v>1223</v>
      </c>
      <c r="B1146" s="22" t="str">
        <f>VLOOKUP(A1146,'Customer Names'!A1146:$E$2335,4,0)</f>
        <v>Valentine</v>
      </c>
      <c r="C1146" s="25">
        <f>VLOOKUP(A1146,'Hospitalisation Details'!$A$1:$T$2344,9,0)</f>
        <v>26229</v>
      </c>
      <c r="D1146" s="26">
        <f>VLOOKUP(A1146,'Hospitalisation Details'!$A$1:$T$2344,10,0)</f>
        <v>51</v>
      </c>
      <c r="E1146" s="26">
        <f>VLOOKUP(A1146,'Hospitalisation Details'!$A$1:$T$2344,11,0)</f>
        <v>1</v>
      </c>
      <c r="F1146" s="28">
        <f>VLOOKUP(A1146,'Medical Examinations'!$A$1:$L$2336,2,0)</f>
        <v>21.56</v>
      </c>
      <c r="G1146" s="28">
        <f>VLOOKUP(A1146,'Medical Examinations'!$A$1:$L$2336,4,0)</f>
        <v>10.56</v>
      </c>
      <c r="H1146" s="30" t="str">
        <f>VLOOKUP(A1146,'Medical Examinations'!$A$1:$L$2336,3,0)</f>
        <v>Normal weight</v>
      </c>
      <c r="I1146" s="30" t="str">
        <f>VLOOKUP(A1146,'Medical Examinations'!$A$1:$L$2336,5,0)</f>
        <v>Diabetes</v>
      </c>
      <c r="J1146" s="27" t="str">
        <f>VLOOKUP(A1146,'Medical Examinations'!$A$1:$L$2336,6,0)</f>
        <v>No</v>
      </c>
      <c r="K1146" s="27" t="str">
        <f>VLOOKUP(A1146,'Medical Examinations'!$A$1:$L$2336,7,0)</f>
        <v>No</v>
      </c>
      <c r="L1146" s="27">
        <f>VLOOKUP(A1146,'Medical Examinations'!$A$1:$L$2336,10,0)</f>
        <v>0</v>
      </c>
      <c r="M1146" s="27" t="str">
        <f>VLOOKUP(A1146,'Medical Examinations'!$A$1:$L$2336,12,0)</f>
        <v>No</v>
      </c>
      <c r="N1146" s="27" t="str">
        <f>VLOOKUP(A1146,'Medical Examinations'!$A$1:$L$2336,8,0)</f>
        <v>No</v>
      </c>
      <c r="O1146" s="29">
        <f>VLOOKUP(A1146,'Hospitalisation Details'!$A$1:$T$2344,12,0)</f>
        <v>9855.1299999999992</v>
      </c>
      <c r="P1146" s="29" t="str">
        <f>VLOOKUP(A1146,'Hospitalisation Details'!$A$1:$T$2344,15,0)</f>
        <v>tier - 2</v>
      </c>
      <c r="Q1146" s="29" t="str">
        <f>VLOOKUP(A1146,'Hospitalisation Details'!$A$1:$T$2344,18,0)</f>
        <v>tier - 3</v>
      </c>
      <c r="R1146" s="29" t="str">
        <f>VLOOKUP(A1146,'Hospitalisation Details'!$A$1:$T$2344,20,0)</f>
        <v>R1013</v>
      </c>
    </row>
    <row r="1147" spans="1:18">
      <c r="A1147" t="s">
        <v>1222</v>
      </c>
      <c r="B1147" s="22" t="str">
        <f>VLOOKUP(A1147,'Customer Names'!A1147:$E$2335,4,0)</f>
        <v>Mohara</v>
      </c>
      <c r="C1147" s="25">
        <f>VLOOKUP(A1147,'Hospitalisation Details'!$A$1:$T$2344,9,0)</f>
        <v>25146</v>
      </c>
      <c r="D1147" s="26">
        <f>VLOOKUP(A1147,'Hospitalisation Details'!$A$1:$T$2344,10,0)</f>
        <v>54</v>
      </c>
      <c r="E1147" s="26">
        <f>VLOOKUP(A1147,'Hospitalisation Details'!$A$1:$T$2344,11,0)</f>
        <v>0</v>
      </c>
      <c r="F1147" s="28">
        <f>VLOOKUP(A1147,'Medical Examinations'!$A$1:$L$2336,2,0)</f>
        <v>31.6</v>
      </c>
      <c r="G1147" s="28">
        <f>VLOOKUP(A1147,'Medical Examinations'!$A$1:$L$2336,4,0)</f>
        <v>6.79</v>
      </c>
      <c r="H1147" s="30" t="str">
        <f>VLOOKUP(A1147,'Medical Examinations'!$A$1:$L$2336,3,0)</f>
        <v>Obesity</v>
      </c>
      <c r="I1147" s="30" t="str">
        <f>VLOOKUP(A1147,'Medical Examinations'!$A$1:$L$2336,5,0)</f>
        <v>Diabetes</v>
      </c>
      <c r="J1147" s="27" t="str">
        <f>VLOOKUP(A1147,'Medical Examinations'!$A$1:$L$2336,6,0)</f>
        <v>No</v>
      </c>
      <c r="K1147" s="27" t="str">
        <f>VLOOKUP(A1147,'Medical Examinations'!$A$1:$L$2336,7,0)</f>
        <v>No</v>
      </c>
      <c r="L1147" s="27">
        <f>VLOOKUP(A1147,'Medical Examinations'!$A$1:$L$2336,10,0)</f>
        <v>0</v>
      </c>
      <c r="M1147" s="27" t="str">
        <f>VLOOKUP(A1147,'Medical Examinations'!$A$1:$L$2336,12,0)</f>
        <v>No</v>
      </c>
      <c r="N1147" s="27" t="str">
        <f>VLOOKUP(A1147,'Medical Examinations'!$A$1:$L$2336,8,0)</f>
        <v>No</v>
      </c>
      <c r="O1147" s="29">
        <f>VLOOKUP(A1147,'Hospitalisation Details'!$A$1:$T$2344,12,0)</f>
        <v>9850.43</v>
      </c>
      <c r="P1147" s="29" t="str">
        <f>VLOOKUP(A1147,'Hospitalisation Details'!$A$1:$T$2344,15,0)</f>
        <v>tier - 3</v>
      </c>
      <c r="Q1147" s="29" t="str">
        <f>VLOOKUP(A1147,'Hospitalisation Details'!$A$1:$T$2344,18,0)</f>
        <v>tier - 3</v>
      </c>
      <c r="R1147" s="29" t="str">
        <f>VLOOKUP(A1147,'Hospitalisation Details'!$A$1:$T$2344,20,0)</f>
        <v>R1011</v>
      </c>
    </row>
    <row r="1148" spans="1:18">
      <c r="A1148" t="s">
        <v>1221</v>
      </c>
      <c r="B1148" s="22" t="str">
        <f>VLOOKUP(A1148,'Customer Names'!A1148:$E$2335,4,0)</f>
        <v>Fairbrother</v>
      </c>
      <c r="C1148" s="25">
        <f>VLOOKUP(A1148,'Hospitalisation Details'!$A$1:$T$2344,9,0)</f>
        <v>33829</v>
      </c>
      <c r="D1148" s="26">
        <f>VLOOKUP(A1148,'Hospitalisation Details'!$A$1:$T$2344,10,0)</f>
        <v>30</v>
      </c>
      <c r="E1148" s="26">
        <f>VLOOKUP(A1148,'Hospitalisation Details'!$A$1:$T$2344,11,0)</f>
        <v>0</v>
      </c>
      <c r="F1148" s="28">
        <f>VLOOKUP(A1148,'Medical Examinations'!$A$1:$L$2336,2,0)</f>
        <v>42.93</v>
      </c>
      <c r="G1148" s="28">
        <f>VLOOKUP(A1148,'Medical Examinations'!$A$1:$L$2336,4,0)</f>
        <v>4.8</v>
      </c>
      <c r="H1148" s="30" t="str">
        <f>VLOOKUP(A1148,'Medical Examinations'!$A$1:$L$2336,3,0)</f>
        <v>Obesity</v>
      </c>
      <c r="I1148" s="30" t="str">
        <f>VLOOKUP(A1148,'Medical Examinations'!$A$1:$L$2336,5,0)</f>
        <v>Normal</v>
      </c>
      <c r="J1148" s="27" t="str">
        <f>VLOOKUP(A1148,'Medical Examinations'!$A$1:$L$2336,6,0)</f>
        <v>No</v>
      </c>
      <c r="K1148" s="27" t="str">
        <f>VLOOKUP(A1148,'Medical Examinations'!$A$1:$L$2336,7,0)</f>
        <v>No</v>
      </c>
      <c r="L1148" s="27">
        <f>VLOOKUP(A1148,'Medical Examinations'!$A$1:$L$2336,10,0)</f>
        <v>1</v>
      </c>
      <c r="M1148" s="27" t="str">
        <f>VLOOKUP(A1148,'Medical Examinations'!$A$1:$L$2336,12,0)</f>
        <v>No</v>
      </c>
      <c r="N1148" s="27" t="str">
        <f>VLOOKUP(A1148,'Medical Examinations'!$A$1:$L$2336,8,0)</f>
        <v>No</v>
      </c>
      <c r="O1148" s="29">
        <f>VLOOKUP(A1148,'Hospitalisation Details'!$A$1:$T$2344,12,0)</f>
        <v>9844.4500000000007</v>
      </c>
      <c r="P1148" s="29" t="str">
        <f>VLOOKUP(A1148,'Hospitalisation Details'!$A$1:$T$2344,15,0)</f>
        <v>tier - 2</v>
      </c>
      <c r="Q1148" s="29" t="str">
        <f>VLOOKUP(A1148,'Hospitalisation Details'!$A$1:$T$2344,18,0)</f>
        <v>tier - 1</v>
      </c>
      <c r="R1148" s="29" t="str">
        <f>VLOOKUP(A1148,'Hospitalisation Details'!$A$1:$T$2344,20,0)</f>
        <v>R1012</v>
      </c>
    </row>
    <row r="1149" spans="1:18">
      <c r="A1149" t="s">
        <v>1220</v>
      </c>
      <c r="B1149" s="22" t="str">
        <f>VLOOKUP(A1149,'Customer Names'!A1149:$E$2335,4,0)</f>
        <v>Fagan</v>
      </c>
      <c r="C1149" s="25">
        <f>VLOOKUP(A1149,'Hospitalisation Details'!$A$1:$T$2344,9,0)</f>
        <v>26568</v>
      </c>
      <c r="D1149" s="26">
        <f>VLOOKUP(A1149,'Hospitalisation Details'!$A$1:$T$2344,10,0)</f>
        <v>50</v>
      </c>
      <c r="E1149" s="26">
        <f>VLOOKUP(A1149,'Hospitalisation Details'!$A$1:$T$2344,11,0)</f>
        <v>0</v>
      </c>
      <c r="F1149" s="28">
        <f>VLOOKUP(A1149,'Medical Examinations'!$A$1:$L$2336,2,0)</f>
        <v>26.72</v>
      </c>
      <c r="G1149" s="28">
        <f>VLOOKUP(A1149,'Medical Examinations'!$A$1:$L$2336,4,0)</f>
        <v>5.75</v>
      </c>
      <c r="H1149" s="30" t="str">
        <f>VLOOKUP(A1149,'Medical Examinations'!$A$1:$L$2336,3,0)</f>
        <v>Overweight</v>
      </c>
      <c r="I1149" s="30" t="str">
        <f>VLOOKUP(A1149,'Medical Examinations'!$A$1:$L$2336,5,0)</f>
        <v>Pre-diabetes</v>
      </c>
      <c r="J1149" s="27" t="str">
        <f>VLOOKUP(A1149,'Medical Examinations'!$A$1:$L$2336,6,0)</f>
        <v>No</v>
      </c>
      <c r="K1149" s="27" t="str">
        <f>VLOOKUP(A1149,'Medical Examinations'!$A$1:$L$2336,7,0)</f>
        <v>No</v>
      </c>
      <c r="L1149" s="27">
        <f>VLOOKUP(A1149,'Medical Examinations'!$A$1:$L$2336,10,0)</f>
        <v>2</v>
      </c>
      <c r="M1149" s="27" t="str">
        <f>VLOOKUP(A1149,'Medical Examinations'!$A$1:$L$2336,12,0)</f>
        <v>No</v>
      </c>
      <c r="N1149" s="27" t="str">
        <f>VLOOKUP(A1149,'Medical Examinations'!$A$1:$L$2336,8,0)</f>
        <v>No</v>
      </c>
      <c r="O1149" s="29">
        <f>VLOOKUP(A1149,'Hospitalisation Details'!$A$1:$T$2344,12,0)</f>
        <v>9836.2099999999991</v>
      </c>
      <c r="P1149" s="29" t="str">
        <f>VLOOKUP(A1149,'Hospitalisation Details'!$A$1:$T$2344,15,0)</f>
        <v>tier - 2</v>
      </c>
      <c r="Q1149" s="29" t="str">
        <f>VLOOKUP(A1149,'Hospitalisation Details'!$A$1:$T$2344,18,0)</f>
        <v>tier - 3</v>
      </c>
      <c r="R1149" s="29" t="str">
        <f>VLOOKUP(A1149,'Hospitalisation Details'!$A$1:$T$2344,20,0)</f>
        <v>R1021</v>
      </c>
    </row>
    <row r="1150" spans="1:18">
      <c r="A1150" t="s">
        <v>1219</v>
      </c>
      <c r="B1150" s="22" t="str">
        <f>VLOOKUP(A1150,'Customer Names'!A1150:$E$2335,4,0)</f>
        <v>Toth</v>
      </c>
      <c r="C1150" s="25">
        <f>VLOOKUP(A1150,'Hospitalisation Details'!$A$1:$T$2344,9,0)</f>
        <v>26478</v>
      </c>
      <c r="D1150" s="26">
        <f>VLOOKUP(A1150,'Hospitalisation Details'!$A$1:$T$2344,10,0)</f>
        <v>50</v>
      </c>
      <c r="E1150" s="26">
        <f>VLOOKUP(A1150,'Hospitalisation Details'!$A$1:$T$2344,11,0)</f>
        <v>0</v>
      </c>
      <c r="F1150" s="28">
        <f>VLOOKUP(A1150,'Medical Examinations'!$A$1:$L$2336,2,0)</f>
        <v>26.67</v>
      </c>
      <c r="G1150" s="28">
        <f>VLOOKUP(A1150,'Medical Examinations'!$A$1:$L$2336,4,0)</f>
        <v>5.81</v>
      </c>
      <c r="H1150" s="30" t="str">
        <f>VLOOKUP(A1150,'Medical Examinations'!$A$1:$L$2336,3,0)</f>
        <v>Overweight</v>
      </c>
      <c r="I1150" s="30" t="str">
        <f>VLOOKUP(A1150,'Medical Examinations'!$A$1:$L$2336,5,0)</f>
        <v>Pre-diabetes</v>
      </c>
      <c r="J1150" s="27" t="str">
        <f>VLOOKUP(A1150,'Medical Examinations'!$A$1:$L$2336,6,0)</f>
        <v>No</v>
      </c>
      <c r="K1150" s="27" t="str">
        <f>VLOOKUP(A1150,'Medical Examinations'!$A$1:$L$2336,7,0)</f>
        <v>No</v>
      </c>
      <c r="L1150" s="27">
        <f>VLOOKUP(A1150,'Medical Examinations'!$A$1:$L$2336,10,0)</f>
        <v>2</v>
      </c>
      <c r="M1150" s="27" t="str">
        <f>VLOOKUP(A1150,'Medical Examinations'!$A$1:$L$2336,12,0)</f>
        <v>No</v>
      </c>
      <c r="N1150" s="27" t="str">
        <f>VLOOKUP(A1150,'Medical Examinations'!$A$1:$L$2336,8,0)</f>
        <v>No</v>
      </c>
      <c r="O1150" s="29">
        <f>VLOOKUP(A1150,'Hospitalisation Details'!$A$1:$T$2344,12,0)</f>
        <v>9819.25</v>
      </c>
      <c r="P1150" s="29" t="str">
        <f>VLOOKUP(A1150,'Hospitalisation Details'!$A$1:$T$2344,15,0)</f>
        <v>tier - 2</v>
      </c>
      <c r="Q1150" s="29" t="str">
        <f>VLOOKUP(A1150,'Hospitalisation Details'!$A$1:$T$2344,18,0)</f>
        <v>tier - 2</v>
      </c>
      <c r="R1150" s="29" t="str">
        <f>VLOOKUP(A1150,'Hospitalisation Details'!$A$1:$T$2344,20,0)</f>
        <v>R1021</v>
      </c>
    </row>
    <row r="1151" spans="1:18">
      <c r="A1151" t="s">
        <v>1218</v>
      </c>
      <c r="B1151" s="22" t="str">
        <f>VLOOKUP(A1151,'Customer Names'!A1151:$E$2335,4,0)</f>
        <v>Guinn</v>
      </c>
      <c r="C1151" s="25">
        <f>VLOOKUP(A1151,'Hospitalisation Details'!$A$1:$T$2344,9,0)</f>
        <v>26924</v>
      </c>
      <c r="D1151" s="26">
        <f>VLOOKUP(A1151,'Hospitalisation Details'!$A$1:$T$2344,10,0)</f>
        <v>49</v>
      </c>
      <c r="E1151" s="26">
        <f>VLOOKUP(A1151,'Hospitalisation Details'!$A$1:$T$2344,11,0)</f>
        <v>2</v>
      </c>
      <c r="F1151" s="28">
        <f>VLOOKUP(A1151,'Medical Examinations'!$A$1:$L$2336,2,0)</f>
        <v>42.68</v>
      </c>
      <c r="G1151" s="28">
        <f>VLOOKUP(A1151,'Medical Examinations'!$A$1:$L$2336,4,0)</f>
        <v>9.2799999999999994</v>
      </c>
      <c r="H1151" s="30" t="str">
        <f>VLOOKUP(A1151,'Medical Examinations'!$A$1:$L$2336,3,0)</f>
        <v>Obesity</v>
      </c>
      <c r="I1151" s="30" t="str">
        <f>VLOOKUP(A1151,'Medical Examinations'!$A$1:$L$2336,5,0)</f>
        <v>Diabetes</v>
      </c>
      <c r="J1151" s="27" t="str">
        <f>VLOOKUP(A1151,'Medical Examinations'!$A$1:$L$2336,6,0)</f>
        <v>No</v>
      </c>
      <c r="K1151" s="27" t="str">
        <f>VLOOKUP(A1151,'Medical Examinations'!$A$1:$L$2336,7,0)</f>
        <v>No</v>
      </c>
      <c r="L1151" s="27">
        <f>VLOOKUP(A1151,'Medical Examinations'!$A$1:$L$2336,10,0)</f>
        <v>2</v>
      </c>
      <c r="M1151" s="27" t="str">
        <f>VLOOKUP(A1151,'Medical Examinations'!$A$1:$L$2336,12,0)</f>
        <v>No</v>
      </c>
      <c r="N1151" s="27" t="str">
        <f>VLOOKUP(A1151,'Medical Examinations'!$A$1:$L$2336,8,0)</f>
        <v>No</v>
      </c>
      <c r="O1151" s="29">
        <f>VLOOKUP(A1151,'Hospitalisation Details'!$A$1:$T$2344,12,0)</f>
        <v>9800.89</v>
      </c>
      <c r="P1151" s="29" t="str">
        <f>VLOOKUP(A1151,'Hospitalisation Details'!$A$1:$T$2344,15,0)</f>
        <v>tier - 2</v>
      </c>
      <c r="Q1151" s="29" t="str">
        <f>VLOOKUP(A1151,'Hospitalisation Details'!$A$1:$T$2344,18,0)</f>
        <v>tier - 1</v>
      </c>
      <c r="R1151" s="29" t="str">
        <f>VLOOKUP(A1151,'Hospitalisation Details'!$A$1:$T$2344,20,0)</f>
        <v>R1013</v>
      </c>
    </row>
    <row r="1152" spans="1:18">
      <c r="A1152" t="s">
        <v>1217</v>
      </c>
      <c r="B1152" s="22" t="str">
        <f>VLOOKUP(A1152,'Customer Names'!A1152:$E$2335,4,0)</f>
        <v>Rogers</v>
      </c>
      <c r="C1152" s="25">
        <f>VLOOKUP(A1152,'Hospitalisation Details'!$A$1:$T$2344,9,0)</f>
        <v>28283</v>
      </c>
      <c r="D1152" s="26">
        <f>VLOOKUP(A1152,'Hospitalisation Details'!$A$1:$T$2344,10,0)</f>
        <v>46</v>
      </c>
      <c r="E1152" s="26">
        <f>VLOOKUP(A1152,'Hospitalisation Details'!$A$1:$T$2344,11,0)</f>
        <v>5</v>
      </c>
      <c r="F1152" s="28">
        <f>VLOOKUP(A1152,'Medical Examinations'!$A$1:$L$2336,2,0)</f>
        <v>24.31</v>
      </c>
      <c r="G1152" s="28">
        <f>VLOOKUP(A1152,'Medical Examinations'!$A$1:$L$2336,4,0)</f>
        <v>6.37</v>
      </c>
      <c r="H1152" s="30" t="str">
        <f>VLOOKUP(A1152,'Medical Examinations'!$A$1:$L$2336,3,0)</f>
        <v>Normal weight</v>
      </c>
      <c r="I1152" s="30" t="str">
        <f>VLOOKUP(A1152,'Medical Examinations'!$A$1:$L$2336,5,0)</f>
        <v>Pre-diabetes</v>
      </c>
      <c r="J1152" s="27" t="str">
        <f>VLOOKUP(A1152,'Medical Examinations'!$A$1:$L$2336,6,0)</f>
        <v>No</v>
      </c>
      <c r="K1152" s="27" t="str">
        <f>VLOOKUP(A1152,'Medical Examinations'!$A$1:$L$2336,7,0)</f>
        <v>No</v>
      </c>
      <c r="L1152" s="27">
        <f>VLOOKUP(A1152,'Medical Examinations'!$A$1:$L$2336,10,0)</f>
        <v>0</v>
      </c>
      <c r="M1152" s="27" t="str">
        <f>VLOOKUP(A1152,'Medical Examinations'!$A$1:$L$2336,12,0)</f>
        <v>No</v>
      </c>
      <c r="N1152" s="27" t="str">
        <f>VLOOKUP(A1152,'Medical Examinations'!$A$1:$L$2336,8,0)</f>
        <v>No</v>
      </c>
      <c r="O1152" s="29">
        <f>VLOOKUP(A1152,'Hospitalisation Details'!$A$1:$T$2344,12,0)</f>
        <v>9788.8700000000008</v>
      </c>
      <c r="P1152" s="29" t="str">
        <f>VLOOKUP(A1152,'Hospitalisation Details'!$A$1:$T$2344,15,0)</f>
        <v>tier - 3</v>
      </c>
      <c r="Q1152" s="29" t="str">
        <f>VLOOKUP(A1152,'Hospitalisation Details'!$A$1:$T$2344,18,0)</f>
        <v>tier - 2</v>
      </c>
      <c r="R1152" s="29" t="str">
        <f>VLOOKUP(A1152,'Hospitalisation Details'!$A$1:$T$2344,20,0)</f>
        <v>R1013</v>
      </c>
    </row>
    <row r="1153" spans="1:18">
      <c r="A1153" t="s">
        <v>1216</v>
      </c>
      <c r="B1153" s="22" t="str">
        <f>VLOOKUP(A1153,'Customer Names'!A1153:$E$2335,4,0)</f>
        <v>Diviney</v>
      </c>
      <c r="C1153" s="25">
        <f>VLOOKUP(A1153,'Hospitalisation Details'!$A$1:$T$2344,9,0)</f>
        <v>35285</v>
      </c>
      <c r="D1153" s="26">
        <f>VLOOKUP(A1153,'Hospitalisation Details'!$A$1:$T$2344,10,0)</f>
        <v>26</v>
      </c>
      <c r="E1153" s="26">
        <f>VLOOKUP(A1153,'Hospitalisation Details'!$A$1:$T$2344,11,0)</f>
        <v>0</v>
      </c>
      <c r="F1153" s="28">
        <f>VLOOKUP(A1153,'Medical Examinations'!$A$1:$L$2336,2,0)</f>
        <v>44.75</v>
      </c>
      <c r="G1153" s="28">
        <f>VLOOKUP(A1153,'Medical Examinations'!$A$1:$L$2336,4,0)</f>
        <v>5.09</v>
      </c>
      <c r="H1153" s="30" t="str">
        <f>VLOOKUP(A1153,'Medical Examinations'!$A$1:$L$2336,3,0)</f>
        <v>Obesity</v>
      </c>
      <c r="I1153" s="30" t="str">
        <f>VLOOKUP(A1153,'Medical Examinations'!$A$1:$L$2336,5,0)</f>
        <v>Normal</v>
      </c>
      <c r="J1153" s="27" t="str">
        <f>VLOOKUP(A1153,'Medical Examinations'!$A$1:$L$2336,6,0)</f>
        <v>yes</v>
      </c>
      <c r="K1153" s="27" t="str">
        <f>VLOOKUP(A1153,'Medical Examinations'!$A$1:$L$2336,7,0)</f>
        <v>No</v>
      </c>
      <c r="L1153" s="27">
        <f>VLOOKUP(A1153,'Medical Examinations'!$A$1:$L$2336,10,0)</f>
        <v>0</v>
      </c>
      <c r="M1153" s="27" t="str">
        <f>VLOOKUP(A1153,'Medical Examinations'!$A$1:$L$2336,12,0)</f>
        <v>No</v>
      </c>
      <c r="N1153" s="27" t="str">
        <f>VLOOKUP(A1153,'Medical Examinations'!$A$1:$L$2336,8,0)</f>
        <v>No</v>
      </c>
      <c r="O1153" s="29">
        <f>VLOOKUP(A1153,'Hospitalisation Details'!$A$1:$T$2344,12,0)</f>
        <v>9787.32</v>
      </c>
      <c r="P1153" s="29" t="str">
        <f>VLOOKUP(A1153,'Hospitalisation Details'!$A$1:$T$2344,15,0)</f>
        <v>tier - 2</v>
      </c>
      <c r="Q1153" s="29" t="str">
        <f>VLOOKUP(A1153,'Hospitalisation Details'!$A$1:$T$2344,18,0)</f>
        <v>tier - 3</v>
      </c>
      <c r="R1153" s="29" t="str">
        <f>VLOOKUP(A1153,'Hospitalisation Details'!$A$1:$T$2344,20,0)</f>
        <v>R1023</v>
      </c>
    </row>
    <row r="1154" spans="1:18">
      <c r="A1154" t="s">
        <v>1215</v>
      </c>
      <c r="B1154" s="22" t="str">
        <f>VLOOKUP(A1154,'Customer Names'!A1154:$E$2335,4,0)</f>
        <v>Marlatt</v>
      </c>
      <c r="C1154" s="25">
        <f>VLOOKUP(A1154,'Hospitalisation Details'!$A$1:$T$2344,9,0)</f>
        <v>26852</v>
      </c>
      <c r="D1154" s="26">
        <f>VLOOKUP(A1154,'Hospitalisation Details'!$A$1:$T$2344,10,0)</f>
        <v>49</v>
      </c>
      <c r="E1154" s="26">
        <f>VLOOKUP(A1154,'Hospitalisation Details'!$A$1:$T$2344,11,0)</f>
        <v>1</v>
      </c>
      <c r="F1154" s="28">
        <f>VLOOKUP(A1154,'Medical Examinations'!$A$1:$L$2336,2,0)</f>
        <v>30.78</v>
      </c>
      <c r="G1154" s="28">
        <f>VLOOKUP(A1154,'Medical Examinations'!$A$1:$L$2336,4,0)</f>
        <v>7.94</v>
      </c>
      <c r="H1154" s="30" t="str">
        <f>VLOOKUP(A1154,'Medical Examinations'!$A$1:$L$2336,3,0)</f>
        <v>Obesity</v>
      </c>
      <c r="I1154" s="30" t="str">
        <f>VLOOKUP(A1154,'Medical Examinations'!$A$1:$L$2336,5,0)</f>
        <v>Diabetes</v>
      </c>
      <c r="J1154" s="27" t="str">
        <f>VLOOKUP(A1154,'Medical Examinations'!$A$1:$L$2336,6,0)</f>
        <v>No</v>
      </c>
      <c r="K1154" s="27" t="str">
        <f>VLOOKUP(A1154,'Medical Examinations'!$A$1:$L$2336,7,0)</f>
        <v>No</v>
      </c>
      <c r="L1154" s="27">
        <f>VLOOKUP(A1154,'Medical Examinations'!$A$1:$L$2336,10,0)</f>
        <v>2</v>
      </c>
      <c r="M1154" s="27" t="str">
        <f>VLOOKUP(A1154,'Medical Examinations'!$A$1:$L$2336,12,0)</f>
        <v>No</v>
      </c>
      <c r="N1154" s="27" t="str">
        <f>VLOOKUP(A1154,'Medical Examinations'!$A$1:$L$2336,8,0)</f>
        <v>No</v>
      </c>
      <c r="O1154" s="29">
        <f>VLOOKUP(A1154,'Hospitalisation Details'!$A$1:$T$2344,12,0)</f>
        <v>9778.35</v>
      </c>
      <c r="P1154" s="29" t="str">
        <f>VLOOKUP(A1154,'Hospitalisation Details'!$A$1:$T$2344,15,0)</f>
        <v>tier - 2</v>
      </c>
      <c r="Q1154" s="29" t="str">
        <f>VLOOKUP(A1154,'Hospitalisation Details'!$A$1:$T$2344,18,0)</f>
        <v>tier - 2</v>
      </c>
      <c r="R1154" s="29" t="str">
        <f>VLOOKUP(A1154,'Hospitalisation Details'!$A$1:$T$2344,20,0)</f>
        <v>R1024</v>
      </c>
    </row>
    <row r="1155" spans="1:18">
      <c r="A1155" t="s">
        <v>1214</v>
      </c>
      <c r="B1155" s="22" t="str">
        <f>VLOOKUP(A1155,'Customer Names'!A1155:$E$2335,4,0)</f>
        <v>Ohler</v>
      </c>
      <c r="C1155" s="25">
        <f>VLOOKUP(A1155,'Hospitalisation Details'!$A$1:$T$2344,9,0)</f>
        <v>23990</v>
      </c>
      <c r="D1155" s="26">
        <f>VLOOKUP(A1155,'Hospitalisation Details'!$A$1:$T$2344,10,0)</f>
        <v>57</v>
      </c>
      <c r="E1155" s="26">
        <f>VLOOKUP(A1155,'Hospitalisation Details'!$A$1:$T$2344,11,0)</f>
        <v>0</v>
      </c>
      <c r="F1155" s="28">
        <f>VLOOKUP(A1155,'Medical Examinations'!$A$1:$L$2336,2,0)</f>
        <v>21.86</v>
      </c>
      <c r="G1155" s="28">
        <f>VLOOKUP(A1155,'Medical Examinations'!$A$1:$L$2336,4,0)</f>
        <v>10.95</v>
      </c>
      <c r="H1155" s="30" t="str">
        <f>VLOOKUP(A1155,'Medical Examinations'!$A$1:$L$2336,3,0)</f>
        <v>Normal weight</v>
      </c>
      <c r="I1155" s="30" t="str">
        <f>VLOOKUP(A1155,'Medical Examinations'!$A$1:$L$2336,5,0)</f>
        <v>Diabetes</v>
      </c>
      <c r="J1155" s="27" t="str">
        <f>VLOOKUP(A1155,'Medical Examinations'!$A$1:$L$2336,6,0)</f>
        <v>No</v>
      </c>
      <c r="K1155" s="27" t="str">
        <f>VLOOKUP(A1155,'Medical Examinations'!$A$1:$L$2336,7,0)</f>
        <v>No</v>
      </c>
      <c r="L1155" s="27">
        <f>VLOOKUP(A1155,'Medical Examinations'!$A$1:$L$2336,10,0)</f>
        <v>0</v>
      </c>
      <c r="M1155" s="27" t="str">
        <f>VLOOKUP(A1155,'Medical Examinations'!$A$1:$L$2336,12,0)</f>
        <v>No</v>
      </c>
      <c r="N1155" s="27" t="str">
        <f>VLOOKUP(A1155,'Medical Examinations'!$A$1:$L$2336,8,0)</f>
        <v>No</v>
      </c>
      <c r="O1155" s="29">
        <f>VLOOKUP(A1155,'Hospitalisation Details'!$A$1:$T$2344,12,0)</f>
        <v>9764.08</v>
      </c>
      <c r="P1155" s="29" t="str">
        <f>VLOOKUP(A1155,'Hospitalisation Details'!$A$1:$T$2344,15,0)</f>
        <v>tier - 3</v>
      </c>
      <c r="Q1155" s="29" t="str">
        <f>VLOOKUP(A1155,'Hospitalisation Details'!$A$1:$T$2344,18,0)</f>
        <v>tier - 1</v>
      </c>
      <c r="R1155" s="29" t="str">
        <f>VLOOKUP(A1155,'Hospitalisation Details'!$A$1:$T$2344,20,0)</f>
        <v>R1012</v>
      </c>
    </row>
    <row r="1156" spans="1:18">
      <c r="A1156" t="s">
        <v>1213</v>
      </c>
      <c r="B1156" s="22" t="str">
        <f>VLOOKUP(A1156,'Customer Names'!A1156:$E$2335,4,0)</f>
        <v>Mossler</v>
      </c>
      <c r="C1156" s="25">
        <f>VLOOKUP(A1156,'Hospitalisation Details'!$A$1:$T$2344,9,0)</f>
        <v>37086</v>
      </c>
      <c r="D1156" s="26">
        <f>VLOOKUP(A1156,'Hospitalisation Details'!$A$1:$T$2344,10,0)</f>
        <v>21</v>
      </c>
      <c r="E1156" s="26">
        <f>VLOOKUP(A1156,'Hospitalisation Details'!$A$1:$T$2344,11,0)</f>
        <v>0</v>
      </c>
      <c r="F1156" s="28">
        <f>VLOOKUP(A1156,'Medical Examinations'!$A$1:$L$2336,2,0)</f>
        <v>49.09</v>
      </c>
      <c r="G1156" s="28">
        <f>VLOOKUP(A1156,'Medical Examinations'!$A$1:$L$2336,4,0)</f>
        <v>6.3</v>
      </c>
      <c r="H1156" s="30" t="str">
        <f>VLOOKUP(A1156,'Medical Examinations'!$A$1:$L$2336,3,0)</f>
        <v>Obesity</v>
      </c>
      <c r="I1156" s="30" t="str">
        <f>VLOOKUP(A1156,'Medical Examinations'!$A$1:$L$2336,5,0)</f>
        <v>Pre-diabetes</v>
      </c>
      <c r="J1156" s="27" t="str">
        <f>VLOOKUP(A1156,'Medical Examinations'!$A$1:$L$2336,6,0)</f>
        <v>yes</v>
      </c>
      <c r="K1156" s="27" t="str">
        <f>VLOOKUP(A1156,'Medical Examinations'!$A$1:$L$2336,7,0)</f>
        <v>No</v>
      </c>
      <c r="L1156" s="27">
        <f>VLOOKUP(A1156,'Medical Examinations'!$A$1:$L$2336,10,0)</f>
        <v>0</v>
      </c>
      <c r="M1156" s="27" t="str">
        <f>VLOOKUP(A1156,'Medical Examinations'!$A$1:$L$2336,12,0)</f>
        <v>No</v>
      </c>
      <c r="N1156" s="27" t="str">
        <f>VLOOKUP(A1156,'Medical Examinations'!$A$1:$L$2336,8,0)</f>
        <v>No</v>
      </c>
      <c r="O1156" s="29">
        <f>VLOOKUP(A1156,'Hospitalisation Details'!$A$1:$T$2344,12,0)</f>
        <v>9753.49</v>
      </c>
      <c r="P1156" s="29" t="str">
        <f>VLOOKUP(A1156,'Hospitalisation Details'!$A$1:$T$2344,15,0)</f>
        <v>tier - 2</v>
      </c>
      <c r="Q1156" s="29" t="str">
        <f>VLOOKUP(A1156,'Hospitalisation Details'!$A$1:$T$2344,18,0)</f>
        <v>tier - 2</v>
      </c>
      <c r="R1156" s="29" t="str">
        <f>VLOOKUP(A1156,'Hospitalisation Details'!$A$1:$T$2344,20,0)</f>
        <v>R1012</v>
      </c>
    </row>
    <row r="1157" spans="1:18">
      <c r="A1157" t="s">
        <v>1212</v>
      </c>
      <c r="B1157" s="22" t="str">
        <f>VLOOKUP(A1157,'Customer Names'!A1157:$E$2335,4,0)</f>
        <v>Segall</v>
      </c>
      <c r="C1157" s="25">
        <f>VLOOKUP(A1157,'Hospitalisation Details'!$A$1:$T$2344,9,0)</f>
        <v>25753</v>
      </c>
      <c r="D1157" s="26">
        <f>VLOOKUP(A1157,'Hospitalisation Details'!$A$1:$T$2344,10,0)</f>
        <v>52</v>
      </c>
      <c r="E1157" s="26">
        <f>VLOOKUP(A1157,'Hospitalisation Details'!$A$1:$T$2344,11,0)</f>
        <v>1</v>
      </c>
      <c r="F1157" s="28">
        <f>VLOOKUP(A1157,'Medical Examinations'!$A$1:$L$2336,2,0)</f>
        <v>47.74</v>
      </c>
      <c r="G1157" s="28">
        <f>VLOOKUP(A1157,'Medical Examinations'!$A$1:$L$2336,4,0)</f>
        <v>8.0500000000000007</v>
      </c>
      <c r="H1157" s="30" t="str">
        <f>VLOOKUP(A1157,'Medical Examinations'!$A$1:$L$2336,3,0)</f>
        <v>Obesity</v>
      </c>
      <c r="I1157" s="30" t="str">
        <f>VLOOKUP(A1157,'Medical Examinations'!$A$1:$L$2336,5,0)</f>
        <v>Diabetes</v>
      </c>
      <c r="J1157" s="27" t="str">
        <f>VLOOKUP(A1157,'Medical Examinations'!$A$1:$L$2336,6,0)</f>
        <v>yes</v>
      </c>
      <c r="K1157" s="27" t="str">
        <f>VLOOKUP(A1157,'Medical Examinations'!$A$1:$L$2336,7,0)</f>
        <v>No</v>
      </c>
      <c r="L1157" s="27">
        <f>VLOOKUP(A1157,'Medical Examinations'!$A$1:$L$2336,10,0)</f>
        <v>2</v>
      </c>
      <c r="M1157" s="27" t="str">
        <f>VLOOKUP(A1157,'Medical Examinations'!$A$1:$L$2336,12,0)</f>
        <v>No</v>
      </c>
      <c r="N1157" s="27" t="str">
        <f>VLOOKUP(A1157,'Medical Examinations'!$A$1:$L$2336,8,0)</f>
        <v>No</v>
      </c>
      <c r="O1157" s="29">
        <f>VLOOKUP(A1157,'Hospitalisation Details'!$A$1:$T$2344,12,0)</f>
        <v>9748.91</v>
      </c>
      <c r="P1157" s="29" t="str">
        <f>VLOOKUP(A1157,'Hospitalisation Details'!$A$1:$T$2344,15,0)</f>
        <v>tier - 2</v>
      </c>
      <c r="Q1157" s="29" t="str">
        <f>VLOOKUP(A1157,'Hospitalisation Details'!$A$1:$T$2344,18,0)</f>
        <v>tier - 1</v>
      </c>
      <c r="R1157" s="29" t="str">
        <f>VLOOKUP(A1157,'Hospitalisation Details'!$A$1:$T$2344,20,0)</f>
        <v>R1013</v>
      </c>
    </row>
    <row r="1158" spans="1:18">
      <c r="A1158" t="s">
        <v>1211</v>
      </c>
      <c r="B1158" s="22" t="str">
        <f>VLOOKUP(A1158,'Customer Names'!A1158:$E$2335,4,0)</f>
        <v>Sprieser</v>
      </c>
      <c r="C1158" s="25">
        <f>VLOOKUP(A1158,'Hospitalisation Details'!$A$1:$T$2344,9,0)</f>
        <v>25798</v>
      </c>
      <c r="D1158" s="26">
        <f>VLOOKUP(A1158,'Hospitalisation Details'!$A$1:$T$2344,10,0)</f>
        <v>52</v>
      </c>
      <c r="E1158" s="26">
        <f>VLOOKUP(A1158,'Hospitalisation Details'!$A$1:$T$2344,11,0)</f>
        <v>1</v>
      </c>
      <c r="F1158" s="28">
        <f>VLOOKUP(A1158,'Medical Examinations'!$A$1:$L$2336,2,0)</f>
        <v>30.2</v>
      </c>
      <c r="G1158" s="28">
        <f>VLOOKUP(A1158,'Medical Examinations'!$A$1:$L$2336,4,0)</f>
        <v>9.8800000000000008</v>
      </c>
      <c r="H1158" s="30" t="str">
        <f>VLOOKUP(A1158,'Medical Examinations'!$A$1:$L$2336,3,0)</f>
        <v>Obesity</v>
      </c>
      <c r="I1158" s="30" t="str">
        <f>VLOOKUP(A1158,'Medical Examinations'!$A$1:$L$2336,5,0)</f>
        <v>Diabetes</v>
      </c>
      <c r="J1158" s="27" t="str">
        <f>VLOOKUP(A1158,'Medical Examinations'!$A$1:$L$2336,6,0)</f>
        <v>yes</v>
      </c>
      <c r="K1158" s="27" t="str">
        <f>VLOOKUP(A1158,'Medical Examinations'!$A$1:$L$2336,7,0)</f>
        <v>No</v>
      </c>
      <c r="L1158" s="27">
        <f>VLOOKUP(A1158,'Medical Examinations'!$A$1:$L$2336,10,0)</f>
        <v>2</v>
      </c>
      <c r="M1158" s="27" t="str">
        <f>VLOOKUP(A1158,'Medical Examinations'!$A$1:$L$2336,12,0)</f>
        <v>No</v>
      </c>
      <c r="N1158" s="27" t="str">
        <f>VLOOKUP(A1158,'Medical Examinations'!$A$1:$L$2336,8,0)</f>
        <v>No</v>
      </c>
      <c r="O1158" s="29">
        <f>VLOOKUP(A1158,'Hospitalisation Details'!$A$1:$T$2344,12,0)</f>
        <v>9724.5300000000007</v>
      </c>
      <c r="P1158" s="29" t="str">
        <f>VLOOKUP(A1158,'Hospitalisation Details'!$A$1:$T$2344,15,0)</f>
        <v>tier - 3</v>
      </c>
      <c r="Q1158" s="29" t="str">
        <f>VLOOKUP(A1158,'Hospitalisation Details'!$A$1:$T$2344,18,0)</f>
        <v>tier - 1</v>
      </c>
      <c r="R1158" s="29" t="str">
        <f>VLOOKUP(A1158,'Hospitalisation Details'!$A$1:$T$2344,20,0)</f>
        <v>R1011</v>
      </c>
    </row>
    <row r="1159" spans="1:18">
      <c r="A1159" t="s">
        <v>1210</v>
      </c>
      <c r="B1159" s="22" t="str">
        <f>VLOOKUP(A1159,'Customer Names'!A1159:$E$2335,4,0)</f>
        <v>Blanco</v>
      </c>
      <c r="C1159" s="25">
        <f>VLOOKUP(A1159,'Hospitalisation Details'!$A$1:$T$2344,9,0)</f>
        <v>25823</v>
      </c>
      <c r="D1159" s="26">
        <f>VLOOKUP(A1159,'Hospitalisation Details'!$A$1:$T$2344,10,0)</f>
        <v>52</v>
      </c>
      <c r="E1159" s="26">
        <f>VLOOKUP(A1159,'Hospitalisation Details'!$A$1:$T$2344,11,0)</f>
        <v>0</v>
      </c>
      <c r="F1159" s="28">
        <f>VLOOKUP(A1159,'Medical Examinations'!$A$1:$L$2336,2,0)</f>
        <v>33.25</v>
      </c>
      <c r="G1159" s="28">
        <f>VLOOKUP(A1159,'Medical Examinations'!$A$1:$L$2336,4,0)</f>
        <v>7.42</v>
      </c>
      <c r="H1159" s="30" t="str">
        <f>VLOOKUP(A1159,'Medical Examinations'!$A$1:$L$2336,3,0)</f>
        <v>Obesity</v>
      </c>
      <c r="I1159" s="30" t="str">
        <f>VLOOKUP(A1159,'Medical Examinations'!$A$1:$L$2336,5,0)</f>
        <v>Diabetes</v>
      </c>
      <c r="J1159" s="27" t="str">
        <f>VLOOKUP(A1159,'Medical Examinations'!$A$1:$L$2336,6,0)</f>
        <v>yes</v>
      </c>
      <c r="K1159" s="27" t="str">
        <f>VLOOKUP(A1159,'Medical Examinations'!$A$1:$L$2336,7,0)</f>
        <v>No</v>
      </c>
      <c r="L1159" s="27">
        <f>VLOOKUP(A1159,'Medical Examinations'!$A$1:$L$2336,10,0)</f>
        <v>2</v>
      </c>
      <c r="M1159" s="27" t="str">
        <f>VLOOKUP(A1159,'Medical Examinations'!$A$1:$L$2336,12,0)</f>
        <v>No</v>
      </c>
      <c r="N1159" s="27" t="str">
        <f>VLOOKUP(A1159,'Medical Examinations'!$A$1:$L$2336,8,0)</f>
        <v>No</v>
      </c>
      <c r="O1159" s="29">
        <f>VLOOKUP(A1159,'Hospitalisation Details'!$A$1:$T$2344,12,0)</f>
        <v>9722.77</v>
      </c>
      <c r="P1159" s="29" t="str">
        <f>VLOOKUP(A1159,'Hospitalisation Details'!$A$1:$T$2344,15,0)</f>
        <v>tier - 3</v>
      </c>
      <c r="Q1159" s="29" t="str">
        <f>VLOOKUP(A1159,'Hospitalisation Details'!$A$1:$T$2344,18,0)</f>
        <v>tier - 1</v>
      </c>
      <c r="R1159" s="29" t="str">
        <f>VLOOKUP(A1159,'Hospitalisation Details'!$A$1:$T$2344,20,0)</f>
        <v>R1016</v>
      </c>
    </row>
    <row r="1160" spans="1:18">
      <c r="A1160" t="s">
        <v>1209</v>
      </c>
      <c r="B1160" s="22" t="str">
        <f>VLOOKUP(A1160,'Customer Names'!A1160:$E$2335,4,0)</f>
        <v>Sheptock</v>
      </c>
      <c r="C1160" s="25">
        <f>VLOOKUP(A1160,'Hospitalisation Details'!$A$1:$T$2344,9,0)</f>
        <v>27572</v>
      </c>
      <c r="D1160" s="26">
        <f>VLOOKUP(A1160,'Hospitalisation Details'!$A$1:$T$2344,10,0)</f>
        <v>47</v>
      </c>
      <c r="E1160" s="26">
        <f>VLOOKUP(A1160,'Hospitalisation Details'!$A$1:$T$2344,11,0)</f>
        <v>2</v>
      </c>
      <c r="F1160" s="28">
        <f>VLOOKUP(A1160,'Medical Examinations'!$A$1:$L$2336,2,0)</f>
        <v>26.6</v>
      </c>
      <c r="G1160" s="28">
        <f>VLOOKUP(A1160,'Medical Examinations'!$A$1:$L$2336,4,0)</f>
        <v>8.4499999999999993</v>
      </c>
      <c r="H1160" s="30" t="str">
        <f>VLOOKUP(A1160,'Medical Examinations'!$A$1:$L$2336,3,0)</f>
        <v>Overweight</v>
      </c>
      <c r="I1160" s="30" t="str">
        <f>VLOOKUP(A1160,'Medical Examinations'!$A$1:$L$2336,5,0)</f>
        <v>Diabetes</v>
      </c>
      <c r="J1160" s="27" t="str">
        <f>VLOOKUP(A1160,'Medical Examinations'!$A$1:$L$2336,6,0)</f>
        <v>yes</v>
      </c>
      <c r="K1160" s="27" t="str">
        <f>VLOOKUP(A1160,'Medical Examinations'!$A$1:$L$2336,7,0)</f>
        <v>No</v>
      </c>
      <c r="L1160" s="27">
        <f>VLOOKUP(A1160,'Medical Examinations'!$A$1:$L$2336,10,0)</f>
        <v>1</v>
      </c>
      <c r="M1160" s="27" t="str">
        <f>VLOOKUP(A1160,'Medical Examinations'!$A$1:$L$2336,12,0)</f>
        <v>No</v>
      </c>
      <c r="N1160" s="27" t="str">
        <f>VLOOKUP(A1160,'Medical Examinations'!$A$1:$L$2336,8,0)</f>
        <v>No</v>
      </c>
      <c r="O1160" s="29">
        <f>VLOOKUP(A1160,'Hospitalisation Details'!$A$1:$T$2344,12,0)</f>
        <v>9715.84</v>
      </c>
      <c r="P1160" s="29" t="str">
        <f>VLOOKUP(A1160,'Hospitalisation Details'!$A$1:$T$2344,15,0)</f>
        <v>tier - 2</v>
      </c>
      <c r="Q1160" s="29" t="str">
        <f>VLOOKUP(A1160,'Hospitalisation Details'!$A$1:$T$2344,18,0)</f>
        <v>tier - 1</v>
      </c>
      <c r="R1160" s="29" t="str">
        <f>VLOOKUP(A1160,'Hospitalisation Details'!$A$1:$T$2344,20,0)</f>
        <v>R1024</v>
      </c>
    </row>
    <row r="1161" spans="1:18">
      <c r="A1161" t="s">
        <v>1208</v>
      </c>
      <c r="B1161" s="22" t="str">
        <f>VLOOKUP(A1161,'Customer Names'!A1161:$E$2335,4,0)</f>
        <v>Chruniak</v>
      </c>
      <c r="C1161" s="25">
        <f>VLOOKUP(A1161,'Hospitalisation Details'!$A$1:$T$2344,9,0)</f>
        <v>26490</v>
      </c>
      <c r="D1161" s="26">
        <f>VLOOKUP(A1161,'Hospitalisation Details'!$A$1:$T$2344,10,0)</f>
        <v>50</v>
      </c>
      <c r="E1161" s="26">
        <f>VLOOKUP(A1161,'Hospitalisation Details'!$A$1:$T$2344,11,0)</f>
        <v>0</v>
      </c>
      <c r="F1161" s="28">
        <f>VLOOKUP(A1161,'Medical Examinations'!$A$1:$L$2336,2,0)</f>
        <v>26.35</v>
      </c>
      <c r="G1161" s="28">
        <f>VLOOKUP(A1161,'Medical Examinations'!$A$1:$L$2336,4,0)</f>
        <v>6.21</v>
      </c>
      <c r="H1161" s="30" t="str">
        <f>VLOOKUP(A1161,'Medical Examinations'!$A$1:$L$2336,3,0)</f>
        <v>Overweight</v>
      </c>
      <c r="I1161" s="30" t="str">
        <f>VLOOKUP(A1161,'Medical Examinations'!$A$1:$L$2336,5,0)</f>
        <v>Pre-diabetes</v>
      </c>
      <c r="J1161" s="27" t="str">
        <f>VLOOKUP(A1161,'Medical Examinations'!$A$1:$L$2336,6,0)</f>
        <v>No</v>
      </c>
      <c r="K1161" s="27" t="str">
        <f>VLOOKUP(A1161,'Medical Examinations'!$A$1:$L$2336,7,0)</f>
        <v>No</v>
      </c>
      <c r="L1161" s="27">
        <f>VLOOKUP(A1161,'Medical Examinations'!$A$1:$L$2336,10,0)</f>
        <v>2</v>
      </c>
      <c r="M1161" s="27" t="str">
        <f>VLOOKUP(A1161,'Medical Examinations'!$A$1:$L$2336,12,0)</f>
        <v>No</v>
      </c>
      <c r="N1161" s="27" t="str">
        <f>VLOOKUP(A1161,'Medical Examinations'!$A$1:$L$2336,8,0)</f>
        <v>No</v>
      </c>
      <c r="O1161" s="29">
        <f>VLOOKUP(A1161,'Hospitalisation Details'!$A$1:$T$2344,12,0)</f>
        <v>9710.7099999999991</v>
      </c>
      <c r="P1161" s="29" t="str">
        <f>VLOOKUP(A1161,'Hospitalisation Details'!$A$1:$T$2344,15,0)</f>
        <v>tier - 2</v>
      </c>
      <c r="Q1161" s="29" t="str">
        <f>VLOOKUP(A1161,'Hospitalisation Details'!$A$1:$T$2344,18,0)</f>
        <v>tier - 1</v>
      </c>
      <c r="R1161" s="29" t="str">
        <f>VLOOKUP(A1161,'Hospitalisation Details'!$A$1:$T$2344,20,0)</f>
        <v>R1021</v>
      </c>
    </row>
    <row r="1162" spans="1:18">
      <c r="A1162" t="s">
        <v>1207</v>
      </c>
      <c r="B1162" s="22" t="str">
        <f>VLOOKUP(A1162,'Customer Names'!A1162:$E$2335,4,0)</f>
        <v>Miller</v>
      </c>
      <c r="C1162" s="25">
        <f>VLOOKUP(A1162,'Hospitalisation Details'!$A$1:$T$2344,9,0)</f>
        <v>28387</v>
      </c>
      <c r="D1162" s="26">
        <f>VLOOKUP(A1162,'Hospitalisation Details'!$A$1:$T$2344,10,0)</f>
        <v>45</v>
      </c>
      <c r="E1162" s="26">
        <f>VLOOKUP(A1162,'Hospitalisation Details'!$A$1:$T$2344,11,0)</f>
        <v>3</v>
      </c>
      <c r="F1162" s="28">
        <f>VLOOKUP(A1162,'Medical Examinations'!$A$1:$L$2336,2,0)</f>
        <v>39.994999999999997</v>
      </c>
      <c r="G1162" s="28">
        <f>VLOOKUP(A1162,'Medical Examinations'!$A$1:$L$2336,4,0)</f>
        <v>4.6500000000000004</v>
      </c>
      <c r="H1162" s="30" t="str">
        <f>VLOOKUP(A1162,'Medical Examinations'!$A$1:$L$2336,3,0)</f>
        <v>Obesity</v>
      </c>
      <c r="I1162" s="30" t="str">
        <f>VLOOKUP(A1162,'Medical Examinations'!$A$1:$L$2336,5,0)</f>
        <v>Normal</v>
      </c>
      <c r="J1162" s="27" t="str">
        <f>VLOOKUP(A1162,'Medical Examinations'!$A$1:$L$2336,6,0)</f>
        <v>No</v>
      </c>
      <c r="K1162" s="27" t="str">
        <f>VLOOKUP(A1162,'Medical Examinations'!$A$1:$L$2336,7,0)</f>
        <v>No</v>
      </c>
      <c r="L1162" s="27">
        <f>VLOOKUP(A1162,'Medical Examinations'!$A$1:$L$2336,10,0)</f>
        <v>0</v>
      </c>
      <c r="M1162" s="27" t="str">
        <f>VLOOKUP(A1162,'Medical Examinations'!$A$1:$L$2336,12,0)</f>
        <v>No</v>
      </c>
      <c r="N1162" s="27" t="str">
        <f>VLOOKUP(A1162,'Medical Examinations'!$A$1:$L$2336,8,0)</f>
        <v>No</v>
      </c>
      <c r="O1162" s="29">
        <f>VLOOKUP(A1162,'Hospitalisation Details'!$A$1:$T$2344,12,0)</f>
        <v>9704.67</v>
      </c>
      <c r="P1162" s="29" t="str">
        <f>VLOOKUP(A1162,'Hospitalisation Details'!$A$1:$T$2344,15,0)</f>
        <v>tier - 2</v>
      </c>
      <c r="Q1162" s="29" t="str">
        <f>VLOOKUP(A1162,'Hospitalisation Details'!$A$1:$T$2344,18,0)</f>
        <v>tier - 3</v>
      </c>
      <c r="R1162" s="29" t="str">
        <f>VLOOKUP(A1162,'Hospitalisation Details'!$A$1:$T$2344,20,0)</f>
        <v>R1024</v>
      </c>
    </row>
    <row r="1163" spans="1:18">
      <c r="A1163" t="s">
        <v>1206</v>
      </c>
      <c r="B1163" s="22" t="str">
        <f>VLOOKUP(A1163,'Customer Names'!A1163:$E$2335,4,0)</f>
        <v>Theis</v>
      </c>
      <c r="C1163" s="25">
        <f>VLOOKUP(A1163,'Hospitalisation Details'!$A$1:$T$2344,9,0)</f>
        <v>23688</v>
      </c>
      <c r="D1163" s="26">
        <f>VLOOKUP(A1163,'Hospitalisation Details'!$A$1:$T$2344,10,0)</f>
        <v>58</v>
      </c>
      <c r="E1163" s="26">
        <f>VLOOKUP(A1163,'Hospitalisation Details'!$A$1:$T$2344,11,0)</f>
        <v>0</v>
      </c>
      <c r="F1163" s="28">
        <f>VLOOKUP(A1163,'Medical Examinations'!$A$1:$L$2336,2,0)</f>
        <v>22.92</v>
      </c>
      <c r="G1163" s="28">
        <f>VLOOKUP(A1163,'Medical Examinations'!$A$1:$L$2336,4,0)</f>
        <v>5.87</v>
      </c>
      <c r="H1163" s="30" t="str">
        <f>VLOOKUP(A1163,'Medical Examinations'!$A$1:$L$2336,3,0)</f>
        <v>Normal weight</v>
      </c>
      <c r="I1163" s="30" t="str">
        <f>VLOOKUP(A1163,'Medical Examinations'!$A$1:$L$2336,5,0)</f>
        <v>Pre-diabetes</v>
      </c>
      <c r="J1163" s="27" t="str">
        <f>VLOOKUP(A1163,'Medical Examinations'!$A$1:$L$2336,6,0)</f>
        <v>yes</v>
      </c>
      <c r="K1163" s="27" t="str">
        <f>VLOOKUP(A1163,'Medical Examinations'!$A$1:$L$2336,7,0)</f>
        <v>No</v>
      </c>
      <c r="L1163" s="27">
        <f>VLOOKUP(A1163,'Medical Examinations'!$A$1:$L$2336,10,0)</f>
        <v>1</v>
      </c>
      <c r="M1163" s="27" t="str">
        <f>VLOOKUP(A1163,'Medical Examinations'!$A$1:$L$2336,12,0)</f>
        <v>No</v>
      </c>
      <c r="N1163" s="27" t="str">
        <f>VLOOKUP(A1163,'Medical Examinations'!$A$1:$L$2336,8,0)</f>
        <v>No</v>
      </c>
      <c r="O1163" s="29">
        <f>VLOOKUP(A1163,'Hospitalisation Details'!$A$1:$T$2344,12,0)</f>
        <v>9698.42</v>
      </c>
      <c r="P1163" s="29" t="str">
        <f>VLOOKUP(A1163,'Hospitalisation Details'!$A$1:$T$2344,15,0)</f>
        <v>tier - 3</v>
      </c>
      <c r="Q1163" s="29" t="str">
        <f>VLOOKUP(A1163,'Hospitalisation Details'!$A$1:$T$2344,18,0)</f>
        <v>tier - 3</v>
      </c>
      <c r="R1163" s="29" t="str">
        <f>VLOOKUP(A1163,'Hospitalisation Details'!$A$1:$T$2344,20,0)</f>
        <v>R1013</v>
      </c>
    </row>
    <row r="1164" spans="1:18">
      <c r="A1164" t="s">
        <v>1205</v>
      </c>
      <c r="B1164" s="22" t="str">
        <f>VLOOKUP(A1164,'Customer Names'!A1164:$E$2335,4,0)</f>
        <v>Sadler</v>
      </c>
      <c r="C1164" s="25">
        <f>VLOOKUP(A1164,'Hospitalisation Details'!$A$1:$T$2344,9,0)</f>
        <v>24366</v>
      </c>
      <c r="D1164" s="26">
        <f>VLOOKUP(A1164,'Hospitalisation Details'!$A$1:$T$2344,10,0)</f>
        <v>56</v>
      </c>
      <c r="E1164" s="26">
        <f>VLOOKUP(A1164,'Hospitalisation Details'!$A$1:$T$2344,11,0)</f>
        <v>0</v>
      </c>
      <c r="F1164" s="28">
        <f>VLOOKUP(A1164,'Medical Examinations'!$A$1:$L$2336,2,0)</f>
        <v>24.78</v>
      </c>
      <c r="G1164" s="28">
        <f>VLOOKUP(A1164,'Medical Examinations'!$A$1:$L$2336,4,0)</f>
        <v>4.24</v>
      </c>
      <c r="H1164" s="30" t="str">
        <f>VLOOKUP(A1164,'Medical Examinations'!$A$1:$L$2336,3,0)</f>
        <v>Normal weight</v>
      </c>
      <c r="I1164" s="30" t="str">
        <f>VLOOKUP(A1164,'Medical Examinations'!$A$1:$L$2336,5,0)</f>
        <v>Normal</v>
      </c>
      <c r="J1164" s="27" t="str">
        <f>VLOOKUP(A1164,'Medical Examinations'!$A$1:$L$2336,6,0)</f>
        <v>yes</v>
      </c>
      <c r="K1164" s="27" t="str">
        <f>VLOOKUP(A1164,'Medical Examinations'!$A$1:$L$2336,7,0)</f>
        <v>No</v>
      </c>
      <c r="L1164" s="27">
        <f>VLOOKUP(A1164,'Medical Examinations'!$A$1:$L$2336,10,0)</f>
        <v>2</v>
      </c>
      <c r="M1164" s="27" t="str">
        <f>VLOOKUP(A1164,'Medical Examinations'!$A$1:$L$2336,12,0)</f>
        <v>No</v>
      </c>
      <c r="N1164" s="27" t="str">
        <f>VLOOKUP(A1164,'Medical Examinations'!$A$1:$L$2336,8,0)</f>
        <v>No</v>
      </c>
      <c r="O1164" s="29">
        <f>VLOOKUP(A1164,'Hospitalisation Details'!$A$1:$T$2344,12,0)</f>
        <v>9684.2900000000009</v>
      </c>
      <c r="P1164" s="29" t="str">
        <f>VLOOKUP(A1164,'Hospitalisation Details'!$A$1:$T$2344,15,0)</f>
        <v>tier - 3</v>
      </c>
      <c r="Q1164" s="29" t="str">
        <f>VLOOKUP(A1164,'Hospitalisation Details'!$A$1:$T$2344,18,0)</f>
        <v>tier - 2</v>
      </c>
      <c r="R1164" s="29" t="str">
        <f>VLOOKUP(A1164,'Hospitalisation Details'!$A$1:$T$2344,20,0)</f>
        <v>R1013</v>
      </c>
    </row>
    <row r="1165" spans="1:18">
      <c r="A1165" t="s">
        <v>1204</v>
      </c>
      <c r="B1165" s="22" t="str">
        <f>VLOOKUP(A1165,'Customer Names'!A1165:$E$2335,4,0)</f>
        <v>Auger</v>
      </c>
      <c r="C1165" s="25">
        <f>VLOOKUP(A1165,'Hospitalisation Details'!$A$1:$T$2344,9,0)</f>
        <v>29806</v>
      </c>
      <c r="D1165" s="26">
        <f>VLOOKUP(A1165,'Hospitalisation Details'!$A$1:$T$2344,10,0)</f>
        <v>41</v>
      </c>
      <c r="E1165" s="26">
        <f>VLOOKUP(A1165,'Hospitalisation Details'!$A$1:$T$2344,11,0)</f>
        <v>1</v>
      </c>
      <c r="F1165" s="28">
        <f>VLOOKUP(A1165,'Medical Examinations'!$A$1:$L$2336,2,0)</f>
        <v>34.07</v>
      </c>
      <c r="G1165" s="28">
        <f>VLOOKUP(A1165,'Medical Examinations'!$A$1:$L$2336,4,0)</f>
        <v>7.81</v>
      </c>
      <c r="H1165" s="30" t="str">
        <f>VLOOKUP(A1165,'Medical Examinations'!$A$1:$L$2336,3,0)</f>
        <v>Obesity</v>
      </c>
      <c r="I1165" s="30" t="str">
        <f>VLOOKUP(A1165,'Medical Examinations'!$A$1:$L$2336,5,0)</f>
        <v>Diabetes</v>
      </c>
      <c r="J1165" s="27" t="str">
        <f>VLOOKUP(A1165,'Medical Examinations'!$A$1:$L$2336,6,0)</f>
        <v>yes</v>
      </c>
      <c r="K1165" s="27" t="str">
        <f>VLOOKUP(A1165,'Medical Examinations'!$A$1:$L$2336,7,0)</f>
        <v>No</v>
      </c>
      <c r="L1165" s="27">
        <f>VLOOKUP(A1165,'Medical Examinations'!$A$1:$L$2336,10,0)</f>
        <v>0</v>
      </c>
      <c r="M1165" s="27" t="str">
        <f>VLOOKUP(A1165,'Medical Examinations'!$A$1:$L$2336,12,0)</f>
        <v>No</v>
      </c>
      <c r="N1165" s="27" t="str">
        <f>VLOOKUP(A1165,'Medical Examinations'!$A$1:$L$2336,8,0)</f>
        <v>No</v>
      </c>
      <c r="O1165" s="29">
        <f>VLOOKUP(A1165,'Hospitalisation Details'!$A$1:$T$2344,12,0)</f>
        <v>9664.34</v>
      </c>
      <c r="P1165" s="29" t="str">
        <f>VLOOKUP(A1165,'Hospitalisation Details'!$A$1:$T$2344,15,0)</f>
        <v>tier - 2</v>
      </c>
      <c r="Q1165" s="29" t="str">
        <f>VLOOKUP(A1165,'Hospitalisation Details'!$A$1:$T$2344,18,0)</f>
        <v>tier - 3</v>
      </c>
      <c r="R1165" s="29" t="str">
        <f>VLOOKUP(A1165,'Hospitalisation Details'!$A$1:$T$2344,20,0)</f>
        <v>R1011</v>
      </c>
    </row>
    <row r="1166" spans="1:18">
      <c r="A1166" t="s">
        <v>1203</v>
      </c>
      <c r="B1166" s="22" t="str">
        <f>VLOOKUP(A1166,'Customer Names'!A1166:$E$2335,4,0)</f>
        <v>Steadman</v>
      </c>
      <c r="C1166" s="25">
        <f>VLOOKUP(A1166,'Hospitalisation Details'!$A$1:$T$2344,9,0)</f>
        <v>27218</v>
      </c>
      <c r="D1166" s="26">
        <f>VLOOKUP(A1166,'Hospitalisation Details'!$A$1:$T$2344,10,0)</f>
        <v>48</v>
      </c>
      <c r="E1166" s="26">
        <f>VLOOKUP(A1166,'Hospitalisation Details'!$A$1:$T$2344,11,0)</f>
        <v>0</v>
      </c>
      <c r="F1166" s="28">
        <f>VLOOKUP(A1166,'Medical Examinations'!$A$1:$L$2336,2,0)</f>
        <v>30.14</v>
      </c>
      <c r="G1166" s="28">
        <f>VLOOKUP(A1166,'Medical Examinations'!$A$1:$L$2336,4,0)</f>
        <v>9.85</v>
      </c>
      <c r="H1166" s="30" t="str">
        <f>VLOOKUP(A1166,'Medical Examinations'!$A$1:$L$2336,3,0)</f>
        <v>Obesity</v>
      </c>
      <c r="I1166" s="30" t="str">
        <f>VLOOKUP(A1166,'Medical Examinations'!$A$1:$L$2336,5,0)</f>
        <v>Diabetes</v>
      </c>
      <c r="J1166" s="27" t="str">
        <f>VLOOKUP(A1166,'Medical Examinations'!$A$1:$L$2336,6,0)</f>
        <v>No</v>
      </c>
      <c r="K1166" s="27" t="str">
        <f>VLOOKUP(A1166,'Medical Examinations'!$A$1:$L$2336,7,0)</f>
        <v>No</v>
      </c>
      <c r="L1166" s="27">
        <f>VLOOKUP(A1166,'Medical Examinations'!$A$1:$L$2336,10,0)</f>
        <v>0</v>
      </c>
      <c r="M1166" s="27" t="str">
        <f>VLOOKUP(A1166,'Medical Examinations'!$A$1:$L$2336,12,0)</f>
        <v>No</v>
      </c>
      <c r="N1166" s="27" t="str">
        <f>VLOOKUP(A1166,'Medical Examinations'!$A$1:$L$2336,8,0)</f>
        <v>No</v>
      </c>
      <c r="O1166" s="29">
        <f>VLOOKUP(A1166,'Hospitalisation Details'!$A$1:$T$2344,12,0)</f>
        <v>9653.81</v>
      </c>
      <c r="P1166" s="29" t="str">
        <f>VLOOKUP(A1166,'Hospitalisation Details'!$A$1:$T$2344,15,0)</f>
        <v>tier - 2</v>
      </c>
      <c r="Q1166" s="29" t="str">
        <f>VLOOKUP(A1166,'Hospitalisation Details'!$A$1:$T$2344,18,0)</f>
        <v>tier - 2</v>
      </c>
      <c r="R1166" s="29" t="str">
        <f>VLOOKUP(A1166,'Hospitalisation Details'!$A$1:$T$2344,20,0)</f>
        <v>R1011</v>
      </c>
    </row>
    <row r="1167" spans="1:18">
      <c r="A1167" t="s">
        <v>1202</v>
      </c>
      <c r="B1167" s="22" t="str">
        <f>VLOOKUP(A1167,'Customer Names'!A1167:$E$2335,4,0)</f>
        <v>McCarron</v>
      </c>
      <c r="C1167" s="25">
        <f>VLOOKUP(A1167,'Hospitalisation Details'!$A$1:$T$2344,9,0)</f>
        <v>26133</v>
      </c>
      <c r="D1167" s="26">
        <f>VLOOKUP(A1167,'Hospitalisation Details'!$A$1:$T$2344,10,0)</f>
        <v>51</v>
      </c>
      <c r="E1167" s="26">
        <f>VLOOKUP(A1167,'Hospitalisation Details'!$A$1:$T$2344,11,0)</f>
        <v>0</v>
      </c>
      <c r="F1167" s="28">
        <f>VLOOKUP(A1167,'Medical Examinations'!$A$1:$L$2336,2,0)</f>
        <v>18.05</v>
      </c>
      <c r="G1167" s="28">
        <f>VLOOKUP(A1167,'Medical Examinations'!$A$1:$L$2336,4,0)</f>
        <v>6.94</v>
      </c>
      <c r="H1167" s="30" t="str">
        <f>VLOOKUP(A1167,'Medical Examinations'!$A$1:$L$2336,3,0)</f>
        <v>Underweight</v>
      </c>
      <c r="I1167" s="30" t="str">
        <f>VLOOKUP(A1167,'Medical Examinations'!$A$1:$L$2336,5,0)</f>
        <v>Diabetes</v>
      </c>
      <c r="J1167" s="27" t="str">
        <f>VLOOKUP(A1167,'Medical Examinations'!$A$1:$L$2336,6,0)</f>
        <v>No</v>
      </c>
      <c r="K1167" s="27" t="str">
        <f>VLOOKUP(A1167,'Medical Examinations'!$A$1:$L$2336,7,0)</f>
        <v>No</v>
      </c>
      <c r="L1167" s="27">
        <f>VLOOKUP(A1167,'Medical Examinations'!$A$1:$L$2336,10,0)</f>
        <v>0</v>
      </c>
      <c r="M1167" s="27" t="str">
        <f>VLOOKUP(A1167,'Medical Examinations'!$A$1:$L$2336,12,0)</f>
        <v>No</v>
      </c>
      <c r="N1167" s="27" t="str">
        <f>VLOOKUP(A1167,'Medical Examinations'!$A$1:$L$2336,8,0)</f>
        <v>No</v>
      </c>
      <c r="O1167" s="29">
        <f>VLOOKUP(A1167,'Hospitalisation Details'!$A$1:$T$2344,12,0)</f>
        <v>9644.25</v>
      </c>
      <c r="P1167" s="29" t="str">
        <f>VLOOKUP(A1167,'Hospitalisation Details'!$A$1:$T$2344,15,0)</f>
        <v>tier - 2</v>
      </c>
      <c r="Q1167" s="29" t="str">
        <f>VLOOKUP(A1167,'Hospitalisation Details'!$A$1:$T$2344,18,0)</f>
        <v>tier - 1</v>
      </c>
      <c r="R1167" s="29" t="str">
        <f>VLOOKUP(A1167,'Hospitalisation Details'!$A$1:$T$2344,20,0)</f>
        <v>R1012</v>
      </c>
    </row>
    <row r="1168" spans="1:18">
      <c r="A1168" t="s">
        <v>1201</v>
      </c>
      <c r="B1168" s="22" t="str">
        <f>VLOOKUP(A1168,'Customer Names'!A1168:$E$2335,4,0)</f>
        <v>Roecker</v>
      </c>
      <c r="C1168" s="25">
        <f>VLOOKUP(A1168,'Hospitalisation Details'!$A$1:$T$2344,9,0)</f>
        <v>25841</v>
      </c>
      <c r="D1168" s="26">
        <f>VLOOKUP(A1168,'Hospitalisation Details'!$A$1:$T$2344,10,0)</f>
        <v>52</v>
      </c>
      <c r="E1168" s="26">
        <f>VLOOKUP(A1168,'Hospitalisation Details'!$A$1:$T$2344,11,0)</f>
        <v>0</v>
      </c>
      <c r="F1168" s="28">
        <f>VLOOKUP(A1168,'Medical Examinations'!$A$1:$L$2336,2,0)</f>
        <v>37.4</v>
      </c>
      <c r="G1168" s="28">
        <f>VLOOKUP(A1168,'Medical Examinations'!$A$1:$L$2336,4,0)</f>
        <v>11.3</v>
      </c>
      <c r="H1168" s="30" t="str">
        <f>VLOOKUP(A1168,'Medical Examinations'!$A$1:$L$2336,3,0)</f>
        <v>Obesity</v>
      </c>
      <c r="I1168" s="30" t="str">
        <f>VLOOKUP(A1168,'Medical Examinations'!$A$1:$L$2336,5,0)</f>
        <v>Diabetes</v>
      </c>
      <c r="J1168" s="27" t="str">
        <f>VLOOKUP(A1168,'Medical Examinations'!$A$1:$L$2336,6,0)</f>
        <v>yes</v>
      </c>
      <c r="K1168" s="27" t="str">
        <f>VLOOKUP(A1168,'Medical Examinations'!$A$1:$L$2336,7,0)</f>
        <v>No</v>
      </c>
      <c r="L1168" s="27">
        <f>VLOOKUP(A1168,'Medical Examinations'!$A$1:$L$2336,10,0)</f>
        <v>2</v>
      </c>
      <c r="M1168" s="27" t="str">
        <f>VLOOKUP(A1168,'Medical Examinations'!$A$1:$L$2336,12,0)</f>
        <v>No</v>
      </c>
      <c r="N1168" s="27" t="str">
        <f>VLOOKUP(A1168,'Medical Examinations'!$A$1:$L$2336,8,0)</f>
        <v>No</v>
      </c>
      <c r="O1168" s="29">
        <f>VLOOKUP(A1168,'Hospitalisation Details'!$A$1:$T$2344,12,0)</f>
        <v>9634.5400000000009</v>
      </c>
      <c r="P1168" s="29" t="str">
        <f>VLOOKUP(A1168,'Hospitalisation Details'!$A$1:$T$2344,15,0)</f>
        <v>tier - 2</v>
      </c>
      <c r="Q1168" s="29" t="str">
        <f>VLOOKUP(A1168,'Hospitalisation Details'!$A$1:$T$2344,18,0)</f>
        <v>tier - 2</v>
      </c>
      <c r="R1168" s="29" t="str">
        <f>VLOOKUP(A1168,'Hospitalisation Details'!$A$1:$T$2344,20,0)</f>
        <v>R1011</v>
      </c>
    </row>
    <row r="1169" spans="1:18">
      <c r="A1169" t="s">
        <v>1200</v>
      </c>
      <c r="B1169" s="22" t="str">
        <f>VLOOKUP(A1169,'Customer Names'!A1169:$E$2335,4,0)</f>
        <v>Giumarra</v>
      </c>
      <c r="C1169" s="25">
        <f>VLOOKUP(A1169,'Hospitalisation Details'!$A$1:$T$2344,9,0)</f>
        <v>25011</v>
      </c>
      <c r="D1169" s="26">
        <f>VLOOKUP(A1169,'Hospitalisation Details'!$A$1:$T$2344,10,0)</f>
        <v>54</v>
      </c>
      <c r="E1169" s="26">
        <f>VLOOKUP(A1169,'Hospitalisation Details'!$A$1:$T$2344,11,0)</f>
        <v>0</v>
      </c>
      <c r="F1169" s="28">
        <f>VLOOKUP(A1169,'Medical Examinations'!$A$1:$L$2336,2,0)</f>
        <v>25.75</v>
      </c>
      <c r="G1169" s="28">
        <f>VLOOKUP(A1169,'Medical Examinations'!$A$1:$L$2336,4,0)</f>
        <v>9.23</v>
      </c>
      <c r="H1169" s="30" t="str">
        <f>VLOOKUP(A1169,'Medical Examinations'!$A$1:$L$2336,3,0)</f>
        <v>Overweight</v>
      </c>
      <c r="I1169" s="30" t="str">
        <f>VLOOKUP(A1169,'Medical Examinations'!$A$1:$L$2336,5,0)</f>
        <v>Diabetes</v>
      </c>
      <c r="J1169" s="27" t="str">
        <f>VLOOKUP(A1169,'Medical Examinations'!$A$1:$L$2336,6,0)</f>
        <v>No</v>
      </c>
      <c r="K1169" s="27" t="str">
        <f>VLOOKUP(A1169,'Medical Examinations'!$A$1:$L$2336,7,0)</f>
        <v>No</v>
      </c>
      <c r="L1169" s="27">
        <f>VLOOKUP(A1169,'Medical Examinations'!$A$1:$L$2336,10,0)</f>
        <v>0</v>
      </c>
      <c r="M1169" s="27" t="str">
        <f>VLOOKUP(A1169,'Medical Examinations'!$A$1:$L$2336,12,0)</f>
        <v>No</v>
      </c>
      <c r="N1169" s="27" t="str">
        <f>VLOOKUP(A1169,'Medical Examinations'!$A$1:$L$2336,8,0)</f>
        <v>No</v>
      </c>
      <c r="O1169" s="29">
        <f>VLOOKUP(A1169,'Hospitalisation Details'!$A$1:$T$2344,12,0)</f>
        <v>9630.91</v>
      </c>
      <c r="P1169" s="29" t="str">
        <f>VLOOKUP(A1169,'Hospitalisation Details'!$A$1:$T$2344,15,0)</f>
        <v>tier - 3</v>
      </c>
      <c r="Q1169" s="29" t="str">
        <f>VLOOKUP(A1169,'Hospitalisation Details'!$A$1:$T$2344,18,0)</f>
        <v>tier - 2</v>
      </c>
      <c r="R1169" s="29" t="str">
        <f>VLOOKUP(A1169,'Hospitalisation Details'!$A$1:$T$2344,20,0)</f>
        <v>R1013</v>
      </c>
    </row>
    <row r="1170" spans="1:18">
      <c r="A1170" t="s">
        <v>1199</v>
      </c>
      <c r="B1170" s="22" t="str">
        <f>VLOOKUP(A1170,'Customer Names'!A1170:$E$2335,4,0)</f>
        <v>Peters</v>
      </c>
      <c r="C1170" s="25">
        <f>VLOOKUP(A1170,'Hospitalisation Details'!$A$1:$T$2344,9,0)</f>
        <v>26595</v>
      </c>
      <c r="D1170" s="26">
        <f>VLOOKUP(A1170,'Hospitalisation Details'!$A$1:$T$2344,10,0)</f>
        <v>50</v>
      </c>
      <c r="E1170" s="26">
        <f>VLOOKUP(A1170,'Hospitalisation Details'!$A$1:$T$2344,11,0)</f>
        <v>2</v>
      </c>
      <c r="F1170" s="28">
        <f>VLOOKUP(A1170,'Medical Examinations'!$A$1:$L$2336,2,0)</f>
        <v>32.299999999999997</v>
      </c>
      <c r="G1170" s="28">
        <f>VLOOKUP(A1170,'Medical Examinations'!$A$1:$L$2336,4,0)</f>
        <v>4.37</v>
      </c>
      <c r="H1170" s="30" t="str">
        <f>VLOOKUP(A1170,'Medical Examinations'!$A$1:$L$2336,3,0)</f>
        <v>Obesity</v>
      </c>
      <c r="I1170" s="30" t="str">
        <f>VLOOKUP(A1170,'Medical Examinations'!$A$1:$L$2336,5,0)</f>
        <v>Normal</v>
      </c>
      <c r="J1170" s="27" t="str">
        <f>VLOOKUP(A1170,'Medical Examinations'!$A$1:$L$2336,6,0)</f>
        <v>No</v>
      </c>
      <c r="K1170" s="27" t="str">
        <f>VLOOKUP(A1170,'Medical Examinations'!$A$1:$L$2336,7,0)</f>
        <v>No</v>
      </c>
      <c r="L1170" s="27">
        <f>VLOOKUP(A1170,'Medical Examinations'!$A$1:$L$2336,10,0)</f>
        <v>2</v>
      </c>
      <c r="M1170" s="27" t="str">
        <f>VLOOKUP(A1170,'Medical Examinations'!$A$1:$L$2336,12,0)</f>
        <v>No</v>
      </c>
      <c r="N1170" s="27" t="str">
        <f>VLOOKUP(A1170,'Medical Examinations'!$A$1:$L$2336,8,0)</f>
        <v>No</v>
      </c>
      <c r="O1170" s="29">
        <f>VLOOKUP(A1170,'Hospitalisation Details'!$A$1:$T$2344,12,0)</f>
        <v>9630.4</v>
      </c>
      <c r="P1170" s="29" t="str">
        <f>VLOOKUP(A1170,'Hospitalisation Details'!$A$1:$T$2344,15,0)</f>
        <v>tier - 2</v>
      </c>
      <c r="Q1170" s="29" t="str">
        <f>VLOOKUP(A1170,'Hospitalisation Details'!$A$1:$T$2344,18,0)</f>
        <v>tier - 2</v>
      </c>
      <c r="R1170" s="29" t="str">
        <f>VLOOKUP(A1170,'Hospitalisation Details'!$A$1:$T$2344,20,0)</f>
        <v>R1011</v>
      </c>
    </row>
    <row r="1171" spans="1:18">
      <c r="A1171" t="s">
        <v>1198</v>
      </c>
      <c r="B1171" s="22" t="str">
        <f>VLOOKUP(A1171,'Customer Names'!A1171:$E$2335,4,0)</f>
        <v>Bower</v>
      </c>
      <c r="C1171" s="25">
        <f>VLOOKUP(A1171,'Hospitalisation Details'!$A$1:$T$2344,9,0)</f>
        <v>29208</v>
      </c>
      <c r="D1171" s="26">
        <f>VLOOKUP(A1171,'Hospitalisation Details'!$A$1:$T$2344,10,0)</f>
        <v>43</v>
      </c>
      <c r="E1171" s="26">
        <f>VLOOKUP(A1171,'Hospitalisation Details'!$A$1:$T$2344,11,0)</f>
        <v>2</v>
      </c>
      <c r="F1171" s="28">
        <f>VLOOKUP(A1171,'Medical Examinations'!$A$1:$L$2336,2,0)</f>
        <v>28.61</v>
      </c>
      <c r="G1171" s="28">
        <f>VLOOKUP(A1171,'Medical Examinations'!$A$1:$L$2336,4,0)</f>
        <v>5.76</v>
      </c>
      <c r="H1171" s="30" t="str">
        <f>VLOOKUP(A1171,'Medical Examinations'!$A$1:$L$2336,3,0)</f>
        <v>Overweight</v>
      </c>
      <c r="I1171" s="30" t="str">
        <f>VLOOKUP(A1171,'Medical Examinations'!$A$1:$L$2336,5,0)</f>
        <v>Pre-diabetes</v>
      </c>
      <c r="J1171" s="27" t="str">
        <f>VLOOKUP(A1171,'Medical Examinations'!$A$1:$L$2336,6,0)</f>
        <v>No</v>
      </c>
      <c r="K1171" s="27" t="str">
        <f>VLOOKUP(A1171,'Medical Examinations'!$A$1:$L$2336,7,0)</f>
        <v>No</v>
      </c>
      <c r="L1171" s="27">
        <f>VLOOKUP(A1171,'Medical Examinations'!$A$1:$L$2336,10,0)</f>
        <v>1</v>
      </c>
      <c r="M1171" s="27" t="str">
        <f>VLOOKUP(A1171,'Medical Examinations'!$A$1:$L$2336,12,0)</f>
        <v>No</v>
      </c>
      <c r="N1171" s="27" t="str">
        <f>VLOOKUP(A1171,'Medical Examinations'!$A$1:$L$2336,8,0)</f>
        <v>Yes</v>
      </c>
      <c r="O1171" s="29">
        <f>VLOOKUP(A1171,'Hospitalisation Details'!$A$1:$T$2344,12,0)</f>
        <v>9630.2999999999993</v>
      </c>
      <c r="P1171" s="29" t="str">
        <f>VLOOKUP(A1171,'Hospitalisation Details'!$A$1:$T$2344,15,0)</f>
        <v>tier - 2</v>
      </c>
      <c r="Q1171" s="29" t="str">
        <f>VLOOKUP(A1171,'Hospitalisation Details'!$A$1:$T$2344,18,0)</f>
        <v>tier - 2</v>
      </c>
      <c r="R1171" s="29" t="str">
        <f>VLOOKUP(A1171,'Hospitalisation Details'!$A$1:$T$2344,20,0)</f>
        <v>R1021</v>
      </c>
    </row>
    <row r="1172" spans="1:18">
      <c r="A1172" t="s">
        <v>1197</v>
      </c>
      <c r="B1172" s="22" t="str">
        <f>VLOOKUP(A1172,'Customer Names'!A1172:$E$2335,4,0)</f>
        <v>Chen</v>
      </c>
      <c r="C1172" s="25">
        <f>VLOOKUP(A1172,'Hospitalisation Details'!$A$1:$T$2344,9,0)</f>
        <v>35969</v>
      </c>
      <c r="D1172" s="26">
        <f>VLOOKUP(A1172,'Hospitalisation Details'!$A$1:$T$2344,10,0)</f>
        <v>24</v>
      </c>
      <c r="E1172" s="26">
        <f>VLOOKUP(A1172,'Hospitalisation Details'!$A$1:$T$2344,11,0)</f>
        <v>0</v>
      </c>
      <c r="F1172" s="28">
        <f>VLOOKUP(A1172,'Medical Examinations'!$A$1:$L$2336,2,0)</f>
        <v>45.41</v>
      </c>
      <c r="G1172" s="28">
        <f>VLOOKUP(A1172,'Medical Examinations'!$A$1:$L$2336,4,0)</f>
        <v>4.96</v>
      </c>
      <c r="H1172" s="30" t="str">
        <f>VLOOKUP(A1172,'Medical Examinations'!$A$1:$L$2336,3,0)</f>
        <v>Obesity</v>
      </c>
      <c r="I1172" s="30" t="str">
        <f>VLOOKUP(A1172,'Medical Examinations'!$A$1:$L$2336,5,0)</f>
        <v>Normal</v>
      </c>
      <c r="J1172" s="27" t="str">
        <f>VLOOKUP(A1172,'Medical Examinations'!$A$1:$L$2336,6,0)</f>
        <v>No</v>
      </c>
      <c r="K1172" s="27" t="str">
        <f>VLOOKUP(A1172,'Medical Examinations'!$A$1:$L$2336,7,0)</f>
        <v>No</v>
      </c>
      <c r="L1172" s="27">
        <f>VLOOKUP(A1172,'Medical Examinations'!$A$1:$L$2336,10,0)</f>
        <v>1</v>
      </c>
      <c r="M1172" s="27" t="str">
        <f>VLOOKUP(A1172,'Medical Examinations'!$A$1:$L$2336,12,0)</f>
        <v>No</v>
      </c>
      <c r="N1172" s="27" t="str">
        <f>VLOOKUP(A1172,'Medical Examinations'!$A$1:$L$2336,8,0)</f>
        <v>No</v>
      </c>
      <c r="O1172" s="29">
        <f>VLOOKUP(A1172,'Hospitalisation Details'!$A$1:$T$2344,12,0)</f>
        <v>9628.7900000000009</v>
      </c>
      <c r="P1172" s="29" t="str">
        <f>VLOOKUP(A1172,'Hospitalisation Details'!$A$1:$T$2344,15,0)</f>
        <v>tier - 2</v>
      </c>
      <c r="Q1172" s="29" t="str">
        <f>VLOOKUP(A1172,'Hospitalisation Details'!$A$1:$T$2344,18,0)</f>
        <v>tier - 2</v>
      </c>
      <c r="R1172" s="29" t="str">
        <f>VLOOKUP(A1172,'Hospitalisation Details'!$A$1:$T$2344,20,0)</f>
        <v>R1026</v>
      </c>
    </row>
    <row r="1173" spans="1:18">
      <c r="A1173" t="s">
        <v>1196</v>
      </c>
      <c r="B1173" s="22" t="str">
        <f>VLOOKUP(A1173,'Customer Names'!A1173:$E$2335,4,0)</f>
        <v>Capriccioso</v>
      </c>
      <c r="C1173" s="25">
        <f>VLOOKUP(A1173,'Hospitalisation Details'!$A$1:$T$2344,9,0)</f>
        <v>25918</v>
      </c>
      <c r="D1173" s="26">
        <f>VLOOKUP(A1173,'Hospitalisation Details'!$A$1:$T$2344,10,0)</f>
        <v>52</v>
      </c>
      <c r="E1173" s="26">
        <f>VLOOKUP(A1173,'Hospitalisation Details'!$A$1:$T$2344,11,0)</f>
        <v>0</v>
      </c>
      <c r="F1173" s="28">
        <f>VLOOKUP(A1173,'Medical Examinations'!$A$1:$L$2336,2,0)</f>
        <v>31.2</v>
      </c>
      <c r="G1173" s="28">
        <f>VLOOKUP(A1173,'Medical Examinations'!$A$1:$L$2336,4,0)</f>
        <v>11.04</v>
      </c>
      <c r="H1173" s="30" t="str">
        <f>VLOOKUP(A1173,'Medical Examinations'!$A$1:$L$2336,3,0)</f>
        <v>Obesity</v>
      </c>
      <c r="I1173" s="30" t="str">
        <f>VLOOKUP(A1173,'Medical Examinations'!$A$1:$L$2336,5,0)</f>
        <v>Diabetes</v>
      </c>
      <c r="J1173" s="27" t="str">
        <f>VLOOKUP(A1173,'Medical Examinations'!$A$1:$L$2336,6,0)</f>
        <v>yes</v>
      </c>
      <c r="K1173" s="27" t="str">
        <f>VLOOKUP(A1173,'Medical Examinations'!$A$1:$L$2336,7,0)</f>
        <v>No</v>
      </c>
      <c r="L1173" s="27">
        <f>VLOOKUP(A1173,'Medical Examinations'!$A$1:$L$2336,10,0)</f>
        <v>2</v>
      </c>
      <c r="M1173" s="27" t="str">
        <f>VLOOKUP(A1173,'Medical Examinations'!$A$1:$L$2336,12,0)</f>
        <v>No</v>
      </c>
      <c r="N1173" s="27" t="str">
        <f>VLOOKUP(A1173,'Medical Examinations'!$A$1:$L$2336,8,0)</f>
        <v>No</v>
      </c>
      <c r="O1173" s="29">
        <f>VLOOKUP(A1173,'Hospitalisation Details'!$A$1:$T$2344,12,0)</f>
        <v>9625.92</v>
      </c>
      <c r="P1173" s="29" t="str">
        <f>VLOOKUP(A1173,'Hospitalisation Details'!$A$1:$T$2344,15,0)</f>
        <v>tier - 2</v>
      </c>
      <c r="Q1173" s="29" t="str">
        <f>VLOOKUP(A1173,'Hospitalisation Details'!$A$1:$T$2344,18,0)</f>
        <v>tier - 3</v>
      </c>
      <c r="R1173" s="29" t="str">
        <f>VLOOKUP(A1173,'Hospitalisation Details'!$A$1:$T$2344,20,0)</f>
        <v>R1011</v>
      </c>
    </row>
    <row r="1174" spans="1:18">
      <c r="A1174" t="s">
        <v>1195</v>
      </c>
      <c r="B1174" s="22" t="str">
        <f>VLOOKUP(A1174,'Customer Names'!A1174:$E$2335,4,0)</f>
        <v>Starbuck</v>
      </c>
      <c r="C1174" s="25">
        <f>VLOOKUP(A1174,'Hospitalisation Details'!$A$1:$T$2344,9,0)</f>
        <v>27696</v>
      </c>
      <c r="D1174" s="26">
        <f>VLOOKUP(A1174,'Hospitalisation Details'!$A$1:$T$2344,10,0)</f>
        <v>47</v>
      </c>
      <c r="E1174" s="26">
        <f>VLOOKUP(A1174,'Hospitalisation Details'!$A$1:$T$2344,11,0)</f>
        <v>3</v>
      </c>
      <c r="F1174" s="28">
        <f>VLOOKUP(A1174,'Medical Examinations'!$A$1:$L$2336,2,0)</f>
        <v>29.83</v>
      </c>
      <c r="G1174" s="28">
        <f>VLOOKUP(A1174,'Medical Examinations'!$A$1:$L$2336,4,0)</f>
        <v>7.81</v>
      </c>
      <c r="H1174" s="30" t="str">
        <f>VLOOKUP(A1174,'Medical Examinations'!$A$1:$L$2336,3,0)</f>
        <v>Overweight</v>
      </c>
      <c r="I1174" s="30" t="str">
        <f>VLOOKUP(A1174,'Medical Examinations'!$A$1:$L$2336,5,0)</f>
        <v>Diabetes</v>
      </c>
      <c r="J1174" s="27" t="str">
        <f>VLOOKUP(A1174,'Medical Examinations'!$A$1:$L$2336,6,0)</f>
        <v>yes</v>
      </c>
      <c r="K1174" s="27" t="str">
        <f>VLOOKUP(A1174,'Medical Examinations'!$A$1:$L$2336,7,0)</f>
        <v>No</v>
      </c>
      <c r="L1174" s="27">
        <f>VLOOKUP(A1174,'Medical Examinations'!$A$1:$L$2336,10,0)</f>
        <v>1</v>
      </c>
      <c r="M1174" s="27" t="str">
        <f>VLOOKUP(A1174,'Medical Examinations'!$A$1:$L$2336,12,0)</f>
        <v>No</v>
      </c>
      <c r="N1174" s="27" t="str">
        <f>VLOOKUP(A1174,'Medical Examinations'!$A$1:$L$2336,8,0)</f>
        <v>No</v>
      </c>
      <c r="O1174" s="29">
        <f>VLOOKUP(A1174,'Hospitalisation Details'!$A$1:$T$2344,12,0)</f>
        <v>9620.33</v>
      </c>
      <c r="P1174" s="29" t="str">
        <f>VLOOKUP(A1174,'Hospitalisation Details'!$A$1:$T$2344,15,0)</f>
        <v>tier - 3</v>
      </c>
      <c r="Q1174" s="29" t="str">
        <f>VLOOKUP(A1174,'Hospitalisation Details'!$A$1:$T$2344,18,0)</f>
        <v>tier - 3</v>
      </c>
      <c r="R1174" s="29" t="str">
        <f>VLOOKUP(A1174,'Hospitalisation Details'!$A$1:$T$2344,20,0)</f>
        <v>R1012</v>
      </c>
    </row>
    <row r="1175" spans="1:18">
      <c r="A1175" t="s">
        <v>1194</v>
      </c>
      <c r="B1175" s="22" t="str">
        <f>VLOOKUP(A1175,'Customer Names'!A1175:$E$2335,4,0)</f>
        <v>McMahon</v>
      </c>
      <c r="C1175" s="25">
        <f>VLOOKUP(A1175,'Hospitalisation Details'!$A$1:$T$2344,9,0)</f>
        <v>30192</v>
      </c>
      <c r="D1175" s="26">
        <f>VLOOKUP(A1175,'Hospitalisation Details'!$A$1:$T$2344,10,0)</f>
        <v>40</v>
      </c>
      <c r="E1175" s="26">
        <f>VLOOKUP(A1175,'Hospitalisation Details'!$A$1:$T$2344,11,0)</f>
        <v>3</v>
      </c>
      <c r="F1175" s="28">
        <f>VLOOKUP(A1175,'Medical Examinations'!$A$1:$L$2336,2,0)</f>
        <v>29.06</v>
      </c>
      <c r="G1175" s="28">
        <f>VLOOKUP(A1175,'Medical Examinations'!$A$1:$L$2336,4,0)</f>
        <v>4.55</v>
      </c>
      <c r="H1175" s="30" t="str">
        <f>VLOOKUP(A1175,'Medical Examinations'!$A$1:$L$2336,3,0)</f>
        <v>Overweight</v>
      </c>
      <c r="I1175" s="30" t="str">
        <f>VLOOKUP(A1175,'Medical Examinations'!$A$1:$L$2336,5,0)</f>
        <v>Normal</v>
      </c>
      <c r="J1175" s="27" t="str">
        <f>VLOOKUP(A1175,'Medical Examinations'!$A$1:$L$2336,6,0)</f>
        <v>No</v>
      </c>
      <c r="K1175" s="27" t="str">
        <f>VLOOKUP(A1175,'Medical Examinations'!$A$1:$L$2336,7,0)</f>
        <v>No</v>
      </c>
      <c r="L1175" s="27">
        <f>VLOOKUP(A1175,'Medical Examinations'!$A$1:$L$2336,10,0)</f>
        <v>0</v>
      </c>
      <c r="M1175" s="27" t="str">
        <f>VLOOKUP(A1175,'Medical Examinations'!$A$1:$L$2336,12,0)</f>
        <v>No</v>
      </c>
      <c r="N1175" s="27" t="str">
        <f>VLOOKUP(A1175,'Medical Examinations'!$A$1:$L$2336,8,0)</f>
        <v>No</v>
      </c>
      <c r="O1175" s="29">
        <f>VLOOKUP(A1175,'Hospitalisation Details'!$A$1:$T$2344,12,0)</f>
        <v>9619.18</v>
      </c>
      <c r="P1175" s="29" t="str">
        <f>VLOOKUP(A1175,'Hospitalisation Details'!$A$1:$T$2344,15,0)</f>
        <v>tier - 2</v>
      </c>
      <c r="Q1175" s="29" t="str">
        <f>VLOOKUP(A1175,'Hospitalisation Details'!$A$1:$T$2344,18,0)</f>
        <v>tier - 1</v>
      </c>
      <c r="R1175" s="29" t="str">
        <f>VLOOKUP(A1175,'Hospitalisation Details'!$A$1:$T$2344,20,0)</f>
        <v>R1025</v>
      </c>
    </row>
    <row r="1176" spans="1:18">
      <c r="A1176" t="s">
        <v>1193</v>
      </c>
      <c r="B1176" s="22" t="str">
        <f>VLOOKUP(A1176,'Customer Names'!A1176:$E$2335,4,0)</f>
        <v>Rissell</v>
      </c>
      <c r="C1176" s="25">
        <f>VLOOKUP(A1176,'Hospitalisation Details'!$A$1:$T$2344,9,0)</f>
        <v>26660</v>
      </c>
      <c r="D1176" s="26">
        <f>VLOOKUP(A1176,'Hospitalisation Details'!$A$1:$T$2344,10,0)</f>
        <v>50</v>
      </c>
      <c r="E1176" s="26">
        <f>VLOOKUP(A1176,'Hospitalisation Details'!$A$1:$T$2344,11,0)</f>
        <v>1</v>
      </c>
      <c r="F1176" s="28">
        <f>VLOOKUP(A1176,'Medical Examinations'!$A$1:$L$2336,2,0)</f>
        <v>27.454999999999998</v>
      </c>
      <c r="G1176" s="28">
        <f>VLOOKUP(A1176,'Medical Examinations'!$A$1:$L$2336,4,0)</f>
        <v>6.13</v>
      </c>
      <c r="H1176" s="30" t="str">
        <f>VLOOKUP(A1176,'Medical Examinations'!$A$1:$L$2336,3,0)</f>
        <v>Overweight</v>
      </c>
      <c r="I1176" s="30" t="str">
        <f>VLOOKUP(A1176,'Medical Examinations'!$A$1:$L$2336,5,0)</f>
        <v>Pre-diabetes</v>
      </c>
      <c r="J1176" s="27" t="str">
        <f>VLOOKUP(A1176,'Medical Examinations'!$A$1:$L$2336,6,0)</f>
        <v>No</v>
      </c>
      <c r="K1176" s="27" t="str">
        <f>VLOOKUP(A1176,'Medical Examinations'!$A$1:$L$2336,7,0)</f>
        <v>No</v>
      </c>
      <c r="L1176" s="27">
        <f>VLOOKUP(A1176,'Medical Examinations'!$A$1:$L$2336,10,0)</f>
        <v>2</v>
      </c>
      <c r="M1176" s="27" t="str">
        <f>VLOOKUP(A1176,'Medical Examinations'!$A$1:$L$2336,12,0)</f>
        <v>No</v>
      </c>
      <c r="N1176" s="27" t="str">
        <f>VLOOKUP(A1176,'Medical Examinations'!$A$1:$L$2336,8,0)</f>
        <v>No</v>
      </c>
      <c r="O1176" s="29">
        <f>VLOOKUP(A1176,'Hospitalisation Details'!$A$1:$T$2344,12,0)</f>
        <v>9617.66</v>
      </c>
      <c r="P1176" s="29" t="str">
        <f>VLOOKUP(A1176,'Hospitalisation Details'!$A$1:$T$2344,15,0)</f>
        <v>tier - 3</v>
      </c>
      <c r="Q1176" s="29" t="str">
        <f>VLOOKUP(A1176,'Hospitalisation Details'!$A$1:$T$2344,18,0)</f>
        <v>tier - 3</v>
      </c>
      <c r="R1176" s="29" t="str">
        <f>VLOOKUP(A1176,'Hospitalisation Details'!$A$1:$T$2344,20,0)</f>
        <v>R1016</v>
      </c>
    </row>
    <row r="1177" spans="1:18">
      <c r="A1177" t="s">
        <v>1192</v>
      </c>
      <c r="B1177" s="22" t="str">
        <f>VLOOKUP(A1177,'Customer Names'!A1177:$E$2335,4,0)</f>
        <v>Kromroy</v>
      </c>
      <c r="C1177" s="25">
        <f>VLOOKUP(A1177,'Hospitalisation Details'!$A$1:$T$2344,9,0)</f>
        <v>23726</v>
      </c>
      <c r="D1177" s="26">
        <f>VLOOKUP(A1177,'Hospitalisation Details'!$A$1:$T$2344,10,0)</f>
        <v>58</v>
      </c>
      <c r="E1177" s="26">
        <f>VLOOKUP(A1177,'Hospitalisation Details'!$A$1:$T$2344,11,0)</f>
        <v>0</v>
      </c>
      <c r="F1177" s="28">
        <f>VLOOKUP(A1177,'Medical Examinations'!$A$1:$L$2336,2,0)</f>
        <v>23.01</v>
      </c>
      <c r="G1177" s="28">
        <f>VLOOKUP(A1177,'Medical Examinations'!$A$1:$L$2336,4,0)</f>
        <v>6.04</v>
      </c>
      <c r="H1177" s="30" t="str">
        <f>VLOOKUP(A1177,'Medical Examinations'!$A$1:$L$2336,3,0)</f>
        <v>Normal weight</v>
      </c>
      <c r="I1177" s="30" t="str">
        <f>VLOOKUP(A1177,'Medical Examinations'!$A$1:$L$2336,5,0)</f>
        <v>Pre-diabetes</v>
      </c>
      <c r="J1177" s="27" t="str">
        <f>VLOOKUP(A1177,'Medical Examinations'!$A$1:$L$2336,6,0)</f>
        <v>yes</v>
      </c>
      <c r="K1177" s="27" t="str">
        <f>VLOOKUP(A1177,'Medical Examinations'!$A$1:$L$2336,7,0)</f>
        <v>No</v>
      </c>
      <c r="L1177" s="27">
        <f>VLOOKUP(A1177,'Medical Examinations'!$A$1:$L$2336,10,0)</f>
        <v>1</v>
      </c>
      <c r="M1177" s="27" t="str">
        <f>VLOOKUP(A1177,'Medical Examinations'!$A$1:$L$2336,12,0)</f>
        <v>No</v>
      </c>
      <c r="N1177" s="27" t="str">
        <f>VLOOKUP(A1177,'Medical Examinations'!$A$1:$L$2336,8,0)</f>
        <v>No</v>
      </c>
      <c r="O1177" s="29">
        <f>VLOOKUP(A1177,'Hospitalisation Details'!$A$1:$T$2344,12,0)</f>
        <v>9597.6299999999992</v>
      </c>
      <c r="P1177" s="29" t="str">
        <f>VLOOKUP(A1177,'Hospitalisation Details'!$A$1:$T$2344,15,0)</f>
        <v>tier - 3</v>
      </c>
      <c r="Q1177" s="29" t="str">
        <f>VLOOKUP(A1177,'Hospitalisation Details'!$A$1:$T$2344,18,0)</f>
        <v>tier - 3</v>
      </c>
      <c r="R1177" s="29" t="str">
        <f>VLOOKUP(A1177,'Hospitalisation Details'!$A$1:$T$2344,20,0)</f>
        <v>R1013</v>
      </c>
    </row>
    <row r="1178" spans="1:18">
      <c r="A1178" t="s">
        <v>1191</v>
      </c>
      <c r="B1178" s="22" t="str">
        <f>VLOOKUP(A1178,'Customer Names'!A1178:$E$2335,4,0)</f>
        <v>Manfredi</v>
      </c>
      <c r="C1178" s="25">
        <f>VLOOKUP(A1178,'Hospitalisation Details'!$A$1:$T$2344,9,0)</f>
        <v>29877</v>
      </c>
      <c r="D1178" s="26">
        <f>VLOOKUP(A1178,'Hospitalisation Details'!$A$1:$T$2344,10,0)</f>
        <v>41</v>
      </c>
      <c r="E1178" s="26">
        <f>VLOOKUP(A1178,'Hospitalisation Details'!$A$1:$T$2344,11,0)</f>
        <v>1</v>
      </c>
      <c r="F1178" s="28">
        <f>VLOOKUP(A1178,'Medical Examinations'!$A$1:$L$2336,2,0)</f>
        <v>31.39</v>
      </c>
      <c r="G1178" s="28">
        <f>VLOOKUP(A1178,'Medical Examinations'!$A$1:$L$2336,4,0)</f>
        <v>8.85</v>
      </c>
      <c r="H1178" s="30" t="str">
        <f>VLOOKUP(A1178,'Medical Examinations'!$A$1:$L$2336,3,0)</f>
        <v>Obesity</v>
      </c>
      <c r="I1178" s="30" t="str">
        <f>VLOOKUP(A1178,'Medical Examinations'!$A$1:$L$2336,5,0)</f>
        <v>Diabetes</v>
      </c>
      <c r="J1178" s="27" t="str">
        <f>VLOOKUP(A1178,'Medical Examinations'!$A$1:$L$2336,6,0)</f>
        <v>yes</v>
      </c>
      <c r="K1178" s="27" t="str">
        <f>VLOOKUP(A1178,'Medical Examinations'!$A$1:$L$2336,7,0)</f>
        <v>No</v>
      </c>
      <c r="L1178" s="27">
        <f>VLOOKUP(A1178,'Medical Examinations'!$A$1:$L$2336,10,0)</f>
        <v>0</v>
      </c>
      <c r="M1178" s="27" t="str">
        <f>VLOOKUP(A1178,'Medical Examinations'!$A$1:$L$2336,12,0)</f>
        <v>No</v>
      </c>
      <c r="N1178" s="27" t="str">
        <f>VLOOKUP(A1178,'Medical Examinations'!$A$1:$L$2336,8,0)</f>
        <v>No</v>
      </c>
      <c r="O1178" s="29">
        <f>VLOOKUP(A1178,'Hospitalisation Details'!$A$1:$T$2344,12,0)</f>
        <v>9584.0400000000009</v>
      </c>
      <c r="P1178" s="29" t="str">
        <f>VLOOKUP(A1178,'Hospitalisation Details'!$A$1:$T$2344,15,0)</f>
        <v>tier - 2</v>
      </c>
      <c r="Q1178" s="29" t="str">
        <f>VLOOKUP(A1178,'Hospitalisation Details'!$A$1:$T$2344,18,0)</f>
        <v>tier - 1</v>
      </c>
      <c r="R1178" s="29" t="str">
        <f>VLOOKUP(A1178,'Hospitalisation Details'!$A$1:$T$2344,20,0)</f>
        <v>R1021</v>
      </c>
    </row>
    <row r="1179" spans="1:18">
      <c r="A1179" t="s">
        <v>1190</v>
      </c>
      <c r="B1179" s="22" t="str">
        <f>VLOOKUP(A1179,'Customer Names'!A1179:$E$2335,4,0)</f>
        <v>Manwaring</v>
      </c>
      <c r="C1179" s="25">
        <f>VLOOKUP(A1179,'Hospitalisation Details'!$A$1:$T$2344,9,0)</f>
        <v>26996</v>
      </c>
      <c r="D1179" s="26">
        <f>VLOOKUP(A1179,'Hospitalisation Details'!$A$1:$T$2344,10,0)</f>
        <v>49</v>
      </c>
      <c r="E1179" s="26">
        <f>VLOOKUP(A1179,'Hospitalisation Details'!$A$1:$T$2344,11,0)</f>
        <v>1</v>
      </c>
      <c r="F1179" s="28">
        <f>VLOOKUP(A1179,'Medical Examinations'!$A$1:$L$2336,2,0)</f>
        <v>34.770000000000003</v>
      </c>
      <c r="G1179" s="28">
        <f>VLOOKUP(A1179,'Medical Examinations'!$A$1:$L$2336,4,0)</f>
        <v>10.54</v>
      </c>
      <c r="H1179" s="30" t="str">
        <f>VLOOKUP(A1179,'Medical Examinations'!$A$1:$L$2336,3,0)</f>
        <v>Obesity</v>
      </c>
      <c r="I1179" s="30" t="str">
        <f>VLOOKUP(A1179,'Medical Examinations'!$A$1:$L$2336,5,0)</f>
        <v>Diabetes</v>
      </c>
      <c r="J1179" s="27" t="str">
        <f>VLOOKUP(A1179,'Medical Examinations'!$A$1:$L$2336,6,0)</f>
        <v>No</v>
      </c>
      <c r="K1179" s="27" t="str">
        <f>VLOOKUP(A1179,'Medical Examinations'!$A$1:$L$2336,7,0)</f>
        <v>No</v>
      </c>
      <c r="L1179" s="27">
        <f>VLOOKUP(A1179,'Medical Examinations'!$A$1:$L$2336,10,0)</f>
        <v>2</v>
      </c>
      <c r="M1179" s="27" t="str">
        <f>VLOOKUP(A1179,'Medical Examinations'!$A$1:$L$2336,12,0)</f>
        <v>No</v>
      </c>
      <c r="N1179" s="27" t="str">
        <f>VLOOKUP(A1179,'Medical Examinations'!$A$1:$L$2336,8,0)</f>
        <v>No</v>
      </c>
      <c r="O1179" s="29">
        <f>VLOOKUP(A1179,'Hospitalisation Details'!$A$1:$T$2344,12,0)</f>
        <v>9583.89</v>
      </c>
      <c r="P1179" s="29" t="str">
        <f>VLOOKUP(A1179,'Hospitalisation Details'!$A$1:$T$2344,15,0)</f>
        <v>tier - 2</v>
      </c>
      <c r="Q1179" s="29" t="str">
        <f>VLOOKUP(A1179,'Hospitalisation Details'!$A$1:$T$2344,18,0)</f>
        <v>tier - 3</v>
      </c>
      <c r="R1179" s="29" t="str">
        <f>VLOOKUP(A1179,'Hospitalisation Details'!$A$1:$T$2344,20,0)</f>
        <v>R1012</v>
      </c>
    </row>
    <row r="1180" spans="1:18">
      <c r="A1180" t="s">
        <v>1189</v>
      </c>
      <c r="B1180" s="22" t="str">
        <f>VLOOKUP(A1180,'Customer Names'!A1180:$E$2335,4,0)</f>
        <v>Tomaszewski</v>
      </c>
      <c r="C1180" s="25">
        <f>VLOOKUP(A1180,'Hospitalisation Details'!$A$1:$T$2344,9,0)</f>
        <v>24445</v>
      </c>
      <c r="D1180" s="26">
        <f>VLOOKUP(A1180,'Hospitalisation Details'!$A$1:$T$2344,10,0)</f>
        <v>56</v>
      </c>
      <c r="E1180" s="26">
        <f>VLOOKUP(A1180,'Hospitalisation Details'!$A$1:$T$2344,11,0)</f>
        <v>0</v>
      </c>
      <c r="F1180" s="28">
        <f>VLOOKUP(A1180,'Medical Examinations'!$A$1:$L$2336,2,0)</f>
        <v>24.48</v>
      </c>
      <c r="G1180" s="28">
        <f>VLOOKUP(A1180,'Medical Examinations'!$A$1:$L$2336,4,0)</f>
        <v>4.37</v>
      </c>
      <c r="H1180" s="30" t="str">
        <f>VLOOKUP(A1180,'Medical Examinations'!$A$1:$L$2336,3,0)</f>
        <v>Normal weight</v>
      </c>
      <c r="I1180" s="30" t="str">
        <f>VLOOKUP(A1180,'Medical Examinations'!$A$1:$L$2336,5,0)</f>
        <v>Normal</v>
      </c>
      <c r="J1180" s="27" t="str">
        <f>VLOOKUP(A1180,'Medical Examinations'!$A$1:$L$2336,6,0)</f>
        <v>yes</v>
      </c>
      <c r="K1180" s="27" t="str">
        <f>VLOOKUP(A1180,'Medical Examinations'!$A$1:$L$2336,7,0)</f>
        <v>No</v>
      </c>
      <c r="L1180" s="27">
        <f>VLOOKUP(A1180,'Medical Examinations'!$A$1:$L$2336,10,0)</f>
        <v>2</v>
      </c>
      <c r="M1180" s="27" t="str">
        <f>VLOOKUP(A1180,'Medical Examinations'!$A$1:$L$2336,12,0)</f>
        <v>No</v>
      </c>
      <c r="N1180" s="27" t="str">
        <f>VLOOKUP(A1180,'Medical Examinations'!$A$1:$L$2336,8,0)</f>
        <v>No</v>
      </c>
      <c r="O1180" s="29">
        <f>VLOOKUP(A1180,'Hospitalisation Details'!$A$1:$T$2344,12,0)</f>
        <v>9582.5400000000009</v>
      </c>
      <c r="P1180" s="29" t="str">
        <f>VLOOKUP(A1180,'Hospitalisation Details'!$A$1:$T$2344,15,0)</f>
        <v>tier - 3</v>
      </c>
      <c r="Q1180" s="29" t="str">
        <f>VLOOKUP(A1180,'Hospitalisation Details'!$A$1:$T$2344,18,0)</f>
        <v>tier - 2</v>
      </c>
      <c r="R1180" s="29" t="str">
        <f>VLOOKUP(A1180,'Hospitalisation Details'!$A$1:$T$2344,20,0)</f>
        <v>R1013</v>
      </c>
    </row>
    <row r="1181" spans="1:18">
      <c r="A1181" t="s">
        <v>1188</v>
      </c>
      <c r="B1181" s="22" t="str">
        <f>VLOOKUP(A1181,'Customer Names'!A1181:$E$2335,4,0)</f>
        <v>Gannon</v>
      </c>
      <c r="C1181" s="25">
        <f>VLOOKUP(A1181,'Hospitalisation Details'!$A$1:$T$2344,9,0)</f>
        <v>26999</v>
      </c>
      <c r="D1181" s="26">
        <f>VLOOKUP(A1181,'Hospitalisation Details'!$A$1:$T$2344,10,0)</f>
        <v>49</v>
      </c>
      <c r="E1181" s="26">
        <f>VLOOKUP(A1181,'Hospitalisation Details'!$A$1:$T$2344,11,0)</f>
        <v>1</v>
      </c>
      <c r="F1181" s="28">
        <f>VLOOKUP(A1181,'Medical Examinations'!$A$1:$L$2336,2,0)</f>
        <v>22.61</v>
      </c>
      <c r="G1181" s="28">
        <f>VLOOKUP(A1181,'Medical Examinations'!$A$1:$L$2336,4,0)</f>
        <v>9.6300000000000008</v>
      </c>
      <c r="H1181" s="30" t="str">
        <f>VLOOKUP(A1181,'Medical Examinations'!$A$1:$L$2336,3,0)</f>
        <v>Normal weight</v>
      </c>
      <c r="I1181" s="30" t="str">
        <f>VLOOKUP(A1181,'Medical Examinations'!$A$1:$L$2336,5,0)</f>
        <v>Diabetes</v>
      </c>
      <c r="J1181" s="27" t="str">
        <f>VLOOKUP(A1181,'Medical Examinations'!$A$1:$L$2336,6,0)</f>
        <v>No</v>
      </c>
      <c r="K1181" s="27" t="str">
        <f>VLOOKUP(A1181,'Medical Examinations'!$A$1:$L$2336,7,0)</f>
        <v>No</v>
      </c>
      <c r="L1181" s="27">
        <f>VLOOKUP(A1181,'Medical Examinations'!$A$1:$L$2336,10,0)</f>
        <v>2</v>
      </c>
      <c r="M1181" s="27" t="str">
        <f>VLOOKUP(A1181,'Medical Examinations'!$A$1:$L$2336,12,0)</f>
        <v>No</v>
      </c>
      <c r="N1181" s="27" t="str">
        <f>VLOOKUP(A1181,'Medical Examinations'!$A$1:$L$2336,8,0)</f>
        <v>No</v>
      </c>
      <c r="O1181" s="29">
        <f>VLOOKUP(A1181,'Hospitalisation Details'!$A$1:$T$2344,12,0)</f>
        <v>9566.99</v>
      </c>
      <c r="P1181" s="29" t="str">
        <f>VLOOKUP(A1181,'Hospitalisation Details'!$A$1:$T$2344,15,0)</f>
        <v>tier - 2</v>
      </c>
      <c r="Q1181" s="29" t="str">
        <f>VLOOKUP(A1181,'Hospitalisation Details'!$A$1:$T$2344,18,0)</f>
        <v>tier - 1</v>
      </c>
      <c r="R1181" s="29" t="str">
        <f>VLOOKUP(A1181,'Hospitalisation Details'!$A$1:$T$2344,20,0)</f>
        <v>R1012</v>
      </c>
    </row>
    <row r="1182" spans="1:18">
      <c r="A1182" t="s">
        <v>1187</v>
      </c>
      <c r="B1182" s="22" t="str">
        <f>VLOOKUP(A1182,'Customer Names'!A1182:$E$2335,4,0)</f>
        <v>Frye</v>
      </c>
      <c r="C1182" s="25">
        <f>VLOOKUP(A1182,'Hospitalisation Details'!$A$1:$T$2344,9,0)</f>
        <v>27255</v>
      </c>
      <c r="D1182" s="26">
        <f>VLOOKUP(A1182,'Hospitalisation Details'!$A$1:$T$2344,10,0)</f>
        <v>48</v>
      </c>
      <c r="E1182" s="26">
        <f>VLOOKUP(A1182,'Hospitalisation Details'!$A$1:$T$2344,11,0)</f>
        <v>3</v>
      </c>
      <c r="F1182" s="28">
        <f>VLOOKUP(A1182,'Medical Examinations'!$A$1:$L$2336,2,0)</f>
        <v>34.299999999999997</v>
      </c>
      <c r="G1182" s="28">
        <f>VLOOKUP(A1182,'Medical Examinations'!$A$1:$L$2336,4,0)</f>
        <v>10.37</v>
      </c>
      <c r="H1182" s="30" t="str">
        <f>VLOOKUP(A1182,'Medical Examinations'!$A$1:$L$2336,3,0)</f>
        <v>Obesity</v>
      </c>
      <c r="I1182" s="30" t="str">
        <f>VLOOKUP(A1182,'Medical Examinations'!$A$1:$L$2336,5,0)</f>
        <v>Diabetes</v>
      </c>
      <c r="J1182" s="27" t="str">
        <f>VLOOKUP(A1182,'Medical Examinations'!$A$1:$L$2336,6,0)</f>
        <v>No</v>
      </c>
      <c r="K1182" s="27" t="str">
        <f>VLOOKUP(A1182,'Medical Examinations'!$A$1:$L$2336,7,0)</f>
        <v>No</v>
      </c>
      <c r="L1182" s="27">
        <f>VLOOKUP(A1182,'Medical Examinations'!$A$1:$L$2336,10,0)</f>
        <v>0</v>
      </c>
      <c r="M1182" s="27" t="str">
        <f>VLOOKUP(A1182,'Medical Examinations'!$A$1:$L$2336,12,0)</f>
        <v>No</v>
      </c>
      <c r="N1182" s="27" t="str">
        <f>VLOOKUP(A1182,'Medical Examinations'!$A$1:$L$2336,8,0)</f>
        <v>No</v>
      </c>
      <c r="O1182" s="29">
        <f>VLOOKUP(A1182,'Hospitalisation Details'!$A$1:$T$2344,12,0)</f>
        <v>9563.0300000000007</v>
      </c>
      <c r="P1182" s="29" t="str">
        <f>VLOOKUP(A1182,'Hospitalisation Details'!$A$1:$T$2344,15,0)</f>
        <v>tier - 3</v>
      </c>
      <c r="Q1182" s="29" t="str">
        <f>VLOOKUP(A1182,'Hospitalisation Details'!$A$1:$T$2344,18,0)</f>
        <v>tier - 1</v>
      </c>
      <c r="R1182" s="29" t="str">
        <f>VLOOKUP(A1182,'Hospitalisation Details'!$A$1:$T$2344,20,0)</f>
        <v>R1011</v>
      </c>
    </row>
    <row r="1183" spans="1:18">
      <c r="A1183" t="s">
        <v>1186</v>
      </c>
      <c r="B1183" s="22" t="str">
        <f>VLOOKUP(A1183,'Customer Names'!A1183:$E$2335,4,0)</f>
        <v>Jenkins</v>
      </c>
      <c r="C1183" s="25">
        <f>VLOOKUP(A1183,'Hospitalisation Details'!$A$1:$T$2344,9,0)</f>
        <v>26564</v>
      </c>
      <c r="D1183" s="26">
        <f>VLOOKUP(A1183,'Hospitalisation Details'!$A$1:$T$2344,10,0)</f>
        <v>50</v>
      </c>
      <c r="E1183" s="26">
        <f>VLOOKUP(A1183,'Hospitalisation Details'!$A$1:$T$2344,11,0)</f>
        <v>1</v>
      </c>
      <c r="F1183" s="28">
        <f>VLOOKUP(A1183,'Medical Examinations'!$A$1:$L$2336,2,0)</f>
        <v>46.09</v>
      </c>
      <c r="G1183" s="28">
        <f>VLOOKUP(A1183,'Medical Examinations'!$A$1:$L$2336,4,0)</f>
        <v>5.44</v>
      </c>
      <c r="H1183" s="30" t="str">
        <f>VLOOKUP(A1183,'Medical Examinations'!$A$1:$L$2336,3,0)</f>
        <v>Obesity</v>
      </c>
      <c r="I1183" s="30" t="str">
        <f>VLOOKUP(A1183,'Medical Examinations'!$A$1:$L$2336,5,0)</f>
        <v>Normal</v>
      </c>
      <c r="J1183" s="27" t="str">
        <f>VLOOKUP(A1183,'Medical Examinations'!$A$1:$L$2336,6,0)</f>
        <v>No</v>
      </c>
      <c r="K1183" s="27" t="str">
        <f>VLOOKUP(A1183,'Medical Examinations'!$A$1:$L$2336,7,0)</f>
        <v>No</v>
      </c>
      <c r="L1183" s="27">
        <f>VLOOKUP(A1183,'Medical Examinations'!$A$1:$L$2336,10,0)</f>
        <v>2</v>
      </c>
      <c r="M1183" s="27" t="str">
        <f>VLOOKUP(A1183,'Medical Examinations'!$A$1:$L$2336,12,0)</f>
        <v>No</v>
      </c>
      <c r="N1183" s="27" t="str">
        <f>VLOOKUP(A1183,'Medical Examinations'!$A$1:$L$2336,8,0)</f>
        <v>No</v>
      </c>
      <c r="O1183" s="29">
        <f>VLOOKUP(A1183,'Hospitalisation Details'!$A$1:$T$2344,12,0)</f>
        <v>9549.57</v>
      </c>
      <c r="P1183" s="29" t="str">
        <f>VLOOKUP(A1183,'Hospitalisation Details'!$A$1:$T$2344,15,0)</f>
        <v>tier - 2</v>
      </c>
      <c r="Q1183" s="29" t="str">
        <f>VLOOKUP(A1183,'Hospitalisation Details'!$A$1:$T$2344,18,0)</f>
        <v>tier - 1</v>
      </c>
      <c r="R1183" s="29" t="str">
        <f>VLOOKUP(A1183,'Hospitalisation Details'!$A$1:$T$2344,20,0)</f>
        <v>R1013</v>
      </c>
    </row>
    <row r="1184" spans="1:18">
      <c r="A1184" t="s">
        <v>1185</v>
      </c>
      <c r="B1184" s="22" t="str">
        <f>VLOOKUP(A1184,'Customer Names'!A1184:$E$2335,4,0)</f>
        <v>Currier</v>
      </c>
      <c r="C1184" s="25">
        <f>VLOOKUP(A1184,'Hospitalisation Details'!$A$1:$T$2344,9,0)</f>
        <v>26564</v>
      </c>
      <c r="D1184" s="26">
        <f>VLOOKUP(A1184,'Hospitalisation Details'!$A$1:$T$2344,10,0)</f>
        <v>50</v>
      </c>
      <c r="E1184" s="26">
        <f>VLOOKUP(A1184,'Hospitalisation Details'!$A$1:$T$2344,11,0)</f>
        <v>0</v>
      </c>
      <c r="F1184" s="28">
        <f>VLOOKUP(A1184,'Medical Examinations'!$A$1:$L$2336,2,0)</f>
        <v>44.744999999999997</v>
      </c>
      <c r="G1184" s="28">
        <f>VLOOKUP(A1184,'Medical Examinations'!$A$1:$L$2336,4,0)</f>
        <v>5.19</v>
      </c>
      <c r="H1184" s="30" t="str">
        <f>VLOOKUP(A1184,'Medical Examinations'!$A$1:$L$2336,3,0)</f>
        <v>Obesity</v>
      </c>
      <c r="I1184" s="30" t="str">
        <f>VLOOKUP(A1184,'Medical Examinations'!$A$1:$L$2336,5,0)</f>
        <v>Normal</v>
      </c>
      <c r="J1184" s="27" t="str">
        <f>VLOOKUP(A1184,'Medical Examinations'!$A$1:$L$2336,6,0)</f>
        <v>No</v>
      </c>
      <c r="K1184" s="27" t="str">
        <f>VLOOKUP(A1184,'Medical Examinations'!$A$1:$L$2336,7,0)</f>
        <v>No</v>
      </c>
      <c r="L1184" s="27">
        <f>VLOOKUP(A1184,'Medical Examinations'!$A$1:$L$2336,10,0)</f>
        <v>2</v>
      </c>
      <c r="M1184" s="27" t="str">
        <f>VLOOKUP(A1184,'Medical Examinations'!$A$1:$L$2336,12,0)</f>
        <v>No</v>
      </c>
      <c r="N1184" s="27" t="str">
        <f>VLOOKUP(A1184,'Medical Examinations'!$A$1:$L$2336,8,0)</f>
        <v>No</v>
      </c>
      <c r="O1184" s="29">
        <f>VLOOKUP(A1184,'Hospitalisation Details'!$A$1:$T$2344,12,0)</f>
        <v>9541.7000000000007</v>
      </c>
      <c r="P1184" s="29" t="str">
        <f>VLOOKUP(A1184,'Hospitalisation Details'!$A$1:$T$2344,15,0)</f>
        <v>tier - 2</v>
      </c>
      <c r="Q1184" s="29" t="str">
        <f>VLOOKUP(A1184,'Hospitalisation Details'!$A$1:$T$2344,18,0)</f>
        <v>tier - 1</v>
      </c>
      <c r="R1184" s="29" t="str">
        <f>VLOOKUP(A1184,'Hospitalisation Details'!$A$1:$T$2344,20,0)</f>
        <v>R1024</v>
      </c>
    </row>
    <row r="1185" spans="1:18">
      <c r="A1185" t="s">
        <v>1184</v>
      </c>
      <c r="B1185" s="22" t="str">
        <f>VLOOKUP(A1185,'Customer Names'!A1185:$E$2335,4,0)</f>
        <v>Whittendale</v>
      </c>
      <c r="C1185" s="25">
        <f>VLOOKUP(A1185,'Hospitalisation Details'!$A$1:$T$2344,9,0)</f>
        <v>27603</v>
      </c>
      <c r="D1185" s="26">
        <f>VLOOKUP(A1185,'Hospitalisation Details'!$A$1:$T$2344,10,0)</f>
        <v>47</v>
      </c>
      <c r="E1185" s="26">
        <f>VLOOKUP(A1185,'Hospitalisation Details'!$A$1:$T$2344,11,0)</f>
        <v>1</v>
      </c>
      <c r="F1185" s="28">
        <f>VLOOKUP(A1185,'Medical Examinations'!$A$1:$L$2336,2,0)</f>
        <v>26.33</v>
      </c>
      <c r="G1185" s="28">
        <f>VLOOKUP(A1185,'Medical Examinations'!$A$1:$L$2336,4,0)</f>
        <v>11.8</v>
      </c>
      <c r="H1185" s="30" t="str">
        <f>VLOOKUP(A1185,'Medical Examinations'!$A$1:$L$2336,3,0)</f>
        <v>Overweight</v>
      </c>
      <c r="I1185" s="30" t="str">
        <f>VLOOKUP(A1185,'Medical Examinations'!$A$1:$L$2336,5,0)</f>
        <v>Diabetes</v>
      </c>
      <c r="J1185" s="27" t="str">
        <f>VLOOKUP(A1185,'Medical Examinations'!$A$1:$L$2336,6,0)</f>
        <v>yes</v>
      </c>
      <c r="K1185" s="27" t="str">
        <f>VLOOKUP(A1185,'Medical Examinations'!$A$1:$L$2336,7,0)</f>
        <v>No</v>
      </c>
      <c r="L1185" s="27">
        <f>VLOOKUP(A1185,'Medical Examinations'!$A$1:$L$2336,10,0)</f>
        <v>1</v>
      </c>
      <c r="M1185" s="27" t="str">
        <f>VLOOKUP(A1185,'Medical Examinations'!$A$1:$L$2336,12,0)</f>
        <v>No</v>
      </c>
      <c r="N1185" s="27" t="str">
        <f>VLOOKUP(A1185,'Medical Examinations'!$A$1:$L$2336,8,0)</f>
        <v>No</v>
      </c>
      <c r="O1185" s="29">
        <f>VLOOKUP(A1185,'Hospitalisation Details'!$A$1:$T$2344,12,0)</f>
        <v>9540.17</v>
      </c>
      <c r="P1185" s="29" t="str">
        <f>VLOOKUP(A1185,'Hospitalisation Details'!$A$1:$T$2344,15,0)</f>
        <v>tier - 2</v>
      </c>
      <c r="Q1185" s="29" t="str">
        <f>VLOOKUP(A1185,'Hospitalisation Details'!$A$1:$T$2344,18,0)</f>
        <v>tier - 2</v>
      </c>
      <c r="R1185" s="29" t="str">
        <f>VLOOKUP(A1185,'Hospitalisation Details'!$A$1:$T$2344,20,0)</f>
        <v>R1024</v>
      </c>
    </row>
    <row r="1186" spans="1:18">
      <c r="A1186" t="s">
        <v>1183</v>
      </c>
      <c r="B1186" s="22" t="str">
        <f>VLOOKUP(A1186,'Customer Names'!A1186:$E$2335,4,0)</f>
        <v>Rixe</v>
      </c>
      <c r="C1186" s="25">
        <f>VLOOKUP(A1186,'Hospitalisation Details'!$A$1:$T$2344,9,0)</f>
        <v>27019</v>
      </c>
      <c r="D1186" s="26">
        <f>VLOOKUP(A1186,'Hospitalisation Details'!$A$1:$T$2344,10,0)</f>
        <v>49</v>
      </c>
      <c r="E1186" s="26">
        <f>VLOOKUP(A1186,'Hospitalisation Details'!$A$1:$T$2344,11,0)</f>
        <v>0</v>
      </c>
      <c r="F1186" s="28">
        <f>VLOOKUP(A1186,'Medical Examinations'!$A$1:$L$2336,2,0)</f>
        <v>26.6</v>
      </c>
      <c r="G1186" s="28">
        <f>VLOOKUP(A1186,'Medical Examinations'!$A$1:$L$2336,4,0)</f>
        <v>8.3800000000000008</v>
      </c>
      <c r="H1186" s="30" t="str">
        <f>VLOOKUP(A1186,'Medical Examinations'!$A$1:$L$2336,3,0)</f>
        <v>Overweight</v>
      </c>
      <c r="I1186" s="30" t="str">
        <f>VLOOKUP(A1186,'Medical Examinations'!$A$1:$L$2336,5,0)</f>
        <v>Diabetes</v>
      </c>
      <c r="J1186" s="27" t="str">
        <f>VLOOKUP(A1186,'Medical Examinations'!$A$1:$L$2336,6,0)</f>
        <v>No</v>
      </c>
      <c r="K1186" s="27" t="str">
        <f>VLOOKUP(A1186,'Medical Examinations'!$A$1:$L$2336,7,0)</f>
        <v>No</v>
      </c>
      <c r="L1186" s="27">
        <f>VLOOKUP(A1186,'Medical Examinations'!$A$1:$L$2336,10,0)</f>
        <v>2</v>
      </c>
      <c r="M1186" s="27" t="str">
        <f>VLOOKUP(A1186,'Medical Examinations'!$A$1:$L$2336,12,0)</f>
        <v>No</v>
      </c>
      <c r="N1186" s="27" t="str">
        <f>VLOOKUP(A1186,'Medical Examinations'!$A$1:$L$2336,8,0)</f>
        <v>No</v>
      </c>
      <c r="O1186" s="29">
        <f>VLOOKUP(A1186,'Hospitalisation Details'!$A$1:$T$2344,12,0)</f>
        <v>9538.65</v>
      </c>
      <c r="P1186" s="29" t="str">
        <f>VLOOKUP(A1186,'Hospitalisation Details'!$A$1:$T$2344,15,0)</f>
        <v>tier - 2</v>
      </c>
      <c r="Q1186" s="29" t="str">
        <f>VLOOKUP(A1186,'Hospitalisation Details'!$A$1:$T$2344,18,0)</f>
        <v>tier - 3</v>
      </c>
      <c r="R1186" s="29" t="str">
        <f>VLOOKUP(A1186,'Hospitalisation Details'!$A$1:$T$2344,20,0)</f>
        <v>R1021</v>
      </c>
    </row>
    <row r="1187" spans="1:18">
      <c r="A1187" t="s">
        <v>1182</v>
      </c>
      <c r="B1187" s="22" t="str">
        <f>VLOOKUP(A1187,'Customer Names'!A1187:$E$2335,4,0)</f>
        <v>Ballon-Landa</v>
      </c>
      <c r="C1187" s="25">
        <f>VLOOKUP(A1187,'Hospitalisation Details'!$A$1:$T$2344,9,0)</f>
        <v>26266</v>
      </c>
      <c r="D1187" s="26">
        <f>VLOOKUP(A1187,'Hospitalisation Details'!$A$1:$T$2344,10,0)</f>
        <v>51</v>
      </c>
      <c r="E1187" s="26">
        <f>VLOOKUP(A1187,'Hospitalisation Details'!$A$1:$T$2344,11,0)</f>
        <v>0</v>
      </c>
      <c r="F1187" s="28">
        <f>VLOOKUP(A1187,'Medical Examinations'!$A$1:$L$2336,2,0)</f>
        <v>27.5</v>
      </c>
      <c r="G1187" s="28">
        <f>VLOOKUP(A1187,'Medical Examinations'!$A$1:$L$2336,4,0)</f>
        <v>7.58</v>
      </c>
      <c r="H1187" s="30" t="str">
        <f>VLOOKUP(A1187,'Medical Examinations'!$A$1:$L$2336,3,0)</f>
        <v>Overweight</v>
      </c>
      <c r="I1187" s="30" t="str">
        <f>VLOOKUP(A1187,'Medical Examinations'!$A$1:$L$2336,5,0)</f>
        <v>Diabetes</v>
      </c>
      <c r="J1187" s="27" t="str">
        <f>VLOOKUP(A1187,'Medical Examinations'!$A$1:$L$2336,6,0)</f>
        <v>No</v>
      </c>
      <c r="K1187" s="27" t="str">
        <f>VLOOKUP(A1187,'Medical Examinations'!$A$1:$L$2336,7,0)</f>
        <v>No</v>
      </c>
      <c r="L1187" s="27">
        <f>VLOOKUP(A1187,'Medical Examinations'!$A$1:$L$2336,10,0)</f>
        <v>0</v>
      </c>
      <c r="M1187" s="27" t="str">
        <f>VLOOKUP(A1187,'Medical Examinations'!$A$1:$L$2336,12,0)</f>
        <v>No</v>
      </c>
      <c r="N1187" s="27" t="str">
        <f>VLOOKUP(A1187,'Medical Examinations'!$A$1:$L$2336,8,0)</f>
        <v>No</v>
      </c>
      <c r="O1187" s="29">
        <f>VLOOKUP(A1187,'Hospitalisation Details'!$A$1:$T$2344,12,0)</f>
        <v>9528.9</v>
      </c>
      <c r="P1187" s="29" t="str">
        <f>VLOOKUP(A1187,'Hospitalisation Details'!$A$1:$T$2344,15,0)</f>
        <v>tier - 2</v>
      </c>
      <c r="Q1187" s="29" t="str">
        <f>VLOOKUP(A1187,'Hospitalisation Details'!$A$1:$T$2344,18,0)</f>
        <v>tier - 2</v>
      </c>
      <c r="R1187" s="29" t="str">
        <f>VLOOKUP(A1187,'Hospitalisation Details'!$A$1:$T$2344,20,0)</f>
        <v>R1011</v>
      </c>
    </row>
    <row r="1188" spans="1:18">
      <c r="A1188" t="s">
        <v>1181</v>
      </c>
      <c r="B1188" s="22" t="str">
        <f>VLOOKUP(A1188,'Customer Names'!A1188:$E$2335,4,0)</f>
        <v>Zaferos</v>
      </c>
      <c r="C1188" s="25">
        <f>VLOOKUP(A1188,'Hospitalisation Details'!$A$1:$T$2344,9,0)</f>
        <v>33838</v>
      </c>
      <c r="D1188" s="26">
        <f>VLOOKUP(A1188,'Hospitalisation Details'!$A$1:$T$2344,10,0)</f>
        <v>30</v>
      </c>
      <c r="E1188" s="26">
        <f>VLOOKUP(A1188,'Hospitalisation Details'!$A$1:$T$2344,11,0)</f>
        <v>0</v>
      </c>
      <c r="F1188" s="28">
        <f>VLOOKUP(A1188,'Medical Examinations'!$A$1:$L$2336,2,0)</f>
        <v>41.55</v>
      </c>
      <c r="G1188" s="28">
        <f>VLOOKUP(A1188,'Medical Examinations'!$A$1:$L$2336,4,0)</f>
        <v>4.6100000000000003</v>
      </c>
      <c r="H1188" s="30" t="str">
        <f>VLOOKUP(A1188,'Medical Examinations'!$A$1:$L$2336,3,0)</f>
        <v>Obesity</v>
      </c>
      <c r="I1188" s="30" t="str">
        <f>VLOOKUP(A1188,'Medical Examinations'!$A$1:$L$2336,5,0)</f>
        <v>Normal</v>
      </c>
      <c r="J1188" s="27" t="str">
        <f>VLOOKUP(A1188,'Medical Examinations'!$A$1:$L$2336,6,0)</f>
        <v>No</v>
      </c>
      <c r="K1188" s="27" t="str">
        <f>VLOOKUP(A1188,'Medical Examinations'!$A$1:$L$2336,7,0)</f>
        <v>No</v>
      </c>
      <c r="L1188" s="27">
        <f>VLOOKUP(A1188,'Medical Examinations'!$A$1:$L$2336,10,0)</f>
        <v>1</v>
      </c>
      <c r="M1188" s="27" t="str">
        <f>VLOOKUP(A1188,'Medical Examinations'!$A$1:$L$2336,12,0)</f>
        <v>No</v>
      </c>
      <c r="N1188" s="27" t="str">
        <f>VLOOKUP(A1188,'Medical Examinations'!$A$1:$L$2336,8,0)</f>
        <v>No</v>
      </c>
      <c r="O1188" s="29">
        <f>VLOOKUP(A1188,'Hospitalisation Details'!$A$1:$T$2344,12,0)</f>
        <v>9507.68</v>
      </c>
      <c r="P1188" s="29" t="str">
        <f>VLOOKUP(A1188,'Hospitalisation Details'!$A$1:$T$2344,15,0)</f>
        <v>tier - 2</v>
      </c>
      <c r="Q1188" s="29" t="str">
        <f>VLOOKUP(A1188,'Hospitalisation Details'!$A$1:$T$2344,18,0)</f>
        <v>tier - 1</v>
      </c>
      <c r="R1188" s="29" t="str">
        <f>VLOOKUP(A1188,'Hospitalisation Details'!$A$1:$T$2344,20,0)</f>
        <v>R1012</v>
      </c>
    </row>
    <row r="1189" spans="1:18">
      <c r="A1189" t="s">
        <v>1180</v>
      </c>
      <c r="B1189" s="22" t="str">
        <f>VLOOKUP(A1189,'Customer Names'!A1189:$E$2335,4,0)</f>
        <v>Jackson</v>
      </c>
      <c r="C1189" s="25">
        <f>VLOOKUP(A1189,'Hospitalisation Details'!$A$1:$T$2344,9,0)</f>
        <v>25439</v>
      </c>
      <c r="D1189" s="26">
        <f>VLOOKUP(A1189,'Hospitalisation Details'!$A$1:$T$2344,10,0)</f>
        <v>53</v>
      </c>
      <c r="E1189" s="26">
        <f>VLOOKUP(A1189,'Hospitalisation Details'!$A$1:$T$2344,11,0)</f>
        <v>0</v>
      </c>
      <c r="F1189" s="28">
        <f>VLOOKUP(A1189,'Medical Examinations'!$A$1:$L$2336,2,0)</f>
        <v>41.47</v>
      </c>
      <c r="G1189" s="28">
        <f>VLOOKUP(A1189,'Medical Examinations'!$A$1:$L$2336,4,0)</f>
        <v>4.7</v>
      </c>
      <c r="H1189" s="30" t="str">
        <f>VLOOKUP(A1189,'Medical Examinations'!$A$1:$L$2336,3,0)</f>
        <v>Obesity</v>
      </c>
      <c r="I1189" s="30" t="str">
        <f>VLOOKUP(A1189,'Medical Examinations'!$A$1:$L$2336,5,0)</f>
        <v>Normal</v>
      </c>
      <c r="J1189" s="27" t="str">
        <f>VLOOKUP(A1189,'Medical Examinations'!$A$1:$L$2336,6,0)</f>
        <v>yes</v>
      </c>
      <c r="K1189" s="27" t="str">
        <f>VLOOKUP(A1189,'Medical Examinations'!$A$1:$L$2336,7,0)</f>
        <v>No</v>
      </c>
      <c r="L1189" s="27">
        <f>VLOOKUP(A1189,'Medical Examinations'!$A$1:$L$2336,10,0)</f>
        <v>1</v>
      </c>
      <c r="M1189" s="27" t="str">
        <f>VLOOKUP(A1189,'Medical Examinations'!$A$1:$L$2336,12,0)</f>
        <v>No</v>
      </c>
      <c r="N1189" s="27" t="str">
        <f>VLOOKUP(A1189,'Medical Examinations'!$A$1:$L$2336,8,0)</f>
        <v>Yes</v>
      </c>
      <c r="O1189" s="29">
        <f>VLOOKUP(A1189,'Hospitalisation Details'!$A$1:$T$2344,12,0)</f>
        <v>9504.31</v>
      </c>
      <c r="P1189" s="29" t="str">
        <f>VLOOKUP(A1189,'Hospitalisation Details'!$A$1:$T$2344,15,0)</f>
        <v>tier - 3</v>
      </c>
      <c r="Q1189" s="29" t="str">
        <f>VLOOKUP(A1189,'Hospitalisation Details'!$A$1:$T$2344,18,0)</f>
        <v>tier - 2</v>
      </c>
      <c r="R1189" s="29" t="str">
        <f>VLOOKUP(A1189,'Hospitalisation Details'!$A$1:$T$2344,20,0)</f>
        <v>R1013</v>
      </c>
    </row>
    <row r="1190" spans="1:18">
      <c r="A1190" t="s">
        <v>1179</v>
      </c>
      <c r="B1190" s="22" t="str">
        <f>VLOOKUP(A1190,'Customer Names'!A1190:$E$2335,4,0)</f>
        <v>Evans Marke</v>
      </c>
      <c r="C1190" s="25">
        <f>VLOOKUP(A1190,'Hospitalisation Details'!$A$1:$T$2344,9,0)</f>
        <v>28092</v>
      </c>
      <c r="D1190" s="26">
        <f>VLOOKUP(A1190,'Hospitalisation Details'!$A$1:$T$2344,10,0)</f>
        <v>46</v>
      </c>
      <c r="E1190" s="26">
        <f>VLOOKUP(A1190,'Hospitalisation Details'!$A$1:$T$2344,11,0)</f>
        <v>3</v>
      </c>
      <c r="F1190" s="28">
        <f>VLOOKUP(A1190,'Medical Examinations'!$A$1:$L$2336,2,0)</f>
        <v>24.795000000000002</v>
      </c>
      <c r="G1190" s="28">
        <f>VLOOKUP(A1190,'Medical Examinations'!$A$1:$L$2336,4,0)</f>
        <v>6.05</v>
      </c>
      <c r="H1190" s="30" t="str">
        <f>VLOOKUP(A1190,'Medical Examinations'!$A$1:$L$2336,3,0)</f>
        <v>Normal weight</v>
      </c>
      <c r="I1190" s="30" t="str">
        <f>VLOOKUP(A1190,'Medical Examinations'!$A$1:$L$2336,5,0)</f>
        <v>Pre-diabetes</v>
      </c>
      <c r="J1190" s="27" t="str">
        <f>VLOOKUP(A1190,'Medical Examinations'!$A$1:$L$2336,6,0)</f>
        <v>yes</v>
      </c>
      <c r="K1190" s="27" t="str">
        <f>VLOOKUP(A1190,'Medical Examinations'!$A$1:$L$2336,7,0)</f>
        <v>No</v>
      </c>
      <c r="L1190" s="27">
        <f>VLOOKUP(A1190,'Medical Examinations'!$A$1:$L$2336,10,0)</f>
        <v>0</v>
      </c>
      <c r="M1190" s="27" t="str">
        <f>VLOOKUP(A1190,'Medical Examinations'!$A$1:$L$2336,12,0)</f>
        <v>No</v>
      </c>
      <c r="N1190" s="27" t="str">
        <f>VLOOKUP(A1190,'Medical Examinations'!$A$1:$L$2336,8,0)</f>
        <v>No</v>
      </c>
      <c r="O1190" s="29">
        <f>VLOOKUP(A1190,'Hospitalisation Details'!$A$1:$T$2344,12,0)</f>
        <v>9500.57</v>
      </c>
      <c r="P1190" s="29" t="str">
        <f>VLOOKUP(A1190,'Hospitalisation Details'!$A$1:$T$2344,15,0)</f>
        <v>tier - 2</v>
      </c>
      <c r="Q1190" s="29" t="str">
        <f>VLOOKUP(A1190,'Hospitalisation Details'!$A$1:$T$2344,18,0)</f>
        <v>tier - 3</v>
      </c>
      <c r="R1190" s="29" t="str">
        <f>VLOOKUP(A1190,'Hospitalisation Details'!$A$1:$T$2344,20,0)</f>
        <v>R1017</v>
      </c>
    </row>
    <row r="1191" spans="1:18">
      <c r="A1191" t="s">
        <v>1178</v>
      </c>
      <c r="B1191" s="22" t="str">
        <f>VLOOKUP(A1191,'Customer Names'!A1191:$E$2335,4,0)</f>
        <v>Samland</v>
      </c>
      <c r="C1191" s="25">
        <f>VLOOKUP(A1191,'Hospitalisation Details'!$A$1:$T$2344,9,0)</f>
        <v>25358</v>
      </c>
      <c r="D1191" s="26">
        <f>VLOOKUP(A1191,'Hospitalisation Details'!$A$1:$T$2344,10,0)</f>
        <v>54</v>
      </c>
      <c r="E1191" s="26">
        <f>VLOOKUP(A1191,'Hospitalisation Details'!$A$1:$T$2344,11,0)</f>
        <v>0</v>
      </c>
      <c r="F1191" s="28">
        <f>VLOOKUP(A1191,'Medical Examinations'!$A$1:$L$2336,2,0)</f>
        <v>29.48</v>
      </c>
      <c r="G1191" s="28">
        <f>VLOOKUP(A1191,'Medical Examinations'!$A$1:$L$2336,4,0)</f>
        <v>5.63</v>
      </c>
      <c r="H1191" s="30" t="str">
        <f>VLOOKUP(A1191,'Medical Examinations'!$A$1:$L$2336,3,0)</f>
        <v>Overweight</v>
      </c>
      <c r="I1191" s="30" t="str">
        <f>VLOOKUP(A1191,'Medical Examinations'!$A$1:$L$2336,5,0)</f>
        <v>Normal</v>
      </c>
      <c r="J1191" s="27" t="str">
        <f>VLOOKUP(A1191,'Medical Examinations'!$A$1:$L$2336,6,0)</f>
        <v>yes</v>
      </c>
      <c r="K1191" s="27" t="str">
        <f>VLOOKUP(A1191,'Medical Examinations'!$A$1:$L$2336,7,0)</f>
        <v>No</v>
      </c>
      <c r="L1191" s="27">
        <f>VLOOKUP(A1191,'Medical Examinations'!$A$1:$L$2336,10,0)</f>
        <v>1</v>
      </c>
      <c r="M1191" s="27" t="str">
        <f>VLOOKUP(A1191,'Medical Examinations'!$A$1:$L$2336,12,0)</f>
        <v>No</v>
      </c>
      <c r="N1191" s="27" t="str">
        <f>VLOOKUP(A1191,'Medical Examinations'!$A$1:$L$2336,8,0)</f>
        <v>Yes</v>
      </c>
      <c r="O1191" s="29">
        <f>VLOOKUP(A1191,'Hospitalisation Details'!$A$1:$T$2344,12,0)</f>
        <v>9487.64</v>
      </c>
      <c r="P1191" s="29" t="str">
        <f>VLOOKUP(A1191,'Hospitalisation Details'!$A$1:$T$2344,15,0)</f>
        <v>tier - 2</v>
      </c>
      <c r="Q1191" s="29" t="str">
        <f>VLOOKUP(A1191,'Hospitalisation Details'!$A$1:$T$2344,18,0)</f>
        <v>tier - 2</v>
      </c>
      <c r="R1191" s="29" t="str">
        <f>VLOOKUP(A1191,'Hospitalisation Details'!$A$1:$T$2344,20,0)</f>
        <v>R1013</v>
      </c>
    </row>
    <row r="1192" spans="1:18">
      <c r="A1192" t="s">
        <v>1177</v>
      </c>
      <c r="B1192" s="22" t="str">
        <f>VLOOKUP(A1192,'Customer Names'!A1192:$E$2335,4,0)</f>
        <v>Shapiro</v>
      </c>
      <c r="C1192" s="25">
        <f>VLOOKUP(A1192,'Hospitalisation Details'!$A$1:$T$2344,9,0)</f>
        <v>29053</v>
      </c>
      <c r="D1192" s="26">
        <f>VLOOKUP(A1192,'Hospitalisation Details'!$A$1:$T$2344,10,0)</f>
        <v>43</v>
      </c>
      <c r="E1192" s="26">
        <f>VLOOKUP(A1192,'Hospitalisation Details'!$A$1:$T$2344,11,0)</f>
        <v>2</v>
      </c>
      <c r="F1192" s="28">
        <f>VLOOKUP(A1192,'Medical Examinations'!$A$1:$L$2336,2,0)</f>
        <v>28.09</v>
      </c>
      <c r="G1192" s="28">
        <f>VLOOKUP(A1192,'Medical Examinations'!$A$1:$L$2336,4,0)</f>
        <v>6.06</v>
      </c>
      <c r="H1192" s="30" t="str">
        <f>VLOOKUP(A1192,'Medical Examinations'!$A$1:$L$2336,3,0)</f>
        <v>Overweight</v>
      </c>
      <c r="I1192" s="30" t="str">
        <f>VLOOKUP(A1192,'Medical Examinations'!$A$1:$L$2336,5,0)</f>
        <v>Pre-diabetes</v>
      </c>
      <c r="J1192" s="27" t="str">
        <f>VLOOKUP(A1192,'Medical Examinations'!$A$1:$L$2336,6,0)</f>
        <v>No</v>
      </c>
      <c r="K1192" s="27" t="str">
        <f>VLOOKUP(A1192,'Medical Examinations'!$A$1:$L$2336,7,0)</f>
        <v>No</v>
      </c>
      <c r="L1192" s="27">
        <f>VLOOKUP(A1192,'Medical Examinations'!$A$1:$L$2336,10,0)</f>
        <v>1</v>
      </c>
      <c r="M1192" s="27" t="str">
        <f>VLOOKUP(A1192,'Medical Examinations'!$A$1:$L$2336,12,0)</f>
        <v>No</v>
      </c>
      <c r="N1192" s="27" t="str">
        <f>VLOOKUP(A1192,'Medical Examinations'!$A$1:$L$2336,8,0)</f>
        <v>Yes</v>
      </c>
      <c r="O1192" s="29">
        <f>VLOOKUP(A1192,'Hospitalisation Details'!$A$1:$T$2344,12,0)</f>
        <v>9453.92</v>
      </c>
      <c r="P1192" s="29" t="str">
        <f>VLOOKUP(A1192,'Hospitalisation Details'!$A$1:$T$2344,15,0)</f>
        <v>tier - 2</v>
      </c>
      <c r="Q1192" s="29" t="str">
        <f>VLOOKUP(A1192,'Hospitalisation Details'!$A$1:$T$2344,18,0)</f>
        <v>tier - 2</v>
      </c>
      <c r="R1192" s="29" t="str">
        <f>VLOOKUP(A1192,'Hospitalisation Details'!$A$1:$T$2344,20,0)</f>
        <v>R1021</v>
      </c>
    </row>
    <row r="1193" spans="1:18">
      <c r="A1193" t="s">
        <v>1176</v>
      </c>
      <c r="B1193" s="22" t="str">
        <f>VLOOKUP(A1193,'Customer Names'!A1193:$E$2335,4,0)</f>
        <v>Snitzer</v>
      </c>
      <c r="C1193" s="25">
        <f>VLOOKUP(A1193,'Hospitalisation Details'!$A$1:$T$2344,9,0)</f>
        <v>32095</v>
      </c>
      <c r="D1193" s="26">
        <f>VLOOKUP(A1193,'Hospitalisation Details'!$A$1:$T$2344,10,0)</f>
        <v>35</v>
      </c>
      <c r="E1193" s="26">
        <f>VLOOKUP(A1193,'Hospitalisation Details'!$A$1:$T$2344,11,0)</f>
        <v>3</v>
      </c>
      <c r="F1193" s="28">
        <f>VLOOKUP(A1193,'Medical Examinations'!$A$1:$L$2336,2,0)</f>
        <v>32.729999999999997</v>
      </c>
      <c r="G1193" s="28">
        <f>VLOOKUP(A1193,'Medical Examinations'!$A$1:$L$2336,4,0)</f>
        <v>5.19</v>
      </c>
      <c r="H1193" s="30" t="str">
        <f>VLOOKUP(A1193,'Medical Examinations'!$A$1:$L$2336,3,0)</f>
        <v>Obesity</v>
      </c>
      <c r="I1193" s="30" t="str">
        <f>VLOOKUP(A1193,'Medical Examinations'!$A$1:$L$2336,5,0)</f>
        <v>Normal</v>
      </c>
      <c r="J1193" s="27" t="str">
        <f>VLOOKUP(A1193,'Medical Examinations'!$A$1:$L$2336,6,0)</f>
        <v>No</v>
      </c>
      <c r="K1193" s="27" t="str">
        <f>VLOOKUP(A1193,'Medical Examinations'!$A$1:$L$2336,7,0)</f>
        <v>No</v>
      </c>
      <c r="L1193" s="27">
        <f>VLOOKUP(A1193,'Medical Examinations'!$A$1:$L$2336,10,0)</f>
        <v>1</v>
      </c>
      <c r="M1193" s="27" t="str">
        <f>VLOOKUP(A1193,'Medical Examinations'!$A$1:$L$2336,12,0)</f>
        <v>No</v>
      </c>
      <c r="N1193" s="27" t="str">
        <f>VLOOKUP(A1193,'Medical Examinations'!$A$1:$L$2336,8,0)</f>
        <v>No</v>
      </c>
      <c r="O1193" s="29">
        <f>VLOOKUP(A1193,'Hospitalisation Details'!$A$1:$T$2344,12,0)</f>
        <v>9448.42</v>
      </c>
      <c r="P1193" s="29" t="str">
        <f>VLOOKUP(A1193,'Hospitalisation Details'!$A$1:$T$2344,15,0)</f>
        <v>tier - 2</v>
      </c>
      <c r="Q1193" s="29" t="str">
        <f>VLOOKUP(A1193,'Hospitalisation Details'!$A$1:$T$2344,18,0)</f>
        <v>tier - 3</v>
      </c>
      <c r="R1193" s="29" t="str">
        <f>VLOOKUP(A1193,'Hospitalisation Details'!$A$1:$T$2344,20,0)</f>
        <v>R1021</v>
      </c>
    </row>
    <row r="1194" spans="1:18">
      <c r="A1194" t="s">
        <v>1175</v>
      </c>
      <c r="B1194" s="22" t="str">
        <f>VLOOKUP(A1194,'Customer Names'!A1194:$E$2335,4,0)</f>
        <v>Herra Arroyo</v>
      </c>
      <c r="C1194" s="25">
        <f>VLOOKUP(A1194,'Hospitalisation Details'!$A$1:$T$2344,9,0)</f>
        <v>27188</v>
      </c>
      <c r="D1194" s="26">
        <f>VLOOKUP(A1194,'Hospitalisation Details'!$A$1:$T$2344,10,0)</f>
        <v>49</v>
      </c>
      <c r="E1194" s="26">
        <f>VLOOKUP(A1194,'Hospitalisation Details'!$A$1:$T$2344,11,0)</f>
        <v>1</v>
      </c>
      <c r="F1194" s="28">
        <f>VLOOKUP(A1194,'Medical Examinations'!$A$1:$L$2336,2,0)</f>
        <v>27.36</v>
      </c>
      <c r="G1194" s="28">
        <f>VLOOKUP(A1194,'Medical Examinations'!$A$1:$L$2336,4,0)</f>
        <v>8.9600000000000009</v>
      </c>
      <c r="H1194" s="30" t="str">
        <f>VLOOKUP(A1194,'Medical Examinations'!$A$1:$L$2336,3,0)</f>
        <v>Overweight</v>
      </c>
      <c r="I1194" s="30" t="str">
        <f>VLOOKUP(A1194,'Medical Examinations'!$A$1:$L$2336,5,0)</f>
        <v>Diabetes</v>
      </c>
      <c r="J1194" s="27" t="str">
        <f>VLOOKUP(A1194,'Medical Examinations'!$A$1:$L$2336,6,0)</f>
        <v>No</v>
      </c>
      <c r="K1194" s="27" t="str">
        <f>VLOOKUP(A1194,'Medical Examinations'!$A$1:$L$2336,7,0)</f>
        <v>No</v>
      </c>
      <c r="L1194" s="27">
        <f>VLOOKUP(A1194,'Medical Examinations'!$A$1:$L$2336,10,0)</f>
        <v>0</v>
      </c>
      <c r="M1194" s="27" t="str">
        <f>VLOOKUP(A1194,'Medical Examinations'!$A$1:$L$2336,12,0)</f>
        <v>No</v>
      </c>
      <c r="N1194" s="27" t="str">
        <f>VLOOKUP(A1194,'Medical Examinations'!$A$1:$L$2336,8,0)</f>
        <v>No</v>
      </c>
      <c r="O1194" s="29">
        <f>VLOOKUP(A1194,'Hospitalisation Details'!$A$1:$T$2344,12,0)</f>
        <v>9447.3799999999992</v>
      </c>
      <c r="P1194" s="29" t="str">
        <f>VLOOKUP(A1194,'Hospitalisation Details'!$A$1:$T$2344,15,0)</f>
        <v>tier - 2</v>
      </c>
      <c r="Q1194" s="29" t="str">
        <f>VLOOKUP(A1194,'Hospitalisation Details'!$A$1:$T$2344,18,0)</f>
        <v>tier - 3</v>
      </c>
      <c r="R1194" s="29" t="str">
        <f>VLOOKUP(A1194,'Hospitalisation Details'!$A$1:$T$2344,20,0)</f>
        <v>R1024</v>
      </c>
    </row>
    <row r="1195" spans="1:18">
      <c r="A1195" t="s">
        <v>1174</v>
      </c>
      <c r="B1195" s="22" t="str">
        <f>VLOOKUP(A1195,'Customer Names'!A1195:$E$2335,4,0)</f>
        <v>Watters</v>
      </c>
      <c r="C1195" s="25">
        <f>VLOOKUP(A1195,'Hospitalisation Details'!$A$1:$T$2344,9,0)</f>
        <v>27360</v>
      </c>
      <c r="D1195" s="26">
        <f>VLOOKUP(A1195,'Hospitalisation Details'!$A$1:$T$2344,10,0)</f>
        <v>48</v>
      </c>
      <c r="E1195" s="26">
        <f>VLOOKUP(A1195,'Hospitalisation Details'!$A$1:$T$2344,11,0)</f>
        <v>1</v>
      </c>
      <c r="F1195" s="28">
        <f>VLOOKUP(A1195,'Medical Examinations'!$A$1:$L$2336,2,0)</f>
        <v>27.265000000000001</v>
      </c>
      <c r="G1195" s="28">
        <f>VLOOKUP(A1195,'Medical Examinations'!$A$1:$L$2336,4,0)</f>
        <v>11.39</v>
      </c>
      <c r="H1195" s="30" t="str">
        <f>VLOOKUP(A1195,'Medical Examinations'!$A$1:$L$2336,3,0)</f>
        <v>Overweight</v>
      </c>
      <c r="I1195" s="30" t="str">
        <f>VLOOKUP(A1195,'Medical Examinations'!$A$1:$L$2336,5,0)</f>
        <v>Diabetes</v>
      </c>
      <c r="J1195" s="27" t="str">
        <f>VLOOKUP(A1195,'Medical Examinations'!$A$1:$L$2336,6,0)</f>
        <v>No</v>
      </c>
      <c r="K1195" s="27" t="str">
        <f>VLOOKUP(A1195,'Medical Examinations'!$A$1:$L$2336,7,0)</f>
        <v>No</v>
      </c>
      <c r="L1195" s="27">
        <f>VLOOKUP(A1195,'Medical Examinations'!$A$1:$L$2336,10,0)</f>
        <v>0</v>
      </c>
      <c r="M1195" s="27" t="str">
        <f>VLOOKUP(A1195,'Medical Examinations'!$A$1:$L$2336,12,0)</f>
        <v>No</v>
      </c>
      <c r="N1195" s="27" t="str">
        <f>VLOOKUP(A1195,'Medical Examinations'!$A$1:$L$2336,8,0)</f>
        <v>No</v>
      </c>
      <c r="O1195" s="29">
        <f>VLOOKUP(A1195,'Hospitalisation Details'!$A$1:$T$2344,12,0)</f>
        <v>9447.25</v>
      </c>
      <c r="P1195" s="29" t="str">
        <f>VLOOKUP(A1195,'Hospitalisation Details'!$A$1:$T$2344,15,0)</f>
        <v>tier - 2</v>
      </c>
      <c r="Q1195" s="29" t="str">
        <f>VLOOKUP(A1195,'Hospitalisation Details'!$A$1:$T$2344,18,0)</f>
        <v>tier - 1</v>
      </c>
      <c r="R1195" s="29" t="str">
        <f>VLOOKUP(A1195,'Hospitalisation Details'!$A$1:$T$2344,20,0)</f>
        <v>R1024</v>
      </c>
    </row>
    <row r="1196" spans="1:18">
      <c r="A1196" t="s">
        <v>1173</v>
      </c>
      <c r="B1196" s="22" t="str">
        <f>VLOOKUP(A1196,'Customer Names'!A1196:$E$2335,4,0)</f>
        <v>Steele-Belkin</v>
      </c>
      <c r="C1196" s="25">
        <f>VLOOKUP(A1196,'Hospitalisation Details'!$A$1:$T$2344,9,0)</f>
        <v>28067</v>
      </c>
      <c r="D1196" s="26">
        <f>VLOOKUP(A1196,'Hospitalisation Details'!$A$1:$T$2344,10,0)</f>
        <v>46</v>
      </c>
      <c r="E1196" s="26">
        <f>VLOOKUP(A1196,'Hospitalisation Details'!$A$1:$T$2344,11,0)</f>
        <v>2</v>
      </c>
      <c r="F1196" s="28">
        <f>VLOOKUP(A1196,'Medical Examinations'!$A$1:$L$2336,2,0)</f>
        <v>48.07</v>
      </c>
      <c r="G1196" s="28">
        <f>VLOOKUP(A1196,'Medical Examinations'!$A$1:$L$2336,4,0)</f>
        <v>4.0599999999999996</v>
      </c>
      <c r="H1196" s="30" t="str">
        <f>VLOOKUP(A1196,'Medical Examinations'!$A$1:$L$2336,3,0)</f>
        <v>Obesity</v>
      </c>
      <c r="I1196" s="30" t="str">
        <f>VLOOKUP(A1196,'Medical Examinations'!$A$1:$L$2336,5,0)</f>
        <v>Normal</v>
      </c>
      <c r="J1196" s="27" t="str">
        <f>VLOOKUP(A1196,'Medical Examinations'!$A$1:$L$2336,6,0)</f>
        <v>yes</v>
      </c>
      <c r="K1196" s="27" t="str">
        <f>VLOOKUP(A1196,'Medical Examinations'!$A$1:$L$2336,7,0)</f>
        <v>No</v>
      </c>
      <c r="L1196" s="27">
        <f>VLOOKUP(A1196,'Medical Examinations'!$A$1:$L$2336,10,0)</f>
        <v>0</v>
      </c>
      <c r="M1196" s="27" t="str">
        <f>VLOOKUP(A1196,'Medical Examinations'!$A$1:$L$2336,12,0)</f>
        <v>No</v>
      </c>
      <c r="N1196" s="27" t="str">
        <f>VLOOKUP(A1196,'Medical Examinations'!$A$1:$L$2336,8,0)</f>
        <v>No</v>
      </c>
      <c r="O1196" s="29">
        <f>VLOOKUP(A1196,'Hospitalisation Details'!$A$1:$T$2344,12,0)</f>
        <v>9432.93</v>
      </c>
      <c r="P1196" s="29" t="str">
        <f>VLOOKUP(A1196,'Hospitalisation Details'!$A$1:$T$2344,15,0)</f>
        <v>tier - 2</v>
      </c>
      <c r="Q1196" s="29" t="str">
        <f>VLOOKUP(A1196,'Hospitalisation Details'!$A$1:$T$2344,18,0)</f>
        <v>tier - 1</v>
      </c>
      <c r="R1196" s="29" t="str">
        <f>VLOOKUP(A1196,'Hospitalisation Details'!$A$1:$T$2344,20,0)</f>
        <v>R1024</v>
      </c>
    </row>
    <row r="1197" spans="1:18">
      <c r="A1197" t="s">
        <v>1172</v>
      </c>
      <c r="B1197" s="22" t="str">
        <f>VLOOKUP(A1197,'Customer Names'!A1197:$E$2335,4,0)</f>
        <v>Christensen</v>
      </c>
      <c r="C1197" s="25">
        <f>VLOOKUP(A1197,'Hospitalisation Details'!$A$1:$T$2344,9,0)</f>
        <v>28063</v>
      </c>
      <c r="D1197" s="26">
        <f>VLOOKUP(A1197,'Hospitalisation Details'!$A$1:$T$2344,10,0)</f>
        <v>46</v>
      </c>
      <c r="E1197" s="26">
        <f>VLOOKUP(A1197,'Hospitalisation Details'!$A$1:$T$2344,11,0)</f>
        <v>3</v>
      </c>
      <c r="F1197" s="28">
        <f>VLOOKUP(A1197,'Medical Examinations'!$A$1:$L$2336,2,0)</f>
        <v>30.8</v>
      </c>
      <c r="G1197" s="28">
        <f>VLOOKUP(A1197,'Medical Examinations'!$A$1:$L$2336,4,0)</f>
        <v>5.23</v>
      </c>
      <c r="H1197" s="30" t="str">
        <f>VLOOKUP(A1197,'Medical Examinations'!$A$1:$L$2336,3,0)</f>
        <v>Obesity</v>
      </c>
      <c r="I1197" s="30" t="str">
        <f>VLOOKUP(A1197,'Medical Examinations'!$A$1:$L$2336,5,0)</f>
        <v>Normal</v>
      </c>
      <c r="J1197" s="27" t="str">
        <f>VLOOKUP(A1197,'Medical Examinations'!$A$1:$L$2336,6,0)</f>
        <v>yes</v>
      </c>
      <c r="K1197" s="27" t="str">
        <f>VLOOKUP(A1197,'Medical Examinations'!$A$1:$L$2336,7,0)</f>
        <v>No</v>
      </c>
      <c r="L1197" s="27">
        <f>VLOOKUP(A1197,'Medical Examinations'!$A$1:$L$2336,10,0)</f>
        <v>0</v>
      </c>
      <c r="M1197" s="27" t="str">
        <f>VLOOKUP(A1197,'Medical Examinations'!$A$1:$L$2336,12,0)</f>
        <v>No</v>
      </c>
      <c r="N1197" s="27" t="str">
        <f>VLOOKUP(A1197,'Medical Examinations'!$A$1:$L$2336,8,0)</f>
        <v>No</v>
      </c>
      <c r="O1197" s="29">
        <f>VLOOKUP(A1197,'Hospitalisation Details'!$A$1:$T$2344,12,0)</f>
        <v>9414.92</v>
      </c>
      <c r="P1197" s="29" t="str">
        <f>VLOOKUP(A1197,'Hospitalisation Details'!$A$1:$T$2344,15,0)</f>
        <v>tier - 2</v>
      </c>
      <c r="Q1197" s="29" t="str">
        <f>VLOOKUP(A1197,'Hospitalisation Details'!$A$1:$T$2344,18,0)</f>
        <v>tier - 2</v>
      </c>
      <c r="R1197" s="29" t="str">
        <f>VLOOKUP(A1197,'Hospitalisation Details'!$A$1:$T$2344,20,0)</f>
        <v>R1011</v>
      </c>
    </row>
    <row r="1198" spans="1:18">
      <c r="A1198" t="s">
        <v>1171</v>
      </c>
      <c r="B1198" s="22" t="str">
        <f>VLOOKUP(A1198,'Customer Names'!A1198:$E$2335,4,0)</f>
        <v>Hodge</v>
      </c>
      <c r="C1198" s="25">
        <f>VLOOKUP(A1198,'Hospitalisation Details'!$A$1:$T$2344,9,0)</f>
        <v>28050</v>
      </c>
      <c r="D1198" s="26">
        <f>VLOOKUP(A1198,'Hospitalisation Details'!$A$1:$T$2344,10,0)</f>
        <v>46</v>
      </c>
      <c r="E1198" s="26">
        <f>VLOOKUP(A1198,'Hospitalisation Details'!$A$1:$T$2344,11,0)</f>
        <v>2</v>
      </c>
      <c r="F1198" s="28">
        <f>VLOOKUP(A1198,'Medical Examinations'!$A$1:$L$2336,2,0)</f>
        <v>32.299999999999997</v>
      </c>
      <c r="G1198" s="28">
        <f>VLOOKUP(A1198,'Medical Examinations'!$A$1:$L$2336,4,0)</f>
        <v>5.05</v>
      </c>
      <c r="H1198" s="30" t="str">
        <f>VLOOKUP(A1198,'Medical Examinations'!$A$1:$L$2336,3,0)</f>
        <v>Obesity</v>
      </c>
      <c r="I1198" s="30" t="str">
        <f>VLOOKUP(A1198,'Medical Examinations'!$A$1:$L$2336,5,0)</f>
        <v>Normal</v>
      </c>
      <c r="J1198" s="27" t="str">
        <f>VLOOKUP(A1198,'Medical Examinations'!$A$1:$L$2336,6,0)</f>
        <v>yes</v>
      </c>
      <c r="K1198" s="27" t="str">
        <f>VLOOKUP(A1198,'Medical Examinations'!$A$1:$L$2336,7,0)</f>
        <v>No</v>
      </c>
      <c r="L1198" s="27">
        <f>VLOOKUP(A1198,'Medical Examinations'!$A$1:$L$2336,10,0)</f>
        <v>0</v>
      </c>
      <c r="M1198" s="27" t="str">
        <f>VLOOKUP(A1198,'Medical Examinations'!$A$1:$L$2336,12,0)</f>
        <v>No</v>
      </c>
      <c r="N1198" s="27" t="str">
        <f>VLOOKUP(A1198,'Medical Examinations'!$A$1:$L$2336,8,0)</f>
        <v>No</v>
      </c>
      <c r="O1198" s="29">
        <f>VLOOKUP(A1198,'Hospitalisation Details'!$A$1:$T$2344,12,0)</f>
        <v>9411.01</v>
      </c>
      <c r="P1198" s="29" t="str">
        <f>VLOOKUP(A1198,'Hospitalisation Details'!$A$1:$T$2344,15,0)</f>
        <v>tier - 2</v>
      </c>
      <c r="Q1198" s="29" t="str">
        <f>VLOOKUP(A1198,'Hospitalisation Details'!$A$1:$T$2344,18,0)</f>
        <v>tier - 3</v>
      </c>
      <c r="R1198" s="29" t="str">
        <f>VLOOKUP(A1198,'Hospitalisation Details'!$A$1:$T$2344,20,0)</f>
        <v>R1024</v>
      </c>
    </row>
    <row r="1199" spans="1:18">
      <c r="A1199" t="s">
        <v>1170</v>
      </c>
      <c r="B1199" s="22" t="str">
        <f>VLOOKUP(A1199,'Customer Names'!A1199:$E$2335,4,0)</f>
        <v>Rusterholz</v>
      </c>
      <c r="C1199" s="25">
        <f>VLOOKUP(A1199,'Hospitalisation Details'!$A$1:$T$2344,9,0)</f>
        <v>26226</v>
      </c>
      <c r="D1199" s="26">
        <f>VLOOKUP(A1199,'Hospitalisation Details'!$A$1:$T$2344,10,0)</f>
        <v>51</v>
      </c>
      <c r="E1199" s="26">
        <f>VLOOKUP(A1199,'Hospitalisation Details'!$A$1:$T$2344,11,0)</f>
        <v>1</v>
      </c>
      <c r="F1199" s="28">
        <f>VLOOKUP(A1199,'Medical Examinations'!$A$1:$L$2336,2,0)</f>
        <v>39.700000000000003</v>
      </c>
      <c r="G1199" s="28">
        <f>VLOOKUP(A1199,'Medical Examinations'!$A$1:$L$2336,4,0)</f>
        <v>7.34</v>
      </c>
      <c r="H1199" s="30" t="str">
        <f>VLOOKUP(A1199,'Medical Examinations'!$A$1:$L$2336,3,0)</f>
        <v>Obesity</v>
      </c>
      <c r="I1199" s="30" t="str">
        <f>VLOOKUP(A1199,'Medical Examinations'!$A$1:$L$2336,5,0)</f>
        <v>Diabetes</v>
      </c>
      <c r="J1199" s="27" t="str">
        <f>VLOOKUP(A1199,'Medical Examinations'!$A$1:$L$2336,6,0)</f>
        <v>No</v>
      </c>
      <c r="K1199" s="27" t="str">
        <f>VLOOKUP(A1199,'Medical Examinations'!$A$1:$L$2336,7,0)</f>
        <v>No</v>
      </c>
      <c r="L1199" s="27">
        <f>VLOOKUP(A1199,'Medical Examinations'!$A$1:$L$2336,10,0)</f>
        <v>0</v>
      </c>
      <c r="M1199" s="27" t="str">
        <f>VLOOKUP(A1199,'Medical Examinations'!$A$1:$L$2336,12,0)</f>
        <v>No</v>
      </c>
      <c r="N1199" s="27" t="str">
        <f>VLOOKUP(A1199,'Medical Examinations'!$A$1:$L$2336,8,0)</f>
        <v>No</v>
      </c>
      <c r="O1199" s="29">
        <f>VLOOKUP(A1199,'Hospitalisation Details'!$A$1:$T$2344,12,0)</f>
        <v>9391.35</v>
      </c>
      <c r="P1199" s="29" t="str">
        <f>VLOOKUP(A1199,'Hospitalisation Details'!$A$1:$T$2344,15,0)</f>
        <v>tier - 3</v>
      </c>
      <c r="Q1199" s="29" t="str">
        <f>VLOOKUP(A1199,'Hospitalisation Details'!$A$1:$T$2344,18,0)</f>
        <v>tier - 3</v>
      </c>
      <c r="R1199" s="29" t="str">
        <f>VLOOKUP(A1199,'Hospitalisation Details'!$A$1:$T$2344,20,0)</f>
        <v>R1011</v>
      </c>
    </row>
    <row r="1200" spans="1:18">
      <c r="A1200" t="s">
        <v>1169</v>
      </c>
      <c r="B1200" s="22" t="str">
        <f>VLOOKUP(A1200,'Customer Names'!A1200:$E$2335,4,0)</f>
        <v>Lafrance</v>
      </c>
      <c r="C1200" s="25">
        <f>VLOOKUP(A1200,'Hospitalisation Details'!$A$1:$T$2344,9,0)</f>
        <v>26296</v>
      </c>
      <c r="D1200" s="26">
        <f>VLOOKUP(A1200,'Hospitalisation Details'!$A$1:$T$2344,10,0)</f>
        <v>51</v>
      </c>
      <c r="E1200" s="26">
        <f>VLOOKUP(A1200,'Hospitalisation Details'!$A$1:$T$2344,11,0)</f>
        <v>1</v>
      </c>
      <c r="F1200" s="28">
        <f>VLOOKUP(A1200,'Medical Examinations'!$A$1:$L$2336,2,0)</f>
        <v>35.97</v>
      </c>
      <c r="G1200" s="28">
        <f>VLOOKUP(A1200,'Medical Examinations'!$A$1:$L$2336,4,0)</f>
        <v>8.1300000000000008</v>
      </c>
      <c r="H1200" s="30" t="str">
        <f>VLOOKUP(A1200,'Medical Examinations'!$A$1:$L$2336,3,0)</f>
        <v>Obesity</v>
      </c>
      <c r="I1200" s="30" t="str">
        <f>VLOOKUP(A1200,'Medical Examinations'!$A$1:$L$2336,5,0)</f>
        <v>Diabetes</v>
      </c>
      <c r="J1200" s="27" t="str">
        <f>VLOOKUP(A1200,'Medical Examinations'!$A$1:$L$2336,6,0)</f>
        <v>No</v>
      </c>
      <c r="K1200" s="27" t="str">
        <f>VLOOKUP(A1200,'Medical Examinations'!$A$1:$L$2336,7,0)</f>
        <v>No</v>
      </c>
      <c r="L1200" s="27">
        <f>VLOOKUP(A1200,'Medical Examinations'!$A$1:$L$2336,10,0)</f>
        <v>0</v>
      </c>
      <c r="M1200" s="27" t="str">
        <f>VLOOKUP(A1200,'Medical Examinations'!$A$1:$L$2336,12,0)</f>
        <v>No</v>
      </c>
      <c r="N1200" s="27" t="str">
        <f>VLOOKUP(A1200,'Medical Examinations'!$A$1:$L$2336,8,0)</f>
        <v>No</v>
      </c>
      <c r="O1200" s="29">
        <f>VLOOKUP(A1200,'Hospitalisation Details'!$A$1:$T$2344,12,0)</f>
        <v>9386.16</v>
      </c>
      <c r="P1200" s="29" t="str">
        <f>VLOOKUP(A1200,'Hospitalisation Details'!$A$1:$T$2344,15,0)</f>
        <v>tier - 3</v>
      </c>
      <c r="Q1200" s="29" t="str">
        <f>VLOOKUP(A1200,'Hospitalisation Details'!$A$1:$T$2344,18,0)</f>
        <v>tier - 2</v>
      </c>
      <c r="R1200" s="29" t="str">
        <f>VLOOKUP(A1200,'Hospitalisation Details'!$A$1:$T$2344,20,0)</f>
        <v>R1013</v>
      </c>
    </row>
    <row r="1201" spans="1:18">
      <c r="A1201" t="s">
        <v>1168</v>
      </c>
      <c r="B1201" s="22" t="str">
        <f>VLOOKUP(A1201,'Customer Names'!A1201:$E$2335,4,0)</f>
        <v>Hallis</v>
      </c>
      <c r="C1201" s="25">
        <f>VLOOKUP(A1201,'Hospitalisation Details'!$A$1:$T$2344,9,0)</f>
        <v>27730</v>
      </c>
      <c r="D1201" s="26">
        <f>VLOOKUP(A1201,'Hospitalisation Details'!$A$1:$T$2344,10,0)</f>
        <v>47</v>
      </c>
      <c r="E1201" s="26">
        <f>VLOOKUP(A1201,'Hospitalisation Details'!$A$1:$T$2344,11,0)</f>
        <v>1</v>
      </c>
      <c r="F1201" s="28">
        <f>VLOOKUP(A1201,'Medical Examinations'!$A$1:$L$2336,2,0)</f>
        <v>25.86</v>
      </c>
      <c r="G1201" s="28">
        <f>VLOOKUP(A1201,'Medical Examinations'!$A$1:$L$2336,4,0)</f>
        <v>6.68</v>
      </c>
      <c r="H1201" s="30" t="str">
        <f>VLOOKUP(A1201,'Medical Examinations'!$A$1:$L$2336,3,0)</f>
        <v>Overweight</v>
      </c>
      <c r="I1201" s="30" t="str">
        <f>VLOOKUP(A1201,'Medical Examinations'!$A$1:$L$2336,5,0)</f>
        <v>Diabetes</v>
      </c>
      <c r="J1201" s="27" t="str">
        <f>VLOOKUP(A1201,'Medical Examinations'!$A$1:$L$2336,6,0)</f>
        <v>yes</v>
      </c>
      <c r="K1201" s="27" t="str">
        <f>VLOOKUP(A1201,'Medical Examinations'!$A$1:$L$2336,7,0)</f>
        <v>No</v>
      </c>
      <c r="L1201" s="27">
        <f>VLOOKUP(A1201,'Medical Examinations'!$A$1:$L$2336,10,0)</f>
        <v>1</v>
      </c>
      <c r="M1201" s="27" t="str">
        <f>VLOOKUP(A1201,'Medical Examinations'!$A$1:$L$2336,12,0)</f>
        <v>No</v>
      </c>
      <c r="N1201" s="27" t="str">
        <f>VLOOKUP(A1201,'Medical Examinations'!$A$1:$L$2336,8,0)</f>
        <v>No</v>
      </c>
      <c r="O1201" s="29">
        <f>VLOOKUP(A1201,'Hospitalisation Details'!$A$1:$T$2344,12,0)</f>
        <v>9380.75</v>
      </c>
      <c r="P1201" s="29" t="str">
        <f>VLOOKUP(A1201,'Hospitalisation Details'!$A$1:$T$2344,15,0)</f>
        <v>tier - 2</v>
      </c>
      <c r="Q1201" s="29" t="str">
        <f>VLOOKUP(A1201,'Hospitalisation Details'!$A$1:$T$2344,18,0)</f>
        <v>tier - 2</v>
      </c>
      <c r="R1201" s="29" t="str">
        <f>VLOOKUP(A1201,'Hospitalisation Details'!$A$1:$T$2344,20,0)</f>
        <v>R1024</v>
      </c>
    </row>
    <row r="1202" spans="1:18">
      <c r="A1202" t="s">
        <v>1167</v>
      </c>
      <c r="B1202" s="22" t="str">
        <f>VLOOKUP(A1202,'Customer Names'!A1202:$E$2335,4,0)</f>
        <v>Marshall</v>
      </c>
      <c r="C1202" s="25">
        <f>VLOOKUP(A1202,'Hospitalisation Details'!$A$1:$T$2344,9,0)</f>
        <v>26263</v>
      </c>
      <c r="D1202" s="26">
        <f>VLOOKUP(A1202,'Hospitalisation Details'!$A$1:$T$2344,10,0)</f>
        <v>51</v>
      </c>
      <c r="E1202" s="26">
        <f>VLOOKUP(A1202,'Hospitalisation Details'!$A$1:$T$2344,11,0)</f>
        <v>1</v>
      </c>
      <c r="F1202" s="28">
        <f>VLOOKUP(A1202,'Medical Examinations'!$A$1:$L$2336,2,0)</f>
        <v>30.03</v>
      </c>
      <c r="G1202" s="28">
        <f>VLOOKUP(A1202,'Medical Examinations'!$A$1:$L$2336,4,0)</f>
        <v>11.51</v>
      </c>
      <c r="H1202" s="30" t="str">
        <f>VLOOKUP(A1202,'Medical Examinations'!$A$1:$L$2336,3,0)</f>
        <v>Obesity</v>
      </c>
      <c r="I1202" s="30" t="str">
        <f>VLOOKUP(A1202,'Medical Examinations'!$A$1:$L$2336,5,0)</f>
        <v>Diabetes</v>
      </c>
      <c r="J1202" s="27" t="str">
        <f>VLOOKUP(A1202,'Medical Examinations'!$A$1:$L$2336,6,0)</f>
        <v>No</v>
      </c>
      <c r="K1202" s="27" t="str">
        <f>VLOOKUP(A1202,'Medical Examinations'!$A$1:$L$2336,7,0)</f>
        <v>No</v>
      </c>
      <c r="L1202" s="27">
        <f>VLOOKUP(A1202,'Medical Examinations'!$A$1:$L$2336,10,0)</f>
        <v>0</v>
      </c>
      <c r="M1202" s="27" t="str">
        <f>VLOOKUP(A1202,'Medical Examinations'!$A$1:$L$2336,12,0)</f>
        <v>No</v>
      </c>
      <c r="N1202" s="27" t="str">
        <f>VLOOKUP(A1202,'Medical Examinations'!$A$1:$L$2336,8,0)</f>
        <v>No</v>
      </c>
      <c r="O1202" s="29">
        <f>VLOOKUP(A1202,'Hospitalisation Details'!$A$1:$T$2344,12,0)</f>
        <v>9377.9</v>
      </c>
      <c r="P1202" s="29" t="str">
        <f>VLOOKUP(A1202,'Hospitalisation Details'!$A$1:$T$2344,15,0)</f>
        <v>tier - 2</v>
      </c>
      <c r="Q1202" s="29" t="str">
        <f>VLOOKUP(A1202,'Hospitalisation Details'!$A$1:$T$2344,18,0)</f>
        <v>tier - 1</v>
      </c>
      <c r="R1202" s="29" t="str">
        <f>VLOOKUP(A1202,'Hospitalisation Details'!$A$1:$T$2344,20,0)</f>
        <v>R1013</v>
      </c>
    </row>
    <row r="1203" spans="1:18">
      <c r="A1203" t="s">
        <v>1166</v>
      </c>
      <c r="B1203" s="22" t="str">
        <f>VLOOKUP(A1203,'Customer Names'!A1203:$E$2335,4,0)</f>
        <v>Salowitz</v>
      </c>
      <c r="C1203" s="25">
        <f>VLOOKUP(A1203,'Hospitalisation Details'!$A$1:$T$2344,9,0)</f>
        <v>25531</v>
      </c>
      <c r="D1203" s="26">
        <f>VLOOKUP(A1203,'Hospitalisation Details'!$A$1:$T$2344,10,0)</f>
        <v>53</v>
      </c>
      <c r="E1203" s="26">
        <f>VLOOKUP(A1203,'Hospitalisation Details'!$A$1:$T$2344,11,0)</f>
        <v>0</v>
      </c>
      <c r="F1203" s="28">
        <f>VLOOKUP(A1203,'Medical Examinations'!$A$1:$L$2336,2,0)</f>
        <v>25.76</v>
      </c>
      <c r="G1203" s="28">
        <f>VLOOKUP(A1203,'Medical Examinations'!$A$1:$L$2336,4,0)</f>
        <v>6.02</v>
      </c>
      <c r="H1203" s="30" t="str">
        <f>VLOOKUP(A1203,'Medical Examinations'!$A$1:$L$2336,3,0)</f>
        <v>Overweight</v>
      </c>
      <c r="I1203" s="30" t="str">
        <f>VLOOKUP(A1203,'Medical Examinations'!$A$1:$L$2336,5,0)</f>
        <v>Pre-diabetes</v>
      </c>
      <c r="J1203" s="27" t="str">
        <f>VLOOKUP(A1203,'Medical Examinations'!$A$1:$L$2336,6,0)</f>
        <v>yes</v>
      </c>
      <c r="K1203" s="27" t="str">
        <f>VLOOKUP(A1203,'Medical Examinations'!$A$1:$L$2336,7,0)</f>
        <v>No</v>
      </c>
      <c r="L1203" s="27">
        <f>VLOOKUP(A1203,'Medical Examinations'!$A$1:$L$2336,10,0)</f>
        <v>1</v>
      </c>
      <c r="M1203" s="27" t="str">
        <f>VLOOKUP(A1203,'Medical Examinations'!$A$1:$L$2336,12,0)</f>
        <v>No</v>
      </c>
      <c r="N1203" s="27" t="str">
        <f>VLOOKUP(A1203,'Medical Examinations'!$A$1:$L$2336,8,0)</f>
        <v>Yes</v>
      </c>
      <c r="O1203" s="29">
        <f>VLOOKUP(A1203,'Hospitalisation Details'!$A$1:$T$2344,12,0)</f>
        <v>9377.4500000000007</v>
      </c>
      <c r="P1203" s="29" t="str">
        <f>VLOOKUP(A1203,'Hospitalisation Details'!$A$1:$T$2344,15,0)</f>
        <v>tier - 2</v>
      </c>
      <c r="Q1203" s="29" t="str">
        <f>VLOOKUP(A1203,'Hospitalisation Details'!$A$1:$T$2344,18,0)</f>
        <v>tier - 3</v>
      </c>
      <c r="R1203" s="29" t="str">
        <f>VLOOKUP(A1203,'Hospitalisation Details'!$A$1:$T$2344,20,0)</f>
        <v>R1013</v>
      </c>
    </row>
    <row r="1204" spans="1:18">
      <c r="A1204" t="s">
        <v>1165</v>
      </c>
      <c r="B1204" s="22" t="str">
        <f>VLOOKUP(A1204,'Customer Names'!A1204:$E$2335,4,0)</f>
        <v>Blake</v>
      </c>
      <c r="C1204" s="25">
        <f>VLOOKUP(A1204,'Hospitalisation Details'!$A$1:$T$2344,9,0)</f>
        <v>26214</v>
      </c>
      <c r="D1204" s="26">
        <f>VLOOKUP(A1204,'Hospitalisation Details'!$A$1:$T$2344,10,0)</f>
        <v>51</v>
      </c>
      <c r="E1204" s="26">
        <f>VLOOKUP(A1204,'Hospitalisation Details'!$A$1:$T$2344,11,0)</f>
        <v>0</v>
      </c>
      <c r="F1204" s="28">
        <f>VLOOKUP(A1204,'Medical Examinations'!$A$1:$L$2336,2,0)</f>
        <v>22.42</v>
      </c>
      <c r="G1204" s="28">
        <f>VLOOKUP(A1204,'Medical Examinations'!$A$1:$L$2336,4,0)</f>
        <v>7.96</v>
      </c>
      <c r="H1204" s="30" t="str">
        <f>VLOOKUP(A1204,'Medical Examinations'!$A$1:$L$2336,3,0)</f>
        <v>Normal weight</v>
      </c>
      <c r="I1204" s="30" t="str">
        <f>VLOOKUP(A1204,'Medical Examinations'!$A$1:$L$2336,5,0)</f>
        <v>Diabetes</v>
      </c>
      <c r="J1204" s="27" t="str">
        <f>VLOOKUP(A1204,'Medical Examinations'!$A$1:$L$2336,6,0)</f>
        <v>No</v>
      </c>
      <c r="K1204" s="27" t="str">
        <f>VLOOKUP(A1204,'Medical Examinations'!$A$1:$L$2336,7,0)</f>
        <v>No</v>
      </c>
      <c r="L1204" s="27">
        <f>VLOOKUP(A1204,'Medical Examinations'!$A$1:$L$2336,10,0)</f>
        <v>0</v>
      </c>
      <c r="M1204" s="27" t="str">
        <f>VLOOKUP(A1204,'Medical Examinations'!$A$1:$L$2336,12,0)</f>
        <v>No</v>
      </c>
      <c r="N1204" s="27" t="str">
        <f>VLOOKUP(A1204,'Medical Examinations'!$A$1:$L$2336,8,0)</f>
        <v>No</v>
      </c>
      <c r="O1204" s="29">
        <f>VLOOKUP(A1204,'Hospitalisation Details'!$A$1:$T$2344,12,0)</f>
        <v>9361.33</v>
      </c>
      <c r="P1204" s="29" t="str">
        <f>VLOOKUP(A1204,'Hospitalisation Details'!$A$1:$T$2344,15,0)</f>
        <v>tier - 3</v>
      </c>
      <c r="Q1204" s="29" t="str">
        <f>VLOOKUP(A1204,'Hospitalisation Details'!$A$1:$T$2344,18,0)</f>
        <v>tier - 1</v>
      </c>
      <c r="R1204" s="29" t="str">
        <f>VLOOKUP(A1204,'Hospitalisation Details'!$A$1:$T$2344,20,0)</f>
        <v>R1016</v>
      </c>
    </row>
    <row r="1205" spans="1:18">
      <c r="A1205" t="s">
        <v>1164</v>
      </c>
      <c r="B1205" s="22" t="str">
        <f>VLOOKUP(A1205,'Customer Names'!A1205:$E$2335,4,0)</f>
        <v>Langerak</v>
      </c>
      <c r="C1205" s="25">
        <f>VLOOKUP(A1205,'Hospitalisation Details'!$A$1:$T$2344,9,0)</f>
        <v>32325</v>
      </c>
      <c r="D1205" s="26">
        <f>VLOOKUP(A1205,'Hospitalisation Details'!$A$1:$T$2344,10,0)</f>
        <v>34</v>
      </c>
      <c r="E1205" s="26">
        <f>VLOOKUP(A1205,'Hospitalisation Details'!$A$1:$T$2344,11,0)</f>
        <v>3</v>
      </c>
      <c r="F1205" s="28">
        <f>VLOOKUP(A1205,'Medical Examinations'!$A$1:$L$2336,2,0)</f>
        <v>33.18</v>
      </c>
      <c r="G1205" s="28">
        <f>VLOOKUP(A1205,'Medical Examinations'!$A$1:$L$2336,4,0)</f>
        <v>6.01</v>
      </c>
      <c r="H1205" s="30" t="str">
        <f>VLOOKUP(A1205,'Medical Examinations'!$A$1:$L$2336,3,0)</f>
        <v>Obesity</v>
      </c>
      <c r="I1205" s="30" t="str">
        <f>VLOOKUP(A1205,'Medical Examinations'!$A$1:$L$2336,5,0)</f>
        <v>Pre-diabetes</v>
      </c>
      <c r="J1205" s="27" t="str">
        <f>VLOOKUP(A1205,'Medical Examinations'!$A$1:$L$2336,6,0)</f>
        <v>yes</v>
      </c>
      <c r="K1205" s="27" t="str">
        <f>VLOOKUP(A1205,'Medical Examinations'!$A$1:$L$2336,7,0)</f>
        <v>No</v>
      </c>
      <c r="L1205" s="27">
        <f>VLOOKUP(A1205,'Medical Examinations'!$A$1:$L$2336,10,0)</f>
        <v>1</v>
      </c>
      <c r="M1205" s="27" t="str">
        <f>VLOOKUP(A1205,'Medical Examinations'!$A$1:$L$2336,12,0)</f>
        <v>No</v>
      </c>
      <c r="N1205" s="27" t="str">
        <f>VLOOKUP(A1205,'Medical Examinations'!$A$1:$L$2336,8,0)</f>
        <v>No</v>
      </c>
      <c r="O1205" s="29">
        <f>VLOOKUP(A1205,'Hospitalisation Details'!$A$1:$T$2344,12,0)</f>
        <v>9344.2000000000007</v>
      </c>
      <c r="P1205" s="29" t="str">
        <f>VLOOKUP(A1205,'Hospitalisation Details'!$A$1:$T$2344,15,0)</f>
        <v>tier - 2</v>
      </c>
      <c r="Q1205" s="29" t="str">
        <f>VLOOKUP(A1205,'Hospitalisation Details'!$A$1:$T$2344,18,0)</f>
        <v>tier - 1</v>
      </c>
      <c r="R1205" s="29" t="str">
        <f>VLOOKUP(A1205,'Hospitalisation Details'!$A$1:$T$2344,20,0)</f>
        <v>R1021</v>
      </c>
    </row>
    <row r="1206" spans="1:18">
      <c r="A1206" t="s">
        <v>1163</v>
      </c>
      <c r="B1206" s="22" t="str">
        <f>VLOOKUP(A1206,'Customer Names'!A1206:$E$2335,4,0)</f>
        <v>Bonilla</v>
      </c>
      <c r="C1206" s="25">
        <f>VLOOKUP(A1206,'Hospitalisation Details'!$A$1:$T$2344,9,0)</f>
        <v>35350</v>
      </c>
      <c r="D1206" s="26">
        <f>VLOOKUP(A1206,'Hospitalisation Details'!$A$1:$T$2344,10,0)</f>
        <v>26</v>
      </c>
      <c r="E1206" s="26">
        <f>VLOOKUP(A1206,'Hospitalisation Details'!$A$1:$T$2344,11,0)</f>
        <v>0</v>
      </c>
      <c r="F1206" s="28">
        <f>VLOOKUP(A1206,'Medical Examinations'!$A$1:$L$2336,2,0)</f>
        <v>43.04</v>
      </c>
      <c r="G1206" s="28">
        <f>VLOOKUP(A1206,'Medical Examinations'!$A$1:$L$2336,4,0)</f>
        <v>5.9</v>
      </c>
      <c r="H1206" s="30" t="str">
        <f>VLOOKUP(A1206,'Medical Examinations'!$A$1:$L$2336,3,0)</f>
        <v>Obesity</v>
      </c>
      <c r="I1206" s="30" t="str">
        <f>VLOOKUP(A1206,'Medical Examinations'!$A$1:$L$2336,5,0)</f>
        <v>Pre-diabetes</v>
      </c>
      <c r="J1206" s="27" t="str">
        <f>VLOOKUP(A1206,'Medical Examinations'!$A$1:$L$2336,6,0)</f>
        <v>yes</v>
      </c>
      <c r="K1206" s="27" t="str">
        <f>VLOOKUP(A1206,'Medical Examinations'!$A$1:$L$2336,7,0)</f>
        <v>No</v>
      </c>
      <c r="L1206" s="27">
        <f>VLOOKUP(A1206,'Medical Examinations'!$A$1:$L$2336,10,0)</f>
        <v>0</v>
      </c>
      <c r="M1206" s="27" t="str">
        <f>VLOOKUP(A1206,'Medical Examinations'!$A$1:$L$2336,12,0)</f>
        <v>No</v>
      </c>
      <c r="N1206" s="27" t="str">
        <f>VLOOKUP(A1206,'Medical Examinations'!$A$1:$L$2336,8,0)</f>
        <v>No</v>
      </c>
      <c r="O1206" s="29">
        <f>VLOOKUP(A1206,'Hospitalisation Details'!$A$1:$T$2344,12,0)</f>
        <v>9338.61</v>
      </c>
      <c r="P1206" s="29" t="str">
        <f>VLOOKUP(A1206,'Hospitalisation Details'!$A$1:$T$2344,15,0)</f>
        <v>tier - 2</v>
      </c>
      <c r="Q1206" s="29" t="str">
        <f>VLOOKUP(A1206,'Hospitalisation Details'!$A$1:$T$2344,18,0)</f>
        <v>tier - 1</v>
      </c>
      <c r="R1206" s="29" t="str">
        <f>VLOOKUP(A1206,'Hospitalisation Details'!$A$1:$T$2344,20,0)</f>
        <v>R1026</v>
      </c>
    </row>
    <row r="1207" spans="1:18">
      <c r="A1207" t="s">
        <v>1162</v>
      </c>
      <c r="B1207" s="22" t="str">
        <f>VLOOKUP(A1207,'Customer Names'!A1207:$E$2335,4,0)</f>
        <v>Ciabattoni</v>
      </c>
      <c r="C1207" s="25">
        <f>VLOOKUP(A1207,'Hospitalisation Details'!$A$1:$T$2344,9,0)</f>
        <v>32333</v>
      </c>
      <c r="D1207" s="26">
        <f>VLOOKUP(A1207,'Hospitalisation Details'!$A$1:$T$2344,10,0)</f>
        <v>34</v>
      </c>
      <c r="E1207" s="26">
        <f>VLOOKUP(A1207,'Hospitalisation Details'!$A$1:$T$2344,11,0)</f>
        <v>3</v>
      </c>
      <c r="F1207" s="28">
        <f>VLOOKUP(A1207,'Medical Examinations'!$A$1:$L$2336,2,0)</f>
        <v>34.15</v>
      </c>
      <c r="G1207" s="28">
        <f>VLOOKUP(A1207,'Medical Examinations'!$A$1:$L$2336,4,0)</f>
        <v>4.49</v>
      </c>
      <c r="H1207" s="30" t="str">
        <f>VLOOKUP(A1207,'Medical Examinations'!$A$1:$L$2336,3,0)</f>
        <v>Obesity</v>
      </c>
      <c r="I1207" s="30" t="str">
        <f>VLOOKUP(A1207,'Medical Examinations'!$A$1:$L$2336,5,0)</f>
        <v>Normal</v>
      </c>
      <c r="J1207" s="27" t="str">
        <f>VLOOKUP(A1207,'Medical Examinations'!$A$1:$L$2336,6,0)</f>
        <v>yes</v>
      </c>
      <c r="K1207" s="27" t="str">
        <f>VLOOKUP(A1207,'Medical Examinations'!$A$1:$L$2336,7,0)</f>
        <v>No</v>
      </c>
      <c r="L1207" s="27">
        <f>VLOOKUP(A1207,'Medical Examinations'!$A$1:$L$2336,10,0)</f>
        <v>1</v>
      </c>
      <c r="M1207" s="27" t="str">
        <f>VLOOKUP(A1207,'Medical Examinations'!$A$1:$L$2336,12,0)</f>
        <v>No</v>
      </c>
      <c r="N1207" s="27" t="str">
        <f>VLOOKUP(A1207,'Medical Examinations'!$A$1:$L$2336,8,0)</f>
        <v>No</v>
      </c>
      <c r="O1207" s="29">
        <f>VLOOKUP(A1207,'Hospitalisation Details'!$A$1:$T$2344,12,0)</f>
        <v>9320.26</v>
      </c>
      <c r="P1207" s="29" t="str">
        <f>VLOOKUP(A1207,'Hospitalisation Details'!$A$1:$T$2344,15,0)</f>
        <v>tier - 2</v>
      </c>
      <c r="Q1207" s="29" t="str">
        <f>VLOOKUP(A1207,'Hospitalisation Details'!$A$1:$T$2344,18,0)</f>
        <v>tier - 1</v>
      </c>
      <c r="R1207" s="29" t="str">
        <f>VLOOKUP(A1207,'Hospitalisation Details'!$A$1:$T$2344,20,0)</f>
        <v>R1012</v>
      </c>
    </row>
    <row r="1208" spans="1:18">
      <c r="A1208" t="s">
        <v>1161</v>
      </c>
      <c r="B1208" s="22" t="str">
        <f>VLOOKUP(A1208,'Customer Names'!A1208:$E$2335,4,0)</f>
        <v>Escanero Palmer</v>
      </c>
      <c r="C1208" s="25">
        <f>VLOOKUP(A1208,'Hospitalisation Details'!$A$1:$T$2344,9,0)</f>
        <v>28410</v>
      </c>
      <c r="D1208" s="26">
        <f>VLOOKUP(A1208,'Hospitalisation Details'!$A$1:$T$2344,10,0)</f>
        <v>45</v>
      </c>
      <c r="E1208" s="26">
        <f>VLOOKUP(A1208,'Hospitalisation Details'!$A$1:$T$2344,11,0)</f>
        <v>2</v>
      </c>
      <c r="F1208" s="28">
        <f>VLOOKUP(A1208,'Medical Examinations'!$A$1:$L$2336,2,0)</f>
        <v>25.78</v>
      </c>
      <c r="G1208" s="28">
        <f>VLOOKUP(A1208,'Medical Examinations'!$A$1:$L$2336,4,0)</f>
        <v>6.25</v>
      </c>
      <c r="H1208" s="30" t="str">
        <f>VLOOKUP(A1208,'Medical Examinations'!$A$1:$L$2336,3,0)</f>
        <v>Overweight</v>
      </c>
      <c r="I1208" s="30" t="str">
        <f>VLOOKUP(A1208,'Medical Examinations'!$A$1:$L$2336,5,0)</f>
        <v>Pre-diabetes</v>
      </c>
      <c r="J1208" s="27" t="str">
        <f>VLOOKUP(A1208,'Medical Examinations'!$A$1:$L$2336,6,0)</f>
        <v>No</v>
      </c>
      <c r="K1208" s="27" t="str">
        <f>VLOOKUP(A1208,'Medical Examinations'!$A$1:$L$2336,7,0)</f>
        <v>No</v>
      </c>
      <c r="L1208" s="27">
        <f>VLOOKUP(A1208,'Medical Examinations'!$A$1:$L$2336,10,0)</f>
        <v>0</v>
      </c>
      <c r="M1208" s="27" t="str">
        <f>VLOOKUP(A1208,'Medical Examinations'!$A$1:$L$2336,12,0)</f>
        <v>No</v>
      </c>
      <c r="N1208" s="27" t="str">
        <f>VLOOKUP(A1208,'Medical Examinations'!$A$1:$L$2336,8,0)</f>
        <v>No</v>
      </c>
      <c r="O1208" s="29">
        <f>VLOOKUP(A1208,'Hospitalisation Details'!$A$1:$T$2344,12,0)</f>
        <v>9315.41</v>
      </c>
      <c r="P1208" s="29" t="str">
        <f>VLOOKUP(A1208,'Hospitalisation Details'!$A$1:$T$2344,15,0)</f>
        <v>tier - 2</v>
      </c>
      <c r="Q1208" s="29" t="str">
        <f>VLOOKUP(A1208,'Hospitalisation Details'!$A$1:$T$2344,18,0)</f>
        <v>tier - 1</v>
      </c>
      <c r="R1208" s="29" t="str">
        <f>VLOOKUP(A1208,'Hospitalisation Details'!$A$1:$T$2344,20,0)</f>
        <v>R1024</v>
      </c>
    </row>
    <row r="1209" spans="1:18">
      <c r="A1209" t="s">
        <v>1160</v>
      </c>
      <c r="B1209" s="22" t="str">
        <f>VLOOKUP(A1209,'Customer Names'!A1209:$E$2335,4,0)</f>
        <v>Lowe</v>
      </c>
      <c r="C1209" s="25">
        <f>VLOOKUP(A1209,'Hospitalisation Details'!$A$1:$T$2344,9,0)</f>
        <v>23170</v>
      </c>
      <c r="D1209" s="26">
        <f>VLOOKUP(A1209,'Hospitalisation Details'!$A$1:$T$2344,10,0)</f>
        <v>60</v>
      </c>
      <c r="E1209" s="26">
        <f>VLOOKUP(A1209,'Hospitalisation Details'!$A$1:$T$2344,11,0)</f>
        <v>0</v>
      </c>
      <c r="F1209" s="28">
        <f>VLOOKUP(A1209,'Medical Examinations'!$A$1:$L$2336,2,0)</f>
        <v>21.02</v>
      </c>
      <c r="G1209" s="28">
        <f>VLOOKUP(A1209,'Medical Examinations'!$A$1:$L$2336,4,0)</f>
        <v>9.6199999999999992</v>
      </c>
      <c r="H1209" s="30" t="str">
        <f>VLOOKUP(A1209,'Medical Examinations'!$A$1:$L$2336,3,0)</f>
        <v>Normal weight</v>
      </c>
      <c r="I1209" s="30" t="str">
        <f>VLOOKUP(A1209,'Medical Examinations'!$A$1:$L$2336,5,0)</f>
        <v>Diabetes</v>
      </c>
      <c r="J1209" s="27" t="str">
        <f>VLOOKUP(A1209,'Medical Examinations'!$A$1:$L$2336,6,0)</f>
        <v>yes</v>
      </c>
      <c r="K1209" s="27" t="str">
        <f>VLOOKUP(A1209,'Medical Examinations'!$A$1:$L$2336,7,0)</f>
        <v>No</v>
      </c>
      <c r="L1209" s="27">
        <f>VLOOKUP(A1209,'Medical Examinations'!$A$1:$L$2336,10,0)</f>
        <v>1</v>
      </c>
      <c r="M1209" s="27" t="str">
        <f>VLOOKUP(A1209,'Medical Examinations'!$A$1:$L$2336,12,0)</f>
        <v>No</v>
      </c>
      <c r="N1209" s="27" t="str">
        <f>VLOOKUP(A1209,'Medical Examinations'!$A$1:$L$2336,8,0)</f>
        <v>Yes</v>
      </c>
      <c r="O1209" s="29">
        <f>VLOOKUP(A1209,'Hospitalisation Details'!$A$1:$T$2344,12,0)</f>
        <v>9310.81</v>
      </c>
      <c r="P1209" s="29" t="str">
        <f>VLOOKUP(A1209,'Hospitalisation Details'!$A$1:$T$2344,15,0)</f>
        <v>tier - 3</v>
      </c>
      <c r="Q1209" s="29" t="str">
        <f>VLOOKUP(A1209,'Hospitalisation Details'!$A$1:$T$2344,18,0)</f>
        <v>tier - 1</v>
      </c>
      <c r="R1209" s="29" t="str">
        <f>VLOOKUP(A1209,'Hospitalisation Details'!$A$1:$T$2344,20,0)</f>
        <v>R1013</v>
      </c>
    </row>
    <row r="1210" spans="1:18">
      <c r="A1210" t="s">
        <v>1159</v>
      </c>
      <c r="B1210" s="22" t="str">
        <f>VLOOKUP(A1210,'Customer Names'!A1210:$E$2335,4,0)</f>
        <v>Osmark</v>
      </c>
      <c r="C1210" s="25">
        <f>VLOOKUP(A1210,'Hospitalisation Details'!$A$1:$T$2344,9,0)</f>
        <v>26953</v>
      </c>
      <c r="D1210" s="26">
        <f>VLOOKUP(A1210,'Hospitalisation Details'!$A$1:$T$2344,10,0)</f>
        <v>49</v>
      </c>
      <c r="E1210" s="26">
        <f>VLOOKUP(A1210,'Hospitalisation Details'!$A$1:$T$2344,11,0)</f>
        <v>2</v>
      </c>
      <c r="F1210" s="28">
        <f>VLOOKUP(A1210,'Medical Examinations'!$A$1:$L$2336,2,0)</f>
        <v>37.51</v>
      </c>
      <c r="G1210" s="28">
        <f>VLOOKUP(A1210,'Medical Examinations'!$A$1:$L$2336,4,0)</f>
        <v>11.06</v>
      </c>
      <c r="H1210" s="30" t="str">
        <f>VLOOKUP(A1210,'Medical Examinations'!$A$1:$L$2336,3,0)</f>
        <v>Obesity</v>
      </c>
      <c r="I1210" s="30" t="str">
        <f>VLOOKUP(A1210,'Medical Examinations'!$A$1:$L$2336,5,0)</f>
        <v>Diabetes</v>
      </c>
      <c r="J1210" s="27" t="str">
        <f>VLOOKUP(A1210,'Medical Examinations'!$A$1:$L$2336,6,0)</f>
        <v>No</v>
      </c>
      <c r="K1210" s="27" t="str">
        <f>VLOOKUP(A1210,'Medical Examinations'!$A$1:$L$2336,7,0)</f>
        <v>No</v>
      </c>
      <c r="L1210" s="27">
        <f>VLOOKUP(A1210,'Medical Examinations'!$A$1:$L$2336,10,0)</f>
        <v>2</v>
      </c>
      <c r="M1210" s="27" t="str">
        <f>VLOOKUP(A1210,'Medical Examinations'!$A$1:$L$2336,12,0)</f>
        <v>No</v>
      </c>
      <c r="N1210" s="27" t="str">
        <f>VLOOKUP(A1210,'Medical Examinations'!$A$1:$L$2336,8,0)</f>
        <v>No</v>
      </c>
      <c r="O1210" s="29">
        <f>VLOOKUP(A1210,'Hospitalisation Details'!$A$1:$T$2344,12,0)</f>
        <v>9304.7000000000007</v>
      </c>
      <c r="P1210" s="29" t="str">
        <f>VLOOKUP(A1210,'Hospitalisation Details'!$A$1:$T$2344,15,0)</f>
        <v>tier - 3</v>
      </c>
      <c r="Q1210" s="29" t="str">
        <f>VLOOKUP(A1210,'Hospitalisation Details'!$A$1:$T$2344,18,0)</f>
        <v>tier - 3</v>
      </c>
      <c r="R1210" s="29" t="str">
        <f>VLOOKUP(A1210,'Hospitalisation Details'!$A$1:$T$2344,20,0)</f>
        <v>R1013</v>
      </c>
    </row>
    <row r="1211" spans="1:18">
      <c r="A1211" t="s">
        <v>1158</v>
      </c>
      <c r="B1211" s="22" t="str">
        <f>VLOOKUP(A1211,'Customer Names'!A1211:$E$2335,4,0)</f>
        <v>Lawson</v>
      </c>
      <c r="C1211" s="25">
        <f>VLOOKUP(A1211,'Hospitalisation Details'!$A$1:$T$2344,9,0)</f>
        <v>28067</v>
      </c>
      <c r="D1211" s="26">
        <f>VLOOKUP(A1211,'Hospitalisation Details'!$A$1:$T$2344,10,0)</f>
        <v>46</v>
      </c>
      <c r="E1211" s="26">
        <f>VLOOKUP(A1211,'Hospitalisation Details'!$A$1:$T$2344,11,0)</f>
        <v>3</v>
      </c>
      <c r="F1211" s="28">
        <f>VLOOKUP(A1211,'Medical Examinations'!$A$1:$L$2336,2,0)</f>
        <v>25.745000000000001</v>
      </c>
      <c r="G1211" s="28">
        <f>VLOOKUP(A1211,'Medical Examinations'!$A$1:$L$2336,4,0)</f>
        <v>6.11</v>
      </c>
      <c r="H1211" s="30" t="str">
        <f>VLOOKUP(A1211,'Medical Examinations'!$A$1:$L$2336,3,0)</f>
        <v>Overweight</v>
      </c>
      <c r="I1211" s="30" t="str">
        <f>VLOOKUP(A1211,'Medical Examinations'!$A$1:$L$2336,5,0)</f>
        <v>Pre-diabetes</v>
      </c>
      <c r="J1211" s="27" t="str">
        <f>VLOOKUP(A1211,'Medical Examinations'!$A$1:$L$2336,6,0)</f>
        <v>yes</v>
      </c>
      <c r="K1211" s="27" t="str">
        <f>VLOOKUP(A1211,'Medical Examinations'!$A$1:$L$2336,7,0)</f>
        <v>No</v>
      </c>
      <c r="L1211" s="27">
        <f>VLOOKUP(A1211,'Medical Examinations'!$A$1:$L$2336,10,0)</f>
        <v>0</v>
      </c>
      <c r="M1211" s="27" t="str">
        <f>VLOOKUP(A1211,'Medical Examinations'!$A$1:$L$2336,12,0)</f>
        <v>No</v>
      </c>
      <c r="N1211" s="27" t="str">
        <f>VLOOKUP(A1211,'Medical Examinations'!$A$1:$L$2336,8,0)</f>
        <v>No</v>
      </c>
      <c r="O1211" s="29">
        <f>VLOOKUP(A1211,'Hospitalisation Details'!$A$1:$T$2344,12,0)</f>
        <v>9301.89</v>
      </c>
      <c r="P1211" s="29" t="str">
        <f>VLOOKUP(A1211,'Hospitalisation Details'!$A$1:$T$2344,15,0)</f>
        <v>tier - 2</v>
      </c>
      <c r="Q1211" s="29" t="str">
        <f>VLOOKUP(A1211,'Hospitalisation Details'!$A$1:$T$2344,18,0)</f>
        <v>tier - 1</v>
      </c>
      <c r="R1211" s="29" t="str">
        <f>VLOOKUP(A1211,'Hospitalisation Details'!$A$1:$T$2344,20,0)</f>
        <v>R1012</v>
      </c>
    </row>
    <row r="1212" spans="1:18">
      <c r="A1212" t="s">
        <v>1157</v>
      </c>
      <c r="B1212" s="22" t="str">
        <f>VLOOKUP(A1212,'Customer Names'!A1212:$E$2335,4,0)</f>
        <v>Warwick</v>
      </c>
      <c r="C1212" s="25">
        <f>VLOOKUP(A1212,'Hospitalisation Details'!$A$1:$T$2344,9,0)</f>
        <v>26925</v>
      </c>
      <c r="D1212" s="26">
        <f>VLOOKUP(A1212,'Hospitalisation Details'!$A$1:$T$2344,10,0)</f>
        <v>49</v>
      </c>
      <c r="E1212" s="26">
        <f>VLOOKUP(A1212,'Hospitalisation Details'!$A$1:$T$2344,11,0)</f>
        <v>1</v>
      </c>
      <c r="F1212" s="28">
        <f>VLOOKUP(A1212,'Medical Examinations'!$A$1:$L$2336,2,0)</f>
        <v>31.35</v>
      </c>
      <c r="G1212" s="28">
        <f>VLOOKUP(A1212,'Medical Examinations'!$A$1:$L$2336,4,0)</f>
        <v>11.49</v>
      </c>
      <c r="H1212" s="30" t="str">
        <f>VLOOKUP(A1212,'Medical Examinations'!$A$1:$L$2336,3,0)</f>
        <v>Obesity</v>
      </c>
      <c r="I1212" s="30" t="str">
        <f>VLOOKUP(A1212,'Medical Examinations'!$A$1:$L$2336,5,0)</f>
        <v>Diabetes</v>
      </c>
      <c r="J1212" s="27" t="str">
        <f>VLOOKUP(A1212,'Medical Examinations'!$A$1:$L$2336,6,0)</f>
        <v>No</v>
      </c>
      <c r="K1212" s="27" t="str">
        <f>VLOOKUP(A1212,'Medical Examinations'!$A$1:$L$2336,7,0)</f>
        <v>No</v>
      </c>
      <c r="L1212" s="27">
        <f>VLOOKUP(A1212,'Medical Examinations'!$A$1:$L$2336,10,0)</f>
        <v>2</v>
      </c>
      <c r="M1212" s="27" t="str">
        <f>VLOOKUP(A1212,'Medical Examinations'!$A$1:$L$2336,12,0)</f>
        <v>No</v>
      </c>
      <c r="N1212" s="27" t="str">
        <f>VLOOKUP(A1212,'Medical Examinations'!$A$1:$L$2336,8,0)</f>
        <v>No</v>
      </c>
      <c r="O1212" s="29">
        <f>VLOOKUP(A1212,'Hospitalisation Details'!$A$1:$T$2344,12,0)</f>
        <v>9290.14</v>
      </c>
      <c r="P1212" s="29" t="str">
        <f>VLOOKUP(A1212,'Hospitalisation Details'!$A$1:$T$2344,15,0)</f>
        <v>tier - 3</v>
      </c>
      <c r="Q1212" s="29" t="str">
        <f>VLOOKUP(A1212,'Hospitalisation Details'!$A$1:$T$2344,18,0)</f>
        <v>tier - 3</v>
      </c>
      <c r="R1212" s="29" t="str">
        <f>VLOOKUP(A1212,'Hospitalisation Details'!$A$1:$T$2344,20,0)</f>
        <v>R1016</v>
      </c>
    </row>
    <row r="1213" spans="1:18">
      <c r="A1213" t="s">
        <v>1156</v>
      </c>
      <c r="B1213" s="22" t="str">
        <f>VLOOKUP(A1213,'Customer Names'!A1213:$E$2335,4,0)</f>
        <v>Magnuson</v>
      </c>
      <c r="C1213" s="25">
        <f>VLOOKUP(A1213,'Hospitalisation Details'!$A$1:$T$2344,9,0)</f>
        <v>26953</v>
      </c>
      <c r="D1213" s="26">
        <f>VLOOKUP(A1213,'Hospitalisation Details'!$A$1:$T$2344,10,0)</f>
        <v>49</v>
      </c>
      <c r="E1213" s="26">
        <f>VLOOKUP(A1213,'Hospitalisation Details'!$A$1:$T$2344,11,0)</f>
        <v>1</v>
      </c>
      <c r="F1213" s="28">
        <f>VLOOKUP(A1213,'Medical Examinations'!$A$1:$L$2336,2,0)</f>
        <v>29.83</v>
      </c>
      <c r="G1213" s="28">
        <f>VLOOKUP(A1213,'Medical Examinations'!$A$1:$L$2336,4,0)</f>
        <v>8.68</v>
      </c>
      <c r="H1213" s="30" t="str">
        <f>VLOOKUP(A1213,'Medical Examinations'!$A$1:$L$2336,3,0)</f>
        <v>Overweight</v>
      </c>
      <c r="I1213" s="30" t="str">
        <f>VLOOKUP(A1213,'Medical Examinations'!$A$1:$L$2336,5,0)</f>
        <v>Diabetes</v>
      </c>
      <c r="J1213" s="27" t="str">
        <f>VLOOKUP(A1213,'Medical Examinations'!$A$1:$L$2336,6,0)</f>
        <v>No</v>
      </c>
      <c r="K1213" s="27" t="str">
        <f>VLOOKUP(A1213,'Medical Examinations'!$A$1:$L$2336,7,0)</f>
        <v>No</v>
      </c>
      <c r="L1213" s="27">
        <f>VLOOKUP(A1213,'Medical Examinations'!$A$1:$L$2336,10,0)</f>
        <v>2</v>
      </c>
      <c r="M1213" s="27" t="str">
        <f>VLOOKUP(A1213,'Medical Examinations'!$A$1:$L$2336,12,0)</f>
        <v>No</v>
      </c>
      <c r="N1213" s="27" t="str">
        <f>VLOOKUP(A1213,'Medical Examinations'!$A$1:$L$2336,8,0)</f>
        <v>No</v>
      </c>
      <c r="O1213" s="29">
        <f>VLOOKUP(A1213,'Hospitalisation Details'!$A$1:$T$2344,12,0)</f>
        <v>9288.0300000000007</v>
      </c>
      <c r="P1213" s="29" t="str">
        <f>VLOOKUP(A1213,'Hospitalisation Details'!$A$1:$T$2344,15,0)</f>
        <v>tier - 2</v>
      </c>
      <c r="Q1213" s="29" t="str">
        <f>VLOOKUP(A1213,'Hospitalisation Details'!$A$1:$T$2344,18,0)</f>
        <v>tier - 3</v>
      </c>
      <c r="R1213" s="29" t="str">
        <f>VLOOKUP(A1213,'Hospitalisation Details'!$A$1:$T$2344,20,0)</f>
        <v>R1018</v>
      </c>
    </row>
    <row r="1214" spans="1:18">
      <c r="A1214" t="s">
        <v>1155</v>
      </c>
      <c r="B1214" s="22" t="str">
        <f>VLOOKUP(A1214,'Customer Names'!A1214:$E$2335,4,0)</f>
        <v>Marsh</v>
      </c>
      <c r="C1214" s="25">
        <f>VLOOKUP(A1214,'Hospitalisation Details'!$A$1:$T$2344,9,0)</f>
        <v>25533</v>
      </c>
      <c r="D1214" s="26">
        <f>VLOOKUP(A1214,'Hospitalisation Details'!$A$1:$T$2344,10,0)</f>
        <v>53</v>
      </c>
      <c r="E1214" s="26">
        <f>VLOOKUP(A1214,'Hospitalisation Details'!$A$1:$T$2344,11,0)</f>
        <v>0</v>
      </c>
      <c r="F1214" s="28">
        <f>VLOOKUP(A1214,'Medical Examinations'!$A$1:$L$2336,2,0)</f>
        <v>25.49</v>
      </c>
      <c r="G1214" s="28">
        <f>VLOOKUP(A1214,'Medical Examinations'!$A$1:$L$2336,4,0)</f>
        <v>5.68</v>
      </c>
      <c r="H1214" s="30" t="str">
        <f>VLOOKUP(A1214,'Medical Examinations'!$A$1:$L$2336,3,0)</f>
        <v>Overweight</v>
      </c>
      <c r="I1214" s="30" t="str">
        <f>VLOOKUP(A1214,'Medical Examinations'!$A$1:$L$2336,5,0)</f>
        <v>Normal</v>
      </c>
      <c r="J1214" s="27" t="str">
        <f>VLOOKUP(A1214,'Medical Examinations'!$A$1:$L$2336,6,0)</f>
        <v>yes</v>
      </c>
      <c r="K1214" s="27" t="str">
        <f>VLOOKUP(A1214,'Medical Examinations'!$A$1:$L$2336,7,0)</f>
        <v>No</v>
      </c>
      <c r="L1214" s="27">
        <f>VLOOKUP(A1214,'Medical Examinations'!$A$1:$L$2336,10,0)</f>
        <v>1</v>
      </c>
      <c r="M1214" s="27" t="str">
        <f>VLOOKUP(A1214,'Medical Examinations'!$A$1:$L$2336,12,0)</f>
        <v>No</v>
      </c>
      <c r="N1214" s="27" t="str">
        <f>VLOOKUP(A1214,'Medical Examinations'!$A$1:$L$2336,8,0)</f>
        <v>Yes</v>
      </c>
      <c r="O1214" s="29">
        <f>VLOOKUP(A1214,'Hospitalisation Details'!$A$1:$T$2344,12,0)</f>
        <v>9285.8700000000008</v>
      </c>
      <c r="P1214" s="29" t="str">
        <f>VLOOKUP(A1214,'Hospitalisation Details'!$A$1:$T$2344,15,0)</f>
        <v>tier - 2</v>
      </c>
      <c r="Q1214" s="29" t="str">
        <f>VLOOKUP(A1214,'Hospitalisation Details'!$A$1:$T$2344,18,0)</f>
        <v>tier - 3</v>
      </c>
      <c r="R1214" s="29" t="str">
        <f>VLOOKUP(A1214,'Hospitalisation Details'!$A$1:$T$2344,20,0)</f>
        <v>R1013</v>
      </c>
    </row>
    <row r="1215" spans="1:18">
      <c r="A1215" t="s">
        <v>1154</v>
      </c>
      <c r="B1215" s="22" t="str">
        <f>VLOOKUP(A1215,'Customer Names'!A1215:$E$2335,4,0)</f>
        <v>Kari</v>
      </c>
      <c r="C1215" s="25">
        <f>VLOOKUP(A1215,'Hospitalisation Details'!$A$1:$T$2344,9,0)</f>
        <v>26116</v>
      </c>
      <c r="D1215" s="26">
        <f>VLOOKUP(A1215,'Hospitalisation Details'!$A$1:$T$2344,10,0)</f>
        <v>51</v>
      </c>
      <c r="E1215" s="26">
        <f>VLOOKUP(A1215,'Hospitalisation Details'!$A$1:$T$2344,11,0)</f>
        <v>0</v>
      </c>
      <c r="F1215" s="28">
        <f>VLOOKUP(A1215,'Medical Examinations'!$A$1:$L$2336,2,0)</f>
        <v>34.1</v>
      </c>
      <c r="G1215" s="28">
        <f>VLOOKUP(A1215,'Medical Examinations'!$A$1:$L$2336,4,0)</f>
        <v>8.4499999999999993</v>
      </c>
      <c r="H1215" s="30" t="str">
        <f>VLOOKUP(A1215,'Medical Examinations'!$A$1:$L$2336,3,0)</f>
        <v>Obesity</v>
      </c>
      <c r="I1215" s="30" t="str">
        <f>VLOOKUP(A1215,'Medical Examinations'!$A$1:$L$2336,5,0)</f>
        <v>Diabetes</v>
      </c>
      <c r="J1215" s="27" t="str">
        <f>VLOOKUP(A1215,'Medical Examinations'!$A$1:$L$2336,6,0)</f>
        <v>No</v>
      </c>
      <c r="K1215" s="27" t="str">
        <f>VLOOKUP(A1215,'Medical Examinations'!$A$1:$L$2336,7,0)</f>
        <v>No</v>
      </c>
      <c r="L1215" s="27">
        <f>VLOOKUP(A1215,'Medical Examinations'!$A$1:$L$2336,10,0)</f>
        <v>0</v>
      </c>
      <c r="M1215" s="27" t="str">
        <f>VLOOKUP(A1215,'Medical Examinations'!$A$1:$L$2336,12,0)</f>
        <v>No</v>
      </c>
      <c r="N1215" s="27" t="str">
        <f>VLOOKUP(A1215,'Medical Examinations'!$A$1:$L$2336,8,0)</f>
        <v>No</v>
      </c>
      <c r="O1215" s="29">
        <f>VLOOKUP(A1215,'Hospitalisation Details'!$A$1:$T$2344,12,0)</f>
        <v>9283.56</v>
      </c>
      <c r="P1215" s="29" t="str">
        <f>VLOOKUP(A1215,'Hospitalisation Details'!$A$1:$T$2344,15,0)</f>
        <v>tier - 2</v>
      </c>
      <c r="Q1215" s="29" t="str">
        <f>VLOOKUP(A1215,'Hospitalisation Details'!$A$1:$T$2344,18,0)</f>
        <v>tier - 3</v>
      </c>
      <c r="R1215" s="29" t="str">
        <f>VLOOKUP(A1215,'Hospitalisation Details'!$A$1:$T$2344,20,0)</f>
        <v>R1013</v>
      </c>
    </row>
    <row r="1216" spans="1:18">
      <c r="A1216" t="s">
        <v>1153</v>
      </c>
      <c r="B1216" s="22" t="str">
        <f>VLOOKUP(A1216,'Customer Names'!A1216:$E$2335,4,0)</f>
        <v>Standiford</v>
      </c>
      <c r="C1216" s="25">
        <f>VLOOKUP(A1216,'Hospitalisation Details'!$A$1:$T$2344,9,0)</f>
        <v>26964</v>
      </c>
      <c r="D1216" s="26">
        <f>VLOOKUP(A1216,'Hospitalisation Details'!$A$1:$T$2344,10,0)</f>
        <v>49</v>
      </c>
      <c r="E1216" s="26">
        <f>VLOOKUP(A1216,'Hospitalisation Details'!$A$1:$T$2344,11,0)</f>
        <v>1</v>
      </c>
      <c r="F1216" s="28">
        <f>VLOOKUP(A1216,'Medical Examinations'!$A$1:$L$2336,2,0)</f>
        <v>25.84</v>
      </c>
      <c r="G1216" s="28">
        <f>VLOOKUP(A1216,'Medical Examinations'!$A$1:$L$2336,4,0)</f>
        <v>8.51</v>
      </c>
      <c r="H1216" s="30" t="str">
        <f>VLOOKUP(A1216,'Medical Examinations'!$A$1:$L$2336,3,0)</f>
        <v>Overweight</v>
      </c>
      <c r="I1216" s="30" t="str">
        <f>VLOOKUP(A1216,'Medical Examinations'!$A$1:$L$2336,5,0)</f>
        <v>Diabetes</v>
      </c>
      <c r="J1216" s="27" t="str">
        <f>VLOOKUP(A1216,'Medical Examinations'!$A$1:$L$2336,6,0)</f>
        <v>No</v>
      </c>
      <c r="K1216" s="27" t="str">
        <f>VLOOKUP(A1216,'Medical Examinations'!$A$1:$L$2336,7,0)</f>
        <v>No</v>
      </c>
      <c r="L1216" s="27">
        <f>VLOOKUP(A1216,'Medical Examinations'!$A$1:$L$2336,10,0)</f>
        <v>2</v>
      </c>
      <c r="M1216" s="27" t="str">
        <f>VLOOKUP(A1216,'Medical Examinations'!$A$1:$L$2336,12,0)</f>
        <v>No</v>
      </c>
      <c r="N1216" s="27" t="str">
        <f>VLOOKUP(A1216,'Medical Examinations'!$A$1:$L$2336,8,0)</f>
        <v>No</v>
      </c>
      <c r="O1216" s="29">
        <f>VLOOKUP(A1216,'Hospitalisation Details'!$A$1:$T$2344,12,0)</f>
        <v>9282.48</v>
      </c>
      <c r="P1216" s="29" t="str">
        <f>VLOOKUP(A1216,'Hospitalisation Details'!$A$1:$T$2344,15,0)</f>
        <v>tier - 3</v>
      </c>
      <c r="Q1216" s="29" t="str">
        <f>VLOOKUP(A1216,'Hospitalisation Details'!$A$1:$T$2344,18,0)</f>
        <v>tier - 2</v>
      </c>
      <c r="R1216" s="29" t="str">
        <f>VLOOKUP(A1216,'Hospitalisation Details'!$A$1:$T$2344,20,0)</f>
        <v>R1016</v>
      </c>
    </row>
    <row r="1217" spans="1:18">
      <c r="A1217" t="s">
        <v>1152</v>
      </c>
      <c r="B1217" s="22" t="str">
        <f>VLOOKUP(A1217,'Customer Names'!A1217:$E$2335,4,0)</f>
        <v>Sherwin</v>
      </c>
      <c r="C1217" s="25">
        <f>VLOOKUP(A1217,'Hospitalisation Details'!$A$1:$T$2344,9,0)</f>
        <v>26151</v>
      </c>
      <c r="D1217" s="26">
        <f>VLOOKUP(A1217,'Hospitalisation Details'!$A$1:$T$2344,10,0)</f>
        <v>51</v>
      </c>
      <c r="E1217" s="26">
        <f>VLOOKUP(A1217,'Hospitalisation Details'!$A$1:$T$2344,11,0)</f>
        <v>0</v>
      </c>
      <c r="F1217" s="28">
        <f>VLOOKUP(A1217,'Medical Examinations'!$A$1:$L$2336,2,0)</f>
        <v>20.6</v>
      </c>
      <c r="G1217" s="28">
        <f>VLOOKUP(A1217,'Medical Examinations'!$A$1:$L$2336,4,0)</f>
        <v>7.62</v>
      </c>
      <c r="H1217" s="30" t="str">
        <f>VLOOKUP(A1217,'Medical Examinations'!$A$1:$L$2336,3,0)</f>
        <v>Normal weight</v>
      </c>
      <c r="I1217" s="30" t="str">
        <f>VLOOKUP(A1217,'Medical Examinations'!$A$1:$L$2336,5,0)</f>
        <v>Diabetes</v>
      </c>
      <c r="J1217" s="27" t="str">
        <f>VLOOKUP(A1217,'Medical Examinations'!$A$1:$L$2336,6,0)</f>
        <v>No</v>
      </c>
      <c r="K1217" s="27" t="str">
        <f>VLOOKUP(A1217,'Medical Examinations'!$A$1:$L$2336,7,0)</f>
        <v>No</v>
      </c>
      <c r="L1217" s="27">
        <f>VLOOKUP(A1217,'Medical Examinations'!$A$1:$L$2336,10,0)</f>
        <v>0</v>
      </c>
      <c r="M1217" s="27" t="str">
        <f>VLOOKUP(A1217,'Medical Examinations'!$A$1:$L$2336,12,0)</f>
        <v>No</v>
      </c>
      <c r="N1217" s="27" t="str">
        <f>VLOOKUP(A1217,'Medical Examinations'!$A$1:$L$2336,8,0)</f>
        <v>No</v>
      </c>
      <c r="O1217" s="29">
        <f>VLOOKUP(A1217,'Hospitalisation Details'!$A$1:$T$2344,12,0)</f>
        <v>9264.7999999999993</v>
      </c>
      <c r="P1217" s="29" t="str">
        <f>VLOOKUP(A1217,'Hospitalisation Details'!$A$1:$T$2344,15,0)</f>
        <v>tier - 2</v>
      </c>
      <c r="Q1217" s="29" t="str">
        <f>VLOOKUP(A1217,'Hospitalisation Details'!$A$1:$T$2344,18,0)</f>
        <v>tier - 1</v>
      </c>
      <c r="R1217" s="29" t="str">
        <f>VLOOKUP(A1217,'Hospitalisation Details'!$A$1:$T$2344,20,0)</f>
        <v>R1011</v>
      </c>
    </row>
    <row r="1218" spans="1:18">
      <c r="A1218" t="s">
        <v>1151</v>
      </c>
      <c r="B1218" s="22" t="str">
        <f>VLOOKUP(A1218,'Customer Names'!A1218:$E$2335,4,0)</f>
        <v>Parker</v>
      </c>
      <c r="C1218" s="25">
        <f>VLOOKUP(A1218,'Hospitalisation Details'!$A$1:$T$2344,9,0)</f>
        <v>27262</v>
      </c>
      <c r="D1218" s="26">
        <f>VLOOKUP(A1218,'Hospitalisation Details'!$A$1:$T$2344,10,0)</f>
        <v>48</v>
      </c>
      <c r="E1218" s="26">
        <f>VLOOKUP(A1218,'Hospitalisation Details'!$A$1:$T$2344,11,0)</f>
        <v>1</v>
      </c>
      <c r="F1218" s="28">
        <f>VLOOKUP(A1218,'Medical Examinations'!$A$1:$L$2336,2,0)</f>
        <v>28.88</v>
      </c>
      <c r="G1218" s="28">
        <f>VLOOKUP(A1218,'Medical Examinations'!$A$1:$L$2336,4,0)</f>
        <v>10.18</v>
      </c>
      <c r="H1218" s="30" t="str">
        <f>VLOOKUP(A1218,'Medical Examinations'!$A$1:$L$2336,3,0)</f>
        <v>Overweight</v>
      </c>
      <c r="I1218" s="30" t="str">
        <f>VLOOKUP(A1218,'Medical Examinations'!$A$1:$L$2336,5,0)</f>
        <v>Diabetes</v>
      </c>
      <c r="J1218" s="27" t="str">
        <f>VLOOKUP(A1218,'Medical Examinations'!$A$1:$L$2336,6,0)</f>
        <v>No</v>
      </c>
      <c r="K1218" s="27" t="str">
        <f>VLOOKUP(A1218,'Medical Examinations'!$A$1:$L$2336,7,0)</f>
        <v>No</v>
      </c>
      <c r="L1218" s="27">
        <f>VLOOKUP(A1218,'Medical Examinations'!$A$1:$L$2336,10,0)</f>
        <v>0</v>
      </c>
      <c r="M1218" s="27" t="str">
        <f>VLOOKUP(A1218,'Medical Examinations'!$A$1:$L$2336,12,0)</f>
        <v>No</v>
      </c>
      <c r="N1218" s="27" t="str">
        <f>VLOOKUP(A1218,'Medical Examinations'!$A$1:$L$2336,8,0)</f>
        <v>No</v>
      </c>
      <c r="O1218" s="29">
        <f>VLOOKUP(A1218,'Hospitalisation Details'!$A$1:$T$2344,12,0)</f>
        <v>9249.5</v>
      </c>
      <c r="P1218" s="29" t="str">
        <f>VLOOKUP(A1218,'Hospitalisation Details'!$A$1:$T$2344,15,0)</f>
        <v>tier - 2</v>
      </c>
      <c r="Q1218" s="29" t="str">
        <f>VLOOKUP(A1218,'Hospitalisation Details'!$A$1:$T$2344,18,0)</f>
        <v>tier - 1</v>
      </c>
      <c r="R1218" s="29" t="str">
        <f>VLOOKUP(A1218,'Hospitalisation Details'!$A$1:$T$2344,20,0)</f>
        <v>R1012</v>
      </c>
    </row>
    <row r="1219" spans="1:18">
      <c r="A1219" t="s">
        <v>1150</v>
      </c>
      <c r="B1219" s="22" t="str">
        <f>VLOOKUP(A1219,'Customer Names'!A1219:$E$2335,4,0)</f>
        <v>Blekeli</v>
      </c>
      <c r="C1219" s="25">
        <f>VLOOKUP(A1219,'Hospitalisation Details'!$A$1:$T$2344,9,0)</f>
        <v>29499</v>
      </c>
      <c r="D1219" s="26">
        <f>VLOOKUP(A1219,'Hospitalisation Details'!$A$1:$T$2344,10,0)</f>
        <v>42</v>
      </c>
      <c r="E1219" s="26">
        <f>VLOOKUP(A1219,'Hospitalisation Details'!$A$1:$T$2344,11,0)</f>
        <v>2</v>
      </c>
      <c r="F1219" s="28">
        <f>VLOOKUP(A1219,'Medical Examinations'!$A$1:$L$2336,2,0)</f>
        <v>28.24</v>
      </c>
      <c r="G1219" s="28">
        <f>VLOOKUP(A1219,'Medical Examinations'!$A$1:$L$2336,4,0)</f>
        <v>5.36</v>
      </c>
      <c r="H1219" s="30" t="str">
        <f>VLOOKUP(A1219,'Medical Examinations'!$A$1:$L$2336,3,0)</f>
        <v>Overweight</v>
      </c>
      <c r="I1219" s="30" t="str">
        <f>VLOOKUP(A1219,'Medical Examinations'!$A$1:$L$2336,5,0)</f>
        <v>Normal</v>
      </c>
      <c r="J1219" s="27" t="str">
        <f>VLOOKUP(A1219,'Medical Examinations'!$A$1:$L$2336,6,0)</f>
        <v>No</v>
      </c>
      <c r="K1219" s="27" t="str">
        <f>VLOOKUP(A1219,'Medical Examinations'!$A$1:$L$2336,7,0)</f>
        <v>No</v>
      </c>
      <c r="L1219" s="27">
        <f>VLOOKUP(A1219,'Medical Examinations'!$A$1:$L$2336,10,0)</f>
        <v>0</v>
      </c>
      <c r="M1219" s="27" t="str">
        <f>VLOOKUP(A1219,'Medical Examinations'!$A$1:$L$2336,12,0)</f>
        <v>No</v>
      </c>
      <c r="N1219" s="27" t="str">
        <f>VLOOKUP(A1219,'Medical Examinations'!$A$1:$L$2336,8,0)</f>
        <v>No</v>
      </c>
      <c r="O1219" s="29">
        <f>VLOOKUP(A1219,'Hospitalisation Details'!$A$1:$T$2344,12,0)</f>
        <v>9247.94</v>
      </c>
      <c r="P1219" s="29" t="str">
        <f>VLOOKUP(A1219,'Hospitalisation Details'!$A$1:$T$2344,15,0)</f>
        <v>tier - 2</v>
      </c>
      <c r="Q1219" s="29" t="str">
        <f>VLOOKUP(A1219,'Hospitalisation Details'!$A$1:$T$2344,18,0)</f>
        <v>tier - 1</v>
      </c>
      <c r="R1219" s="29" t="str">
        <f>VLOOKUP(A1219,'Hospitalisation Details'!$A$1:$T$2344,20,0)</f>
        <v>R1021</v>
      </c>
    </row>
    <row r="1220" spans="1:18">
      <c r="A1220" t="s">
        <v>1149</v>
      </c>
      <c r="B1220" s="22" t="str">
        <f>VLOOKUP(A1220,'Customer Names'!A1220:$E$2335,4,0)</f>
        <v>Vangampleare</v>
      </c>
      <c r="C1220" s="25">
        <f>VLOOKUP(A1220,'Hospitalisation Details'!$A$1:$T$2344,9,0)</f>
        <v>27734</v>
      </c>
      <c r="D1220" s="26">
        <f>VLOOKUP(A1220,'Hospitalisation Details'!$A$1:$T$2344,10,0)</f>
        <v>47</v>
      </c>
      <c r="E1220" s="26">
        <f>VLOOKUP(A1220,'Hospitalisation Details'!$A$1:$T$2344,11,0)</f>
        <v>2</v>
      </c>
      <c r="F1220" s="28">
        <f>VLOOKUP(A1220,'Medical Examinations'!$A$1:$L$2336,2,0)</f>
        <v>25.46</v>
      </c>
      <c r="G1220" s="28">
        <f>VLOOKUP(A1220,'Medical Examinations'!$A$1:$L$2336,4,0)</f>
        <v>11.78</v>
      </c>
      <c r="H1220" s="30" t="str">
        <f>VLOOKUP(A1220,'Medical Examinations'!$A$1:$L$2336,3,0)</f>
        <v>Overweight</v>
      </c>
      <c r="I1220" s="30" t="str">
        <f>VLOOKUP(A1220,'Medical Examinations'!$A$1:$L$2336,5,0)</f>
        <v>Diabetes</v>
      </c>
      <c r="J1220" s="27" t="str">
        <f>VLOOKUP(A1220,'Medical Examinations'!$A$1:$L$2336,6,0)</f>
        <v>yes</v>
      </c>
      <c r="K1220" s="27" t="str">
        <f>VLOOKUP(A1220,'Medical Examinations'!$A$1:$L$2336,7,0)</f>
        <v>No</v>
      </c>
      <c r="L1220" s="27">
        <f>VLOOKUP(A1220,'Medical Examinations'!$A$1:$L$2336,10,0)</f>
        <v>1</v>
      </c>
      <c r="M1220" s="27" t="str">
        <f>VLOOKUP(A1220,'Medical Examinations'!$A$1:$L$2336,12,0)</f>
        <v>No</v>
      </c>
      <c r="N1220" s="27" t="str">
        <f>VLOOKUP(A1220,'Medical Examinations'!$A$1:$L$2336,8,0)</f>
        <v>No</v>
      </c>
      <c r="O1220" s="29">
        <f>VLOOKUP(A1220,'Hospitalisation Details'!$A$1:$T$2344,12,0)</f>
        <v>9225.26</v>
      </c>
      <c r="P1220" s="29" t="str">
        <f>VLOOKUP(A1220,'Hospitalisation Details'!$A$1:$T$2344,15,0)</f>
        <v>tier - 3</v>
      </c>
      <c r="Q1220" s="29" t="str">
        <f>VLOOKUP(A1220,'Hospitalisation Details'!$A$1:$T$2344,18,0)</f>
        <v>tier - 3</v>
      </c>
      <c r="R1220" s="29" t="str">
        <f>VLOOKUP(A1220,'Hospitalisation Details'!$A$1:$T$2344,20,0)</f>
        <v>R1015</v>
      </c>
    </row>
    <row r="1221" spans="1:18">
      <c r="A1221" t="s">
        <v>1148</v>
      </c>
      <c r="B1221" s="22" t="str">
        <f>VLOOKUP(A1221,'Customer Names'!A1221:$E$2335,4,0)</f>
        <v>Hiatt</v>
      </c>
      <c r="C1221" s="25">
        <f>VLOOKUP(A1221,'Hospitalisation Details'!$A$1:$T$2344,9,0)</f>
        <v>29925</v>
      </c>
      <c r="D1221" s="26">
        <f>VLOOKUP(A1221,'Hospitalisation Details'!$A$1:$T$2344,10,0)</f>
        <v>41</v>
      </c>
      <c r="E1221" s="26">
        <f>VLOOKUP(A1221,'Hospitalisation Details'!$A$1:$T$2344,11,0)</f>
        <v>5</v>
      </c>
      <c r="F1221" s="28">
        <f>VLOOKUP(A1221,'Medical Examinations'!$A$1:$L$2336,2,0)</f>
        <v>29.64</v>
      </c>
      <c r="G1221" s="28">
        <f>VLOOKUP(A1221,'Medical Examinations'!$A$1:$L$2336,4,0)</f>
        <v>10.82</v>
      </c>
      <c r="H1221" s="30" t="str">
        <f>VLOOKUP(A1221,'Medical Examinations'!$A$1:$L$2336,3,0)</f>
        <v>Overweight</v>
      </c>
      <c r="I1221" s="30" t="str">
        <f>VLOOKUP(A1221,'Medical Examinations'!$A$1:$L$2336,5,0)</f>
        <v>Diabetes</v>
      </c>
      <c r="J1221" s="27" t="str">
        <f>VLOOKUP(A1221,'Medical Examinations'!$A$1:$L$2336,6,0)</f>
        <v>yes</v>
      </c>
      <c r="K1221" s="27" t="str">
        <f>VLOOKUP(A1221,'Medical Examinations'!$A$1:$L$2336,7,0)</f>
        <v>No</v>
      </c>
      <c r="L1221" s="27">
        <f>VLOOKUP(A1221,'Medical Examinations'!$A$1:$L$2336,10,0)</f>
        <v>0</v>
      </c>
      <c r="M1221" s="27" t="str">
        <f>VLOOKUP(A1221,'Medical Examinations'!$A$1:$L$2336,12,0)</f>
        <v>No</v>
      </c>
      <c r="N1221" s="27" t="str">
        <f>VLOOKUP(A1221,'Medical Examinations'!$A$1:$L$2336,8,0)</f>
        <v>No</v>
      </c>
      <c r="O1221" s="29">
        <f>VLOOKUP(A1221,'Hospitalisation Details'!$A$1:$T$2344,12,0)</f>
        <v>9222.4</v>
      </c>
      <c r="P1221" s="29" t="str">
        <f>VLOOKUP(A1221,'Hospitalisation Details'!$A$1:$T$2344,15,0)</f>
        <v>tier - 2</v>
      </c>
      <c r="Q1221" s="29" t="str">
        <f>VLOOKUP(A1221,'Hospitalisation Details'!$A$1:$T$2344,18,0)</f>
        <v>tier - 3</v>
      </c>
      <c r="R1221" s="29" t="str">
        <f>VLOOKUP(A1221,'Hospitalisation Details'!$A$1:$T$2344,20,0)</f>
        <v>R1019</v>
      </c>
    </row>
    <row r="1222" spans="1:18">
      <c r="A1222" t="s">
        <v>1147</v>
      </c>
      <c r="B1222" s="22" t="str">
        <f>VLOOKUP(A1222,'Customer Names'!A1222:$E$2335,4,0)</f>
        <v>Tadesse</v>
      </c>
      <c r="C1222" s="25">
        <f>VLOOKUP(A1222,'Hospitalisation Details'!$A$1:$T$2344,9,0)</f>
        <v>31771</v>
      </c>
      <c r="D1222" s="26">
        <f>VLOOKUP(A1222,'Hospitalisation Details'!$A$1:$T$2344,10,0)</f>
        <v>36</v>
      </c>
      <c r="E1222" s="26">
        <f>VLOOKUP(A1222,'Hospitalisation Details'!$A$1:$T$2344,11,0)</f>
        <v>3</v>
      </c>
      <c r="F1222" s="28">
        <f>VLOOKUP(A1222,'Medical Examinations'!$A$1:$L$2336,2,0)</f>
        <v>31.27</v>
      </c>
      <c r="G1222" s="28">
        <f>VLOOKUP(A1222,'Medical Examinations'!$A$1:$L$2336,4,0)</f>
        <v>7.73</v>
      </c>
      <c r="H1222" s="30" t="str">
        <f>VLOOKUP(A1222,'Medical Examinations'!$A$1:$L$2336,3,0)</f>
        <v>Obesity</v>
      </c>
      <c r="I1222" s="30" t="str">
        <f>VLOOKUP(A1222,'Medical Examinations'!$A$1:$L$2336,5,0)</f>
        <v>Diabetes</v>
      </c>
      <c r="J1222" s="27" t="str">
        <f>VLOOKUP(A1222,'Medical Examinations'!$A$1:$L$2336,6,0)</f>
        <v>yes</v>
      </c>
      <c r="K1222" s="27" t="str">
        <f>VLOOKUP(A1222,'Medical Examinations'!$A$1:$L$2336,7,0)</f>
        <v>No</v>
      </c>
      <c r="L1222" s="27">
        <f>VLOOKUP(A1222,'Medical Examinations'!$A$1:$L$2336,10,0)</f>
        <v>1</v>
      </c>
      <c r="M1222" s="27" t="str">
        <f>VLOOKUP(A1222,'Medical Examinations'!$A$1:$L$2336,12,0)</f>
        <v>No</v>
      </c>
      <c r="N1222" s="27" t="str">
        <f>VLOOKUP(A1222,'Medical Examinations'!$A$1:$L$2336,8,0)</f>
        <v>No</v>
      </c>
      <c r="O1222" s="29">
        <f>VLOOKUP(A1222,'Hospitalisation Details'!$A$1:$T$2344,12,0)</f>
        <v>9210.06</v>
      </c>
      <c r="P1222" s="29" t="str">
        <f>VLOOKUP(A1222,'Hospitalisation Details'!$A$1:$T$2344,15,0)</f>
        <v>tier - 2</v>
      </c>
      <c r="Q1222" s="29" t="str">
        <f>VLOOKUP(A1222,'Hospitalisation Details'!$A$1:$T$2344,18,0)</f>
        <v>tier - 3</v>
      </c>
      <c r="R1222" s="29" t="str">
        <f>VLOOKUP(A1222,'Hospitalisation Details'!$A$1:$T$2344,20,0)</f>
        <v>R1021</v>
      </c>
    </row>
    <row r="1223" spans="1:18">
      <c r="A1223" t="s">
        <v>1146</v>
      </c>
      <c r="B1223" s="22" t="str">
        <f>VLOOKUP(A1223,'Customer Names'!A1223:$E$2335,4,0)</f>
        <v>Jaswell</v>
      </c>
      <c r="C1223" s="25">
        <f>VLOOKUP(A1223,'Hospitalisation Details'!$A$1:$T$2344,9,0)</f>
        <v>28013</v>
      </c>
      <c r="D1223" s="26">
        <f>VLOOKUP(A1223,'Hospitalisation Details'!$A$1:$T$2344,10,0)</f>
        <v>46</v>
      </c>
      <c r="E1223" s="26">
        <f>VLOOKUP(A1223,'Hospitalisation Details'!$A$1:$T$2344,11,0)</f>
        <v>2</v>
      </c>
      <c r="F1223" s="28">
        <f>VLOOKUP(A1223,'Medical Examinations'!$A$1:$L$2336,2,0)</f>
        <v>19.95</v>
      </c>
      <c r="G1223" s="28">
        <f>VLOOKUP(A1223,'Medical Examinations'!$A$1:$L$2336,4,0)</f>
        <v>6.24</v>
      </c>
      <c r="H1223" s="30" t="str">
        <f>VLOOKUP(A1223,'Medical Examinations'!$A$1:$L$2336,3,0)</f>
        <v>Normal weight</v>
      </c>
      <c r="I1223" s="30" t="str">
        <f>VLOOKUP(A1223,'Medical Examinations'!$A$1:$L$2336,5,0)</f>
        <v>Pre-diabetes</v>
      </c>
      <c r="J1223" s="27" t="str">
        <f>VLOOKUP(A1223,'Medical Examinations'!$A$1:$L$2336,6,0)</f>
        <v>yes</v>
      </c>
      <c r="K1223" s="27" t="str">
        <f>VLOOKUP(A1223,'Medical Examinations'!$A$1:$L$2336,7,0)</f>
        <v>No</v>
      </c>
      <c r="L1223" s="27">
        <f>VLOOKUP(A1223,'Medical Examinations'!$A$1:$L$2336,10,0)</f>
        <v>0</v>
      </c>
      <c r="M1223" s="27" t="str">
        <f>VLOOKUP(A1223,'Medical Examinations'!$A$1:$L$2336,12,0)</f>
        <v>No</v>
      </c>
      <c r="N1223" s="27" t="str">
        <f>VLOOKUP(A1223,'Medical Examinations'!$A$1:$L$2336,8,0)</f>
        <v>No</v>
      </c>
      <c r="O1223" s="29">
        <f>VLOOKUP(A1223,'Hospitalisation Details'!$A$1:$T$2344,12,0)</f>
        <v>9193.84</v>
      </c>
      <c r="P1223" s="29" t="str">
        <f>VLOOKUP(A1223,'Hospitalisation Details'!$A$1:$T$2344,15,0)</f>
        <v>tier - 2</v>
      </c>
      <c r="Q1223" s="29" t="str">
        <f>VLOOKUP(A1223,'Hospitalisation Details'!$A$1:$T$2344,18,0)</f>
        <v>tier - 1</v>
      </c>
      <c r="R1223" s="29" t="str">
        <f>VLOOKUP(A1223,'Hospitalisation Details'!$A$1:$T$2344,20,0)</f>
        <v>R1012</v>
      </c>
    </row>
    <row r="1224" spans="1:18">
      <c r="A1224" t="s">
        <v>1145</v>
      </c>
      <c r="B1224" s="22" t="str">
        <f>VLOOKUP(A1224,'Customer Names'!A1224:$E$2335,4,0)</f>
        <v>Phillips-Cook</v>
      </c>
      <c r="C1224" s="25">
        <f>VLOOKUP(A1224,'Hospitalisation Details'!$A$1:$T$2344,9,0)</f>
        <v>27023</v>
      </c>
      <c r="D1224" s="26">
        <f>VLOOKUP(A1224,'Hospitalisation Details'!$A$1:$T$2344,10,0)</f>
        <v>49</v>
      </c>
      <c r="E1224" s="26">
        <f>VLOOKUP(A1224,'Hospitalisation Details'!$A$1:$T$2344,11,0)</f>
        <v>1</v>
      </c>
      <c r="F1224" s="28">
        <f>VLOOKUP(A1224,'Medical Examinations'!$A$1:$L$2336,2,0)</f>
        <v>21.3</v>
      </c>
      <c r="G1224" s="28">
        <f>VLOOKUP(A1224,'Medical Examinations'!$A$1:$L$2336,4,0)</f>
        <v>10.42</v>
      </c>
      <c r="H1224" s="30" t="str">
        <f>VLOOKUP(A1224,'Medical Examinations'!$A$1:$L$2336,3,0)</f>
        <v>Normal weight</v>
      </c>
      <c r="I1224" s="30" t="str">
        <f>VLOOKUP(A1224,'Medical Examinations'!$A$1:$L$2336,5,0)</f>
        <v>Diabetes</v>
      </c>
      <c r="J1224" s="27" t="str">
        <f>VLOOKUP(A1224,'Medical Examinations'!$A$1:$L$2336,6,0)</f>
        <v>No</v>
      </c>
      <c r="K1224" s="27" t="str">
        <f>VLOOKUP(A1224,'Medical Examinations'!$A$1:$L$2336,7,0)</f>
        <v>No</v>
      </c>
      <c r="L1224" s="27">
        <f>VLOOKUP(A1224,'Medical Examinations'!$A$1:$L$2336,10,0)</f>
        <v>2</v>
      </c>
      <c r="M1224" s="27" t="str">
        <f>VLOOKUP(A1224,'Medical Examinations'!$A$1:$L$2336,12,0)</f>
        <v>No</v>
      </c>
      <c r="N1224" s="27" t="str">
        <f>VLOOKUP(A1224,'Medical Examinations'!$A$1:$L$2336,8,0)</f>
        <v>No</v>
      </c>
      <c r="O1224" s="29">
        <f>VLOOKUP(A1224,'Hospitalisation Details'!$A$1:$T$2344,12,0)</f>
        <v>9182.17</v>
      </c>
      <c r="P1224" s="29" t="str">
        <f>VLOOKUP(A1224,'Hospitalisation Details'!$A$1:$T$2344,15,0)</f>
        <v>tier - 2</v>
      </c>
      <c r="Q1224" s="29" t="str">
        <f>VLOOKUP(A1224,'Hospitalisation Details'!$A$1:$T$2344,18,0)</f>
        <v>tier - 3</v>
      </c>
      <c r="R1224" s="29" t="str">
        <f>VLOOKUP(A1224,'Hospitalisation Details'!$A$1:$T$2344,20,0)</f>
        <v>R1011</v>
      </c>
    </row>
    <row r="1225" spans="1:18">
      <c r="A1225" t="s">
        <v>1144</v>
      </c>
      <c r="B1225" s="22" t="str">
        <f>VLOOKUP(A1225,'Customer Names'!A1225:$E$2335,4,0)</f>
        <v>Clark</v>
      </c>
      <c r="C1225" s="25">
        <f>VLOOKUP(A1225,'Hospitalisation Details'!$A$1:$T$2344,9,0)</f>
        <v>26296</v>
      </c>
      <c r="D1225" s="26">
        <f>VLOOKUP(A1225,'Hospitalisation Details'!$A$1:$T$2344,10,0)</f>
        <v>51</v>
      </c>
      <c r="E1225" s="26">
        <f>VLOOKUP(A1225,'Hospitalisation Details'!$A$1:$T$2344,11,0)</f>
        <v>0</v>
      </c>
      <c r="F1225" s="28">
        <f>VLOOKUP(A1225,'Medical Examinations'!$A$1:$L$2336,2,0)</f>
        <v>31.635000000000002</v>
      </c>
      <c r="G1225" s="28">
        <f>VLOOKUP(A1225,'Medical Examinations'!$A$1:$L$2336,4,0)</f>
        <v>11.11</v>
      </c>
      <c r="H1225" s="30" t="str">
        <f>VLOOKUP(A1225,'Medical Examinations'!$A$1:$L$2336,3,0)</f>
        <v>Obesity</v>
      </c>
      <c r="I1225" s="30" t="str">
        <f>VLOOKUP(A1225,'Medical Examinations'!$A$1:$L$2336,5,0)</f>
        <v>Diabetes</v>
      </c>
      <c r="J1225" s="27" t="str">
        <f>VLOOKUP(A1225,'Medical Examinations'!$A$1:$L$2336,6,0)</f>
        <v>No</v>
      </c>
      <c r="K1225" s="27" t="str">
        <f>VLOOKUP(A1225,'Medical Examinations'!$A$1:$L$2336,7,0)</f>
        <v>No</v>
      </c>
      <c r="L1225" s="27">
        <f>VLOOKUP(A1225,'Medical Examinations'!$A$1:$L$2336,10,0)</f>
        <v>0</v>
      </c>
      <c r="M1225" s="27" t="str">
        <f>VLOOKUP(A1225,'Medical Examinations'!$A$1:$L$2336,12,0)</f>
        <v>No</v>
      </c>
      <c r="N1225" s="27" t="str">
        <f>VLOOKUP(A1225,'Medical Examinations'!$A$1:$L$2336,8,0)</f>
        <v>No</v>
      </c>
      <c r="O1225" s="29">
        <f>VLOOKUP(A1225,'Hospitalisation Details'!$A$1:$T$2344,12,0)</f>
        <v>9174.14</v>
      </c>
      <c r="P1225" s="29" t="str">
        <f>VLOOKUP(A1225,'Hospitalisation Details'!$A$1:$T$2344,15,0)</f>
        <v>tier - 3</v>
      </c>
      <c r="Q1225" s="29" t="str">
        <f>VLOOKUP(A1225,'Hospitalisation Details'!$A$1:$T$2344,18,0)</f>
        <v>tier - 1</v>
      </c>
      <c r="R1225" s="29" t="str">
        <f>VLOOKUP(A1225,'Hospitalisation Details'!$A$1:$T$2344,20,0)</f>
        <v>R1012</v>
      </c>
    </row>
    <row r="1226" spans="1:18">
      <c r="A1226" t="s">
        <v>1143</v>
      </c>
      <c r="B1226" s="22" t="str">
        <f>VLOOKUP(A1226,'Customer Names'!A1226:$E$2335,4,0)</f>
        <v>Wang</v>
      </c>
      <c r="C1226" s="25">
        <f>VLOOKUP(A1226,'Hospitalisation Details'!$A$1:$T$2344,9,0)</f>
        <v>25865</v>
      </c>
      <c r="D1226" s="26">
        <f>VLOOKUP(A1226,'Hospitalisation Details'!$A$1:$T$2344,10,0)</f>
        <v>52</v>
      </c>
      <c r="E1226" s="26">
        <f>VLOOKUP(A1226,'Hospitalisation Details'!$A$1:$T$2344,11,0)</f>
        <v>0</v>
      </c>
      <c r="F1226" s="28">
        <f>VLOOKUP(A1226,'Medical Examinations'!$A$1:$L$2336,2,0)</f>
        <v>23.9</v>
      </c>
      <c r="G1226" s="28">
        <f>VLOOKUP(A1226,'Medical Examinations'!$A$1:$L$2336,4,0)</f>
        <v>7.67</v>
      </c>
      <c r="H1226" s="30" t="str">
        <f>VLOOKUP(A1226,'Medical Examinations'!$A$1:$L$2336,3,0)</f>
        <v>Normal weight</v>
      </c>
      <c r="I1226" s="30" t="str">
        <f>VLOOKUP(A1226,'Medical Examinations'!$A$1:$L$2336,5,0)</f>
        <v>Diabetes</v>
      </c>
      <c r="J1226" s="27" t="str">
        <f>VLOOKUP(A1226,'Medical Examinations'!$A$1:$L$2336,6,0)</f>
        <v>yes</v>
      </c>
      <c r="K1226" s="27" t="str">
        <f>VLOOKUP(A1226,'Medical Examinations'!$A$1:$L$2336,7,0)</f>
        <v>No</v>
      </c>
      <c r="L1226" s="27">
        <f>VLOOKUP(A1226,'Medical Examinations'!$A$1:$L$2336,10,0)</f>
        <v>2</v>
      </c>
      <c r="M1226" s="27" t="str">
        <f>VLOOKUP(A1226,'Medical Examinations'!$A$1:$L$2336,12,0)</f>
        <v>No</v>
      </c>
      <c r="N1226" s="27" t="str">
        <f>VLOOKUP(A1226,'Medical Examinations'!$A$1:$L$2336,8,0)</f>
        <v>No</v>
      </c>
      <c r="O1226" s="29">
        <f>VLOOKUP(A1226,'Hospitalisation Details'!$A$1:$T$2344,12,0)</f>
        <v>9171.75</v>
      </c>
      <c r="P1226" s="29" t="str">
        <f>VLOOKUP(A1226,'Hospitalisation Details'!$A$1:$T$2344,15,0)</f>
        <v>tier - 2</v>
      </c>
      <c r="Q1226" s="29" t="str">
        <f>VLOOKUP(A1226,'Hospitalisation Details'!$A$1:$T$2344,18,0)</f>
        <v>tier - 2</v>
      </c>
      <c r="R1226" s="29" t="str">
        <f>VLOOKUP(A1226,'Hospitalisation Details'!$A$1:$T$2344,20,0)</f>
        <v>R1012</v>
      </c>
    </row>
    <row r="1227" spans="1:18">
      <c r="A1227" t="s">
        <v>1142</v>
      </c>
      <c r="B1227" s="22" t="str">
        <f>VLOOKUP(A1227,'Customer Names'!A1227:$E$2335,4,0)</f>
        <v>Desruisseaux</v>
      </c>
      <c r="C1227" s="25">
        <f>VLOOKUP(A1227,'Hospitalisation Details'!$A$1:$T$2344,9,0)</f>
        <v>33108</v>
      </c>
      <c r="D1227" s="26">
        <f>VLOOKUP(A1227,'Hospitalisation Details'!$A$1:$T$2344,10,0)</f>
        <v>32</v>
      </c>
      <c r="E1227" s="26">
        <f>VLOOKUP(A1227,'Hospitalisation Details'!$A$1:$T$2344,11,0)</f>
        <v>3</v>
      </c>
      <c r="F1227" s="28">
        <f>VLOOKUP(A1227,'Medical Examinations'!$A$1:$L$2336,2,0)</f>
        <v>34.15</v>
      </c>
      <c r="G1227" s="28">
        <f>VLOOKUP(A1227,'Medical Examinations'!$A$1:$L$2336,4,0)</f>
        <v>6.15</v>
      </c>
      <c r="H1227" s="30" t="str">
        <f>VLOOKUP(A1227,'Medical Examinations'!$A$1:$L$2336,3,0)</f>
        <v>Obesity</v>
      </c>
      <c r="I1227" s="30" t="str">
        <f>VLOOKUP(A1227,'Medical Examinations'!$A$1:$L$2336,5,0)</f>
        <v>Pre-diabetes</v>
      </c>
      <c r="J1227" s="27" t="str">
        <f>VLOOKUP(A1227,'Medical Examinations'!$A$1:$L$2336,6,0)</f>
        <v>No</v>
      </c>
      <c r="K1227" s="27" t="str">
        <f>VLOOKUP(A1227,'Medical Examinations'!$A$1:$L$2336,7,0)</f>
        <v>No</v>
      </c>
      <c r="L1227" s="27">
        <f>VLOOKUP(A1227,'Medical Examinations'!$A$1:$L$2336,10,0)</f>
        <v>0</v>
      </c>
      <c r="M1227" s="27" t="str">
        <f>VLOOKUP(A1227,'Medical Examinations'!$A$1:$L$2336,12,0)</f>
        <v>No</v>
      </c>
      <c r="N1227" s="27" t="str">
        <f>VLOOKUP(A1227,'Medical Examinations'!$A$1:$L$2336,8,0)</f>
        <v>No</v>
      </c>
      <c r="O1227" s="29">
        <f>VLOOKUP(A1227,'Hospitalisation Details'!$A$1:$T$2344,12,0)</f>
        <v>9159.51</v>
      </c>
      <c r="P1227" s="29" t="str">
        <f>VLOOKUP(A1227,'Hospitalisation Details'!$A$1:$T$2344,15,0)</f>
        <v>tier - 2</v>
      </c>
      <c r="Q1227" s="29" t="str">
        <f>VLOOKUP(A1227,'Hospitalisation Details'!$A$1:$T$2344,18,0)</f>
        <v>tier - 2</v>
      </c>
      <c r="R1227" s="29" t="str">
        <f>VLOOKUP(A1227,'Hospitalisation Details'!$A$1:$T$2344,20,0)</f>
        <v>R1021</v>
      </c>
    </row>
    <row r="1228" spans="1:18">
      <c r="A1228" t="s">
        <v>1141</v>
      </c>
      <c r="B1228" s="22" t="str">
        <f>VLOOKUP(A1228,'Customer Names'!A1228:$E$2335,4,0)</f>
        <v>Ripp</v>
      </c>
      <c r="C1228" s="25">
        <f>VLOOKUP(A1228,'Hospitalisation Details'!$A$1:$T$2344,9,0)</f>
        <v>30293</v>
      </c>
      <c r="D1228" s="26">
        <f>VLOOKUP(A1228,'Hospitalisation Details'!$A$1:$T$2344,10,0)</f>
        <v>40</v>
      </c>
      <c r="E1228" s="26">
        <f>VLOOKUP(A1228,'Hospitalisation Details'!$A$1:$T$2344,11,0)</f>
        <v>3</v>
      </c>
      <c r="F1228" s="28">
        <f>VLOOKUP(A1228,'Medical Examinations'!$A$1:$L$2336,2,0)</f>
        <v>28.71</v>
      </c>
      <c r="G1228" s="28">
        <f>VLOOKUP(A1228,'Medical Examinations'!$A$1:$L$2336,4,0)</f>
        <v>5.71</v>
      </c>
      <c r="H1228" s="30" t="str">
        <f>VLOOKUP(A1228,'Medical Examinations'!$A$1:$L$2336,3,0)</f>
        <v>Overweight</v>
      </c>
      <c r="I1228" s="30" t="str">
        <f>VLOOKUP(A1228,'Medical Examinations'!$A$1:$L$2336,5,0)</f>
        <v>Pre-diabetes</v>
      </c>
      <c r="J1228" s="27" t="str">
        <f>VLOOKUP(A1228,'Medical Examinations'!$A$1:$L$2336,6,0)</f>
        <v>No</v>
      </c>
      <c r="K1228" s="27" t="str">
        <f>VLOOKUP(A1228,'Medical Examinations'!$A$1:$L$2336,7,0)</f>
        <v>No</v>
      </c>
      <c r="L1228" s="27">
        <f>VLOOKUP(A1228,'Medical Examinations'!$A$1:$L$2336,10,0)</f>
        <v>0</v>
      </c>
      <c r="M1228" s="27" t="str">
        <f>VLOOKUP(A1228,'Medical Examinations'!$A$1:$L$2336,12,0)</f>
        <v>No</v>
      </c>
      <c r="N1228" s="27" t="str">
        <f>VLOOKUP(A1228,'Medical Examinations'!$A$1:$L$2336,8,0)</f>
        <v>No</v>
      </c>
      <c r="O1228" s="29">
        <f>VLOOKUP(A1228,'Hospitalisation Details'!$A$1:$T$2344,12,0)</f>
        <v>9147.5</v>
      </c>
      <c r="P1228" s="29" t="str">
        <f>VLOOKUP(A1228,'Hospitalisation Details'!$A$1:$T$2344,15,0)</f>
        <v>tier - 2</v>
      </c>
      <c r="Q1228" s="29" t="str">
        <f>VLOOKUP(A1228,'Hospitalisation Details'!$A$1:$T$2344,18,0)</f>
        <v>tier - 1</v>
      </c>
      <c r="R1228" s="29" t="str">
        <f>VLOOKUP(A1228,'Hospitalisation Details'!$A$1:$T$2344,20,0)</f>
        <v>R1012</v>
      </c>
    </row>
    <row r="1229" spans="1:18">
      <c r="A1229" t="s">
        <v>1140</v>
      </c>
      <c r="B1229" s="22" t="str">
        <f>VLOOKUP(A1229,'Customer Names'!A1229:$E$2335,4,0)</f>
        <v>Harris</v>
      </c>
      <c r="C1229" s="25">
        <f>VLOOKUP(A1229,'Hospitalisation Details'!$A$1:$T$2344,9,0)</f>
        <v>25859</v>
      </c>
      <c r="D1229" s="26">
        <f>VLOOKUP(A1229,'Hospitalisation Details'!$A$1:$T$2344,10,0)</f>
        <v>52</v>
      </c>
      <c r="E1229" s="26">
        <f>VLOOKUP(A1229,'Hospitalisation Details'!$A$1:$T$2344,11,0)</f>
        <v>0</v>
      </c>
      <c r="F1229" s="28">
        <f>VLOOKUP(A1229,'Medical Examinations'!$A$1:$L$2336,2,0)</f>
        <v>36.700000000000003</v>
      </c>
      <c r="G1229" s="28">
        <f>VLOOKUP(A1229,'Medical Examinations'!$A$1:$L$2336,4,0)</f>
        <v>8.6999999999999993</v>
      </c>
      <c r="H1229" s="30" t="str">
        <f>VLOOKUP(A1229,'Medical Examinations'!$A$1:$L$2336,3,0)</f>
        <v>Obesity</v>
      </c>
      <c r="I1229" s="30" t="str">
        <f>VLOOKUP(A1229,'Medical Examinations'!$A$1:$L$2336,5,0)</f>
        <v>Diabetes</v>
      </c>
      <c r="J1229" s="27" t="str">
        <f>VLOOKUP(A1229,'Medical Examinations'!$A$1:$L$2336,6,0)</f>
        <v>yes</v>
      </c>
      <c r="K1229" s="27" t="str">
        <f>VLOOKUP(A1229,'Medical Examinations'!$A$1:$L$2336,7,0)</f>
        <v>No</v>
      </c>
      <c r="L1229" s="27">
        <f>VLOOKUP(A1229,'Medical Examinations'!$A$1:$L$2336,10,0)</f>
        <v>2</v>
      </c>
      <c r="M1229" s="27" t="str">
        <f>VLOOKUP(A1229,'Medical Examinations'!$A$1:$L$2336,12,0)</f>
        <v>No</v>
      </c>
      <c r="N1229" s="27" t="str">
        <f>VLOOKUP(A1229,'Medical Examinations'!$A$1:$L$2336,8,0)</f>
        <v>No</v>
      </c>
      <c r="O1229" s="29">
        <f>VLOOKUP(A1229,'Hospitalisation Details'!$A$1:$T$2344,12,0)</f>
        <v>9144.57</v>
      </c>
      <c r="P1229" s="29" t="str">
        <f>VLOOKUP(A1229,'Hospitalisation Details'!$A$1:$T$2344,15,0)</f>
        <v>tier - 3</v>
      </c>
      <c r="Q1229" s="29" t="str">
        <f>VLOOKUP(A1229,'Hospitalisation Details'!$A$1:$T$2344,18,0)</f>
        <v>tier - 2</v>
      </c>
      <c r="R1229" s="29" t="str">
        <f>VLOOKUP(A1229,'Hospitalisation Details'!$A$1:$T$2344,20,0)</f>
        <v>R1011</v>
      </c>
    </row>
    <row r="1230" spans="1:18">
      <c r="A1230" t="s">
        <v>1139</v>
      </c>
      <c r="B1230" s="22" t="str">
        <f>VLOOKUP(A1230,'Customer Names'!A1230:$E$2335,4,0)</f>
        <v>Shafer</v>
      </c>
      <c r="C1230" s="25">
        <f>VLOOKUP(A1230,'Hospitalisation Details'!$A$1:$T$2344,9,0)</f>
        <v>25792</v>
      </c>
      <c r="D1230" s="26">
        <f>VLOOKUP(A1230,'Hospitalisation Details'!$A$1:$T$2344,10,0)</f>
        <v>52</v>
      </c>
      <c r="E1230" s="26">
        <f>VLOOKUP(A1230,'Hospitalisation Details'!$A$1:$T$2344,11,0)</f>
        <v>0</v>
      </c>
      <c r="F1230" s="28">
        <f>VLOOKUP(A1230,'Medical Examinations'!$A$1:$L$2336,2,0)</f>
        <v>34.1</v>
      </c>
      <c r="G1230" s="28">
        <f>VLOOKUP(A1230,'Medical Examinations'!$A$1:$L$2336,4,0)</f>
        <v>9.0399999999999991</v>
      </c>
      <c r="H1230" s="30" t="str">
        <f>VLOOKUP(A1230,'Medical Examinations'!$A$1:$L$2336,3,0)</f>
        <v>Obesity</v>
      </c>
      <c r="I1230" s="30" t="str">
        <f>VLOOKUP(A1230,'Medical Examinations'!$A$1:$L$2336,5,0)</f>
        <v>Diabetes</v>
      </c>
      <c r="J1230" s="27" t="str">
        <f>VLOOKUP(A1230,'Medical Examinations'!$A$1:$L$2336,6,0)</f>
        <v>yes</v>
      </c>
      <c r="K1230" s="27" t="str">
        <f>VLOOKUP(A1230,'Medical Examinations'!$A$1:$L$2336,7,0)</f>
        <v>No</v>
      </c>
      <c r="L1230" s="27">
        <f>VLOOKUP(A1230,'Medical Examinations'!$A$1:$L$2336,10,0)</f>
        <v>2</v>
      </c>
      <c r="M1230" s="27" t="str">
        <f>VLOOKUP(A1230,'Medical Examinations'!$A$1:$L$2336,12,0)</f>
        <v>No</v>
      </c>
      <c r="N1230" s="27" t="str">
        <f>VLOOKUP(A1230,'Medical Examinations'!$A$1:$L$2336,8,0)</f>
        <v>No</v>
      </c>
      <c r="O1230" s="29">
        <f>VLOOKUP(A1230,'Hospitalisation Details'!$A$1:$T$2344,12,0)</f>
        <v>9140.9500000000007</v>
      </c>
      <c r="P1230" s="29" t="str">
        <f>VLOOKUP(A1230,'Hospitalisation Details'!$A$1:$T$2344,15,0)</f>
        <v>tier - 3</v>
      </c>
      <c r="Q1230" s="29" t="str">
        <f>VLOOKUP(A1230,'Hospitalisation Details'!$A$1:$T$2344,18,0)</f>
        <v>tier - 3</v>
      </c>
      <c r="R1230" s="29" t="str">
        <f>VLOOKUP(A1230,'Hospitalisation Details'!$A$1:$T$2344,20,0)</f>
        <v>R1013</v>
      </c>
    </row>
    <row r="1231" spans="1:18">
      <c r="A1231" t="s">
        <v>1138</v>
      </c>
      <c r="B1231" s="22" t="str">
        <f>VLOOKUP(A1231,'Customer Names'!A1231:$E$2335,4,0)</f>
        <v>Hemesath</v>
      </c>
      <c r="C1231" s="25">
        <f>VLOOKUP(A1231,'Hospitalisation Details'!$A$1:$T$2344,9,0)</f>
        <v>28461</v>
      </c>
      <c r="D1231" s="26">
        <f>VLOOKUP(A1231,'Hospitalisation Details'!$A$1:$T$2344,10,0)</f>
        <v>45</v>
      </c>
      <c r="E1231" s="26">
        <f>VLOOKUP(A1231,'Hospitalisation Details'!$A$1:$T$2344,11,0)</f>
        <v>3</v>
      </c>
      <c r="F1231" s="28">
        <f>VLOOKUP(A1231,'Medical Examinations'!$A$1:$L$2336,2,0)</f>
        <v>25.7</v>
      </c>
      <c r="G1231" s="28">
        <f>VLOOKUP(A1231,'Medical Examinations'!$A$1:$L$2336,4,0)</f>
        <v>5.61</v>
      </c>
      <c r="H1231" s="30" t="str">
        <f>VLOOKUP(A1231,'Medical Examinations'!$A$1:$L$2336,3,0)</f>
        <v>Overweight</v>
      </c>
      <c r="I1231" s="30" t="str">
        <f>VLOOKUP(A1231,'Medical Examinations'!$A$1:$L$2336,5,0)</f>
        <v>Normal</v>
      </c>
      <c r="J1231" s="27" t="str">
        <f>VLOOKUP(A1231,'Medical Examinations'!$A$1:$L$2336,6,0)</f>
        <v>No</v>
      </c>
      <c r="K1231" s="27" t="str">
        <f>VLOOKUP(A1231,'Medical Examinations'!$A$1:$L$2336,7,0)</f>
        <v>No</v>
      </c>
      <c r="L1231" s="27">
        <f>VLOOKUP(A1231,'Medical Examinations'!$A$1:$L$2336,10,0)</f>
        <v>0</v>
      </c>
      <c r="M1231" s="27" t="str">
        <f>VLOOKUP(A1231,'Medical Examinations'!$A$1:$L$2336,12,0)</f>
        <v>No</v>
      </c>
      <c r="N1231" s="27" t="str">
        <f>VLOOKUP(A1231,'Medical Examinations'!$A$1:$L$2336,8,0)</f>
        <v>No</v>
      </c>
      <c r="O1231" s="29">
        <f>VLOOKUP(A1231,'Hospitalisation Details'!$A$1:$T$2344,12,0)</f>
        <v>9101.7999999999993</v>
      </c>
      <c r="P1231" s="29" t="str">
        <f>VLOOKUP(A1231,'Hospitalisation Details'!$A$1:$T$2344,15,0)</f>
        <v>tier - 2</v>
      </c>
      <c r="Q1231" s="29" t="str">
        <f>VLOOKUP(A1231,'Hospitalisation Details'!$A$1:$T$2344,18,0)</f>
        <v>tier - 1</v>
      </c>
      <c r="R1231" s="29" t="str">
        <f>VLOOKUP(A1231,'Hospitalisation Details'!$A$1:$T$2344,20,0)</f>
        <v>R1011</v>
      </c>
    </row>
    <row r="1232" spans="1:18">
      <c r="A1232" t="s">
        <v>1137</v>
      </c>
      <c r="B1232" s="22" t="str">
        <f>VLOOKUP(A1232,'Customer Names'!A1232:$E$2335,4,0)</f>
        <v>Vinci</v>
      </c>
      <c r="C1232" s="25">
        <f>VLOOKUP(A1232,'Hospitalisation Details'!$A$1:$T$2344,9,0)</f>
        <v>24055</v>
      </c>
      <c r="D1232" s="26">
        <f>VLOOKUP(A1232,'Hospitalisation Details'!$A$1:$T$2344,10,0)</f>
        <v>57</v>
      </c>
      <c r="E1232" s="26">
        <f>VLOOKUP(A1232,'Hospitalisation Details'!$A$1:$T$2344,11,0)</f>
        <v>0</v>
      </c>
      <c r="F1232" s="28">
        <f>VLOOKUP(A1232,'Medical Examinations'!$A$1:$L$2336,2,0)</f>
        <v>21.68</v>
      </c>
      <c r="G1232" s="28">
        <f>VLOOKUP(A1232,'Medical Examinations'!$A$1:$L$2336,4,0)</f>
        <v>8.1199999999999992</v>
      </c>
      <c r="H1232" s="30" t="str">
        <f>VLOOKUP(A1232,'Medical Examinations'!$A$1:$L$2336,3,0)</f>
        <v>Normal weight</v>
      </c>
      <c r="I1232" s="30" t="str">
        <f>VLOOKUP(A1232,'Medical Examinations'!$A$1:$L$2336,5,0)</f>
        <v>Diabetes</v>
      </c>
      <c r="J1232" s="27" t="str">
        <f>VLOOKUP(A1232,'Medical Examinations'!$A$1:$L$2336,6,0)</f>
        <v>No</v>
      </c>
      <c r="K1232" s="27" t="str">
        <f>VLOOKUP(A1232,'Medical Examinations'!$A$1:$L$2336,7,0)</f>
        <v>No</v>
      </c>
      <c r="L1232" s="27">
        <f>VLOOKUP(A1232,'Medical Examinations'!$A$1:$L$2336,10,0)</f>
        <v>0</v>
      </c>
      <c r="M1232" s="27" t="str">
        <f>VLOOKUP(A1232,'Medical Examinations'!$A$1:$L$2336,12,0)</f>
        <v>No</v>
      </c>
      <c r="N1232" s="27" t="str">
        <f>VLOOKUP(A1232,'Medical Examinations'!$A$1:$L$2336,8,0)</f>
        <v>No</v>
      </c>
      <c r="O1232" s="29">
        <f>VLOOKUP(A1232,'Hospitalisation Details'!$A$1:$T$2344,12,0)</f>
        <v>9095.94</v>
      </c>
      <c r="P1232" s="29" t="str">
        <f>VLOOKUP(A1232,'Hospitalisation Details'!$A$1:$T$2344,15,0)</f>
        <v>tier - 3</v>
      </c>
      <c r="Q1232" s="29" t="str">
        <f>VLOOKUP(A1232,'Hospitalisation Details'!$A$1:$T$2344,18,0)</f>
        <v>tier - 1</v>
      </c>
      <c r="R1232" s="29" t="str">
        <f>VLOOKUP(A1232,'Hospitalisation Details'!$A$1:$T$2344,20,0)</f>
        <v>R1011</v>
      </c>
    </row>
    <row r="1233" spans="1:18">
      <c r="A1233" t="s">
        <v>1136</v>
      </c>
      <c r="B1233" s="22" t="str">
        <f>VLOOKUP(A1233,'Customer Names'!A1233:$E$2335,4,0)</f>
        <v>Diamond-Husmann</v>
      </c>
      <c r="C1233" s="25">
        <f>VLOOKUP(A1233,'Hospitalisation Details'!$A$1:$T$2344,9,0)</f>
        <v>28433</v>
      </c>
      <c r="D1233" s="26">
        <f>VLOOKUP(A1233,'Hospitalisation Details'!$A$1:$T$2344,10,0)</f>
        <v>45</v>
      </c>
      <c r="E1233" s="26">
        <f>VLOOKUP(A1233,'Hospitalisation Details'!$A$1:$T$2344,11,0)</f>
        <v>2</v>
      </c>
      <c r="F1233" s="28">
        <f>VLOOKUP(A1233,'Medical Examinations'!$A$1:$L$2336,2,0)</f>
        <v>25.175000000000001</v>
      </c>
      <c r="G1233" s="28">
        <f>VLOOKUP(A1233,'Medical Examinations'!$A$1:$L$2336,4,0)</f>
        <v>4.74</v>
      </c>
      <c r="H1233" s="30" t="str">
        <f>VLOOKUP(A1233,'Medical Examinations'!$A$1:$L$2336,3,0)</f>
        <v>Overweight</v>
      </c>
      <c r="I1233" s="30" t="str">
        <f>VLOOKUP(A1233,'Medical Examinations'!$A$1:$L$2336,5,0)</f>
        <v>Normal</v>
      </c>
      <c r="J1233" s="27" t="str">
        <f>VLOOKUP(A1233,'Medical Examinations'!$A$1:$L$2336,6,0)</f>
        <v>No</v>
      </c>
      <c r="K1233" s="27" t="str">
        <f>VLOOKUP(A1233,'Medical Examinations'!$A$1:$L$2336,7,0)</f>
        <v>No</v>
      </c>
      <c r="L1233" s="27">
        <f>VLOOKUP(A1233,'Medical Examinations'!$A$1:$L$2336,10,0)</f>
        <v>0</v>
      </c>
      <c r="M1233" s="27" t="str">
        <f>VLOOKUP(A1233,'Medical Examinations'!$A$1:$L$2336,12,0)</f>
        <v>No</v>
      </c>
      <c r="N1233" s="27" t="str">
        <f>VLOOKUP(A1233,'Medical Examinations'!$A$1:$L$2336,8,0)</f>
        <v>No</v>
      </c>
      <c r="O1233" s="29">
        <f>VLOOKUP(A1233,'Hospitalisation Details'!$A$1:$T$2344,12,0)</f>
        <v>9095.07</v>
      </c>
      <c r="P1233" s="29" t="str">
        <f>VLOOKUP(A1233,'Hospitalisation Details'!$A$1:$T$2344,15,0)</f>
        <v>tier - 2</v>
      </c>
      <c r="Q1233" s="29" t="str">
        <f>VLOOKUP(A1233,'Hospitalisation Details'!$A$1:$T$2344,18,0)</f>
        <v>tier - 2</v>
      </c>
      <c r="R1233" s="29" t="str">
        <f>VLOOKUP(A1233,'Hospitalisation Details'!$A$1:$T$2344,20,0)</f>
        <v>R1024</v>
      </c>
    </row>
    <row r="1234" spans="1:18">
      <c r="A1234" t="s">
        <v>1135</v>
      </c>
      <c r="B1234" s="22" t="str">
        <f>VLOOKUP(A1234,'Customer Names'!A1234:$E$2335,4,0)</f>
        <v>Soto</v>
      </c>
      <c r="C1234" s="25">
        <f>VLOOKUP(A1234,'Hospitalisation Details'!$A$1:$T$2344,9,0)</f>
        <v>26635</v>
      </c>
      <c r="D1234" s="26">
        <f>VLOOKUP(A1234,'Hospitalisation Details'!$A$1:$T$2344,10,0)</f>
        <v>50</v>
      </c>
      <c r="E1234" s="26">
        <f>VLOOKUP(A1234,'Hospitalisation Details'!$A$1:$T$2344,11,0)</f>
        <v>1</v>
      </c>
      <c r="F1234" s="28">
        <f>VLOOKUP(A1234,'Medical Examinations'!$A$1:$L$2336,2,0)</f>
        <v>44.77</v>
      </c>
      <c r="G1234" s="28">
        <f>VLOOKUP(A1234,'Medical Examinations'!$A$1:$L$2336,4,0)</f>
        <v>4.0599999999999996</v>
      </c>
      <c r="H1234" s="30" t="str">
        <f>VLOOKUP(A1234,'Medical Examinations'!$A$1:$L$2336,3,0)</f>
        <v>Obesity</v>
      </c>
      <c r="I1234" s="30" t="str">
        <f>VLOOKUP(A1234,'Medical Examinations'!$A$1:$L$2336,5,0)</f>
        <v>Normal</v>
      </c>
      <c r="J1234" s="27" t="str">
        <f>VLOOKUP(A1234,'Medical Examinations'!$A$1:$L$2336,6,0)</f>
        <v>No</v>
      </c>
      <c r="K1234" s="27" t="str">
        <f>VLOOKUP(A1234,'Medical Examinations'!$A$1:$L$2336,7,0)</f>
        <v>No</v>
      </c>
      <c r="L1234" s="27">
        <f>VLOOKUP(A1234,'Medical Examinations'!$A$1:$L$2336,10,0)</f>
        <v>2</v>
      </c>
      <c r="M1234" s="27" t="str">
        <f>VLOOKUP(A1234,'Medical Examinations'!$A$1:$L$2336,12,0)</f>
        <v>No</v>
      </c>
      <c r="N1234" s="27" t="str">
        <f>VLOOKUP(A1234,'Medical Examinations'!$A$1:$L$2336,8,0)</f>
        <v>No</v>
      </c>
      <c r="O1234" s="29">
        <f>VLOOKUP(A1234,'Hospitalisation Details'!$A$1:$T$2344,12,0)</f>
        <v>9058.73</v>
      </c>
      <c r="P1234" s="29" t="str">
        <f>VLOOKUP(A1234,'Hospitalisation Details'!$A$1:$T$2344,15,0)</f>
        <v>tier - 3</v>
      </c>
      <c r="Q1234" s="29" t="str">
        <f>VLOOKUP(A1234,'Hospitalisation Details'!$A$1:$T$2344,18,0)</f>
        <v>tier - 2</v>
      </c>
      <c r="R1234" s="29" t="str">
        <f>VLOOKUP(A1234,'Hospitalisation Details'!$A$1:$T$2344,20,0)</f>
        <v>R1013</v>
      </c>
    </row>
    <row r="1235" spans="1:18">
      <c r="A1235" t="s">
        <v>1134</v>
      </c>
      <c r="B1235" s="22" t="str">
        <f>VLOOKUP(A1235,'Customer Names'!A1235:$E$2335,4,0)</f>
        <v>Howard</v>
      </c>
      <c r="C1235" s="25">
        <f>VLOOKUP(A1235,'Hospitalisation Details'!$A$1:$T$2344,9,0)</f>
        <v>26640</v>
      </c>
      <c r="D1235" s="26">
        <f>VLOOKUP(A1235,'Hospitalisation Details'!$A$1:$T$2344,10,0)</f>
        <v>50</v>
      </c>
      <c r="E1235" s="26">
        <f>VLOOKUP(A1235,'Hospitalisation Details'!$A$1:$T$2344,11,0)</f>
        <v>1</v>
      </c>
      <c r="F1235" s="28">
        <f>VLOOKUP(A1235,'Medical Examinations'!$A$1:$L$2336,2,0)</f>
        <v>37.07</v>
      </c>
      <c r="G1235" s="28">
        <f>VLOOKUP(A1235,'Medical Examinations'!$A$1:$L$2336,4,0)</f>
        <v>5.69</v>
      </c>
      <c r="H1235" s="30" t="str">
        <f>VLOOKUP(A1235,'Medical Examinations'!$A$1:$L$2336,3,0)</f>
        <v>Obesity</v>
      </c>
      <c r="I1235" s="30" t="str">
        <f>VLOOKUP(A1235,'Medical Examinations'!$A$1:$L$2336,5,0)</f>
        <v>Normal</v>
      </c>
      <c r="J1235" s="27" t="str">
        <f>VLOOKUP(A1235,'Medical Examinations'!$A$1:$L$2336,6,0)</f>
        <v>No</v>
      </c>
      <c r="K1235" s="27" t="str">
        <f>VLOOKUP(A1235,'Medical Examinations'!$A$1:$L$2336,7,0)</f>
        <v>No</v>
      </c>
      <c r="L1235" s="27">
        <f>VLOOKUP(A1235,'Medical Examinations'!$A$1:$L$2336,10,0)</f>
        <v>2</v>
      </c>
      <c r="M1235" s="27" t="str">
        <f>VLOOKUP(A1235,'Medical Examinations'!$A$1:$L$2336,12,0)</f>
        <v>No</v>
      </c>
      <c r="N1235" s="27" t="str">
        <f>VLOOKUP(A1235,'Medical Examinations'!$A$1:$L$2336,8,0)</f>
        <v>No</v>
      </c>
      <c r="O1235" s="29">
        <f>VLOOKUP(A1235,'Hospitalisation Details'!$A$1:$T$2344,12,0)</f>
        <v>9048.0300000000007</v>
      </c>
      <c r="P1235" s="29" t="str">
        <f>VLOOKUP(A1235,'Hospitalisation Details'!$A$1:$T$2344,15,0)</f>
        <v>tier - 2</v>
      </c>
      <c r="Q1235" s="29" t="str">
        <f>VLOOKUP(A1235,'Hospitalisation Details'!$A$1:$T$2344,18,0)</f>
        <v>tier - 2</v>
      </c>
      <c r="R1235" s="29" t="str">
        <f>VLOOKUP(A1235,'Hospitalisation Details'!$A$1:$T$2344,20,0)</f>
        <v>R1013</v>
      </c>
    </row>
    <row r="1236" spans="1:18">
      <c r="A1236" t="s">
        <v>1133</v>
      </c>
      <c r="B1236" s="22" t="str">
        <f>VLOOKUP(A1236,'Customer Names'!A1236:$E$2335,4,0)</f>
        <v>Patrick</v>
      </c>
      <c r="C1236" s="25">
        <f>VLOOKUP(A1236,'Hospitalisation Details'!$A$1:$T$2344,9,0)</f>
        <v>34304</v>
      </c>
      <c r="D1236" s="26">
        <f>VLOOKUP(A1236,'Hospitalisation Details'!$A$1:$T$2344,10,0)</f>
        <v>29</v>
      </c>
      <c r="E1236" s="26">
        <f>VLOOKUP(A1236,'Hospitalisation Details'!$A$1:$T$2344,11,0)</f>
        <v>0</v>
      </c>
      <c r="F1236" s="28">
        <f>VLOOKUP(A1236,'Medical Examinations'!$A$1:$L$2336,2,0)</f>
        <v>39.799999999999997</v>
      </c>
      <c r="G1236" s="28">
        <f>VLOOKUP(A1236,'Medical Examinations'!$A$1:$L$2336,4,0)</f>
        <v>5.66</v>
      </c>
      <c r="H1236" s="30" t="str">
        <f>VLOOKUP(A1236,'Medical Examinations'!$A$1:$L$2336,3,0)</f>
        <v>Obesity</v>
      </c>
      <c r="I1236" s="30" t="str">
        <f>VLOOKUP(A1236,'Medical Examinations'!$A$1:$L$2336,5,0)</f>
        <v>Normal</v>
      </c>
      <c r="J1236" s="27" t="str">
        <f>VLOOKUP(A1236,'Medical Examinations'!$A$1:$L$2336,6,0)</f>
        <v>No</v>
      </c>
      <c r="K1236" s="27" t="str">
        <f>VLOOKUP(A1236,'Medical Examinations'!$A$1:$L$2336,7,0)</f>
        <v>No</v>
      </c>
      <c r="L1236" s="27">
        <f>VLOOKUP(A1236,'Medical Examinations'!$A$1:$L$2336,10,0)</f>
        <v>1</v>
      </c>
      <c r="M1236" s="27" t="str">
        <f>VLOOKUP(A1236,'Medical Examinations'!$A$1:$L$2336,12,0)</f>
        <v>No</v>
      </c>
      <c r="N1236" s="27" t="str">
        <f>VLOOKUP(A1236,'Medical Examinations'!$A$1:$L$2336,8,0)</f>
        <v>Yes</v>
      </c>
      <c r="O1236" s="29">
        <f>VLOOKUP(A1236,'Hospitalisation Details'!$A$1:$T$2344,12,0)</f>
        <v>9010.2000000000007</v>
      </c>
      <c r="P1236" s="29" t="str">
        <f>VLOOKUP(A1236,'Hospitalisation Details'!$A$1:$T$2344,15,0)</f>
        <v>tier - 2</v>
      </c>
      <c r="Q1236" s="29" t="str">
        <f>VLOOKUP(A1236,'Hospitalisation Details'!$A$1:$T$2344,18,0)</f>
        <v>tier - 3</v>
      </c>
      <c r="R1236" s="29" t="str">
        <f>VLOOKUP(A1236,'Hospitalisation Details'!$A$1:$T$2344,20,0)</f>
        <v>R1026</v>
      </c>
    </row>
    <row r="1237" spans="1:18">
      <c r="A1237" t="s">
        <v>1132</v>
      </c>
      <c r="B1237" s="22" t="str">
        <f>VLOOKUP(A1237,'Customer Names'!A1237:$E$2335,4,0)</f>
        <v>Dacko</v>
      </c>
      <c r="C1237" s="25">
        <f>VLOOKUP(A1237,'Hospitalisation Details'!$A$1:$T$2344,9,0)</f>
        <v>29205</v>
      </c>
      <c r="D1237" s="26">
        <f>VLOOKUP(A1237,'Hospitalisation Details'!$A$1:$T$2344,10,0)</f>
        <v>43</v>
      </c>
      <c r="E1237" s="26">
        <f>VLOOKUP(A1237,'Hospitalisation Details'!$A$1:$T$2344,11,0)</f>
        <v>2</v>
      </c>
      <c r="F1237" s="28">
        <f>VLOOKUP(A1237,'Medical Examinations'!$A$1:$L$2336,2,0)</f>
        <v>26.36</v>
      </c>
      <c r="G1237" s="28">
        <f>VLOOKUP(A1237,'Medical Examinations'!$A$1:$L$2336,4,0)</f>
        <v>4.32</v>
      </c>
      <c r="H1237" s="30" t="str">
        <f>VLOOKUP(A1237,'Medical Examinations'!$A$1:$L$2336,3,0)</f>
        <v>Overweight</v>
      </c>
      <c r="I1237" s="30" t="str">
        <f>VLOOKUP(A1237,'Medical Examinations'!$A$1:$L$2336,5,0)</f>
        <v>Normal</v>
      </c>
      <c r="J1237" s="27" t="str">
        <f>VLOOKUP(A1237,'Medical Examinations'!$A$1:$L$2336,6,0)</f>
        <v>No</v>
      </c>
      <c r="K1237" s="27" t="str">
        <f>VLOOKUP(A1237,'Medical Examinations'!$A$1:$L$2336,7,0)</f>
        <v>No</v>
      </c>
      <c r="L1237" s="27">
        <f>VLOOKUP(A1237,'Medical Examinations'!$A$1:$L$2336,10,0)</f>
        <v>1</v>
      </c>
      <c r="M1237" s="27" t="str">
        <f>VLOOKUP(A1237,'Medical Examinations'!$A$1:$L$2336,12,0)</f>
        <v>No</v>
      </c>
      <c r="N1237" s="27" t="str">
        <f>VLOOKUP(A1237,'Medical Examinations'!$A$1:$L$2336,8,0)</f>
        <v>Yes</v>
      </c>
      <c r="O1237" s="29">
        <f>VLOOKUP(A1237,'Hospitalisation Details'!$A$1:$T$2344,12,0)</f>
        <v>8998.43</v>
      </c>
      <c r="P1237" s="29" t="str">
        <f>VLOOKUP(A1237,'Hospitalisation Details'!$A$1:$T$2344,15,0)</f>
        <v>tier - 2</v>
      </c>
      <c r="Q1237" s="29" t="str">
        <f>VLOOKUP(A1237,'Hospitalisation Details'!$A$1:$T$2344,18,0)</f>
        <v>tier - 1</v>
      </c>
      <c r="R1237" s="29" t="str">
        <f>VLOOKUP(A1237,'Hospitalisation Details'!$A$1:$T$2344,20,0)</f>
        <v>R1025</v>
      </c>
    </row>
    <row r="1238" spans="1:18">
      <c r="A1238" t="s">
        <v>1131</v>
      </c>
      <c r="B1238" s="22" t="str">
        <f>VLOOKUP(A1238,'Customer Names'!A1238:$E$2335,4,0)</f>
        <v>Glassey</v>
      </c>
      <c r="C1238" s="25">
        <f>VLOOKUP(A1238,'Hospitalisation Details'!$A$1:$T$2344,9,0)</f>
        <v>26948</v>
      </c>
      <c r="D1238" s="26">
        <f>VLOOKUP(A1238,'Hospitalisation Details'!$A$1:$T$2344,10,0)</f>
        <v>49</v>
      </c>
      <c r="E1238" s="26">
        <f>VLOOKUP(A1238,'Hospitalisation Details'!$A$1:$T$2344,11,0)</f>
        <v>0</v>
      </c>
      <c r="F1238" s="28">
        <f>VLOOKUP(A1238,'Medical Examinations'!$A$1:$L$2336,2,0)</f>
        <v>29.925000000000001</v>
      </c>
      <c r="G1238" s="28">
        <f>VLOOKUP(A1238,'Medical Examinations'!$A$1:$L$2336,4,0)</f>
        <v>8.2899999999999991</v>
      </c>
      <c r="H1238" s="30" t="str">
        <f>VLOOKUP(A1238,'Medical Examinations'!$A$1:$L$2336,3,0)</f>
        <v>Overweight</v>
      </c>
      <c r="I1238" s="30" t="str">
        <f>VLOOKUP(A1238,'Medical Examinations'!$A$1:$L$2336,5,0)</f>
        <v>Diabetes</v>
      </c>
      <c r="J1238" s="27" t="str">
        <f>VLOOKUP(A1238,'Medical Examinations'!$A$1:$L$2336,6,0)</f>
        <v>No</v>
      </c>
      <c r="K1238" s="27" t="str">
        <f>VLOOKUP(A1238,'Medical Examinations'!$A$1:$L$2336,7,0)</f>
        <v>No</v>
      </c>
      <c r="L1238" s="27">
        <f>VLOOKUP(A1238,'Medical Examinations'!$A$1:$L$2336,10,0)</f>
        <v>2</v>
      </c>
      <c r="M1238" s="27" t="str">
        <f>VLOOKUP(A1238,'Medical Examinations'!$A$1:$L$2336,12,0)</f>
        <v>No</v>
      </c>
      <c r="N1238" s="27" t="str">
        <f>VLOOKUP(A1238,'Medical Examinations'!$A$1:$L$2336,8,0)</f>
        <v>No</v>
      </c>
      <c r="O1238" s="29">
        <f>VLOOKUP(A1238,'Hospitalisation Details'!$A$1:$T$2344,12,0)</f>
        <v>8988.16</v>
      </c>
      <c r="P1238" s="29" t="str">
        <f>VLOOKUP(A1238,'Hospitalisation Details'!$A$1:$T$2344,15,0)</f>
        <v>tier - 2</v>
      </c>
      <c r="Q1238" s="29" t="str">
        <f>VLOOKUP(A1238,'Hospitalisation Details'!$A$1:$T$2344,18,0)</f>
        <v>tier - 1</v>
      </c>
      <c r="R1238" s="29" t="str">
        <f>VLOOKUP(A1238,'Hospitalisation Details'!$A$1:$T$2344,20,0)</f>
        <v>R1012</v>
      </c>
    </row>
    <row r="1239" spans="1:18">
      <c r="A1239" t="s">
        <v>1130</v>
      </c>
      <c r="B1239" s="22" t="str">
        <f>VLOOKUP(A1239,'Customer Names'!A1239:$E$2335,4,0)</f>
        <v>Frechette</v>
      </c>
      <c r="C1239" s="25">
        <f>VLOOKUP(A1239,'Hospitalisation Details'!$A$1:$T$2344,9,0)</f>
        <v>27231</v>
      </c>
      <c r="D1239" s="26">
        <f>VLOOKUP(A1239,'Hospitalisation Details'!$A$1:$T$2344,10,0)</f>
        <v>48</v>
      </c>
      <c r="E1239" s="26">
        <f>VLOOKUP(A1239,'Hospitalisation Details'!$A$1:$T$2344,11,0)</f>
        <v>2</v>
      </c>
      <c r="F1239" s="28">
        <f>VLOOKUP(A1239,'Medical Examinations'!$A$1:$L$2336,2,0)</f>
        <v>37.29</v>
      </c>
      <c r="G1239" s="28">
        <f>VLOOKUP(A1239,'Medical Examinations'!$A$1:$L$2336,4,0)</f>
        <v>10.46</v>
      </c>
      <c r="H1239" s="30" t="str">
        <f>VLOOKUP(A1239,'Medical Examinations'!$A$1:$L$2336,3,0)</f>
        <v>Obesity</v>
      </c>
      <c r="I1239" s="30" t="str">
        <f>VLOOKUP(A1239,'Medical Examinations'!$A$1:$L$2336,5,0)</f>
        <v>Diabetes</v>
      </c>
      <c r="J1239" s="27" t="str">
        <f>VLOOKUP(A1239,'Medical Examinations'!$A$1:$L$2336,6,0)</f>
        <v>No</v>
      </c>
      <c r="K1239" s="27" t="str">
        <f>VLOOKUP(A1239,'Medical Examinations'!$A$1:$L$2336,7,0)</f>
        <v>No</v>
      </c>
      <c r="L1239" s="27">
        <f>VLOOKUP(A1239,'Medical Examinations'!$A$1:$L$2336,10,0)</f>
        <v>0</v>
      </c>
      <c r="M1239" s="27" t="str">
        <f>VLOOKUP(A1239,'Medical Examinations'!$A$1:$L$2336,12,0)</f>
        <v>No</v>
      </c>
      <c r="N1239" s="27" t="str">
        <f>VLOOKUP(A1239,'Medical Examinations'!$A$1:$L$2336,8,0)</f>
        <v>No</v>
      </c>
      <c r="O1239" s="29">
        <f>VLOOKUP(A1239,'Hospitalisation Details'!$A$1:$T$2344,12,0)</f>
        <v>8978.19</v>
      </c>
      <c r="P1239" s="29" t="str">
        <f>VLOOKUP(A1239,'Hospitalisation Details'!$A$1:$T$2344,15,0)</f>
        <v>tier - 2</v>
      </c>
      <c r="Q1239" s="29" t="str">
        <f>VLOOKUP(A1239,'Hospitalisation Details'!$A$1:$T$2344,18,0)</f>
        <v>tier - 2</v>
      </c>
      <c r="R1239" s="29" t="str">
        <f>VLOOKUP(A1239,'Hospitalisation Details'!$A$1:$T$2344,20,0)</f>
        <v>R1013</v>
      </c>
    </row>
    <row r="1240" spans="1:18">
      <c r="A1240" t="s">
        <v>1129</v>
      </c>
      <c r="B1240" s="22" t="str">
        <f>VLOOKUP(A1240,'Customer Names'!A1240:$E$2335,4,0)</f>
        <v>Benitez</v>
      </c>
      <c r="C1240" s="25">
        <f>VLOOKUP(A1240,'Hospitalisation Details'!$A$1:$T$2344,9,0)</f>
        <v>27280</v>
      </c>
      <c r="D1240" s="26">
        <f>VLOOKUP(A1240,'Hospitalisation Details'!$A$1:$T$2344,10,0)</f>
        <v>48</v>
      </c>
      <c r="E1240" s="26">
        <f>VLOOKUP(A1240,'Hospitalisation Details'!$A$1:$T$2344,11,0)</f>
        <v>2</v>
      </c>
      <c r="F1240" s="28">
        <f>VLOOKUP(A1240,'Medical Examinations'!$A$1:$L$2336,2,0)</f>
        <v>30.2</v>
      </c>
      <c r="G1240" s="28">
        <f>VLOOKUP(A1240,'Medical Examinations'!$A$1:$L$2336,4,0)</f>
        <v>11.96</v>
      </c>
      <c r="H1240" s="30" t="str">
        <f>VLOOKUP(A1240,'Medical Examinations'!$A$1:$L$2336,3,0)</f>
        <v>Obesity</v>
      </c>
      <c r="I1240" s="30" t="str">
        <f>VLOOKUP(A1240,'Medical Examinations'!$A$1:$L$2336,5,0)</f>
        <v>Diabetes</v>
      </c>
      <c r="J1240" s="27" t="str">
        <f>VLOOKUP(A1240,'Medical Examinations'!$A$1:$L$2336,6,0)</f>
        <v>No</v>
      </c>
      <c r="K1240" s="27" t="str">
        <f>VLOOKUP(A1240,'Medical Examinations'!$A$1:$L$2336,7,0)</f>
        <v>No</v>
      </c>
      <c r="L1240" s="27">
        <f>VLOOKUP(A1240,'Medical Examinations'!$A$1:$L$2336,10,0)</f>
        <v>0</v>
      </c>
      <c r="M1240" s="27" t="str">
        <f>VLOOKUP(A1240,'Medical Examinations'!$A$1:$L$2336,12,0)</f>
        <v>No</v>
      </c>
      <c r="N1240" s="27" t="str">
        <f>VLOOKUP(A1240,'Medical Examinations'!$A$1:$L$2336,8,0)</f>
        <v>No</v>
      </c>
      <c r="O1240" s="29">
        <f>VLOOKUP(A1240,'Hospitalisation Details'!$A$1:$T$2344,12,0)</f>
        <v>8968.33</v>
      </c>
      <c r="P1240" s="29" t="str">
        <f>VLOOKUP(A1240,'Hospitalisation Details'!$A$1:$T$2344,15,0)</f>
        <v>tier - 3</v>
      </c>
      <c r="Q1240" s="29" t="str">
        <f>VLOOKUP(A1240,'Hospitalisation Details'!$A$1:$T$2344,18,0)</f>
        <v>tier - 2</v>
      </c>
      <c r="R1240" s="29" t="str">
        <f>VLOOKUP(A1240,'Hospitalisation Details'!$A$1:$T$2344,20,0)</f>
        <v>R1011</v>
      </c>
    </row>
    <row r="1241" spans="1:18">
      <c r="A1241" t="s">
        <v>1128</v>
      </c>
      <c r="B1241" s="22" t="str">
        <f>VLOOKUP(A1241,'Customer Names'!A1241:$E$2335,4,0)</f>
        <v>Gauthier</v>
      </c>
      <c r="C1241" s="25">
        <f>VLOOKUP(A1241,'Hospitalisation Details'!$A$1:$T$2344,9,0)</f>
        <v>30512</v>
      </c>
      <c r="D1241" s="26">
        <f>VLOOKUP(A1241,'Hospitalisation Details'!$A$1:$T$2344,10,0)</f>
        <v>39</v>
      </c>
      <c r="E1241" s="26">
        <f>VLOOKUP(A1241,'Hospitalisation Details'!$A$1:$T$2344,11,0)</f>
        <v>5</v>
      </c>
      <c r="F1241" s="28">
        <f>VLOOKUP(A1241,'Medical Examinations'!$A$1:$L$2336,2,0)</f>
        <v>24.225000000000001</v>
      </c>
      <c r="G1241" s="28">
        <f>VLOOKUP(A1241,'Medical Examinations'!$A$1:$L$2336,4,0)</f>
        <v>4.25</v>
      </c>
      <c r="H1241" s="30" t="str">
        <f>VLOOKUP(A1241,'Medical Examinations'!$A$1:$L$2336,3,0)</f>
        <v>Normal weight</v>
      </c>
      <c r="I1241" s="30" t="str">
        <f>VLOOKUP(A1241,'Medical Examinations'!$A$1:$L$2336,5,0)</f>
        <v>Normal</v>
      </c>
      <c r="J1241" s="27" t="str">
        <f>VLOOKUP(A1241,'Medical Examinations'!$A$1:$L$2336,6,0)</f>
        <v>yes</v>
      </c>
      <c r="K1241" s="27" t="str">
        <f>VLOOKUP(A1241,'Medical Examinations'!$A$1:$L$2336,7,0)</f>
        <v>No</v>
      </c>
      <c r="L1241" s="27">
        <f>VLOOKUP(A1241,'Medical Examinations'!$A$1:$L$2336,10,0)</f>
        <v>1</v>
      </c>
      <c r="M1241" s="27" t="str">
        <f>VLOOKUP(A1241,'Medical Examinations'!$A$1:$L$2336,12,0)</f>
        <v>No</v>
      </c>
      <c r="N1241" s="27" t="str">
        <f>VLOOKUP(A1241,'Medical Examinations'!$A$1:$L$2336,8,0)</f>
        <v>Yes</v>
      </c>
      <c r="O1241" s="29">
        <f>VLOOKUP(A1241,'Hospitalisation Details'!$A$1:$T$2344,12,0)</f>
        <v>8965.7999999999993</v>
      </c>
      <c r="P1241" s="29" t="str">
        <f>VLOOKUP(A1241,'Hospitalisation Details'!$A$1:$T$2344,15,0)</f>
        <v>tier - 2</v>
      </c>
      <c r="Q1241" s="29" t="str">
        <f>VLOOKUP(A1241,'Hospitalisation Details'!$A$1:$T$2344,18,0)</f>
        <v>tier - 3</v>
      </c>
      <c r="R1241" s="29" t="str">
        <f>VLOOKUP(A1241,'Hospitalisation Details'!$A$1:$T$2344,20,0)</f>
        <v>R1012</v>
      </c>
    </row>
    <row r="1242" spans="1:18">
      <c r="A1242" t="s">
        <v>1127</v>
      </c>
      <c r="B1242" s="22" t="str">
        <f>VLOOKUP(A1242,'Customer Names'!A1242:$E$2335,4,0)</f>
        <v>Fazioli</v>
      </c>
      <c r="C1242" s="25">
        <f>VLOOKUP(A1242,'Hospitalisation Details'!$A$1:$T$2344,9,0)</f>
        <v>27258</v>
      </c>
      <c r="D1242" s="26">
        <f>VLOOKUP(A1242,'Hospitalisation Details'!$A$1:$T$2344,10,0)</f>
        <v>48</v>
      </c>
      <c r="E1242" s="26">
        <f>VLOOKUP(A1242,'Hospitalisation Details'!$A$1:$T$2344,11,0)</f>
        <v>1</v>
      </c>
      <c r="F1242" s="28">
        <f>VLOOKUP(A1242,'Medical Examinations'!$A$1:$L$2336,2,0)</f>
        <v>31.445</v>
      </c>
      <c r="G1242" s="28">
        <f>VLOOKUP(A1242,'Medical Examinations'!$A$1:$L$2336,4,0)</f>
        <v>8.33</v>
      </c>
      <c r="H1242" s="30" t="str">
        <f>VLOOKUP(A1242,'Medical Examinations'!$A$1:$L$2336,3,0)</f>
        <v>Obesity</v>
      </c>
      <c r="I1242" s="30" t="str">
        <f>VLOOKUP(A1242,'Medical Examinations'!$A$1:$L$2336,5,0)</f>
        <v>Diabetes</v>
      </c>
      <c r="J1242" s="27" t="str">
        <f>VLOOKUP(A1242,'Medical Examinations'!$A$1:$L$2336,6,0)</f>
        <v>No</v>
      </c>
      <c r="K1242" s="27" t="str">
        <f>VLOOKUP(A1242,'Medical Examinations'!$A$1:$L$2336,7,0)</f>
        <v>No</v>
      </c>
      <c r="L1242" s="27">
        <f>VLOOKUP(A1242,'Medical Examinations'!$A$1:$L$2336,10,0)</f>
        <v>0</v>
      </c>
      <c r="M1242" s="27" t="str">
        <f>VLOOKUP(A1242,'Medical Examinations'!$A$1:$L$2336,12,0)</f>
        <v>No</v>
      </c>
      <c r="N1242" s="27" t="str">
        <f>VLOOKUP(A1242,'Medical Examinations'!$A$1:$L$2336,8,0)</f>
        <v>No</v>
      </c>
      <c r="O1242" s="29">
        <f>VLOOKUP(A1242,'Hospitalisation Details'!$A$1:$T$2344,12,0)</f>
        <v>8964.06</v>
      </c>
      <c r="P1242" s="29" t="str">
        <f>VLOOKUP(A1242,'Hospitalisation Details'!$A$1:$T$2344,15,0)</f>
        <v>tier - 3</v>
      </c>
      <c r="Q1242" s="29" t="str">
        <f>VLOOKUP(A1242,'Hospitalisation Details'!$A$1:$T$2344,18,0)</f>
        <v>tier - 2</v>
      </c>
      <c r="R1242" s="29" t="str">
        <f>VLOOKUP(A1242,'Hospitalisation Details'!$A$1:$T$2344,20,0)</f>
        <v>R1016</v>
      </c>
    </row>
    <row r="1243" spans="1:18">
      <c r="A1243" t="s">
        <v>1126</v>
      </c>
      <c r="B1243" s="22" t="str">
        <f>VLOOKUP(A1243,'Customer Names'!A1243:$E$2335,4,0)</f>
        <v>Chorney</v>
      </c>
      <c r="C1243" s="25">
        <f>VLOOKUP(A1243,'Hospitalisation Details'!$A$1:$T$2344,9,0)</f>
        <v>33874</v>
      </c>
      <c r="D1243" s="26">
        <f>VLOOKUP(A1243,'Hospitalisation Details'!$A$1:$T$2344,10,0)</f>
        <v>30</v>
      </c>
      <c r="E1243" s="26">
        <f>VLOOKUP(A1243,'Hospitalisation Details'!$A$1:$T$2344,11,0)</f>
        <v>0</v>
      </c>
      <c r="F1243" s="28">
        <f>VLOOKUP(A1243,'Medical Examinations'!$A$1:$L$2336,2,0)</f>
        <v>38.880000000000003</v>
      </c>
      <c r="G1243" s="28">
        <f>VLOOKUP(A1243,'Medical Examinations'!$A$1:$L$2336,4,0)</f>
        <v>4.29</v>
      </c>
      <c r="H1243" s="30" t="str">
        <f>VLOOKUP(A1243,'Medical Examinations'!$A$1:$L$2336,3,0)</f>
        <v>Obesity</v>
      </c>
      <c r="I1243" s="30" t="str">
        <f>VLOOKUP(A1243,'Medical Examinations'!$A$1:$L$2336,5,0)</f>
        <v>Normal</v>
      </c>
      <c r="J1243" s="27" t="str">
        <f>VLOOKUP(A1243,'Medical Examinations'!$A$1:$L$2336,6,0)</f>
        <v>No</v>
      </c>
      <c r="K1243" s="27" t="str">
        <f>VLOOKUP(A1243,'Medical Examinations'!$A$1:$L$2336,7,0)</f>
        <v>No</v>
      </c>
      <c r="L1243" s="27">
        <f>VLOOKUP(A1243,'Medical Examinations'!$A$1:$L$2336,10,0)</f>
        <v>1</v>
      </c>
      <c r="M1243" s="27" t="str">
        <f>VLOOKUP(A1243,'Medical Examinations'!$A$1:$L$2336,12,0)</f>
        <v>No</v>
      </c>
      <c r="N1243" s="27" t="str">
        <f>VLOOKUP(A1243,'Medical Examinations'!$A$1:$L$2336,8,0)</f>
        <v>No</v>
      </c>
      <c r="O1243" s="29">
        <f>VLOOKUP(A1243,'Hospitalisation Details'!$A$1:$T$2344,12,0)</f>
        <v>8954.99</v>
      </c>
      <c r="P1243" s="29" t="str">
        <f>VLOOKUP(A1243,'Hospitalisation Details'!$A$1:$T$2344,15,0)</f>
        <v>tier - 2</v>
      </c>
      <c r="Q1243" s="29" t="str">
        <f>VLOOKUP(A1243,'Hospitalisation Details'!$A$1:$T$2344,18,0)</f>
        <v>tier - 3</v>
      </c>
      <c r="R1243" s="29" t="str">
        <f>VLOOKUP(A1243,'Hospitalisation Details'!$A$1:$T$2344,20,0)</f>
        <v>R1026</v>
      </c>
    </row>
    <row r="1244" spans="1:18">
      <c r="A1244" t="s">
        <v>1125</v>
      </c>
      <c r="B1244" s="22" t="str">
        <f>VLOOKUP(A1244,'Customer Names'!A1244:$E$2335,4,0)</f>
        <v>Dannenhauer</v>
      </c>
      <c r="C1244" s="25">
        <f>VLOOKUP(A1244,'Hospitalisation Details'!$A$1:$T$2344,9,0)</f>
        <v>28119</v>
      </c>
      <c r="D1244" s="26">
        <f>VLOOKUP(A1244,'Hospitalisation Details'!$A$1:$T$2344,10,0)</f>
        <v>46</v>
      </c>
      <c r="E1244" s="26">
        <f>VLOOKUP(A1244,'Hospitalisation Details'!$A$1:$T$2344,11,0)</f>
        <v>3</v>
      </c>
      <c r="F1244" s="28">
        <f>VLOOKUP(A1244,'Medical Examinations'!$A$1:$L$2336,2,0)</f>
        <v>43.89</v>
      </c>
      <c r="G1244" s="28">
        <f>VLOOKUP(A1244,'Medical Examinations'!$A$1:$L$2336,4,0)</f>
        <v>6.32</v>
      </c>
      <c r="H1244" s="30" t="str">
        <f>VLOOKUP(A1244,'Medical Examinations'!$A$1:$L$2336,3,0)</f>
        <v>Obesity</v>
      </c>
      <c r="I1244" s="30" t="str">
        <f>VLOOKUP(A1244,'Medical Examinations'!$A$1:$L$2336,5,0)</f>
        <v>Pre-diabetes</v>
      </c>
      <c r="J1244" s="27" t="str">
        <f>VLOOKUP(A1244,'Medical Examinations'!$A$1:$L$2336,6,0)</f>
        <v>yes</v>
      </c>
      <c r="K1244" s="27" t="str">
        <f>VLOOKUP(A1244,'Medical Examinations'!$A$1:$L$2336,7,0)</f>
        <v>No</v>
      </c>
      <c r="L1244" s="27">
        <f>VLOOKUP(A1244,'Medical Examinations'!$A$1:$L$2336,10,0)</f>
        <v>0</v>
      </c>
      <c r="M1244" s="27" t="str">
        <f>VLOOKUP(A1244,'Medical Examinations'!$A$1:$L$2336,12,0)</f>
        <v>No</v>
      </c>
      <c r="N1244" s="27" t="str">
        <f>VLOOKUP(A1244,'Medical Examinations'!$A$1:$L$2336,8,0)</f>
        <v>No</v>
      </c>
      <c r="O1244" s="29">
        <f>VLOOKUP(A1244,'Hospitalisation Details'!$A$1:$T$2344,12,0)</f>
        <v>8944.1200000000008</v>
      </c>
      <c r="P1244" s="29" t="str">
        <f>VLOOKUP(A1244,'Hospitalisation Details'!$A$1:$T$2344,15,0)</f>
        <v>tier - 3</v>
      </c>
      <c r="Q1244" s="29" t="str">
        <f>VLOOKUP(A1244,'Hospitalisation Details'!$A$1:$T$2344,18,0)</f>
        <v>tier - 2</v>
      </c>
      <c r="R1244" s="29" t="str">
        <f>VLOOKUP(A1244,'Hospitalisation Details'!$A$1:$T$2344,20,0)</f>
        <v>R1013</v>
      </c>
    </row>
    <row r="1245" spans="1:18">
      <c r="A1245" t="s">
        <v>1124</v>
      </c>
      <c r="B1245" s="22" t="str">
        <f>VLOOKUP(A1245,'Customer Names'!A1245:$E$2335,4,0)</f>
        <v>McComb</v>
      </c>
      <c r="C1245" s="25">
        <f>VLOOKUP(A1245,'Hospitalisation Details'!$A$1:$T$2344,9,0)</f>
        <v>26456</v>
      </c>
      <c r="D1245" s="26">
        <f>VLOOKUP(A1245,'Hospitalisation Details'!$A$1:$T$2344,10,0)</f>
        <v>51</v>
      </c>
      <c r="E1245" s="26">
        <f>VLOOKUP(A1245,'Hospitalisation Details'!$A$1:$T$2344,11,0)</f>
        <v>0</v>
      </c>
      <c r="F1245" s="28">
        <f>VLOOKUP(A1245,'Medical Examinations'!$A$1:$L$2336,2,0)</f>
        <v>25.6</v>
      </c>
      <c r="G1245" s="28">
        <f>VLOOKUP(A1245,'Medical Examinations'!$A$1:$L$2336,4,0)</f>
        <v>5.65</v>
      </c>
      <c r="H1245" s="30" t="str">
        <f>VLOOKUP(A1245,'Medical Examinations'!$A$1:$L$2336,3,0)</f>
        <v>Overweight</v>
      </c>
      <c r="I1245" s="30" t="str">
        <f>VLOOKUP(A1245,'Medical Examinations'!$A$1:$L$2336,5,0)</f>
        <v>Normal</v>
      </c>
      <c r="J1245" s="27" t="str">
        <f>VLOOKUP(A1245,'Medical Examinations'!$A$1:$L$2336,6,0)</f>
        <v>No</v>
      </c>
      <c r="K1245" s="27" t="str">
        <f>VLOOKUP(A1245,'Medical Examinations'!$A$1:$L$2336,7,0)</f>
        <v>No</v>
      </c>
      <c r="L1245" s="27">
        <f>VLOOKUP(A1245,'Medical Examinations'!$A$1:$L$2336,10,0)</f>
        <v>2</v>
      </c>
      <c r="M1245" s="27" t="str">
        <f>VLOOKUP(A1245,'Medical Examinations'!$A$1:$L$2336,12,0)</f>
        <v>No</v>
      </c>
      <c r="N1245" s="27" t="str">
        <f>VLOOKUP(A1245,'Medical Examinations'!$A$1:$L$2336,8,0)</f>
        <v>No</v>
      </c>
      <c r="O1245" s="29">
        <f>VLOOKUP(A1245,'Hospitalisation Details'!$A$1:$T$2344,12,0)</f>
        <v>8932.08</v>
      </c>
      <c r="P1245" s="29" t="str">
        <f>VLOOKUP(A1245,'Hospitalisation Details'!$A$1:$T$2344,15,0)</f>
        <v>tier - 2</v>
      </c>
      <c r="Q1245" s="29" t="str">
        <f>VLOOKUP(A1245,'Hospitalisation Details'!$A$1:$T$2344,18,0)</f>
        <v>tier - 1</v>
      </c>
      <c r="R1245" s="29" t="str">
        <f>VLOOKUP(A1245,'Hospitalisation Details'!$A$1:$T$2344,20,0)</f>
        <v>R1011</v>
      </c>
    </row>
    <row r="1246" spans="1:18">
      <c r="A1246" t="s">
        <v>1123</v>
      </c>
      <c r="B1246" s="22" t="str">
        <f>VLOOKUP(A1246,'Customer Names'!A1246:$E$2335,4,0)</f>
        <v>Blake</v>
      </c>
      <c r="C1246" s="25">
        <f>VLOOKUP(A1246,'Hospitalisation Details'!$A$1:$T$2344,9,0)</f>
        <v>27582</v>
      </c>
      <c r="D1246" s="26">
        <f>VLOOKUP(A1246,'Hospitalisation Details'!$A$1:$T$2344,10,0)</f>
        <v>47</v>
      </c>
      <c r="E1246" s="26">
        <f>VLOOKUP(A1246,'Hospitalisation Details'!$A$1:$T$2344,11,0)</f>
        <v>1</v>
      </c>
      <c r="F1246" s="28">
        <f>VLOOKUP(A1246,'Medical Examinations'!$A$1:$L$2336,2,0)</f>
        <v>29.545000000000002</v>
      </c>
      <c r="G1246" s="28">
        <f>VLOOKUP(A1246,'Medical Examinations'!$A$1:$L$2336,4,0)</f>
        <v>8.41</v>
      </c>
      <c r="H1246" s="30" t="str">
        <f>VLOOKUP(A1246,'Medical Examinations'!$A$1:$L$2336,3,0)</f>
        <v>Overweight</v>
      </c>
      <c r="I1246" s="30" t="str">
        <f>VLOOKUP(A1246,'Medical Examinations'!$A$1:$L$2336,5,0)</f>
        <v>Diabetes</v>
      </c>
      <c r="J1246" s="27" t="str">
        <f>VLOOKUP(A1246,'Medical Examinations'!$A$1:$L$2336,6,0)</f>
        <v>yes</v>
      </c>
      <c r="K1246" s="27" t="str">
        <f>VLOOKUP(A1246,'Medical Examinations'!$A$1:$L$2336,7,0)</f>
        <v>No</v>
      </c>
      <c r="L1246" s="27">
        <f>VLOOKUP(A1246,'Medical Examinations'!$A$1:$L$2336,10,0)</f>
        <v>1</v>
      </c>
      <c r="M1246" s="27" t="str">
        <f>VLOOKUP(A1246,'Medical Examinations'!$A$1:$L$2336,12,0)</f>
        <v>No</v>
      </c>
      <c r="N1246" s="27" t="str">
        <f>VLOOKUP(A1246,'Medical Examinations'!$A$1:$L$2336,8,0)</f>
        <v>No</v>
      </c>
      <c r="O1246" s="29">
        <f>VLOOKUP(A1246,'Hospitalisation Details'!$A$1:$T$2344,12,0)</f>
        <v>8930.93</v>
      </c>
      <c r="P1246" s="29" t="str">
        <f>VLOOKUP(A1246,'Hospitalisation Details'!$A$1:$T$2344,15,0)</f>
        <v>tier - 2</v>
      </c>
      <c r="Q1246" s="29" t="str">
        <f>VLOOKUP(A1246,'Hospitalisation Details'!$A$1:$T$2344,18,0)</f>
        <v>tier - 2</v>
      </c>
      <c r="R1246" s="29" t="str">
        <f>VLOOKUP(A1246,'Hospitalisation Details'!$A$1:$T$2344,20,0)</f>
        <v>R1012</v>
      </c>
    </row>
    <row r="1247" spans="1:18">
      <c r="A1247" t="s">
        <v>1122</v>
      </c>
      <c r="B1247" s="22" t="str">
        <f>VLOOKUP(A1247,'Customer Names'!A1247:$E$2335,4,0)</f>
        <v>Sambasivam</v>
      </c>
      <c r="C1247" s="25">
        <f>VLOOKUP(A1247,'Hospitalisation Details'!$A$1:$T$2344,9,0)</f>
        <v>24721</v>
      </c>
      <c r="D1247" s="26">
        <f>VLOOKUP(A1247,'Hospitalisation Details'!$A$1:$T$2344,10,0)</f>
        <v>55</v>
      </c>
      <c r="E1247" s="26">
        <f>VLOOKUP(A1247,'Hospitalisation Details'!$A$1:$T$2344,11,0)</f>
        <v>0</v>
      </c>
      <c r="F1247" s="28">
        <f>VLOOKUP(A1247,'Medical Examinations'!$A$1:$L$2336,2,0)</f>
        <v>23.25</v>
      </c>
      <c r="G1247" s="28">
        <f>VLOOKUP(A1247,'Medical Examinations'!$A$1:$L$2336,4,0)</f>
        <v>11.96</v>
      </c>
      <c r="H1247" s="30" t="str">
        <f>VLOOKUP(A1247,'Medical Examinations'!$A$1:$L$2336,3,0)</f>
        <v>Normal weight</v>
      </c>
      <c r="I1247" s="30" t="str">
        <f>VLOOKUP(A1247,'Medical Examinations'!$A$1:$L$2336,5,0)</f>
        <v>Diabetes</v>
      </c>
      <c r="J1247" s="27" t="str">
        <f>VLOOKUP(A1247,'Medical Examinations'!$A$1:$L$2336,6,0)</f>
        <v>yes</v>
      </c>
      <c r="K1247" s="27" t="str">
        <f>VLOOKUP(A1247,'Medical Examinations'!$A$1:$L$2336,7,0)</f>
        <v>No</v>
      </c>
      <c r="L1247" s="27">
        <f>VLOOKUP(A1247,'Medical Examinations'!$A$1:$L$2336,10,0)</f>
        <v>0</v>
      </c>
      <c r="M1247" s="27" t="str">
        <f>VLOOKUP(A1247,'Medical Examinations'!$A$1:$L$2336,12,0)</f>
        <v>No</v>
      </c>
      <c r="N1247" s="27" t="str">
        <f>VLOOKUP(A1247,'Medical Examinations'!$A$1:$L$2336,8,0)</f>
        <v>No</v>
      </c>
      <c r="O1247" s="29">
        <f>VLOOKUP(A1247,'Hospitalisation Details'!$A$1:$T$2344,12,0)</f>
        <v>8908.4699999999993</v>
      </c>
      <c r="P1247" s="29" t="str">
        <f>VLOOKUP(A1247,'Hospitalisation Details'!$A$1:$T$2344,15,0)</f>
        <v>tier - 3</v>
      </c>
      <c r="Q1247" s="29" t="str">
        <f>VLOOKUP(A1247,'Hospitalisation Details'!$A$1:$T$2344,18,0)</f>
        <v>tier - 2</v>
      </c>
      <c r="R1247" s="29" t="str">
        <f>VLOOKUP(A1247,'Hospitalisation Details'!$A$1:$T$2344,20,0)</f>
        <v>R1013</v>
      </c>
    </row>
    <row r="1248" spans="1:18">
      <c r="A1248" t="s">
        <v>1121</v>
      </c>
      <c r="B1248" s="22" t="str">
        <f>VLOOKUP(A1248,'Customer Names'!A1248:$E$2335,4,0)</f>
        <v>Maina</v>
      </c>
      <c r="C1248" s="25">
        <f>VLOOKUP(A1248,'Hospitalisation Details'!$A$1:$T$2344,9,0)</f>
        <v>35762</v>
      </c>
      <c r="D1248" s="26">
        <f>VLOOKUP(A1248,'Hospitalisation Details'!$A$1:$T$2344,10,0)</f>
        <v>25</v>
      </c>
      <c r="E1248" s="26">
        <f>VLOOKUP(A1248,'Hospitalisation Details'!$A$1:$T$2344,11,0)</f>
        <v>0</v>
      </c>
      <c r="F1248" s="28">
        <f>VLOOKUP(A1248,'Medical Examinations'!$A$1:$L$2336,2,0)</f>
        <v>43.95</v>
      </c>
      <c r="G1248" s="28">
        <f>VLOOKUP(A1248,'Medical Examinations'!$A$1:$L$2336,4,0)</f>
        <v>5.17</v>
      </c>
      <c r="H1248" s="30" t="str">
        <f>VLOOKUP(A1248,'Medical Examinations'!$A$1:$L$2336,3,0)</f>
        <v>Obesity</v>
      </c>
      <c r="I1248" s="30" t="str">
        <f>VLOOKUP(A1248,'Medical Examinations'!$A$1:$L$2336,5,0)</f>
        <v>Normal</v>
      </c>
      <c r="J1248" s="27" t="str">
        <f>VLOOKUP(A1248,'Medical Examinations'!$A$1:$L$2336,6,0)</f>
        <v>yes</v>
      </c>
      <c r="K1248" s="27" t="str">
        <f>VLOOKUP(A1248,'Medical Examinations'!$A$1:$L$2336,7,0)</f>
        <v>No</v>
      </c>
      <c r="L1248" s="27">
        <f>VLOOKUP(A1248,'Medical Examinations'!$A$1:$L$2336,10,0)</f>
        <v>1</v>
      </c>
      <c r="M1248" s="27" t="str">
        <f>VLOOKUP(A1248,'Medical Examinations'!$A$1:$L$2336,12,0)</f>
        <v>No</v>
      </c>
      <c r="N1248" s="27" t="str">
        <f>VLOOKUP(A1248,'Medical Examinations'!$A$1:$L$2336,8,0)</f>
        <v>Yes</v>
      </c>
      <c r="O1248" s="29">
        <f>VLOOKUP(A1248,'Hospitalisation Details'!$A$1:$T$2344,12,0)</f>
        <v>8906.14</v>
      </c>
      <c r="P1248" s="29" t="str">
        <f>VLOOKUP(A1248,'Hospitalisation Details'!$A$1:$T$2344,15,0)</f>
        <v>tier - 2</v>
      </c>
      <c r="Q1248" s="29" t="str">
        <f>VLOOKUP(A1248,'Hospitalisation Details'!$A$1:$T$2344,18,0)</f>
        <v>tier - 2</v>
      </c>
      <c r="R1248" s="29" t="str">
        <f>VLOOKUP(A1248,'Hospitalisation Details'!$A$1:$T$2344,20,0)</f>
        <v>R1012</v>
      </c>
    </row>
    <row r="1249" spans="1:18">
      <c r="A1249" t="s">
        <v>1120</v>
      </c>
      <c r="B1249" s="22" t="str">
        <f>VLOOKUP(A1249,'Customer Names'!A1249:$E$2335,4,0)</f>
        <v>Keshian</v>
      </c>
      <c r="C1249" s="25">
        <f>VLOOKUP(A1249,'Hospitalisation Details'!$A$1:$T$2344,9,0)</f>
        <v>28840</v>
      </c>
      <c r="D1249" s="26">
        <f>VLOOKUP(A1249,'Hospitalisation Details'!$A$1:$T$2344,10,0)</f>
        <v>44</v>
      </c>
      <c r="E1249" s="26">
        <f>VLOOKUP(A1249,'Hospitalisation Details'!$A$1:$T$2344,11,0)</f>
        <v>3</v>
      </c>
      <c r="F1249" s="28">
        <f>VLOOKUP(A1249,'Medical Examinations'!$A$1:$L$2336,2,0)</f>
        <v>21.85</v>
      </c>
      <c r="G1249" s="28">
        <f>VLOOKUP(A1249,'Medical Examinations'!$A$1:$L$2336,4,0)</f>
        <v>8.76</v>
      </c>
      <c r="H1249" s="30" t="str">
        <f>VLOOKUP(A1249,'Medical Examinations'!$A$1:$L$2336,3,0)</f>
        <v>Normal weight</v>
      </c>
      <c r="I1249" s="30" t="str">
        <f>VLOOKUP(A1249,'Medical Examinations'!$A$1:$L$2336,5,0)</f>
        <v>Diabetes</v>
      </c>
      <c r="J1249" s="27" t="str">
        <f>VLOOKUP(A1249,'Medical Examinations'!$A$1:$L$2336,6,0)</f>
        <v>No</v>
      </c>
      <c r="K1249" s="27" t="str">
        <f>VLOOKUP(A1249,'Medical Examinations'!$A$1:$L$2336,7,0)</f>
        <v>No</v>
      </c>
      <c r="L1249" s="27">
        <f>VLOOKUP(A1249,'Medical Examinations'!$A$1:$L$2336,10,0)</f>
        <v>0</v>
      </c>
      <c r="M1249" s="27" t="str">
        <f>VLOOKUP(A1249,'Medical Examinations'!$A$1:$L$2336,12,0)</f>
        <v>No</v>
      </c>
      <c r="N1249" s="27" t="str">
        <f>VLOOKUP(A1249,'Medical Examinations'!$A$1:$L$2336,8,0)</f>
        <v>No</v>
      </c>
      <c r="O1249" s="29">
        <f>VLOOKUP(A1249,'Hospitalisation Details'!$A$1:$T$2344,12,0)</f>
        <v>8891.14</v>
      </c>
      <c r="P1249" s="29" t="str">
        <f>VLOOKUP(A1249,'Hospitalisation Details'!$A$1:$T$2344,15,0)</f>
        <v>tier - 2</v>
      </c>
      <c r="Q1249" s="29" t="str">
        <f>VLOOKUP(A1249,'Hospitalisation Details'!$A$1:$T$2344,18,0)</f>
        <v>tier - 3</v>
      </c>
      <c r="R1249" s="29" t="str">
        <f>VLOOKUP(A1249,'Hospitalisation Details'!$A$1:$T$2344,20,0)</f>
        <v>R1017</v>
      </c>
    </row>
    <row r="1250" spans="1:18">
      <c r="A1250" t="s">
        <v>1119</v>
      </c>
      <c r="B1250" s="22" t="str">
        <f>VLOOKUP(A1250,'Customer Names'!A1250:$E$2335,4,0)</f>
        <v>Maas</v>
      </c>
      <c r="C1250" s="25">
        <f>VLOOKUP(A1250,'Hospitalisation Details'!$A$1:$T$2344,9,0)</f>
        <v>26916</v>
      </c>
      <c r="D1250" s="26">
        <f>VLOOKUP(A1250,'Hospitalisation Details'!$A$1:$T$2344,10,0)</f>
        <v>49</v>
      </c>
      <c r="E1250" s="26">
        <f>VLOOKUP(A1250,'Hospitalisation Details'!$A$1:$T$2344,11,0)</f>
        <v>0</v>
      </c>
      <c r="F1250" s="28">
        <f>VLOOKUP(A1250,'Medical Examinations'!$A$1:$L$2336,2,0)</f>
        <v>25.73</v>
      </c>
      <c r="G1250" s="28">
        <f>VLOOKUP(A1250,'Medical Examinations'!$A$1:$L$2336,4,0)</f>
        <v>7.99</v>
      </c>
      <c r="H1250" s="30" t="str">
        <f>VLOOKUP(A1250,'Medical Examinations'!$A$1:$L$2336,3,0)</f>
        <v>Overweight</v>
      </c>
      <c r="I1250" s="30" t="str">
        <f>VLOOKUP(A1250,'Medical Examinations'!$A$1:$L$2336,5,0)</f>
        <v>Diabetes</v>
      </c>
      <c r="J1250" s="27" t="str">
        <f>VLOOKUP(A1250,'Medical Examinations'!$A$1:$L$2336,6,0)</f>
        <v>No</v>
      </c>
      <c r="K1250" s="27" t="str">
        <f>VLOOKUP(A1250,'Medical Examinations'!$A$1:$L$2336,7,0)</f>
        <v>No</v>
      </c>
      <c r="L1250" s="27">
        <f>VLOOKUP(A1250,'Medical Examinations'!$A$1:$L$2336,10,0)</f>
        <v>2</v>
      </c>
      <c r="M1250" s="27" t="str">
        <f>VLOOKUP(A1250,'Medical Examinations'!$A$1:$L$2336,12,0)</f>
        <v>No</v>
      </c>
      <c r="N1250" s="27" t="str">
        <f>VLOOKUP(A1250,'Medical Examinations'!$A$1:$L$2336,8,0)</f>
        <v>No</v>
      </c>
      <c r="O1250" s="29">
        <f>VLOOKUP(A1250,'Hospitalisation Details'!$A$1:$T$2344,12,0)</f>
        <v>8890.59</v>
      </c>
      <c r="P1250" s="29" t="str">
        <f>VLOOKUP(A1250,'Hospitalisation Details'!$A$1:$T$2344,15,0)</f>
        <v>tier - 2</v>
      </c>
      <c r="Q1250" s="29" t="str">
        <f>VLOOKUP(A1250,'Hospitalisation Details'!$A$1:$T$2344,18,0)</f>
        <v>tier - 3</v>
      </c>
      <c r="R1250" s="29" t="str">
        <f>VLOOKUP(A1250,'Hospitalisation Details'!$A$1:$T$2344,20,0)</f>
        <v>R1012</v>
      </c>
    </row>
    <row r="1251" spans="1:18">
      <c r="A1251" t="s">
        <v>1118</v>
      </c>
      <c r="B1251" s="22" t="str">
        <f>VLOOKUP(A1251,'Customer Names'!A1251:$E$2335,4,0)</f>
        <v>Sinasac</v>
      </c>
      <c r="C1251" s="25">
        <f>VLOOKUP(A1251,'Hospitalisation Details'!$A$1:$T$2344,9,0)</f>
        <v>27198</v>
      </c>
      <c r="D1251" s="26">
        <f>VLOOKUP(A1251,'Hospitalisation Details'!$A$1:$T$2344,10,0)</f>
        <v>48</v>
      </c>
      <c r="E1251" s="26">
        <f>VLOOKUP(A1251,'Hospitalisation Details'!$A$1:$T$2344,11,0)</f>
        <v>1</v>
      </c>
      <c r="F1251" s="28">
        <f>VLOOKUP(A1251,'Medical Examinations'!$A$1:$L$2336,2,0)</f>
        <v>32.229999999999997</v>
      </c>
      <c r="G1251" s="28">
        <f>VLOOKUP(A1251,'Medical Examinations'!$A$1:$L$2336,4,0)</f>
        <v>8.59</v>
      </c>
      <c r="H1251" s="30" t="str">
        <f>VLOOKUP(A1251,'Medical Examinations'!$A$1:$L$2336,3,0)</f>
        <v>Obesity</v>
      </c>
      <c r="I1251" s="30" t="str">
        <f>VLOOKUP(A1251,'Medical Examinations'!$A$1:$L$2336,5,0)</f>
        <v>Diabetes</v>
      </c>
      <c r="J1251" s="27" t="str">
        <f>VLOOKUP(A1251,'Medical Examinations'!$A$1:$L$2336,6,0)</f>
        <v>No</v>
      </c>
      <c r="K1251" s="27" t="str">
        <f>VLOOKUP(A1251,'Medical Examinations'!$A$1:$L$2336,7,0)</f>
        <v>No</v>
      </c>
      <c r="L1251" s="27">
        <f>VLOOKUP(A1251,'Medical Examinations'!$A$1:$L$2336,10,0)</f>
        <v>0</v>
      </c>
      <c r="M1251" s="27" t="str">
        <f>VLOOKUP(A1251,'Medical Examinations'!$A$1:$L$2336,12,0)</f>
        <v>No</v>
      </c>
      <c r="N1251" s="27" t="str">
        <f>VLOOKUP(A1251,'Medical Examinations'!$A$1:$L$2336,8,0)</f>
        <v>No</v>
      </c>
      <c r="O1251" s="29">
        <f>VLOOKUP(A1251,'Hospitalisation Details'!$A$1:$T$2344,12,0)</f>
        <v>8871.15</v>
      </c>
      <c r="P1251" s="29" t="str">
        <f>VLOOKUP(A1251,'Hospitalisation Details'!$A$1:$T$2344,15,0)</f>
        <v>tier - 2</v>
      </c>
      <c r="Q1251" s="29" t="str">
        <f>VLOOKUP(A1251,'Hospitalisation Details'!$A$1:$T$2344,18,0)</f>
        <v>tier - 3</v>
      </c>
      <c r="R1251" s="29" t="str">
        <f>VLOOKUP(A1251,'Hospitalisation Details'!$A$1:$T$2344,20,0)</f>
        <v>R1013</v>
      </c>
    </row>
    <row r="1252" spans="1:18">
      <c r="A1252" t="s">
        <v>1117</v>
      </c>
      <c r="B1252" s="22" t="str">
        <f>VLOOKUP(A1252,'Customer Names'!A1252:$E$2335,4,0)</f>
        <v>Van De Kamp</v>
      </c>
      <c r="C1252" s="25">
        <f>VLOOKUP(A1252,'Hospitalisation Details'!$A$1:$T$2344,9,0)</f>
        <v>26625</v>
      </c>
      <c r="D1252" s="26">
        <f>VLOOKUP(A1252,'Hospitalisation Details'!$A$1:$T$2344,10,0)</f>
        <v>50</v>
      </c>
      <c r="E1252" s="26">
        <f>VLOOKUP(A1252,'Hospitalisation Details'!$A$1:$T$2344,11,0)</f>
        <v>0</v>
      </c>
      <c r="F1252" s="28">
        <f>VLOOKUP(A1252,'Medical Examinations'!$A$1:$L$2336,2,0)</f>
        <v>32.204999999999998</v>
      </c>
      <c r="G1252" s="28">
        <f>VLOOKUP(A1252,'Medical Examinations'!$A$1:$L$2336,4,0)</f>
        <v>6.14</v>
      </c>
      <c r="H1252" s="30" t="str">
        <f>VLOOKUP(A1252,'Medical Examinations'!$A$1:$L$2336,3,0)</f>
        <v>Obesity</v>
      </c>
      <c r="I1252" s="30" t="str">
        <f>VLOOKUP(A1252,'Medical Examinations'!$A$1:$L$2336,5,0)</f>
        <v>Pre-diabetes</v>
      </c>
      <c r="J1252" s="27" t="str">
        <f>VLOOKUP(A1252,'Medical Examinations'!$A$1:$L$2336,6,0)</f>
        <v>No</v>
      </c>
      <c r="K1252" s="27" t="str">
        <f>VLOOKUP(A1252,'Medical Examinations'!$A$1:$L$2336,7,0)</f>
        <v>No</v>
      </c>
      <c r="L1252" s="27">
        <f>VLOOKUP(A1252,'Medical Examinations'!$A$1:$L$2336,10,0)</f>
        <v>2</v>
      </c>
      <c r="M1252" s="27" t="str">
        <f>VLOOKUP(A1252,'Medical Examinations'!$A$1:$L$2336,12,0)</f>
        <v>No</v>
      </c>
      <c r="N1252" s="27" t="str">
        <f>VLOOKUP(A1252,'Medical Examinations'!$A$1:$L$2336,8,0)</f>
        <v>No</v>
      </c>
      <c r="O1252" s="29">
        <f>VLOOKUP(A1252,'Hospitalisation Details'!$A$1:$T$2344,12,0)</f>
        <v>8835.26</v>
      </c>
      <c r="P1252" s="29" t="str">
        <f>VLOOKUP(A1252,'Hospitalisation Details'!$A$1:$T$2344,15,0)</f>
        <v>tier - 3</v>
      </c>
      <c r="Q1252" s="29" t="str">
        <f>VLOOKUP(A1252,'Hospitalisation Details'!$A$1:$T$2344,18,0)</f>
        <v>tier - 2</v>
      </c>
      <c r="R1252" s="29" t="str">
        <f>VLOOKUP(A1252,'Hospitalisation Details'!$A$1:$T$2344,20,0)</f>
        <v>R1012</v>
      </c>
    </row>
    <row r="1253" spans="1:18">
      <c r="A1253" t="s">
        <v>1116</v>
      </c>
      <c r="B1253" s="22" t="str">
        <f>VLOOKUP(A1253,'Customer Names'!A1253:$E$2335,4,0)</f>
        <v>Ruffo</v>
      </c>
      <c r="C1253" s="25">
        <f>VLOOKUP(A1253,'Hospitalisation Details'!$A$1:$T$2344,9,0)</f>
        <v>26617</v>
      </c>
      <c r="D1253" s="26">
        <f>VLOOKUP(A1253,'Hospitalisation Details'!$A$1:$T$2344,10,0)</f>
        <v>50</v>
      </c>
      <c r="E1253" s="26">
        <f>VLOOKUP(A1253,'Hospitalisation Details'!$A$1:$T$2344,11,0)</f>
        <v>0</v>
      </c>
      <c r="F1253" s="28">
        <f>VLOOKUP(A1253,'Medical Examinations'!$A$1:$L$2336,2,0)</f>
        <v>26.41</v>
      </c>
      <c r="G1253" s="28">
        <f>VLOOKUP(A1253,'Medical Examinations'!$A$1:$L$2336,4,0)</f>
        <v>4.08</v>
      </c>
      <c r="H1253" s="30" t="str">
        <f>VLOOKUP(A1253,'Medical Examinations'!$A$1:$L$2336,3,0)</f>
        <v>Overweight</v>
      </c>
      <c r="I1253" s="30" t="str">
        <f>VLOOKUP(A1253,'Medical Examinations'!$A$1:$L$2336,5,0)</f>
        <v>Normal</v>
      </c>
      <c r="J1253" s="27" t="str">
        <f>VLOOKUP(A1253,'Medical Examinations'!$A$1:$L$2336,6,0)</f>
        <v>No</v>
      </c>
      <c r="K1253" s="27" t="str">
        <f>VLOOKUP(A1253,'Medical Examinations'!$A$1:$L$2336,7,0)</f>
        <v>No</v>
      </c>
      <c r="L1253" s="27">
        <f>VLOOKUP(A1253,'Medical Examinations'!$A$1:$L$2336,10,0)</f>
        <v>2</v>
      </c>
      <c r="M1253" s="27" t="str">
        <f>VLOOKUP(A1253,'Medical Examinations'!$A$1:$L$2336,12,0)</f>
        <v>No</v>
      </c>
      <c r="N1253" s="27" t="str">
        <f>VLOOKUP(A1253,'Medical Examinations'!$A$1:$L$2336,8,0)</f>
        <v>No</v>
      </c>
      <c r="O1253" s="29">
        <f>VLOOKUP(A1253,'Hospitalisation Details'!$A$1:$T$2344,12,0)</f>
        <v>8827.2099999999991</v>
      </c>
      <c r="P1253" s="29" t="str">
        <f>VLOOKUP(A1253,'Hospitalisation Details'!$A$1:$T$2344,15,0)</f>
        <v>tier - 3</v>
      </c>
      <c r="Q1253" s="29" t="str">
        <f>VLOOKUP(A1253,'Hospitalisation Details'!$A$1:$T$2344,18,0)</f>
        <v>tier - 1</v>
      </c>
      <c r="R1253" s="29" t="str">
        <f>VLOOKUP(A1253,'Hospitalisation Details'!$A$1:$T$2344,20,0)</f>
        <v>R1012</v>
      </c>
    </row>
    <row r="1254" spans="1:18">
      <c r="A1254" t="s">
        <v>1115</v>
      </c>
      <c r="B1254" s="22" t="str">
        <f>VLOOKUP(A1254,'Customer Names'!A1254:$E$2335,4,0)</f>
        <v>Long</v>
      </c>
      <c r="C1254" s="25">
        <f>VLOOKUP(A1254,'Hospitalisation Details'!$A$1:$T$2344,9,0)</f>
        <v>27955</v>
      </c>
      <c r="D1254" s="26">
        <f>VLOOKUP(A1254,'Hospitalisation Details'!$A$1:$T$2344,10,0)</f>
        <v>46</v>
      </c>
      <c r="E1254" s="26">
        <f>VLOOKUP(A1254,'Hospitalisation Details'!$A$1:$T$2344,11,0)</f>
        <v>2</v>
      </c>
      <c r="F1254" s="28">
        <f>VLOOKUP(A1254,'Medical Examinations'!$A$1:$L$2336,2,0)</f>
        <v>30.2</v>
      </c>
      <c r="G1254" s="28">
        <f>VLOOKUP(A1254,'Medical Examinations'!$A$1:$L$2336,4,0)</f>
        <v>6.25</v>
      </c>
      <c r="H1254" s="30" t="str">
        <f>VLOOKUP(A1254,'Medical Examinations'!$A$1:$L$2336,3,0)</f>
        <v>Obesity</v>
      </c>
      <c r="I1254" s="30" t="str">
        <f>VLOOKUP(A1254,'Medical Examinations'!$A$1:$L$2336,5,0)</f>
        <v>Pre-diabetes</v>
      </c>
      <c r="J1254" s="27" t="str">
        <f>VLOOKUP(A1254,'Medical Examinations'!$A$1:$L$2336,6,0)</f>
        <v>yes</v>
      </c>
      <c r="K1254" s="27" t="str">
        <f>VLOOKUP(A1254,'Medical Examinations'!$A$1:$L$2336,7,0)</f>
        <v>No</v>
      </c>
      <c r="L1254" s="27">
        <f>VLOOKUP(A1254,'Medical Examinations'!$A$1:$L$2336,10,0)</f>
        <v>0</v>
      </c>
      <c r="M1254" s="27" t="str">
        <f>VLOOKUP(A1254,'Medical Examinations'!$A$1:$L$2336,12,0)</f>
        <v>No</v>
      </c>
      <c r="N1254" s="27" t="str">
        <f>VLOOKUP(A1254,'Medical Examinations'!$A$1:$L$2336,8,0)</f>
        <v>No</v>
      </c>
      <c r="O1254" s="29">
        <f>VLOOKUP(A1254,'Hospitalisation Details'!$A$1:$T$2344,12,0)</f>
        <v>8825.09</v>
      </c>
      <c r="P1254" s="29" t="str">
        <f>VLOOKUP(A1254,'Hospitalisation Details'!$A$1:$T$2344,15,0)</f>
        <v>tier - 2</v>
      </c>
      <c r="Q1254" s="29" t="str">
        <f>VLOOKUP(A1254,'Hospitalisation Details'!$A$1:$T$2344,18,0)</f>
        <v>tier - 3</v>
      </c>
      <c r="R1254" s="29" t="str">
        <f>VLOOKUP(A1254,'Hospitalisation Details'!$A$1:$T$2344,20,0)</f>
        <v>R1011</v>
      </c>
    </row>
    <row r="1255" spans="1:18">
      <c r="A1255" t="s">
        <v>1114</v>
      </c>
      <c r="B1255" s="22" t="str">
        <f>VLOOKUP(A1255,'Customer Names'!A1255:$E$2335,4,0)</f>
        <v>Rohde</v>
      </c>
      <c r="C1255" s="25">
        <f>VLOOKUP(A1255,'Hospitalisation Details'!$A$1:$T$2344,9,0)</f>
        <v>32377</v>
      </c>
      <c r="D1255" s="26">
        <f>VLOOKUP(A1255,'Hospitalisation Details'!$A$1:$T$2344,10,0)</f>
        <v>34</v>
      </c>
      <c r="E1255" s="26">
        <f>VLOOKUP(A1255,'Hospitalisation Details'!$A$1:$T$2344,11,0)</f>
        <v>3</v>
      </c>
      <c r="F1255" s="28">
        <f>VLOOKUP(A1255,'Medical Examinations'!$A$1:$L$2336,2,0)</f>
        <v>31.26</v>
      </c>
      <c r="G1255" s="28">
        <f>VLOOKUP(A1255,'Medical Examinations'!$A$1:$L$2336,4,0)</f>
        <v>5.94</v>
      </c>
      <c r="H1255" s="30" t="str">
        <f>VLOOKUP(A1255,'Medical Examinations'!$A$1:$L$2336,3,0)</f>
        <v>Obesity</v>
      </c>
      <c r="I1255" s="30" t="str">
        <f>VLOOKUP(A1255,'Medical Examinations'!$A$1:$L$2336,5,0)</f>
        <v>Pre-diabetes</v>
      </c>
      <c r="J1255" s="27" t="str">
        <f>VLOOKUP(A1255,'Medical Examinations'!$A$1:$L$2336,6,0)</f>
        <v>yes</v>
      </c>
      <c r="K1255" s="27" t="str">
        <f>VLOOKUP(A1255,'Medical Examinations'!$A$1:$L$2336,7,0)</f>
        <v>No</v>
      </c>
      <c r="L1255" s="27">
        <f>VLOOKUP(A1255,'Medical Examinations'!$A$1:$L$2336,10,0)</f>
        <v>1</v>
      </c>
      <c r="M1255" s="27" t="str">
        <f>VLOOKUP(A1255,'Medical Examinations'!$A$1:$L$2336,12,0)</f>
        <v>No</v>
      </c>
      <c r="N1255" s="27" t="str">
        <f>VLOOKUP(A1255,'Medical Examinations'!$A$1:$L$2336,8,0)</f>
        <v>No</v>
      </c>
      <c r="O1255" s="29">
        <f>VLOOKUP(A1255,'Hospitalisation Details'!$A$1:$T$2344,12,0)</f>
        <v>8824.27</v>
      </c>
      <c r="P1255" s="29" t="str">
        <f>VLOOKUP(A1255,'Hospitalisation Details'!$A$1:$T$2344,15,0)</f>
        <v>tier - 2</v>
      </c>
      <c r="Q1255" s="29" t="str">
        <f>VLOOKUP(A1255,'Hospitalisation Details'!$A$1:$T$2344,18,0)</f>
        <v>tier - 1</v>
      </c>
      <c r="R1255" s="29" t="str">
        <f>VLOOKUP(A1255,'Hospitalisation Details'!$A$1:$T$2344,20,0)</f>
        <v>R1025</v>
      </c>
    </row>
    <row r="1256" spans="1:18">
      <c r="A1256" t="s">
        <v>1113</v>
      </c>
      <c r="B1256" s="22" t="str">
        <f>VLOOKUP(A1256,'Customer Names'!A1256:$E$2335,4,0)</f>
        <v>Bonzi</v>
      </c>
      <c r="C1256" s="25">
        <f>VLOOKUP(A1256,'Hospitalisation Details'!$A$1:$T$2344,9,0)</f>
        <v>28052</v>
      </c>
      <c r="D1256" s="26">
        <f>VLOOKUP(A1256,'Hospitalisation Details'!$A$1:$T$2344,10,0)</f>
        <v>46</v>
      </c>
      <c r="E1256" s="26">
        <f>VLOOKUP(A1256,'Hospitalisation Details'!$A$1:$T$2344,11,0)</f>
        <v>1</v>
      </c>
      <c r="F1256" s="28">
        <f>VLOOKUP(A1256,'Medical Examinations'!$A$1:$L$2336,2,0)</f>
        <v>33.725000000000001</v>
      </c>
      <c r="G1256" s="28">
        <f>VLOOKUP(A1256,'Medical Examinations'!$A$1:$L$2336,4,0)</f>
        <v>6.45</v>
      </c>
      <c r="H1256" s="30" t="str">
        <f>VLOOKUP(A1256,'Medical Examinations'!$A$1:$L$2336,3,0)</f>
        <v>Obesity</v>
      </c>
      <c r="I1256" s="30" t="str">
        <f>VLOOKUP(A1256,'Medical Examinations'!$A$1:$L$2336,5,0)</f>
        <v>Pre-diabetes</v>
      </c>
      <c r="J1256" s="27" t="str">
        <f>VLOOKUP(A1256,'Medical Examinations'!$A$1:$L$2336,6,0)</f>
        <v>yes</v>
      </c>
      <c r="K1256" s="27" t="str">
        <f>VLOOKUP(A1256,'Medical Examinations'!$A$1:$L$2336,7,0)</f>
        <v>No</v>
      </c>
      <c r="L1256" s="27">
        <f>VLOOKUP(A1256,'Medical Examinations'!$A$1:$L$2336,10,0)</f>
        <v>0</v>
      </c>
      <c r="M1256" s="27" t="str">
        <f>VLOOKUP(A1256,'Medical Examinations'!$A$1:$L$2336,12,0)</f>
        <v>No</v>
      </c>
      <c r="N1256" s="27" t="str">
        <f>VLOOKUP(A1256,'Medical Examinations'!$A$1:$L$2336,8,0)</f>
        <v>No</v>
      </c>
      <c r="O1256" s="29">
        <f>VLOOKUP(A1256,'Hospitalisation Details'!$A$1:$T$2344,12,0)</f>
        <v>8823.99</v>
      </c>
      <c r="P1256" s="29" t="str">
        <f>VLOOKUP(A1256,'Hospitalisation Details'!$A$1:$T$2344,15,0)</f>
        <v>tier - 2</v>
      </c>
      <c r="Q1256" s="29" t="str">
        <f>VLOOKUP(A1256,'Hospitalisation Details'!$A$1:$T$2344,18,0)</f>
        <v>tier - 3</v>
      </c>
      <c r="R1256" s="29" t="str">
        <f>VLOOKUP(A1256,'Hospitalisation Details'!$A$1:$T$2344,20,0)</f>
        <v>R1024</v>
      </c>
    </row>
    <row r="1257" spans="1:18">
      <c r="A1257" t="s">
        <v>1112</v>
      </c>
      <c r="B1257" s="22" t="str">
        <f>VLOOKUP(A1257,'Customer Names'!A1257:$E$2335,4,0)</f>
        <v>Moore</v>
      </c>
      <c r="C1257" s="25">
        <f>VLOOKUP(A1257,'Hospitalisation Details'!$A$1:$T$2344,9,0)</f>
        <v>27925</v>
      </c>
      <c r="D1257" s="26">
        <f>VLOOKUP(A1257,'Hospitalisation Details'!$A$1:$T$2344,10,0)</f>
        <v>46</v>
      </c>
      <c r="E1257" s="26">
        <f>VLOOKUP(A1257,'Hospitalisation Details'!$A$1:$T$2344,11,0)</f>
        <v>2</v>
      </c>
      <c r="F1257" s="28">
        <f>VLOOKUP(A1257,'Medical Examinations'!$A$1:$L$2336,2,0)</f>
        <v>28.9</v>
      </c>
      <c r="G1257" s="28">
        <f>VLOOKUP(A1257,'Medical Examinations'!$A$1:$L$2336,4,0)</f>
        <v>5.74</v>
      </c>
      <c r="H1257" s="30" t="str">
        <f>VLOOKUP(A1257,'Medical Examinations'!$A$1:$L$2336,3,0)</f>
        <v>Overweight</v>
      </c>
      <c r="I1257" s="30" t="str">
        <f>VLOOKUP(A1257,'Medical Examinations'!$A$1:$L$2336,5,0)</f>
        <v>Pre-diabetes</v>
      </c>
      <c r="J1257" s="27" t="str">
        <f>VLOOKUP(A1257,'Medical Examinations'!$A$1:$L$2336,6,0)</f>
        <v>yes</v>
      </c>
      <c r="K1257" s="27" t="str">
        <f>VLOOKUP(A1257,'Medical Examinations'!$A$1:$L$2336,7,0)</f>
        <v>No</v>
      </c>
      <c r="L1257" s="27">
        <f>VLOOKUP(A1257,'Medical Examinations'!$A$1:$L$2336,10,0)</f>
        <v>0</v>
      </c>
      <c r="M1257" s="27" t="str">
        <f>VLOOKUP(A1257,'Medical Examinations'!$A$1:$L$2336,12,0)</f>
        <v>No</v>
      </c>
      <c r="N1257" s="27" t="str">
        <f>VLOOKUP(A1257,'Medical Examinations'!$A$1:$L$2336,8,0)</f>
        <v>No</v>
      </c>
      <c r="O1257" s="29">
        <f>VLOOKUP(A1257,'Hospitalisation Details'!$A$1:$T$2344,12,0)</f>
        <v>8823.2800000000007</v>
      </c>
      <c r="P1257" s="29" t="str">
        <f>VLOOKUP(A1257,'Hospitalisation Details'!$A$1:$T$2344,15,0)</f>
        <v>tier - 2</v>
      </c>
      <c r="Q1257" s="29" t="str">
        <f>VLOOKUP(A1257,'Hospitalisation Details'!$A$1:$T$2344,18,0)</f>
        <v>tier - 1</v>
      </c>
      <c r="R1257" s="29" t="str">
        <f>VLOOKUP(A1257,'Hospitalisation Details'!$A$1:$T$2344,20,0)</f>
        <v>R1011</v>
      </c>
    </row>
    <row r="1258" spans="1:18">
      <c r="A1258" t="s">
        <v>1111</v>
      </c>
      <c r="B1258" s="22" t="str">
        <f>VLOOKUP(A1258,'Customer Names'!A1258:$E$2335,4,0)</f>
        <v>McGrane</v>
      </c>
      <c r="C1258" s="25">
        <f>VLOOKUP(A1258,'Hospitalisation Details'!$A$1:$T$2344,9,0)</f>
        <v>37202</v>
      </c>
      <c r="D1258" s="26">
        <f>VLOOKUP(A1258,'Hospitalisation Details'!$A$1:$T$2344,10,0)</f>
        <v>21</v>
      </c>
      <c r="E1258" s="26">
        <f>VLOOKUP(A1258,'Hospitalisation Details'!$A$1:$T$2344,11,0)</f>
        <v>0</v>
      </c>
      <c r="F1258" s="28">
        <f>VLOOKUP(A1258,'Medical Examinations'!$A$1:$L$2336,2,0)</f>
        <v>45.69</v>
      </c>
      <c r="G1258" s="28">
        <f>VLOOKUP(A1258,'Medical Examinations'!$A$1:$L$2336,4,0)</f>
        <v>4.43</v>
      </c>
      <c r="H1258" s="30" t="str">
        <f>VLOOKUP(A1258,'Medical Examinations'!$A$1:$L$2336,3,0)</f>
        <v>Obesity</v>
      </c>
      <c r="I1258" s="30" t="str">
        <f>VLOOKUP(A1258,'Medical Examinations'!$A$1:$L$2336,5,0)</f>
        <v>Normal</v>
      </c>
      <c r="J1258" s="27" t="str">
        <f>VLOOKUP(A1258,'Medical Examinations'!$A$1:$L$2336,6,0)</f>
        <v>yes</v>
      </c>
      <c r="K1258" s="27" t="str">
        <f>VLOOKUP(A1258,'Medical Examinations'!$A$1:$L$2336,7,0)</f>
        <v>No</v>
      </c>
      <c r="L1258" s="27">
        <f>VLOOKUP(A1258,'Medical Examinations'!$A$1:$L$2336,10,0)</f>
        <v>0</v>
      </c>
      <c r="M1258" s="27" t="str">
        <f>VLOOKUP(A1258,'Medical Examinations'!$A$1:$L$2336,12,0)</f>
        <v>No</v>
      </c>
      <c r="N1258" s="27" t="str">
        <f>VLOOKUP(A1258,'Medical Examinations'!$A$1:$L$2336,8,0)</f>
        <v>No</v>
      </c>
      <c r="O1258" s="29">
        <f>VLOOKUP(A1258,'Hospitalisation Details'!$A$1:$T$2344,12,0)</f>
        <v>8821.8799999999992</v>
      </c>
      <c r="P1258" s="29" t="str">
        <f>VLOOKUP(A1258,'Hospitalisation Details'!$A$1:$T$2344,15,0)</f>
        <v>tier - 2</v>
      </c>
      <c r="Q1258" s="29" t="str">
        <f>VLOOKUP(A1258,'Hospitalisation Details'!$A$1:$T$2344,18,0)</f>
        <v>tier - 3</v>
      </c>
      <c r="R1258" s="29" t="str">
        <f>VLOOKUP(A1258,'Hospitalisation Details'!$A$1:$T$2344,20,0)</f>
        <v>R1023</v>
      </c>
    </row>
    <row r="1259" spans="1:18">
      <c r="A1259" t="s">
        <v>1110</v>
      </c>
      <c r="B1259" s="22" t="str">
        <f>VLOOKUP(A1259,'Customer Names'!A1259:$E$2335,4,0)</f>
        <v>Stepnowski</v>
      </c>
      <c r="C1259" s="25">
        <f>VLOOKUP(A1259,'Hospitalisation Details'!$A$1:$T$2344,9,0)</f>
        <v>23983</v>
      </c>
      <c r="D1259" s="26">
        <f>VLOOKUP(A1259,'Hospitalisation Details'!$A$1:$T$2344,10,0)</f>
        <v>57</v>
      </c>
      <c r="E1259" s="26">
        <f>VLOOKUP(A1259,'Hospitalisation Details'!$A$1:$T$2344,11,0)</f>
        <v>0</v>
      </c>
      <c r="F1259" s="28">
        <f>VLOOKUP(A1259,'Medical Examinations'!$A$1:$L$2336,2,0)</f>
        <v>21.03</v>
      </c>
      <c r="G1259" s="28">
        <f>VLOOKUP(A1259,'Medical Examinations'!$A$1:$L$2336,4,0)</f>
        <v>6.5</v>
      </c>
      <c r="H1259" s="30" t="str">
        <f>VLOOKUP(A1259,'Medical Examinations'!$A$1:$L$2336,3,0)</f>
        <v>Normal weight</v>
      </c>
      <c r="I1259" s="30" t="str">
        <f>VLOOKUP(A1259,'Medical Examinations'!$A$1:$L$2336,5,0)</f>
        <v>Diabetes</v>
      </c>
      <c r="J1259" s="27" t="str">
        <f>VLOOKUP(A1259,'Medical Examinations'!$A$1:$L$2336,6,0)</f>
        <v>No</v>
      </c>
      <c r="K1259" s="27" t="str">
        <f>VLOOKUP(A1259,'Medical Examinations'!$A$1:$L$2336,7,0)</f>
        <v>No</v>
      </c>
      <c r="L1259" s="27">
        <f>VLOOKUP(A1259,'Medical Examinations'!$A$1:$L$2336,10,0)</f>
        <v>0</v>
      </c>
      <c r="M1259" s="27" t="str">
        <f>VLOOKUP(A1259,'Medical Examinations'!$A$1:$L$2336,12,0)</f>
        <v>No</v>
      </c>
      <c r="N1259" s="27" t="str">
        <f>VLOOKUP(A1259,'Medical Examinations'!$A$1:$L$2336,8,0)</f>
        <v>No</v>
      </c>
      <c r="O1259" s="29">
        <f>VLOOKUP(A1259,'Hospitalisation Details'!$A$1:$T$2344,12,0)</f>
        <v>8800.49</v>
      </c>
      <c r="P1259" s="29" t="str">
        <f>VLOOKUP(A1259,'Hospitalisation Details'!$A$1:$T$2344,15,0)</f>
        <v>tier - 3</v>
      </c>
      <c r="Q1259" s="29" t="str">
        <f>VLOOKUP(A1259,'Hospitalisation Details'!$A$1:$T$2344,18,0)</f>
        <v>tier - 2</v>
      </c>
      <c r="R1259" s="29" t="str">
        <f>VLOOKUP(A1259,'Hospitalisation Details'!$A$1:$T$2344,20,0)</f>
        <v>R1013</v>
      </c>
    </row>
    <row r="1260" spans="1:18">
      <c r="A1260" t="s">
        <v>1109</v>
      </c>
      <c r="B1260" s="22" t="str">
        <f>VLOOKUP(A1260,'Customer Names'!A1260:$E$2335,4,0)</f>
        <v>Merkle</v>
      </c>
      <c r="C1260" s="25">
        <f>VLOOKUP(A1260,'Hospitalisation Details'!$A$1:$T$2344,9,0)</f>
        <v>26102</v>
      </c>
      <c r="D1260" s="26">
        <f>VLOOKUP(A1260,'Hospitalisation Details'!$A$1:$T$2344,10,0)</f>
        <v>51</v>
      </c>
      <c r="E1260" s="26">
        <f>VLOOKUP(A1260,'Hospitalisation Details'!$A$1:$T$2344,11,0)</f>
        <v>0</v>
      </c>
      <c r="F1260" s="28">
        <f>VLOOKUP(A1260,'Medical Examinations'!$A$1:$L$2336,2,0)</f>
        <v>37</v>
      </c>
      <c r="G1260" s="28">
        <f>VLOOKUP(A1260,'Medical Examinations'!$A$1:$L$2336,4,0)</f>
        <v>8.75</v>
      </c>
      <c r="H1260" s="30" t="str">
        <f>VLOOKUP(A1260,'Medical Examinations'!$A$1:$L$2336,3,0)</f>
        <v>Obesity</v>
      </c>
      <c r="I1260" s="30" t="str">
        <f>VLOOKUP(A1260,'Medical Examinations'!$A$1:$L$2336,5,0)</f>
        <v>Diabetes</v>
      </c>
      <c r="J1260" s="27" t="str">
        <f>VLOOKUP(A1260,'Medical Examinations'!$A$1:$L$2336,6,0)</f>
        <v>No</v>
      </c>
      <c r="K1260" s="27" t="str">
        <f>VLOOKUP(A1260,'Medical Examinations'!$A$1:$L$2336,7,0)</f>
        <v>No</v>
      </c>
      <c r="L1260" s="27">
        <f>VLOOKUP(A1260,'Medical Examinations'!$A$1:$L$2336,10,0)</f>
        <v>0</v>
      </c>
      <c r="M1260" s="27" t="str">
        <f>VLOOKUP(A1260,'Medical Examinations'!$A$1:$L$2336,12,0)</f>
        <v>No</v>
      </c>
      <c r="N1260" s="27" t="str">
        <f>VLOOKUP(A1260,'Medical Examinations'!$A$1:$L$2336,8,0)</f>
        <v>No</v>
      </c>
      <c r="O1260" s="29">
        <f>VLOOKUP(A1260,'Hospitalisation Details'!$A$1:$T$2344,12,0)</f>
        <v>8798.59</v>
      </c>
      <c r="P1260" s="29" t="str">
        <f>VLOOKUP(A1260,'Hospitalisation Details'!$A$1:$T$2344,15,0)</f>
        <v>tier - 2</v>
      </c>
      <c r="Q1260" s="29" t="str">
        <f>VLOOKUP(A1260,'Hospitalisation Details'!$A$1:$T$2344,18,0)</f>
        <v>tier - 1</v>
      </c>
      <c r="R1260" s="29" t="str">
        <f>VLOOKUP(A1260,'Hospitalisation Details'!$A$1:$T$2344,20,0)</f>
        <v>R1011</v>
      </c>
    </row>
    <row r="1261" spans="1:18">
      <c r="A1261" t="s">
        <v>1108</v>
      </c>
      <c r="B1261" s="22" t="str">
        <f>VLOOKUP(A1261,'Customer Names'!A1261:$E$2335,4,0)</f>
        <v>Schaefer</v>
      </c>
      <c r="C1261" s="25">
        <f>VLOOKUP(A1261,'Hospitalisation Details'!$A$1:$T$2344,9,0)</f>
        <v>26168</v>
      </c>
      <c r="D1261" s="26">
        <f>VLOOKUP(A1261,'Hospitalisation Details'!$A$1:$T$2344,10,0)</f>
        <v>51</v>
      </c>
      <c r="E1261" s="26">
        <f>VLOOKUP(A1261,'Hospitalisation Details'!$A$1:$T$2344,11,0)</f>
        <v>0</v>
      </c>
      <c r="F1261" s="28">
        <f>VLOOKUP(A1261,'Medical Examinations'!$A$1:$L$2336,2,0)</f>
        <v>25.4</v>
      </c>
      <c r="G1261" s="28">
        <f>VLOOKUP(A1261,'Medical Examinations'!$A$1:$L$2336,4,0)</f>
        <v>11.96</v>
      </c>
      <c r="H1261" s="30" t="str">
        <f>VLOOKUP(A1261,'Medical Examinations'!$A$1:$L$2336,3,0)</f>
        <v>Overweight</v>
      </c>
      <c r="I1261" s="30" t="str">
        <f>VLOOKUP(A1261,'Medical Examinations'!$A$1:$L$2336,5,0)</f>
        <v>Diabetes</v>
      </c>
      <c r="J1261" s="27" t="str">
        <f>VLOOKUP(A1261,'Medical Examinations'!$A$1:$L$2336,6,0)</f>
        <v>No</v>
      </c>
      <c r="K1261" s="27" t="str">
        <f>VLOOKUP(A1261,'Medical Examinations'!$A$1:$L$2336,7,0)</f>
        <v>No</v>
      </c>
      <c r="L1261" s="27">
        <f>VLOOKUP(A1261,'Medical Examinations'!$A$1:$L$2336,10,0)</f>
        <v>0</v>
      </c>
      <c r="M1261" s="27" t="str">
        <f>VLOOKUP(A1261,'Medical Examinations'!$A$1:$L$2336,12,0)</f>
        <v>No</v>
      </c>
      <c r="N1261" s="27" t="str">
        <f>VLOOKUP(A1261,'Medical Examinations'!$A$1:$L$2336,8,0)</f>
        <v>No</v>
      </c>
      <c r="O1261" s="29">
        <f>VLOOKUP(A1261,'Hospitalisation Details'!$A$1:$T$2344,12,0)</f>
        <v>8782.4699999999993</v>
      </c>
      <c r="P1261" s="29" t="str">
        <f>VLOOKUP(A1261,'Hospitalisation Details'!$A$1:$T$2344,15,0)</f>
        <v>tier - 2</v>
      </c>
      <c r="Q1261" s="29" t="str">
        <f>VLOOKUP(A1261,'Hospitalisation Details'!$A$1:$T$2344,18,0)</f>
        <v>tier - 3</v>
      </c>
      <c r="R1261" s="29" t="str">
        <f>VLOOKUP(A1261,'Hospitalisation Details'!$A$1:$T$2344,20,0)</f>
        <v>R1011</v>
      </c>
    </row>
    <row r="1262" spans="1:18">
      <c r="A1262" t="s">
        <v>1107</v>
      </c>
      <c r="B1262" s="22" t="str">
        <f>VLOOKUP(A1262,'Customer Names'!A1262:$E$2335,4,0)</f>
        <v>Vigneron</v>
      </c>
      <c r="C1262" s="25">
        <f>VLOOKUP(A1262,'Hospitalisation Details'!$A$1:$T$2344,9,0)</f>
        <v>27278</v>
      </c>
      <c r="D1262" s="26">
        <f>VLOOKUP(A1262,'Hospitalisation Details'!$A$1:$T$2344,10,0)</f>
        <v>48</v>
      </c>
      <c r="E1262" s="26">
        <f>VLOOKUP(A1262,'Hospitalisation Details'!$A$1:$T$2344,11,0)</f>
        <v>1</v>
      </c>
      <c r="F1262" s="28">
        <f>VLOOKUP(A1262,'Medical Examinations'!$A$1:$L$2336,2,0)</f>
        <v>32.299999999999997</v>
      </c>
      <c r="G1262" s="28">
        <f>VLOOKUP(A1262,'Medical Examinations'!$A$1:$L$2336,4,0)</f>
        <v>10.54</v>
      </c>
      <c r="H1262" s="30" t="str">
        <f>VLOOKUP(A1262,'Medical Examinations'!$A$1:$L$2336,3,0)</f>
        <v>Obesity</v>
      </c>
      <c r="I1262" s="30" t="str">
        <f>VLOOKUP(A1262,'Medical Examinations'!$A$1:$L$2336,5,0)</f>
        <v>Diabetes</v>
      </c>
      <c r="J1262" s="27" t="str">
        <f>VLOOKUP(A1262,'Medical Examinations'!$A$1:$L$2336,6,0)</f>
        <v>No</v>
      </c>
      <c r="K1262" s="27" t="str">
        <f>VLOOKUP(A1262,'Medical Examinations'!$A$1:$L$2336,7,0)</f>
        <v>No</v>
      </c>
      <c r="L1262" s="27">
        <f>VLOOKUP(A1262,'Medical Examinations'!$A$1:$L$2336,10,0)</f>
        <v>0</v>
      </c>
      <c r="M1262" s="27" t="str">
        <f>VLOOKUP(A1262,'Medical Examinations'!$A$1:$L$2336,12,0)</f>
        <v>No</v>
      </c>
      <c r="N1262" s="27" t="str">
        <f>VLOOKUP(A1262,'Medical Examinations'!$A$1:$L$2336,8,0)</f>
        <v>No</v>
      </c>
      <c r="O1262" s="29">
        <f>VLOOKUP(A1262,'Hospitalisation Details'!$A$1:$T$2344,12,0)</f>
        <v>8765.25</v>
      </c>
      <c r="P1262" s="29" t="str">
        <f>VLOOKUP(A1262,'Hospitalisation Details'!$A$1:$T$2344,15,0)</f>
        <v>tier - 2</v>
      </c>
      <c r="Q1262" s="29" t="str">
        <f>VLOOKUP(A1262,'Hospitalisation Details'!$A$1:$T$2344,18,0)</f>
        <v>tier - 3</v>
      </c>
      <c r="R1262" s="29" t="str">
        <f>VLOOKUP(A1262,'Hospitalisation Details'!$A$1:$T$2344,20,0)</f>
        <v>R1012</v>
      </c>
    </row>
    <row r="1263" spans="1:18">
      <c r="A1263" t="s">
        <v>1106</v>
      </c>
      <c r="B1263" s="22" t="str">
        <f>VLOOKUP(A1263,'Customer Names'!A1263:$E$2335,4,0)</f>
        <v>Mucci</v>
      </c>
      <c r="C1263" s="25">
        <f>VLOOKUP(A1263,'Hospitalisation Details'!$A$1:$T$2344,9,0)</f>
        <v>25455</v>
      </c>
      <c r="D1263" s="26">
        <f>VLOOKUP(A1263,'Hospitalisation Details'!$A$1:$T$2344,10,0)</f>
        <v>53</v>
      </c>
      <c r="E1263" s="26">
        <f>VLOOKUP(A1263,'Hospitalisation Details'!$A$1:$T$2344,11,0)</f>
        <v>0</v>
      </c>
      <c r="F1263" s="28">
        <f>VLOOKUP(A1263,'Medical Examinations'!$A$1:$L$2336,2,0)</f>
        <v>23.94</v>
      </c>
      <c r="G1263" s="28">
        <f>VLOOKUP(A1263,'Medical Examinations'!$A$1:$L$2336,4,0)</f>
        <v>4.54</v>
      </c>
      <c r="H1263" s="30" t="str">
        <f>VLOOKUP(A1263,'Medical Examinations'!$A$1:$L$2336,3,0)</f>
        <v>Normal weight</v>
      </c>
      <c r="I1263" s="30" t="str">
        <f>VLOOKUP(A1263,'Medical Examinations'!$A$1:$L$2336,5,0)</f>
        <v>Normal</v>
      </c>
      <c r="J1263" s="27" t="str">
        <f>VLOOKUP(A1263,'Medical Examinations'!$A$1:$L$2336,6,0)</f>
        <v>yes</v>
      </c>
      <c r="K1263" s="27" t="str">
        <f>VLOOKUP(A1263,'Medical Examinations'!$A$1:$L$2336,7,0)</f>
        <v>No</v>
      </c>
      <c r="L1263" s="27">
        <f>VLOOKUP(A1263,'Medical Examinations'!$A$1:$L$2336,10,0)</f>
        <v>1</v>
      </c>
      <c r="M1263" s="27" t="str">
        <f>VLOOKUP(A1263,'Medical Examinations'!$A$1:$L$2336,12,0)</f>
        <v>No</v>
      </c>
      <c r="N1263" s="27" t="str">
        <f>VLOOKUP(A1263,'Medical Examinations'!$A$1:$L$2336,8,0)</f>
        <v>Yes</v>
      </c>
      <c r="O1263" s="29">
        <f>VLOOKUP(A1263,'Hospitalisation Details'!$A$1:$T$2344,12,0)</f>
        <v>8760.1200000000008</v>
      </c>
      <c r="P1263" s="29" t="str">
        <f>VLOOKUP(A1263,'Hospitalisation Details'!$A$1:$T$2344,15,0)</f>
        <v>tier - 2</v>
      </c>
      <c r="Q1263" s="29" t="str">
        <f>VLOOKUP(A1263,'Hospitalisation Details'!$A$1:$T$2344,18,0)</f>
        <v>tier - 1</v>
      </c>
      <c r="R1263" s="29" t="str">
        <f>VLOOKUP(A1263,'Hospitalisation Details'!$A$1:$T$2344,20,0)</f>
        <v>R1013</v>
      </c>
    </row>
    <row r="1264" spans="1:18">
      <c r="A1264" t="s">
        <v>1105</v>
      </c>
      <c r="B1264" s="22" t="str">
        <f>VLOOKUP(A1264,'Customer Names'!A1264:$E$2335,4,0)</f>
        <v>MacDonald</v>
      </c>
      <c r="C1264" s="25">
        <f>VLOOKUP(A1264,'Hospitalisation Details'!$A$1:$T$2344,9,0)</f>
        <v>36395</v>
      </c>
      <c r="D1264" s="26">
        <f>VLOOKUP(A1264,'Hospitalisation Details'!$A$1:$T$2344,10,0)</f>
        <v>23</v>
      </c>
      <c r="E1264" s="26">
        <f>VLOOKUP(A1264,'Hospitalisation Details'!$A$1:$T$2344,11,0)</f>
        <v>0</v>
      </c>
      <c r="F1264" s="28">
        <f>VLOOKUP(A1264,'Medical Examinations'!$A$1:$L$2336,2,0)</f>
        <v>46.4</v>
      </c>
      <c r="G1264" s="28">
        <f>VLOOKUP(A1264,'Medical Examinations'!$A$1:$L$2336,4,0)</f>
        <v>5.71</v>
      </c>
      <c r="H1264" s="30" t="str">
        <f>VLOOKUP(A1264,'Medical Examinations'!$A$1:$L$2336,3,0)</f>
        <v>Obesity</v>
      </c>
      <c r="I1264" s="30" t="str">
        <f>VLOOKUP(A1264,'Medical Examinations'!$A$1:$L$2336,5,0)</f>
        <v>Pre-diabetes</v>
      </c>
      <c r="J1264" s="27" t="str">
        <f>VLOOKUP(A1264,'Medical Examinations'!$A$1:$L$2336,6,0)</f>
        <v>No</v>
      </c>
      <c r="K1264" s="27" t="str">
        <f>VLOOKUP(A1264,'Medical Examinations'!$A$1:$L$2336,7,0)</f>
        <v>No</v>
      </c>
      <c r="L1264" s="27">
        <f>VLOOKUP(A1264,'Medical Examinations'!$A$1:$L$2336,10,0)</f>
        <v>0</v>
      </c>
      <c r="M1264" s="27" t="str">
        <f>VLOOKUP(A1264,'Medical Examinations'!$A$1:$L$2336,12,0)</f>
        <v>No</v>
      </c>
      <c r="N1264" s="27" t="str">
        <f>VLOOKUP(A1264,'Medical Examinations'!$A$1:$L$2336,8,0)</f>
        <v>No</v>
      </c>
      <c r="O1264" s="29">
        <f>VLOOKUP(A1264,'Hospitalisation Details'!$A$1:$T$2344,12,0)</f>
        <v>8747.68</v>
      </c>
      <c r="P1264" s="29" t="str">
        <f>VLOOKUP(A1264,'Hospitalisation Details'!$A$1:$T$2344,15,0)</f>
        <v>tier - 2</v>
      </c>
      <c r="Q1264" s="29" t="str">
        <f>VLOOKUP(A1264,'Hospitalisation Details'!$A$1:$T$2344,18,0)</f>
        <v>tier - 3</v>
      </c>
      <c r="R1264" s="29" t="str">
        <f>VLOOKUP(A1264,'Hospitalisation Details'!$A$1:$T$2344,20,0)</f>
        <v>R1011</v>
      </c>
    </row>
    <row r="1265" spans="1:18">
      <c r="A1265" t="s">
        <v>1104</v>
      </c>
      <c r="B1265" s="22" t="str">
        <f>VLOOKUP(A1265,'Customer Names'!A1265:$E$2335,4,0)</f>
        <v>Deng</v>
      </c>
      <c r="C1265" s="25">
        <f>VLOOKUP(A1265,'Hospitalisation Details'!$A$1:$T$2344,9,0)</f>
        <v>27928</v>
      </c>
      <c r="D1265" s="26">
        <f>VLOOKUP(A1265,'Hospitalisation Details'!$A$1:$T$2344,10,0)</f>
        <v>46</v>
      </c>
      <c r="E1265" s="26">
        <f>VLOOKUP(A1265,'Hospitalisation Details'!$A$1:$T$2344,11,0)</f>
        <v>2</v>
      </c>
      <c r="F1265" s="28">
        <f>VLOOKUP(A1265,'Medical Examinations'!$A$1:$L$2336,2,0)</f>
        <v>40.375</v>
      </c>
      <c r="G1265" s="28">
        <f>VLOOKUP(A1265,'Medical Examinations'!$A$1:$L$2336,4,0)</f>
        <v>6.25</v>
      </c>
      <c r="H1265" s="30" t="str">
        <f>VLOOKUP(A1265,'Medical Examinations'!$A$1:$L$2336,3,0)</f>
        <v>Obesity</v>
      </c>
      <c r="I1265" s="30" t="str">
        <f>VLOOKUP(A1265,'Medical Examinations'!$A$1:$L$2336,5,0)</f>
        <v>Pre-diabetes</v>
      </c>
      <c r="J1265" s="27" t="str">
        <f>VLOOKUP(A1265,'Medical Examinations'!$A$1:$L$2336,6,0)</f>
        <v>yes</v>
      </c>
      <c r="K1265" s="27" t="str">
        <f>VLOOKUP(A1265,'Medical Examinations'!$A$1:$L$2336,7,0)</f>
        <v>No</v>
      </c>
      <c r="L1265" s="27">
        <f>VLOOKUP(A1265,'Medical Examinations'!$A$1:$L$2336,10,0)</f>
        <v>0</v>
      </c>
      <c r="M1265" s="27" t="str">
        <f>VLOOKUP(A1265,'Medical Examinations'!$A$1:$L$2336,12,0)</f>
        <v>No</v>
      </c>
      <c r="N1265" s="27" t="str">
        <f>VLOOKUP(A1265,'Medical Examinations'!$A$1:$L$2336,8,0)</f>
        <v>No</v>
      </c>
      <c r="O1265" s="29">
        <f>VLOOKUP(A1265,'Hospitalisation Details'!$A$1:$T$2344,12,0)</f>
        <v>8733.23</v>
      </c>
      <c r="P1265" s="29" t="str">
        <f>VLOOKUP(A1265,'Hospitalisation Details'!$A$1:$T$2344,15,0)</f>
        <v>tier - 2</v>
      </c>
      <c r="Q1265" s="29" t="str">
        <f>VLOOKUP(A1265,'Hospitalisation Details'!$A$1:$T$2344,18,0)</f>
        <v>tier - 3</v>
      </c>
      <c r="R1265" s="29" t="str">
        <f>VLOOKUP(A1265,'Hospitalisation Details'!$A$1:$T$2344,20,0)</f>
        <v>R1012</v>
      </c>
    </row>
    <row r="1266" spans="1:18">
      <c r="A1266" t="s">
        <v>1103</v>
      </c>
      <c r="B1266" s="22" t="str">
        <f>VLOOKUP(A1266,'Customer Names'!A1266:$E$2335,4,0)</f>
        <v>De Mata</v>
      </c>
      <c r="C1266" s="25">
        <f>VLOOKUP(A1266,'Hospitalisation Details'!$A$1:$T$2344,9,0)</f>
        <v>26840</v>
      </c>
      <c r="D1266" s="26">
        <f>VLOOKUP(A1266,'Hospitalisation Details'!$A$1:$T$2344,10,0)</f>
        <v>49</v>
      </c>
      <c r="E1266" s="26">
        <f>VLOOKUP(A1266,'Hospitalisation Details'!$A$1:$T$2344,11,0)</f>
        <v>1</v>
      </c>
      <c r="F1266" s="28">
        <f>VLOOKUP(A1266,'Medical Examinations'!$A$1:$L$2336,2,0)</f>
        <v>28.7</v>
      </c>
      <c r="G1266" s="28">
        <f>VLOOKUP(A1266,'Medical Examinations'!$A$1:$L$2336,4,0)</f>
        <v>9.4700000000000006</v>
      </c>
      <c r="H1266" s="30" t="str">
        <f>VLOOKUP(A1266,'Medical Examinations'!$A$1:$L$2336,3,0)</f>
        <v>Overweight</v>
      </c>
      <c r="I1266" s="30" t="str">
        <f>VLOOKUP(A1266,'Medical Examinations'!$A$1:$L$2336,5,0)</f>
        <v>Diabetes</v>
      </c>
      <c r="J1266" s="27" t="str">
        <f>VLOOKUP(A1266,'Medical Examinations'!$A$1:$L$2336,6,0)</f>
        <v>No</v>
      </c>
      <c r="K1266" s="27" t="str">
        <f>VLOOKUP(A1266,'Medical Examinations'!$A$1:$L$2336,7,0)</f>
        <v>No</v>
      </c>
      <c r="L1266" s="27">
        <f>VLOOKUP(A1266,'Medical Examinations'!$A$1:$L$2336,10,0)</f>
        <v>2</v>
      </c>
      <c r="M1266" s="27" t="str">
        <f>VLOOKUP(A1266,'Medical Examinations'!$A$1:$L$2336,12,0)</f>
        <v>No</v>
      </c>
      <c r="N1266" s="27" t="str">
        <f>VLOOKUP(A1266,'Medical Examinations'!$A$1:$L$2336,8,0)</f>
        <v>No</v>
      </c>
      <c r="O1266" s="29">
        <f>VLOOKUP(A1266,'Hospitalisation Details'!$A$1:$T$2344,12,0)</f>
        <v>8703.4599999999991</v>
      </c>
      <c r="P1266" s="29" t="str">
        <f>VLOOKUP(A1266,'Hospitalisation Details'!$A$1:$T$2344,15,0)</f>
        <v>tier - 3</v>
      </c>
      <c r="Q1266" s="29" t="str">
        <f>VLOOKUP(A1266,'Hospitalisation Details'!$A$1:$T$2344,18,0)</f>
        <v>tier - 3</v>
      </c>
      <c r="R1266" s="29" t="str">
        <f>VLOOKUP(A1266,'Hospitalisation Details'!$A$1:$T$2344,20,0)</f>
        <v>R1011</v>
      </c>
    </row>
    <row r="1267" spans="1:18">
      <c r="A1267" t="s">
        <v>1102</v>
      </c>
      <c r="B1267" s="22" t="str">
        <f>VLOOKUP(A1267,'Customer Names'!A1267:$E$2335,4,0)</f>
        <v>Strickland</v>
      </c>
      <c r="C1267" s="25">
        <f>VLOOKUP(A1267,'Hospitalisation Details'!$A$1:$T$2344,9,0)</f>
        <v>29522</v>
      </c>
      <c r="D1267" s="26">
        <f>VLOOKUP(A1267,'Hospitalisation Details'!$A$1:$T$2344,10,0)</f>
        <v>42</v>
      </c>
      <c r="E1267" s="26">
        <f>VLOOKUP(A1267,'Hospitalisation Details'!$A$1:$T$2344,11,0)</f>
        <v>2</v>
      </c>
      <c r="F1267" s="28">
        <f>VLOOKUP(A1267,'Medical Examinations'!$A$1:$L$2336,2,0)</f>
        <v>26.63</v>
      </c>
      <c r="G1267" s="28">
        <f>VLOOKUP(A1267,'Medical Examinations'!$A$1:$L$2336,4,0)</f>
        <v>5.7</v>
      </c>
      <c r="H1267" s="30" t="str">
        <f>VLOOKUP(A1267,'Medical Examinations'!$A$1:$L$2336,3,0)</f>
        <v>Overweight</v>
      </c>
      <c r="I1267" s="30" t="str">
        <f>VLOOKUP(A1267,'Medical Examinations'!$A$1:$L$2336,5,0)</f>
        <v>Pre-diabetes</v>
      </c>
      <c r="J1267" s="27" t="str">
        <f>VLOOKUP(A1267,'Medical Examinations'!$A$1:$L$2336,6,0)</f>
        <v>No</v>
      </c>
      <c r="K1267" s="27" t="str">
        <f>VLOOKUP(A1267,'Medical Examinations'!$A$1:$L$2336,7,0)</f>
        <v>No</v>
      </c>
      <c r="L1267" s="27">
        <f>VLOOKUP(A1267,'Medical Examinations'!$A$1:$L$2336,10,0)</f>
        <v>0</v>
      </c>
      <c r="M1267" s="27" t="str">
        <f>VLOOKUP(A1267,'Medical Examinations'!$A$1:$L$2336,12,0)</f>
        <v>No</v>
      </c>
      <c r="N1267" s="27" t="str">
        <f>VLOOKUP(A1267,'Medical Examinations'!$A$1:$L$2336,8,0)</f>
        <v>No</v>
      </c>
      <c r="O1267" s="29">
        <f>VLOOKUP(A1267,'Hospitalisation Details'!$A$1:$T$2344,12,0)</f>
        <v>8701.84</v>
      </c>
      <c r="P1267" s="29" t="str">
        <f>VLOOKUP(A1267,'Hospitalisation Details'!$A$1:$T$2344,15,0)</f>
        <v>tier - 2</v>
      </c>
      <c r="Q1267" s="29" t="str">
        <f>VLOOKUP(A1267,'Hospitalisation Details'!$A$1:$T$2344,18,0)</f>
        <v>tier - 3</v>
      </c>
      <c r="R1267" s="29" t="str">
        <f>VLOOKUP(A1267,'Hospitalisation Details'!$A$1:$T$2344,20,0)</f>
        <v>R1021</v>
      </c>
    </row>
    <row r="1268" spans="1:18">
      <c r="A1268" t="s">
        <v>1101</v>
      </c>
      <c r="B1268" s="22" t="str">
        <f>VLOOKUP(A1268,'Customer Names'!A1268:$E$2335,4,0)</f>
        <v>Cheney</v>
      </c>
      <c r="C1268" s="25">
        <f>VLOOKUP(A1268,'Hospitalisation Details'!$A$1:$T$2344,9,0)</f>
        <v>26948</v>
      </c>
      <c r="D1268" s="26">
        <f>VLOOKUP(A1268,'Hospitalisation Details'!$A$1:$T$2344,10,0)</f>
        <v>49</v>
      </c>
      <c r="E1268" s="26">
        <f>VLOOKUP(A1268,'Hospitalisation Details'!$A$1:$T$2344,11,0)</f>
        <v>0</v>
      </c>
      <c r="F1268" s="28">
        <f>VLOOKUP(A1268,'Medical Examinations'!$A$1:$L$2336,2,0)</f>
        <v>22.515000000000001</v>
      </c>
      <c r="G1268" s="28">
        <f>VLOOKUP(A1268,'Medical Examinations'!$A$1:$L$2336,4,0)</f>
        <v>11.18</v>
      </c>
      <c r="H1268" s="30" t="str">
        <f>VLOOKUP(A1268,'Medical Examinations'!$A$1:$L$2336,3,0)</f>
        <v>Normal weight</v>
      </c>
      <c r="I1268" s="30" t="str">
        <f>VLOOKUP(A1268,'Medical Examinations'!$A$1:$L$2336,5,0)</f>
        <v>Diabetes</v>
      </c>
      <c r="J1268" s="27" t="str">
        <f>VLOOKUP(A1268,'Medical Examinations'!$A$1:$L$2336,6,0)</f>
        <v>No</v>
      </c>
      <c r="K1268" s="27" t="str">
        <f>VLOOKUP(A1268,'Medical Examinations'!$A$1:$L$2336,7,0)</f>
        <v>No</v>
      </c>
      <c r="L1268" s="27">
        <f>VLOOKUP(A1268,'Medical Examinations'!$A$1:$L$2336,10,0)</f>
        <v>2</v>
      </c>
      <c r="M1268" s="27" t="str">
        <f>VLOOKUP(A1268,'Medical Examinations'!$A$1:$L$2336,12,0)</f>
        <v>No</v>
      </c>
      <c r="N1268" s="27" t="str">
        <f>VLOOKUP(A1268,'Medical Examinations'!$A$1:$L$2336,8,0)</f>
        <v>No</v>
      </c>
      <c r="O1268" s="29">
        <f>VLOOKUP(A1268,'Hospitalisation Details'!$A$1:$T$2344,12,0)</f>
        <v>8688.86</v>
      </c>
      <c r="P1268" s="29" t="str">
        <f>VLOOKUP(A1268,'Hospitalisation Details'!$A$1:$T$2344,15,0)</f>
        <v>tier - 2</v>
      </c>
      <c r="Q1268" s="29" t="str">
        <f>VLOOKUP(A1268,'Hospitalisation Details'!$A$1:$T$2344,18,0)</f>
        <v>tier - 1</v>
      </c>
      <c r="R1268" s="29" t="str">
        <f>VLOOKUP(A1268,'Hospitalisation Details'!$A$1:$T$2344,20,0)</f>
        <v>R1017</v>
      </c>
    </row>
    <row r="1269" spans="1:18">
      <c r="A1269" t="s">
        <v>1100</v>
      </c>
      <c r="B1269" s="22" t="str">
        <f>VLOOKUP(A1269,'Customer Names'!A1269:$E$2335,4,0)</f>
        <v>Godoy</v>
      </c>
      <c r="C1269" s="25">
        <f>VLOOKUP(A1269,'Hospitalisation Details'!$A$1:$T$2344,9,0)</f>
        <v>27257</v>
      </c>
      <c r="D1269" s="26">
        <f>VLOOKUP(A1269,'Hospitalisation Details'!$A$1:$T$2344,10,0)</f>
        <v>48</v>
      </c>
      <c r="E1269" s="26">
        <f>VLOOKUP(A1269,'Hospitalisation Details'!$A$1:$T$2344,11,0)</f>
        <v>0</v>
      </c>
      <c r="F1269" s="28">
        <f>VLOOKUP(A1269,'Medical Examinations'!$A$1:$L$2336,2,0)</f>
        <v>36.575000000000003</v>
      </c>
      <c r="G1269" s="28">
        <f>VLOOKUP(A1269,'Medical Examinations'!$A$1:$L$2336,4,0)</f>
        <v>10.98</v>
      </c>
      <c r="H1269" s="30" t="str">
        <f>VLOOKUP(A1269,'Medical Examinations'!$A$1:$L$2336,3,0)</f>
        <v>Obesity</v>
      </c>
      <c r="I1269" s="30" t="str">
        <f>VLOOKUP(A1269,'Medical Examinations'!$A$1:$L$2336,5,0)</f>
        <v>Diabetes</v>
      </c>
      <c r="J1269" s="27" t="str">
        <f>VLOOKUP(A1269,'Medical Examinations'!$A$1:$L$2336,6,0)</f>
        <v>No</v>
      </c>
      <c r="K1269" s="27" t="str">
        <f>VLOOKUP(A1269,'Medical Examinations'!$A$1:$L$2336,7,0)</f>
        <v>No</v>
      </c>
      <c r="L1269" s="27">
        <f>VLOOKUP(A1269,'Medical Examinations'!$A$1:$L$2336,10,0)</f>
        <v>0</v>
      </c>
      <c r="M1269" s="27" t="str">
        <f>VLOOKUP(A1269,'Medical Examinations'!$A$1:$L$2336,12,0)</f>
        <v>No</v>
      </c>
      <c r="N1269" s="27" t="str">
        <f>VLOOKUP(A1269,'Medical Examinations'!$A$1:$L$2336,8,0)</f>
        <v>No</v>
      </c>
      <c r="O1269" s="29">
        <f>VLOOKUP(A1269,'Hospitalisation Details'!$A$1:$T$2344,12,0)</f>
        <v>8671.19</v>
      </c>
      <c r="P1269" s="29" t="str">
        <f>VLOOKUP(A1269,'Hospitalisation Details'!$A$1:$T$2344,15,0)</f>
        <v>tier - 2</v>
      </c>
      <c r="Q1269" s="29" t="str">
        <f>VLOOKUP(A1269,'Hospitalisation Details'!$A$1:$T$2344,18,0)</f>
        <v>tier - 1</v>
      </c>
      <c r="R1269" s="29" t="str">
        <f>VLOOKUP(A1269,'Hospitalisation Details'!$A$1:$T$2344,20,0)</f>
        <v>R1012</v>
      </c>
    </row>
    <row r="1270" spans="1:18">
      <c r="A1270" t="s">
        <v>1099</v>
      </c>
      <c r="B1270" s="22" t="str">
        <f>VLOOKUP(A1270,'Customer Names'!A1270:$E$2335,4,0)</f>
        <v>Rider</v>
      </c>
      <c r="C1270" s="25">
        <f>VLOOKUP(A1270,'Hospitalisation Details'!$A$1:$T$2344,9,0)</f>
        <v>25425</v>
      </c>
      <c r="D1270" s="26">
        <f>VLOOKUP(A1270,'Hospitalisation Details'!$A$1:$T$2344,10,0)</f>
        <v>53</v>
      </c>
      <c r="E1270" s="26">
        <f>VLOOKUP(A1270,'Hospitalisation Details'!$A$1:$T$2344,11,0)</f>
        <v>0</v>
      </c>
      <c r="F1270" s="28">
        <f>VLOOKUP(A1270,'Medical Examinations'!$A$1:$L$2336,2,0)</f>
        <v>23.66</v>
      </c>
      <c r="G1270" s="28">
        <f>VLOOKUP(A1270,'Medical Examinations'!$A$1:$L$2336,4,0)</f>
        <v>5.1100000000000003</v>
      </c>
      <c r="H1270" s="30" t="str">
        <f>VLOOKUP(A1270,'Medical Examinations'!$A$1:$L$2336,3,0)</f>
        <v>Normal weight</v>
      </c>
      <c r="I1270" s="30" t="str">
        <f>VLOOKUP(A1270,'Medical Examinations'!$A$1:$L$2336,5,0)</f>
        <v>Normal</v>
      </c>
      <c r="J1270" s="27" t="str">
        <f>VLOOKUP(A1270,'Medical Examinations'!$A$1:$L$2336,6,0)</f>
        <v>yes</v>
      </c>
      <c r="K1270" s="27" t="str">
        <f>VLOOKUP(A1270,'Medical Examinations'!$A$1:$L$2336,7,0)</f>
        <v>No</v>
      </c>
      <c r="L1270" s="27">
        <f>VLOOKUP(A1270,'Medical Examinations'!$A$1:$L$2336,10,0)</f>
        <v>1</v>
      </c>
      <c r="M1270" s="27" t="str">
        <f>VLOOKUP(A1270,'Medical Examinations'!$A$1:$L$2336,12,0)</f>
        <v>No</v>
      </c>
      <c r="N1270" s="27" t="str">
        <f>VLOOKUP(A1270,'Medical Examinations'!$A$1:$L$2336,8,0)</f>
        <v>Yes</v>
      </c>
      <c r="O1270" s="29">
        <f>VLOOKUP(A1270,'Hospitalisation Details'!$A$1:$T$2344,12,0)</f>
        <v>8665.14</v>
      </c>
      <c r="P1270" s="29" t="str">
        <f>VLOOKUP(A1270,'Hospitalisation Details'!$A$1:$T$2344,15,0)</f>
        <v>tier - 2</v>
      </c>
      <c r="Q1270" s="29" t="str">
        <f>VLOOKUP(A1270,'Hospitalisation Details'!$A$1:$T$2344,18,0)</f>
        <v>tier - 3</v>
      </c>
      <c r="R1270" s="29" t="str">
        <f>VLOOKUP(A1270,'Hospitalisation Details'!$A$1:$T$2344,20,0)</f>
        <v>R1013</v>
      </c>
    </row>
    <row r="1271" spans="1:18">
      <c r="A1271" t="s">
        <v>1098</v>
      </c>
      <c r="B1271" s="22" t="str">
        <f>VLOOKUP(A1271,'Customer Names'!A1271:$E$2335,4,0)</f>
        <v>Evans</v>
      </c>
      <c r="C1271" s="25">
        <f>VLOOKUP(A1271,'Hospitalisation Details'!$A$1:$T$2344,9,0)</f>
        <v>24036</v>
      </c>
      <c r="D1271" s="26">
        <f>VLOOKUP(A1271,'Hospitalisation Details'!$A$1:$T$2344,10,0)</f>
        <v>57</v>
      </c>
      <c r="E1271" s="26">
        <f>VLOOKUP(A1271,'Hospitalisation Details'!$A$1:$T$2344,11,0)</f>
        <v>0</v>
      </c>
      <c r="F1271" s="28">
        <f>VLOOKUP(A1271,'Medical Examinations'!$A$1:$L$2336,2,0)</f>
        <v>18.62</v>
      </c>
      <c r="G1271" s="28">
        <f>VLOOKUP(A1271,'Medical Examinations'!$A$1:$L$2336,4,0)</f>
        <v>10.24</v>
      </c>
      <c r="H1271" s="30" t="str">
        <f>VLOOKUP(A1271,'Medical Examinations'!$A$1:$L$2336,3,0)</f>
        <v>Normal weight</v>
      </c>
      <c r="I1271" s="30" t="str">
        <f>VLOOKUP(A1271,'Medical Examinations'!$A$1:$L$2336,5,0)</f>
        <v>Diabetes</v>
      </c>
      <c r="J1271" s="27" t="str">
        <f>VLOOKUP(A1271,'Medical Examinations'!$A$1:$L$2336,6,0)</f>
        <v>No</v>
      </c>
      <c r="K1271" s="27" t="str">
        <f>VLOOKUP(A1271,'Medical Examinations'!$A$1:$L$2336,7,0)</f>
        <v>No</v>
      </c>
      <c r="L1271" s="27">
        <f>VLOOKUP(A1271,'Medical Examinations'!$A$1:$L$2336,10,0)</f>
        <v>0</v>
      </c>
      <c r="M1271" s="27" t="str">
        <f>VLOOKUP(A1271,'Medical Examinations'!$A$1:$L$2336,12,0)</f>
        <v>No</v>
      </c>
      <c r="N1271" s="27" t="str">
        <f>VLOOKUP(A1271,'Medical Examinations'!$A$1:$L$2336,8,0)</f>
        <v>No</v>
      </c>
      <c r="O1271" s="29">
        <f>VLOOKUP(A1271,'Hospitalisation Details'!$A$1:$T$2344,12,0)</f>
        <v>8665.09</v>
      </c>
      <c r="P1271" s="29" t="str">
        <f>VLOOKUP(A1271,'Hospitalisation Details'!$A$1:$T$2344,15,0)</f>
        <v>tier - 3</v>
      </c>
      <c r="Q1271" s="29" t="str">
        <f>VLOOKUP(A1271,'Hospitalisation Details'!$A$1:$T$2344,18,0)</f>
        <v>tier - 2</v>
      </c>
      <c r="R1271" s="29" t="str">
        <f>VLOOKUP(A1271,'Hospitalisation Details'!$A$1:$T$2344,20,0)</f>
        <v>R1012</v>
      </c>
    </row>
    <row r="1272" spans="1:18">
      <c r="A1272" t="s">
        <v>1097</v>
      </c>
      <c r="B1272" s="22" t="str">
        <f>VLOOKUP(A1272,'Customer Names'!A1272:$E$2335,4,0)</f>
        <v>Anderson</v>
      </c>
      <c r="C1272" s="25">
        <f>VLOOKUP(A1272,'Hospitalisation Details'!$A$1:$T$2344,9,0)</f>
        <v>27609</v>
      </c>
      <c r="D1272" s="26">
        <f>VLOOKUP(A1272,'Hospitalisation Details'!$A$1:$T$2344,10,0)</f>
        <v>47</v>
      </c>
      <c r="E1272" s="26">
        <f>VLOOKUP(A1272,'Hospitalisation Details'!$A$1:$T$2344,11,0)</f>
        <v>1</v>
      </c>
      <c r="F1272" s="28">
        <f>VLOOKUP(A1272,'Medical Examinations'!$A$1:$L$2336,2,0)</f>
        <v>19.190000000000001</v>
      </c>
      <c r="G1272" s="28">
        <f>VLOOKUP(A1272,'Medical Examinations'!$A$1:$L$2336,4,0)</f>
        <v>7.71</v>
      </c>
      <c r="H1272" s="30" t="str">
        <f>VLOOKUP(A1272,'Medical Examinations'!$A$1:$L$2336,3,0)</f>
        <v>Normal weight</v>
      </c>
      <c r="I1272" s="30" t="str">
        <f>VLOOKUP(A1272,'Medical Examinations'!$A$1:$L$2336,5,0)</f>
        <v>Diabetes</v>
      </c>
      <c r="J1272" s="27" t="str">
        <f>VLOOKUP(A1272,'Medical Examinations'!$A$1:$L$2336,6,0)</f>
        <v>yes</v>
      </c>
      <c r="K1272" s="27" t="str">
        <f>VLOOKUP(A1272,'Medical Examinations'!$A$1:$L$2336,7,0)</f>
        <v>No</v>
      </c>
      <c r="L1272" s="27">
        <f>VLOOKUP(A1272,'Medical Examinations'!$A$1:$L$2336,10,0)</f>
        <v>1</v>
      </c>
      <c r="M1272" s="27" t="str">
        <f>VLOOKUP(A1272,'Medical Examinations'!$A$1:$L$2336,12,0)</f>
        <v>No</v>
      </c>
      <c r="N1272" s="27" t="str">
        <f>VLOOKUP(A1272,'Medical Examinations'!$A$1:$L$2336,8,0)</f>
        <v>No</v>
      </c>
      <c r="O1272" s="29">
        <f>VLOOKUP(A1272,'Hospitalisation Details'!$A$1:$T$2344,12,0)</f>
        <v>8627.5400000000009</v>
      </c>
      <c r="P1272" s="29" t="str">
        <f>VLOOKUP(A1272,'Hospitalisation Details'!$A$1:$T$2344,15,0)</f>
        <v>tier - 2</v>
      </c>
      <c r="Q1272" s="29" t="str">
        <f>VLOOKUP(A1272,'Hospitalisation Details'!$A$1:$T$2344,18,0)</f>
        <v>tier - 2</v>
      </c>
      <c r="R1272" s="29" t="str">
        <f>VLOOKUP(A1272,'Hospitalisation Details'!$A$1:$T$2344,20,0)</f>
        <v>R1017</v>
      </c>
    </row>
    <row r="1273" spans="1:18">
      <c r="A1273" t="s">
        <v>1096</v>
      </c>
      <c r="B1273" s="22" t="str">
        <f>VLOOKUP(A1273,'Customer Names'!A1273:$E$2335,4,0)</f>
        <v>Walters</v>
      </c>
      <c r="C1273" s="25">
        <f>VLOOKUP(A1273,'Hospitalisation Details'!$A$1:$T$2344,9,0)</f>
        <v>28370</v>
      </c>
      <c r="D1273" s="26">
        <f>VLOOKUP(A1273,'Hospitalisation Details'!$A$1:$T$2344,10,0)</f>
        <v>45</v>
      </c>
      <c r="E1273" s="26">
        <f>VLOOKUP(A1273,'Hospitalisation Details'!$A$1:$T$2344,11,0)</f>
        <v>3</v>
      </c>
      <c r="F1273" s="28">
        <f>VLOOKUP(A1273,'Medical Examinations'!$A$1:$L$2336,2,0)</f>
        <v>27.5</v>
      </c>
      <c r="G1273" s="28">
        <f>VLOOKUP(A1273,'Medical Examinations'!$A$1:$L$2336,4,0)</f>
        <v>6.03</v>
      </c>
      <c r="H1273" s="30" t="str">
        <f>VLOOKUP(A1273,'Medical Examinations'!$A$1:$L$2336,3,0)</f>
        <v>Overweight</v>
      </c>
      <c r="I1273" s="30" t="str">
        <f>VLOOKUP(A1273,'Medical Examinations'!$A$1:$L$2336,5,0)</f>
        <v>Pre-diabetes</v>
      </c>
      <c r="J1273" s="27" t="str">
        <f>VLOOKUP(A1273,'Medical Examinations'!$A$1:$L$2336,6,0)</f>
        <v>No</v>
      </c>
      <c r="K1273" s="27" t="str">
        <f>VLOOKUP(A1273,'Medical Examinations'!$A$1:$L$2336,7,0)</f>
        <v>No</v>
      </c>
      <c r="L1273" s="27">
        <f>VLOOKUP(A1273,'Medical Examinations'!$A$1:$L$2336,10,0)</f>
        <v>0</v>
      </c>
      <c r="M1273" s="27" t="str">
        <f>VLOOKUP(A1273,'Medical Examinations'!$A$1:$L$2336,12,0)</f>
        <v>No</v>
      </c>
      <c r="N1273" s="27" t="str">
        <f>VLOOKUP(A1273,'Medical Examinations'!$A$1:$L$2336,8,0)</f>
        <v>No</v>
      </c>
      <c r="O1273" s="29">
        <f>VLOOKUP(A1273,'Hospitalisation Details'!$A$1:$T$2344,12,0)</f>
        <v>8615.2999999999993</v>
      </c>
      <c r="P1273" s="29" t="str">
        <f>VLOOKUP(A1273,'Hospitalisation Details'!$A$1:$T$2344,15,0)</f>
        <v>tier - 2</v>
      </c>
      <c r="Q1273" s="29" t="str">
        <f>VLOOKUP(A1273,'Hospitalisation Details'!$A$1:$T$2344,18,0)</f>
        <v>tier - 3</v>
      </c>
      <c r="R1273" s="29" t="str">
        <f>VLOOKUP(A1273,'Hospitalisation Details'!$A$1:$T$2344,20,0)</f>
        <v>R1011</v>
      </c>
    </row>
    <row r="1274" spans="1:18">
      <c r="A1274" t="s">
        <v>1095</v>
      </c>
      <c r="B1274" s="22" t="str">
        <f>VLOOKUP(A1274,'Customer Names'!A1274:$E$2335,4,0)</f>
        <v>Leboeuf</v>
      </c>
      <c r="C1274" s="25">
        <f>VLOOKUP(A1274,'Hospitalisation Details'!$A$1:$T$2344,9,0)</f>
        <v>29053</v>
      </c>
      <c r="D1274" s="26">
        <f>VLOOKUP(A1274,'Hospitalisation Details'!$A$1:$T$2344,10,0)</f>
        <v>43</v>
      </c>
      <c r="E1274" s="26">
        <f>VLOOKUP(A1274,'Hospitalisation Details'!$A$1:$T$2344,11,0)</f>
        <v>3</v>
      </c>
      <c r="F1274" s="28">
        <f>VLOOKUP(A1274,'Medical Examinations'!$A$1:$L$2336,2,0)</f>
        <v>27.36</v>
      </c>
      <c r="G1274" s="28">
        <f>VLOOKUP(A1274,'Medical Examinations'!$A$1:$L$2336,4,0)</f>
        <v>5.96</v>
      </c>
      <c r="H1274" s="30" t="str">
        <f>VLOOKUP(A1274,'Medical Examinations'!$A$1:$L$2336,3,0)</f>
        <v>Overweight</v>
      </c>
      <c r="I1274" s="30" t="str">
        <f>VLOOKUP(A1274,'Medical Examinations'!$A$1:$L$2336,5,0)</f>
        <v>Pre-diabetes</v>
      </c>
      <c r="J1274" s="27" t="str">
        <f>VLOOKUP(A1274,'Medical Examinations'!$A$1:$L$2336,6,0)</f>
        <v>No</v>
      </c>
      <c r="K1274" s="27" t="str">
        <f>VLOOKUP(A1274,'Medical Examinations'!$A$1:$L$2336,7,0)</f>
        <v>No</v>
      </c>
      <c r="L1274" s="27">
        <f>VLOOKUP(A1274,'Medical Examinations'!$A$1:$L$2336,10,0)</f>
        <v>1</v>
      </c>
      <c r="M1274" s="27" t="str">
        <f>VLOOKUP(A1274,'Medical Examinations'!$A$1:$L$2336,12,0)</f>
        <v>No</v>
      </c>
      <c r="N1274" s="27" t="str">
        <f>VLOOKUP(A1274,'Medical Examinations'!$A$1:$L$2336,8,0)</f>
        <v>Yes</v>
      </c>
      <c r="O1274" s="29">
        <f>VLOOKUP(A1274,'Hospitalisation Details'!$A$1:$T$2344,12,0)</f>
        <v>8606.2199999999993</v>
      </c>
      <c r="P1274" s="29" t="str">
        <f>VLOOKUP(A1274,'Hospitalisation Details'!$A$1:$T$2344,15,0)</f>
        <v>tier - 1</v>
      </c>
      <c r="Q1274" s="29" t="str">
        <f>VLOOKUP(A1274,'Hospitalisation Details'!$A$1:$T$2344,18,0)</f>
        <v>tier - 2</v>
      </c>
      <c r="R1274" s="29" t="str">
        <f>VLOOKUP(A1274,'Hospitalisation Details'!$A$1:$T$2344,20,0)</f>
        <v>R1014</v>
      </c>
    </row>
    <row r="1275" spans="1:18">
      <c r="A1275" t="s">
        <v>1094</v>
      </c>
      <c r="B1275" s="22" t="str">
        <f>VLOOKUP(A1275,'Customer Names'!A1275:$E$2335,4,0)</f>
        <v>Scheibel</v>
      </c>
      <c r="C1275" s="25">
        <f>VLOOKUP(A1275,'Hospitalisation Details'!$A$1:$T$2344,9,0)</f>
        <v>28413</v>
      </c>
      <c r="D1275" s="26">
        <f>VLOOKUP(A1275,'Hospitalisation Details'!$A$1:$T$2344,10,0)</f>
        <v>45</v>
      </c>
      <c r="E1275" s="26">
        <f>VLOOKUP(A1275,'Hospitalisation Details'!$A$1:$T$2344,11,0)</f>
        <v>3</v>
      </c>
      <c r="F1275" s="28">
        <f>VLOOKUP(A1275,'Medical Examinations'!$A$1:$L$2336,2,0)</f>
        <v>20.350000000000001</v>
      </c>
      <c r="G1275" s="28">
        <f>VLOOKUP(A1275,'Medical Examinations'!$A$1:$L$2336,4,0)</f>
        <v>4.16</v>
      </c>
      <c r="H1275" s="30" t="str">
        <f>VLOOKUP(A1275,'Medical Examinations'!$A$1:$L$2336,3,0)</f>
        <v>Normal weight</v>
      </c>
      <c r="I1275" s="30" t="str">
        <f>VLOOKUP(A1275,'Medical Examinations'!$A$1:$L$2336,5,0)</f>
        <v>Normal</v>
      </c>
      <c r="J1275" s="27" t="str">
        <f>VLOOKUP(A1275,'Medical Examinations'!$A$1:$L$2336,6,0)</f>
        <v>No</v>
      </c>
      <c r="K1275" s="27" t="str">
        <f>VLOOKUP(A1275,'Medical Examinations'!$A$1:$L$2336,7,0)</f>
        <v>No</v>
      </c>
      <c r="L1275" s="27">
        <f>VLOOKUP(A1275,'Medical Examinations'!$A$1:$L$2336,10,0)</f>
        <v>0</v>
      </c>
      <c r="M1275" s="27" t="str">
        <f>VLOOKUP(A1275,'Medical Examinations'!$A$1:$L$2336,12,0)</f>
        <v>No</v>
      </c>
      <c r="N1275" s="27" t="str">
        <f>VLOOKUP(A1275,'Medical Examinations'!$A$1:$L$2336,8,0)</f>
        <v>No</v>
      </c>
      <c r="O1275" s="29">
        <f>VLOOKUP(A1275,'Hospitalisation Details'!$A$1:$T$2344,12,0)</f>
        <v>8605.36</v>
      </c>
      <c r="P1275" s="29" t="str">
        <f>VLOOKUP(A1275,'Hospitalisation Details'!$A$1:$T$2344,15,0)</f>
        <v>tier - 2</v>
      </c>
      <c r="Q1275" s="29" t="str">
        <f>VLOOKUP(A1275,'Hospitalisation Details'!$A$1:$T$2344,18,0)</f>
        <v>tier - 2</v>
      </c>
      <c r="R1275" s="29" t="str">
        <f>VLOOKUP(A1275,'Hospitalisation Details'!$A$1:$T$2344,20,0)</f>
        <v>R1013</v>
      </c>
    </row>
    <row r="1276" spans="1:18">
      <c r="A1276" t="s">
        <v>1093</v>
      </c>
      <c r="B1276" s="22" t="str">
        <f>VLOOKUP(A1276,'Customer Names'!A1276:$E$2335,4,0)</f>
        <v>Ritter</v>
      </c>
      <c r="C1276" s="25">
        <f>VLOOKUP(A1276,'Hospitalisation Details'!$A$1:$T$2344,9,0)</f>
        <v>28441</v>
      </c>
      <c r="D1276" s="26">
        <f>VLOOKUP(A1276,'Hospitalisation Details'!$A$1:$T$2344,10,0)</f>
        <v>45</v>
      </c>
      <c r="E1276" s="26">
        <f>VLOOKUP(A1276,'Hospitalisation Details'!$A$1:$T$2344,11,0)</f>
        <v>2</v>
      </c>
      <c r="F1276" s="28">
        <f>VLOOKUP(A1276,'Medical Examinations'!$A$1:$L$2336,2,0)</f>
        <v>24.035</v>
      </c>
      <c r="G1276" s="28">
        <f>VLOOKUP(A1276,'Medical Examinations'!$A$1:$L$2336,4,0)</f>
        <v>6.11</v>
      </c>
      <c r="H1276" s="30" t="str">
        <f>VLOOKUP(A1276,'Medical Examinations'!$A$1:$L$2336,3,0)</f>
        <v>Normal weight</v>
      </c>
      <c r="I1276" s="30" t="str">
        <f>VLOOKUP(A1276,'Medical Examinations'!$A$1:$L$2336,5,0)</f>
        <v>Pre-diabetes</v>
      </c>
      <c r="J1276" s="27" t="str">
        <f>VLOOKUP(A1276,'Medical Examinations'!$A$1:$L$2336,6,0)</f>
        <v>No</v>
      </c>
      <c r="K1276" s="27" t="str">
        <f>VLOOKUP(A1276,'Medical Examinations'!$A$1:$L$2336,7,0)</f>
        <v>No</v>
      </c>
      <c r="L1276" s="27">
        <f>VLOOKUP(A1276,'Medical Examinations'!$A$1:$L$2336,10,0)</f>
        <v>0</v>
      </c>
      <c r="M1276" s="27" t="str">
        <f>VLOOKUP(A1276,'Medical Examinations'!$A$1:$L$2336,12,0)</f>
        <v>No</v>
      </c>
      <c r="N1276" s="27" t="str">
        <f>VLOOKUP(A1276,'Medical Examinations'!$A$1:$L$2336,8,0)</f>
        <v>No</v>
      </c>
      <c r="O1276" s="29">
        <f>VLOOKUP(A1276,'Hospitalisation Details'!$A$1:$T$2344,12,0)</f>
        <v>8604.48</v>
      </c>
      <c r="P1276" s="29" t="str">
        <f>VLOOKUP(A1276,'Hospitalisation Details'!$A$1:$T$2344,15,0)</f>
        <v>tier - 3</v>
      </c>
      <c r="Q1276" s="29" t="str">
        <f>VLOOKUP(A1276,'Hospitalisation Details'!$A$1:$T$2344,18,0)</f>
        <v>tier - 2</v>
      </c>
      <c r="R1276" s="29" t="str">
        <f>VLOOKUP(A1276,'Hospitalisation Details'!$A$1:$T$2344,20,0)</f>
        <v>R1016</v>
      </c>
    </row>
    <row r="1277" spans="1:18">
      <c r="A1277" t="s">
        <v>1092</v>
      </c>
      <c r="B1277" s="22" t="str">
        <f>VLOOKUP(A1277,'Customer Names'!A1277:$E$2335,4,0)</f>
        <v>Deeg</v>
      </c>
      <c r="C1277" s="25">
        <f>VLOOKUP(A1277,'Hospitalisation Details'!$A$1:$T$2344,9,0)</f>
        <v>28392</v>
      </c>
      <c r="D1277" s="26">
        <f>VLOOKUP(A1277,'Hospitalisation Details'!$A$1:$T$2344,10,0)</f>
        <v>45</v>
      </c>
      <c r="E1277" s="26">
        <f>VLOOKUP(A1277,'Hospitalisation Details'!$A$1:$T$2344,11,0)</f>
        <v>2</v>
      </c>
      <c r="F1277" s="28">
        <f>VLOOKUP(A1277,'Medical Examinations'!$A$1:$L$2336,2,0)</f>
        <v>23.56</v>
      </c>
      <c r="G1277" s="28">
        <f>VLOOKUP(A1277,'Medical Examinations'!$A$1:$L$2336,4,0)</f>
        <v>5.97</v>
      </c>
      <c r="H1277" s="30" t="str">
        <f>VLOOKUP(A1277,'Medical Examinations'!$A$1:$L$2336,3,0)</f>
        <v>Normal weight</v>
      </c>
      <c r="I1277" s="30" t="str">
        <f>VLOOKUP(A1277,'Medical Examinations'!$A$1:$L$2336,5,0)</f>
        <v>Pre-diabetes</v>
      </c>
      <c r="J1277" s="27" t="str">
        <f>VLOOKUP(A1277,'Medical Examinations'!$A$1:$L$2336,6,0)</f>
        <v>No</v>
      </c>
      <c r="K1277" s="27" t="str">
        <f>VLOOKUP(A1277,'Medical Examinations'!$A$1:$L$2336,7,0)</f>
        <v>No</v>
      </c>
      <c r="L1277" s="27">
        <f>VLOOKUP(A1277,'Medical Examinations'!$A$1:$L$2336,10,0)</f>
        <v>0</v>
      </c>
      <c r="M1277" s="27" t="str">
        <f>VLOOKUP(A1277,'Medical Examinations'!$A$1:$L$2336,12,0)</f>
        <v>No</v>
      </c>
      <c r="N1277" s="27" t="str">
        <f>VLOOKUP(A1277,'Medical Examinations'!$A$1:$L$2336,8,0)</f>
        <v>No</v>
      </c>
      <c r="O1277" s="29">
        <f>VLOOKUP(A1277,'Hospitalisation Details'!$A$1:$T$2344,12,0)</f>
        <v>8603.82</v>
      </c>
      <c r="P1277" s="29" t="str">
        <f>VLOOKUP(A1277,'Hospitalisation Details'!$A$1:$T$2344,15,0)</f>
        <v>tier - 2</v>
      </c>
      <c r="Q1277" s="29" t="str">
        <f>VLOOKUP(A1277,'Hospitalisation Details'!$A$1:$T$2344,18,0)</f>
        <v>tier - 1</v>
      </c>
      <c r="R1277" s="29" t="str">
        <f>VLOOKUP(A1277,'Hospitalisation Details'!$A$1:$T$2344,20,0)</f>
        <v>R1019</v>
      </c>
    </row>
    <row r="1278" spans="1:18">
      <c r="A1278" t="s">
        <v>1091</v>
      </c>
      <c r="B1278" s="22" t="str">
        <f>VLOOKUP(A1278,'Customer Names'!A1278:$E$2335,4,0)</f>
        <v>Pretot</v>
      </c>
      <c r="C1278" s="25">
        <f>VLOOKUP(A1278,'Hospitalisation Details'!$A$1:$T$2344,9,0)</f>
        <v>26856</v>
      </c>
      <c r="D1278" s="26">
        <f>VLOOKUP(A1278,'Hospitalisation Details'!$A$1:$T$2344,10,0)</f>
        <v>49</v>
      </c>
      <c r="E1278" s="26">
        <f>VLOOKUP(A1278,'Hospitalisation Details'!$A$1:$T$2344,11,0)</f>
        <v>0</v>
      </c>
      <c r="F1278" s="28">
        <f>VLOOKUP(A1278,'Medical Examinations'!$A$1:$L$2336,2,0)</f>
        <v>27.17</v>
      </c>
      <c r="G1278" s="28">
        <f>VLOOKUP(A1278,'Medical Examinations'!$A$1:$L$2336,4,0)</f>
        <v>10.81</v>
      </c>
      <c r="H1278" s="30" t="str">
        <f>VLOOKUP(A1278,'Medical Examinations'!$A$1:$L$2336,3,0)</f>
        <v>Overweight</v>
      </c>
      <c r="I1278" s="30" t="str">
        <f>VLOOKUP(A1278,'Medical Examinations'!$A$1:$L$2336,5,0)</f>
        <v>Diabetes</v>
      </c>
      <c r="J1278" s="27" t="str">
        <f>VLOOKUP(A1278,'Medical Examinations'!$A$1:$L$2336,6,0)</f>
        <v>No</v>
      </c>
      <c r="K1278" s="27" t="str">
        <f>VLOOKUP(A1278,'Medical Examinations'!$A$1:$L$2336,7,0)</f>
        <v>No</v>
      </c>
      <c r="L1278" s="27">
        <f>VLOOKUP(A1278,'Medical Examinations'!$A$1:$L$2336,10,0)</f>
        <v>2</v>
      </c>
      <c r="M1278" s="27" t="str">
        <f>VLOOKUP(A1278,'Medical Examinations'!$A$1:$L$2336,12,0)</f>
        <v>No</v>
      </c>
      <c r="N1278" s="27" t="str">
        <f>VLOOKUP(A1278,'Medical Examinations'!$A$1:$L$2336,8,0)</f>
        <v>No</v>
      </c>
      <c r="O1278" s="29">
        <f>VLOOKUP(A1278,'Hospitalisation Details'!$A$1:$T$2344,12,0)</f>
        <v>8601.33</v>
      </c>
      <c r="P1278" s="29" t="str">
        <f>VLOOKUP(A1278,'Hospitalisation Details'!$A$1:$T$2344,15,0)</f>
        <v>tier - 2</v>
      </c>
      <c r="Q1278" s="29" t="str">
        <f>VLOOKUP(A1278,'Hospitalisation Details'!$A$1:$T$2344,18,0)</f>
        <v>tier - 1</v>
      </c>
      <c r="R1278" s="29" t="str">
        <f>VLOOKUP(A1278,'Hospitalisation Details'!$A$1:$T$2344,20,0)</f>
        <v>R1013</v>
      </c>
    </row>
    <row r="1279" spans="1:18">
      <c r="A1279" t="s">
        <v>1090</v>
      </c>
      <c r="B1279" s="22" t="str">
        <f>VLOOKUP(A1279,'Customer Names'!A1279:$E$2335,4,0)</f>
        <v>Willsey</v>
      </c>
      <c r="C1279" s="25">
        <f>VLOOKUP(A1279,'Hospitalisation Details'!$A$1:$T$2344,9,0)</f>
        <v>30522</v>
      </c>
      <c r="D1279" s="26">
        <f>VLOOKUP(A1279,'Hospitalisation Details'!$A$1:$T$2344,10,0)</f>
        <v>39</v>
      </c>
      <c r="E1279" s="26">
        <f>VLOOKUP(A1279,'Hospitalisation Details'!$A$1:$T$2344,11,0)</f>
        <v>5</v>
      </c>
      <c r="F1279" s="28">
        <f>VLOOKUP(A1279,'Medical Examinations'!$A$1:$L$2336,2,0)</f>
        <v>34.32</v>
      </c>
      <c r="G1279" s="28">
        <f>VLOOKUP(A1279,'Medical Examinations'!$A$1:$L$2336,4,0)</f>
        <v>5.7</v>
      </c>
      <c r="H1279" s="30" t="str">
        <f>VLOOKUP(A1279,'Medical Examinations'!$A$1:$L$2336,3,0)</f>
        <v>Obesity</v>
      </c>
      <c r="I1279" s="30" t="str">
        <f>VLOOKUP(A1279,'Medical Examinations'!$A$1:$L$2336,5,0)</f>
        <v>Pre-diabetes</v>
      </c>
      <c r="J1279" s="27" t="str">
        <f>VLOOKUP(A1279,'Medical Examinations'!$A$1:$L$2336,6,0)</f>
        <v>yes</v>
      </c>
      <c r="K1279" s="27" t="str">
        <f>VLOOKUP(A1279,'Medical Examinations'!$A$1:$L$2336,7,0)</f>
        <v>No</v>
      </c>
      <c r="L1279" s="27">
        <f>VLOOKUP(A1279,'Medical Examinations'!$A$1:$L$2336,10,0)</f>
        <v>1</v>
      </c>
      <c r="M1279" s="27" t="str">
        <f>VLOOKUP(A1279,'Medical Examinations'!$A$1:$L$2336,12,0)</f>
        <v>No</v>
      </c>
      <c r="N1279" s="27" t="str">
        <f>VLOOKUP(A1279,'Medical Examinations'!$A$1:$L$2336,8,0)</f>
        <v>Yes</v>
      </c>
      <c r="O1279" s="29">
        <f>VLOOKUP(A1279,'Hospitalisation Details'!$A$1:$T$2344,12,0)</f>
        <v>8596.83</v>
      </c>
      <c r="P1279" s="29" t="str">
        <f>VLOOKUP(A1279,'Hospitalisation Details'!$A$1:$T$2344,15,0)</f>
        <v>tier - 2</v>
      </c>
      <c r="Q1279" s="29" t="str">
        <f>VLOOKUP(A1279,'Hospitalisation Details'!$A$1:$T$2344,18,0)</f>
        <v>tier - 3</v>
      </c>
      <c r="R1279" s="29" t="str">
        <f>VLOOKUP(A1279,'Hospitalisation Details'!$A$1:$T$2344,20,0)</f>
        <v>R1013</v>
      </c>
    </row>
    <row r="1280" spans="1:18">
      <c r="A1280" t="s">
        <v>1089</v>
      </c>
      <c r="B1280" s="22" t="str">
        <f>VLOOKUP(A1280,'Customer Names'!A1280:$E$2335,4,0)</f>
        <v>Roach</v>
      </c>
      <c r="C1280" s="25">
        <f>VLOOKUP(A1280,'Hospitalisation Details'!$A$1:$T$2344,9,0)</f>
        <v>30680</v>
      </c>
      <c r="D1280" s="26">
        <f>VLOOKUP(A1280,'Hospitalisation Details'!$A$1:$T$2344,10,0)</f>
        <v>39</v>
      </c>
      <c r="E1280" s="26">
        <f>VLOOKUP(A1280,'Hospitalisation Details'!$A$1:$T$2344,11,0)</f>
        <v>5</v>
      </c>
      <c r="F1280" s="28">
        <f>VLOOKUP(A1280,'Medical Examinations'!$A$1:$L$2336,2,0)</f>
        <v>23.87</v>
      </c>
      <c r="G1280" s="28">
        <f>VLOOKUP(A1280,'Medical Examinations'!$A$1:$L$2336,4,0)</f>
        <v>4.7699999999999996</v>
      </c>
      <c r="H1280" s="30" t="str">
        <f>VLOOKUP(A1280,'Medical Examinations'!$A$1:$L$2336,3,0)</f>
        <v>Normal weight</v>
      </c>
      <c r="I1280" s="30" t="str">
        <f>VLOOKUP(A1280,'Medical Examinations'!$A$1:$L$2336,5,0)</f>
        <v>Normal</v>
      </c>
      <c r="J1280" s="27" t="str">
        <f>VLOOKUP(A1280,'Medical Examinations'!$A$1:$L$2336,6,0)</f>
        <v>yes</v>
      </c>
      <c r="K1280" s="27" t="str">
        <f>VLOOKUP(A1280,'Medical Examinations'!$A$1:$L$2336,7,0)</f>
        <v>No</v>
      </c>
      <c r="L1280" s="27">
        <f>VLOOKUP(A1280,'Medical Examinations'!$A$1:$L$2336,10,0)</f>
        <v>1</v>
      </c>
      <c r="M1280" s="27" t="str">
        <f>VLOOKUP(A1280,'Medical Examinations'!$A$1:$L$2336,12,0)</f>
        <v>No</v>
      </c>
      <c r="N1280" s="27" t="str">
        <f>VLOOKUP(A1280,'Medical Examinations'!$A$1:$L$2336,8,0)</f>
        <v>Yes</v>
      </c>
      <c r="O1280" s="29">
        <f>VLOOKUP(A1280,'Hospitalisation Details'!$A$1:$T$2344,12,0)</f>
        <v>8582.2999999999993</v>
      </c>
      <c r="P1280" s="29" t="str">
        <f>VLOOKUP(A1280,'Hospitalisation Details'!$A$1:$T$2344,15,0)</f>
        <v>tier - 2</v>
      </c>
      <c r="Q1280" s="29" t="str">
        <f>VLOOKUP(A1280,'Hospitalisation Details'!$A$1:$T$2344,18,0)</f>
        <v>tier - 1</v>
      </c>
      <c r="R1280" s="29" t="str">
        <f>VLOOKUP(A1280,'Hospitalisation Details'!$A$1:$T$2344,20,0)</f>
        <v>R1013</v>
      </c>
    </row>
    <row r="1281" spans="1:18">
      <c r="A1281" t="s">
        <v>1088</v>
      </c>
      <c r="B1281" s="22" t="str">
        <f>VLOOKUP(A1281,'Customer Names'!A1281:$E$2335,4,0)</f>
        <v>Jacobsen</v>
      </c>
      <c r="C1281" s="25">
        <f>VLOOKUP(A1281,'Hospitalisation Details'!$A$1:$T$2344,9,0)</f>
        <v>32092</v>
      </c>
      <c r="D1281" s="26">
        <f>VLOOKUP(A1281,'Hospitalisation Details'!$A$1:$T$2344,10,0)</f>
        <v>35</v>
      </c>
      <c r="E1281" s="26">
        <f>VLOOKUP(A1281,'Hospitalisation Details'!$A$1:$T$2344,11,0)</f>
        <v>3</v>
      </c>
      <c r="F1281" s="28">
        <f>VLOOKUP(A1281,'Medical Examinations'!$A$1:$L$2336,2,0)</f>
        <v>30.15</v>
      </c>
      <c r="G1281" s="28">
        <f>VLOOKUP(A1281,'Medical Examinations'!$A$1:$L$2336,4,0)</f>
        <v>4.25</v>
      </c>
      <c r="H1281" s="30" t="str">
        <f>VLOOKUP(A1281,'Medical Examinations'!$A$1:$L$2336,3,0)</f>
        <v>Obesity</v>
      </c>
      <c r="I1281" s="30" t="str">
        <f>VLOOKUP(A1281,'Medical Examinations'!$A$1:$L$2336,5,0)</f>
        <v>Normal</v>
      </c>
      <c r="J1281" s="27" t="str">
        <f>VLOOKUP(A1281,'Medical Examinations'!$A$1:$L$2336,6,0)</f>
        <v>No</v>
      </c>
      <c r="K1281" s="27" t="str">
        <f>VLOOKUP(A1281,'Medical Examinations'!$A$1:$L$2336,7,0)</f>
        <v>No</v>
      </c>
      <c r="L1281" s="27">
        <f>VLOOKUP(A1281,'Medical Examinations'!$A$1:$L$2336,10,0)</f>
        <v>1</v>
      </c>
      <c r="M1281" s="27" t="str">
        <f>VLOOKUP(A1281,'Medical Examinations'!$A$1:$L$2336,12,0)</f>
        <v>No</v>
      </c>
      <c r="N1281" s="27" t="str">
        <f>VLOOKUP(A1281,'Medical Examinations'!$A$1:$L$2336,8,0)</f>
        <v>No</v>
      </c>
      <c r="O1281" s="29">
        <f>VLOOKUP(A1281,'Hospitalisation Details'!$A$1:$T$2344,12,0)</f>
        <v>8573.2999999999993</v>
      </c>
      <c r="P1281" s="29" t="str">
        <f>VLOOKUP(A1281,'Hospitalisation Details'!$A$1:$T$2344,15,0)</f>
        <v>tier - 2</v>
      </c>
      <c r="Q1281" s="29" t="str">
        <f>VLOOKUP(A1281,'Hospitalisation Details'!$A$1:$T$2344,18,0)</f>
        <v>tier - 2</v>
      </c>
      <c r="R1281" s="29" t="str">
        <f>VLOOKUP(A1281,'Hospitalisation Details'!$A$1:$T$2344,20,0)</f>
        <v>R1021</v>
      </c>
    </row>
    <row r="1282" spans="1:18">
      <c r="A1282" t="s">
        <v>1087</v>
      </c>
      <c r="B1282" s="22" t="str">
        <f>VLOOKUP(A1282,'Customer Names'!A1282:$E$2335,4,0)</f>
        <v>O'Hora</v>
      </c>
      <c r="C1282" s="25">
        <f>VLOOKUP(A1282,'Hospitalisation Details'!$A$1:$T$2344,9,0)</f>
        <v>30291</v>
      </c>
      <c r="D1282" s="26">
        <f>VLOOKUP(A1282,'Hospitalisation Details'!$A$1:$T$2344,10,0)</f>
        <v>40</v>
      </c>
      <c r="E1282" s="26">
        <f>VLOOKUP(A1282,'Hospitalisation Details'!$A$1:$T$2344,11,0)</f>
        <v>3</v>
      </c>
      <c r="F1282" s="28">
        <f>VLOOKUP(A1282,'Medical Examinations'!$A$1:$L$2336,2,0)</f>
        <v>26.36</v>
      </c>
      <c r="G1282" s="28">
        <f>VLOOKUP(A1282,'Medical Examinations'!$A$1:$L$2336,4,0)</f>
        <v>5.52</v>
      </c>
      <c r="H1282" s="30" t="str">
        <f>VLOOKUP(A1282,'Medical Examinations'!$A$1:$L$2336,3,0)</f>
        <v>Overweight</v>
      </c>
      <c r="I1282" s="30" t="str">
        <f>VLOOKUP(A1282,'Medical Examinations'!$A$1:$L$2336,5,0)</f>
        <v>Normal</v>
      </c>
      <c r="J1282" s="27" t="str">
        <f>VLOOKUP(A1282,'Medical Examinations'!$A$1:$L$2336,6,0)</f>
        <v>No</v>
      </c>
      <c r="K1282" s="27" t="str">
        <f>VLOOKUP(A1282,'Medical Examinations'!$A$1:$L$2336,7,0)</f>
        <v>No</v>
      </c>
      <c r="L1282" s="27">
        <f>VLOOKUP(A1282,'Medical Examinations'!$A$1:$L$2336,10,0)</f>
        <v>0</v>
      </c>
      <c r="M1282" s="27" t="str">
        <f>VLOOKUP(A1282,'Medical Examinations'!$A$1:$L$2336,12,0)</f>
        <v>No</v>
      </c>
      <c r="N1282" s="27" t="str">
        <f>VLOOKUP(A1282,'Medical Examinations'!$A$1:$L$2336,8,0)</f>
        <v>No</v>
      </c>
      <c r="O1282" s="29">
        <f>VLOOKUP(A1282,'Hospitalisation Details'!$A$1:$T$2344,12,0)</f>
        <v>8572.0400000000009</v>
      </c>
      <c r="P1282" s="29" t="str">
        <f>VLOOKUP(A1282,'Hospitalisation Details'!$A$1:$T$2344,15,0)</f>
        <v>tier - 2</v>
      </c>
      <c r="Q1282" s="29" t="str">
        <f>VLOOKUP(A1282,'Hospitalisation Details'!$A$1:$T$2344,18,0)</f>
        <v>tier - 2</v>
      </c>
      <c r="R1282" s="29" t="str">
        <f>VLOOKUP(A1282,'Hospitalisation Details'!$A$1:$T$2344,20,0)</f>
        <v>R1021</v>
      </c>
    </row>
    <row r="1283" spans="1:18">
      <c r="A1283" t="s">
        <v>1086</v>
      </c>
      <c r="B1283" s="22" t="str">
        <f>VLOOKUP(A1283,'Customer Names'!A1283:$E$2335,4,0)</f>
        <v>Amato</v>
      </c>
      <c r="C1283" s="25">
        <f>VLOOKUP(A1283,'Hospitalisation Details'!$A$1:$T$2344,9,0)</f>
        <v>27663</v>
      </c>
      <c r="D1283" s="26">
        <f>VLOOKUP(A1283,'Hospitalisation Details'!$A$1:$T$2344,10,0)</f>
        <v>47</v>
      </c>
      <c r="E1283" s="26">
        <f>VLOOKUP(A1283,'Hospitalisation Details'!$A$1:$T$2344,11,0)</f>
        <v>1</v>
      </c>
      <c r="F1283" s="28">
        <f>VLOOKUP(A1283,'Medical Examinations'!$A$1:$L$2336,2,0)</f>
        <v>45.32</v>
      </c>
      <c r="G1283" s="28">
        <f>VLOOKUP(A1283,'Medical Examinations'!$A$1:$L$2336,4,0)</f>
        <v>6.53</v>
      </c>
      <c r="H1283" s="30" t="str">
        <f>VLOOKUP(A1283,'Medical Examinations'!$A$1:$L$2336,3,0)</f>
        <v>Obesity</v>
      </c>
      <c r="I1283" s="30" t="str">
        <f>VLOOKUP(A1283,'Medical Examinations'!$A$1:$L$2336,5,0)</f>
        <v>Diabetes</v>
      </c>
      <c r="J1283" s="27" t="str">
        <f>VLOOKUP(A1283,'Medical Examinations'!$A$1:$L$2336,6,0)</f>
        <v>yes</v>
      </c>
      <c r="K1283" s="27" t="str">
        <f>VLOOKUP(A1283,'Medical Examinations'!$A$1:$L$2336,7,0)</f>
        <v>No</v>
      </c>
      <c r="L1283" s="27">
        <f>VLOOKUP(A1283,'Medical Examinations'!$A$1:$L$2336,10,0)</f>
        <v>1</v>
      </c>
      <c r="M1283" s="27" t="str">
        <f>VLOOKUP(A1283,'Medical Examinations'!$A$1:$L$2336,12,0)</f>
        <v>No</v>
      </c>
      <c r="N1283" s="27" t="str">
        <f>VLOOKUP(A1283,'Medical Examinations'!$A$1:$L$2336,8,0)</f>
        <v>No</v>
      </c>
      <c r="O1283" s="29">
        <f>VLOOKUP(A1283,'Hospitalisation Details'!$A$1:$T$2344,12,0)</f>
        <v>8569.86</v>
      </c>
      <c r="P1283" s="29" t="str">
        <f>VLOOKUP(A1283,'Hospitalisation Details'!$A$1:$T$2344,15,0)</f>
        <v>tier - 2</v>
      </c>
      <c r="Q1283" s="29" t="str">
        <f>VLOOKUP(A1283,'Hospitalisation Details'!$A$1:$T$2344,18,0)</f>
        <v>tier - 3</v>
      </c>
      <c r="R1283" s="29" t="str">
        <f>VLOOKUP(A1283,'Hospitalisation Details'!$A$1:$T$2344,20,0)</f>
        <v>R1013</v>
      </c>
    </row>
    <row r="1284" spans="1:18">
      <c r="A1284" t="s">
        <v>1085</v>
      </c>
      <c r="B1284" s="22" t="str">
        <f>VLOOKUP(A1284,'Customer Names'!A1284:$E$2335,4,0)</f>
        <v>Reed</v>
      </c>
      <c r="C1284" s="25">
        <f>VLOOKUP(A1284,'Hospitalisation Details'!$A$1:$T$2344,9,0)</f>
        <v>32407</v>
      </c>
      <c r="D1284" s="26">
        <f>VLOOKUP(A1284,'Hospitalisation Details'!$A$1:$T$2344,10,0)</f>
        <v>34</v>
      </c>
      <c r="E1284" s="26">
        <f>VLOOKUP(A1284,'Hospitalisation Details'!$A$1:$T$2344,11,0)</f>
        <v>3</v>
      </c>
      <c r="F1284" s="28">
        <f>VLOOKUP(A1284,'Medical Examinations'!$A$1:$L$2336,2,0)</f>
        <v>31.93</v>
      </c>
      <c r="G1284" s="28">
        <f>VLOOKUP(A1284,'Medical Examinations'!$A$1:$L$2336,4,0)</f>
        <v>4.82</v>
      </c>
      <c r="H1284" s="30" t="str">
        <f>VLOOKUP(A1284,'Medical Examinations'!$A$1:$L$2336,3,0)</f>
        <v>Obesity</v>
      </c>
      <c r="I1284" s="30" t="str">
        <f>VLOOKUP(A1284,'Medical Examinations'!$A$1:$L$2336,5,0)</f>
        <v>Normal</v>
      </c>
      <c r="J1284" s="27" t="str">
        <f>VLOOKUP(A1284,'Medical Examinations'!$A$1:$L$2336,6,0)</f>
        <v>yes</v>
      </c>
      <c r="K1284" s="27" t="str">
        <f>VLOOKUP(A1284,'Medical Examinations'!$A$1:$L$2336,7,0)</f>
        <v>No</v>
      </c>
      <c r="L1284" s="27">
        <f>VLOOKUP(A1284,'Medical Examinations'!$A$1:$L$2336,10,0)</f>
        <v>1</v>
      </c>
      <c r="M1284" s="27" t="str">
        <f>VLOOKUP(A1284,'Medical Examinations'!$A$1:$L$2336,12,0)</f>
        <v>No</v>
      </c>
      <c r="N1284" s="27" t="str">
        <f>VLOOKUP(A1284,'Medical Examinations'!$A$1:$L$2336,8,0)</f>
        <v>No</v>
      </c>
      <c r="O1284" s="29">
        <f>VLOOKUP(A1284,'Hospitalisation Details'!$A$1:$T$2344,12,0)</f>
        <v>8567.25</v>
      </c>
      <c r="P1284" s="29" t="str">
        <f>VLOOKUP(A1284,'Hospitalisation Details'!$A$1:$T$2344,15,0)</f>
        <v>tier - 2</v>
      </c>
      <c r="Q1284" s="29" t="str">
        <f>VLOOKUP(A1284,'Hospitalisation Details'!$A$1:$T$2344,18,0)</f>
        <v>tier - 1</v>
      </c>
      <c r="R1284" s="29" t="str">
        <f>VLOOKUP(A1284,'Hospitalisation Details'!$A$1:$T$2344,20,0)</f>
        <v>R1012</v>
      </c>
    </row>
    <row r="1285" spans="1:18">
      <c r="A1285" t="s">
        <v>1084</v>
      </c>
      <c r="B1285" s="22" t="str">
        <f>VLOOKUP(A1285,'Customer Names'!A1285:$E$2335,4,0)</f>
        <v>Wegner</v>
      </c>
      <c r="C1285" s="25">
        <f>VLOOKUP(A1285,'Hospitalisation Details'!$A$1:$T$2344,9,0)</f>
        <v>27627</v>
      </c>
      <c r="D1285" s="26">
        <f>VLOOKUP(A1285,'Hospitalisation Details'!$A$1:$T$2344,10,0)</f>
        <v>47</v>
      </c>
      <c r="E1285" s="26">
        <f>VLOOKUP(A1285,'Hospitalisation Details'!$A$1:$T$2344,11,0)</f>
        <v>1</v>
      </c>
      <c r="F1285" s="28">
        <f>VLOOKUP(A1285,'Medical Examinations'!$A$1:$L$2336,2,0)</f>
        <v>36</v>
      </c>
      <c r="G1285" s="28">
        <f>VLOOKUP(A1285,'Medical Examinations'!$A$1:$L$2336,4,0)</f>
        <v>11.94</v>
      </c>
      <c r="H1285" s="30" t="str">
        <f>VLOOKUP(A1285,'Medical Examinations'!$A$1:$L$2336,3,0)</f>
        <v>Obesity</v>
      </c>
      <c r="I1285" s="30" t="str">
        <f>VLOOKUP(A1285,'Medical Examinations'!$A$1:$L$2336,5,0)</f>
        <v>Diabetes</v>
      </c>
      <c r="J1285" s="27" t="str">
        <f>VLOOKUP(A1285,'Medical Examinations'!$A$1:$L$2336,6,0)</f>
        <v>yes</v>
      </c>
      <c r="K1285" s="27" t="str">
        <f>VLOOKUP(A1285,'Medical Examinations'!$A$1:$L$2336,7,0)</f>
        <v>No</v>
      </c>
      <c r="L1285" s="27">
        <f>VLOOKUP(A1285,'Medical Examinations'!$A$1:$L$2336,10,0)</f>
        <v>1</v>
      </c>
      <c r="M1285" s="27" t="str">
        <f>VLOOKUP(A1285,'Medical Examinations'!$A$1:$L$2336,12,0)</f>
        <v>No</v>
      </c>
      <c r="N1285" s="27" t="str">
        <f>VLOOKUP(A1285,'Medical Examinations'!$A$1:$L$2336,8,0)</f>
        <v>No</v>
      </c>
      <c r="O1285" s="29">
        <f>VLOOKUP(A1285,'Hospitalisation Details'!$A$1:$T$2344,12,0)</f>
        <v>8556.91</v>
      </c>
      <c r="P1285" s="29" t="str">
        <f>VLOOKUP(A1285,'Hospitalisation Details'!$A$1:$T$2344,15,0)</f>
        <v>tier - 2</v>
      </c>
      <c r="Q1285" s="29" t="str">
        <f>VLOOKUP(A1285,'Hospitalisation Details'!$A$1:$T$2344,18,0)</f>
        <v>tier - 1</v>
      </c>
      <c r="R1285" s="29" t="str">
        <f>VLOOKUP(A1285,'Hospitalisation Details'!$A$1:$T$2344,20,0)</f>
        <v>R1011</v>
      </c>
    </row>
    <row r="1286" spans="1:18">
      <c r="A1286" t="s">
        <v>1083</v>
      </c>
      <c r="B1286" s="22" t="str">
        <f>VLOOKUP(A1286,'Customer Names'!A1286:$E$2335,4,0)</f>
        <v>Bokun</v>
      </c>
      <c r="C1286" s="25">
        <f>VLOOKUP(A1286,'Hospitalisation Details'!$A$1:$T$2344,9,0)</f>
        <v>27612</v>
      </c>
      <c r="D1286" s="26">
        <f>VLOOKUP(A1286,'Hospitalisation Details'!$A$1:$T$2344,10,0)</f>
        <v>47</v>
      </c>
      <c r="E1286" s="26">
        <f>VLOOKUP(A1286,'Hospitalisation Details'!$A$1:$T$2344,11,0)</f>
        <v>1</v>
      </c>
      <c r="F1286" s="28">
        <f>VLOOKUP(A1286,'Medical Examinations'!$A$1:$L$2336,2,0)</f>
        <v>32</v>
      </c>
      <c r="G1286" s="28">
        <f>VLOOKUP(A1286,'Medical Examinations'!$A$1:$L$2336,4,0)</f>
        <v>7.85</v>
      </c>
      <c r="H1286" s="30" t="str">
        <f>VLOOKUP(A1286,'Medical Examinations'!$A$1:$L$2336,3,0)</f>
        <v>Obesity</v>
      </c>
      <c r="I1286" s="30" t="str">
        <f>VLOOKUP(A1286,'Medical Examinations'!$A$1:$L$2336,5,0)</f>
        <v>Diabetes</v>
      </c>
      <c r="J1286" s="27" t="str">
        <f>VLOOKUP(A1286,'Medical Examinations'!$A$1:$L$2336,6,0)</f>
        <v>yes</v>
      </c>
      <c r="K1286" s="27" t="str">
        <f>VLOOKUP(A1286,'Medical Examinations'!$A$1:$L$2336,7,0)</f>
        <v>No</v>
      </c>
      <c r="L1286" s="27">
        <f>VLOOKUP(A1286,'Medical Examinations'!$A$1:$L$2336,10,0)</f>
        <v>1</v>
      </c>
      <c r="M1286" s="27" t="str">
        <f>VLOOKUP(A1286,'Medical Examinations'!$A$1:$L$2336,12,0)</f>
        <v>No</v>
      </c>
      <c r="N1286" s="27" t="str">
        <f>VLOOKUP(A1286,'Medical Examinations'!$A$1:$L$2336,8,0)</f>
        <v>No</v>
      </c>
      <c r="O1286" s="29">
        <f>VLOOKUP(A1286,'Hospitalisation Details'!$A$1:$T$2344,12,0)</f>
        <v>8551.35</v>
      </c>
      <c r="P1286" s="29" t="str">
        <f>VLOOKUP(A1286,'Hospitalisation Details'!$A$1:$T$2344,15,0)</f>
        <v>tier - 2</v>
      </c>
      <c r="Q1286" s="29" t="str">
        <f>VLOOKUP(A1286,'Hospitalisation Details'!$A$1:$T$2344,18,0)</f>
        <v>tier - 2</v>
      </c>
      <c r="R1286" s="29" t="str">
        <f>VLOOKUP(A1286,'Hospitalisation Details'!$A$1:$T$2344,20,0)</f>
        <v>R1011</v>
      </c>
    </row>
    <row r="1287" spans="1:18">
      <c r="A1287" t="s">
        <v>1082</v>
      </c>
      <c r="B1287" s="22" t="str">
        <f>VLOOKUP(A1287,'Customer Names'!A1287:$E$2335,4,0)</f>
        <v>Ainsley</v>
      </c>
      <c r="C1287" s="25">
        <f>VLOOKUP(A1287,'Hospitalisation Details'!$A$1:$T$2344,9,0)</f>
        <v>30662</v>
      </c>
      <c r="D1287" s="26">
        <f>VLOOKUP(A1287,'Hospitalisation Details'!$A$1:$T$2344,10,0)</f>
        <v>39</v>
      </c>
      <c r="E1287" s="26">
        <f>VLOOKUP(A1287,'Hospitalisation Details'!$A$1:$T$2344,11,0)</f>
        <v>1</v>
      </c>
      <c r="F1287" s="28">
        <f>VLOOKUP(A1287,'Medical Examinations'!$A$1:$L$2336,2,0)</f>
        <v>29.37</v>
      </c>
      <c r="G1287" s="28">
        <f>VLOOKUP(A1287,'Medical Examinations'!$A$1:$L$2336,4,0)</f>
        <v>8.01</v>
      </c>
      <c r="H1287" s="30" t="str">
        <f>VLOOKUP(A1287,'Medical Examinations'!$A$1:$L$2336,3,0)</f>
        <v>Overweight</v>
      </c>
      <c r="I1287" s="30" t="str">
        <f>VLOOKUP(A1287,'Medical Examinations'!$A$1:$L$2336,5,0)</f>
        <v>Diabetes</v>
      </c>
      <c r="J1287" s="27" t="str">
        <f>VLOOKUP(A1287,'Medical Examinations'!$A$1:$L$2336,6,0)</f>
        <v>yes</v>
      </c>
      <c r="K1287" s="27" t="str">
        <f>VLOOKUP(A1287,'Medical Examinations'!$A$1:$L$2336,7,0)</f>
        <v>No</v>
      </c>
      <c r="L1287" s="27">
        <f>VLOOKUP(A1287,'Medical Examinations'!$A$1:$L$2336,10,0)</f>
        <v>1</v>
      </c>
      <c r="M1287" s="27" t="str">
        <f>VLOOKUP(A1287,'Medical Examinations'!$A$1:$L$2336,12,0)</f>
        <v>No</v>
      </c>
      <c r="N1287" s="27" t="str">
        <f>VLOOKUP(A1287,'Medical Examinations'!$A$1:$L$2336,8,0)</f>
        <v>No</v>
      </c>
      <c r="O1287" s="29">
        <f>VLOOKUP(A1287,'Hospitalisation Details'!$A$1:$T$2344,12,0)</f>
        <v>8547.69</v>
      </c>
      <c r="P1287" s="29" t="str">
        <f>VLOOKUP(A1287,'Hospitalisation Details'!$A$1:$T$2344,15,0)</f>
        <v>tier - 2</v>
      </c>
      <c r="Q1287" s="29" t="str">
        <f>VLOOKUP(A1287,'Hospitalisation Details'!$A$1:$T$2344,18,0)</f>
        <v>tier - 1</v>
      </c>
      <c r="R1287" s="29" t="str">
        <f>VLOOKUP(A1287,'Hospitalisation Details'!$A$1:$T$2344,20,0)</f>
        <v>R1013</v>
      </c>
    </row>
    <row r="1288" spans="1:18">
      <c r="A1288" t="s">
        <v>1081</v>
      </c>
      <c r="B1288" s="22" t="str">
        <f>VLOOKUP(A1288,'Customer Names'!A1288:$E$2335,4,0)</f>
        <v>Foster</v>
      </c>
      <c r="C1288" s="25">
        <f>VLOOKUP(A1288,'Hospitalisation Details'!$A$1:$T$2344,9,0)</f>
        <v>27704</v>
      </c>
      <c r="D1288" s="26">
        <f>VLOOKUP(A1288,'Hospitalisation Details'!$A$1:$T$2344,10,0)</f>
        <v>47</v>
      </c>
      <c r="E1288" s="26">
        <f>VLOOKUP(A1288,'Hospitalisation Details'!$A$1:$T$2344,11,0)</f>
        <v>1</v>
      </c>
      <c r="F1288" s="28">
        <f>VLOOKUP(A1288,'Medical Examinations'!$A$1:$L$2336,2,0)</f>
        <v>23.6</v>
      </c>
      <c r="G1288" s="28">
        <f>VLOOKUP(A1288,'Medical Examinations'!$A$1:$L$2336,4,0)</f>
        <v>7.4</v>
      </c>
      <c r="H1288" s="30" t="str">
        <f>VLOOKUP(A1288,'Medical Examinations'!$A$1:$L$2336,3,0)</f>
        <v>Normal weight</v>
      </c>
      <c r="I1288" s="30" t="str">
        <f>VLOOKUP(A1288,'Medical Examinations'!$A$1:$L$2336,5,0)</f>
        <v>Diabetes</v>
      </c>
      <c r="J1288" s="27" t="str">
        <f>VLOOKUP(A1288,'Medical Examinations'!$A$1:$L$2336,6,0)</f>
        <v>yes</v>
      </c>
      <c r="K1288" s="27" t="str">
        <f>VLOOKUP(A1288,'Medical Examinations'!$A$1:$L$2336,7,0)</f>
        <v>No</v>
      </c>
      <c r="L1288" s="27">
        <f>VLOOKUP(A1288,'Medical Examinations'!$A$1:$L$2336,10,0)</f>
        <v>1</v>
      </c>
      <c r="M1288" s="27" t="str">
        <f>VLOOKUP(A1288,'Medical Examinations'!$A$1:$L$2336,12,0)</f>
        <v>No</v>
      </c>
      <c r="N1288" s="27" t="str">
        <f>VLOOKUP(A1288,'Medical Examinations'!$A$1:$L$2336,8,0)</f>
        <v>No</v>
      </c>
      <c r="O1288" s="29">
        <f>VLOOKUP(A1288,'Hospitalisation Details'!$A$1:$T$2344,12,0)</f>
        <v>8539.67</v>
      </c>
      <c r="P1288" s="29" t="str">
        <f>VLOOKUP(A1288,'Hospitalisation Details'!$A$1:$T$2344,15,0)</f>
        <v>tier - 2</v>
      </c>
      <c r="Q1288" s="29" t="str">
        <f>VLOOKUP(A1288,'Hospitalisation Details'!$A$1:$T$2344,18,0)</f>
        <v>tier - 3</v>
      </c>
      <c r="R1288" s="29" t="str">
        <f>VLOOKUP(A1288,'Hospitalisation Details'!$A$1:$T$2344,20,0)</f>
        <v>R1011</v>
      </c>
    </row>
    <row r="1289" spans="1:18">
      <c r="A1289" t="s">
        <v>1080</v>
      </c>
      <c r="B1289" s="22" t="str">
        <f>VLOOKUP(A1289,'Customer Names'!A1289:$E$2335,4,0)</f>
        <v>Overpeck</v>
      </c>
      <c r="C1289" s="25">
        <f>VLOOKUP(A1289,'Hospitalisation Details'!$A$1:$T$2344,9,0)</f>
        <v>29947</v>
      </c>
      <c r="D1289" s="26">
        <f>VLOOKUP(A1289,'Hospitalisation Details'!$A$1:$T$2344,10,0)</f>
        <v>41</v>
      </c>
      <c r="E1289" s="26">
        <f>VLOOKUP(A1289,'Hospitalisation Details'!$A$1:$T$2344,11,0)</f>
        <v>3</v>
      </c>
      <c r="F1289" s="28">
        <f>VLOOKUP(A1289,'Medical Examinations'!$A$1:$L$2336,2,0)</f>
        <v>33.155000000000001</v>
      </c>
      <c r="G1289" s="28">
        <f>VLOOKUP(A1289,'Medical Examinations'!$A$1:$L$2336,4,0)</f>
        <v>8.3800000000000008</v>
      </c>
      <c r="H1289" s="30" t="str">
        <f>VLOOKUP(A1289,'Medical Examinations'!$A$1:$L$2336,3,0)</f>
        <v>Obesity</v>
      </c>
      <c r="I1289" s="30" t="str">
        <f>VLOOKUP(A1289,'Medical Examinations'!$A$1:$L$2336,5,0)</f>
        <v>Diabetes</v>
      </c>
      <c r="J1289" s="27" t="str">
        <f>VLOOKUP(A1289,'Medical Examinations'!$A$1:$L$2336,6,0)</f>
        <v>yes</v>
      </c>
      <c r="K1289" s="27" t="str">
        <f>VLOOKUP(A1289,'Medical Examinations'!$A$1:$L$2336,7,0)</f>
        <v>No</v>
      </c>
      <c r="L1289" s="27">
        <f>VLOOKUP(A1289,'Medical Examinations'!$A$1:$L$2336,10,0)</f>
        <v>0</v>
      </c>
      <c r="M1289" s="27" t="str">
        <f>VLOOKUP(A1289,'Medical Examinations'!$A$1:$L$2336,12,0)</f>
        <v>No</v>
      </c>
      <c r="N1289" s="27" t="str">
        <f>VLOOKUP(A1289,'Medical Examinations'!$A$1:$L$2336,8,0)</f>
        <v>No</v>
      </c>
      <c r="O1289" s="29">
        <f>VLOOKUP(A1289,'Hospitalisation Details'!$A$1:$T$2344,12,0)</f>
        <v>8538.2900000000009</v>
      </c>
      <c r="P1289" s="29" t="str">
        <f>VLOOKUP(A1289,'Hospitalisation Details'!$A$1:$T$2344,15,0)</f>
        <v>tier - 2</v>
      </c>
      <c r="Q1289" s="29" t="str">
        <f>VLOOKUP(A1289,'Hospitalisation Details'!$A$1:$T$2344,18,0)</f>
        <v>tier - 3</v>
      </c>
      <c r="R1289" s="29" t="str">
        <f>VLOOKUP(A1289,'Hospitalisation Details'!$A$1:$T$2344,20,0)</f>
        <v>R1024</v>
      </c>
    </row>
    <row r="1290" spans="1:18">
      <c r="A1290" t="s">
        <v>1079</v>
      </c>
      <c r="B1290" s="22" t="str">
        <f>VLOOKUP(A1290,'Customer Names'!A1290:$E$2335,4,0)</f>
        <v>Levine</v>
      </c>
      <c r="C1290" s="25">
        <f>VLOOKUP(A1290,'Hospitalisation Details'!$A$1:$T$2344,9,0)</f>
        <v>30521</v>
      </c>
      <c r="D1290" s="26">
        <f>VLOOKUP(A1290,'Hospitalisation Details'!$A$1:$T$2344,10,0)</f>
        <v>39</v>
      </c>
      <c r="E1290" s="26">
        <f>VLOOKUP(A1290,'Hospitalisation Details'!$A$1:$T$2344,11,0)</f>
        <v>0</v>
      </c>
      <c r="F1290" s="28">
        <f>VLOOKUP(A1290,'Medical Examinations'!$A$1:$L$2336,2,0)</f>
        <v>24.32</v>
      </c>
      <c r="G1290" s="28">
        <f>VLOOKUP(A1290,'Medical Examinations'!$A$1:$L$2336,4,0)</f>
        <v>11.56</v>
      </c>
      <c r="H1290" s="30" t="str">
        <f>VLOOKUP(A1290,'Medical Examinations'!$A$1:$L$2336,3,0)</f>
        <v>Normal weight</v>
      </c>
      <c r="I1290" s="30" t="str">
        <f>VLOOKUP(A1290,'Medical Examinations'!$A$1:$L$2336,5,0)</f>
        <v>Diabetes</v>
      </c>
      <c r="J1290" s="27" t="str">
        <f>VLOOKUP(A1290,'Medical Examinations'!$A$1:$L$2336,6,0)</f>
        <v>yes</v>
      </c>
      <c r="K1290" s="27" t="str">
        <f>VLOOKUP(A1290,'Medical Examinations'!$A$1:$L$2336,7,0)</f>
        <v>No</v>
      </c>
      <c r="L1290" s="27">
        <f>VLOOKUP(A1290,'Medical Examinations'!$A$1:$L$2336,10,0)</f>
        <v>1</v>
      </c>
      <c r="M1290" s="27" t="str">
        <f>VLOOKUP(A1290,'Medical Examinations'!$A$1:$L$2336,12,0)</f>
        <v>No</v>
      </c>
      <c r="N1290" s="27" t="str">
        <f>VLOOKUP(A1290,'Medical Examinations'!$A$1:$L$2336,8,0)</f>
        <v>No</v>
      </c>
      <c r="O1290" s="29">
        <f>VLOOKUP(A1290,'Hospitalisation Details'!$A$1:$T$2344,12,0)</f>
        <v>8534.67</v>
      </c>
      <c r="P1290" s="29" t="str">
        <f>VLOOKUP(A1290,'Hospitalisation Details'!$A$1:$T$2344,15,0)</f>
        <v>tier - 2</v>
      </c>
      <c r="Q1290" s="29" t="str">
        <f>VLOOKUP(A1290,'Hospitalisation Details'!$A$1:$T$2344,18,0)</f>
        <v>tier - 3</v>
      </c>
      <c r="R1290" s="29" t="str">
        <f>VLOOKUP(A1290,'Hospitalisation Details'!$A$1:$T$2344,20,0)</f>
        <v>R1024</v>
      </c>
    </row>
    <row r="1291" spans="1:18">
      <c r="A1291" t="s">
        <v>1078</v>
      </c>
      <c r="B1291" s="22" t="str">
        <f>VLOOKUP(A1291,'Customer Names'!A1291:$E$2335,4,0)</f>
        <v>Jean</v>
      </c>
      <c r="C1291" s="25">
        <f>VLOOKUP(A1291,'Hospitalisation Details'!$A$1:$T$2344,9,0)</f>
        <v>28332</v>
      </c>
      <c r="D1291" s="26">
        <f>VLOOKUP(A1291,'Hospitalisation Details'!$A$1:$T$2344,10,0)</f>
        <v>45</v>
      </c>
      <c r="E1291" s="26">
        <f>VLOOKUP(A1291,'Hospitalisation Details'!$A$1:$T$2344,11,0)</f>
        <v>2</v>
      </c>
      <c r="F1291" s="28">
        <f>VLOOKUP(A1291,'Medical Examinations'!$A$1:$L$2336,2,0)</f>
        <v>36.299999999999997</v>
      </c>
      <c r="G1291" s="28">
        <f>VLOOKUP(A1291,'Medical Examinations'!$A$1:$L$2336,4,0)</f>
        <v>4.6100000000000003</v>
      </c>
      <c r="H1291" s="30" t="str">
        <f>VLOOKUP(A1291,'Medical Examinations'!$A$1:$L$2336,3,0)</f>
        <v>Obesity</v>
      </c>
      <c r="I1291" s="30" t="str">
        <f>VLOOKUP(A1291,'Medical Examinations'!$A$1:$L$2336,5,0)</f>
        <v>Normal</v>
      </c>
      <c r="J1291" s="27" t="str">
        <f>VLOOKUP(A1291,'Medical Examinations'!$A$1:$L$2336,6,0)</f>
        <v>No</v>
      </c>
      <c r="K1291" s="27" t="str">
        <f>VLOOKUP(A1291,'Medical Examinations'!$A$1:$L$2336,7,0)</f>
        <v>No</v>
      </c>
      <c r="L1291" s="27">
        <f>VLOOKUP(A1291,'Medical Examinations'!$A$1:$L$2336,10,0)</f>
        <v>0</v>
      </c>
      <c r="M1291" s="27" t="str">
        <f>VLOOKUP(A1291,'Medical Examinations'!$A$1:$L$2336,12,0)</f>
        <v>No</v>
      </c>
      <c r="N1291" s="27" t="str">
        <f>VLOOKUP(A1291,'Medical Examinations'!$A$1:$L$2336,8,0)</f>
        <v>No</v>
      </c>
      <c r="O1291" s="29">
        <f>VLOOKUP(A1291,'Hospitalisation Details'!$A$1:$T$2344,12,0)</f>
        <v>8527.5300000000007</v>
      </c>
      <c r="P1291" s="29" t="str">
        <f>VLOOKUP(A1291,'Hospitalisation Details'!$A$1:$T$2344,15,0)</f>
        <v>tier - 2</v>
      </c>
      <c r="Q1291" s="29" t="str">
        <f>VLOOKUP(A1291,'Hospitalisation Details'!$A$1:$T$2344,18,0)</f>
        <v>tier - 2</v>
      </c>
      <c r="R1291" s="29" t="str">
        <f>VLOOKUP(A1291,'Hospitalisation Details'!$A$1:$T$2344,20,0)</f>
        <v>R1013</v>
      </c>
    </row>
    <row r="1292" spans="1:18">
      <c r="A1292" t="s">
        <v>1077</v>
      </c>
      <c r="B1292" s="22" t="str">
        <f>VLOOKUP(A1292,'Customer Names'!A1292:$E$2335,4,0)</f>
        <v>Wild</v>
      </c>
      <c r="C1292" s="25">
        <f>VLOOKUP(A1292,'Hospitalisation Details'!$A$1:$T$2344,9,0)</f>
        <v>29080</v>
      </c>
      <c r="D1292" s="26">
        <f>VLOOKUP(A1292,'Hospitalisation Details'!$A$1:$T$2344,10,0)</f>
        <v>43</v>
      </c>
      <c r="E1292" s="26">
        <f>VLOOKUP(A1292,'Hospitalisation Details'!$A$1:$T$2344,11,0)</f>
        <v>3</v>
      </c>
      <c r="F1292" s="28">
        <f>VLOOKUP(A1292,'Medical Examinations'!$A$1:$L$2336,2,0)</f>
        <v>34.4</v>
      </c>
      <c r="G1292" s="28">
        <f>VLOOKUP(A1292,'Medical Examinations'!$A$1:$L$2336,4,0)</f>
        <v>4.95</v>
      </c>
      <c r="H1292" s="30" t="str">
        <f>VLOOKUP(A1292,'Medical Examinations'!$A$1:$L$2336,3,0)</f>
        <v>Obesity</v>
      </c>
      <c r="I1292" s="30" t="str">
        <f>VLOOKUP(A1292,'Medical Examinations'!$A$1:$L$2336,5,0)</f>
        <v>Normal</v>
      </c>
      <c r="J1292" s="27" t="str">
        <f>VLOOKUP(A1292,'Medical Examinations'!$A$1:$L$2336,6,0)</f>
        <v>No</v>
      </c>
      <c r="K1292" s="27" t="str">
        <f>VLOOKUP(A1292,'Medical Examinations'!$A$1:$L$2336,7,0)</f>
        <v>No</v>
      </c>
      <c r="L1292" s="27">
        <f>VLOOKUP(A1292,'Medical Examinations'!$A$1:$L$2336,10,0)</f>
        <v>1</v>
      </c>
      <c r="M1292" s="27" t="str">
        <f>VLOOKUP(A1292,'Medical Examinations'!$A$1:$L$2336,12,0)</f>
        <v>No</v>
      </c>
      <c r="N1292" s="27" t="str">
        <f>VLOOKUP(A1292,'Medical Examinations'!$A$1:$L$2336,8,0)</f>
        <v>Yes</v>
      </c>
      <c r="O1292" s="29">
        <f>VLOOKUP(A1292,'Hospitalisation Details'!$A$1:$T$2344,12,0)</f>
        <v>8522</v>
      </c>
      <c r="P1292" s="29" t="str">
        <f>VLOOKUP(A1292,'Hospitalisation Details'!$A$1:$T$2344,15,0)</f>
        <v>tier - 2</v>
      </c>
      <c r="Q1292" s="29" t="str">
        <f>VLOOKUP(A1292,'Hospitalisation Details'!$A$1:$T$2344,18,0)</f>
        <v>tier - 2</v>
      </c>
      <c r="R1292" s="29" t="str">
        <f>VLOOKUP(A1292,'Hospitalisation Details'!$A$1:$T$2344,20,0)</f>
        <v>R1011</v>
      </c>
    </row>
    <row r="1293" spans="1:18">
      <c r="A1293" t="s">
        <v>1076</v>
      </c>
      <c r="B1293" s="22" t="str">
        <f>VLOOKUP(A1293,'Customer Names'!A1293:$E$2335,4,0)</f>
        <v>Tabor</v>
      </c>
      <c r="C1293" s="25">
        <f>VLOOKUP(A1293,'Hospitalisation Details'!$A$1:$T$2344,9,0)</f>
        <v>28488</v>
      </c>
      <c r="D1293" s="26">
        <f>VLOOKUP(A1293,'Hospitalisation Details'!$A$1:$T$2344,10,0)</f>
        <v>45</v>
      </c>
      <c r="E1293" s="26">
        <f>VLOOKUP(A1293,'Hospitalisation Details'!$A$1:$T$2344,11,0)</f>
        <v>2</v>
      </c>
      <c r="F1293" s="28">
        <f>VLOOKUP(A1293,'Medical Examinations'!$A$1:$L$2336,2,0)</f>
        <v>30.9</v>
      </c>
      <c r="G1293" s="28">
        <f>VLOOKUP(A1293,'Medical Examinations'!$A$1:$L$2336,4,0)</f>
        <v>5.04</v>
      </c>
      <c r="H1293" s="30" t="str">
        <f>VLOOKUP(A1293,'Medical Examinations'!$A$1:$L$2336,3,0)</f>
        <v>Obesity</v>
      </c>
      <c r="I1293" s="30" t="str">
        <f>VLOOKUP(A1293,'Medical Examinations'!$A$1:$L$2336,5,0)</f>
        <v>Normal</v>
      </c>
      <c r="J1293" s="27" t="str">
        <f>VLOOKUP(A1293,'Medical Examinations'!$A$1:$L$2336,6,0)</f>
        <v>No</v>
      </c>
      <c r="K1293" s="27" t="str">
        <f>VLOOKUP(A1293,'Medical Examinations'!$A$1:$L$2336,7,0)</f>
        <v>No</v>
      </c>
      <c r="L1293" s="27">
        <f>VLOOKUP(A1293,'Medical Examinations'!$A$1:$L$2336,10,0)</f>
        <v>0</v>
      </c>
      <c r="M1293" s="27" t="str">
        <f>VLOOKUP(A1293,'Medical Examinations'!$A$1:$L$2336,12,0)</f>
        <v>No</v>
      </c>
      <c r="N1293" s="27" t="str">
        <f>VLOOKUP(A1293,'Medical Examinations'!$A$1:$L$2336,8,0)</f>
        <v>No</v>
      </c>
      <c r="O1293" s="29">
        <f>VLOOKUP(A1293,'Hospitalisation Details'!$A$1:$T$2344,12,0)</f>
        <v>8520.0300000000007</v>
      </c>
      <c r="P1293" s="29" t="str">
        <f>VLOOKUP(A1293,'Hospitalisation Details'!$A$1:$T$2344,15,0)</f>
        <v>tier - 2</v>
      </c>
      <c r="Q1293" s="29" t="str">
        <f>VLOOKUP(A1293,'Hospitalisation Details'!$A$1:$T$2344,18,0)</f>
        <v>tier - 3</v>
      </c>
      <c r="R1293" s="29" t="str">
        <f>VLOOKUP(A1293,'Hospitalisation Details'!$A$1:$T$2344,20,0)</f>
        <v>R1011</v>
      </c>
    </row>
    <row r="1294" spans="1:18">
      <c r="A1294" t="s">
        <v>1075</v>
      </c>
      <c r="B1294" s="22" t="str">
        <f>VLOOKUP(A1294,'Customer Names'!A1294:$E$2335,4,0)</f>
        <v>Steffen</v>
      </c>
      <c r="C1294" s="25">
        <f>VLOOKUP(A1294,'Hospitalisation Details'!$A$1:$T$2344,9,0)</f>
        <v>28297</v>
      </c>
      <c r="D1294" s="26">
        <f>VLOOKUP(A1294,'Hospitalisation Details'!$A$1:$T$2344,10,0)</f>
        <v>45</v>
      </c>
      <c r="E1294" s="26">
        <f>VLOOKUP(A1294,'Hospitalisation Details'!$A$1:$T$2344,11,0)</f>
        <v>2</v>
      </c>
      <c r="F1294" s="28">
        <f>VLOOKUP(A1294,'Medical Examinations'!$A$1:$L$2336,2,0)</f>
        <v>28.6</v>
      </c>
      <c r="G1294" s="28">
        <f>VLOOKUP(A1294,'Medical Examinations'!$A$1:$L$2336,4,0)</f>
        <v>5.42</v>
      </c>
      <c r="H1294" s="30" t="str">
        <f>VLOOKUP(A1294,'Medical Examinations'!$A$1:$L$2336,3,0)</f>
        <v>Overweight</v>
      </c>
      <c r="I1294" s="30" t="str">
        <f>VLOOKUP(A1294,'Medical Examinations'!$A$1:$L$2336,5,0)</f>
        <v>Normal</v>
      </c>
      <c r="J1294" s="27" t="str">
        <f>VLOOKUP(A1294,'Medical Examinations'!$A$1:$L$2336,6,0)</f>
        <v>No</v>
      </c>
      <c r="K1294" s="27" t="str">
        <f>VLOOKUP(A1294,'Medical Examinations'!$A$1:$L$2336,7,0)</f>
        <v>No</v>
      </c>
      <c r="L1294" s="27">
        <f>VLOOKUP(A1294,'Medical Examinations'!$A$1:$L$2336,10,0)</f>
        <v>0</v>
      </c>
      <c r="M1294" s="27" t="str">
        <f>VLOOKUP(A1294,'Medical Examinations'!$A$1:$L$2336,12,0)</f>
        <v>No</v>
      </c>
      <c r="N1294" s="27" t="str">
        <f>VLOOKUP(A1294,'Medical Examinations'!$A$1:$L$2336,8,0)</f>
        <v>No</v>
      </c>
      <c r="O1294" s="29">
        <f>VLOOKUP(A1294,'Hospitalisation Details'!$A$1:$T$2344,12,0)</f>
        <v>8516.83</v>
      </c>
      <c r="P1294" s="29" t="str">
        <f>VLOOKUP(A1294,'Hospitalisation Details'!$A$1:$T$2344,15,0)</f>
        <v>tier - 2</v>
      </c>
      <c r="Q1294" s="29" t="str">
        <f>VLOOKUP(A1294,'Hospitalisation Details'!$A$1:$T$2344,18,0)</f>
        <v>tier - 1</v>
      </c>
      <c r="R1294" s="29" t="str">
        <f>VLOOKUP(A1294,'Hospitalisation Details'!$A$1:$T$2344,20,0)</f>
        <v>R1013</v>
      </c>
    </row>
    <row r="1295" spans="1:18">
      <c r="A1295" t="s">
        <v>1074</v>
      </c>
      <c r="B1295" s="22" t="str">
        <f>VLOOKUP(A1295,'Customer Names'!A1295:$E$2335,4,0)</f>
        <v>Tadich</v>
      </c>
      <c r="C1295" s="25">
        <f>VLOOKUP(A1295,'Hospitalisation Details'!$A$1:$T$2344,9,0)</f>
        <v>28485</v>
      </c>
      <c r="D1295" s="26">
        <f>VLOOKUP(A1295,'Hospitalisation Details'!$A$1:$T$2344,10,0)</f>
        <v>45</v>
      </c>
      <c r="E1295" s="26">
        <f>VLOOKUP(A1295,'Hospitalisation Details'!$A$1:$T$2344,11,0)</f>
        <v>2</v>
      </c>
      <c r="F1295" s="28">
        <f>VLOOKUP(A1295,'Medical Examinations'!$A$1:$L$2336,2,0)</f>
        <v>27.83</v>
      </c>
      <c r="G1295" s="28">
        <f>VLOOKUP(A1295,'Medical Examinations'!$A$1:$L$2336,4,0)</f>
        <v>5.39</v>
      </c>
      <c r="H1295" s="30" t="str">
        <f>VLOOKUP(A1295,'Medical Examinations'!$A$1:$L$2336,3,0)</f>
        <v>Overweight</v>
      </c>
      <c r="I1295" s="30" t="str">
        <f>VLOOKUP(A1295,'Medical Examinations'!$A$1:$L$2336,5,0)</f>
        <v>Normal</v>
      </c>
      <c r="J1295" s="27" t="str">
        <f>VLOOKUP(A1295,'Medical Examinations'!$A$1:$L$2336,6,0)</f>
        <v>No</v>
      </c>
      <c r="K1295" s="27" t="str">
        <f>VLOOKUP(A1295,'Medical Examinations'!$A$1:$L$2336,7,0)</f>
        <v>No</v>
      </c>
      <c r="L1295" s="27">
        <f>VLOOKUP(A1295,'Medical Examinations'!$A$1:$L$2336,10,0)</f>
        <v>0</v>
      </c>
      <c r="M1295" s="27" t="str">
        <f>VLOOKUP(A1295,'Medical Examinations'!$A$1:$L$2336,12,0)</f>
        <v>No</v>
      </c>
      <c r="N1295" s="27" t="str">
        <f>VLOOKUP(A1295,'Medical Examinations'!$A$1:$L$2336,8,0)</f>
        <v>No</v>
      </c>
      <c r="O1295" s="29">
        <f>VLOOKUP(A1295,'Hospitalisation Details'!$A$1:$T$2344,12,0)</f>
        <v>8515.76</v>
      </c>
      <c r="P1295" s="29" t="str">
        <f>VLOOKUP(A1295,'Hospitalisation Details'!$A$1:$T$2344,15,0)</f>
        <v>tier - 2</v>
      </c>
      <c r="Q1295" s="29" t="str">
        <f>VLOOKUP(A1295,'Hospitalisation Details'!$A$1:$T$2344,18,0)</f>
        <v>tier - 2</v>
      </c>
      <c r="R1295" s="29" t="str">
        <f>VLOOKUP(A1295,'Hospitalisation Details'!$A$1:$T$2344,20,0)</f>
        <v>R1013</v>
      </c>
    </row>
    <row r="1296" spans="1:18">
      <c r="A1296" t="s">
        <v>1073</v>
      </c>
      <c r="B1296" s="22" t="str">
        <f>VLOOKUP(A1296,'Customer Names'!A1296:$E$2335,4,0)</f>
        <v>Christenson</v>
      </c>
      <c r="C1296" s="25">
        <f>VLOOKUP(A1296,'Hospitalisation Details'!$A$1:$T$2344,9,0)</f>
        <v>34283</v>
      </c>
      <c r="D1296" s="26">
        <f>VLOOKUP(A1296,'Hospitalisation Details'!$A$1:$T$2344,10,0)</f>
        <v>29</v>
      </c>
      <c r="E1296" s="26">
        <f>VLOOKUP(A1296,'Hospitalisation Details'!$A$1:$T$2344,11,0)</f>
        <v>0</v>
      </c>
      <c r="F1296" s="28">
        <f>VLOOKUP(A1296,'Medical Examinations'!$A$1:$L$2336,2,0)</f>
        <v>39.64</v>
      </c>
      <c r="G1296" s="28">
        <f>VLOOKUP(A1296,'Medical Examinations'!$A$1:$L$2336,4,0)</f>
        <v>6</v>
      </c>
      <c r="H1296" s="30" t="str">
        <f>VLOOKUP(A1296,'Medical Examinations'!$A$1:$L$2336,3,0)</f>
        <v>Obesity</v>
      </c>
      <c r="I1296" s="30" t="str">
        <f>VLOOKUP(A1296,'Medical Examinations'!$A$1:$L$2336,5,0)</f>
        <v>Pre-diabetes</v>
      </c>
      <c r="J1296" s="27" t="str">
        <f>VLOOKUP(A1296,'Medical Examinations'!$A$1:$L$2336,6,0)</f>
        <v>No</v>
      </c>
      <c r="K1296" s="27" t="str">
        <f>VLOOKUP(A1296,'Medical Examinations'!$A$1:$L$2336,7,0)</f>
        <v>No</v>
      </c>
      <c r="L1296" s="27">
        <f>VLOOKUP(A1296,'Medical Examinations'!$A$1:$L$2336,10,0)</f>
        <v>1</v>
      </c>
      <c r="M1296" s="27" t="str">
        <f>VLOOKUP(A1296,'Medical Examinations'!$A$1:$L$2336,12,0)</f>
        <v>No</v>
      </c>
      <c r="N1296" s="27" t="str">
        <f>VLOOKUP(A1296,'Medical Examinations'!$A$1:$L$2336,8,0)</f>
        <v>Yes</v>
      </c>
      <c r="O1296" s="29">
        <f>VLOOKUP(A1296,'Hospitalisation Details'!$A$1:$T$2344,12,0)</f>
        <v>8471.65</v>
      </c>
      <c r="P1296" s="29" t="str">
        <f>VLOOKUP(A1296,'Hospitalisation Details'!$A$1:$T$2344,15,0)</f>
        <v>tier - 2</v>
      </c>
      <c r="Q1296" s="29" t="str">
        <f>VLOOKUP(A1296,'Hospitalisation Details'!$A$1:$T$2344,18,0)</f>
        <v>tier - 1</v>
      </c>
      <c r="R1296" s="29" t="str">
        <f>VLOOKUP(A1296,'Hospitalisation Details'!$A$1:$T$2344,20,0)</f>
        <v>R1012</v>
      </c>
    </row>
    <row r="1297" spans="1:18">
      <c r="A1297" t="s">
        <v>1072</v>
      </c>
      <c r="B1297" s="22" t="str">
        <f>VLOOKUP(A1297,'Customer Names'!A1297:$E$2335,4,0)</f>
        <v>Shell</v>
      </c>
      <c r="C1297" s="25">
        <f>VLOOKUP(A1297,'Hospitalisation Details'!$A$1:$T$2344,9,0)</f>
        <v>33856</v>
      </c>
      <c r="D1297" s="26">
        <f>VLOOKUP(A1297,'Hospitalisation Details'!$A$1:$T$2344,10,0)</f>
        <v>30</v>
      </c>
      <c r="E1297" s="26">
        <f>VLOOKUP(A1297,'Hospitalisation Details'!$A$1:$T$2344,11,0)</f>
        <v>0</v>
      </c>
      <c r="F1297" s="28">
        <f>VLOOKUP(A1297,'Medical Examinations'!$A$1:$L$2336,2,0)</f>
        <v>38.479999999999997</v>
      </c>
      <c r="G1297" s="28">
        <f>VLOOKUP(A1297,'Medical Examinations'!$A$1:$L$2336,4,0)</f>
        <v>6.02</v>
      </c>
      <c r="H1297" s="30" t="str">
        <f>VLOOKUP(A1297,'Medical Examinations'!$A$1:$L$2336,3,0)</f>
        <v>Obesity</v>
      </c>
      <c r="I1297" s="30" t="str">
        <f>VLOOKUP(A1297,'Medical Examinations'!$A$1:$L$2336,5,0)</f>
        <v>Pre-diabetes</v>
      </c>
      <c r="J1297" s="27" t="str">
        <f>VLOOKUP(A1297,'Medical Examinations'!$A$1:$L$2336,6,0)</f>
        <v>No</v>
      </c>
      <c r="K1297" s="27" t="str">
        <f>VLOOKUP(A1297,'Medical Examinations'!$A$1:$L$2336,7,0)</f>
        <v>No</v>
      </c>
      <c r="L1297" s="27">
        <f>VLOOKUP(A1297,'Medical Examinations'!$A$1:$L$2336,10,0)</f>
        <v>1</v>
      </c>
      <c r="M1297" s="27" t="str">
        <f>VLOOKUP(A1297,'Medical Examinations'!$A$1:$L$2336,12,0)</f>
        <v>No</v>
      </c>
      <c r="N1297" s="27" t="str">
        <f>VLOOKUP(A1297,'Medical Examinations'!$A$1:$L$2336,8,0)</f>
        <v>No</v>
      </c>
      <c r="O1297" s="29">
        <f>VLOOKUP(A1297,'Hospitalisation Details'!$A$1:$T$2344,12,0)</f>
        <v>8466.35</v>
      </c>
      <c r="P1297" s="29" t="str">
        <f>VLOOKUP(A1297,'Hospitalisation Details'!$A$1:$T$2344,15,0)</f>
        <v>tier - 2</v>
      </c>
      <c r="Q1297" s="29" t="str">
        <f>VLOOKUP(A1297,'Hospitalisation Details'!$A$1:$T$2344,18,0)</f>
        <v>tier - 2</v>
      </c>
      <c r="R1297" s="29" t="str">
        <f>VLOOKUP(A1297,'Hospitalisation Details'!$A$1:$T$2344,20,0)</f>
        <v>R1012</v>
      </c>
    </row>
    <row r="1298" spans="1:18">
      <c r="A1298" t="s">
        <v>1071</v>
      </c>
      <c r="B1298" s="22" t="str">
        <f>VLOOKUP(A1298,'Customer Names'!A1298:$E$2335,4,0)</f>
        <v>Rao</v>
      </c>
      <c r="C1298" s="25">
        <f>VLOOKUP(A1298,'Hospitalisation Details'!$A$1:$T$2344,9,0)</f>
        <v>26659</v>
      </c>
      <c r="D1298" s="26">
        <f>VLOOKUP(A1298,'Hospitalisation Details'!$A$1:$T$2344,10,0)</f>
        <v>50</v>
      </c>
      <c r="E1298" s="26">
        <f>VLOOKUP(A1298,'Hospitalisation Details'!$A$1:$T$2344,11,0)</f>
        <v>0</v>
      </c>
      <c r="F1298" s="28">
        <f>VLOOKUP(A1298,'Medical Examinations'!$A$1:$L$2336,2,0)</f>
        <v>36.200000000000003</v>
      </c>
      <c r="G1298" s="28">
        <f>VLOOKUP(A1298,'Medical Examinations'!$A$1:$L$2336,4,0)</f>
        <v>4.62</v>
      </c>
      <c r="H1298" s="30" t="str">
        <f>VLOOKUP(A1298,'Medical Examinations'!$A$1:$L$2336,3,0)</f>
        <v>Obesity</v>
      </c>
      <c r="I1298" s="30" t="str">
        <f>VLOOKUP(A1298,'Medical Examinations'!$A$1:$L$2336,5,0)</f>
        <v>Normal</v>
      </c>
      <c r="J1298" s="27" t="str">
        <f>VLOOKUP(A1298,'Medical Examinations'!$A$1:$L$2336,6,0)</f>
        <v>No</v>
      </c>
      <c r="K1298" s="27" t="str">
        <f>VLOOKUP(A1298,'Medical Examinations'!$A$1:$L$2336,7,0)</f>
        <v>No</v>
      </c>
      <c r="L1298" s="27">
        <f>VLOOKUP(A1298,'Medical Examinations'!$A$1:$L$2336,10,0)</f>
        <v>2</v>
      </c>
      <c r="M1298" s="27" t="str">
        <f>VLOOKUP(A1298,'Medical Examinations'!$A$1:$L$2336,12,0)</f>
        <v>No</v>
      </c>
      <c r="N1298" s="27" t="str">
        <f>VLOOKUP(A1298,'Medical Examinations'!$A$1:$L$2336,8,0)</f>
        <v>No</v>
      </c>
      <c r="O1298" s="29">
        <f>VLOOKUP(A1298,'Hospitalisation Details'!$A$1:$T$2344,12,0)</f>
        <v>8457.82</v>
      </c>
      <c r="P1298" s="29" t="str">
        <f>VLOOKUP(A1298,'Hospitalisation Details'!$A$1:$T$2344,15,0)</f>
        <v>tier - 2</v>
      </c>
      <c r="Q1298" s="29" t="str">
        <f>VLOOKUP(A1298,'Hospitalisation Details'!$A$1:$T$2344,18,0)</f>
        <v>tier - 3</v>
      </c>
      <c r="R1298" s="29" t="str">
        <f>VLOOKUP(A1298,'Hospitalisation Details'!$A$1:$T$2344,20,0)</f>
        <v>R1011</v>
      </c>
    </row>
    <row r="1299" spans="1:18">
      <c r="A1299" t="s">
        <v>1070</v>
      </c>
      <c r="B1299" s="22" t="str">
        <f>VLOOKUP(A1299,'Customer Names'!A1299:$E$2335,4,0)</f>
        <v>Myers</v>
      </c>
      <c r="C1299" s="25">
        <f>VLOOKUP(A1299,'Hospitalisation Details'!$A$1:$T$2344,9,0)</f>
        <v>30852</v>
      </c>
      <c r="D1299" s="26">
        <f>VLOOKUP(A1299,'Hospitalisation Details'!$A$1:$T$2344,10,0)</f>
        <v>38</v>
      </c>
      <c r="E1299" s="26">
        <f>VLOOKUP(A1299,'Hospitalisation Details'!$A$1:$T$2344,11,0)</f>
        <v>3</v>
      </c>
      <c r="F1299" s="28">
        <f>VLOOKUP(A1299,'Medical Examinations'!$A$1:$L$2336,2,0)</f>
        <v>27.13</v>
      </c>
      <c r="G1299" s="28">
        <f>VLOOKUP(A1299,'Medical Examinations'!$A$1:$L$2336,4,0)</f>
        <v>5.59</v>
      </c>
      <c r="H1299" s="30" t="str">
        <f>VLOOKUP(A1299,'Medical Examinations'!$A$1:$L$2336,3,0)</f>
        <v>Overweight</v>
      </c>
      <c r="I1299" s="30" t="str">
        <f>VLOOKUP(A1299,'Medical Examinations'!$A$1:$L$2336,5,0)</f>
        <v>Normal</v>
      </c>
      <c r="J1299" s="27" t="str">
        <f>VLOOKUP(A1299,'Medical Examinations'!$A$1:$L$2336,6,0)</f>
        <v>No</v>
      </c>
      <c r="K1299" s="27" t="str">
        <f>VLOOKUP(A1299,'Medical Examinations'!$A$1:$L$2336,7,0)</f>
        <v>No</v>
      </c>
      <c r="L1299" s="27">
        <f>VLOOKUP(A1299,'Medical Examinations'!$A$1:$L$2336,10,0)</f>
        <v>1</v>
      </c>
      <c r="M1299" s="27" t="str">
        <f>VLOOKUP(A1299,'Medical Examinations'!$A$1:$L$2336,12,0)</f>
        <v>No</v>
      </c>
      <c r="N1299" s="27" t="str">
        <f>VLOOKUP(A1299,'Medical Examinations'!$A$1:$L$2336,8,0)</f>
        <v>No</v>
      </c>
      <c r="O1299" s="29">
        <f>VLOOKUP(A1299,'Hospitalisation Details'!$A$1:$T$2344,12,0)</f>
        <v>8450.82</v>
      </c>
      <c r="P1299" s="29" t="str">
        <f>VLOOKUP(A1299,'Hospitalisation Details'!$A$1:$T$2344,15,0)</f>
        <v>tier - 2</v>
      </c>
      <c r="Q1299" s="29" t="str">
        <f>VLOOKUP(A1299,'Hospitalisation Details'!$A$1:$T$2344,18,0)</f>
        <v>tier - 2</v>
      </c>
      <c r="R1299" s="29" t="str">
        <f>VLOOKUP(A1299,'Hospitalisation Details'!$A$1:$T$2344,20,0)</f>
        <v>R1025</v>
      </c>
    </row>
    <row r="1300" spans="1:18">
      <c r="A1300" t="s">
        <v>1069</v>
      </c>
      <c r="B1300" s="22" t="str">
        <f>VLOOKUP(A1300,'Customer Names'!A1300:$E$2335,4,0)</f>
        <v>McLean</v>
      </c>
      <c r="C1300" s="25">
        <f>VLOOKUP(A1300,'Hospitalisation Details'!$A$1:$T$2344,9,0)</f>
        <v>24270</v>
      </c>
      <c r="D1300" s="26">
        <f>VLOOKUP(A1300,'Hospitalisation Details'!$A$1:$T$2344,10,0)</f>
        <v>56</v>
      </c>
      <c r="E1300" s="26">
        <f>VLOOKUP(A1300,'Hospitalisation Details'!$A$1:$T$2344,11,0)</f>
        <v>0</v>
      </c>
      <c r="F1300" s="28">
        <f>VLOOKUP(A1300,'Medical Examinations'!$A$1:$L$2336,2,0)</f>
        <v>20.75</v>
      </c>
      <c r="G1300" s="28">
        <f>VLOOKUP(A1300,'Medical Examinations'!$A$1:$L$2336,4,0)</f>
        <v>5.18</v>
      </c>
      <c r="H1300" s="30" t="str">
        <f>VLOOKUP(A1300,'Medical Examinations'!$A$1:$L$2336,3,0)</f>
        <v>Normal weight</v>
      </c>
      <c r="I1300" s="30" t="str">
        <f>VLOOKUP(A1300,'Medical Examinations'!$A$1:$L$2336,5,0)</f>
        <v>Normal</v>
      </c>
      <c r="J1300" s="27" t="str">
        <f>VLOOKUP(A1300,'Medical Examinations'!$A$1:$L$2336,6,0)</f>
        <v>yes</v>
      </c>
      <c r="K1300" s="27" t="str">
        <f>VLOOKUP(A1300,'Medical Examinations'!$A$1:$L$2336,7,0)</f>
        <v>No</v>
      </c>
      <c r="L1300" s="27">
        <f>VLOOKUP(A1300,'Medical Examinations'!$A$1:$L$2336,10,0)</f>
        <v>2</v>
      </c>
      <c r="M1300" s="27" t="str">
        <f>VLOOKUP(A1300,'Medical Examinations'!$A$1:$L$2336,12,0)</f>
        <v>No</v>
      </c>
      <c r="N1300" s="27" t="str">
        <f>VLOOKUP(A1300,'Medical Examinations'!$A$1:$L$2336,8,0)</f>
        <v>No</v>
      </c>
      <c r="O1300" s="29">
        <f>VLOOKUP(A1300,'Hospitalisation Details'!$A$1:$T$2344,12,0)</f>
        <v>8448.66</v>
      </c>
      <c r="P1300" s="29" t="str">
        <f>VLOOKUP(A1300,'Hospitalisation Details'!$A$1:$T$2344,15,0)</f>
        <v>tier - 3</v>
      </c>
      <c r="Q1300" s="29" t="str">
        <f>VLOOKUP(A1300,'Hospitalisation Details'!$A$1:$T$2344,18,0)</f>
        <v>tier - 1</v>
      </c>
      <c r="R1300" s="29" t="str">
        <f>VLOOKUP(A1300,'Hospitalisation Details'!$A$1:$T$2344,20,0)</f>
        <v>R1013</v>
      </c>
    </row>
    <row r="1301" spans="1:18">
      <c r="A1301" t="s">
        <v>1068</v>
      </c>
      <c r="B1301" s="22" t="str">
        <f>VLOOKUP(A1301,'Customer Names'!A1301:$E$2335,4,0)</f>
        <v>Gomez</v>
      </c>
      <c r="C1301" s="25">
        <f>VLOOKUP(A1301,'Hospitalisation Details'!$A$1:$T$2344,9,0)</f>
        <v>26546</v>
      </c>
      <c r="D1301" s="26">
        <f>VLOOKUP(A1301,'Hospitalisation Details'!$A$1:$T$2344,10,0)</f>
        <v>50</v>
      </c>
      <c r="E1301" s="26">
        <f>VLOOKUP(A1301,'Hospitalisation Details'!$A$1:$T$2344,11,0)</f>
        <v>0</v>
      </c>
      <c r="F1301" s="28">
        <f>VLOOKUP(A1301,'Medical Examinations'!$A$1:$L$2336,2,0)</f>
        <v>26.6</v>
      </c>
      <c r="G1301" s="28">
        <f>VLOOKUP(A1301,'Medical Examinations'!$A$1:$L$2336,4,0)</f>
        <v>6.29</v>
      </c>
      <c r="H1301" s="30" t="str">
        <f>VLOOKUP(A1301,'Medical Examinations'!$A$1:$L$2336,3,0)</f>
        <v>Overweight</v>
      </c>
      <c r="I1301" s="30" t="str">
        <f>VLOOKUP(A1301,'Medical Examinations'!$A$1:$L$2336,5,0)</f>
        <v>Pre-diabetes</v>
      </c>
      <c r="J1301" s="27" t="str">
        <f>VLOOKUP(A1301,'Medical Examinations'!$A$1:$L$2336,6,0)</f>
        <v>No</v>
      </c>
      <c r="K1301" s="27" t="str">
        <f>VLOOKUP(A1301,'Medical Examinations'!$A$1:$L$2336,7,0)</f>
        <v>No</v>
      </c>
      <c r="L1301" s="27">
        <f>VLOOKUP(A1301,'Medical Examinations'!$A$1:$L$2336,10,0)</f>
        <v>2</v>
      </c>
      <c r="M1301" s="27" t="str">
        <f>VLOOKUP(A1301,'Medical Examinations'!$A$1:$L$2336,12,0)</f>
        <v>No</v>
      </c>
      <c r="N1301" s="27" t="str">
        <f>VLOOKUP(A1301,'Medical Examinations'!$A$1:$L$2336,8,0)</f>
        <v>No</v>
      </c>
      <c r="O1301" s="29">
        <f>VLOOKUP(A1301,'Hospitalisation Details'!$A$1:$T$2344,12,0)</f>
        <v>8444.4699999999993</v>
      </c>
      <c r="P1301" s="29" t="str">
        <f>VLOOKUP(A1301,'Hospitalisation Details'!$A$1:$T$2344,15,0)</f>
        <v>tier - 3</v>
      </c>
      <c r="Q1301" s="29" t="str">
        <f>VLOOKUP(A1301,'Hospitalisation Details'!$A$1:$T$2344,18,0)</f>
        <v>tier - 1</v>
      </c>
      <c r="R1301" s="29" t="str">
        <f>VLOOKUP(A1301,'Hospitalisation Details'!$A$1:$T$2344,20,0)</f>
        <v>R1011</v>
      </c>
    </row>
    <row r="1302" spans="1:18">
      <c r="A1302" t="s">
        <v>1067</v>
      </c>
      <c r="B1302" s="22" t="str">
        <f>VLOOKUP(A1302,'Customer Names'!A1302:$E$2335,4,0)</f>
        <v>Hemingway</v>
      </c>
      <c r="C1302" s="25">
        <f>VLOOKUP(A1302,'Hospitalisation Details'!$A$1:$T$2344,9,0)</f>
        <v>26551</v>
      </c>
      <c r="D1302" s="26">
        <f>VLOOKUP(A1302,'Hospitalisation Details'!$A$1:$T$2344,10,0)</f>
        <v>50</v>
      </c>
      <c r="E1302" s="26">
        <f>VLOOKUP(A1302,'Hospitalisation Details'!$A$1:$T$2344,11,0)</f>
        <v>0</v>
      </c>
      <c r="F1302" s="28">
        <f>VLOOKUP(A1302,'Medical Examinations'!$A$1:$L$2336,2,0)</f>
        <v>25.3</v>
      </c>
      <c r="G1302" s="28">
        <f>VLOOKUP(A1302,'Medical Examinations'!$A$1:$L$2336,4,0)</f>
        <v>4.49</v>
      </c>
      <c r="H1302" s="30" t="str">
        <f>VLOOKUP(A1302,'Medical Examinations'!$A$1:$L$2336,3,0)</f>
        <v>Overweight</v>
      </c>
      <c r="I1302" s="30" t="str">
        <f>VLOOKUP(A1302,'Medical Examinations'!$A$1:$L$2336,5,0)</f>
        <v>Normal</v>
      </c>
      <c r="J1302" s="27" t="str">
        <f>VLOOKUP(A1302,'Medical Examinations'!$A$1:$L$2336,6,0)</f>
        <v>No</v>
      </c>
      <c r="K1302" s="27" t="str">
        <f>VLOOKUP(A1302,'Medical Examinations'!$A$1:$L$2336,7,0)</f>
        <v>No</v>
      </c>
      <c r="L1302" s="27">
        <f>VLOOKUP(A1302,'Medical Examinations'!$A$1:$L$2336,10,0)</f>
        <v>2</v>
      </c>
      <c r="M1302" s="27" t="str">
        <f>VLOOKUP(A1302,'Medical Examinations'!$A$1:$L$2336,12,0)</f>
        <v>No</v>
      </c>
      <c r="N1302" s="27" t="str">
        <f>VLOOKUP(A1302,'Medical Examinations'!$A$1:$L$2336,8,0)</f>
        <v>No</v>
      </c>
      <c r="O1302" s="29">
        <f>VLOOKUP(A1302,'Hospitalisation Details'!$A$1:$T$2344,12,0)</f>
        <v>8442.67</v>
      </c>
      <c r="P1302" s="29" t="str">
        <f>VLOOKUP(A1302,'Hospitalisation Details'!$A$1:$T$2344,15,0)</f>
        <v>tier - 2</v>
      </c>
      <c r="Q1302" s="29" t="str">
        <f>VLOOKUP(A1302,'Hospitalisation Details'!$A$1:$T$2344,18,0)</f>
        <v>tier - 3</v>
      </c>
      <c r="R1302" s="29" t="str">
        <f>VLOOKUP(A1302,'Hospitalisation Details'!$A$1:$T$2344,20,0)</f>
        <v>R1013</v>
      </c>
    </row>
    <row r="1303" spans="1:18">
      <c r="A1303" t="s">
        <v>1066</v>
      </c>
      <c r="B1303" s="22" t="str">
        <f>VLOOKUP(A1303,'Customer Names'!A1303:$E$2335,4,0)</f>
        <v>Pett</v>
      </c>
      <c r="C1303" s="25">
        <f>VLOOKUP(A1303,'Hospitalisation Details'!$A$1:$T$2344,9,0)</f>
        <v>23278</v>
      </c>
      <c r="D1303" s="26">
        <f>VLOOKUP(A1303,'Hospitalisation Details'!$A$1:$T$2344,10,0)</f>
        <v>59</v>
      </c>
      <c r="E1303" s="26">
        <f>VLOOKUP(A1303,'Hospitalisation Details'!$A$1:$T$2344,11,0)</f>
        <v>0</v>
      </c>
      <c r="F1303" s="28">
        <f>VLOOKUP(A1303,'Medical Examinations'!$A$1:$L$2336,2,0)</f>
        <v>18.84</v>
      </c>
      <c r="G1303" s="28">
        <f>VLOOKUP(A1303,'Medical Examinations'!$A$1:$L$2336,4,0)</f>
        <v>11.82</v>
      </c>
      <c r="H1303" s="30" t="str">
        <f>VLOOKUP(A1303,'Medical Examinations'!$A$1:$L$2336,3,0)</f>
        <v>Normal weight</v>
      </c>
      <c r="I1303" s="30" t="str">
        <f>VLOOKUP(A1303,'Medical Examinations'!$A$1:$L$2336,5,0)</f>
        <v>Diabetes</v>
      </c>
      <c r="J1303" s="27" t="str">
        <f>VLOOKUP(A1303,'Medical Examinations'!$A$1:$L$2336,6,0)</f>
        <v>yes</v>
      </c>
      <c r="K1303" s="27" t="str">
        <f>VLOOKUP(A1303,'Medical Examinations'!$A$1:$L$2336,7,0)</f>
        <v>No</v>
      </c>
      <c r="L1303" s="27">
        <f>VLOOKUP(A1303,'Medical Examinations'!$A$1:$L$2336,10,0)</f>
        <v>1</v>
      </c>
      <c r="M1303" s="27" t="str">
        <f>VLOOKUP(A1303,'Medical Examinations'!$A$1:$L$2336,12,0)</f>
        <v>No</v>
      </c>
      <c r="N1303" s="27" t="str">
        <f>VLOOKUP(A1303,'Medical Examinations'!$A$1:$L$2336,8,0)</f>
        <v>Yes</v>
      </c>
      <c r="O1303" s="29">
        <f>VLOOKUP(A1303,'Hospitalisation Details'!$A$1:$T$2344,12,0)</f>
        <v>8440.0499999999993</v>
      </c>
      <c r="P1303" s="29" t="str">
        <f>VLOOKUP(A1303,'Hospitalisation Details'!$A$1:$T$2344,15,0)</f>
        <v>tier - 3</v>
      </c>
      <c r="Q1303" s="29" t="str">
        <f>VLOOKUP(A1303,'Hospitalisation Details'!$A$1:$T$2344,18,0)</f>
        <v>tier - 2</v>
      </c>
      <c r="R1303" s="29" t="str">
        <f>VLOOKUP(A1303,'Hospitalisation Details'!$A$1:$T$2344,20,0)</f>
        <v>R1013</v>
      </c>
    </row>
    <row r="1304" spans="1:18">
      <c r="A1304" t="s">
        <v>1065</v>
      </c>
      <c r="B1304" s="22" t="str">
        <f>VLOOKUP(A1304,'Customer Names'!A1304:$E$2335,4,0)</f>
        <v>Meingast</v>
      </c>
      <c r="C1304" s="25">
        <f>VLOOKUP(A1304,'Hospitalisation Details'!$A$1:$T$2344,9,0)</f>
        <v>27665</v>
      </c>
      <c r="D1304" s="26">
        <f>VLOOKUP(A1304,'Hospitalisation Details'!$A$1:$T$2344,10,0)</f>
        <v>47</v>
      </c>
      <c r="E1304" s="26">
        <f>VLOOKUP(A1304,'Hospitalisation Details'!$A$1:$T$2344,11,0)</f>
        <v>1</v>
      </c>
      <c r="F1304" s="28">
        <f>VLOOKUP(A1304,'Medical Examinations'!$A$1:$L$2336,2,0)</f>
        <v>19.57</v>
      </c>
      <c r="G1304" s="28">
        <f>VLOOKUP(A1304,'Medical Examinations'!$A$1:$L$2336,4,0)</f>
        <v>7.41</v>
      </c>
      <c r="H1304" s="30" t="str">
        <f>VLOOKUP(A1304,'Medical Examinations'!$A$1:$L$2336,3,0)</f>
        <v>Normal weight</v>
      </c>
      <c r="I1304" s="30" t="str">
        <f>VLOOKUP(A1304,'Medical Examinations'!$A$1:$L$2336,5,0)</f>
        <v>Diabetes</v>
      </c>
      <c r="J1304" s="27" t="str">
        <f>VLOOKUP(A1304,'Medical Examinations'!$A$1:$L$2336,6,0)</f>
        <v>yes</v>
      </c>
      <c r="K1304" s="27" t="str">
        <f>VLOOKUP(A1304,'Medical Examinations'!$A$1:$L$2336,7,0)</f>
        <v>No</v>
      </c>
      <c r="L1304" s="27">
        <f>VLOOKUP(A1304,'Medical Examinations'!$A$1:$L$2336,10,0)</f>
        <v>1</v>
      </c>
      <c r="M1304" s="27" t="str">
        <f>VLOOKUP(A1304,'Medical Examinations'!$A$1:$L$2336,12,0)</f>
        <v>No</v>
      </c>
      <c r="N1304" s="27" t="str">
        <f>VLOOKUP(A1304,'Medical Examinations'!$A$1:$L$2336,8,0)</f>
        <v>No</v>
      </c>
      <c r="O1304" s="29">
        <f>VLOOKUP(A1304,'Hospitalisation Details'!$A$1:$T$2344,12,0)</f>
        <v>8428.07</v>
      </c>
      <c r="P1304" s="29" t="str">
        <f>VLOOKUP(A1304,'Hospitalisation Details'!$A$1:$T$2344,15,0)</f>
        <v>tier - 3</v>
      </c>
      <c r="Q1304" s="29" t="str">
        <f>VLOOKUP(A1304,'Hospitalisation Details'!$A$1:$T$2344,18,0)</f>
        <v>tier - 2</v>
      </c>
      <c r="R1304" s="29" t="str">
        <f>VLOOKUP(A1304,'Hospitalisation Details'!$A$1:$T$2344,20,0)</f>
        <v>R1012</v>
      </c>
    </row>
    <row r="1305" spans="1:18">
      <c r="A1305" t="s">
        <v>1064</v>
      </c>
      <c r="B1305" s="22" t="str">
        <f>VLOOKUP(A1305,'Customer Names'!A1305:$E$2335,4,0)</f>
        <v>McCarthy</v>
      </c>
      <c r="C1305" s="25">
        <f>VLOOKUP(A1305,'Hospitalisation Details'!$A$1:$T$2344,9,0)</f>
        <v>28372</v>
      </c>
      <c r="D1305" s="26">
        <f>VLOOKUP(A1305,'Hospitalisation Details'!$A$1:$T$2344,10,0)</f>
        <v>45</v>
      </c>
      <c r="E1305" s="26">
        <f>VLOOKUP(A1305,'Hospitalisation Details'!$A$1:$T$2344,11,0)</f>
        <v>2</v>
      </c>
      <c r="F1305" s="28">
        <f>VLOOKUP(A1305,'Medical Examinations'!$A$1:$L$2336,2,0)</f>
        <v>30.495000000000001</v>
      </c>
      <c r="G1305" s="28">
        <f>VLOOKUP(A1305,'Medical Examinations'!$A$1:$L$2336,4,0)</f>
        <v>5.97</v>
      </c>
      <c r="H1305" s="30" t="str">
        <f>VLOOKUP(A1305,'Medical Examinations'!$A$1:$L$2336,3,0)</f>
        <v>Obesity</v>
      </c>
      <c r="I1305" s="30" t="str">
        <f>VLOOKUP(A1305,'Medical Examinations'!$A$1:$L$2336,5,0)</f>
        <v>Pre-diabetes</v>
      </c>
      <c r="J1305" s="27" t="str">
        <f>VLOOKUP(A1305,'Medical Examinations'!$A$1:$L$2336,6,0)</f>
        <v>No</v>
      </c>
      <c r="K1305" s="27" t="str">
        <f>VLOOKUP(A1305,'Medical Examinations'!$A$1:$L$2336,7,0)</f>
        <v>No</v>
      </c>
      <c r="L1305" s="27">
        <f>VLOOKUP(A1305,'Medical Examinations'!$A$1:$L$2336,10,0)</f>
        <v>0</v>
      </c>
      <c r="M1305" s="27" t="str">
        <f>VLOOKUP(A1305,'Medical Examinations'!$A$1:$L$2336,12,0)</f>
        <v>No</v>
      </c>
      <c r="N1305" s="27" t="str">
        <f>VLOOKUP(A1305,'Medical Examinations'!$A$1:$L$2336,8,0)</f>
        <v>No</v>
      </c>
      <c r="O1305" s="29">
        <f>VLOOKUP(A1305,'Hospitalisation Details'!$A$1:$T$2344,12,0)</f>
        <v>8413.4599999999991</v>
      </c>
      <c r="P1305" s="29" t="str">
        <f>VLOOKUP(A1305,'Hospitalisation Details'!$A$1:$T$2344,15,0)</f>
        <v>tier - 3</v>
      </c>
      <c r="Q1305" s="29" t="str">
        <f>VLOOKUP(A1305,'Hospitalisation Details'!$A$1:$T$2344,18,0)</f>
        <v>tier - 1</v>
      </c>
      <c r="R1305" s="29" t="str">
        <f>VLOOKUP(A1305,'Hospitalisation Details'!$A$1:$T$2344,20,0)</f>
        <v>R1012</v>
      </c>
    </row>
    <row r="1306" spans="1:18">
      <c r="A1306" t="s">
        <v>1063</v>
      </c>
      <c r="B1306" s="22" t="str">
        <f>VLOOKUP(A1306,'Customer Names'!A1306:$E$2335,4,0)</f>
        <v>Boyle</v>
      </c>
      <c r="C1306" s="25">
        <f>VLOOKUP(A1306,'Hospitalisation Details'!$A$1:$T$2344,9,0)</f>
        <v>29017</v>
      </c>
      <c r="D1306" s="26">
        <f>VLOOKUP(A1306,'Hospitalisation Details'!$A$1:$T$2344,10,0)</f>
        <v>43</v>
      </c>
      <c r="E1306" s="26">
        <f>VLOOKUP(A1306,'Hospitalisation Details'!$A$1:$T$2344,11,0)</f>
        <v>3</v>
      </c>
      <c r="F1306" s="28">
        <f>VLOOKUP(A1306,'Medical Examinations'!$A$1:$L$2336,2,0)</f>
        <v>30.114999999999998</v>
      </c>
      <c r="G1306" s="28">
        <f>VLOOKUP(A1306,'Medical Examinations'!$A$1:$L$2336,4,0)</f>
        <v>5.74</v>
      </c>
      <c r="H1306" s="30" t="str">
        <f>VLOOKUP(A1306,'Medical Examinations'!$A$1:$L$2336,3,0)</f>
        <v>Obesity</v>
      </c>
      <c r="I1306" s="30" t="str">
        <f>VLOOKUP(A1306,'Medical Examinations'!$A$1:$L$2336,5,0)</f>
        <v>Pre-diabetes</v>
      </c>
      <c r="J1306" s="27" t="str">
        <f>VLOOKUP(A1306,'Medical Examinations'!$A$1:$L$2336,6,0)</f>
        <v>No</v>
      </c>
      <c r="K1306" s="27" t="str">
        <f>VLOOKUP(A1306,'Medical Examinations'!$A$1:$L$2336,7,0)</f>
        <v>No</v>
      </c>
      <c r="L1306" s="27">
        <f>VLOOKUP(A1306,'Medical Examinations'!$A$1:$L$2336,10,0)</f>
        <v>1</v>
      </c>
      <c r="M1306" s="27" t="str">
        <f>VLOOKUP(A1306,'Medical Examinations'!$A$1:$L$2336,12,0)</f>
        <v>No</v>
      </c>
      <c r="N1306" s="27" t="str">
        <f>VLOOKUP(A1306,'Medical Examinations'!$A$1:$L$2336,8,0)</f>
        <v>Yes</v>
      </c>
      <c r="O1306" s="29">
        <f>VLOOKUP(A1306,'Hospitalisation Details'!$A$1:$T$2344,12,0)</f>
        <v>8410.0499999999993</v>
      </c>
      <c r="P1306" s="29" t="str">
        <f>VLOOKUP(A1306,'Hospitalisation Details'!$A$1:$T$2344,15,0)</f>
        <v>tier - 2</v>
      </c>
      <c r="Q1306" s="29" t="str">
        <f>VLOOKUP(A1306,'Hospitalisation Details'!$A$1:$T$2344,18,0)</f>
        <v>tier - 2</v>
      </c>
      <c r="R1306" s="29" t="str">
        <f>VLOOKUP(A1306,'Hospitalisation Details'!$A$1:$T$2344,20,0)</f>
        <v>R1012</v>
      </c>
    </row>
    <row r="1307" spans="1:18">
      <c r="A1307" t="s">
        <v>1062</v>
      </c>
      <c r="B1307" s="22" t="str">
        <f>VLOOKUP(A1307,'Customer Names'!A1307:$E$2335,4,0)</f>
        <v>Gundersen</v>
      </c>
      <c r="C1307" s="25">
        <f>VLOOKUP(A1307,'Hospitalisation Details'!$A$1:$T$2344,9,0)</f>
        <v>26194</v>
      </c>
      <c r="D1307" s="26">
        <f>VLOOKUP(A1307,'Hospitalisation Details'!$A$1:$T$2344,10,0)</f>
        <v>51</v>
      </c>
      <c r="E1307" s="26">
        <f>VLOOKUP(A1307,'Hospitalisation Details'!$A$1:$T$2344,11,0)</f>
        <v>0</v>
      </c>
      <c r="F1307" s="28">
        <f>VLOOKUP(A1307,'Medical Examinations'!$A$1:$L$2336,2,0)</f>
        <v>24.78</v>
      </c>
      <c r="G1307" s="28">
        <f>VLOOKUP(A1307,'Medical Examinations'!$A$1:$L$2336,4,0)</f>
        <v>9.85</v>
      </c>
      <c r="H1307" s="30" t="str">
        <f>VLOOKUP(A1307,'Medical Examinations'!$A$1:$L$2336,3,0)</f>
        <v>Normal weight</v>
      </c>
      <c r="I1307" s="30" t="str">
        <f>VLOOKUP(A1307,'Medical Examinations'!$A$1:$L$2336,5,0)</f>
        <v>Diabetes</v>
      </c>
      <c r="J1307" s="27" t="str">
        <f>VLOOKUP(A1307,'Medical Examinations'!$A$1:$L$2336,6,0)</f>
        <v>No</v>
      </c>
      <c r="K1307" s="27" t="str">
        <f>VLOOKUP(A1307,'Medical Examinations'!$A$1:$L$2336,7,0)</f>
        <v>No</v>
      </c>
      <c r="L1307" s="27">
        <f>VLOOKUP(A1307,'Medical Examinations'!$A$1:$L$2336,10,0)</f>
        <v>0</v>
      </c>
      <c r="M1307" s="27" t="str">
        <f>VLOOKUP(A1307,'Medical Examinations'!$A$1:$L$2336,12,0)</f>
        <v>No</v>
      </c>
      <c r="N1307" s="27" t="str">
        <f>VLOOKUP(A1307,'Medical Examinations'!$A$1:$L$2336,8,0)</f>
        <v>No</v>
      </c>
      <c r="O1307" s="29">
        <f>VLOOKUP(A1307,'Hospitalisation Details'!$A$1:$T$2344,12,0)</f>
        <v>8400.01</v>
      </c>
      <c r="P1307" s="29" t="str">
        <f>VLOOKUP(A1307,'Hospitalisation Details'!$A$1:$T$2344,15,0)</f>
        <v>tier - 2</v>
      </c>
      <c r="Q1307" s="29" t="str">
        <f>VLOOKUP(A1307,'Hospitalisation Details'!$A$1:$T$2344,18,0)</f>
        <v>tier - 3</v>
      </c>
      <c r="R1307" s="29" t="str">
        <f>VLOOKUP(A1307,'Hospitalisation Details'!$A$1:$T$2344,20,0)</f>
        <v>R1013</v>
      </c>
    </row>
    <row r="1308" spans="1:18">
      <c r="A1308" t="s">
        <v>1061</v>
      </c>
      <c r="B1308" s="22" t="str">
        <f>VLOOKUP(A1308,'Customer Names'!A1308:$E$2335,4,0)</f>
        <v>Wolswinkel</v>
      </c>
      <c r="C1308" s="25">
        <f>VLOOKUP(A1308,'Hospitalisation Details'!$A$1:$T$2344,9,0)</f>
        <v>26180</v>
      </c>
      <c r="D1308" s="26">
        <f>VLOOKUP(A1308,'Hospitalisation Details'!$A$1:$T$2344,10,0)</f>
        <v>51</v>
      </c>
      <c r="E1308" s="26">
        <f>VLOOKUP(A1308,'Hospitalisation Details'!$A$1:$T$2344,11,0)</f>
        <v>0</v>
      </c>
      <c r="F1308" s="28">
        <f>VLOOKUP(A1308,'Medical Examinations'!$A$1:$L$2336,2,0)</f>
        <v>24.77</v>
      </c>
      <c r="G1308" s="28">
        <f>VLOOKUP(A1308,'Medical Examinations'!$A$1:$L$2336,4,0)</f>
        <v>7.59</v>
      </c>
      <c r="H1308" s="30" t="str">
        <f>VLOOKUP(A1308,'Medical Examinations'!$A$1:$L$2336,3,0)</f>
        <v>Normal weight</v>
      </c>
      <c r="I1308" s="30" t="str">
        <f>VLOOKUP(A1308,'Medical Examinations'!$A$1:$L$2336,5,0)</f>
        <v>Diabetes</v>
      </c>
      <c r="J1308" s="27" t="str">
        <f>VLOOKUP(A1308,'Medical Examinations'!$A$1:$L$2336,6,0)</f>
        <v>No</v>
      </c>
      <c r="K1308" s="27" t="str">
        <f>VLOOKUP(A1308,'Medical Examinations'!$A$1:$L$2336,7,0)</f>
        <v>No</v>
      </c>
      <c r="L1308" s="27">
        <f>VLOOKUP(A1308,'Medical Examinations'!$A$1:$L$2336,10,0)</f>
        <v>0</v>
      </c>
      <c r="M1308" s="27" t="str">
        <f>VLOOKUP(A1308,'Medical Examinations'!$A$1:$L$2336,12,0)</f>
        <v>No</v>
      </c>
      <c r="N1308" s="27" t="str">
        <f>VLOOKUP(A1308,'Medical Examinations'!$A$1:$L$2336,8,0)</f>
        <v>No</v>
      </c>
      <c r="O1308" s="29">
        <f>VLOOKUP(A1308,'Hospitalisation Details'!$A$1:$T$2344,12,0)</f>
        <v>8396.6200000000008</v>
      </c>
      <c r="P1308" s="29" t="str">
        <f>VLOOKUP(A1308,'Hospitalisation Details'!$A$1:$T$2344,15,0)</f>
        <v>tier - 2</v>
      </c>
      <c r="Q1308" s="29" t="str">
        <f>VLOOKUP(A1308,'Hospitalisation Details'!$A$1:$T$2344,18,0)</f>
        <v>tier - 3</v>
      </c>
      <c r="R1308" s="29" t="str">
        <f>VLOOKUP(A1308,'Hospitalisation Details'!$A$1:$T$2344,20,0)</f>
        <v>R1013</v>
      </c>
    </row>
    <row r="1309" spans="1:18">
      <c r="A1309" t="s">
        <v>1060</v>
      </c>
      <c r="B1309" s="22" t="str">
        <f>VLOOKUP(A1309,'Customer Names'!A1309:$E$2335,4,0)</f>
        <v>Bomberger</v>
      </c>
      <c r="C1309" s="25">
        <f>VLOOKUP(A1309,'Hospitalisation Details'!$A$1:$T$2344,9,0)</f>
        <v>23275</v>
      </c>
      <c r="D1309" s="26">
        <f>VLOOKUP(A1309,'Hospitalisation Details'!$A$1:$T$2344,10,0)</f>
        <v>59</v>
      </c>
      <c r="E1309" s="26">
        <f>VLOOKUP(A1309,'Hospitalisation Details'!$A$1:$T$2344,11,0)</f>
        <v>0</v>
      </c>
      <c r="F1309" s="28">
        <f>VLOOKUP(A1309,'Medical Examinations'!$A$1:$L$2336,2,0)</f>
        <v>16.579999999999998</v>
      </c>
      <c r="G1309" s="28">
        <f>VLOOKUP(A1309,'Medical Examinations'!$A$1:$L$2336,4,0)</f>
        <v>6.98</v>
      </c>
      <c r="H1309" s="30" t="str">
        <f>VLOOKUP(A1309,'Medical Examinations'!$A$1:$L$2336,3,0)</f>
        <v>Underweight</v>
      </c>
      <c r="I1309" s="30" t="str">
        <f>VLOOKUP(A1309,'Medical Examinations'!$A$1:$L$2336,5,0)</f>
        <v>Diabetes</v>
      </c>
      <c r="J1309" s="27" t="str">
        <f>VLOOKUP(A1309,'Medical Examinations'!$A$1:$L$2336,6,0)</f>
        <v>yes</v>
      </c>
      <c r="K1309" s="27" t="str">
        <f>VLOOKUP(A1309,'Medical Examinations'!$A$1:$L$2336,7,0)</f>
        <v>No</v>
      </c>
      <c r="L1309" s="27">
        <f>VLOOKUP(A1309,'Medical Examinations'!$A$1:$L$2336,10,0)</f>
        <v>1</v>
      </c>
      <c r="M1309" s="27" t="str">
        <f>VLOOKUP(A1309,'Medical Examinations'!$A$1:$L$2336,12,0)</f>
        <v>No</v>
      </c>
      <c r="N1309" s="27" t="str">
        <f>VLOOKUP(A1309,'Medical Examinations'!$A$1:$L$2336,8,0)</f>
        <v>Yes</v>
      </c>
      <c r="O1309" s="29">
        <f>VLOOKUP(A1309,'Hospitalisation Details'!$A$1:$T$2344,12,0)</f>
        <v>8355.5400000000009</v>
      </c>
      <c r="P1309" s="29" t="str">
        <f>VLOOKUP(A1309,'Hospitalisation Details'!$A$1:$T$2344,15,0)</f>
        <v>tier - 3</v>
      </c>
      <c r="Q1309" s="29" t="str">
        <f>VLOOKUP(A1309,'Hospitalisation Details'!$A$1:$T$2344,18,0)</f>
        <v>tier - 3</v>
      </c>
      <c r="R1309" s="29" t="str">
        <f>VLOOKUP(A1309,'Hospitalisation Details'!$A$1:$T$2344,20,0)</f>
        <v>R1012</v>
      </c>
    </row>
    <row r="1310" spans="1:18">
      <c r="A1310" t="s">
        <v>1059</v>
      </c>
      <c r="B1310" s="22" t="str">
        <f>VLOOKUP(A1310,'Customer Names'!A1310:$E$2335,4,0)</f>
        <v>Roy</v>
      </c>
      <c r="C1310" s="25">
        <f>VLOOKUP(A1310,'Hospitalisation Details'!$A$1:$T$2344,9,0)</f>
        <v>27923</v>
      </c>
      <c r="D1310" s="26">
        <f>VLOOKUP(A1310,'Hospitalisation Details'!$A$1:$T$2344,10,0)</f>
        <v>46</v>
      </c>
      <c r="E1310" s="26">
        <f>VLOOKUP(A1310,'Hospitalisation Details'!$A$1:$T$2344,11,0)</f>
        <v>2</v>
      </c>
      <c r="F1310" s="28">
        <f>VLOOKUP(A1310,'Medical Examinations'!$A$1:$L$2336,2,0)</f>
        <v>38.17</v>
      </c>
      <c r="G1310" s="28">
        <f>VLOOKUP(A1310,'Medical Examinations'!$A$1:$L$2336,4,0)</f>
        <v>4.7300000000000004</v>
      </c>
      <c r="H1310" s="30" t="str">
        <f>VLOOKUP(A1310,'Medical Examinations'!$A$1:$L$2336,3,0)</f>
        <v>Obesity</v>
      </c>
      <c r="I1310" s="30" t="str">
        <f>VLOOKUP(A1310,'Medical Examinations'!$A$1:$L$2336,5,0)</f>
        <v>Normal</v>
      </c>
      <c r="J1310" s="27" t="str">
        <f>VLOOKUP(A1310,'Medical Examinations'!$A$1:$L$2336,6,0)</f>
        <v>yes</v>
      </c>
      <c r="K1310" s="27" t="str">
        <f>VLOOKUP(A1310,'Medical Examinations'!$A$1:$L$2336,7,0)</f>
        <v>No</v>
      </c>
      <c r="L1310" s="27">
        <f>VLOOKUP(A1310,'Medical Examinations'!$A$1:$L$2336,10,0)</f>
        <v>0</v>
      </c>
      <c r="M1310" s="27" t="str">
        <f>VLOOKUP(A1310,'Medical Examinations'!$A$1:$L$2336,12,0)</f>
        <v>No</v>
      </c>
      <c r="N1310" s="27" t="str">
        <f>VLOOKUP(A1310,'Medical Examinations'!$A$1:$L$2336,8,0)</f>
        <v>No</v>
      </c>
      <c r="O1310" s="29">
        <f>VLOOKUP(A1310,'Hospitalisation Details'!$A$1:$T$2344,12,0)</f>
        <v>8347.16</v>
      </c>
      <c r="P1310" s="29" t="str">
        <f>VLOOKUP(A1310,'Hospitalisation Details'!$A$1:$T$2344,15,0)</f>
        <v>tier - 2</v>
      </c>
      <c r="Q1310" s="29" t="str">
        <f>VLOOKUP(A1310,'Hospitalisation Details'!$A$1:$T$2344,18,0)</f>
        <v>tier - 1</v>
      </c>
      <c r="R1310" s="29" t="str">
        <f>VLOOKUP(A1310,'Hospitalisation Details'!$A$1:$T$2344,20,0)</f>
        <v>R1013</v>
      </c>
    </row>
    <row r="1311" spans="1:18">
      <c r="A1311" t="s">
        <v>1058</v>
      </c>
      <c r="B1311" s="22" t="str">
        <f>VLOOKUP(A1311,'Customer Names'!A1311:$E$2335,4,0)</f>
        <v>Lapierre</v>
      </c>
      <c r="C1311" s="25">
        <f>VLOOKUP(A1311,'Hospitalisation Details'!$A$1:$T$2344,9,0)</f>
        <v>27948</v>
      </c>
      <c r="D1311" s="26">
        <f>VLOOKUP(A1311,'Hospitalisation Details'!$A$1:$T$2344,10,0)</f>
        <v>46</v>
      </c>
      <c r="E1311" s="26">
        <f>VLOOKUP(A1311,'Hospitalisation Details'!$A$1:$T$2344,11,0)</f>
        <v>1</v>
      </c>
      <c r="F1311" s="28">
        <f>VLOOKUP(A1311,'Medical Examinations'!$A$1:$L$2336,2,0)</f>
        <v>39.424999999999997</v>
      </c>
      <c r="G1311" s="28">
        <f>VLOOKUP(A1311,'Medical Examinations'!$A$1:$L$2336,4,0)</f>
        <v>4.76</v>
      </c>
      <c r="H1311" s="30" t="str">
        <f>VLOOKUP(A1311,'Medical Examinations'!$A$1:$L$2336,3,0)</f>
        <v>Obesity</v>
      </c>
      <c r="I1311" s="30" t="str">
        <f>VLOOKUP(A1311,'Medical Examinations'!$A$1:$L$2336,5,0)</f>
        <v>Normal</v>
      </c>
      <c r="J1311" s="27" t="str">
        <f>VLOOKUP(A1311,'Medical Examinations'!$A$1:$L$2336,6,0)</f>
        <v>yes</v>
      </c>
      <c r="K1311" s="27" t="str">
        <f>VLOOKUP(A1311,'Medical Examinations'!$A$1:$L$2336,7,0)</f>
        <v>No</v>
      </c>
      <c r="L1311" s="27">
        <f>VLOOKUP(A1311,'Medical Examinations'!$A$1:$L$2336,10,0)</f>
        <v>0</v>
      </c>
      <c r="M1311" s="27" t="str">
        <f>VLOOKUP(A1311,'Medical Examinations'!$A$1:$L$2336,12,0)</f>
        <v>No</v>
      </c>
      <c r="N1311" s="27" t="str">
        <f>VLOOKUP(A1311,'Medical Examinations'!$A$1:$L$2336,8,0)</f>
        <v>No</v>
      </c>
      <c r="O1311" s="29">
        <f>VLOOKUP(A1311,'Hospitalisation Details'!$A$1:$T$2344,12,0)</f>
        <v>8342.91</v>
      </c>
      <c r="P1311" s="29" t="str">
        <f>VLOOKUP(A1311,'Hospitalisation Details'!$A$1:$T$2344,15,0)</f>
        <v>tier - 3</v>
      </c>
      <c r="Q1311" s="29" t="str">
        <f>VLOOKUP(A1311,'Hospitalisation Details'!$A$1:$T$2344,18,0)</f>
        <v>tier - 1</v>
      </c>
      <c r="R1311" s="29" t="str">
        <f>VLOOKUP(A1311,'Hospitalisation Details'!$A$1:$T$2344,20,0)</f>
        <v>R1016</v>
      </c>
    </row>
    <row r="1312" spans="1:18">
      <c r="A1312" t="s">
        <v>1057</v>
      </c>
      <c r="B1312" s="22" t="str">
        <f>VLOOKUP(A1312,'Customer Names'!A1312:$E$2335,4,0)</f>
        <v>Beaty</v>
      </c>
      <c r="C1312" s="25">
        <f>VLOOKUP(A1312,'Hospitalisation Details'!$A$1:$T$2344,9,0)</f>
        <v>27961</v>
      </c>
      <c r="D1312" s="26">
        <f>VLOOKUP(A1312,'Hospitalisation Details'!$A$1:$T$2344,10,0)</f>
        <v>46</v>
      </c>
      <c r="E1312" s="26">
        <f>VLOOKUP(A1312,'Hospitalisation Details'!$A$1:$T$2344,11,0)</f>
        <v>1</v>
      </c>
      <c r="F1312" s="28">
        <f>VLOOKUP(A1312,'Medical Examinations'!$A$1:$L$2336,2,0)</f>
        <v>33.44</v>
      </c>
      <c r="G1312" s="28">
        <f>VLOOKUP(A1312,'Medical Examinations'!$A$1:$L$2336,4,0)</f>
        <v>6.24</v>
      </c>
      <c r="H1312" s="30" t="str">
        <f>VLOOKUP(A1312,'Medical Examinations'!$A$1:$L$2336,3,0)</f>
        <v>Obesity</v>
      </c>
      <c r="I1312" s="30" t="str">
        <f>VLOOKUP(A1312,'Medical Examinations'!$A$1:$L$2336,5,0)</f>
        <v>Pre-diabetes</v>
      </c>
      <c r="J1312" s="27" t="str">
        <f>VLOOKUP(A1312,'Medical Examinations'!$A$1:$L$2336,6,0)</f>
        <v>yes</v>
      </c>
      <c r="K1312" s="27" t="str">
        <f>VLOOKUP(A1312,'Medical Examinations'!$A$1:$L$2336,7,0)</f>
        <v>No</v>
      </c>
      <c r="L1312" s="27">
        <f>VLOOKUP(A1312,'Medical Examinations'!$A$1:$L$2336,10,0)</f>
        <v>0</v>
      </c>
      <c r="M1312" s="27" t="str">
        <f>VLOOKUP(A1312,'Medical Examinations'!$A$1:$L$2336,12,0)</f>
        <v>No</v>
      </c>
      <c r="N1312" s="27" t="str">
        <f>VLOOKUP(A1312,'Medical Examinations'!$A$1:$L$2336,8,0)</f>
        <v>No</v>
      </c>
      <c r="O1312" s="29">
        <f>VLOOKUP(A1312,'Hospitalisation Details'!$A$1:$T$2344,12,0)</f>
        <v>8334.59</v>
      </c>
      <c r="P1312" s="29" t="str">
        <f>VLOOKUP(A1312,'Hospitalisation Details'!$A$1:$T$2344,15,0)</f>
        <v>tier - 3</v>
      </c>
      <c r="Q1312" s="29" t="str">
        <f>VLOOKUP(A1312,'Hospitalisation Details'!$A$1:$T$2344,18,0)</f>
        <v>tier - 2</v>
      </c>
      <c r="R1312" s="29" t="str">
        <f>VLOOKUP(A1312,'Hospitalisation Details'!$A$1:$T$2344,20,0)</f>
        <v>R1016</v>
      </c>
    </row>
    <row r="1313" spans="1:18">
      <c r="A1313" t="s">
        <v>1056</v>
      </c>
      <c r="B1313" s="22" t="str">
        <f>VLOOKUP(A1313,'Customer Names'!A1313:$E$2335,4,0)</f>
        <v>Hammer</v>
      </c>
      <c r="C1313" s="25">
        <f>VLOOKUP(A1313,'Hospitalisation Details'!$A$1:$T$2344,9,0)</f>
        <v>27953</v>
      </c>
      <c r="D1313" s="26">
        <f>VLOOKUP(A1313,'Hospitalisation Details'!$A$1:$T$2344,10,0)</f>
        <v>46</v>
      </c>
      <c r="E1313" s="26">
        <f>VLOOKUP(A1313,'Hospitalisation Details'!$A$1:$T$2344,11,0)</f>
        <v>1</v>
      </c>
      <c r="F1313" s="28">
        <f>VLOOKUP(A1313,'Medical Examinations'!$A$1:$L$2336,2,0)</f>
        <v>33.344999999999999</v>
      </c>
      <c r="G1313" s="28">
        <f>VLOOKUP(A1313,'Medical Examinations'!$A$1:$L$2336,4,0)</f>
        <v>5.44</v>
      </c>
      <c r="H1313" s="30" t="str">
        <f>VLOOKUP(A1313,'Medical Examinations'!$A$1:$L$2336,3,0)</f>
        <v>Obesity</v>
      </c>
      <c r="I1313" s="30" t="str">
        <f>VLOOKUP(A1313,'Medical Examinations'!$A$1:$L$2336,5,0)</f>
        <v>Normal</v>
      </c>
      <c r="J1313" s="27" t="str">
        <f>VLOOKUP(A1313,'Medical Examinations'!$A$1:$L$2336,6,0)</f>
        <v>yes</v>
      </c>
      <c r="K1313" s="27" t="str">
        <f>VLOOKUP(A1313,'Medical Examinations'!$A$1:$L$2336,7,0)</f>
        <v>No</v>
      </c>
      <c r="L1313" s="27">
        <f>VLOOKUP(A1313,'Medical Examinations'!$A$1:$L$2336,10,0)</f>
        <v>0</v>
      </c>
      <c r="M1313" s="27" t="str">
        <f>VLOOKUP(A1313,'Medical Examinations'!$A$1:$L$2336,12,0)</f>
        <v>No</v>
      </c>
      <c r="N1313" s="27" t="str">
        <f>VLOOKUP(A1313,'Medical Examinations'!$A$1:$L$2336,8,0)</f>
        <v>No</v>
      </c>
      <c r="O1313" s="29">
        <f>VLOOKUP(A1313,'Hospitalisation Details'!$A$1:$T$2344,12,0)</f>
        <v>8334.4599999999991</v>
      </c>
      <c r="P1313" s="29" t="str">
        <f>VLOOKUP(A1313,'Hospitalisation Details'!$A$1:$T$2344,15,0)</f>
        <v>tier - 3</v>
      </c>
      <c r="Q1313" s="29" t="str">
        <f>VLOOKUP(A1313,'Hospitalisation Details'!$A$1:$T$2344,18,0)</f>
        <v>tier - 2</v>
      </c>
      <c r="R1313" s="29" t="str">
        <f>VLOOKUP(A1313,'Hospitalisation Details'!$A$1:$T$2344,20,0)</f>
        <v>R1016</v>
      </c>
    </row>
    <row r="1314" spans="1:18">
      <c r="A1314" t="s">
        <v>1055</v>
      </c>
      <c r="B1314" s="22" t="str">
        <f>VLOOKUP(A1314,'Customer Names'!A1314:$E$2335,4,0)</f>
        <v>Randolph</v>
      </c>
      <c r="C1314" s="25">
        <f>VLOOKUP(A1314,'Hospitalisation Details'!$A$1:$T$2344,9,0)</f>
        <v>34142</v>
      </c>
      <c r="D1314" s="26">
        <f>VLOOKUP(A1314,'Hospitalisation Details'!$A$1:$T$2344,10,0)</f>
        <v>29</v>
      </c>
      <c r="E1314" s="26">
        <f>VLOOKUP(A1314,'Hospitalisation Details'!$A$1:$T$2344,11,0)</f>
        <v>0</v>
      </c>
      <c r="F1314" s="28">
        <f>VLOOKUP(A1314,'Medical Examinations'!$A$1:$L$2336,2,0)</f>
        <v>38.79</v>
      </c>
      <c r="G1314" s="28">
        <f>VLOOKUP(A1314,'Medical Examinations'!$A$1:$L$2336,4,0)</f>
        <v>5.08</v>
      </c>
      <c r="H1314" s="30" t="str">
        <f>VLOOKUP(A1314,'Medical Examinations'!$A$1:$L$2336,3,0)</f>
        <v>Obesity</v>
      </c>
      <c r="I1314" s="30" t="str">
        <f>VLOOKUP(A1314,'Medical Examinations'!$A$1:$L$2336,5,0)</f>
        <v>Normal</v>
      </c>
      <c r="J1314" s="27" t="str">
        <f>VLOOKUP(A1314,'Medical Examinations'!$A$1:$L$2336,6,0)</f>
        <v>No</v>
      </c>
      <c r="K1314" s="27" t="str">
        <f>VLOOKUP(A1314,'Medical Examinations'!$A$1:$L$2336,7,0)</f>
        <v>No</v>
      </c>
      <c r="L1314" s="27">
        <f>VLOOKUP(A1314,'Medical Examinations'!$A$1:$L$2336,10,0)</f>
        <v>1</v>
      </c>
      <c r="M1314" s="27" t="str">
        <f>VLOOKUP(A1314,'Medical Examinations'!$A$1:$L$2336,12,0)</f>
        <v>No</v>
      </c>
      <c r="N1314" s="27" t="str">
        <f>VLOOKUP(A1314,'Medical Examinations'!$A$1:$L$2336,8,0)</f>
        <v>Yes</v>
      </c>
      <c r="O1314" s="29">
        <f>VLOOKUP(A1314,'Hospitalisation Details'!$A$1:$T$2344,12,0)</f>
        <v>8314.65</v>
      </c>
      <c r="P1314" s="29" t="str">
        <f>VLOOKUP(A1314,'Hospitalisation Details'!$A$1:$T$2344,15,0)</f>
        <v>tier - 2</v>
      </c>
      <c r="Q1314" s="29" t="str">
        <f>VLOOKUP(A1314,'Hospitalisation Details'!$A$1:$T$2344,18,0)</f>
        <v>tier - 1</v>
      </c>
      <c r="R1314" s="29" t="str">
        <f>VLOOKUP(A1314,'Hospitalisation Details'!$A$1:$T$2344,20,0)</f>
        <v>R1012</v>
      </c>
    </row>
    <row r="1315" spans="1:18">
      <c r="A1315" t="s">
        <v>1054</v>
      </c>
      <c r="B1315" s="22" t="str">
        <f>VLOOKUP(A1315,'Customer Names'!A1315:$E$2335,4,0)</f>
        <v>Masterson</v>
      </c>
      <c r="C1315" s="25">
        <f>VLOOKUP(A1315,'Hospitalisation Details'!$A$1:$T$2344,9,0)</f>
        <v>29074</v>
      </c>
      <c r="D1315" s="26">
        <f>VLOOKUP(A1315,'Hospitalisation Details'!$A$1:$T$2344,10,0)</f>
        <v>43</v>
      </c>
      <c r="E1315" s="26">
        <f>VLOOKUP(A1315,'Hospitalisation Details'!$A$1:$T$2344,11,0)</f>
        <v>2</v>
      </c>
      <c r="F1315" s="28">
        <f>VLOOKUP(A1315,'Medical Examinations'!$A$1:$L$2336,2,0)</f>
        <v>30.684999999999999</v>
      </c>
      <c r="G1315" s="28">
        <f>VLOOKUP(A1315,'Medical Examinations'!$A$1:$L$2336,4,0)</f>
        <v>4.87</v>
      </c>
      <c r="H1315" s="30" t="str">
        <f>VLOOKUP(A1315,'Medical Examinations'!$A$1:$L$2336,3,0)</f>
        <v>Obesity</v>
      </c>
      <c r="I1315" s="30" t="str">
        <f>VLOOKUP(A1315,'Medical Examinations'!$A$1:$L$2336,5,0)</f>
        <v>Normal</v>
      </c>
      <c r="J1315" s="27" t="str">
        <f>VLOOKUP(A1315,'Medical Examinations'!$A$1:$L$2336,6,0)</f>
        <v>No</v>
      </c>
      <c r="K1315" s="27" t="str">
        <f>VLOOKUP(A1315,'Medical Examinations'!$A$1:$L$2336,7,0)</f>
        <v>No</v>
      </c>
      <c r="L1315" s="27">
        <f>VLOOKUP(A1315,'Medical Examinations'!$A$1:$L$2336,10,0)</f>
        <v>1</v>
      </c>
      <c r="M1315" s="27" t="str">
        <f>VLOOKUP(A1315,'Medical Examinations'!$A$1:$L$2336,12,0)</f>
        <v>No</v>
      </c>
      <c r="N1315" s="27" t="str">
        <f>VLOOKUP(A1315,'Medical Examinations'!$A$1:$L$2336,8,0)</f>
        <v>Yes</v>
      </c>
      <c r="O1315" s="29">
        <f>VLOOKUP(A1315,'Hospitalisation Details'!$A$1:$T$2344,12,0)</f>
        <v>8310.84</v>
      </c>
      <c r="P1315" s="29" t="str">
        <f>VLOOKUP(A1315,'Hospitalisation Details'!$A$1:$T$2344,15,0)</f>
        <v>tier - 2</v>
      </c>
      <c r="Q1315" s="29" t="str">
        <f>VLOOKUP(A1315,'Hospitalisation Details'!$A$1:$T$2344,18,0)</f>
        <v>tier - 2</v>
      </c>
      <c r="R1315" s="29" t="str">
        <f>VLOOKUP(A1315,'Hospitalisation Details'!$A$1:$T$2344,20,0)</f>
        <v>R1012</v>
      </c>
    </row>
    <row r="1316" spans="1:18">
      <c r="A1316" t="s">
        <v>1053</v>
      </c>
      <c r="B1316" s="22" t="str">
        <f>VLOOKUP(A1316,'Customer Names'!A1316:$E$2335,4,0)</f>
        <v>Friess</v>
      </c>
      <c r="C1316" s="25">
        <f>VLOOKUP(A1316,'Hospitalisation Details'!$A$1:$T$2344,9,0)</f>
        <v>28667</v>
      </c>
      <c r="D1316" s="26">
        <f>VLOOKUP(A1316,'Hospitalisation Details'!$A$1:$T$2344,10,0)</f>
        <v>44</v>
      </c>
      <c r="E1316" s="26">
        <f>VLOOKUP(A1316,'Hospitalisation Details'!$A$1:$T$2344,11,0)</f>
        <v>2</v>
      </c>
      <c r="F1316" s="28">
        <f>VLOOKUP(A1316,'Medical Examinations'!$A$1:$L$2336,2,0)</f>
        <v>22.135000000000002</v>
      </c>
      <c r="G1316" s="28">
        <f>VLOOKUP(A1316,'Medical Examinations'!$A$1:$L$2336,4,0)</f>
        <v>8.17</v>
      </c>
      <c r="H1316" s="30" t="str">
        <f>VLOOKUP(A1316,'Medical Examinations'!$A$1:$L$2336,3,0)</f>
        <v>Normal weight</v>
      </c>
      <c r="I1316" s="30" t="str">
        <f>VLOOKUP(A1316,'Medical Examinations'!$A$1:$L$2336,5,0)</f>
        <v>Diabetes</v>
      </c>
      <c r="J1316" s="27" t="str">
        <f>VLOOKUP(A1316,'Medical Examinations'!$A$1:$L$2336,6,0)</f>
        <v>No</v>
      </c>
      <c r="K1316" s="27" t="str">
        <f>VLOOKUP(A1316,'Medical Examinations'!$A$1:$L$2336,7,0)</f>
        <v>No</v>
      </c>
      <c r="L1316" s="27">
        <f>VLOOKUP(A1316,'Medical Examinations'!$A$1:$L$2336,10,0)</f>
        <v>0</v>
      </c>
      <c r="M1316" s="27" t="str">
        <f>VLOOKUP(A1316,'Medical Examinations'!$A$1:$L$2336,12,0)</f>
        <v>No</v>
      </c>
      <c r="N1316" s="27" t="str">
        <f>VLOOKUP(A1316,'Medical Examinations'!$A$1:$L$2336,8,0)</f>
        <v>No</v>
      </c>
      <c r="O1316" s="29">
        <f>VLOOKUP(A1316,'Hospitalisation Details'!$A$1:$T$2344,12,0)</f>
        <v>8302.5400000000009</v>
      </c>
      <c r="P1316" s="29" t="str">
        <f>VLOOKUP(A1316,'Hospitalisation Details'!$A$1:$T$2344,15,0)</f>
        <v>tier - 3</v>
      </c>
      <c r="Q1316" s="29" t="str">
        <f>VLOOKUP(A1316,'Hospitalisation Details'!$A$1:$T$2344,18,0)</f>
        <v>tier - 3</v>
      </c>
      <c r="R1316" s="29" t="str">
        <f>VLOOKUP(A1316,'Hospitalisation Details'!$A$1:$T$2344,20,0)</f>
        <v>R1016</v>
      </c>
    </row>
    <row r="1317" spans="1:18">
      <c r="A1317" t="s">
        <v>1052</v>
      </c>
      <c r="B1317" s="22" t="str">
        <f>VLOOKUP(A1317,'Customer Names'!A1317:$E$2335,4,0)</f>
        <v>Mantoni</v>
      </c>
      <c r="C1317" s="25">
        <f>VLOOKUP(A1317,'Hospitalisation Details'!$A$1:$T$2344,9,0)</f>
        <v>27186</v>
      </c>
      <c r="D1317" s="26">
        <f>VLOOKUP(A1317,'Hospitalisation Details'!$A$1:$T$2344,10,0)</f>
        <v>49</v>
      </c>
      <c r="E1317" s="26">
        <f>VLOOKUP(A1317,'Hospitalisation Details'!$A$1:$T$2344,11,0)</f>
        <v>0</v>
      </c>
      <c r="F1317" s="28">
        <f>VLOOKUP(A1317,'Medical Examinations'!$A$1:$L$2336,2,0)</f>
        <v>33.33</v>
      </c>
      <c r="G1317" s="28">
        <f>VLOOKUP(A1317,'Medical Examinations'!$A$1:$L$2336,4,0)</f>
        <v>7.61</v>
      </c>
      <c r="H1317" s="30" t="str">
        <f>VLOOKUP(A1317,'Medical Examinations'!$A$1:$L$2336,3,0)</f>
        <v>Obesity</v>
      </c>
      <c r="I1317" s="30" t="str">
        <f>VLOOKUP(A1317,'Medical Examinations'!$A$1:$L$2336,5,0)</f>
        <v>Diabetes</v>
      </c>
      <c r="J1317" s="27" t="str">
        <f>VLOOKUP(A1317,'Medical Examinations'!$A$1:$L$2336,6,0)</f>
        <v>No</v>
      </c>
      <c r="K1317" s="27" t="str">
        <f>VLOOKUP(A1317,'Medical Examinations'!$A$1:$L$2336,7,0)</f>
        <v>No</v>
      </c>
      <c r="L1317" s="27">
        <f>VLOOKUP(A1317,'Medical Examinations'!$A$1:$L$2336,10,0)</f>
        <v>0</v>
      </c>
      <c r="M1317" s="27" t="str">
        <f>VLOOKUP(A1317,'Medical Examinations'!$A$1:$L$2336,12,0)</f>
        <v>No</v>
      </c>
      <c r="N1317" s="27" t="str">
        <f>VLOOKUP(A1317,'Medical Examinations'!$A$1:$L$2336,8,0)</f>
        <v>No</v>
      </c>
      <c r="O1317" s="29">
        <f>VLOOKUP(A1317,'Hospitalisation Details'!$A$1:$T$2344,12,0)</f>
        <v>8283.68</v>
      </c>
      <c r="P1317" s="29" t="str">
        <f>VLOOKUP(A1317,'Hospitalisation Details'!$A$1:$T$2344,15,0)</f>
        <v>tier - 2</v>
      </c>
      <c r="Q1317" s="29" t="str">
        <f>VLOOKUP(A1317,'Hospitalisation Details'!$A$1:$T$2344,18,0)</f>
        <v>tier - 3</v>
      </c>
      <c r="R1317" s="29" t="str">
        <f>VLOOKUP(A1317,'Hospitalisation Details'!$A$1:$T$2344,20,0)</f>
        <v>R1013</v>
      </c>
    </row>
    <row r="1318" spans="1:18">
      <c r="A1318" t="s">
        <v>1051</v>
      </c>
      <c r="B1318" s="22" t="str">
        <f>VLOOKUP(A1318,'Customer Names'!A1318:$E$2335,4,0)</f>
        <v>Bodeen</v>
      </c>
      <c r="C1318" s="25">
        <f>VLOOKUP(A1318,'Hospitalisation Details'!$A$1:$T$2344,9,0)</f>
        <v>27385</v>
      </c>
      <c r="D1318" s="26">
        <f>VLOOKUP(A1318,'Hospitalisation Details'!$A$1:$T$2344,10,0)</f>
        <v>48</v>
      </c>
      <c r="E1318" s="26">
        <f>VLOOKUP(A1318,'Hospitalisation Details'!$A$1:$T$2344,11,0)</f>
        <v>0</v>
      </c>
      <c r="F1318" s="28">
        <f>VLOOKUP(A1318,'Medical Examinations'!$A$1:$L$2336,2,0)</f>
        <v>31.13</v>
      </c>
      <c r="G1318" s="28">
        <f>VLOOKUP(A1318,'Medical Examinations'!$A$1:$L$2336,4,0)</f>
        <v>10.1</v>
      </c>
      <c r="H1318" s="30" t="str">
        <f>VLOOKUP(A1318,'Medical Examinations'!$A$1:$L$2336,3,0)</f>
        <v>Obesity</v>
      </c>
      <c r="I1318" s="30" t="str">
        <f>VLOOKUP(A1318,'Medical Examinations'!$A$1:$L$2336,5,0)</f>
        <v>Diabetes</v>
      </c>
      <c r="J1318" s="27" t="str">
        <f>VLOOKUP(A1318,'Medical Examinations'!$A$1:$L$2336,6,0)</f>
        <v>No</v>
      </c>
      <c r="K1318" s="27" t="str">
        <f>VLOOKUP(A1318,'Medical Examinations'!$A$1:$L$2336,7,0)</f>
        <v>No</v>
      </c>
      <c r="L1318" s="27">
        <f>VLOOKUP(A1318,'Medical Examinations'!$A$1:$L$2336,10,0)</f>
        <v>0</v>
      </c>
      <c r="M1318" s="27" t="str">
        <f>VLOOKUP(A1318,'Medical Examinations'!$A$1:$L$2336,12,0)</f>
        <v>No</v>
      </c>
      <c r="N1318" s="27" t="str">
        <f>VLOOKUP(A1318,'Medical Examinations'!$A$1:$L$2336,8,0)</f>
        <v>No</v>
      </c>
      <c r="O1318" s="29">
        <f>VLOOKUP(A1318,'Hospitalisation Details'!$A$1:$T$2344,12,0)</f>
        <v>8280.6200000000008</v>
      </c>
      <c r="P1318" s="29" t="str">
        <f>VLOOKUP(A1318,'Hospitalisation Details'!$A$1:$T$2344,15,0)</f>
        <v>tier - 2</v>
      </c>
      <c r="Q1318" s="29" t="str">
        <f>VLOOKUP(A1318,'Hospitalisation Details'!$A$1:$T$2344,18,0)</f>
        <v>tier - 2</v>
      </c>
      <c r="R1318" s="29" t="str">
        <f>VLOOKUP(A1318,'Hospitalisation Details'!$A$1:$T$2344,20,0)</f>
        <v>R1013</v>
      </c>
    </row>
    <row r="1319" spans="1:18">
      <c r="A1319" t="s">
        <v>1050</v>
      </c>
      <c r="B1319" s="22" t="str">
        <f>VLOOKUP(A1319,'Customer Names'!A1319:$E$2335,4,0)</f>
        <v>McPherson</v>
      </c>
      <c r="C1319" s="25">
        <f>VLOOKUP(A1319,'Hospitalisation Details'!$A$1:$T$2344,9,0)</f>
        <v>27298</v>
      </c>
      <c r="D1319" s="26">
        <f>VLOOKUP(A1319,'Hospitalisation Details'!$A$1:$T$2344,10,0)</f>
        <v>48</v>
      </c>
      <c r="E1319" s="26">
        <f>VLOOKUP(A1319,'Hospitalisation Details'!$A$1:$T$2344,11,0)</f>
        <v>0</v>
      </c>
      <c r="F1319" s="28">
        <f>VLOOKUP(A1319,'Medical Examinations'!$A$1:$L$2336,2,0)</f>
        <v>28.9</v>
      </c>
      <c r="G1319" s="28">
        <f>VLOOKUP(A1319,'Medical Examinations'!$A$1:$L$2336,4,0)</f>
        <v>11.24</v>
      </c>
      <c r="H1319" s="30" t="str">
        <f>VLOOKUP(A1319,'Medical Examinations'!$A$1:$L$2336,3,0)</f>
        <v>Overweight</v>
      </c>
      <c r="I1319" s="30" t="str">
        <f>VLOOKUP(A1319,'Medical Examinations'!$A$1:$L$2336,5,0)</f>
        <v>Diabetes</v>
      </c>
      <c r="J1319" s="27" t="str">
        <f>VLOOKUP(A1319,'Medical Examinations'!$A$1:$L$2336,6,0)</f>
        <v>No</v>
      </c>
      <c r="K1319" s="27" t="str">
        <f>VLOOKUP(A1319,'Medical Examinations'!$A$1:$L$2336,7,0)</f>
        <v>No</v>
      </c>
      <c r="L1319" s="27">
        <f>VLOOKUP(A1319,'Medical Examinations'!$A$1:$L$2336,10,0)</f>
        <v>0</v>
      </c>
      <c r="M1319" s="27" t="str">
        <f>VLOOKUP(A1319,'Medical Examinations'!$A$1:$L$2336,12,0)</f>
        <v>No</v>
      </c>
      <c r="N1319" s="27" t="str">
        <f>VLOOKUP(A1319,'Medical Examinations'!$A$1:$L$2336,8,0)</f>
        <v>No</v>
      </c>
      <c r="O1319" s="29">
        <f>VLOOKUP(A1319,'Hospitalisation Details'!$A$1:$T$2344,12,0)</f>
        <v>8277.52</v>
      </c>
      <c r="P1319" s="29" t="str">
        <f>VLOOKUP(A1319,'Hospitalisation Details'!$A$1:$T$2344,15,0)</f>
        <v>tier - 2</v>
      </c>
      <c r="Q1319" s="29" t="str">
        <f>VLOOKUP(A1319,'Hospitalisation Details'!$A$1:$T$2344,18,0)</f>
        <v>tier - 2</v>
      </c>
      <c r="R1319" s="29" t="str">
        <f>VLOOKUP(A1319,'Hospitalisation Details'!$A$1:$T$2344,20,0)</f>
        <v>R1011</v>
      </c>
    </row>
    <row r="1320" spans="1:18">
      <c r="A1320" t="s">
        <v>1049</v>
      </c>
      <c r="B1320" s="22" t="str">
        <f>VLOOKUP(A1320,'Customer Names'!A1320:$E$2335,4,0)</f>
        <v>Palko</v>
      </c>
      <c r="C1320" s="25">
        <f>VLOOKUP(A1320,'Hospitalisation Details'!$A$1:$T$2344,9,0)</f>
        <v>36858</v>
      </c>
      <c r="D1320" s="26">
        <f>VLOOKUP(A1320,'Hospitalisation Details'!$A$1:$T$2344,10,0)</f>
        <v>22</v>
      </c>
      <c r="E1320" s="26">
        <f>VLOOKUP(A1320,'Hospitalisation Details'!$A$1:$T$2344,11,0)</f>
        <v>0</v>
      </c>
      <c r="F1320" s="28">
        <f>VLOOKUP(A1320,'Medical Examinations'!$A$1:$L$2336,2,0)</f>
        <v>43.31</v>
      </c>
      <c r="G1320" s="28">
        <f>VLOOKUP(A1320,'Medical Examinations'!$A$1:$L$2336,4,0)</f>
        <v>6.1</v>
      </c>
      <c r="H1320" s="30" t="str">
        <f>VLOOKUP(A1320,'Medical Examinations'!$A$1:$L$2336,3,0)</f>
        <v>Obesity</v>
      </c>
      <c r="I1320" s="30" t="str">
        <f>VLOOKUP(A1320,'Medical Examinations'!$A$1:$L$2336,5,0)</f>
        <v>Pre-diabetes</v>
      </c>
      <c r="J1320" s="27" t="str">
        <f>VLOOKUP(A1320,'Medical Examinations'!$A$1:$L$2336,6,0)</f>
        <v>yes</v>
      </c>
      <c r="K1320" s="27" t="str">
        <f>VLOOKUP(A1320,'Medical Examinations'!$A$1:$L$2336,7,0)</f>
        <v>yes</v>
      </c>
      <c r="L1320" s="27">
        <f>VLOOKUP(A1320,'Medical Examinations'!$A$1:$L$2336,10,0)</f>
        <v>1</v>
      </c>
      <c r="M1320" s="27" t="str">
        <f>VLOOKUP(A1320,'Medical Examinations'!$A$1:$L$2336,12,0)</f>
        <v>No</v>
      </c>
      <c r="N1320" s="27" t="str">
        <f>VLOOKUP(A1320,'Medical Examinations'!$A$1:$L$2336,8,0)</f>
        <v>No</v>
      </c>
      <c r="O1320" s="29">
        <f>VLOOKUP(A1320,'Hospitalisation Details'!$A$1:$T$2344,12,0)</f>
        <v>8271.4599999999991</v>
      </c>
      <c r="P1320" s="29" t="str">
        <f>VLOOKUP(A1320,'Hospitalisation Details'!$A$1:$T$2344,15,0)</f>
        <v>tier - 2</v>
      </c>
      <c r="Q1320" s="29" t="str">
        <f>VLOOKUP(A1320,'Hospitalisation Details'!$A$1:$T$2344,18,0)</f>
        <v>tier - 1</v>
      </c>
      <c r="R1320" s="29" t="str">
        <f>VLOOKUP(A1320,'Hospitalisation Details'!$A$1:$T$2344,20,0)</f>
        <v>R1023</v>
      </c>
    </row>
    <row r="1321" spans="1:18">
      <c r="A1321" t="s">
        <v>1048</v>
      </c>
      <c r="B1321" s="22" t="str">
        <f>VLOOKUP(A1321,'Customer Names'!A1321:$E$2335,4,0)</f>
        <v>Breathitt</v>
      </c>
      <c r="C1321" s="25">
        <f>VLOOKUP(A1321,'Hospitalisation Details'!$A$1:$T$2344,9,0)</f>
        <v>27246</v>
      </c>
      <c r="D1321" s="26">
        <f>VLOOKUP(A1321,'Hospitalisation Details'!$A$1:$T$2344,10,0)</f>
        <v>48</v>
      </c>
      <c r="E1321" s="26">
        <f>VLOOKUP(A1321,'Hospitalisation Details'!$A$1:$T$2344,11,0)</f>
        <v>0</v>
      </c>
      <c r="F1321" s="28">
        <f>VLOOKUP(A1321,'Medical Examinations'!$A$1:$L$2336,2,0)</f>
        <v>22.8</v>
      </c>
      <c r="G1321" s="28">
        <f>VLOOKUP(A1321,'Medical Examinations'!$A$1:$L$2336,4,0)</f>
        <v>6.98</v>
      </c>
      <c r="H1321" s="30" t="str">
        <f>VLOOKUP(A1321,'Medical Examinations'!$A$1:$L$2336,3,0)</f>
        <v>Normal weight</v>
      </c>
      <c r="I1321" s="30" t="str">
        <f>VLOOKUP(A1321,'Medical Examinations'!$A$1:$L$2336,5,0)</f>
        <v>Diabetes</v>
      </c>
      <c r="J1321" s="27" t="str">
        <f>VLOOKUP(A1321,'Medical Examinations'!$A$1:$L$2336,6,0)</f>
        <v>No</v>
      </c>
      <c r="K1321" s="27" t="str">
        <f>VLOOKUP(A1321,'Medical Examinations'!$A$1:$L$2336,7,0)</f>
        <v>No</v>
      </c>
      <c r="L1321" s="27">
        <f>VLOOKUP(A1321,'Medical Examinations'!$A$1:$L$2336,10,0)</f>
        <v>0</v>
      </c>
      <c r="M1321" s="27" t="str">
        <f>VLOOKUP(A1321,'Medical Examinations'!$A$1:$L$2336,12,0)</f>
        <v>No</v>
      </c>
      <c r="N1321" s="27" t="str">
        <f>VLOOKUP(A1321,'Medical Examinations'!$A$1:$L$2336,8,0)</f>
        <v>No</v>
      </c>
      <c r="O1321" s="29">
        <f>VLOOKUP(A1321,'Hospitalisation Details'!$A$1:$T$2344,12,0)</f>
        <v>8269.0400000000009</v>
      </c>
      <c r="P1321" s="29" t="str">
        <f>VLOOKUP(A1321,'Hospitalisation Details'!$A$1:$T$2344,15,0)</f>
        <v>tier - 2</v>
      </c>
      <c r="Q1321" s="29" t="str">
        <f>VLOOKUP(A1321,'Hospitalisation Details'!$A$1:$T$2344,18,0)</f>
        <v>tier - 1</v>
      </c>
      <c r="R1321" s="29" t="str">
        <f>VLOOKUP(A1321,'Hospitalisation Details'!$A$1:$T$2344,20,0)</f>
        <v>R1011</v>
      </c>
    </row>
    <row r="1322" spans="1:18">
      <c r="A1322" t="s">
        <v>1047</v>
      </c>
      <c r="B1322" s="22" t="str">
        <f>VLOOKUP(A1322,'Customer Names'!A1322:$E$2335,4,0)</f>
        <v>Evora</v>
      </c>
      <c r="C1322" s="25">
        <f>VLOOKUP(A1322,'Hospitalisation Details'!$A$1:$T$2344,9,0)</f>
        <v>23625</v>
      </c>
      <c r="D1322" s="26">
        <f>VLOOKUP(A1322,'Hospitalisation Details'!$A$1:$T$2344,10,0)</f>
        <v>58</v>
      </c>
      <c r="E1322" s="26">
        <f>VLOOKUP(A1322,'Hospitalisation Details'!$A$1:$T$2344,11,0)</f>
        <v>0</v>
      </c>
      <c r="F1322" s="28">
        <f>VLOOKUP(A1322,'Medical Examinations'!$A$1:$L$2336,2,0)</f>
        <v>19.09</v>
      </c>
      <c r="G1322" s="28">
        <f>VLOOKUP(A1322,'Medical Examinations'!$A$1:$L$2336,4,0)</f>
        <v>4</v>
      </c>
      <c r="H1322" s="30" t="str">
        <f>VLOOKUP(A1322,'Medical Examinations'!$A$1:$L$2336,3,0)</f>
        <v>Normal weight</v>
      </c>
      <c r="I1322" s="30" t="str">
        <f>VLOOKUP(A1322,'Medical Examinations'!$A$1:$L$2336,5,0)</f>
        <v>Normal</v>
      </c>
      <c r="J1322" s="27" t="str">
        <f>VLOOKUP(A1322,'Medical Examinations'!$A$1:$L$2336,6,0)</f>
        <v>yes</v>
      </c>
      <c r="K1322" s="27" t="str">
        <f>VLOOKUP(A1322,'Medical Examinations'!$A$1:$L$2336,7,0)</f>
        <v>No</v>
      </c>
      <c r="L1322" s="27">
        <f>VLOOKUP(A1322,'Medical Examinations'!$A$1:$L$2336,10,0)</f>
        <v>1</v>
      </c>
      <c r="M1322" s="27" t="str">
        <f>VLOOKUP(A1322,'Medical Examinations'!$A$1:$L$2336,12,0)</f>
        <v>No</v>
      </c>
      <c r="N1322" s="27" t="str">
        <f>VLOOKUP(A1322,'Medical Examinations'!$A$1:$L$2336,8,0)</f>
        <v>No</v>
      </c>
      <c r="O1322" s="29">
        <f>VLOOKUP(A1322,'Hospitalisation Details'!$A$1:$T$2344,12,0)</f>
        <v>8268</v>
      </c>
      <c r="P1322" s="29" t="str">
        <f>VLOOKUP(A1322,'Hospitalisation Details'!$A$1:$T$2344,15,0)</f>
        <v>tier - 3</v>
      </c>
      <c r="Q1322" s="29" t="str">
        <f>VLOOKUP(A1322,'Hospitalisation Details'!$A$1:$T$2344,18,0)</f>
        <v>tier - 3</v>
      </c>
      <c r="R1322" s="29" t="str">
        <f>VLOOKUP(A1322,'Hospitalisation Details'!$A$1:$T$2344,20,0)</f>
        <v>R1013</v>
      </c>
    </row>
    <row r="1323" spans="1:18">
      <c r="A1323" t="s">
        <v>1046</v>
      </c>
      <c r="B1323" s="22" t="str">
        <f>VLOOKUP(A1323,'Customer Names'!A1323:$E$2335,4,0)</f>
        <v>Fischer</v>
      </c>
      <c r="C1323" s="25">
        <f>VLOOKUP(A1323,'Hospitalisation Details'!$A$1:$T$2344,9,0)</f>
        <v>30221</v>
      </c>
      <c r="D1323" s="26">
        <f>VLOOKUP(A1323,'Hospitalisation Details'!$A$1:$T$2344,10,0)</f>
        <v>40</v>
      </c>
      <c r="E1323" s="26">
        <f>VLOOKUP(A1323,'Hospitalisation Details'!$A$1:$T$2344,11,0)</f>
        <v>3</v>
      </c>
      <c r="F1323" s="28">
        <f>VLOOKUP(A1323,'Medical Examinations'!$A$1:$L$2336,2,0)</f>
        <v>23.37</v>
      </c>
      <c r="G1323" s="28">
        <f>VLOOKUP(A1323,'Medical Examinations'!$A$1:$L$2336,4,0)</f>
        <v>4.2300000000000004</v>
      </c>
      <c r="H1323" s="30" t="str">
        <f>VLOOKUP(A1323,'Medical Examinations'!$A$1:$L$2336,3,0)</f>
        <v>Normal weight</v>
      </c>
      <c r="I1323" s="30" t="str">
        <f>VLOOKUP(A1323,'Medical Examinations'!$A$1:$L$2336,5,0)</f>
        <v>Normal</v>
      </c>
      <c r="J1323" s="27" t="str">
        <f>VLOOKUP(A1323,'Medical Examinations'!$A$1:$L$2336,6,0)</f>
        <v>No</v>
      </c>
      <c r="K1323" s="27" t="str">
        <f>VLOOKUP(A1323,'Medical Examinations'!$A$1:$L$2336,7,0)</f>
        <v>No</v>
      </c>
      <c r="L1323" s="27">
        <f>VLOOKUP(A1323,'Medical Examinations'!$A$1:$L$2336,10,0)</f>
        <v>0</v>
      </c>
      <c r="M1323" s="27" t="str">
        <f>VLOOKUP(A1323,'Medical Examinations'!$A$1:$L$2336,12,0)</f>
        <v>No</v>
      </c>
      <c r="N1323" s="27" t="str">
        <f>VLOOKUP(A1323,'Medical Examinations'!$A$1:$L$2336,8,0)</f>
        <v>No</v>
      </c>
      <c r="O1323" s="29">
        <f>VLOOKUP(A1323,'Hospitalisation Details'!$A$1:$T$2344,12,0)</f>
        <v>8252.2800000000007</v>
      </c>
      <c r="P1323" s="29" t="str">
        <f>VLOOKUP(A1323,'Hospitalisation Details'!$A$1:$T$2344,15,0)</f>
        <v>tier - 2</v>
      </c>
      <c r="Q1323" s="29" t="str">
        <f>VLOOKUP(A1323,'Hospitalisation Details'!$A$1:$T$2344,18,0)</f>
        <v>tier - 2</v>
      </c>
      <c r="R1323" s="29" t="str">
        <f>VLOOKUP(A1323,'Hospitalisation Details'!$A$1:$T$2344,20,0)</f>
        <v>R1024</v>
      </c>
    </row>
    <row r="1324" spans="1:18">
      <c r="A1324" t="s">
        <v>1045</v>
      </c>
      <c r="B1324" s="22" t="str">
        <f>VLOOKUP(A1324,'Customer Names'!A1324:$E$2335,4,0)</f>
        <v>Deba</v>
      </c>
      <c r="C1324" s="25">
        <f>VLOOKUP(A1324,'Hospitalisation Details'!$A$1:$T$2344,9,0)</f>
        <v>28005</v>
      </c>
      <c r="D1324" s="26">
        <f>VLOOKUP(A1324,'Hospitalisation Details'!$A$1:$T$2344,10,0)</f>
        <v>46</v>
      </c>
      <c r="E1324" s="26">
        <f>VLOOKUP(A1324,'Hospitalisation Details'!$A$1:$T$2344,11,0)</f>
        <v>1</v>
      </c>
      <c r="F1324" s="28">
        <f>VLOOKUP(A1324,'Medical Examinations'!$A$1:$L$2336,2,0)</f>
        <v>33.44</v>
      </c>
      <c r="G1324" s="28">
        <f>VLOOKUP(A1324,'Medical Examinations'!$A$1:$L$2336,4,0)</f>
        <v>4.72</v>
      </c>
      <c r="H1324" s="30" t="str">
        <f>VLOOKUP(A1324,'Medical Examinations'!$A$1:$L$2336,3,0)</f>
        <v>Obesity</v>
      </c>
      <c r="I1324" s="30" t="str">
        <f>VLOOKUP(A1324,'Medical Examinations'!$A$1:$L$2336,5,0)</f>
        <v>Normal</v>
      </c>
      <c r="J1324" s="27" t="str">
        <f>VLOOKUP(A1324,'Medical Examinations'!$A$1:$L$2336,6,0)</f>
        <v>yes</v>
      </c>
      <c r="K1324" s="27" t="str">
        <f>VLOOKUP(A1324,'Medical Examinations'!$A$1:$L$2336,7,0)</f>
        <v>No</v>
      </c>
      <c r="L1324" s="27">
        <f>VLOOKUP(A1324,'Medical Examinations'!$A$1:$L$2336,10,0)</f>
        <v>0</v>
      </c>
      <c r="M1324" s="27" t="str">
        <f>VLOOKUP(A1324,'Medical Examinations'!$A$1:$L$2336,12,0)</f>
        <v>No</v>
      </c>
      <c r="N1324" s="27" t="str">
        <f>VLOOKUP(A1324,'Medical Examinations'!$A$1:$L$2336,8,0)</f>
        <v>No</v>
      </c>
      <c r="O1324" s="29">
        <f>VLOOKUP(A1324,'Hospitalisation Details'!$A$1:$T$2344,12,0)</f>
        <v>8240.59</v>
      </c>
      <c r="P1324" s="29" t="str">
        <f>VLOOKUP(A1324,'Hospitalisation Details'!$A$1:$T$2344,15,0)</f>
        <v>tier - 2</v>
      </c>
      <c r="Q1324" s="29" t="str">
        <f>VLOOKUP(A1324,'Hospitalisation Details'!$A$1:$T$2344,18,0)</f>
        <v>tier - 2</v>
      </c>
      <c r="R1324" s="29" t="str">
        <f>VLOOKUP(A1324,'Hospitalisation Details'!$A$1:$T$2344,20,0)</f>
        <v>R1013</v>
      </c>
    </row>
    <row r="1325" spans="1:18">
      <c r="A1325" t="s">
        <v>1044</v>
      </c>
      <c r="B1325" s="22" t="str">
        <f>VLOOKUP(A1325,'Customer Names'!A1325:$E$2335,4,0)</f>
        <v>Leloup</v>
      </c>
      <c r="C1325" s="25">
        <f>VLOOKUP(A1325,'Hospitalisation Details'!$A$1:$T$2344,9,0)</f>
        <v>27941</v>
      </c>
      <c r="D1325" s="26">
        <f>VLOOKUP(A1325,'Hospitalisation Details'!$A$1:$T$2344,10,0)</f>
        <v>46</v>
      </c>
      <c r="E1325" s="26">
        <f>VLOOKUP(A1325,'Hospitalisation Details'!$A$1:$T$2344,11,0)</f>
        <v>1</v>
      </c>
      <c r="F1325" s="28">
        <f>VLOOKUP(A1325,'Medical Examinations'!$A$1:$L$2336,2,0)</f>
        <v>28.05</v>
      </c>
      <c r="G1325" s="28">
        <f>VLOOKUP(A1325,'Medical Examinations'!$A$1:$L$2336,4,0)</f>
        <v>5.63</v>
      </c>
      <c r="H1325" s="30" t="str">
        <f>VLOOKUP(A1325,'Medical Examinations'!$A$1:$L$2336,3,0)</f>
        <v>Overweight</v>
      </c>
      <c r="I1325" s="30" t="str">
        <f>VLOOKUP(A1325,'Medical Examinations'!$A$1:$L$2336,5,0)</f>
        <v>Normal</v>
      </c>
      <c r="J1325" s="27" t="str">
        <f>VLOOKUP(A1325,'Medical Examinations'!$A$1:$L$2336,6,0)</f>
        <v>yes</v>
      </c>
      <c r="K1325" s="27" t="str">
        <f>VLOOKUP(A1325,'Medical Examinations'!$A$1:$L$2336,7,0)</f>
        <v>No</v>
      </c>
      <c r="L1325" s="27">
        <f>VLOOKUP(A1325,'Medical Examinations'!$A$1:$L$2336,10,0)</f>
        <v>0</v>
      </c>
      <c r="M1325" s="27" t="str">
        <f>VLOOKUP(A1325,'Medical Examinations'!$A$1:$L$2336,12,0)</f>
        <v>No</v>
      </c>
      <c r="N1325" s="27" t="str">
        <f>VLOOKUP(A1325,'Medical Examinations'!$A$1:$L$2336,8,0)</f>
        <v>No</v>
      </c>
      <c r="O1325" s="29">
        <f>VLOOKUP(A1325,'Hospitalisation Details'!$A$1:$T$2344,12,0)</f>
        <v>8233.1</v>
      </c>
      <c r="P1325" s="29" t="str">
        <f>VLOOKUP(A1325,'Hospitalisation Details'!$A$1:$T$2344,15,0)</f>
        <v>tier - 2</v>
      </c>
      <c r="Q1325" s="29" t="str">
        <f>VLOOKUP(A1325,'Hospitalisation Details'!$A$1:$T$2344,18,0)</f>
        <v>tier - 2</v>
      </c>
      <c r="R1325" s="29" t="str">
        <f>VLOOKUP(A1325,'Hospitalisation Details'!$A$1:$T$2344,20,0)</f>
        <v>R1013</v>
      </c>
    </row>
    <row r="1326" spans="1:18">
      <c r="A1326" t="s">
        <v>1043</v>
      </c>
      <c r="B1326" s="22" t="str">
        <f>VLOOKUP(A1326,'Customer Names'!A1326:$E$2335,4,0)</f>
        <v>Labare</v>
      </c>
      <c r="C1326" s="25">
        <f>VLOOKUP(A1326,'Hospitalisation Details'!$A$1:$T$2344,9,0)</f>
        <v>28006</v>
      </c>
      <c r="D1326" s="26">
        <f>VLOOKUP(A1326,'Hospitalisation Details'!$A$1:$T$2344,10,0)</f>
        <v>46</v>
      </c>
      <c r="E1326" s="26">
        <f>VLOOKUP(A1326,'Hospitalisation Details'!$A$1:$T$2344,11,0)</f>
        <v>1</v>
      </c>
      <c r="F1326" s="28">
        <f>VLOOKUP(A1326,'Medical Examinations'!$A$1:$L$2336,2,0)</f>
        <v>27.72</v>
      </c>
      <c r="G1326" s="28">
        <f>VLOOKUP(A1326,'Medical Examinations'!$A$1:$L$2336,4,0)</f>
        <v>5.83</v>
      </c>
      <c r="H1326" s="30" t="str">
        <f>VLOOKUP(A1326,'Medical Examinations'!$A$1:$L$2336,3,0)</f>
        <v>Overweight</v>
      </c>
      <c r="I1326" s="30" t="str">
        <f>VLOOKUP(A1326,'Medical Examinations'!$A$1:$L$2336,5,0)</f>
        <v>Pre-diabetes</v>
      </c>
      <c r="J1326" s="27" t="str">
        <f>VLOOKUP(A1326,'Medical Examinations'!$A$1:$L$2336,6,0)</f>
        <v>yes</v>
      </c>
      <c r="K1326" s="27" t="str">
        <f>VLOOKUP(A1326,'Medical Examinations'!$A$1:$L$2336,7,0)</f>
        <v>No</v>
      </c>
      <c r="L1326" s="27">
        <f>VLOOKUP(A1326,'Medical Examinations'!$A$1:$L$2336,10,0)</f>
        <v>0</v>
      </c>
      <c r="M1326" s="27" t="str">
        <f>VLOOKUP(A1326,'Medical Examinations'!$A$1:$L$2336,12,0)</f>
        <v>No</v>
      </c>
      <c r="N1326" s="27" t="str">
        <f>VLOOKUP(A1326,'Medical Examinations'!$A$1:$L$2336,8,0)</f>
        <v>No</v>
      </c>
      <c r="O1326" s="29">
        <f>VLOOKUP(A1326,'Hospitalisation Details'!$A$1:$T$2344,12,0)</f>
        <v>8232.64</v>
      </c>
      <c r="P1326" s="29" t="str">
        <f>VLOOKUP(A1326,'Hospitalisation Details'!$A$1:$T$2344,15,0)</f>
        <v>tier - 2</v>
      </c>
      <c r="Q1326" s="29" t="str">
        <f>VLOOKUP(A1326,'Hospitalisation Details'!$A$1:$T$2344,18,0)</f>
        <v>tier - 3</v>
      </c>
      <c r="R1326" s="29" t="str">
        <f>VLOOKUP(A1326,'Hospitalisation Details'!$A$1:$T$2344,20,0)</f>
        <v>R1013</v>
      </c>
    </row>
    <row r="1327" spans="1:18">
      <c r="A1327" t="s">
        <v>1042</v>
      </c>
      <c r="B1327" s="22" t="str">
        <f>VLOOKUP(A1327,'Customer Names'!A1327:$E$2335,4,0)</f>
        <v>Arouca</v>
      </c>
      <c r="C1327" s="25">
        <f>VLOOKUP(A1327,'Hospitalisation Details'!$A$1:$T$2344,9,0)</f>
        <v>28671</v>
      </c>
      <c r="D1327" s="26">
        <f>VLOOKUP(A1327,'Hospitalisation Details'!$A$1:$T$2344,10,0)</f>
        <v>44</v>
      </c>
      <c r="E1327" s="26">
        <f>VLOOKUP(A1327,'Hospitalisation Details'!$A$1:$T$2344,11,0)</f>
        <v>2</v>
      </c>
      <c r="F1327" s="28">
        <f>VLOOKUP(A1327,'Medical Examinations'!$A$1:$L$2336,2,0)</f>
        <v>29.81</v>
      </c>
      <c r="G1327" s="28">
        <f>VLOOKUP(A1327,'Medical Examinations'!$A$1:$L$2336,4,0)</f>
        <v>9.23</v>
      </c>
      <c r="H1327" s="30" t="str">
        <f>VLOOKUP(A1327,'Medical Examinations'!$A$1:$L$2336,3,0)</f>
        <v>Overweight</v>
      </c>
      <c r="I1327" s="30" t="str">
        <f>VLOOKUP(A1327,'Medical Examinations'!$A$1:$L$2336,5,0)</f>
        <v>Diabetes</v>
      </c>
      <c r="J1327" s="27" t="str">
        <f>VLOOKUP(A1327,'Medical Examinations'!$A$1:$L$2336,6,0)</f>
        <v>No</v>
      </c>
      <c r="K1327" s="27" t="str">
        <f>VLOOKUP(A1327,'Medical Examinations'!$A$1:$L$2336,7,0)</f>
        <v>No</v>
      </c>
      <c r="L1327" s="27">
        <f>VLOOKUP(A1327,'Medical Examinations'!$A$1:$L$2336,10,0)</f>
        <v>0</v>
      </c>
      <c r="M1327" s="27" t="str">
        <f>VLOOKUP(A1327,'Medical Examinations'!$A$1:$L$2336,12,0)</f>
        <v>No</v>
      </c>
      <c r="N1327" s="27" t="str">
        <f>VLOOKUP(A1327,'Medical Examinations'!$A$1:$L$2336,8,0)</f>
        <v>No</v>
      </c>
      <c r="O1327" s="29">
        <f>VLOOKUP(A1327,'Hospitalisation Details'!$A$1:$T$2344,12,0)</f>
        <v>8219.2000000000007</v>
      </c>
      <c r="P1327" s="29" t="str">
        <f>VLOOKUP(A1327,'Hospitalisation Details'!$A$1:$T$2344,15,0)</f>
        <v>tier - 2</v>
      </c>
      <c r="Q1327" s="29" t="str">
        <f>VLOOKUP(A1327,'Hospitalisation Details'!$A$1:$T$2344,18,0)</f>
        <v>tier - 2</v>
      </c>
      <c r="R1327" s="29" t="str">
        <f>VLOOKUP(A1327,'Hospitalisation Details'!$A$1:$T$2344,20,0)</f>
        <v>R1013</v>
      </c>
    </row>
    <row r="1328" spans="1:18">
      <c r="A1328" t="s">
        <v>1041</v>
      </c>
      <c r="B1328" s="22" t="str">
        <f>VLOOKUP(A1328,'Customer Names'!A1328:$E$2335,4,0)</f>
        <v>Reese</v>
      </c>
      <c r="C1328" s="25">
        <f>VLOOKUP(A1328,'Hospitalisation Details'!$A$1:$T$2344,9,0)</f>
        <v>28787</v>
      </c>
      <c r="D1328" s="26">
        <f>VLOOKUP(A1328,'Hospitalisation Details'!$A$1:$T$2344,10,0)</f>
        <v>44</v>
      </c>
      <c r="E1328" s="26">
        <f>VLOOKUP(A1328,'Hospitalisation Details'!$A$1:$T$2344,11,0)</f>
        <v>2</v>
      </c>
      <c r="F1328" s="28">
        <f>VLOOKUP(A1328,'Medical Examinations'!$A$1:$L$2336,2,0)</f>
        <v>23.98</v>
      </c>
      <c r="G1328" s="28">
        <f>VLOOKUP(A1328,'Medical Examinations'!$A$1:$L$2336,4,0)</f>
        <v>9.89</v>
      </c>
      <c r="H1328" s="30" t="str">
        <f>VLOOKUP(A1328,'Medical Examinations'!$A$1:$L$2336,3,0)</f>
        <v>Normal weight</v>
      </c>
      <c r="I1328" s="30" t="str">
        <f>VLOOKUP(A1328,'Medical Examinations'!$A$1:$L$2336,5,0)</f>
        <v>Diabetes</v>
      </c>
      <c r="J1328" s="27" t="str">
        <f>VLOOKUP(A1328,'Medical Examinations'!$A$1:$L$2336,6,0)</f>
        <v>No</v>
      </c>
      <c r="K1328" s="27" t="str">
        <f>VLOOKUP(A1328,'Medical Examinations'!$A$1:$L$2336,7,0)</f>
        <v>No</v>
      </c>
      <c r="L1328" s="27">
        <f>VLOOKUP(A1328,'Medical Examinations'!$A$1:$L$2336,10,0)</f>
        <v>0</v>
      </c>
      <c r="M1328" s="27" t="str">
        <f>VLOOKUP(A1328,'Medical Examinations'!$A$1:$L$2336,12,0)</f>
        <v>No</v>
      </c>
      <c r="N1328" s="27" t="str">
        <f>VLOOKUP(A1328,'Medical Examinations'!$A$1:$L$2336,8,0)</f>
        <v>No</v>
      </c>
      <c r="O1328" s="29">
        <f>VLOOKUP(A1328,'Hospitalisation Details'!$A$1:$T$2344,12,0)</f>
        <v>8211.1</v>
      </c>
      <c r="P1328" s="29" t="str">
        <f>VLOOKUP(A1328,'Hospitalisation Details'!$A$1:$T$2344,15,0)</f>
        <v>tier - 2</v>
      </c>
      <c r="Q1328" s="29" t="str">
        <f>VLOOKUP(A1328,'Hospitalisation Details'!$A$1:$T$2344,18,0)</f>
        <v>tier - 3</v>
      </c>
      <c r="R1328" s="29" t="str">
        <f>VLOOKUP(A1328,'Hospitalisation Details'!$A$1:$T$2344,20,0)</f>
        <v>R1013</v>
      </c>
    </row>
    <row r="1329" spans="1:18">
      <c r="A1329" t="s">
        <v>1040</v>
      </c>
      <c r="B1329" s="22" t="str">
        <f>VLOOKUP(A1329,'Customer Names'!A1329:$E$2335,4,0)</f>
        <v>McCloskey</v>
      </c>
      <c r="C1329" s="25">
        <f>VLOOKUP(A1329,'Hospitalisation Details'!$A$1:$T$2344,9,0)</f>
        <v>22973</v>
      </c>
      <c r="D1329" s="26">
        <f>VLOOKUP(A1329,'Hospitalisation Details'!$A$1:$T$2344,10,0)</f>
        <v>60</v>
      </c>
      <c r="E1329" s="26">
        <f>VLOOKUP(A1329,'Hospitalisation Details'!$A$1:$T$2344,11,0)</f>
        <v>0</v>
      </c>
      <c r="F1329" s="28">
        <f>VLOOKUP(A1329,'Medical Examinations'!$A$1:$L$2336,2,0)</f>
        <v>17.34</v>
      </c>
      <c r="G1329" s="28">
        <f>VLOOKUP(A1329,'Medical Examinations'!$A$1:$L$2336,4,0)</f>
        <v>12</v>
      </c>
      <c r="H1329" s="30" t="str">
        <f>VLOOKUP(A1329,'Medical Examinations'!$A$1:$L$2336,3,0)</f>
        <v>Underweight</v>
      </c>
      <c r="I1329" s="30" t="str">
        <f>VLOOKUP(A1329,'Medical Examinations'!$A$1:$L$2336,5,0)</f>
        <v>Diabetes</v>
      </c>
      <c r="J1329" s="27" t="str">
        <f>VLOOKUP(A1329,'Medical Examinations'!$A$1:$L$2336,6,0)</f>
        <v>No</v>
      </c>
      <c r="K1329" s="27" t="str">
        <f>VLOOKUP(A1329,'Medical Examinations'!$A$1:$L$2336,7,0)</f>
        <v>No</v>
      </c>
      <c r="L1329" s="27">
        <f>VLOOKUP(A1329,'Medical Examinations'!$A$1:$L$2336,10,0)</f>
        <v>0</v>
      </c>
      <c r="M1329" s="27" t="str">
        <f>VLOOKUP(A1329,'Medical Examinations'!$A$1:$L$2336,12,0)</f>
        <v>No</v>
      </c>
      <c r="N1329" s="27" t="str">
        <f>VLOOKUP(A1329,'Medical Examinations'!$A$1:$L$2336,8,0)</f>
        <v>No</v>
      </c>
      <c r="O1329" s="29">
        <f>VLOOKUP(A1329,'Hospitalisation Details'!$A$1:$T$2344,12,0)</f>
        <v>8188.12</v>
      </c>
      <c r="P1329" s="29" t="str">
        <f>VLOOKUP(A1329,'Hospitalisation Details'!$A$1:$T$2344,15,0)</f>
        <v>tier - 3</v>
      </c>
      <c r="Q1329" s="29" t="str">
        <f>VLOOKUP(A1329,'Hospitalisation Details'!$A$1:$T$2344,18,0)</f>
        <v>tier - 3</v>
      </c>
      <c r="R1329" s="29" t="str">
        <f>VLOOKUP(A1329,'Hospitalisation Details'!$A$1:$T$2344,20,0)</f>
        <v>R1013</v>
      </c>
    </row>
    <row r="1330" spans="1:18">
      <c r="A1330" t="s">
        <v>1039</v>
      </c>
      <c r="B1330" s="22" t="str">
        <f>VLOOKUP(A1330,'Customer Names'!A1330:$E$2335,4,0)</f>
        <v>Tedsen</v>
      </c>
      <c r="C1330" s="25">
        <f>VLOOKUP(A1330,'Hospitalisation Details'!$A$1:$T$2344,9,0)</f>
        <v>35724</v>
      </c>
      <c r="D1330" s="26">
        <f>VLOOKUP(A1330,'Hospitalisation Details'!$A$1:$T$2344,10,0)</f>
        <v>25</v>
      </c>
      <c r="E1330" s="26">
        <f>VLOOKUP(A1330,'Hospitalisation Details'!$A$1:$T$2344,11,0)</f>
        <v>0</v>
      </c>
      <c r="F1330" s="28">
        <f>VLOOKUP(A1330,'Medical Examinations'!$A$1:$L$2336,2,0)</f>
        <v>40.39</v>
      </c>
      <c r="G1330" s="28">
        <f>VLOOKUP(A1330,'Medical Examinations'!$A$1:$L$2336,4,0)</f>
        <v>4.24</v>
      </c>
      <c r="H1330" s="30" t="str">
        <f>VLOOKUP(A1330,'Medical Examinations'!$A$1:$L$2336,3,0)</f>
        <v>Obesity</v>
      </c>
      <c r="I1330" s="30" t="str">
        <f>VLOOKUP(A1330,'Medical Examinations'!$A$1:$L$2336,5,0)</f>
        <v>Normal</v>
      </c>
      <c r="J1330" s="27" t="str">
        <f>VLOOKUP(A1330,'Medical Examinations'!$A$1:$L$2336,6,0)</f>
        <v>yes</v>
      </c>
      <c r="K1330" s="27" t="str">
        <f>VLOOKUP(A1330,'Medical Examinations'!$A$1:$L$2336,7,0)</f>
        <v>No</v>
      </c>
      <c r="L1330" s="27">
        <f>VLOOKUP(A1330,'Medical Examinations'!$A$1:$L$2336,10,0)</f>
        <v>1</v>
      </c>
      <c r="M1330" s="27" t="str">
        <f>VLOOKUP(A1330,'Medical Examinations'!$A$1:$L$2336,12,0)</f>
        <v>No</v>
      </c>
      <c r="N1330" s="27" t="str">
        <f>VLOOKUP(A1330,'Medical Examinations'!$A$1:$L$2336,8,0)</f>
        <v>Yes</v>
      </c>
      <c r="O1330" s="29">
        <f>VLOOKUP(A1330,'Hospitalisation Details'!$A$1:$T$2344,12,0)</f>
        <v>8182.89</v>
      </c>
      <c r="P1330" s="29" t="str">
        <f>VLOOKUP(A1330,'Hospitalisation Details'!$A$1:$T$2344,15,0)</f>
        <v>tier - 2</v>
      </c>
      <c r="Q1330" s="29" t="str">
        <f>VLOOKUP(A1330,'Hospitalisation Details'!$A$1:$T$2344,18,0)</f>
        <v>tier - 1</v>
      </c>
      <c r="R1330" s="29" t="str">
        <f>VLOOKUP(A1330,'Hospitalisation Details'!$A$1:$T$2344,20,0)</f>
        <v>R1026</v>
      </c>
    </row>
    <row r="1331" spans="1:18">
      <c r="A1331" t="s">
        <v>1038</v>
      </c>
      <c r="B1331" s="22" t="str">
        <f>VLOOKUP(A1331,'Customer Names'!A1331:$E$2335,4,0)</f>
        <v>Koehlinger</v>
      </c>
      <c r="C1331" s="25">
        <f>VLOOKUP(A1331,'Hospitalisation Details'!$A$1:$T$2344,9,0)</f>
        <v>30475</v>
      </c>
      <c r="D1331" s="26">
        <f>VLOOKUP(A1331,'Hospitalisation Details'!$A$1:$T$2344,10,0)</f>
        <v>40</v>
      </c>
      <c r="E1331" s="26">
        <f>VLOOKUP(A1331,'Hospitalisation Details'!$A$1:$T$2344,11,0)</f>
        <v>3</v>
      </c>
      <c r="F1331" s="28">
        <f>VLOOKUP(A1331,'Medical Examinations'!$A$1:$L$2336,2,0)</f>
        <v>25.96</v>
      </c>
      <c r="G1331" s="28">
        <f>VLOOKUP(A1331,'Medical Examinations'!$A$1:$L$2336,4,0)</f>
        <v>4.68</v>
      </c>
      <c r="H1331" s="30" t="str">
        <f>VLOOKUP(A1331,'Medical Examinations'!$A$1:$L$2336,3,0)</f>
        <v>Overweight</v>
      </c>
      <c r="I1331" s="30" t="str">
        <f>VLOOKUP(A1331,'Medical Examinations'!$A$1:$L$2336,5,0)</f>
        <v>Normal</v>
      </c>
      <c r="J1331" s="27" t="str">
        <f>VLOOKUP(A1331,'Medical Examinations'!$A$1:$L$2336,6,0)</f>
        <v>yes</v>
      </c>
      <c r="K1331" s="27" t="str">
        <f>VLOOKUP(A1331,'Medical Examinations'!$A$1:$L$2336,7,0)</f>
        <v>No</v>
      </c>
      <c r="L1331" s="27">
        <f>VLOOKUP(A1331,'Medical Examinations'!$A$1:$L$2336,10,0)</f>
        <v>1</v>
      </c>
      <c r="M1331" s="27" t="str">
        <f>VLOOKUP(A1331,'Medical Examinations'!$A$1:$L$2336,12,0)</f>
        <v>No</v>
      </c>
      <c r="N1331" s="27" t="str">
        <f>VLOOKUP(A1331,'Medical Examinations'!$A$1:$L$2336,8,0)</f>
        <v>Yes</v>
      </c>
      <c r="O1331" s="29">
        <f>VLOOKUP(A1331,'Hospitalisation Details'!$A$1:$T$2344,12,0)</f>
        <v>8179.51</v>
      </c>
      <c r="P1331" s="29" t="str">
        <f>VLOOKUP(A1331,'Hospitalisation Details'!$A$1:$T$2344,15,0)</f>
        <v>tier - 2</v>
      </c>
      <c r="Q1331" s="29" t="str">
        <f>VLOOKUP(A1331,'Hospitalisation Details'!$A$1:$T$2344,18,0)</f>
        <v>tier - 2</v>
      </c>
      <c r="R1331" s="29" t="str">
        <f>VLOOKUP(A1331,'Hospitalisation Details'!$A$1:$T$2344,20,0)</f>
        <v>R1020</v>
      </c>
    </row>
    <row r="1332" spans="1:18">
      <c r="A1332" t="s">
        <v>1037</v>
      </c>
      <c r="B1332" s="22" t="str">
        <f>VLOOKUP(A1332,'Customer Names'!A1332:$E$2335,4,0)</f>
        <v>Pielechaty</v>
      </c>
      <c r="C1332" s="25">
        <f>VLOOKUP(A1332,'Hospitalisation Details'!$A$1:$T$2344,9,0)</f>
        <v>23320</v>
      </c>
      <c r="D1332" s="26">
        <f>VLOOKUP(A1332,'Hospitalisation Details'!$A$1:$T$2344,10,0)</f>
        <v>59</v>
      </c>
      <c r="E1332" s="26">
        <f>VLOOKUP(A1332,'Hospitalisation Details'!$A$1:$T$2344,11,0)</f>
        <v>0</v>
      </c>
      <c r="F1332" s="28">
        <f>VLOOKUP(A1332,'Medical Examinations'!$A$1:$L$2336,2,0)</f>
        <v>17.68</v>
      </c>
      <c r="G1332" s="28">
        <f>VLOOKUP(A1332,'Medical Examinations'!$A$1:$L$2336,4,0)</f>
        <v>8.57</v>
      </c>
      <c r="H1332" s="30" t="str">
        <f>VLOOKUP(A1332,'Medical Examinations'!$A$1:$L$2336,3,0)</f>
        <v>Underweight</v>
      </c>
      <c r="I1332" s="30" t="str">
        <f>VLOOKUP(A1332,'Medical Examinations'!$A$1:$L$2336,5,0)</f>
        <v>Diabetes</v>
      </c>
      <c r="J1332" s="27" t="str">
        <f>VLOOKUP(A1332,'Medical Examinations'!$A$1:$L$2336,6,0)</f>
        <v>yes</v>
      </c>
      <c r="K1332" s="27" t="str">
        <f>VLOOKUP(A1332,'Medical Examinations'!$A$1:$L$2336,7,0)</f>
        <v>No</v>
      </c>
      <c r="L1332" s="27">
        <f>VLOOKUP(A1332,'Medical Examinations'!$A$1:$L$2336,10,0)</f>
        <v>1</v>
      </c>
      <c r="M1332" s="27" t="str">
        <f>VLOOKUP(A1332,'Medical Examinations'!$A$1:$L$2336,12,0)</f>
        <v>No</v>
      </c>
      <c r="N1332" s="27" t="str">
        <f>VLOOKUP(A1332,'Medical Examinations'!$A$1:$L$2336,8,0)</f>
        <v>Yes</v>
      </c>
      <c r="O1332" s="29">
        <f>VLOOKUP(A1332,'Hospitalisation Details'!$A$1:$T$2344,12,0)</f>
        <v>8177.9</v>
      </c>
      <c r="P1332" s="29" t="str">
        <f>VLOOKUP(A1332,'Hospitalisation Details'!$A$1:$T$2344,15,0)</f>
        <v>tier - 3</v>
      </c>
      <c r="Q1332" s="29" t="str">
        <f>VLOOKUP(A1332,'Hospitalisation Details'!$A$1:$T$2344,18,0)</f>
        <v>tier - 1</v>
      </c>
      <c r="R1332" s="29" t="str">
        <f>VLOOKUP(A1332,'Hospitalisation Details'!$A$1:$T$2344,20,0)</f>
        <v>R1013</v>
      </c>
    </row>
    <row r="1333" spans="1:18">
      <c r="A1333" t="s">
        <v>1036</v>
      </c>
      <c r="B1333" s="22" t="str">
        <f>VLOOKUP(A1333,'Customer Names'!A1333:$E$2335,4,0)</f>
        <v>Korhonen</v>
      </c>
      <c r="C1333" s="25">
        <f>VLOOKUP(A1333,'Hospitalisation Details'!$A$1:$T$2344,9,0)</f>
        <v>30130</v>
      </c>
      <c r="D1333" s="26">
        <f>VLOOKUP(A1333,'Hospitalisation Details'!$A$1:$T$2344,10,0)</f>
        <v>40</v>
      </c>
      <c r="E1333" s="26">
        <f>VLOOKUP(A1333,'Hospitalisation Details'!$A$1:$T$2344,11,0)</f>
        <v>4</v>
      </c>
      <c r="F1333" s="28">
        <f>VLOOKUP(A1333,'Medical Examinations'!$A$1:$L$2336,2,0)</f>
        <v>30.875</v>
      </c>
      <c r="G1333" s="28">
        <f>VLOOKUP(A1333,'Medical Examinations'!$A$1:$L$2336,4,0)</f>
        <v>4.0999999999999996</v>
      </c>
      <c r="H1333" s="30" t="str">
        <f>VLOOKUP(A1333,'Medical Examinations'!$A$1:$L$2336,3,0)</f>
        <v>Obesity</v>
      </c>
      <c r="I1333" s="30" t="str">
        <f>VLOOKUP(A1333,'Medical Examinations'!$A$1:$L$2336,5,0)</f>
        <v>Normal</v>
      </c>
      <c r="J1333" s="27" t="str">
        <f>VLOOKUP(A1333,'Medical Examinations'!$A$1:$L$2336,6,0)</f>
        <v>No</v>
      </c>
      <c r="K1333" s="27" t="str">
        <f>VLOOKUP(A1333,'Medical Examinations'!$A$1:$L$2336,7,0)</f>
        <v>No</v>
      </c>
      <c r="L1333" s="27">
        <f>VLOOKUP(A1333,'Medical Examinations'!$A$1:$L$2336,10,0)</f>
        <v>0</v>
      </c>
      <c r="M1333" s="27" t="str">
        <f>VLOOKUP(A1333,'Medical Examinations'!$A$1:$L$2336,12,0)</f>
        <v>No</v>
      </c>
      <c r="N1333" s="27" t="str">
        <f>VLOOKUP(A1333,'Medical Examinations'!$A$1:$L$2336,8,0)</f>
        <v>No</v>
      </c>
      <c r="O1333" s="29">
        <f>VLOOKUP(A1333,'Hospitalisation Details'!$A$1:$T$2344,12,0)</f>
        <v>8162.72</v>
      </c>
      <c r="P1333" s="29" t="str">
        <f>VLOOKUP(A1333,'Hospitalisation Details'!$A$1:$T$2344,15,0)</f>
        <v>tier - 3</v>
      </c>
      <c r="Q1333" s="29" t="str">
        <f>VLOOKUP(A1333,'Hospitalisation Details'!$A$1:$T$2344,18,0)</f>
        <v>tier - 3</v>
      </c>
      <c r="R1333" s="29" t="str">
        <f>VLOOKUP(A1333,'Hospitalisation Details'!$A$1:$T$2344,20,0)</f>
        <v>R1012</v>
      </c>
    </row>
    <row r="1334" spans="1:18">
      <c r="A1334" t="s">
        <v>1035</v>
      </c>
      <c r="B1334" s="22" t="str">
        <f>VLOOKUP(A1334,'Customer Names'!A1334:$E$2335,4,0)</f>
        <v>Kehr</v>
      </c>
      <c r="C1334" s="25">
        <f>VLOOKUP(A1334,'Hospitalisation Details'!$A$1:$T$2344,9,0)</f>
        <v>33045</v>
      </c>
      <c r="D1334" s="26">
        <f>VLOOKUP(A1334,'Hospitalisation Details'!$A$1:$T$2344,10,0)</f>
        <v>32</v>
      </c>
      <c r="E1334" s="26">
        <f>VLOOKUP(A1334,'Hospitalisation Details'!$A$1:$T$2344,11,0)</f>
        <v>3</v>
      </c>
      <c r="F1334" s="28">
        <f>VLOOKUP(A1334,'Medical Examinations'!$A$1:$L$2336,2,0)</f>
        <v>30.81</v>
      </c>
      <c r="G1334" s="28">
        <f>VLOOKUP(A1334,'Medical Examinations'!$A$1:$L$2336,4,0)</f>
        <v>4.49</v>
      </c>
      <c r="H1334" s="30" t="str">
        <f>VLOOKUP(A1334,'Medical Examinations'!$A$1:$L$2336,3,0)</f>
        <v>Obesity</v>
      </c>
      <c r="I1334" s="30" t="str">
        <f>VLOOKUP(A1334,'Medical Examinations'!$A$1:$L$2336,5,0)</f>
        <v>Normal</v>
      </c>
      <c r="J1334" s="27" t="str">
        <f>VLOOKUP(A1334,'Medical Examinations'!$A$1:$L$2336,6,0)</f>
        <v>No</v>
      </c>
      <c r="K1334" s="27" t="str">
        <f>VLOOKUP(A1334,'Medical Examinations'!$A$1:$L$2336,7,0)</f>
        <v>No</v>
      </c>
      <c r="L1334" s="27">
        <f>VLOOKUP(A1334,'Medical Examinations'!$A$1:$L$2336,10,0)</f>
        <v>0</v>
      </c>
      <c r="M1334" s="27" t="str">
        <f>VLOOKUP(A1334,'Medical Examinations'!$A$1:$L$2336,12,0)</f>
        <v>No</v>
      </c>
      <c r="N1334" s="27" t="str">
        <f>VLOOKUP(A1334,'Medical Examinations'!$A$1:$L$2336,8,0)</f>
        <v>No</v>
      </c>
      <c r="O1334" s="29">
        <f>VLOOKUP(A1334,'Hospitalisation Details'!$A$1:$T$2344,12,0)</f>
        <v>8157.92</v>
      </c>
      <c r="P1334" s="29" t="str">
        <f>VLOOKUP(A1334,'Hospitalisation Details'!$A$1:$T$2344,15,0)</f>
        <v>tier - 2</v>
      </c>
      <c r="Q1334" s="29" t="str">
        <f>VLOOKUP(A1334,'Hospitalisation Details'!$A$1:$T$2344,18,0)</f>
        <v>tier - 3</v>
      </c>
      <c r="R1334" s="29" t="str">
        <f>VLOOKUP(A1334,'Hospitalisation Details'!$A$1:$T$2344,20,0)</f>
        <v>R1025</v>
      </c>
    </row>
    <row r="1335" spans="1:18">
      <c r="A1335" t="s">
        <v>1034</v>
      </c>
      <c r="B1335" s="22" t="str">
        <f>VLOOKUP(A1335,'Customer Names'!A1335:$E$2335,4,0)</f>
        <v>Montagna</v>
      </c>
      <c r="C1335" s="25">
        <f>VLOOKUP(A1335,'Hospitalisation Details'!$A$1:$T$2344,9,0)</f>
        <v>26910</v>
      </c>
      <c r="D1335" s="26">
        <f>VLOOKUP(A1335,'Hospitalisation Details'!$A$1:$T$2344,10,0)</f>
        <v>49</v>
      </c>
      <c r="E1335" s="26">
        <f>VLOOKUP(A1335,'Hospitalisation Details'!$A$1:$T$2344,11,0)</f>
        <v>0</v>
      </c>
      <c r="F1335" s="28">
        <f>VLOOKUP(A1335,'Medical Examinations'!$A$1:$L$2336,2,0)</f>
        <v>36.85</v>
      </c>
      <c r="G1335" s="28">
        <f>VLOOKUP(A1335,'Medical Examinations'!$A$1:$L$2336,4,0)</f>
        <v>8.8000000000000007</v>
      </c>
      <c r="H1335" s="30" t="str">
        <f>VLOOKUP(A1335,'Medical Examinations'!$A$1:$L$2336,3,0)</f>
        <v>Obesity</v>
      </c>
      <c r="I1335" s="30" t="str">
        <f>VLOOKUP(A1335,'Medical Examinations'!$A$1:$L$2336,5,0)</f>
        <v>Diabetes</v>
      </c>
      <c r="J1335" s="27" t="str">
        <f>VLOOKUP(A1335,'Medical Examinations'!$A$1:$L$2336,6,0)</f>
        <v>No</v>
      </c>
      <c r="K1335" s="27" t="str">
        <f>VLOOKUP(A1335,'Medical Examinations'!$A$1:$L$2336,7,0)</f>
        <v>No</v>
      </c>
      <c r="L1335" s="27">
        <f>VLOOKUP(A1335,'Medical Examinations'!$A$1:$L$2336,10,0)</f>
        <v>2</v>
      </c>
      <c r="M1335" s="27" t="str">
        <f>VLOOKUP(A1335,'Medical Examinations'!$A$1:$L$2336,12,0)</f>
        <v>No</v>
      </c>
      <c r="N1335" s="27" t="str">
        <f>VLOOKUP(A1335,'Medical Examinations'!$A$1:$L$2336,8,0)</f>
        <v>No</v>
      </c>
      <c r="O1335" s="29">
        <f>VLOOKUP(A1335,'Hospitalisation Details'!$A$1:$T$2344,12,0)</f>
        <v>8125.78</v>
      </c>
      <c r="P1335" s="29" t="str">
        <f>VLOOKUP(A1335,'Hospitalisation Details'!$A$1:$T$2344,15,0)</f>
        <v>tier - 2</v>
      </c>
      <c r="Q1335" s="29" t="str">
        <f>VLOOKUP(A1335,'Hospitalisation Details'!$A$1:$T$2344,18,0)</f>
        <v>tier - 2</v>
      </c>
      <c r="R1335" s="29" t="str">
        <f>VLOOKUP(A1335,'Hospitalisation Details'!$A$1:$T$2344,20,0)</f>
        <v>R1013</v>
      </c>
    </row>
    <row r="1336" spans="1:18">
      <c r="A1336" t="s">
        <v>1033</v>
      </c>
      <c r="B1336" s="22" t="str">
        <f>VLOOKUP(A1336,'Customer Names'!A1336:$E$2335,4,0)</f>
        <v>M√ºller</v>
      </c>
      <c r="C1336" s="25">
        <f>VLOOKUP(A1336,'Hospitalisation Details'!$A$1:$T$2344,9,0)</f>
        <v>26906</v>
      </c>
      <c r="D1336" s="26">
        <f>VLOOKUP(A1336,'Hospitalisation Details'!$A$1:$T$2344,10,0)</f>
        <v>49</v>
      </c>
      <c r="E1336" s="26">
        <f>VLOOKUP(A1336,'Hospitalisation Details'!$A$1:$T$2344,11,0)</f>
        <v>0</v>
      </c>
      <c r="F1336" s="28">
        <f>VLOOKUP(A1336,'Medical Examinations'!$A$1:$L$2336,2,0)</f>
        <v>35.86</v>
      </c>
      <c r="G1336" s="28">
        <f>VLOOKUP(A1336,'Medical Examinations'!$A$1:$L$2336,4,0)</f>
        <v>7.93</v>
      </c>
      <c r="H1336" s="30" t="str">
        <f>VLOOKUP(A1336,'Medical Examinations'!$A$1:$L$2336,3,0)</f>
        <v>Obesity</v>
      </c>
      <c r="I1336" s="30" t="str">
        <f>VLOOKUP(A1336,'Medical Examinations'!$A$1:$L$2336,5,0)</f>
        <v>Diabetes</v>
      </c>
      <c r="J1336" s="27" t="str">
        <f>VLOOKUP(A1336,'Medical Examinations'!$A$1:$L$2336,6,0)</f>
        <v>No</v>
      </c>
      <c r="K1336" s="27" t="str">
        <f>VLOOKUP(A1336,'Medical Examinations'!$A$1:$L$2336,7,0)</f>
        <v>No</v>
      </c>
      <c r="L1336" s="27">
        <f>VLOOKUP(A1336,'Medical Examinations'!$A$1:$L$2336,10,0)</f>
        <v>2</v>
      </c>
      <c r="M1336" s="27" t="str">
        <f>VLOOKUP(A1336,'Medical Examinations'!$A$1:$L$2336,12,0)</f>
        <v>No</v>
      </c>
      <c r="N1336" s="27" t="str">
        <f>VLOOKUP(A1336,'Medical Examinations'!$A$1:$L$2336,8,0)</f>
        <v>No</v>
      </c>
      <c r="O1336" s="29">
        <f>VLOOKUP(A1336,'Hospitalisation Details'!$A$1:$T$2344,12,0)</f>
        <v>8124.41</v>
      </c>
      <c r="P1336" s="29" t="str">
        <f>VLOOKUP(A1336,'Hospitalisation Details'!$A$1:$T$2344,15,0)</f>
        <v>tier - 3</v>
      </c>
      <c r="Q1336" s="29" t="str">
        <f>VLOOKUP(A1336,'Hospitalisation Details'!$A$1:$T$2344,18,0)</f>
        <v>tier - 1</v>
      </c>
      <c r="R1336" s="29" t="str">
        <f>VLOOKUP(A1336,'Hospitalisation Details'!$A$1:$T$2344,20,0)</f>
        <v>R1013</v>
      </c>
    </row>
    <row r="1337" spans="1:18">
      <c r="A1337" t="s">
        <v>1032</v>
      </c>
      <c r="B1337" s="22" t="str">
        <f>VLOOKUP(A1337,'Customer Names'!A1337:$E$2335,4,0)</f>
        <v>Baker</v>
      </c>
      <c r="C1337" s="25">
        <f>VLOOKUP(A1337,'Hospitalisation Details'!$A$1:$T$2344,9,0)</f>
        <v>27014</v>
      </c>
      <c r="D1337" s="26">
        <f>VLOOKUP(A1337,'Hospitalisation Details'!$A$1:$T$2344,10,0)</f>
        <v>49</v>
      </c>
      <c r="E1337" s="26">
        <f>VLOOKUP(A1337,'Hospitalisation Details'!$A$1:$T$2344,11,0)</f>
        <v>0</v>
      </c>
      <c r="F1337" s="28">
        <f>VLOOKUP(A1337,'Medical Examinations'!$A$1:$L$2336,2,0)</f>
        <v>30.3</v>
      </c>
      <c r="G1337" s="28">
        <f>VLOOKUP(A1337,'Medical Examinations'!$A$1:$L$2336,4,0)</f>
        <v>9.4499999999999993</v>
      </c>
      <c r="H1337" s="30" t="str">
        <f>VLOOKUP(A1337,'Medical Examinations'!$A$1:$L$2336,3,0)</f>
        <v>Obesity</v>
      </c>
      <c r="I1337" s="30" t="str">
        <f>VLOOKUP(A1337,'Medical Examinations'!$A$1:$L$2336,5,0)</f>
        <v>Diabetes</v>
      </c>
      <c r="J1337" s="27" t="str">
        <f>VLOOKUP(A1337,'Medical Examinations'!$A$1:$L$2336,6,0)</f>
        <v>No</v>
      </c>
      <c r="K1337" s="27" t="str">
        <f>VLOOKUP(A1337,'Medical Examinations'!$A$1:$L$2336,7,0)</f>
        <v>No</v>
      </c>
      <c r="L1337" s="27">
        <f>VLOOKUP(A1337,'Medical Examinations'!$A$1:$L$2336,10,0)</f>
        <v>2</v>
      </c>
      <c r="M1337" s="27" t="str">
        <f>VLOOKUP(A1337,'Medical Examinations'!$A$1:$L$2336,12,0)</f>
        <v>No</v>
      </c>
      <c r="N1337" s="27" t="str">
        <f>VLOOKUP(A1337,'Medical Examinations'!$A$1:$L$2336,8,0)</f>
        <v>No</v>
      </c>
      <c r="O1337" s="29">
        <f>VLOOKUP(A1337,'Hospitalisation Details'!$A$1:$T$2344,12,0)</f>
        <v>8116.68</v>
      </c>
      <c r="P1337" s="29" t="str">
        <f>VLOOKUP(A1337,'Hospitalisation Details'!$A$1:$T$2344,15,0)</f>
        <v>tier - 3</v>
      </c>
      <c r="Q1337" s="29" t="str">
        <f>VLOOKUP(A1337,'Hospitalisation Details'!$A$1:$T$2344,18,0)</f>
        <v>tier - 1</v>
      </c>
      <c r="R1337" s="29" t="str">
        <f>VLOOKUP(A1337,'Hospitalisation Details'!$A$1:$T$2344,20,0)</f>
        <v>R1011</v>
      </c>
    </row>
    <row r="1338" spans="1:18">
      <c r="A1338" t="s">
        <v>1031</v>
      </c>
      <c r="B1338" s="22" t="str">
        <f>VLOOKUP(A1338,'Customer Names'!A1338:$E$2335,4,0)</f>
        <v>Sidebottom</v>
      </c>
      <c r="C1338" s="25">
        <f>VLOOKUP(A1338,'Hospitalisation Details'!$A$1:$T$2344,9,0)</f>
        <v>28734</v>
      </c>
      <c r="D1338" s="26">
        <f>VLOOKUP(A1338,'Hospitalisation Details'!$A$1:$T$2344,10,0)</f>
        <v>44</v>
      </c>
      <c r="E1338" s="26">
        <f>VLOOKUP(A1338,'Hospitalisation Details'!$A$1:$T$2344,11,0)</f>
        <v>2</v>
      </c>
      <c r="F1338" s="28">
        <f>VLOOKUP(A1338,'Medical Examinations'!$A$1:$L$2336,2,0)</f>
        <v>32.015000000000001</v>
      </c>
      <c r="G1338" s="28">
        <f>VLOOKUP(A1338,'Medical Examinations'!$A$1:$L$2336,4,0)</f>
        <v>7.67</v>
      </c>
      <c r="H1338" s="30" t="str">
        <f>VLOOKUP(A1338,'Medical Examinations'!$A$1:$L$2336,3,0)</f>
        <v>Obesity</v>
      </c>
      <c r="I1338" s="30" t="str">
        <f>VLOOKUP(A1338,'Medical Examinations'!$A$1:$L$2336,5,0)</f>
        <v>Diabetes</v>
      </c>
      <c r="J1338" s="27" t="str">
        <f>VLOOKUP(A1338,'Medical Examinations'!$A$1:$L$2336,6,0)</f>
        <v>No</v>
      </c>
      <c r="K1338" s="27" t="str">
        <f>VLOOKUP(A1338,'Medical Examinations'!$A$1:$L$2336,7,0)</f>
        <v>No</v>
      </c>
      <c r="L1338" s="27">
        <f>VLOOKUP(A1338,'Medical Examinations'!$A$1:$L$2336,10,0)</f>
        <v>0</v>
      </c>
      <c r="M1338" s="27" t="str">
        <f>VLOOKUP(A1338,'Medical Examinations'!$A$1:$L$2336,12,0)</f>
        <v>No</v>
      </c>
      <c r="N1338" s="27" t="str">
        <f>VLOOKUP(A1338,'Medical Examinations'!$A$1:$L$2336,8,0)</f>
        <v>No</v>
      </c>
      <c r="O1338" s="29">
        <f>VLOOKUP(A1338,'Hospitalisation Details'!$A$1:$T$2344,12,0)</f>
        <v>8116.27</v>
      </c>
      <c r="P1338" s="29" t="str">
        <f>VLOOKUP(A1338,'Hospitalisation Details'!$A$1:$T$2344,15,0)</f>
        <v>tier - 3</v>
      </c>
      <c r="Q1338" s="29" t="str">
        <f>VLOOKUP(A1338,'Hospitalisation Details'!$A$1:$T$2344,18,0)</f>
        <v>tier - 1</v>
      </c>
      <c r="R1338" s="29" t="str">
        <f>VLOOKUP(A1338,'Hospitalisation Details'!$A$1:$T$2344,20,0)</f>
        <v>R1012</v>
      </c>
    </row>
    <row r="1339" spans="1:18">
      <c r="A1339" t="s">
        <v>1030</v>
      </c>
      <c r="B1339" s="22" t="str">
        <f>VLOOKUP(A1339,'Customer Names'!A1339:$E$2335,4,0)</f>
        <v>Johnson</v>
      </c>
      <c r="C1339" s="25">
        <f>VLOOKUP(A1339,'Hospitalisation Details'!$A$1:$T$2344,9,0)</f>
        <v>26948</v>
      </c>
      <c r="D1339" s="26">
        <f>VLOOKUP(A1339,'Hospitalisation Details'!$A$1:$T$2344,10,0)</f>
        <v>49</v>
      </c>
      <c r="E1339" s="26">
        <f>VLOOKUP(A1339,'Hospitalisation Details'!$A$1:$T$2344,11,0)</f>
        <v>0</v>
      </c>
      <c r="F1339" s="28">
        <f>VLOOKUP(A1339,'Medical Examinations'!$A$1:$L$2336,2,0)</f>
        <v>25.06</v>
      </c>
      <c r="G1339" s="28">
        <f>VLOOKUP(A1339,'Medical Examinations'!$A$1:$L$2336,4,0)</f>
        <v>10.53</v>
      </c>
      <c r="H1339" s="30" t="str">
        <f>VLOOKUP(A1339,'Medical Examinations'!$A$1:$L$2336,3,0)</f>
        <v>Overweight</v>
      </c>
      <c r="I1339" s="30" t="str">
        <f>VLOOKUP(A1339,'Medical Examinations'!$A$1:$L$2336,5,0)</f>
        <v>Diabetes</v>
      </c>
      <c r="J1339" s="27" t="str">
        <f>VLOOKUP(A1339,'Medical Examinations'!$A$1:$L$2336,6,0)</f>
        <v>No</v>
      </c>
      <c r="K1339" s="27" t="str">
        <f>VLOOKUP(A1339,'Medical Examinations'!$A$1:$L$2336,7,0)</f>
        <v>No</v>
      </c>
      <c r="L1339" s="27">
        <f>VLOOKUP(A1339,'Medical Examinations'!$A$1:$L$2336,10,0)</f>
        <v>2</v>
      </c>
      <c r="M1339" s="27" t="str">
        <f>VLOOKUP(A1339,'Medical Examinations'!$A$1:$L$2336,12,0)</f>
        <v>No</v>
      </c>
      <c r="N1339" s="27" t="str">
        <f>VLOOKUP(A1339,'Medical Examinations'!$A$1:$L$2336,8,0)</f>
        <v>No</v>
      </c>
      <c r="O1339" s="29">
        <f>VLOOKUP(A1339,'Hospitalisation Details'!$A$1:$T$2344,12,0)</f>
        <v>8112.59</v>
      </c>
      <c r="P1339" s="29" t="str">
        <f>VLOOKUP(A1339,'Hospitalisation Details'!$A$1:$T$2344,15,0)</f>
        <v>tier - 2</v>
      </c>
      <c r="Q1339" s="29" t="str">
        <f>VLOOKUP(A1339,'Hospitalisation Details'!$A$1:$T$2344,18,0)</f>
        <v>tier - 2</v>
      </c>
      <c r="R1339" s="29" t="str">
        <f>VLOOKUP(A1339,'Hospitalisation Details'!$A$1:$T$2344,20,0)</f>
        <v>R1013</v>
      </c>
    </row>
    <row r="1340" spans="1:18">
      <c r="A1340" t="s">
        <v>1029</v>
      </c>
      <c r="B1340" s="22" t="str">
        <f>VLOOKUP(A1340,'Customer Names'!A1340:$E$2335,4,0)</f>
        <v>Morris</v>
      </c>
      <c r="C1340" s="25">
        <f>VLOOKUP(A1340,'Hospitalisation Details'!$A$1:$T$2344,9,0)</f>
        <v>24633</v>
      </c>
      <c r="D1340" s="26">
        <f>VLOOKUP(A1340,'Hospitalisation Details'!$A$1:$T$2344,10,0)</f>
        <v>55</v>
      </c>
      <c r="E1340" s="26">
        <f>VLOOKUP(A1340,'Hospitalisation Details'!$A$1:$T$2344,11,0)</f>
        <v>0</v>
      </c>
      <c r="F1340" s="28">
        <f>VLOOKUP(A1340,'Medical Examinations'!$A$1:$L$2336,2,0)</f>
        <v>18.829999999999998</v>
      </c>
      <c r="G1340" s="28">
        <f>VLOOKUP(A1340,'Medical Examinations'!$A$1:$L$2336,4,0)</f>
        <v>10.08</v>
      </c>
      <c r="H1340" s="30" t="str">
        <f>VLOOKUP(A1340,'Medical Examinations'!$A$1:$L$2336,3,0)</f>
        <v>Normal weight</v>
      </c>
      <c r="I1340" s="30" t="str">
        <f>VLOOKUP(A1340,'Medical Examinations'!$A$1:$L$2336,5,0)</f>
        <v>Diabetes</v>
      </c>
      <c r="J1340" s="27" t="str">
        <f>VLOOKUP(A1340,'Medical Examinations'!$A$1:$L$2336,6,0)</f>
        <v>yes</v>
      </c>
      <c r="K1340" s="27" t="str">
        <f>VLOOKUP(A1340,'Medical Examinations'!$A$1:$L$2336,7,0)</f>
        <v>No</v>
      </c>
      <c r="L1340" s="27">
        <f>VLOOKUP(A1340,'Medical Examinations'!$A$1:$L$2336,10,0)</f>
        <v>0</v>
      </c>
      <c r="M1340" s="27" t="str">
        <f>VLOOKUP(A1340,'Medical Examinations'!$A$1:$L$2336,12,0)</f>
        <v>No</v>
      </c>
      <c r="N1340" s="27" t="str">
        <f>VLOOKUP(A1340,'Medical Examinations'!$A$1:$L$2336,8,0)</f>
        <v>No</v>
      </c>
      <c r="O1340" s="29">
        <f>VLOOKUP(A1340,'Hospitalisation Details'!$A$1:$T$2344,12,0)</f>
        <v>8091.3</v>
      </c>
      <c r="P1340" s="29" t="str">
        <f>VLOOKUP(A1340,'Hospitalisation Details'!$A$1:$T$2344,15,0)</f>
        <v>tier - 3</v>
      </c>
      <c r="Q1340" s="29" t="str">
        <f>VLOOKUP(A1340,'Hospitalisation Details'!$A$1:$T$2344,18,0)</f>
        <v>tier - 1</v>
      </c>
      <c r="R1340" s="29" t="str">
        <f>VLOOKUP(A1340,'Hospitalisation Details'!$A$1:$T$2344,20,0)</f>
        <v>R1012</v>
      </c>
    </row>
    <row r="1341" spans="1:18">
      <c r="A1341" t="s">
        <v>1028</v>
      </c>
      <c r="B1341" s="22" t="str">
        <f>VLOOKUP(A1341,'Customer Names'!A1341:$E$2335,4,0)</f>
        <v>Chaisson</v>
      </c>
      <c r="C1341" s="25">
        <f>VLOOKUP(A1341,'Hospitalisation Details'!$A$1:$T$2344,9,0)</f>
        <v>27749</v>
      </c>
      <c r="D1341" s="26">
        <f>VLOOKUP(A1341,'Hospitalisation Details'!$A$1:$T$2344,10,0)</f>
        <v>47</v>
      </c>
      <c r="E1341" s="26">
        <f>VLOOKUP(A1341,'Hospitalisation Details'!$A$1:$T$2344,11,0)</f>
        <v>1</v>
      </c>
      <c r="F1341" s="28">
        <f>VLOOKUP(A1341,'Medical Examinations'!$A$1:$L$2336,2,0)</f>
        <v>47.52</v>
      </c>
      <c r="G1341" s="28">
        <f>VLOOKUP(A1341,'Medical Examinations'!$A$1:$L$2336,4,0)</f>
        <v>11.39</v>
      </c>
      <c r="H1341" s="30" t="str">
        <f>VLOOKUP(A1341,'Medical Examinations'!$A$1:$L$2336,3,0)</f>
        <v>Obesity</v>
      </c>
      <c r="I1341" s="30" t="str">
        <f>VLOOKUP(A1341,'Medical Examinations'!$A$1:$L$2336,5,0)</f>
        <v>Diabetes</v>
      </c>
      <c r="J1341" s="27" t="str">
        <f>VLOOKUP(A1341,'Medical Examinations'!$A$1:$L$2336,6,0)</f>
        <v>yes</v>
      </c>
      <c r="K1341" s="27" t="str">
        <f>VLOOKUP(A1341,'Medical Examinations'!$A$1:$L$2336,7,0)</f>
        <v>No</v>
      </c>
      <c r="L1341" s="27">
        <f>VLOOKUP(A1341,'Medical Examinations'!$A$1:$L$2336,10,0)</f>
        <v>1</v>
      </c>
      <c r="M1341" s="27" t="str">
        <f>VLOOKUP(A1341,'Medical Examinations'!$A$1:$L$2336,12,0)</f>
        <v>No</v>
      </c>
      <c r="N1341" s="27" t="str">
        <f>VLOOKUP(A1341,'Medical Examinations'!$A$1:$L$2336,8,0)</f>
        <v>No</v>
      </c>
      <c r="O1341" s="29">
        <f>VLOOKUP(A1341,'Hospitalisation Details'!$A$1:$T$2344,12,0)</f>
        <v>8083.92</v>
      </c>
      <c r="P1341" s="29" t="str">
        <f>VLOOKUP(A1341,'Hospitalisation Details'!$A$1:$T$2344,15,0)</f>
        <v>tier - 3</v>
      </c>
      <c r="Q1341" s="29" t="str">
        <f>VLOOKUP(A1341,'Hospitalisation Details'!$A$1:$T$2344,18,0)</f>
        <v>tier - 3</v>
      </c>
      <c r="R1341" s="29" t="str">
        <f>VLOOKUP(A1341,'Hospitalisation Details'!$A$1:$T$2344,20,0)</f>
        <v>R1013</v>
      </c>
    </row>
    <row r="1342" spans="1:18">
      <c r="A1342" t="s">
        <v>1027</v>
      </c>
      <c r="B1342" s="22" t="str">
        <f>VLOOKUP(A1342,'Customer Names'!A1342:$E$2335,4,0)</f>
        <v>Pigott</v>
      </c>
      <c r="C1342" s="25">
        <f>VLOOKUP(A1342,'Hospitalisation Details'!$A$1:$T$2344,9,0)</f>
        <v>34619</v>
      </c>
      <c r="D1342" s="26">
        <f>VLOOKUP(A1342,'Hospitalisation Details'!$A$1:$T$2344,10,0)</f>
        <v>28</v>
      </c>
      <c r="E1342" s="26">
        <f>VLOOKUP(A1342,'Hospitalisation Details'!$A$1:$T$2344,11,0)</f>
        <v>0</v>
      </c>
      <c r="F1342" s="28">
        <f>VLOOKUP(A1342,'Medical Examinations'!$A$1:$L$2336,2,0)</f>
        <v>37.82</v>
      </c>
      <c r="G1342" s="28">
        <f>VLOOKUP(A1342,'Medical Examinations'!$A$1:$L$2336,4,0)</f>
        <v>6.36</v>
      </c>
      <c r="H1342" s="30" t="str">
        <f>VLOOKUP(A1342,'Medical Examinations'!$A$1:$L$2336,3,0)</f>
        <v>Obesity</v>
      </c>
      <c r="I1342" s="30" t="str">
        <f>VLOOKUP(A1342,'Medical Examinations'!$A$1:$L$2336,5,0)</f>
        <v>Pre-diabetes</v>
      </c>
      <c r="J1342" s="27" t="str">
        <f>VLOOKUP(A1342,'Medical Examinations'!$A$1:$L$2336,6,0)</f>
        <v>No</v>
      </c>
      <c r="K1342" s="27" t="str">
        <f>VLOOKUP(A1342,'Medical Examinations'!$A$1:$L$2336,7,0)</f>
        <v>No</v>
      </c>
      <c r="L1342" s="27">
        <f>VLOOKUP(A1342,'Medical Examinations'!$A$1:$L$2336,10,0)</f>
        <v>0</v>
      </c>
      <c r="M1342" s="27" t="str">
        <f>VLOOKUP(A1342,'Medical Examinations'!$A$1:$L$2336,12,0)</f>
        <v>No</v>
      </c>
      <c r="N1342" s="27" t="str">
        <f>VLOOKUP(A1342,'Medical Examinations'!$A$1:$L$2336,8,0)</f>
        <v>No</v>
      </c>
      <c r="O1342" s="29">
        <f>VLOOKUP(A1342,'Hospitalisation Details'!$A$1:$T$2344,12,0)</f>
        <v>8081.74</v>
      </c>
      <c r="P1342" s="29" t="str">
        <f>VLOOKUP(A1342,'Hospitalisation Details'!$A$1:$T$2344,15,0)</f>
        <v>tier - 2</v>
      </c>
      <c r="Q1342" s="29" t="str">
        <f>VLOOKUP(A1342,'Hospitalisation Details'!$A$1:$T$2344,18,0)</f>
        <v>tier - 2</v>
      </c>
      <c r="R1342" s="29" t="str">
        <f>VLOOKUP(A1342,'Hospitalisation Details'!$A$1:$T$2344,20,0)</f>
        <v>R1026</v>
      </c>
    </row>
    <row r="1343" spans="1:18">
      <c r="A1343" t="s">
        <v>1026</v>
      </c>
      <c r="B1343" s="22" t="str">
        <f>VLOOKUP(A1343,'Customer Names'!A1343:$E$2335,4,0)</f>
        <v>Cochrane</v>
      </c>
      <c r="C1343" s="25">
        <f>VLOOKUP(A1343,'Hospitalisation Details'!$A$1:$T$2344,9,0)</f>
        <v>37131</v>
      </c>
      <c r="D1343" s="26">
        <f>VLOOKUP(A1343,'Hospitalisation Details'!$A$1:$T$2344,10,0)</f>
        <v>21</v>
      </c>
      <c r="E1343" s="26">
        <f>VLOOKUP(A1343,'Hospitalisation Details'!$A$1:$T$2344,11,0)</f>
        <v>0</v>
      </c>
      <c r="F1343" s="28">
        <f>VLOOKUP(A1343,'Medical Examinations'!$A$1:$L$2336,2,0)</f>
        <v>44.16</v>
      </c>
      <c r="G1343" s="28">
        <f>VLOOKUP(A1343,'Medical Examinations'!$A$1:$L$2336,4,0)</f>
        <v>5.31</v>
      </c>
      <c r="H1343" s="30" t="str">
        <f>VLOOKUP(A1343,'Medical Examinations'!$A$1:$L$2336,3,0)</f>
        <v>Obesity</v>
      </c>
      <c r="I1343" s="30" t="str">
        <f>VLOOKUP(A1343,'Medical Examinations'!$A$1:$L$2336,5,0)</f>
        <v>Normal</v>
      </c>
      <c r="J1343" s="27" t="str">
        <f>VLOOKUP(A1343,'Medical Examinations'!$A$1:$L$2336,6,0)</f>
        <v>yes</v>
      </c>
      <c r="K1343" s="27" t="str">
        <f>VLOOKUP(A1343,'Medical Examinations'!$A$1:$L$2336,7,0)</f>
        <v>No</v>
      </c>
      <c r="L1343" s="27">
        <f>VLOOKUP(A1343,'Medical Examinations'!$A$1:$L$2336,10,0)</f>
        <v>0</v>
      </c>
      <c r="M1343" s="27" t="str">
        <f>VLOOKUP(A1343,'Medical Examinations'!$A$1:$L$2336,12,0)</f>
        <v>No</v>
      </c>
      <c r="N1343" s="27" t="str">
        <f>VLOOKUP(A1343,'Medical Examinations'!$A$1:$L$2336,8,0)</f>
        <v>No</v>
      </c>
      <c r="O1343" s="29">
        <f>VLOOKUP(A1343,'Hospitalisation Details'!$A$1:$T$2344,12,0)</f>
        <v>8081.26</v>
      </c>
      <c r="P1343" s="29" t="str">
        <f>VLOOKUP(A1343,'Hospitalisation Details'!$A$1:$T$2344,15,0)</f>
        <v>tier - 2</v>
      </c>
      <c r="Q1343" s="29" t="str">
        <f>VLOOKUP(A1343,'Hospitalisation Details'!$A$1:$T$2344,18,0)</f>
        <v>tier - 2</v>
      </c>
      <c r="R1343" s="29" t="str">
        <f>VLOOKUP(A1343,'Hospitalisation Details'!$A$1:$T$2344,20,0)</f>
        <v>R1012</v>
      </c>
    </row>
    <row r="1344" spans="1:18">
      <c r="A1344" t="s">
        <v>1025</v>
      </c>
      <c r="B1344" s="22" t="str">
        <f>VLOOKUP(A1344,'Customer Names'!A1344:$E$2335,4,0)</f>
        <v>Armitage</v>
      </c>
      <c r="C1344" s="25">
        <f>VLOOKUP(A1344,'Hospitalisation Details'!$A$1:$T$2344,9,0)</f>
        <v>34280</v>
      </c>
      <c r="D1344" s="26">
        <f>VLOOKUP(A1344,'Hospitalisation Details'!$A$1:$T$2344,10,0)</f>
        <v>29</v>
      </c>
      <c r="E1344" s="26">
        <f>VLOOKUP(A1344,'Hospitalisation Details'!$A$1:$T$2344,11,0)</f>
        <v>0</v>
      </c>
      <c r="F1344" s="28">
        <f>VLOOKUP(A1344,'Medical Examinations'!$A$1:$L$2336,2,0)</f>
        <v>37.049999999999997</v>
      </c>
      <c r="G1344" s="28">
        <f>VLOOKUP(A1344,'Medical Examinations'!$A$1:$L$2336,4,0)</f>
        <v>4.74</v>
      </c>
      <c r="H1344" s="30" t="str">
        <f>VLOOKUP(A1344,'Medical Examinations'!$A$1:$L$2336,3,0)</f>
        <v>Obesity</v>
      </c>
      <c r="I1344" s="30" t="str">
        <f>VLOOKUP(A1344,'Medical Examinations'!$A$1:$L$2336,5,0)</f>
        <v>Normal</v>
      </c>
      <c r="J1344" s="27" t="str">
        <f>VLOOKUP(A1344,'Medical Examinations'!$A$1:$L$2336,6,0)</f>
        <v>No</v>
      </c>
      <c r="K1344" s="27" t="str">
        <f>VLOOKUP(A1344,'Medical Examinations'!$A$1:$L$2336,7,0)</f>
        <v>No</v>
      </c>
      <c r="L1344" s="27">
        <f>VLOOKUP(A1344,'Medical Examinations'!$A$1:$L$2336,10,0)</f>
        <v>1</v>
      </c>
      <c r="M1344" s="27" t="str">
        <f>VLOOKUP(A1344,'Medical Examinations'!$A$1:$L$2336,12,0)</f>
        <v>No</v>
      </c>
      <c r="N1344" s="27" t="str">
        <f>VLOOKUP(A1344,'Medical Examinations'!$A$1:$L$2336,8,0)</f>
        <v>Yes</v>
      </c>
      <c r="O1344" s="29">
        <f>VLOOKUP(A1344,'Hospitalisation Details'!$A$1:$T$2344,12,0)</f>
        <v>8077.41</v>
      </c>
      <c r="P1344" s="29" t="str">
        <f>VLOOKUP(A1344,'Hospitalisation Details'!$A$1:$T$2344,15,0)</f>
        <v>tier - 2</v>
      </c>
      <c r="Q1344" s="29" t="str">
        <f>VLOOKUP(A1344,'Hospitalisation Details'!$A$1:$T$2344,18,0)</f>
        <v>tier - 1</v>
      </c>
      <c r="R1344" s="29" t="str">
        <f>VLOOKUP(A1344,'Hospitalisation Details'!$A$1:$T$2344,20,0)</f>
        <v>R1026</v>
      </c>
    </row>
    <row r="1345" spans="1:18">
      <c r="A1345" t="s">
        <v>1024</v>
      </c>
      <c r="B1345" s="22" t="str">
        <f>VLOOKUP(A1345,'Customer Names'!A1345:$E$2335,4,0)</f>
        <v>Shen</v>
      </c>
      <c r="C1345" s="25">
        <f>VLOOKUP(A1345,'Hospitalisation Details'!$A$1:$T$2344,9,0)</f>
        <v>24036</v>
      </c>
      <c r="D1345" s="26">
        <f>VLOOKUP(A1345,'Hospitalisation Details'!$A$1:$T$2344,10,0)</f>
        <v>57</v>
      </c>
      <c r="E1345" s="26">
        <f>VLOOKUP(A1345,'Hospitalisation Details'!$A$1:$T$2344,11,0)</f>
        <v>0</v>
      </c>
      <c r="F1345" s="28">
        <f>VLOOKUP(A1345,'Medical Examinations'!$A$1:$L$2336,2,0)</f>
        <v>18.66</v>
      </c>
      <c r="G1345" s="28">
        <f>VLOOKUP(A1345,'Medical Examinations'!$A$1:$L$2336,4,0)</f>
        <v>11.35</v>
      </c>
      <c r="H1345" s="30" t="str">
        <f>VLOOKUP(A1345,'Medical Examinations'!$A$1:$L$2336,3,0)</f>
        <v>Normal weight</v>
      </c>
      <c r="I1345" s="30" t="str">
        <f>VLOOKUP(A1345,'Medical Examinations'!$A$1:$L$2336,5,0)</f>
        <v>Diabetes</v>
      </c>
      <c r="J1345" s="27" t="str">
        <f>VLOOKUP(A1345,'Medical Examinations'!$A$1:$L$2336,6,0)</f>
        <v>No</v>
      </c>
      <c r="K1345" s="27" t="str">
        <f>VLOOKUP(A1345,'Medical Examinations'!$A$1:$L$2336,7,0)</f>
        <v>No</v>
      </c>
      <c r="L1345" s="27">
        <f>VLOOKUP(A1345,'Medical Examinations'!$A$1:$L$2336,10,0)</f>
        <v>0</v>
      </c>
      <c r="M1345" s="27" t="str">
        <f>VLOOKUP(A1345,'Medical Examinations'!$A$1:$L$2336,12,0)</f>
        <v>No</v>
      </c>
      <c r="N1345" s="27" t="str">
        <f>VLOOKUP(A1345,'Medical Examinations'!$A$1:$L$2336,8,0)</f>
        <v>No</v>
      </c>
      <c r="O1345" s="29">
        <f>VLOOKUP(A1345,'Hospitalisation Details'!$A$1:$T$2344,12,0)</f>
        <v>8071.57</v>
      </c>
      <c r="P1345" s="29" t="str">
        <f>VLOOKUP(A1345,'Hospitalisation Details'!$A$1:$T$2344,15,0)</f>
        <v>tier - 3</v>
      </c>
      <c r="Q1345" s="29" t="str">
        <f>VLOOKUP(A1345,'Hospitalisation Details'!$A$1:$T$2344,18,0)</f>
        <v>tier - 1</v>
      </c>
      <c r="R1345" s="29" t="str">
        <f>VLOOKUP(A1345,'Hospitalisation Details'!$A$1:$T$2344,20,0)</f>
        <v>R1011</v>
      </c>
    </row>
    <row r="1346" spans="1:18">
      <c r="A1346" t="s">
        <v>1023</v>
      </c>
      <c r="B1346" s="22" t="str">
        <f>VLOOKUP(A1346,'Customer Names'!A1346:$E$2335,4,0)</f>
        <v>O'Kelly</v>
      </c>
      <c r="C1346" s="25">
        <f>VLOOKUP(A1346,'Hospitalisation Details'!$A$1:$T$2344,9,0)</f>
        <v>27743</v>
      </c>
      <c r="D1346" s="26">
        <f>VLOOKUP(A1346,'Hospitalisation Details'!$A$1:$T$2344,10,0)</f>
        <v>47</v>
      </c>
      <c r="E1346" s="26">
        <f>VLOOKUP(A1346,'Hospitalisation Details'!$A$1:$T$2344,11,0)</f>
        <v>1</v>
      </c>
      <c r="F1346" s="28">
        <f>VLOOKUP(A1346,'Medical Examinations'!$A$1:$L$2336,2,0)</f>
        <v>36.200000000000003</v>
      </c>
      <c r="G1346" s="28">
        <f>VLOOKUP(A1346,'Medical Examinations'!$A$1:$L$2336,4,0)</f>
        <v>6.81</v>
      </c>
      <c r="H1346" s="30" t="str">
        <f>VLOOKUP(A1346,'Medical Examinations'!$A$1:$L$2336,3,0)</f>
        <v>Obesity</v>
      </c>
      <c r="I1346" s="30" t="str">
        <f>VLOOKUP(A1346,'Medical Examinations'!$A$1:$L$2336,5,0)</f>
        <v>Diabetes</v>
      </c>
      <c r="J1346" s="27" t="str">
        <f>VLOOKUP(A1346,'Medical Examinations'!$A$1:$L$2336,6,0)</f>
        <v>yes</v>
      </c>
      <c r="K1346" s="27" t="str">
        <f>VLOOKUP(A1346,'Medical Examinations'!$A$1:$L$2336,7,0)</f>
        <v>No</v>
      </c>
      <c r="L1346" s="27">
        <f>VLOOKUP(A1346,'Medical Examinations'!$A$1:$L$2336,10,0)</f>
        <v>1</v>
      </c>
      <c r="M1346" s="27" t="str">
        <f>VLOOKUP(A1346,'Medical Examinations'!$A$1:$L$2336,12,0)</f>
        <v>No</v>
      </c>
      <c r="N1346" s="27" t="str">
        <f>VLOOKUP(A1346,'Medical Examinations'!$A$1:$L$2336,8,0)</f>
        <v>No</v>
      </c>
      <c r="O1346" s="29">
        <f>VLOOKUP(A1346,'Hospitalisation Details'!$A$1:$T$2344,12,0)</f>
        <v>8068.19</v>
      </c>
      <c r="P1346" s="29" t="str">
        <f>VLOOKUP(A1346,'Hospitalisation Details'!$A$1:$T$2344,15,0)</f>
        <v>tier - 3</v>
      </c>
      <c r="Q1346" s="29" t="str">
        <f>VLOOKUP(A1346,'Hospitalisation Details'!$A$1:$T$2344,18,0)</f>
        <v>tier - 2</v>
      </c>
      <c r="R1346" s="29" t="str">
        <f>VLOOKUP(A1346,'Hospitalisation Details'!$A$1:$T$2344,20,0)</f>
        <v>R1011</v>
      </c>
    </row>
    <row r="1347" spans="1:18">
      <c r="A1347" t="s">
        <v>1022</v>
      </c>
      <c r="B1347" s="22" t="str">
        <f>VLOOKUP(A1347,'Customer Names'!A1347:$E$2335,4,0)</f>
        <v>Huff</v>
      </c>
      <c r="C1347" s="25">
        <f>VLOOKUP(A1347,'Hospitalisation Details'!$A$1:$T$2344,9,0)</f>
        <v>23965</v>
      </c>
      <c r="D1347" s="26">
        <f>VLOOKUP(A1347,'Hospitalisation Details'!$A$1:$T$2344,10,0)</f>
        <v>57</v>
      </c>
      <c r="E1347" s="26">
        <f>VLOOKUP(A1347,'Hospitalisation Details'!$A$1:$T$2344,11,0)</f>
        <v>0</v>
      </c>
      <c r="F1347" s="28">
        <f>VLOOKUP(A1347,'Medical Examinations'!$A$1:$L$2336,2,0)</f>
        <v>18.87</v>
      </c>
      <c r="G1347" s="28">
        <f>VLOOKUP(A1347,'Medical Examinations'!$A$1:$L$2336,4,0)</f>
        <v>8.06</v>
      </c>
      <c r="H1347" s="30" t="str">
        <f>VLOOKUP(A1347,'Medical Examinations'!$A$1:$L$2336,3,0)</f>
        <v>Normal weight</v>
      </c>
      <c r="I1347" s="30" t="str">
        <f>VLOOKUP(A1347,'Medical Examinations'!$A$1:$L$2336,5,0)</f>
        <v>Diabetes</v>
      </c>
      <c r="J1347" s="27" t="str">
        <f>VLOOKUP(A1347,'Medical Examinations'!$A$1:$L$2336,6,0)</f>
        <v>No</v>
      </c>
      <c r="K1347" s="27" t="str">
        <f>VLOOKUP(A1347,'Medical Examinations'!$A$1:$L$2336,7,0)</f>
        <v>No</v>
      </c>
      <c r="L1347" s="27">
        <f>VLOOKUP(A1347,'Medical Examinations'!$A$1:$L$2336,10,0)</f>
        <v>0</v>
      </c>
      <c r="M1347" s="27" t="str">
        <f>VLOOKUP(A1347,'Medical Examinations'!$A$1:$L$2336,12,0)</f>
        <v>No</v>
      </c>
      <c r="N1347" s="27" t="str">
        <f>VLOOKUP(A1347,'Medical Examinations'!$A$1:$L$2336,8,0)</f>
        <v>No</v>
      </c>
      <c r="O1347" s="29">
        <f>VLOOKUP(A1347,'Hospitalisation Details'!$A$1:$T$2344,12,0)</f>
        <v>8067.83</v>
      </c>
      <c r="P1347" s="29" t="str">
        <f>VLOOKUP(A1347,'Hospitalisation Details'!$A$1:$T$2344,15,0)</f>
        <v>tier - 3</v>
      </c>
      <c r="Q1347" s="29" t="str">
        <f>VLOOKUP(A1347,'Hospitalisation Details'!$A$1:$T$2344,18,0)</f>
        <v>tier - 1</v>
      </c>
      <c r="R1347" s="29" t="str">
        <f>VLOOKUP(A1347,'Hospitalisation Details'!$A$1:$T$2344,20,0)</f>
        <v>R1013</v>
      </c>
    </row>
    <row r="1348" spans="1:18">
      <c r="A1348" t="s">
        <v>1021</v>
      </c>
      <c r="B1348" s="22" t="str">
        <f>VLOOKUP(A1348,'Customer Names'!A1348:$E$2335,4,0)</f>
        <v>Dye</v>
      </c>
      <c r="C1348" s="25">
        <f>VLOOKUP(A1348,'Hospitalisation Details'!$A$1:$T$2344,9,0)</f>
        <v>27573</v>
      </c>
      <c r="D1348" s="26">
        <f>VLOOKUP(A1348,'Hospitalisation Details'!$A$1:$T$2344,10,0)</f>
        <v>47</v>
      </c>
      <c r="E1348" s="26">
        <f>VLOOKUP(A1348,'Hospitalisation Details'!$A$1:$T$2344,11,0)</f>
        <v>1</v>
      </c>
      <c r="F1348" s="28">
        <f>VLOOKUP(A1348,'Medical Examinations'!$A$1:$L$2336,2,0)</f>
        <v>32.299999999999997</v>
      </c>
      <c r="G1348" s="28">
        <f>VLOOKUP(A1348,'Medical Examinations'!$A$1:$L$2336,4,0)</f>
        <v>6.74</v>
      </c>
      <c r="H1348" s="30" t="str">
        <f>VLOOKUP(A1348,'Medical Examinations'!$A$1:$L$2336,3,0)</f>
        <v>Obesity</v>
      </c>
      <c r="I1348" s="30" t="str">
        <f>VLOOKUP(A1348,'Medical Examinations'!$A$1:$L$2336,5,0)</f>
        <v>Diabetes</v>
      </c>
      <c r="J1348" s="27" t="str">
        <f>VLOOKUP(A1348,'Medical Examinations'!$A$1:$L$2336,6,0)</f>
        <v>yes</v>
      </c>
      <c r="K1348" s="27" t="str">
        <f>VLOOKUP(A1348,'Medical Examinations'!$A$1:$L$2336,7,0)</f>
        <v>No</v>
      </c>
      <c r="L1348" s="27">
        <f>VLOOKUP(A1348,'Medical Examinations'!$A$1:$L$2336,10,0)</f>
        <v>1</v>
      </c>
      <c r="M1348" s="27" t="str">
        <f>VLOOKUP(A1348,'Medical Examinations'!$A$1:$L$2336,12,0)</f>
        <v>No</v>
      </c>
      <c r="N1348" s="27" t="str">
        <f>VLOOKUP(A1348,'Medical Examinations'!$A$1:$L$2336,8,0)</f>
        <v>No</v>
      </c>
      <c r="O1348" s="29">
        <f>VLOOKUP(A1348,'Hospitalisation Details'!$A$1:$T$2344,12,0)</f>
        <v>8062.76</v>
      </c>
      <c r="P1348" s="29" t="str">
        <f>VLOOKUP(A1348,'Hospitalisation Details'!$A$1:$T$2344,15,0)</f>
        <v>tier - 3</v>
      </c>
      <c r="Q1348" s="29" t="str">
        <f>VLOOKUP(A1348,'Hospitalisation Details'!$A$1:$T$2344,18,0)</f>
        <v>tier - 3</v>
      </c>
      <c r="R1348" s="29" t="str">
        <f>VLOOKUP(A1348,'Hospitalisation Details'!$A$1:$T$2344,20,0)</f>
        <v>R1011</v>
      </c>
    </row>
    <row r="1349" spans="1:18">
      <c r="A1349" t="s">
        <v>1020</v>
      </c>
      <c r="B1349" s="22" t="str">
        <f>VLOOKUP(A1349,'Customer Names'!A1349:$E$2335,4,0)</f>
        <v>Willard</v>
      </c>
      <c r="C1349" s="25">
        <f>VLOOKUP(A1349,'Hospitalisation Details'!$A$1:$T$2344,9,0)</f>
        <v>25914</v>
      </c>
      <c r="D1349" s="26">
        <f>VLOOKUP(A1349,'Hospitalisation Details'!$A$1:$T$2344,10,0)</f>
        <v>52</v>
      </c>
      <c r="E1349" s="26">
        <f>VLOOKUP(A1349,'Hospitalisation Details'!$A$1:$T$2344,11,0)</f>
        <v>0</v>
      </c>
      <c r="F1349" s="28">
        <f>VLOOKUP(A1349,'Medical Examinations'!$A$1:$L$2336,2,0)</f>
        <v>22.64</v>
      </c>
      <c r="G1349" s="28">
        <f>VLOOKUP(A1349,'Medical Examinations'!$A$1:$L$2336,4,0)</f>
        <v>6.54</v>
      </c>
      <c r="H1349" s="30" t="str">
        <f>VLOOKUP(A1349,'Medical Examinations'!$A$1:$L$2336,3,0)</f>
        <v>Normal weight</v>
      </c>
      <c r="I1349" s="30" t="str">
        <f>VLOOKUP(A1349,'Medical Examinations'!$A$1:$L$2336,5,0)</f>
        <v>Diabetes</v>
      </c>
      <c r="J1349" s="27" t="str">
        <f>VLOOKUP(A1349,'Medical Examinations'!$A$1:$L$2336,6,0)</f>
        <v>yes</v>
      </c>
      <c r="K1349" s="27" t="str">
        <f>VLOOKUP(A1349,'Medical Examinations'!$A$1:$L$2336,7,0)</f>
        <v>No</v>
      </c>
      <c r="L1349" s="27">
        <f>VLOOKUP(A1349,'Medical Examinations'!$A$1:$L$2336,10,0)</f>
        <v>2</v>
      </c>
      <c r="M1349" s="27" t="str">
        <f>VLOOKUP(A1349,'Medical Examinations'!$A$1:$L$2336,12,0)</f>
        <v>No</v>
      </c>
      <c r="N1349" s="27" t="str">
        <f>VLOOKUP(A1349,'Medical Examinations'!$A$1:$L$2336,8,0)</f>
        <v>No</v>
      </c>
      <c r="O1349" s="29">
        <f>VLOOKUP(A1349,'Hospitalisation Details'!$A$1:$T$2344,12,0)</f>
        <v>8062.31</v>
      </c>
      <c r="P1349" s="29" t="str">
        <f>VLOOKUP(A1349,'Hospitalisation Details'!$A$1:$T$2344,15,0)</f>
        <v>tier - 2</v>
      </c>
      <c r="Q1349" s="29" t="str">
        <f>VLOOKUP(A1349,'Hospitalisation Details'!$A$1:$T$2344,18,0)</f>
        <v>tier - 1</v>
      </c>
      <c r="R1349" s="29" t="str">
        <f>VLOOKUP(A1349,'Hospitalisation Details'!$A$1:$T$2344,20,0)</f>
        <v>R1013</v>
      </c>
    </row>
    <row r="1350" spans="1:18">
      <c r="A1350" t="s">
        <v>1019</v>
      </c>
      <c r="B1350" s="22" t="str">
        <f>VLOOKUP(A1350,'Customer Names'!A1350:$E$2335,4,0)</f>
        <v>D'Addario</v>
      </c>
      <c r="C1350" s="25">
        <f>VLOOKUP(A1350,'Hospitalisation Details'!$A$1:$T$2344,9,0)</f>
        <v>30312</v>
      </c>
      <c r="D1350" s="26">
        <f>VLOOKUP(A1350,'Hospitalisation Details'!$A$1:$T$2344,10,0)</f>
        <v>40</v>
      </c>
      <c r="E1350" s="26">
        <f>VLOOKUP(A1350,'Hospitalisation Details'!$A$1:$T$2344,11,0)</f>
        <v>3</v>
      </c>
      <c r="F1350" s="28">
        <f>VLOOKUP(A1350,'Medical Examinations'!$A$1:$L$2336,2,0)</f>
        <v>28.69</v>
      </c>
      <c r="G1350" s="28">
        <f>VLOOKUP(A1350,'Medical Examinations'!$A$1:$L$2336,4,0)</f>
        <v>5.4</v>
      </c>
      <c r="H1350" s="30" t="str">
        <f>VLOOKUP(A1350,'Medical Examinations'!$A$1:$L$2336,3,0)</f>
        <v>Overweight</v>
      </c>
      <c r="I1350" s="30" t="str">
        <f>VLOOKUP(A1350,'Medical Examinations'!$A$1:$L$2336,5,0)</f>
        <v>Normal</v>
      </c>
      <c r="J1350" s="27" t="str">
        <f>VLOOKUP(A1350,'Medical Examinations'!$A$1:$L$2336,6,0)</f>
        <v>No</v>
      </c>
      <c r="K1350" s="27" t="str">
        <f>VLOOKUP(A1350,'Medical Examinations'!$A$1:$L$2336,7,0)</f>
        <v>No</v>
      </c>
      <c r="L1350" s="27">
        <f>VLOOKUP(A1350,'Medical Examinations'!$A$1:$L$2336,10,0)</f>
        <v>0</v>
      </c>
      <c r="M1350" s="27" t="str">
        <f>VLOOKUP(A1350,'Medical Examinations'!$A$1:$L$2336,12,0)</f>
        <v>No</v>
      </c>
      <c r="N1350" s="27" t="str">
        <f>VLOOKUP(A1350,'Medical Examinations'!$A$1:$L$2336,8,0)</f>
        <v>No</v>
      </c>
      <c r="O1350" s="29">
        <f>VLOOKUP(A1350,'Hospitalisation Details'!$A$1:$T$2344,12,0)</f>
        <v>8059.68</v>
      </c>
      <c r="P1350" s="29" t="str">
        <f>VLOOKUP(A1350,'Hospitalisation Details'!$A$1:$T$2344,15,0)</f>
        <v>tier - 2</v>
      </c>
      <c r="Q1350" s="29" t="str">
        <f>VLOOKUP(A1350,'Hospitalisation Details'!$A$1:$T$2344,18,0)</f>
        <v>tier - 3</v>
      </c>
      <c r="R1350" s="29" t="str">
        <f>VLOOKUP(A1350,'Hospitalisation Details'!$A$1:$T$2344,20,0)</f>
        <v>R1012</v>
      </c>
    </row>
    <row r="1351" spans="1:18">
      <c r="A1351" t="s">
        <v>1018</v>
      </c>
      <c r="B1351" s="22" t="str">
        <f>VLOOKUP(A1351,'Customer Names'!A1351:$E$2335,4,0)</f>
        <v>Buchanan</v>
      </c>
      <c r="C1351" s="25">
        <f>VLOOKUP(A1351,'Hospitalisation Details'!$A$1:$T$2344,9,0)</f>
        <v>31379</v>
      </c>
      <c r="D1351" s="26">
        <f>VLOOKUP(A1351,'Hospitalisation Details'!$A$1:$T$2344,10,0)</f>
        <v>37</v>
      </c>
      <c r="E1351" s="26">
        <f>VLOOKUP(A1351,'Hospitalisation Details'!$A$1:$T$2344,11,0)</f>
        <v>3</v>
      </c>
      <c r="F1351" s="28">
        <f>VLOOKUP(A1351,'Medical Examinations'!$A$1:$L$2336,2,0)</f>
        <v>28.16</v>
      </c>
      <c r="G1351" s="28">
        <f>VLOOKUP(A1351,'Medical Examinations'!$A$1:$L$2336,4,0)</f>
        <v>5.58</v>
      </c>
      <c r="H1351" s="30" t="str">
        <f>VLOOKUP(A1351,'Medical Examinations'!$A$1:$L$2336,3,0)</f>
        <v>Overweight</v>
      </c>
      <c r="I1351" s="30" t="str">
        <f>VLOOKUP(A1351,'Medical Examinations'!$A$1:$L$2336,5,0)</f>
        <v>Normal</v>
      </c>
      <c r="J1351" s="27" t="str">
        <f>VLOOKUP(A1351,'Medical Examinations'!$A$1:$L$2336,6,0)</f>
        <v>yes</v>
      </c>
      <c r="K1351" s="27" t="str">
        <f>VLOOKUP(A1351,'Medical Examinations'!$A$1:$L$2336,7,0)</f>
        <v>No</v>
      </c>
      <c r="L1351" s="27">
        <f>VLOOKUP(A1351,'Medical Examinations'!$A$1:$L$2336,10,0)</f>
        <v>0</v>
      </c>
      <c r="M1351" s="27" t="str">
        <f>VLOOKUP(A1351,'Medical Examinations'!$A$1:$L$2336,12,0)</f>
        <v>No</v>
      </c>
      <c r="N1351" s="27" t="str">
        <f>VLOOKUP(A1351,'Medical Examinations'!$A$1:$L$2336,8,0)</f>
        <v>No</v>
      </c>
      <c r="O1351" s="29">
        <f>VLOOKUP(A1351,'Hospitalisation Details'!$A$1:$T$2344,12,0)</f>
        <v>8059.06</v>
      </c>
      <c r="P1351" s="29" t="str">
        <f>VLOOKUP(A1351,'Hospitalisation Details'!$A$1:$T$2344,15,0)</f>
        <v>tier - 2</v>
      </c>
      <c r="Q1351" s="29" t="str">
        <f>VLOOKUP(A1351,'Hospitalisation Details'!$A$1:$T$2344,18,0)</f>
        <v>tier - 3</v>
      </c>
      <c r="R1351" s="29" t="str">
        <f>VLOOKUP(A1351,'Hospitalisation Details'!$A$1:$T$2344,20,0)</f>
        <v>R1012</v>
      </c>
    </row>
    <row r="1352" spans="1:18">
      <c r="A1352" t="s">
        <v>1017</v>
      </c>
      <c r="B1352" s="22" t="str">
        <f>VLOOKUP(A1352,'Customer Names'!A1352:$E$2335,4,0)</f>
        <v>Clark</v>
      </c>
      <c r="C1352" s="25">
        <f>VLOOKUP(A1352,'Hospitalisation Details'!$A$1:$T$2344,9,0)</f>
        <v>37967</v>
      </c>
      <c r="D1352" s="26">
        <f>VLOOKUP(A1352,'Hospitalisation Details'!$A$1:$T$2344,10,0)</f>
        <v>19</v>
      </c>
      <c r="E1352" s="26">
        <f>VLOOKUP(A1352,'Hospitalisation Details'!$A$1:$T$2344,11,0)</f>
        <v>0</v>
      </c>
      <c r="F1352" s="28">
        <f>VLOOKUP(A1352,'Medical Examinations'!$A$1:$L$2336,2,0)</f>
        <v>45.54</v>
      </c>
      <c r="G1352" s="28">
        <f>VLOOKUP(A1352,'Medical Examinations'!$A$1:$L$2336,4,0)</f>
        <v>5.84</v>
      </c>
      <c r="H1352" s="30" t="str">
        <f>VLOOKUP(A1352,'Medical Examinations'!$A$1:$L$2336,3,0)</f>
        <v>Obesity</v>
      </c>
      <c r="I1352" s="30" t="str">
        <f>VLOOKUP(A1352,'Medical Examinations'!$A$1:$L$2336,5,0)</f>
        <v>Pre-diabetes</v>
      </c>
      <c r="J1352" s="27" t="str">
        <f>VLOOKUP(A1352,'Medical Examinations'!$A$1:$L$2336,6,0)</f>
        <v>No</v>
      </c>
      <c r="K1352" s="27" t="str">
        <f>VLOOKUP(A1352,'Medical Examinations'!$A$1:$L$2336,7,0)</f>
        <v>No</v>
      </c>
      <c r="L1352" s="27">
        <f>VLOOKUP(A1352,'Medical Examinations'!$A$1:$L$2336,10,0)</f>
        <v>1</v>
      </c>
      <c r="M1352" s="27" t="str">
        <f>VLOOKUP(A1352,'Medical Examinations'!$A$1:$L$2336,12,0)</f>
        <v>No</v>
      </c>
      <c r="N1352" s="27" t="str">
        <f>VLOOKUP(A1352,'Medical Examinations'!$A$1:$L$2336,8,0)</f>
        <v>Yes</v>
      </c>
      <c r="O1352" s="29">
        <f>VLOOKUP(A1352,'Hospitalisation Details'!$A$1:$T$2344,12,0)</f>
        <v>8035.64</v>
      </c>
      <c r="P1352" s="29" t="str">
        <f>VLOOKUP(A1352,'Hospitalisation Details'!$A$1:$T$2344,15,0)</f>
        <v>tier - 2</v>
      </c>
      <c r="Q1352" s="29" t="str">
        <f>VLOOKUP(A1352,'Hospitalisation Details'!$A$1:$T$2344,18,0)</f>
        <v>tier - 2</v>
      </c>
      <c r="R1352" s="29" t="str">
        <f>VLOOKUP(A1352,'Hospitalisation Details'!$A$1:$T$2344,20,0)</f>
        <v>R1012</v>
      </c>
    </row>
    <row r="1353" spans="1:18">
      <c r="A1353" t="s">
        <v>1016</v>
      </c>
      <c r="B1353" s="22" t="str">
        <f>VLOOKUP(A1353,'Customer Names'!A1353:$E$2335,4,0)</f>
        <v>Waterson</v>
      </c>
      <c r="C1353" s="25">
        <f>VLOOKUP(A1353,'Hospitalisation Details'!$A$1:$T$2344,9,0)</f>
        <v>28435</v>
      </c>
      <c r="D1353" s="26">
        <f>VLOOKUP(A1353,'Hospitalisation Details'!$A$1:$T$2344,10,0)</f>
        <v>45</v>
      </c>
      <c r="E1353" s="26">
        <f>VLOOKUP(A1353,'Hospitalisation Details'!$A$1:$T$2344,11,0)</f>
        <v>2</v>
      </c>
      <c r="F1353" s="28">
        <f>VLOOKUP(A1353,'Medical Examinations'!$A$1:$L$2336,2,0)</f>
        <v>28.7</v>
      </c>
      <c r="G1353" s="28">
        <f>VLOOKUP(A1353,'Medical Examinations'!$A$1:$L$2336,4,0)</f>
        <v>4.2</v>
      </c>
      <c r="H1353" s="30" t="str">
        <f>VLOOKUP(A1353,'Medical Examinations'!$A$1:$L$2336,3,0)</f>
        <v>Overweight</v>
      </c>
      <c r="I1353" s="30" t="str">
        <f>VLOOKUP(A1353,'Medical Examinations'!$A$1:$L$2336,5,0)</f>
        <v>Normal</v>
      </c>
      <c r="J1353" s="27" t="str">
        <f>VLOOKUP(A1353,'Medical Examinations'!$A$1:$L$2336,6,0)</f>
        <v>No</v>
      </c>
      <c r="K1353" s="27" t="str">
        <f>VLOOKUP(A1353,'Medical Examinations'!$A$1:$L$2336,7,0)</f>
        <v>No</v>
      </c>
      <c r="L1353" s="27">
        <f>VLOOKUP(A1353,'Medical Examinations'!$A$1:$L$2336,10,0)</f>
        <v>0</v>
      </c>
      <c r="M1353" s="27" t="str">
        <f>VLOOKUP(A1353,'Medical Examinations'!$A$1:$L$2336,12,0)</f>
        <v>No</v>
      </c>
      <c r="N1353" s="27" t="str">
        <f>VLOOKUP(A1353,'Medical Examinations'!$A$1:$L$2336,8,0)</f>
        <v>No</v>
      </c>
      <c r="O1353" s="29">
        <f>VLOOKUP(A1353,'Hospitalisation Details'!$A$1:$T$2344,12,0)</f>
        <v>8027.97</v>
      </c>
      <c r="P1353" s="29" t="str">
        <f>VLOOKUP(A1353,'Hospitalisation Details'!$A$1:$T$2344,15,0)</f>
        <v>tier - 3</v>
      </c>
      <c r="Q1353" s="29" t="str">
        <f>VLOOKUP(A1353,'Hospitalisation Details'!$A$1:$T$2344,18,0)</f>
        <v>tier - 2</v>
      </c>
      <c r="R1353" s="29" t="str">
        <f>VLOOKUP(A1353,'Hospitalisation Details'!$A$1:$T$2344,20,0)</f>
        <v>R1011</v>
      </c>
    </row>
    <row r="1354" spans="1:18">
      <c r="A1354" t="s">
        <v>1015</v>
      </c>
      <c r="B1354" s="22" t="str">
        <f>VLOOKUP(A1354,'Customer Names'!A1354:$E$2335,4,0)</f>
        <v>Piras</v>
      </c>
      <c r="C1354" s="25">
        <f>VLOOKUP(A1354,'Hospitalisation Details'!$A$1:$T$2344,9,0)</f>
        <v>28114</v>
      </c>
      <c r="D1354" s="26">
        <f>VLOOKUP(A1354,'Hospitalisation Details'!$A$1:$T$2344,10,0)</f>
        <v>46</v>
      </c>
      <c r="E1354" s="26">
        <f>VLOOKUP(A1354,'Hospitalisation Details'!$A$1:$T$2344,11,0)</f>
        <v>0</v>
      </c>
      <c r="F1354" s="28">
        <f>VLOOKUP(A1354,'Medical Examinations'!$A$1:$L$2336,2,0)</f>
        <v>27.74</v>
      </c>
      <c r="G1354" s="28">
        <f>VLOOKUP(A1354,'Medical Examinations'!$A$1:$L$2336,4,0)</f>
        <v>6.06</v>
      </c>
      <c r="H1354" s="30" t="str">
        <f>VLOOKUP(A1354,'Medical Examinations'!$A$1:$L$2336,3,0)</f>
        <v>Overweight</v>
      </c>
      <c r="I1354" s="30" t="str">
        <f>VLOOKUP(A1354,'Medical Examinations'!$A$1:$L$2336,5,0)</f>
        <v>Pre-diabetes</v>
      </c>
      <c r="J1354" s="27" t="str">
        <f>VLOOKUP(A1354,'Medical Examinations'!$A$1:$L$2336,6,0)</f>
        <v>yes</v>
      </c>
      <c r="K1354" s="27" t="str">
        <f>VLOOKUP(A1354,'Medical Examinations'!$A$1:$L$2336,7,0)</f>
        <v>No</v>
      </c>
      <c r="L1354" s="27">
        <f>VLOOKUP(A1354,'Medical Examinations'!$A$1:$L$2336,10,0)</f>
        <v>0</v>
      </c>
      <c r="M1354" s="27" t="str">
        <f>VLOOKUP(A1354,'Medical Examinations'!$A$1:$L$2336,12,0)</f>
        <v>No</v>
      </c>
      <c r="N1354" s="27" t="str">
        <f>VLOOKUP(A1354,'Medical Examinations'!$A$1:$L$2336,8,0)</f>
        <v>No</v>
      </c>
      <c r="O1354" s="29">
        <f>VLOOKUP(A1354,'Hospitalisation Details'!$A$1:$T$2344,12,0)</f>
        <v>8026.67</v>
      </c>
      <c r="P1354" s="29" t="str">
        <f>VLOOKUP(A1354,'Hospitalisation Details'!$A$1:$T$2344,15,0)</f>
        <v>tier - 2</v>
      </c>
      <c r="Q1354" s="29" t="str">
        <f>VLOOKUP(A1354,'Hospitalisation Details'!$A$1:$T$2344,18,0)</f>
        <v>tier - 2</v>
      </c>
      <c r="R1354" s="29" t="str">
        <f>VLOOKUP(A1354,'Hospitalisation Details'!$A$1:$T$2344,20,0)</f>
        <v>R1012</v>
      </c>
    </row>
    <row r="1355" spans="1:18">
      <c r="A1355" t="s">
        <v>1014</v>
      </c>
      <c r="B1355" s="22" t="str">
        <f>VLOOKUP(A1355,'Customer Names'!A1355:$E$2335,4,0)</f>
        <v>Olson</v>
      </c>
      <c r="C1355" s="25">
        <f>VLOOKUP(A1355,'Hospitalisation Details'!$A$1:$T$2344,9,0)</f>
        <v>28688</v>
      </c>
      <c r="D1355" s="26">
        <f>VLOOKUP(A1355,'Hospitalisation Details'!$A$1:$T$2344,10,0)</f>
        <v>44</v>
      </c>
      <c r="E1355" s="26">
        <f>VLOOKUP(A1355,'Hospitalisation Details'!$A$1:$T$2344,11,0)</f>
        <v>1</v>
      </c>
      <c r="F1355" s="28">
        <f>VLOOKUP(A1355,'Medical Examinations'!$A$1:$L$2336,2,0)</f>
        <v>36.954999999999998</v>
      </c>
      <c r="G1355" s="28">
        <f>VLOOKUP(A1355,'Medical Examinations'!$A$1:$L$2336,4,0)</f>
        <v>7.57</v>
      </c>
      <c r="H1355" s="30" t="str">
        <f>VLOOKUP(A1355,'Medical Examinations'!$A$1:$L$2336,3,0)</f>
        <v>Obesity</v>
      </c>
      <c r="I1355" s="30" t="str">
        <f>VLOOKUP(A1355,'Medical Examinations'!$A$1:$L$2336,5,0)</f>
        <v>Diabetes</v>
      </c>
      <c r="J1355" s="27" t="str">
        <f>VLOOKUP(A1355,'Medical Examinations'!$A$1:$L$2336,6,0)</f>
        <v>No</v>
      </c>
      <c r="K1355" s="27" t="str">
        <f>VLOOKUP(A1355,'Medical Examinations'!$A$1:$L$2336,7,0)</f>
        <v>No</v>
      </c>
      <c r="L1355" s="27">
        <f>VLOOKUP(A1355,'Medical Examinations'!$A$1:$L$2336,10,0)</f>
        <v>0</v>
      </c>
      <c r="M1355" s="27" t="str">
        <f>VLOOKUP(A1355,'Medical Examinations'!$A$1:$L$2336,12,0)</f>
        <v>No</v>
      </c>
      <c r="N1355" s="27" t="str">
        <f>VLOOKUP(A1355,'Medical Examinations'!$A$1:$L$2336,8,0)</f>
        <v>No</v>
      </c>
      <c r="O1355" s="29">
        <f>VLOOKUP(A1355,'Hospitalisation Details'!$A$1:$T$2344,12,0)</f>
        <v>8023.14</v>
      </c>
      <c r="P1355" s="29" t="str">
        <f>VLOOKUP(A1355,'Hospitalisation Details'!$A$1:$T$2344,15,0)</f>
        <v>tier - 2</v>
      </c>
      <c r="Q1355" s="29" t="str">
        <f>VLOOKUP(A1355,'Hospitalisation Details'!$A$1:$T$2344,18,0)</f>
        <v>tier - 3</v>
      </c>
      <c r="R1355" s="29" t="str">
        <f>VLOOKUP(A1355,'Hospitalisation Details'!$A$1:$T$2344,20,0)</f>
        <v>R1012</v>
      </c>
    </row>
    <row r="1356" spans="1:18">
      <c r="A1356" t="s">
        <v>1013</v>
      </c>
      <c r="B1356" s="22" t="str">
        <f>VLOOKUP(A1356,'Customer Names'!A1356:$E$2335,4,0)</f>
        <v>Manfredi</v>
      </c>
      <c r="C1356" s="25">
        <f>VLOOKUP(A1356,'Hospitalisation Details'!$A$1:$T$2344,9,0)</f>
        <v>32815</v>
      </c>
      <c r="D1356" s="26">
        <f>VLOOKUP(A1356,'Hospitalisation Details'!$A$1:$T$2344,10,0)</f>
        <v>33</v>
      </c>
      <c r="E1356" s="26">
        <f>VLOOKUP(A1356,'Hospitalisation Details'!$A$1:$T$2344,11,0)</f>
        <v>3</v>
      </c>
      <c r="F1356" s="28">
        <f>VLOOKUP(A1356,'Medical Examinations'!$A$1:$L$2336,2,0)</f>
        <v>30.69</v>
      </c>
      <c r="G1356" s="28">
        <f>VLOOKUP(A1356,'Medical Examinations'!$A$1:$L$2336,4,0)</f>
        <v>6.15</v>
      </c>
      <c r="H1356" s="30" t="str">
        <f>VLOOKUP(A1356,'Medical Examinations'!$A$1:$L$2336,3,0)</f>
        <v>Obesity</v>
      </c>
      <c r="I1356" s="30" t="str">
        <f>VLOOKUP(A1356,'Medical Examinations'!$A$1:$L$2336,5,0)</f>
        <v>Pre-diabetes</v>
      </c>
      <c r="J1356" s="27" t="str">
        <f>VLOOKUP(A1356,'Medical Examinations'!$A$1:$L$2336,6,0)</f>
        <v>No</v>
      </c>
      <c r="K1356" s="27" t="str">
        <f>VLOOKUP(A1356,'Medical Examinations'!$A$1:$L$2336,7,0)</f>
        <v>No</v>
      </c>
      <c r="L1356" s="27">
        <f>VLOOKUP(A1356,'Medical Examinations'!$A$1:$L$2336,10,0)</f>
        <v>0</v>
      </c>
      <c r="M1356" s="27" t="str">
        <f>VLOOKUP(A1356,'Medical Examinations'!$A$1:$L$2336,12,0)</f>
        <v>No</v>
      </c>
      <c r="N1356" s="27" t="str">
        <f>VLOOKUP(A1356,'Medical Examinations'!$A$1:$L$2336,8,0)</f>
        <v>No</v>
      </c>
      <c r="O1356" s="29">
        <f>VLOOKUP(A1356,'Hospitalisation Details'!$A$1:$T$2344,12,0)</f>
        <v>8021.11</v>
      </c>
      <c r="P1356" s="29" t="str">
        <f>VLOOKUP(A1356,'Hospitalisation Details'!$A$1:$T$2344,15,0)</f>
        <v>tier - 2</v>
      </c>
      <c r="Q1356" s="29" t="str">
        <f>VLOOKUP(A1356,'Hospitalisation Details'!$A$1:$T$2344,18,0)</f>
        <v>tier - 1</v>
      </c>
      <c r="R1356" s="29" t="str">
        <f>VLOOKUP(A1356,'Hospitalisation Details'!$A$1:$T$2344,20,0)</f>
        <v>R1012</v>
      </c>
    </row>
    <row r="1357" spans="1:18">
      <c r="A1357" t="s">
        <v>1012</v>
      </c>
      <c r="B1357" s="22" t="str">
        <f>VLOOKUP(A1357,'Customer Names'!A1357:$E$2335,4,0)</f>
        <v>Landberg</v>
      </c>
      <c r="C1357" s="25">
        <f>VLOOKUP(A1357,'Hospitalisation Details'!$A$1:$T$2344,9,0)</f>
        <v>29533</v>
      </c>
      <c r="D1357" s="26">
        <f>VLOOKUP(A1357,'Hospitalisation Details'!$A$1:$T$2344,10,0)</f>
        <v>42</v>
      </c>
      <c r="E1357" s="26">
        <f>VLOOKUP(A1357,'Hospitalisation Details'!$A$1:$T$2344,11,0)</f>
        <v>2</v>
      </c>
      <c r="F1357" s="28">
        <f>VLOOKUP(A1357,'Medical Examinations'!$A$1:$L$2336,2,0)</f>
        <v>24.984999999999999</v>
      </c>
      <c r="G1357" s="28">
        <f>VLOOKUP(A1357,'Medical Examinations'!$A$1:$L$2336,4,0)</f>
        <v>4.5599999999999996</v>
      </c>
      <c r="H1357" s="30" t="str">
        <f>VLOOKUP(A1357,'Medical Examinations'!$A$1:$L$2336,3,0)</f>
        <v>Normal weight</v>
      </c>
      <c r="I1357" s="30" t="str">
        <f>VLOOKUP(A1357,'Medical Examinations'!$A$1:$L$2336,5,0)</f>
        <v>Normal</v>
      </c>
      <c r="J1357" s="27" t="str">
        <f>VLOOKUP(A1357,'Medical Examinations'!$A$1:$L$2336,6,0)</f>
        <v>No</v>
      </c>
      <c r="K1357" s="27" t="str">
        <f>VLOOKUP(A1357,'Medical Examinations'!$A$1:$L$2336,7,0)</f>
        <v>No</v>
      </c>
      <c r="L1357" s="27">
        <f>VLOOKUP(A1357,'Medical Examinations'!$A$1:$L$2336,10,0)</f>
        <v>0</v>
      </c>
      <c r="M1357" s="27" t="str">
        <f>VLOOKUP(A1357,'Medical Examinations'!$A$1:$L$2336,12,0)</f>
        <v>No</v>
      </c>
      <c r="N1357" s="27" t="str">
        <f>VLOOKUP(A1357,'Medical Examinations'!$A$1:$L$2336,8,0)</f>
        <v>No</v>
      </c>
      <c r="O1357" s="29">
        <f>VLOOKUP(A1357,'Hospitalisation Details'!$A$1:$T$2344,12,0)</f>
        <v>8017.06</v>
      </c>
      <c r="P1357" s="29" t="str">
        <f>VLOOKUP(A1357,'Hospitalisation Details'!$A$1:$T$2344,15,0)</f>
        <v>tier - 2</v>
      </c>
      <c r="Q1357" s="29" t="str">
        <f>VLOOKUP(A1357,'Hospitalisation Details'!$A$1:$T$2344,18,0)</f>
        <v>tier - 2</v>
      </c>
      <c r="R1357" s="29" t="str">
        <f>VLOOKUP(A1357,'Hospitalisation Details'!$A$1:$T$2344,20,0)</f>
        <v>R1012</v>
      </c>
    </row>
    <row r="1358" spans="1:18">
      <c r="A1358" t="s">
        <v>1011</v>
      </c>
      <c r="B1358" s="22" t="str">
        <f>VLOOKUP(A1358,'Customer Names'!A1358:$E$2335,4,0)</f>
        <v>Flynn</v>
      </c>
      <c r="C1358" s="25">
        <f>VLOOKUP(A1358,'Hospitalisation Details'!$A$1:$T$2344,9,0)</f>
        <v>34960</v>
      </c>
      <c r="D1358" s="26">
        <f>VLOOKUP(A1358,'Hospitalisation Details'!$A$1:$T$2344,10,0)</f>
        <v>27</v>
      </c>
      <c r="E1358" s="26">
        <f>VLOOKUP(A1358,'Hospitalisation Details'!$A$1:$T$2344,11,0)</f>
        <v>0</v>
      </c>
      <c r="F1358" s="28">
        <f>VLOOKUP(A1358,'Medical Examinations'!$A$1:$L$2336,2,0)</f>
        <v>39.42</v>
      </c>
      <c r="G1358" s="28">
        <f>VLOOKUP(A1358,'Medical Examinations'!$A$1:$L$2336,4,0)</f>
        <v>4.72</v>
      </c>
      <c r="H1358" s="30" t="str">
        <f>VLOOKUP(A1358,'Medical Examinations'!$A$1:$L$2336,3,0)</f>
        <v>Obesity</v>
      </c>
      <c r="I1358" s="30" t="str">
        <f>VLOOKUP(A1358,'Medical Examinations'!$A$1:$L$2336,5,0)</f>
        <v>Normal</v>
      </c>
      <c r="J1358" s="27" t="str">
        <f>VLOOKUP(A1358,'Medical Examinations'!$A$1:$L$2336,6,0)</f>
        <v>yes</v>
      </c>
      <c r="K1358" s="27" t="str">
        <f>VLOOKUP(A1358,'Medical Examinations'!$A$1:$L$2336,7,0)</f>
        <v>No</v>
      </c>
      <c r="L1358" s="27">
        <f>VLOOKUP(A1358,'Medical Examinations'!$A$1:$L$2336,10,0)</f>
        <v>1</v>
      </c>
      <c r="M1358" s="27" t="str">
        <f>VLOOKUP(A1358,'Medical Examinations'!$A$1:$L$2336,12,0)</f>
        <v>No</v>
      </c>
      <c r="N1358" s="27" t="str">
        <f>VLOOKUP(A1358,'Medical Examinations'!$A$1:$L$2336,8,0)</f>
        <v>No</v>
      </c>
      <c r="O1358" s="29">
        <f>VLOOKUP(A1358,'Hospitalisation Details'!$A$1:$T$2344,12,0)</f>
        <v>8014.62</v>
      </c>
      <c r="P1358" s="29" t="str">
        <f>VLOOKUP(A1358,'Hospitalisation Details'!$A$1:$T$2344,15,0)</f>
        <v>tier - 2</v>
      </c>
      <c r="Q1358" s="29" t="str">
        <f>VLOOKUP(A1358,'Hospitalisation Details'!$A$1:$T$2344,18,0)</f>
        <v>tier - 3</v>
      </c>
      <c r="R1358" s="29" t="str">
        <f>VLOOKUP(A1358,'Hospitalisation Details'!$A$1:$T$2344,20,0)</f>
        <v>R1012</v>
      </c>
    </row>
    <row r="1359" spans="1:18">
      <c r="A1359" t="s">
        <v>1010</v>
      </c>
      <c r="B1359" s="22" t="str">
        <f>VLOOKUP(A1359,'Customer Names'!A1359:$E$2335,4,0)</f>
        <v>Bishop</v>
      </c>
      <c r="C1359" s="25">
        <f>VLOOKUP(A1359,'Hospitalisation Details'!$A$1:$T$2344,9,0)</f>
        <v>22880</v>
      </c>
      <c r="D1359" s="26">
        <f>VLOOKUP(A1359,'Hospitalisation Details'!$A$1:$T$2344,10,0)</f>
        <v>60</v>
      </c>
      <c r="E1359" s="26">
        <f>VLOOKUP(A1359,'Hospitalisation Details'!$A$1:$T$2344,11,0)</f>
        <v>0</v>
      </c>
      <c r="F1359" s="28">
        <f>VLOOKUP(A1359,'Medical Examinations'!$A$1:$L$2336,2,0)</f>
        <v>16.8</v>
      </c>
      <c r="G1359" s="28">
        <f>VLOOKUP(A1359,'Medical Examinations'!$A$1:$L$2336,4,0)</f>
        <v>7.98</v>
      </c>
      <c r="H1359" s="30" t="str">
        <f>VLOOKUP(A1359,'Medical Examinations'!$A$1:$L$2336,3,0)</f>
        <v>Underweight</v>
      </c>
      <c r="I1359" s="30" t="str">
        <f>VLOOKUP(A1359,'Medical Examinations'!$A$1:$L$2336,5,0)</f>
        <v>Diabetes</v>
      </c>
      <c r="J1359" s="27" t="str">
        <f>VLOOKUP(A1359,'Medical Examinations'!$A$1:$L$2336,6,0)</f>
        <v>No</v>
      </c>
      <c r="K1359" s="27" t="str">
        <f>VLOOKUP(A1359,'Medical Examinations'!$A$1:$L$2336,7,0)</f>
        <v>No</v>
      </c>
      <c r="L1359" s="27">
        <f>VLOOKUP(A1359,'Medical Examinations'!$A$1:$L$2336,10,0)</f>
        <v>0</v>
      </c>
      <c r="M1359" s="27" t="str">
        <f>VLOOKUP(A1359,'Medical Examinations'!$A$1:$L$2336,12,0)</f>
        <v>No</v>
      </c>
      <c r="N1359" s="27" t="str">
        <f>VLOOKUP(A1359,'Medical Examinations'!$A$1:$L$2336,8,0)</f>
        <v>No</v>
      </c>
      <c r="O1359" s="29">
        <f>VLOOKUP(A1359,'Hospitalisation Details'!$A$1:$T$2344,12,0)</f>
        <v>8004.96</v>
      </c>
      <c r="P1359" s="29" t="str">
        <f>VLOOKUP(A1359,'Hospitalisation Details'!$A$1:$T$2344,15,0)</f>
        <v>tier - 3</v>
      </c>
      <c r="Q1359" s="29" t="str">
        <f>VLOOKUP(A1359,'Hospitalisation Details'!$A$1:$T$2344,18,0)</f>
        <v>tier - 1</v>
      </c>
      <c r="R1359" s="29" t="str">
        <f>VLOOKUP(A1359,'Hospitalisation Details'!$A$1:$T$2344,20,0)</f>
        <v>R1013</v>
      </c>
    </row>
    <row r="1360" spans="1:18">
      <c r="A1360" t="s">
        <v>1009</v>
      </c>
      <c r="B1360" s="22" t="str">
        <f>VLOOKUP(A1360,'Customer Names'!A1360:$E$2335,4,0)</f>
        <v>Devitt</v>
      </c>
      <c r="C1360" s="25">
        <f>VLOOKUP(A1360,'Hospitalisation Details'!$A$1:$T$2344,9,0)</f>
        <v>30548</v>
      </c>
      <c r="D1360" s="26">
        <f>VLOOKUP(A1360,'Hospitalisation Details'!$A$1:$T$2344,10,0)</f>
        <v>39</v>
      </c>
      <c r="E1360" s="26">
        <f>VLOOKUP(A1360,'Hospitalisation Details'!$A$1:$T$2344,11,0)</f>
        <v>3</v>
      </c>
      <c r="F1360" s="28">
        <f>VLOOKUP(A1360,'Medical Examinations'!$A$1:$L$2336,2,0)</f>
        <v>23.274999999999999</v>
      </c>
      <c r="G1360" s="28">
        <f>VLOOKUP(A1360,'Medical Examinations'!$A$1:$L$2336,4,0)</f>
        <v>6.26</v>
      </c>
      <c r="H1360" s="30" t="str">
        <f>VLOOKUP(A1360,'Medical Examinations'!$A$1:$L$2336,3,0)</f>
        <v>Normal weight</v>
      </c>
      <c r="I1360" s="30" t="str">
        <f>VLOOKUP(A1360,'Medical Examinations'!$A$1:$L$2336,5,0)</f>
        <v>Pre-diabetes</v>
      </c>
      <c r="J1360" s="27" t="str">
        <f>VLOOKUP(A1360,'Medical Examinations'!$A$1:$L$2336,6,0)</f>
        <v>yes</v>
      </c>
      <c r="K1360" s="27" t="str">
        <f>VLOOKUP(A1360,'Medical Examinations'!$A$1:$L$2336,7,0)</f>
        <v>No</v>
      </c>
      <c r="L1360" s="27">
        <f>VLOOKUP(A1360,'Medical Examinations'!$A$1:$L$2336,10,0)</f>
        <v>1</v>
      </c>
      <c r="M1360" s="27" t="str">
        <f>VLOOKUP(A1360,'Medical Examinations'!$A$1:$L$2336,12,0)</f>
        <v>No</v>
      </c>
      <c r="N1360" s="27" t="str">
        <f>VLOOKUP(A1360,'Medical Examinations'!$A$1:$L$2336,8,0)</f>
        <v>Yes</v>
      </c>
      <c r="O1360" s="29">
        <f>VLOOKUP(A1360,'Hospitalisation Details'!$A$1:$T$2344,12,0)</f>
        <v>7986.48</v>
      </c>
      <c r="P1360" s="29" t="str">
        <f>VLOOKUP(A1360,'Hospitalisation Details'!$A$1:$T$2344,15,0)</f>
        <v>tier - 2</v>
      </c>
      <c r="Q1360" s="29" t="str">
        <f>VLOOKUP(A1360,'Hospitalisation Details'!$A$1:$T$2344,18,0)</f>
        <v>tier - 3</v>
      </c>
      <c r="R1360" s="29" t="str">
        <f>VLOOKUP(A1360,'Hospitalisation Details'!$A$1:$T$2344,20,0)</f>
        <v>R1024</v>
      </c>
    </row>
    <row r="1361" spans="1:18">
      <c r="A1361" t="s">
        <v>1008</v>
      </c>
      <c r="B1361" s="22" t="str">
        <f>VLOOKUP(A1361,'Customer Names'!A1361:$E$2335,4,0)</f>
        <v>Lynch</v>
      </c>
      <c r="C1361" s="25">
        <f>VLOOKUP(A1361,'Hospitalisation Details'!$A$1:$T$2344,9,0)</f>
        <v>30556</v>
      </c>
      <c r="D1361" s="26">
        <f>VLOOKUP(A1361,'Hospitalisation Details'!$A$1:$T$2344,10,0)</f>
        <v>39</v>
      </c>
      <c r="E1361" s="26">
        <f>VLOOKUP(A1361,'Hospitalisation Details'!$A$1:$T$2344,11,0)</f>
        <v>3</v>
      </c>
      <c r="F1361" s="28">
        <f>VLOOKUP(A1361,'Medical Examinations'!$A$1:$L$2336,2,0)</f>
        <v>22.8</v>
      </c>
      <c r="G1361" s="28">
        <f>VLOOKUP(A1361,'Medical Examinations'!$A$1:$L$2336,4,0)</f>
        <v>4.29</v>
      </c>
      <c r="H1361" s="30" t="str">
        <f>VLOOKUP(A1361,'Medical Examinations'!$A$1:$L$2336,3,0)</f>
        <v>Normal weight</v>
      </c>
      <c r="I1361" s="30" t="str">
        <f>VLOOKUP(A1361,'Medical Examinations'!$A$1:$L$2336,5,0)</f>
        <v>Normal</v>
      </c>
      <c r="J1361" s="27" t="str">
        <f>VLOOKUP(A1361,'Medical Examinations'!$A$1:$L$2336,6,0)</f>
        <v>yes</v>
      </c>
      <c r="K1361" s="27" t="str">
        <f>VLOOKUP(A1361,'Medical Examinations'!$A$1:$L$2336,7,0)</f>
        <v>No</v>
      </c>
      <c r="L1361" s="27">
        <f>VLOOKUP(A1361,'Medical Examinations'!$A$1:$L$2336,10,0)</f>
        <v>1</v>
      </c>
      <c r="M1361" s="27" t="str">
        <f>VLOOKUP(A1361,'Medical Examinations'!$A$1:$L$2336,12,0)</f>
        <v>No</v>
      </c>
      <c r="N1361" s="27" t="str">
        <f>VLOOKUP(A1361,'Medical Examinations'!$A$1:$L$2336,8,0)</f>
        <v>Yes</v>
      </c>
      <c r="O1361" s="29">
        <f>VLOOKUP(A1361,'Hospitalisation Details'!$A$1:$T$2344,12,0)</f>
        <v>7985.82</v>
      </c>
      <c r="P1361" s="29" t="str">
        <f>VLOOKUP(A1361,'Hospitalisation Details'!$A$1:$T$2344,15,0)</f>
        <v>tier - 2</v>
      </c>
      <c r="Q1361" s="29" t="str">
        <f>VLOOKUP(A1361,'Hospitalisation Details'!$A$1:$T$2344,18,0)</f>
        <v>tier - 1</v>
      </c>
      <c r="R1361" s="29" t="str">
        <f>VLOOKUP(A1361,'Hospitalisation Details'!$A$1:$T$2344,20,0)</f>
        <v>R1024</v>
      </c>
    </row>
    <row r="1362" spans="1:18">
      <c r="A1362" t="s">
        <v>1007</v>
      </c>
      <c r="B1362" s="22" t="str">
        <f>VLOOKUP(A1362,'Customer Names'!A1362:$E$2335,4,0)</f>
        <v>Tramontano</v>
      </c>
      <c r="C1362" s="25">
        <f>VLOOKUP(A1362,'Hospitalisation Details'!$A$1:$T$2344,9,0)</f>
        <v>26626</v>
      </c>
      <c r="D1362" s="26">
        <f>VLOOKUP(A1362,'Hospitalisation Details'!$A$1:$T$2344,10,0)</f>
        <v>50</v>
      </c>
      <c r="E1362" s="26">
        <f>VLOOKUP(A1362,'Hospitalisation Details'!$A$1:$T$2344,11,0)</f>
        <v>0</v>
      </c>
      <c r="F1362" s="28">
        <f>VLOOKUP(A1362,'Medical Examinations'!$A$1:$L$2336,2,0)</f>
        <v>24.3</v>
      </c>
      <c r="G1362" s="28">
        <f>VLOOKUP(A1362,'Medical Examinations'!$A$1:$L$2336,4,0)</f>
        <v>5.43</v>
      </c>
      <c r="H1362" s="30" t="str">
        <f>VLOOKUP(A1362,'Medical Examinations'!$A$1:$L$2336,3,0)</f>
        <v>Normal weight</v>
      </c>
      <c r="I1362" s="30" t="str">
        <f>VLOOKUP(A1362,'Medical Examinations'!$A$1:$L$2336,5,0)</f>
        <v>Normal</v>
      </c>
      <c r="J1362" s="27" t="str">
        <f>VLOOKUP(A1362,'Medical Examinations'!$A$1:$L$2336,6,0)</f>
        <v>No</v>
      </c>
      <c r="K1362" s="27" t="str">
        <f>VLOOKUP(A1362,'Medical Examinations'!$A$1:$L$2336,7,0)</f>
        <v>No</v>
      </c>
      <c r="L1362" s="27">
        <f>VLOOKUP(A1362,'Medical Examinations'!$A$1:$L$2336,10,0)</f>
        <v>2</v>
      </c>
      <c r="M1362" s="27" t="str">
        <f>VLOOKUP(A1362,'Medical Examinations'!$A$1:$L$2336,12,0)</f>
        <v>No</v>
      </c>
      <c r="N1362" s="27" t="str">
        <f>VLOOKUP(A1362,'Medical Examinations'!$A$1:$L$2336,8,0)</f>
        <v>No</v>
      </c>
      <c r="O1362" s="29">
        <f>VLOOKUP(A1362,'Hospitalisation Details'!$A$1:$T$2344,12,0)</f>
        <v>7980.34</v>
      </c>
      <c r="P1362" s="29" t="str">
        <f>VLOOKUP(A1362,'Hospitalisation Details'!$A$1:$T$2344,15,0)</f>
        <v>tier - 2</v>
      </c>
      <c r="Q1362" s="29" t="str">
        <f>VLOOKUP(A1362,'Hospitalisation Details'!$A$1:$T$2344,18,0)</f>
        <v>tier - 2</v>
      </c>
      <c r="R1362" s="29" t="str">
        <f>VLOOKUP(A1362,'Hospitalisation Details'!$A$1:$T$2344,20,0)</f>
        <v>R1013</v>
      </c>
    </row>
    <row r="1363" spans="1:18">
      <c r="A1363" t="s">
        <v>1006</v>
      </c>
      <c r="B1363" s="22" t="str">
        <f>VLOOKUP(A1363,'Customer Names'!A1363:$E$2335,4,0)</f>
        <v>Davidson</v>
      </c>
      <c r="C1363" s="25">
        <f>VLOOKUP(A1363,'Hospitalisation Details'!$A$1:$T$2344,9,0)</f>
        <v>27616</v>
      </c>
      <c r="D1363" s="26">
        <f>VLOOKUP(A1363,'Hospitalisation Details'!$A$1:$T$2344,10,0)</f>
        <v>47</v>
      </c>
      <c r="E1363" s="26">
        <f>VLOOKUP(A1363,'Hospitalisation Details'!$A$1:$T$2344,11,0)</f>
        <v>1</v>
      </c>
      <c r="F1363" s="28">
        <f>VLOOKUP(A1363,'Medical Examinations'!$A$1:$L$2336,2,0)</f>
        <v>25.13</v>
      </c>
      <c r="G1363" s="28">
        <f>VLOOKUP(A1363,'Medical Examinations'!$A$1:$L$2336,4,0)</f>
        <v>8</v>
      </c>
      <c r="H1363" s="30" t="str">
        <f>VLOOKUP(A1363,'Medical Examinations'!$A$1:$L$2336,3,0)</f>
        <v>Overweight</v>
      </c>
      <c r="I1363" s="30" t="str">
        <f>VLOOKUP(A1363,'Medical Examinations'!$A$1:$L$2336,5,0)</f>
        <v>Diabetes</v>
      </c>
      <c r="J1363" s="27" t="str">
        <f>VLOOKUP(A1363,'Medical Examinations'!$A$1:$L$2336,6,0)</f>
        <v>yes</v>
      </c>
      <c r="K1363" s="27" t="str">
        <f>VLOOKUP(A1363,'Medical Examinations'!$A$1:$L$2336,7,0)</f>
        <v>No</v>
      </c>
      <c r="L1363" s="27">
        <f>VLOOKUP(A1363,'Medical Examinations'!$A$1:$L$2336,10,0)</f>
        <v>1</v>
      </c>
      <c r="M1363" s="27" t="str">
        <f>VLOOKUP(A1363,'Medical Examinations'!$A$1:$L$2336,12,0)</f>
        <v>No</v>
      </c>
      <c r="N1363" s="27" t="str">
        <f>VLOOKUP(A1363,'Medical Examinations'!$A$1:$L$2336,8,0)</f>
        <v>No</v>
      </c>
      <c r="O1363" s="29">
        <f>VLOOKUP(A1363,'Hospitalisation Details'!$A$1:$T$2344,12,0)</f>
        <v>7966.81</v>
      </c>
      <c r="P1363" s="29" t="str">
        <f>VLOOKUP(A1363,'Hospitalisation Details'!$A$1:$T$2344,15,0)</f>
        <v>tier - 2</v>
      </c>
      <c r="Q1363" s="29" t="str">
        <f>VLOOKUP(A1363,'Hospitalisation Details'!$A$1:$T$2344,18,0)</f>
        <v>tier - 2</v>
      </c>
      <c r="R1363" s="29" t="str">
        <f>VLOOKUP(A1363,'Hospitalisation Details'!$A$1:$T$2344,20,0)</f>
        <v>R1013</v>
      </c>
    </row>
    <row r="1364" spans="1:18">
      <c r="A1364" t="s">
        <v>1005</v>
      </c>
      <c r="B1364" s="22" t="str">
        <f>VLOOKUP(A1364,'Customer Names'!A1364:$E$2335,4,0)</f>
        <v>Burke</v>
      </c>
      <c r="C1364" s="25">
        <f>VLOOKUP(A1364,'Hospitalisation Details'!$A$1:$T$2344,9,0)</f>
        <v>25738</v>
      </c>
      <c r="D1364" s="26">
        <f>VLOOKUP(A1364,'Hospitalisation Details'!$A$1:$T$2344,10,0)</f>
        <v>52</v>
      </c>
      <c r="E1364" s="26">
        <f>VLOOKUP(A1364,'Hospitalisation Details'!$A$1:$T$2344,11,0)</f>
        <v>0</v>
      </c>
      <c r="F1364" s="28">
        <f>VLOOKUP(A1364,'Medical Examinations'!$A$1:$L$2336,2,0)</f>
        <v>22.72</v>
      </c>
      <c r="G1364" s="28">
        <f>VLOOKUP(A1364,'Medical Examinations'!$A$1:$L$2336,4,0)</f>
        <v>9.9600000000000009</v>
      </c>
      <c r="H1364" s="30" t="str">
        <f>VLOOKUP(A1364,'Medical Examinations'!$A$1:$L$2336,3,0)</f>
        <v>Normal weight</v>
      </c>
      <c r="I1364" s="30" t="str">
        <f>VLOOKUP(A1364,'Medical Examinations'!$A$1:$L$2336,5,0)</f>
        <v>Diabetes</v>
      </c>
      <c r="J1364" s="27" t="str">
        <f>VLOOKUP(A1364,'Medical Examinations'!$A$1:$L$2336,6,0)</f>
        <v>yes</v>
      </c>
      <c r="K1364" s="27" t="str">
        <f>VLOOKUP(A1364,'Medical Examinations'!$A$1:$L$2336,7,0)</f>
        <v>No</v>
      </c>
      <c r="L1364" s="27">
        <f>VLOOKUP(A1364,'Medical Examinations'!$A$1:$L$2336,10,0)</f>
        <v>2</v>
      </c>
      <c r="M1364" s="27" t="str">
        <f>VLOOKUP(A1364,'Medical Examinations'!$A$1:$L$2336,12,0)</f>
        <v>No</v>
      </c>
      <c r="N1364" s="27" t="str">
        <f>VLOOKUP(A1364,'Medical Examinations'!$A$1:$L$2336,8,0)</f>
        <v>No</v>
      </c>
      <c r="O1364" s="29">
        <f>VLOOKUP(A1364,'Hospitalisation Details'!$A$1:$T$2344,12,0)</f>
        <v>7958.13</v>
      </c>
      <c r="P1364" s="29" t="str">
        <f>VLOOKUP(A1364,'Hospitalisation Details'!$A$1:$T$2344,15,0)</f>
        <v>tier - 2</v>
      </c>
      <c r="Q1364" s="29" t="str">
        <f>VLOOKUP(A1364,'Hospitalisation Details'!$A$1:$T$2344,18,0)</f>
        <v>tier - 2</v>
      </c>
      <c r="R1364" s="29" t="str">
        <f>VLOOKUP(A1364,'Hospitalisation Details'!$A$1:$T$2344,20,0)</f>
        <v>R1013</v>
      </c>
    </row>
    <row r="1365" spans="1:18">
      <c r="A1365" t="s">
        <v>1004</v>
      </c>
      <c r="B1365" s="22" t="str">
        <f>VLOOKUP(A1365,'Customer Names'!A1365:$E$2335,4,0)</f>
        <v>McGraw</v>
      </c>
      <c r="C1365" s="25">
        <f>VLOOKUP(A1365,'Hospitalisation Details'!$A$1:$T$2344,9,0)</f>
        <v>29948</v>
      </c>
      <c r="D1365" s="26">
        <f>VLOOKUP(A1365,'Hospitalisation Details'!$A$1:$T$2344,10,0)</f>
        <v>41</v>
      </c>
      <c r="E1365" s="26">
        <f>VLOOKUP(A1365,'Hospitalisation Details'!$A$1:$T$2344,11,0)</f>
        <v>3</v>
      </c>
      <c r="F1365" s="28">
        <f>VLOOKUP(A1365,'Medical Examinations'!$A$1:$L$2336,2,0)</f>
        <v>32.6</v>
      </c>
      <c r="G1365" s="28">
        <f>VLOOKUP(A1365,'Medical Examinations'!$A$1:$L$2336,4,0)</f>
        <v>6.8</v>
      </c>
      <c r="H1365" s="30" t="str">
        <f>VLOOKUP(A1365,'Medical Examinations'!$A$1:$L$2336,3,0)</f>
        <v>Obesity</v>
      </c>
      <c r="I1365" s="30" t="str">
        <f>VLOOKUP(A1365,'Medical Examinations'!$A$1:$L$2336,5,0)</f>
        <v>Diabetes</v>
      </c>
      <c r="J1365" s="27" t="str">
        <f>VLOOKUP(A1365,'Medical Examinations'!$A$1:$L$2336,6,0)</f>
        <v>yes</v>
      </c>
      <c r="K1365" s="27" t="str">
        <f>VLOOKUP(A1365,'Medical Examinations'!$A$1:$L$2336,7,0)</f>
        <v>No</v>
      </c>
      <c r="L1365" s="27">
        <f>VLOOKUP(A1365,'Medical Examinations'!$A$1:$L$2336,10,0)</f>
        <v>0</v>
      </c>
      <c r="M1365" s="27" t="str">
        <f>VLOOKUP(A1365,'Medical Examinations'!$A$1:$L$2336,12,0)</f>
        <v>No</v>
      </c>
      <c r="N1365" s="27" t="str">
        <f>VLOOKUP(A1365,'Medical Examinations'!$A$1:$L$2336,8,0)</f>
        <v>No</v>
      </c>
      <c r="O1365" s="29">
        <f>VLOOKUP(A1365,'Hospitalisation Details'!$A$1:$T$2344,12,0)</f>
        <v>7954.52</v>
      </c>
      <c r="P1365" s="29" t="str">
        <f>VLOOKUP(A1365,'Hospitalisation Details'!$A$1:$T$2344,15,0)</f>
        <v>tier - 2</v>
      </c>
      <c r="Q1365" s="29" t="str">
        <f>VLOOKUP(A1365,'Hospitalisation Details'!$A$1:$T$2344,18,0)</f>
        <v>tier - 2</v>
      </c>
      <c r="R1365" s="29" t="str">
        <f>VLOOKUP(A1365,'Hospitalisation Details'!$A$1:$T$2344,20,0)</f>
        <v>R1011</v>
      </c>
    </row>
    <row r="1366" spans="1:18">
      <c r="A1366" t="s">
        <v>1003</v>
      </c>
      <c r="B1366" s="22" t="str">
        <f>VLOOKUP(A1366,'Customer Names'!A1366:$E$2335,4,0)</f>
        <v>Fellure</v>
      </c>
      <c r="C1366" s="25">
        <f>VLOOKUP(A1366,'Hospitalisation Details'!$A$1:$T$2344,9,0)</f>
        <v>24297</v>
      </c>
      <c r="D1366" s="26">
        <f>VLOOKUP(A1366,'Hospitalisation Details'!$A$1:$T$2344,10,0)</f>
        <v>56</v>
      </c>
      <c r="E1366" s="26">
        <f>VLOOKUP(A1366,'Hospitalisation Details'!$A$1:$T$2344,11,0)</f>
        <v>0</v>
      </c>
      <c r="F1366" s="28">
        <f>VLOOKUP(A1366,'Medical Examinations'!$A$1:$L$2336,2,0)</f>
        <v>17.28</v>
      </c>
      <c r="G1366" s="28">
        <f>VLOOKUP(A1366,'Medical Examinations'!$A$1:$L$2336,4,0)</f>
        <v>6.22</v>
      </c>
      <c r="H1366" s="30" t="str">
        <f>VLOOKUP(A1366,'Medical Examinations'!$A$1:$L$2336,3,0)</f>
        <v>Underweight</v>
      </c>
      <c r="I1366" s="30" t="str">
        <f>VLOOKUP(A1366,'Medical Examinations'!$A$1:$L$2336,5,0)</f>
        <v>Pre-diabetes</v>
      </c>
      <c r="J1366" s="27" t="str">
        <f>VLOOKUP(A1366,'Medical Examinations'!$A$1:$L$2336,6,0)</f>
        <v>yes</v>
      </c>
      <c r="K1366" s="27" t="str">
        <f>VLOOKUP(A1366,'Medical Examinations'!$A$1:$L$2336,7,0)</f>
        <v>No</v>
      </c>
      <c r="L1366" s="27">
        <f>VLOOKUP(A1366,'Medical Examinations'!$A$1:$L$2336,10,0)</f>
        <v>2</v>
      </c>
      <c r="M1366" s="27" t="str">
        <f>VLOOKUP(A1366,'Medical Examinations'!$A$1:$L$2336,12,0)</f>
        <v>No</v>
      </c>
      <c r="N1366" s="27" t="str">
        <f>VLOOKUP(A1366,'Medical Examinations'!$A$1:$L$2336,8,0)</f>
        <v>No</v>
      </c>
      <c r="O1366" s="29">
        <f>VLOOKUP(A1366,'Hospitalisation Details'!$A$1:$T$2344,12,0)</f>
        <v>7953.72</v>
      </c>
      <c r="P1366" s="29" t="str">
        <f>VLOOKUP(A1366,'Hospitalisation Details'!$A$1:$T$2344,15,0)</f>
        <v>tier - 3</v>
      </c>
      <c r="Q1366" s="29" t="str">
        <f>VLOOKUP(A1366,'Hospitalisation Details'!$A$1:$T$2344,18,0)</f>
        <v>tier - 3</v>
      </c>
      <c r="R1366" s="29" t="str">
        <f>VLOOKUP(A1366,'Hospitalisation Details'!$A$1:$T$2344,20,0)</f>
        <v>R1012</v>
      </c>
    </row>
    <row r="1367" spans="1:18">
      <c r="A1367" t="s">
        <v>1002</v>
      </c>
      <c r="B1367" s="22" t="str">
        <f>VLOOKUP(A1367,'Customer Names'!A1367:$E$2335,4,0)</f>
        <v>Sanford</v>
      </c>
      <c r="C1367" s="25">
        <f>VLOOKUP(A1367,'Hospitalisation Details'!$A$1:$T$2344,9,0)</f>
        <v>32079</v>
      </c>
      <c r="D1367" s="26">
        <f>VLOOKUP(A1367,'Hospitalisation Details'!$A$1:$T$2344,10,0)</f>
        <v>35</v>
      </c>
      <c r="E1367" s="26">
        <f>VLOOKUP(A1367,'Hospitalisation Details'!$A$1:$T$2344,11,0)</f>
        <v>3</v>
      </c>
      <c r="F1367" s="28">
        <f>VLOOKUP(A1367,'Medical Examinations'!$A$1:$L$2336,2,0)</f>
        <v>27.92</v>
      </c>
      <c r="G1367" s="28">
        <f>VLOOKUP(A1367,'Medical Examinations'!$A$1:$L$2336,4,0)</f>
        <v>5.79</v>
      </c>
      <c r="H1367" s="30" t="str">
        <f>VLOOKUP(A1367,'Medical Examinations'!$A$1:$L$2336,3,0)</f>
        <v>Overweight</v>
      </c>
      <c r="I1367" s="30" t="str">
        <f>VLOOKUP(A1367,'Medical Examinations'!$A$1:$L$2336,5,0)</f>
        <v>Pre-diabetes</v>
      </c>
      <c r="J1367" s="27" t="str">
        <f>VLOOKUP(A1367,'Medical Examinations'!$A$1:$L$2336,6,0)</f>
        <v>No</v>
      </c>
      <c r="K1367" s="27" t="str">
        <f>VLOOKUP(A1367,'Medical Examinations'!$A$1:$L$2336,7,0)</f>
        <v>No</v>
      </c>
      <c r="L1367" s="27">
        <f>VLOOKUP(A1367,'Medical Examinations'!$A$1:$L$2336,10,0)</f>
        <v>1</v>
      </c>
      <c r="M1367" s="27" t="str">
        <f>VLOOKUP(A1367,'Medical Examinations'!$A$1:$L$2336,12,0)</f>
        <v>No</v>
      </c>
      <c r="N1367" s="27" t="str">
        <f>VLOOKUP(A1367,'Medical Examinations'!$A$1:$L$2336,8,0)</f>
        <v>No</v>
      </c>
      <c r="O1367" s="29">
        <f>VLOOKUP(A1367,'Hospitalisation Details'!$A$1:$T$2344,12,0)</f>
        <v>7948.22</v>
      </c>
      <c r="P1367" s="29" t="str">
        <f>VLOOKUP(A1367,'Hospitalisation Details'!$A$1:$T$2344,15,0)</f>
        <v>tier - 2</v>
      </c>
      <c r="Q1367" s="29" t="str">
        <f>VLOOKUP(A1367,'Hospitalisation Details'!$A$1:$T$2344,18,0)</f>
        <v>tier - 3</v>
      </c>
      <c r="R1367" s="29" t="str">
        <f>VLOOKUP(A1367,'Hospitalisation Details'!$A$1:$T$2344,20,0)</f>
        <v>R1025</v>
      </c>
    </row>
    <row r="1368" spans="1:18">
      <c r="A1368" t="s">
        <v>1001</v>
      </c>
      <c r="B1368" s="22" t="str">
        <f>VLOOKUP(A1368,'Customer Names'!A1368:$E$2335,4,0)</f>
        <v>Wrenn</v>
      </c>
      <c r="C1368" s="25">
        <f>VLOOKUP(A1368,'Hospitalisation Details'!$A$1:$T$2344,9,0)</f>
        <v>28326</v>
      </c>
      <c r="D1368" s="26">
        <f>VLOOKUP(A1368,'Hospitalisation Details'!$A$1:$T$2344,10,0)</f>
        <v>45</v>
      </c>
      <c r="E1368" s="26">
        <f>VLOOKUP(A1368,'Hospitalisation Details'!$A$1:$T$2344,11,0)</f>
        <v>0</v>
      </c>
      <c r="F1368" s="28">
        <f>VLOOKUP(A1368,'Medical Examinations'!$A$1:$L$2336,2,0)</f>
        <v>38.284999999999997</v>
      </c>
      <c r="G1368" s="28">
        <f>VLOOKUP(A1368,'Medical Examinations'!$A$1:$L$2336,4,0)</f>
        <v>5.41</v>
      </c>
      <c r="H1368" s="30" t="str">
        <f>VLOOKUP(A1368,'Medical Examinations'!$A$1:$L$2336,3,0)</f>
        <v>Obesity</v>
      </c>
      <c r="I1368" s="30" t="str">
        <f>VLOOKUP(A1368,'Medical Examinations'!$A$1:$L$2336,5,0)</f>
        <v>Normal</v>
      </c>
      <c r="J1368" s="27" t="str">
        <f>VLOOKUP(A1368,'Medical Examinations'!$A$1:$L$2336,6,0)</f>
        <v>No</v>
      </c>
      <c r="K1368" s="27" t="str">
        <f>VLOOKUP(A1368,'Medical Examinations'!$A$1:$L$2336,7,0)</f>
        <v>No</v>
      </c>
      <c r="L1368" s="27">
        <f>VLOOKUP(A1368,'Medical Examinations'!$A$1:$L$2336,10,0)</f>
        <v>0</v>
      </c>
      <c r="M1368" s="27" t="str">
        <f>VLOOKUP(A1368,'Medical Examinations'!$A$1:$L$2336,12,0)</f>
        <v>No</v>
      </c>
      <c r="N1368" s="27" t="str">
        <f>VLOOKUP(A1368,'Medical Examinations'!$A$1:$L$2336,8,0)</f>
        <v>No</v>
      </c>
      <c r="O1368" s="29">
        <f>VLOOKUP(A1368,'Hospitalisation Details'!$A$1:$T$2344,12,0)</f>
        <v>7935.29</v>
      </c>
      <c r="P1368" s="29" t="str">
        <f>VLOOKUP(A1368,'Hospitalisation Details'!$A$1:$T$2344,15,0)</f>
        <v>tier - 2</v>
      </c>
      <c r="Q1368" s="29" t="str">
        <f>VLOOKUP(A1368,'Hospitalisation Details'!$A$1:$T$2344,18,0)</f>
        <v>tier - 1</v>
      </c>
      <c r="R1368" s="29" t="str">
        <f>VLOOKUP(A1368,'Hospitalisation Details'!$A$1:$T$2344,20,0)</f>
        <v>R1024</v>
      </c>
    </row>
    <row r="1369" spans="1:18">
      <c r="A1369" t="s">
        <v>1000</v>
      </c>
      <c r="B1369" s="22" t="str">
        <f>VLOOKUP(A1369,'Customer Names'!A1369:$E$2335,4,0)</f>
        <v>Lindsey</v>
      </c>
      <c r="C1369" s="25">
        <f>VLOOKUP(A1369,'Hospitalisation Details'!$A$1:$T$2344,9,0)</f>
        <v>22929</v>
      </c>
      <c r="D1369" s="26">
        <f>VLOOKUP(A1369,'Hospitalisation Details'!$A$1:$T$2344,10,0)</f>
        <v>60</v>
      </c>
      <c r="E1369" s="26">
        <f>VLOOKUP(A1369,'Hospitalisation Details'!$A$1:$T$2344,11,0)</f>
        <v>0</v>
      </c>
      <c r="F1369" s="28">
        <f>VLOOKUP(A1369,'Medical Examinations'!$A$1:$L$2336,2,0)</f>
        <v>16.48</v>
      </c>
      <c r="G1369" s="28">
        <f>VLOOKUP(A1369,'Medical Examinations'!$A$1:$L$2336,4,0)</f>
        <v>11.05</v>
      </c>
      <c r="H1369" s="30" t="str">
        <f>VLOOKUP(A1369,'Medical Examinations'!$A$1:$L$2336,3,0)</f>
        <v>Underweight</v>
      </c>
      <c r="I1369" s="30" t="str">
        <f>VLOOKUP(A1369,'Medical Examinations'!$A$1:$L$2336,5,0)</f>
        <v>Diabetes</v>
      </c>
      <c r="J1369" s="27" t="str">
        <f>VLOOKUP(A1369,'Medical Examinations'!$A$1:$L$2336,6,0)</f>
        <v>No</v>
      </c>
      <c r="K1369" s="27" t="str">
        <f>VLOOKUP(A1369,'Medical Examinations'!$A$1:$L$2336,7,0)</f>
        <v>No</v>
      </c>
      <c r="L1369" s="27">
        <f>VLOOKUP(A1369,'Medical Examinations'!$A$1:$L$2336,10,0)</f>
        <v>0</v>
      </c>
      <c r="M1369" s="27" t="str">
        <f>VLOOKUP(A1369,'Medical Examinations'!$A$1:$L$2336,12,0)</f>
        <v>No</v>
      </c>
      <c r="N1369" s="27" t="str">
        <f>VLOOKUP(A1369,'Medical Examinations'!$A$1:$L$2336,8,0)</f>
        <v>No</v>
      </c>
      <c r="O1369" s="29">
        <f>VLOOKUP(A1369,'Hospitalisation Details'!$A$1:$T$2344,12,0)</f>
        <v>7896.41</v>
      </c>
      <c r="P1369" s="29" t="str">
        <f>VLOOKUP(A1369,'Hospitalisation Details'!$A$1:$T$2344,15,0)</f>
        <v>tier - 3</v>
      </c>
      <c r="Q1369" s="29" t="str">
        <f>VLOOKUP(A1369,'Hospitalisation Details'!$A$1:$T$2344,18,0)</f>
        <v>tier - 2</v>
      </c>
      <c r="R1369" s="29" t="str">
        <f>VLOOKUP(A1369,'Hospitalisation Details'!$A$1:$T$2344,20,0)</f>
        <v>R1013</v>
      </c>
    </row>
    <row r="1370" spans="1:18">
      <c r="A1370" t="s">
        <v>999</v>
      </c>
      <c r="B1370" s="22" t="str">
        <f>VLOOKUP(A1370,'Customer Names'!A1370:$E$2335,4,0)</f>
        <v>Krueger</v>
      </c>
      <c r="C1370" s="25">
        <f>VLOOKUP(A1370,'Hospitalisation Details'!$A$1:$T$2344,9,0)</f>
        <v>34655</v>
      </c>
      <c r="D1370" s="26">
        <f>VLOOKUP(A1370,'Hospitalisation Details'!$A$1:$T$2344,10,0)</f>
        <v>28</v>
      </c>
      <c r="E1370" s="26">
        <f>VLOOKUP(A1370,'Hospitalisation Details'!$A$1:$T$2344,11,0)</f>
        <v>0</v>
      </c>
      <c r="F1370" s="28">
        <f>VLOOKUP(A1370,'Medical Examinations'!$A$1:$L$2336,2,0)</f>
        <v>38.57</v>
      </c>
      <c r="G1370" s="28">
        <f>VLOOKUP(A1370,'Medical Examinations'!$A$1:$L$2336,4,0)</f>
        <v>6.27</v>
      </c>
      <c r="H1370" s="30" t="str">
        <f>VLOOKUP(A1370,'Medical Examinations'!$A$1:$L$2336,3,0)</f>
        <v>Obesity</v>
      </c>
      <c r="I1370" s="30" t="str">
        <f>VLOOKUP(A1370,'Medical Examinations'!$A$1:$L$2336,5,0)</f>
        <v>Pre-diabetes</v>
      </c>
      <c r="J1370" s="27" t="str">
        <f>VLOOKUP(A1370,'Medical Examinations'!$A$1:$L$2336,6,0)</f>
        <v>No</v>
      </c>
      <c r="K1370" s="27" t="str">
        <f>VLOOKUP(A1370,'Medical Examinations'!$A$1:$L$2336,7,0)</f>
        <v>No</v>
      </c>
      <c r="L1370" s="27">
        <f>VLOOKUP(A1370,'Medical Examinations'!$A$1:$L$2336,10,0)</f>
        <v>0</v>
      </c>
      <c r="M1370" s="27" t="str">
        <f>VLOOKUP(A1370,'Medical Examinations'!$A$1:$L$2336,12,0)</f>
        <v>No</v>
      </c>
      <c r="N1370" s="27" t="str">
        <f>VLOOKUP(A1370,'Medical Examinations'!$A$1:$L$2336,8,0)</f>
        <v>No</v>
      </c>
      <c r="O1370" s="29">
        <f>VLOOKUP(A1370,'Hospitalisation Details'!$A$1:$T$2344,12,0)</f>
        <v>7851.85</v>
      </c>
      <c r="P1370" s="29" t="str">
        <f>VLOOKUP(A1370,'Hospitalisation Details'!$A$1:$T$2344,15,0)</f>
        <v>tier - 2</v>
      </c>
      <c r="Q1370" s="29" t="str">
        <f>VLOOKUP(A1370,'Hospitalisation Details'!$A$1:$T$2344,18,0)</f>
        <v>tier - 3</v>
      </c>
      <c r="R1370" s="29" t="str">
        <f>VLOOKUP(A1370,'Hospitalisation Details'!$A$1:$T$2344,20,0)</f>
        <v>R1012</v>
      </c>
    </row>
    <row r="1371" spans="1:18">
      <c r="A1371" t="s">
        <v>998</v>
      </c>
      <c r="B1371" s="22" t="str">
        <f>VLOOKUP(A1371,'Customer Names'!A1371:$E$2335,4,0)</f>
        <v>Babler</v>
      </c>
      <c r="C1371" s="25">
        <f>VLOOKUP(A1371,'Hospitalisation Details'!$A$1:$T$2344,9,0)</f>
        <v>37169</v>
      </c>
      <c r="D1371" s="26">
        <f>VLOOKUP(A1371,'Hospitalisation Details'!$A$1:$T$2344,10,0)</f>
        <v>21</v>
      </c>
      <c r="E1371" s="26">
        <f>VLOOKUP(A1371,'Hospitalisation Details'!$A$1:$T$2344,11,0)</f>
        <v>0</v>
      </c>
      <c r="F1371" s="28">
        <f>VLOOKUP(A1371,'Medical Examinations'!$A$1:$L$2336,2,0)</f>
        <v>43.85</v>
      </c>
      <c r="G1371" s="28">
        <f>VLOOKUP(A1371,'Medical Examinations'!$A$1:$L$2336,4,0)</f>
        <v>4.7699999999999996</v>
      </c>
      <c r="H1371" s="30" t="str">
        <f>VLOOKUP(A1371,'Medical Examinations'!$A$1:$L$2336,3,0)</f>
        <v>Obesity</v>
      </c>
      <c r="I1371" s="30" t="str">
        <f>VLOOKUP(A1371,'Medical Examinations'!$A$1:$L$2336,5,0)</f>
        <v>Normal</v>
      </c>
      <c r="J1371" s="27" t="str">
        <f>VLOOKUP(A1371,'Medical Examinations'!$A$1:$L$2336,6,0)</f>
        <v>yes</v>
      </c>
      <c r="K1371" s="27" t="str">
        <f>VLOOKUP(A1371,'Medical Examinations'!$A$1:$L$2336,7,0)</f>
        <v>No</v>
      </c>
      <c r="L1371" s="27">
        <f>VLOOKUP(A1371,'Medical Examinations'!$A$1:$L$2336,10,0)</f>
        <v>0</v>
      </c>
      <c r="M1371" s="27" t="str">
        <f>VLOOKUP(A1371,'Medical Examinations'!$A$1:$L$2336,12,0)</f>
        <v>No</v>
      </c>
      <c r="N1371" s="27" t="str">
        <f>VLOOKUP(A1371,'Medical Examinations'!$A$1:$L$2336,8,0)</f>
        <v>No</v>
      </c>
      <c r="O1371" s="29">
        <f>VLOOKUP(A1371,'Hospitalisation Details'!$A$1:$T$2344,12,0)</f>
        <v>7844.8</v>
      </c>
      <c r="P1371" s="29" t="str">
        <f>VLOOKUP(A1371,'Hospitalisation Details'!$A$1:$T$2344,15,0)</f>
        <v>tier - 2</v>
      </c>
      <c r="Q1371" s="29" t="str">
        <f>VLOOKUP(A1371,'Hospitalisation Details'!$A$1:$T$2344,18,0)</f>
        <v>tier - 2</v>
      </c>
      <c r="R1371" s="29" t="str">
        <f>VLOOKUP(A1371,'Hospitalisation Details'!$A$1:$T$2344,20,0)</f>
        <v>R1012</v>
      </c>
    </row>
    <row r="1372" spans="1:18">
      <c r="A1372" t="s">
        <v>997</v>
      </c>
      <c r="B1372" s="22" t="str">
        <f>VLOOKUP(A1372,'Customer Names'!A1372:$E$2335,4,0)</f>
        <v>Brezenski</v>
      </c>
      <c r="C1372" s="25">
        <f>VLOOKUP(A1372,'Hospitalisation Details'!$A$1:$T$2344,9,0)</f>
        <v>32793</v>
      </c>
      <c r="D1372" s="26">
        <f>VLOOKUP(A1372,'Hospitalisation Details'!$A$1:$T$2344,10,0)</f>
        <v>33</v>
      </c>
      <c r="E1372" s="26">
        <f>VLOOKUP(A1372,'Hospitalisation Details'!$A$1:$T$2344,11,0)</f>
        <v>3</v>
      </c>
      <c r="F1372" s="28">
        <f>VLOOKUP(A1372,'Medical Examinations'!$A$1:$L$2336,2,0)</f>
        <v>30.11</v>
      </c>
      <c r="G1372" s="28">
        <f>VLOOKUP(A1372,'Medical Examinations'!$A$1:$L$2336,4,0)</f>
        <v>4.08</v>
      </c>
      <c r="H1372" s="30" t="str">
        <f>VLOOKUP(A1372,'Medical Examinations'!$A$1:$L$2336,3,0)</f>
        <v>Obesity</v>
      </c>
      <c r="I1372" s="30" t="str">
        <f>VLOOKUP(A1372,'Medical Examinations'!$A$1:$L$2336,5,0)</f>
        <v>Normal</v>
      </c>
      <c r="J1372" s="27" t="str">
        <f>VLOOKUP(A1372,'Medical Examinations'!$A$1:$L$2336,6,0)</f>
        <v>No</v>
      </c>
      <c r="K1372" s="27" t="str">
        <f>VLOOKUP(A1372,'Medical Examinations'!$A$1:$L$2336,7,0)</f>
        <v>No</v>
      </c>
      <c r="L1372" s="27">
        <f>VLOOKUP(A1372,'Medical Examinations'!$A$1:$L$2336,10,0)</f>
        <v>0</v>
      </c>
      <c r="M1372" s="27" t="str">
        <f>VLOOKUP(A1372,'Medical Examinations'!$A$1:$L$2336,12,0)</f>
        <v>No</v>
      </c>
      <c r="N1372" s="27" t="str">
        <f>VLOOKUP(A1372,'Medical Examinations'!$A$1:$L$2336,8,0)</f>
        <v>No</v>
      </c>
      <c r="O1372" s="29">
        <f>VLOOKUP(A1372,'Hospitalisation Details'!$A$1:$T$2344,12,0)</f>
        <v>7824.37</v>
      </c>
      <c r="P1372" s="29" t="str">
        <f>VLOOKUP(A1372,'Hospitalisation Details'!$A$1:$T$2344,15,0)</f>
        <v>tier - 2</v>
      </c>
      <c r="Q1372" s="29" t="str">
        <f>VLOOKUP(A1372,'Hospitalisation Details'!$A$1:$T$2344,18,0)</f>
        <v>tier - 2</v>
      </c>
      <c r="R1372" s="29" t="str">
        <f>VLOOKUP(A1372,'Hospitalisation Details'!$A$1:$T$2344,20,0)</f>
        <v>R1012</v>
      </c>
    </row>
    <row r="1373" spans="1:18">
      <c r="A1373" t="s">
        <v>996</v>
      </c>
      <c r="B1373" s="22" t="str">
        <f>VLOOKUP(A1373,'Customer Names'!A1373:$E$2335,4,0)</f>
        <v>Marschner</v>
      </c>
      <c r="C1373" s="25">
        <f>VLOOKUP(A1373,'Hospitalisation Details'!$A$1:$T$2344,9,0)</f>
        <v>33593</v>
      </c>
      <c r="D1373" s="26">
        <f>VLOOKUP(A1373,'Hospitalisation Details'!$A$1:$T$2344,10,0)</f>
        <v>31</v>
      </c>
      <c r="E1373" s="26">
        <f>VLOOKUP(A1373,'Hospitalisation Details'!$A$1:$T$2344,11,0)</f>
        <v>3</v>
      </c>
      <c r="F1373" s="28">
        <f>VLOOKUP(A1373,'Medical Examinations'!$A$1:$L$2336,2,0)</f>
        <v>31.59</v>
      </c>
      <c r="G1373" s="28">
        <f>VLOOKUP(A1373,'Medical Examinations'!$A$1:$L$2336,4,0)</f>
        <v>6.01</v>
      </c>
      <c r="H1373" s="30" t="str">
        <f>VLOOKUP(A1373,'Medical Examinations'!$A$1:$L$2336,3,0)</f>
        <v>Obesity</v>
      </c>
      <c r="I1373" s="30" t="str">
        <f>VLOOKUP(A1373,'Medical Examinations'!$A$1:$L$2336,5,0)</f>
        <v>Pre-diabetes</v>
      </c>
      <c r="J1373" s="27" t="str">
        <f>VLOOKUP(A1373,'Medical Examinations'!$A$1:$L$2336,6,0)</f>
        <v>No</v>
      </c>
      <c r="K1373" s="27" t="str">
        <f>VLOOKUP(A1373,'Medical Examinations'!$A$1:$L$2336,7,0)</f>
        <v>No</v>
      </c>
      <c r="L1373" s="27">
        <f>VLOOKUP(A1373,'Medical Examinations'!$A$1:$L$2336,10,0)</f>
        <v>0</v>
      </c>
      <c r="M1373" s="27" t="str">
        <f>VLOOKUP(A1373,'Medical Examinations'!$A$1:$L$2336,12,0)</f>
        <v>No</v>
      </c>
      <c r="N1373" s="27" t="str">
        <f>VLOOKUP(A1373,'Medical Examinations'!$A$1:$L$2336,8,0)</f>
        <v>No</v>
      </c>
      <c r="O1373" s="29">
        <f>VLOOKUP(A1373,'Hospitalisation Details'!$A$1:$T$2344,12,0)</f>
        <v>7812.67</v>
      </c>
      <c r="P1373" s="29" t="str">
        <f>VLOOKUP(A1373,'Hospitalisation Details'!$A$1:$T$2344,15,0)</f>
        <v>tier - 2</v>
      </c>
      <c r="Q1373" s="29" t="str">
        <f>VLOOKUP(A1373,'Hospitalisation Details'!$A$1:$T$2344,18,0)</f>
        <v>tier - 1</v>
      </c>
      <c r="R1373" s="29" t="str">
        <f>VLOOKUP(A1373,'Hospitalisation Details'!$A$1:$T$2344,20,0)</f>
        <v>R1012</v>
      </c>
    </row>
    <row r="1374" spans="1:18">
      <c r="A1374" t="s">
        <v>995</v>
      </c>
      <c r="B1374" s="22" t="str">
        <f>VLOOKUP(A1374,'Customer Names'!A1374:$E$2335,4,0)</f>
        <v>King</v>
      </c>
      <c r="C1374" s="25">
        <f>VLOOKUP(A1374,'Hospitalisation Details'!$A$1:$T$2344,9,0)</f>
        <v>27342</v>
      </c>
      <c r="D1374" s="26">
        <f>VLOOKUP(A1374,'Hospitalisation Details'!$A$1:$T$2344,10,0)</f>
        <v>48</v>
      </c>
      <c r="E1374" s="26">
        <f>VLOOKUP(A1374,'Hospitalisation Details'!$A$1:$T$2344,11,0)</f>
        <v>0</v>
      </c>
      <c r="F1374" s="28">
        <f>VLOOKUP(A1374,'Medical Examinations'!$A$1:$L$2336,2,0)</f>
        <v>40.15</v>
      </c>
      <c r="G1374" s="28">
        <f>VLOOKUP(A1374,'Medical Examinations'!$A$1:$L$2336,4,0)</f>
        <v>11.84</v>
      </c>
      <c r="H1374" s="30" t="str">
        <f>VLOOKUP(A1374,'Medical Examinations'!$A$1:$L$2336,3,0)</f>
        <v>Obesity</v>
      </c>
      <c r="I1374" s="30" t="str">
        <f>VLOOKUP(A1374,'Medical Examinations'!$A$1:$L$2336,5,0)</f>
        <v>Diabetes</v>
      </c>
      <c r="J1374" s="27" t="str">
        <f>VLOOKUP(A1374,'Medical Examinations'!$A$1:$L$2336,6,0)</f>
        <v>No</v>
      </c>
      <c r="K1374" s="27" t="str">
        <f>VLOOKUP(A1374,'Medical Examinations'!$A$1:$L$2336,7,0)</f>
        <v>No</v>
      </c>
      <c r="L1374" s="27">
        <f>VLOOKUP(A1374,'Medical Examinations'!$A$1:$L$2336,10,0)</f>
        <v>0</v>
      </c>
      <c r="M1374" s="27" t="str">
        <f>VLOOKUP(A1374,'Medical Examinations'!$A$1:$L$2336,12,0)</f>
        <v>No</v>
      </c>
      <c r="N1374" s="27" t="str">
        <f>VLOOKUP(A1374,'Medical Examinations'!$A$1:$L$2336,8,0)</f>
        <v>No</v>
      </c>
      <c r="O1374" s="29">
        <f>VLOOKUP(A1374,'Hospitalisation Details'!$A$1:$T$2344,12,0)</f>
        <v>7804.16</v>
      </c>
      <c r="P1374" s="29" t="str">
        <f>VLOOKUP(A1374,'Hospitalisation Details'!$A$1:$T$2344,15,0)</f>
        <v>tier - 2</v>
      </c>
      <c r="Q1374" s="29" t="str">
        <f>VLOOKUP(A1374,'Hospitalisation Details'!$A$1:$T$2344,18,0)</f>
        <v>tier - 3</v>
      </c>
      <c r="R1374" s="29" t="str">
        <f>VLOOKUP(A1374,'Hospitalisation Details'!$A$1:$T$2344,20,0)</f>
        <v>R1013</v>
      </c>
    </row>
    <row r="1375" spans="1:18">
      <c r="A1375" t="s">
        <v>994</v>
      </c>
      <c r="B1375" s="22" t="str">
        <f>VLOOKUP(A1375,'Customer Names'!A1375:$E$2335,4,0)</f>
        <v>Montez</v>
      </c>
      <c r="C1375" s="25">
        <f>VLOOKUP(A1375,'Hospitalisation Details'!$A$1:$T$2344,9,0)</f>
        <v>35766</v>
      </c>
      <c r="D1375" s="26">
        <f>VLOOKUP(A1375,'Hospitalisation Details'!$A$1:$T$2344,10,0)</f>
        <v>25</v>
      </c>
      <c r="E1375" s="26">
        <f>VLOOKUP(A1375,'Hospitalisation Details'!$A$1:$T$2344,11,0)</f>
        <v>0</v>
      </c>
      <c r="F1375" s="28">
        <f>VLOOKUP(A1375,'Medical Examinations'!$A$1:$L$2336,2,0)</f>
        <v>40.700000000000003</v>
      </c>
      <c r="G1375" s="28">
        <f>VLOOKUP(A1375,'Medical Examinations'!$A$1:$L$2336,4,0)</f>
        <v>6.27</v>
      </c>
      <c r="H1375" s="30" t="str">
        <f>VLOOKUP(A1375,'Medical Examinations'!$A$1:$L$2336,3,0)</f>
        <v>Obesity</v>
      </c>
      <c r="I1375" s="30" t="str">
        <f>VLOOKUP(A1375,'Medical Examinations'!$A$1:$L$2336,5,0)</f>
        <v>Pre-diabetes</v>
      </c>
      <c r="J1375" s="27" t="str">
        <f>VLOOKUP(A1375,'Medical Examinations'!$A$1:$L$2336,6,0)</f>
        <v>yes</v>
      </c>
      <c r="K1375" s="27" t="str">
        <f>VLOOKUP(A1375,'Medical Examinations'!$A$1:$L$2336,7,0)</f>
        <v>No</v>
      </c>
      <c r="L1375" s="27">
        <f>VLOOKUP(A1375,'Medical Examinations'!$A$1:$L$2336,10,0)</f>
        <v>1</v>
      </c>
      <c r="M1375" s="27" t="str">
        <f>VLOOKUP(A1375,'Medical Examinations'!$A$1:$L$2336,12,0)</f>
        <v>No</v>
      </c>
      <c r="N1375" s="27" t="str">
        <f>VLOOKUP(A1375,'Medical Examinations'!$A$1:$L$2336,8,0)</f>
        <v>Yes</v>
      </c>
      <c r="O1375" s="29">
        <f>VLOOKUP(A1375,'Hospitalisation Details'!$A$1:$T$2344,12,0)</f>
        <v>7803.77</v>
      </c>
      <c r="P1375" s="29" t="str">
        <f>VLOOKUP(A1375,'Hospitalisation Details'!$A$1:$T$2344,15,0)</f>
        <v>tier - 2</v>
      </c>
      <c r="Q1375" s="29" t="str">
        <f>VLOOKUP(A1375,'Hospitalisation Details'!$A$1:$T$2344,18,0)</f>
        <v>tier - 3</v>
      </c>
      <c r="R1375" s="29" t="str">
        <f>VLOOKUP(A1375,'Hospitalisation Details'!$A$1:$T$2344,20,0)</f>
        <v>R1012</v>
      </c>
    </row>
    <row r="1376" spans="1:18">
      <c r="A1376" t="s">
        <v>993</v>
      </c>
      <c r="B1376" s="22" t="str">
        <f>VLOOKUP(A1376,'Customer Names'!A1376:$E$2335,4,0)</f>
        <v>Campbell</v>
      </c>
      <c r="C1376" s="25">
        <f>VLOOKUP(A1376,'Hospitalisation Details'!$A$1:$T$2344,9,0)</f>
        <v>36519</v>
      </c>
      <c r="D1376" s="26">
        <f>VLOOKUP(A1376,'Hospitalisation Details'!$A$1:$T$2344,10,0)</f>
        <v>23</v>
      </c>
      <c r="E1376" s="26">
        <f>VLOOKUP(A1376,'Hospitalisation Details'!$A$1:$T$2344,11,0)</f>
        <v>0</v>
      </c>
      <c r="F1376" s="28">
        <f>VLOOKUP(A1376,'Medical Examinations'!$A$1:$L$2336,2,0)</f>
        <v>40.76</v>
      </c>
      <c r="G1376" s="28">
        <f>VLOOKUP(A1376,'Medical Examinations'!$A$1:$L$2336,4,0)</f>
        <v>5.28</v>
      </c>
      <c r="H1376" s="30" t="str">
        <f>VLOOKUP(A1376,'Medical Examinations'!$A$1:$L$2336,3,0)</f>
        <v>Obesity</v>
      </c>
      <c r="I1376" s="30" t="str">
        <f>VLOOKUP(A1376,'Medical Examinations'!$A$1:$L$2336,5,0)</f>
        <v>Normal</v>
      </c>
      <c r="J1376" s="27" t="str">
        <f>VLOOKUP(A1376,'Medical Examinations'!$A$1:$L$2336,6,0)</f>
        <v>No</v>
      </c>
      <c r="K1376" s="27" t="str">
        <f>VLOOKUP(A1376,'Medical Examinations'!$A$1:$L$2336,7,0)</f>
        <v>No</v>
      </c>
      <c r="L1376" s="27">
        <f>VLOOKUP(A1376,'Medical Examinations'!$A$1:$L$2336,10,0)</f>
        <v>0</v>
      </c>
      <c r="M1376" s="27" t="str">
        <f>VLOOKUP(A1376,'Medical Examinations'!$A$1:$L$2336,12,0)</f>
        <v>No</v>
      </c>
      <c r="N1376" s="27" t="str">
        <f>VLOOKUP(A1376,'Medical Examinations'!$A$1:$L$2336,8,0)</f>
        <v>No</v>
      </c>
      <c r="O1376" s="29">
        <f>VLOOKUP(A1376,'Hospitalisation Details'!$A$1:$T$2344,12,0)</f>
        <v>7794.68</v>
      </c>
      <c r="P1376" s="29" t="str">
        <f>VLOOKUP(A1376,'Hospitalisation Details'!$A$1:$T$2344,15,0)</f>
        <v>tier - 2</v>
      </c>
      <c r="Q1376" s="29" t="str">
        <f>VLOOKUP(A1376,'Hospitalisation Details'!$A$1:$T$2344,18,0)</f>
        <v>tier - 2</v>
      </c>
      <c r="R1376" s="29" t="str">
        <f>VLOOKUP(A1376,'Hospitalisation Details'!$A$1:$T$2344,20,0)</f>
        <v>R1026</v>
      </c>
    </row>
    <row r="1377" spans="1:18">
      <c r="A1377" t="s">
        <v>992</v>
      </c>
      <c r="B1377" s="22" t="str">
        <f>VLOOKUP(A1377,'Customer Names'!A1377:$E$2335,4,0)</f>
        <v>Hurt</v>
      </c>
      <c r="C1377" s="25">
        <f>VLOOKUP(A1377,'Hospitalisation Details'!$A$1:$T$2344,9,0)</f>
        <v>27369</v>
      </c>
      <c r="D1377" s="26">
        <f>VLOOKUP(A1377,'Hospitalisation Details'!$A$1:$T$2344,10,0)</f>
        <v>48</v>
      </c>
      <c r="E1377" s="26">
        <f>VLOOKUP(A1377,'Hospitalisation Details'!$A$1:$T$2344,11,0)</f>
        <v>0</v>
      </c>
      <c r="F1377" s="28">
        <f>VLOOKUP(A1377,'Medical Examinations'!$A$1:$L$2336,2,0)</f>
        <v>29.7</v>
      </c>
      <c r="G1377" s="28">
        <f>VLOOKUP(A1377,'Medical Examinations'!$A$1:$L$2336,4,0)</f>
        <v>7.03</v>
      </c>
      <c r="H1377" s="30" t="str">
        <f>VLOOKUP(A1377,'Medical Examinations'!$A$1:$L$2336,3,0)</f>
        <v>Overweight</v>
      </c>
      <c r="I1377" s="30" t="str">
        <f>VLOOKUP(A1377,'Medical Examinations'!$A$1:$L$2336,5,0)</f>
        <v>Diabetes</v>
      </c>
      <c r="J1377" s="27" t="str">
        <f>VLOOKUP(A1377,'Medical Examinations'!$A$1:$L$2336,6,0)</f>
        <v>No</v>
      </c>
      <c r="K1377" s="27" t="str">
        <f>VLOOKUP(A1377,'Medical Examinations'!$A$1:$L$2336,7,0)</f>
        <v>No</v>
      </c>
      <c r="L1377" s="27">
        <f>VLOOKUP(A1377,'Medical Examinations'!$A$1:$L$2336,10,0)</f>
        <v>0</v>
      </c>
      <c r="M1377" s="27" t="str">
        <f>VLOOKUP(A1377,'Medical Examinations'!$A$1:$L$2336,12,0)</f>
        <v>No</v>
      </c>
      <c r="N1377" s="27" t="str">
        <f>VLOOKUP(A1377,'Medical Examinations'!$A$1:$L$2336,8,0)</f>
        <v>No</v>
      </c>
      <c r="O1377" s="29">
        <f>VLOOKUP(A1377,'Hospitalisation Details'!$A$1:$T$2344,12,0)</f>
        <v>7789.64</v>
      </c>
      <c r="P1377" s="29" t="str">
        <f>VLOOKUP(A1377,'Hospitalisation Details'!$A$1:$T$2344,15,0)</f>
        <v>tier - 1</v>
      </c>
      <c r="Q1377" s="29" t="str">
        <f>VLOOKUP(A1377,'Hospitalisation Details'!$A$1:$T$2344,18,0)</f>
        <v>tier - 3</v>
      </c>
      <c r="R1377" s="29" t="str">
        <f>VLOOKUP(A1377,'Hospitalisation Details'!$A$1:$T$2344,20,0)</f>
        <v>R1013</v>
      </c>
    </row>
    <row r="1378" spans="1:18">
      <c r="A1378" t="s">
        <v>991</v>
      </c>
      <c r="B1378" s="22" t="str">
        <f>VLOOKUP(A1378,'Customer Names'!A1378:$E$2335,4,0)</f>
        <v>Garey</v>
      </c>
      <c r="C1378" s="25">
        <f>VLOOKUP(A1378,'Hospitalisation Details'!$A$1:$T$2344,9,0)</f>
        <v>35785</v>
      </c>
      <c r="D1378" s="26">
        <f>VLOOKUP(A1378,'Hospitalisation Details'!$A$1:$T$2344,10,0)</f>
        <v>25</v>
      </c>
      <c r="E1378" s="26">
        <f>VLOOKUP(A1378,'Hospitalisation Details'!$A$1:$T$2344,11,0)</f>
        <v>0</v>
      </c>
      <c r="F1378" s="28">
        <f>VLOOKUP(A1378,'Medical Examinations'!$A$1:$L$2336,2,0)</f>
        <v>40.58</v>
      </c>
      <c r="G1378" s="28">
        <f>VLOOKUP(A1378,'Medical Examinations'!$A$1:$L$2336,4,0)</f>
        <v>5.32</v>
      </c>
      <c r="H1378" s="30" t="str">
        <f>VLOOKUP(A1378,'Medical Examinations'!$A$1:$L$2336,3,0)</f>
        <v>Obesity</v>
      </c>
      <c r="I1378" s="30" t="str">
        <f>VLOOKUP(A1378,'Medical Examinations'!$A$1:$L$2336,5,0)</f>
        <v>Normal</v>
      </c>
      <c r="J1378" s="27" t="str">
        <f>VLOOKUP(A1378,'Medical Examinations'!$A$1:$L$2336,6,0)</f>
        <v>yes</v>
      </c>
      <c r="K1378" s="27" t="str">
        <f>VLOOKUP(A1378,'Medical Examinations'!$A$1:$L$2336,7,0)</f>
        <v>No</v>
      </c>
      <c r="L1378" s="27">
        <f>VLOOKUP(A1378,'Medical Examinations'!$A$1:$L$2336,10,0)</f>
        <v>1</v>
      </c>
      <c r="M1378" s="27" t="str">
        <f>VLOOKUP(A1378,'Medical Examinations'!$A$1:$L$2336,12,0)</f>
        <v>No</v>
      </c>
      <c r="N1378" s="27" t="str">
        <f>VLOOKUP(A1378,'Medical Examinations'!$A$1:$L$2336,8,0)</f>
        <v>Yes</v>
      </c>
      <c r="O1378" s="29">
        <f>VLOOKUP(A1378,'Hospitalisation Details'!$A$1:$T$2344,12,0)</f>
        <v>7763.06</v>
      </c>
      <c r="P1378" s="29" t="str">
        <f>VLOOKUP(A1378,'Hospitalisation Details'!$A$1:$T$2344,15,0)</f>
        <v>tier - 2</v>
      </c>
      <c r="Q1378" s="29" t="str">
        <f>VLOOKUP(A1378,'Hospitalisation Details'!$A$1:$T$2344,18,0)</f>
        <v>tier - 1</v>
      </c>
      <c r="R1378" s="29" t="str">
        <f>VLOOKUP(A1378,'Hospitalisation Details'!$A$1:$T$2344,20,0)</f>
        <v>R1012</v>
      </c>
    </row>
    <row r="1379" spans="1:18">
      <c r="A1379" t="s">
        <v>990</v>
      </c>
      <c r="B1379" s="22" t="str">
        <f>VLOOKUP(A1379,'Customer Names'!A1379:$E$2335,4,0)</f>
        <v>Reddy</v>
      </c>
      <c r="C1379" s="25">
        <f>VLOOKUP(A1379,'Hospitalisation Details'!$A$1:$T$2344,9,0)</f>
        <v>29767</v>
      </c>
      <c r="D1379" s="26">
        <f>VLOOKUP(A1379,'Hospitalisation Details'!$A$1:$T$2344,10,0)</f>
        <v>41</v>
      </c>
      <c r="E1379" s="26">
        <f>VLOOKUP(A1379,'Hospitalisation Details'!$A$1:$T$2344,11,0)</f>
        <v>2</v>
      </c>
      <c r="F1379" s="28">
        <f>VLOOKUP(A1379,'Medical Examinations'!$A$1:$L$2336,2,0)</f>
        <v>33.06</v>
      </c>
      <c r="G1379" s="28">
        <f>VLOOKUP(A1379,'Medical Examinations'!$A$1:$L$2336,4,0)</f>
        <v>9.59</v>
      </c>
      <c r="H1379" s="30" t="str">
        <f>VLOOKUP(A1379,'Medical Examinations'!$A$1:$L$2336,3,0)</f>
        <v>Obesity</v>
      </c>
      <c r="I1379" s="30" t="str">
        <f>VLOOKUP(A1379,'Medical Examinations'!$A$1:$L$2336,5,0)</f>
        <v>Diabetes</v>
      </c>
      <c r="J1379" s="27" t="str">
        <f>VLOOKUP(A1379,'Medical Examinations'!$A$1:$L$2336,6,0)</f>
        <v>yes</v>
      </c>
      <c r="K1379" s="27" t="str">
        <f>VLOOKUP(A1379,'Medical Examinations'!$A$1:$L$2336,7,0)</f>
        <v>No</v>
      </c>
      <c r="L1379" s="27">
        <f>VLOOKUP(A1379,'Medical Examinations'!$A$1:$L$2336,10,0)</f>
        <v>0</v>
      </c>
      <c r="M1379" s="27" t="str">
        <f>VLOOKUP(A1379,'Medical Examinations'!$A$1:$L$2336,12,0)</f>
        <v>No</v>
      </c>
      <c r="N1379" s="27" t="str">
        <f>VLOOKUP(A1379,'Medical Examinations'!$A$1:$L$2336,8,0)</f>
        <v>No</v>
      </c>
      <c r="O1379" s="29">
        <f>VLOOKUP(A1379,'Hospitalisation Details'!$A$1:$T$2344,12,0)</f>
        <v>7749.16</v>
      </c>
      <c r="P1379" s="29" t="str">
        <f>VLOOKUP(A1379,'Hospitalisation Details'!$A$1:$T$2344,15,0)</f>
        <v>tier - 2</v>
      </c>
      <c r="Q1379" s="29" t="str">
        <f>VLOOKUP(A1379,'Hospitalisation Details'!$A$1:$T$2344,18,0)</f>
        <v>tier - 1</v>
      </c>
      <c r="R1379" s="29" t="str">
        <f>VLOOKUP(A1379,'Hospitalisation Details'!$A$1:$T$2344,20,0)</f>
        <v>R1012</v>
      </c>
    </row>
    <row r="1380" spans="1:18">
      <c r="A1380" t="s">
        <v>989</v>
      </c>
      <c r="B1380" s="22" t="str">
        <f>VLOOKUP(A1380,'Customer Names'!A1380:$E$2335,4,0)</f>
        <v>Mueller</v>
      </c>
      <c r="C1380" s="25">
        <f>VLOOKUP(A1380,'Hospitalisation Details'!$A$1:$T$2344,9,0)</f>
        <v>28106</v>
      </c>
      <c r="D1380" s="26">
        <f>VLOOKUP(A1380,'Hospitalisation Details'!$A$1:$T$2344,10,0)</f>
        <v>46</v>
      </c>
      <c r="E1380" s="26">
        <f>VLOOKUP(A1380,'Hospitalisation Details'!$A$1:$T$2344,11,0)</f>
        <v>1</v>
      </c>
      <c r="F1380" s="28">
        <f>VLOOKUP(A1380,'Medical Examinations'!$A$1:$L$2336,2,0)</f>
        <v>26.62</v>
      </c>
      <c r="G1380" s="28">
        <f>VLOOKUP(A1380,'Medical Examinations'!$A$1:$L$2336,4,0)</f>
        <v>6.15</v>
      </c>
      <c r="H1380" s="30" t="str">
        <f>VLOOKUP(A1380,'Medical Examinations'!$A$1:$L$2336,3,0)</f>
        <v>Overweight</v>
      </c>
      <c r="I1380" s="30" t="str">
        <f>VLOOKUP(A1380,'Medical Examinations'!$A$1:$L$2336,5,0)</f>
        <v>Pre-diabetes</v>
      </c>
      <c r="J1380" s="27" t="str">
        <f>VLOOKUP(A1380,'Medical Examinations'!$A$1:$L$2336,6,0)</f>
        <v>yes</v>
      </c>
      <c r="K1380" s="27" t="str">
        <f>VLOOKUP(A1380,'Medical Examinations'!$A$1:$L$2336,7,0)</f>
        <v>No</v>
      </c>
      <c r="L1380" s="27">
        <f>VLOOKUP(A1380,'Medical Examinations'!$A$1:$L$2336,10,0)</f>
        <v>0</v>
      </c>
      <c r="M1380" s="27" t="str">
        <f>VLOOKUP(A1380,'Medical Examinations'!$A$1:$L$2336,12,0)</f>
        <v>No</v>
      </c>
      <c r="N1380" s="27" t="str">
        <f>VLOOKUP(A1380,'Medical Examinations'!$A$1:$L$2336,8,0)</f>
        <v>No</v>
      </c>
      <c r="O1380" s="29">
        <f>VLOOKUP(A1380,'Hospitalisation Details'!$A$1:$T$2344,12,0)</f>
        <v>7742.11</v>
      </c>
      <c r="P1380" s="29" t="str">
        <f>VLOOKUP(A1380,'Hospitalisation Details'!$A$1:$T$2344,15,0)</f>
        <v>tier - 3</v>
      </c>
      <c r="Q1380" s="29" t="str">
        <f>VLOOKUP(A1380,'Hospitalisation Details'!$A$1:$T$2344,18,0)</f>
        <v>tier - 2</v>
      </c>
      <c r="R1380" s="29" t="str">
        <f>VLOOKUP(A1380,'Hospitalisation Details'!$A$1:$T$2344,20,0)</f>
        <v>R1013</v>
      </c>
    </row>
    <row r="1381" spans="1:18">
      <c r="A1381" t="s">
        <v>988</v>
      </c>
      <c r="B1381" s="22" t="str">
        <f>VLOOKUP(A1381,'Customer Names'!A1381:$E$2335,4,0)</f>
        <v>Julia</v>
      </c>
      <c r="C1381" s="25">
        <f>VLOOKUP(A1381,'Hospitalisation Details'!$A$1:$T$2344,9,0)</f>
        <v>28737</v>
      </c>
      <c r="D1381" s="26">
        <f>VLOOKUP(A1381,'Hospitalisation Details'!$A$1:$T$2344,10,0)</f>
        <v>44</v>
      </c>
      <c r="E1381" s="26">
        <f>VLOOKUP(A1381,'Hospitalisation Details'!$A$1:$T$2344,11,0)</f>
        <v>2</v>
      </c>
      <c r="F1381" s="28">
        <f>VLOOKUP(A1381,'Medical Examinations'!$A$1:$L$2336,2,0)</f>
        <v>37.1</v>
      </c>
      <c r="G1381" s="28">
        <f>VLOOKUP(A1381,'Medical Examinations'!$A$1:$L$2336,4,0)</f>
        <v>11.08</v>
      </c>
      <c r="H1381" s="30" t="str">
        <f>VLOOKUP(A1381,'Medical Examinations'!$A$1:$L$2336,3,0)</f>
        <v>Obesity</v>
      </c>
      <c r="I1381" s="30" t="str">
        <f>VLOOKUP(A1381,'Medical Examinations'!$A$1:$L$2336,5,0)</f>
        <v>Diabetes</v>
      </c>
      <c r="J1381" s="27" t="str">
        <f>VLOOKUP(A1381,'Medical Examinations'!$A$1:$L$2336,6,0)</f>
        <v>No</v>
      </c>
      <c r="K1381" s="27" t="str">
        <f>VLOOKUP(A1381,'Medical Examinations'!$A$1:$L$2336,7,0)</f>
        <v>No</v>
      </c>
      <c r="L1381" s="27">
        <f>VLOOKUP(A1381,'Medical Examinations'!$A$1:$L$2336,10,0)</f>
        <v>0</v>
      </c>
      <c r="M1381" s="27" t="str">
        <f>VLOOKUP(A1381,'Medical Examinations'!$A$1:$L$2336,12,0)</f>
        <v>No</v>
      </c>
      <c r="N1381" s="27" t="str">
        <f>VLOOKUP(A1381,'Medical Examinations'!$A$1:$L$2336,8,0)</f>
        <v>No</v>
      </c>
      <c r="O1381" s="29">
        <f>VLOOKUP(A1381,'Hospitalisation Details'!$A$1:$T$2344,12,0)</f>
        <v>7740.34</v>
      </c>
      <c r="P1381" s="29" t="str">
        <f>VLOOKUP(A1381,'Hospitalisation Details'!$A$1:$T$2344,15,0)</f>
        <v>tier - 1</v>
      </c>
      <c r="Q1381" s="29" t="str">
        <f>VLOOKUP(A1381,'Hospitalisation Details'!$A$1:$T$2344,18,0)</f>
        <v>tier - 1</v>
      </c>
      <c r="R1381" s="29" t="str">
        <f>VLOOKUP(A1381,'Hospitalisation Details'!$A$1:$T$2344,20,0)</f>
        <v>R1011</v>
      </c>
    </row>
    <row r="1382" spans="1:18">
      <c r="A1382" t="s">
        <v>987</v>
      </c>
      <c r="B1382" s="22" t="str">
        <f>VLOOKUP(A1382,'Customer Names'!A1382:$E$2335,4,0)</f>
        <v>Uribe</v>
      </c>
      <c r="C1382" s="25">
        <f>VLOOKUP(A1382,'Hospitalisation Details'!$A$1:$T$2344,9,0)</f>
        <v>23941</v>
      </c>
      <c r="D1382" s="26">
        <f>VLOOKUP(A1382,'Hospitalisation Details'!$A$1:$T$2344,10,0)</f>
        <v>57</v>
      </c>
      <c r="E1382" s="26">
        <f>VLOOKUP(A1382,'Hospitalisation Details'!$A$1:$T$2344,11,0)</f>
        <v>0</v>
      </c>
      <c r="F1382" s="28">
        <f>VLOOKUP(A1382,'Medical Examinations'!$A$1:$L$2336,2,0)</f>
        <v>18.28</v>
      </c>
      <c r="G1382" s="28">
        <f>VLOOKUP(A1382,'Medical Examinations'!$A$1:$L$2336,4,0)</f>
        <v>7.95</v>
      </c>
      <c r="H1382" s="30" t="str">
        <f>VLOOKUP(A1382,'Medical Examinations'!$A$1:$L$2336,3,0)</f>
        <v>Underweight</v>
      </c>
      <c r="I1382" s="30" t="str">
        <f>VLOOKUP(A1382,'Medical Examinations'!$A$1:$L$2336,5,0)</f>
        <v>Diabetes</v>
      </c>
      <c r="J1382" s="27" t="str">
        <f>VLOOKUP(A1382,'Medical Examinations'!$A$1:$L$2336,6,0)</f>
        <v>No</v>
      </c>
      <c r="K1382" s="27" t="str">
        <f>VLOOKUP(A1382,'Medical Examinations'!$A$1:$L$2336,7,0)</f>
        <v>No</v>
      </c>
      <c r="L1382" s="27">
        <f>VLOOKUP(A1382,'Medical Examinations'!$A$1:$L$2336,10,0)</f>
        <v>0</v>
      </c>
      <c r="M1382" s="27" t="str">
        <f>VLOOKUP(A1382,'Medical Examinations'!$A$1:$L$2336,12,0)</f>
        <v>No</v>
      </c>
      <c r="N1382" s="27" t="str">
        <f>VLOOKUP(A1382,'Medical Examinations'!$A$1:$L$2336,8,0)</f>
        <v>No</v>
      </c>
      <c r="O1382" s="29">
        <f>VLOOKUP(A1382,'Hospitalisation Details'!$A$1:$T$2344,12,0)</f>
        <v>7736.39</v>
      </c>
      <c r="P1382" s="29" t="str">
        <f>VLOOKUP(A1382,'Hospitalisation Details'!$A$1:$T$2344,15,0)</f>
        <v>tier - 3</v>
      </c>
      <c r="Q1382" s="29" t="str">
        <f>VLOOKUP(A1382,'Hospitalisation Details'!$A$1:$T$2344,18,0)</f>
        <v>tier - 2</v>
      </c>
      <c r="R1382" s="29" t="str">
        <f>VLOOKUP(A1382,'Hospitalisation Details'!$A$1:$T$2344,20,0)</f>
        <v>R1013</v>
      </c>
    </row>
    <row r="1383" spans="1:18">
      <c r="A1383" t="s">
        <v>986</v>
      </c>
      <c r="B1383" s="22" t="str">
        <f>VLOOKUP(A1383,'Customer Names'!A1383:$E$2335,4,0)</f>
        <v>Hand</v>
      </c>
      <c r="C1383" s="25">
        <f>VLOOKUP(A1383,'Hospitalisation Details'!$A$1:$T$2344,9,0)</f>
        <v>28366</v>
      </c>
      <c r="D1383" s="26">
        <f>VLOOKUP(A1383,'Hospitalisation Details'!$A$1:$T$2344,10,0)</f>
        <v>45</v>
      </c>
      <c r="E1383" s="26">
        <f>VLOOKUP(A1383,'Hospitalisation Details'!$A$1:$T$2344,11,0)</f>
        <v>0</v>
      </c>
      <c r="F1383" s="28">
        <f>VLOOKUP(A1383,'Medical Examinations'!$A$1:$L$2336,2,0)</f>
        <v>35.814999999999998</v>
      </c>
      <c r="G1383" s="28">
        <f>VLOOKUP(A1383,'Medical Examinations'!$A$1:$L$2336,4,0)</f>
        <v>6.23</v>
      </c>
      <c r="H1383" s="30" t="str">
        <f>VLOOKUP(A1383,'Medical Examinations'!$A$1:$L$2336,3,0)</f>
        <v>Obesity</v>
      </c>
      <c r="I1383" s="30" t="str">
        <f>VLOOKUP(A1383,'Medical Examinations'!$A$1:$L$2336,5,0)</f>
        <v>Pre-diabetes</v>
      </c>
      <c r="J1383" s="27" t="str">
        <f>VLOOKUP(A1383,'Medical Examinations'!$A$1:$L$2336,6,0)</f>
        <v>No</v>
      </c>
      <c r="K1383" s="27" t="str">
        <f>VLOOKUP(A1383,'Medical Examinations'!$A$1:$L$2336,7,0)</f>
        <v>No</v>
      </c>
      <c r="L1383" s="27">
        <f>VLOOKUP(A1383,'Medical Examinations'!$A$1:$L$2336,10,0)</f>
        <v>0</v>
      </c>
      <c r="M1383" s="27" t="str">
        <f>VLOOKUP(A1383,'Medical Examinations'!$A$1:$L$2336,12,0)</f>
        <v>No</v>
      </c>
      <c r="N1383" s="27" t="str">
        <f>VLOOKUP(A1383,'Medical Examinations'!$A$1:$L$2336,8,0)</f>
        <v>No</v>
      </c>
      <c r="O1383" s="29">
        <f>VLOOKUP(A1383,'Hospitalisation Details'!$A$1:$T$2344,12,0)</f>
        <v>7731.86</v>
      </c>
      <c r="P1383" s="29" t="str">
        <f>VLOOKUP(A1383,'Hospitalisation Details'!$A$1:$T$2344,15,0)</f>
        <v>tier - 2</v>
      </c>
      <c r="Q1383" s="29" t="str">
        <f>VLOOKUP(A1383,'Hospitalisation Details'!$A$1:$T$2344,18,0)</f>
        <v>tier - 3</v>
      </c>
      <c r="R1383" s="29" t="str">
        <f>VLOOKUP(A1383,'Hospitalisation Details'!$A$1:$T$2344,20,0)</f>
        <v>R1012</v>
      </c>
    </row>
    <row r="1384" spans="1:18">
      <c r="A1384" t="s">
        <v>985</v>
      </c>
      <c r="B1384" s="22" t="str">
        <f>VLOOKUP(A1384,'Customer Names'!A1384:$E$2335,4,0)</f>
        <v>Petersen</v>
      </c>
      <c r="C1384" s="25">
        <f>VLOOKUP(A1384,'Hospitalisation Details'!$A$1:$T$2344,9,0)</f>
        <v>28828</v>
      </c>
      <c r="D1384" s="26">
        <f>VLOOKUP(A1384,'Hospitalisation Details'!$A$1:$T$2344,10,0)</f>
        <v>44</v>
      </c>
      <c r="E1384" s="26">
        <f>VLOOKUP(A1384,'Hospitalisation Details'!$A$1:$T$2344,11,0)</f>
        <v>2</v>
      </c>
      <c r="F1384" s="28">
        <f>VLOOKUP(A1384,'Medical Examinations'!$A$1:$L$2336,2,0)</f>
        <v>30.69</v>
      </c>
      <c r="G1384" s="28">
        <f>VLOOKUP(A1384,'Medical Examinations'!$A$1:$L$2336,4,0)</f>
        <v>6.5</v>
      </c>
      <c r="H1384" s="30" t="str">
        <f>VLOOKUP(A1384,'Medical Examinations'!$A$1:$L$2336,3,0)</f>
        <v>Obesity</v>
      </c>
      <c r="I1384" s="30" t="str">
        <f>VLOOKUP(A1384,'Medical Examinations'!$A$1:$L$2336,5,0)</f>
        <v>Diabetes</v>
      </c>
      <c r="J1384" s="27" t="str">
        <f>VLOOKUP(A1384,'Medical Examinations'!$A$1:$L$2336,6,0)</f>
        <v>No</v>
      </c>
      <c r="K1384" s="27" t="str">
        <f>VLOOKUP(A1384,'Medical Examinations'!$A$1:$L$2336,7,0)</f>
        <v>No</v>
      </c>
      <c r="L1384" s="27">
        <f>VLOOKUP(A1384,'Medical Examinations'!$A$1:$L$2336,10,0)</f>
        <v>0</v>
      </c>
      <c r="M1384" s="27" t="str">
        <f>VLOOKUP(A1384,'Medical Examinations'!$A$1:$L$2336,12,0)</f>
        <v>No</v>
      </c>
      <c r="N1384" s="27" t="str">
        <f>VLOOKUP(A1384,'Medical Examinations'!$A$1:$L$2336,8,0)</f>
        <v>No</v>
      </c>
      <c r="O1384" s="29">
        <f>VLOOKUP(A1384,'Hospitalisation Details'!$A$1:$T$2344,12,0)</f>
        <v>7731.43</v>
      </c>
      <c r="P1384" s="29" t="str">
        <f>VLOOKUP(A1384,'Hospitalisation Details'!$A$1:$T$2344,15,0)</f>
        <v>tier - 3</v>
      </c>
      <c r="Q1384" s="29" t="str">
        <f>VLOOKUP(A1384,'Hospitalisation Details'!$A$1:$T$2344,18,0)</f>
        <v>tier - 2</v>
      </c>
      <c r="R1384" s="29" t="str">
        <f>VLOOKUP(A1384,'Hospitalisation Details'!$A$1:$T$2344,20,0)</f>
        <v>R1013</v>
      </c>
    </row>
    <row r="1385" spans="1:18">
      <c r="A1385" t="s">
        <v>984</v>
      </c>
      <c r="B1385" s="22" t="str">
        <f>VLOOKUP(A1385,'Customer Names'!A1385:$E$2335,4,0)</f>
        <v>Mac-Thiong</v>
      </c>
      <c r="C1385" s="25">
        <f>VLOOKUP(A1385,'Hospitalisation Details'!$A$1:$T$2344,9,0)</f>
        <v>29474</v>
      </c>
      <c r="D1385" s="26">
        <f>VLOOKUP(A1385,'Hospitalisation Details'!$A$1:$T$2344,10,0)</f>
        <v>42</v>
      </c>
      <c r="E1385" s="26">
        <f>VLOOKUP(A1385,'Hospitalisation Details'!$A$1:$T$2344,11,0)</f>
        <v>2</v>
      </c>
      <c r="F1385" s="28">
        <f>VLOOKUP(A1385,'Medical Examinations'!$A$1:$L$2336,2,0)</f>
        <v>26.125</v>
      </c>
      <c r="G1385" s="28">
        <f>VLOOKUP(A1385,'Medical Examinations'!$A$1:$L$2336,4,0)</f>
        <v>5.22</v>
      </c>
      <c r="H1385" s="30" t="str">
        <f>VLOOKUP(A1385,'Medical Examinations'!$A$1:$L$2336,3,0)</f>
        <v>Overweight</v>
      </c>
      <c r="I1385" s="30" t="str">
        <f>VLOOKUP(A1385,'Medical Examinations'!$A$1:$L$2336,5,0)</f>
        <v>Normal</v>
      </c>
      <c r="J1385" s="27" t="str">
        <f>VLOOKUP(A1385,'Medical Examinations'!$A$1:$L$2336,6,0)</f>
        <v>No</v>
      </c>
      <c r="K1385" s="27" t="str">
        <f>VLOOKUP(A1385,'Medical Examinations'!$A$1:$L$2336,7,0)</f>
        <v>No</v>
      </c>
      <c r="L1385" s="27">
        <f>VLOOKUP(A1385,'Medical Examinations'!$A$1:$L$2336,10,0)</f>
        <v>0</v>
      </c>
      <c r="M1385" s="27" t="str">
        <f>VLOOKUP(A1385,'Medical Examinations'!$A$1:$L$2336,12,0)</f>
        <v>No</v>
      </c>
      <c r="N1385" s="27" t="str">
        <f>VLOOKUP(A1385,'Medical Examinations'!$A$1:$L$2336,8,0)</f>
        <v>No</v>
      </c>
      <c r="O1385" s="29">
        <f>VLOOKUP(A1385,'Hospitalisation Details'!$A$1:$T$2344,12,0)</f>
        <v>7729.65</v>
      </c>
      <c r="P1385" s="29" t="str">
        <f>VLOOKUP(A1385,'Hospitalisation Details'!$A$1:$T$2344,15,0)</f>
        <v>tier - 3</v>
      </c>
      <c r="Q1385" s="29" t="str">
        <f>VLOOKUP(A1385,'Hospitalisation Details'!$A$1:$T$2344,18,0)</f>
        <v>tier - 1</v>
      </c>
      <c r="R1385" s="29" t="str">
        <f>VLOOKUP(A1385,'Hospitalisation Details'!$A$1:$T$2344,20,0)</f>
        <v>R1016</v>
      </c>
    </row>
    <row r="1386" spans="1:18">
      <c r="A1386" t="s">
        <v>983</v>
      </c>
      <c r="B1386" s="22" t="str">
        <f>VLOOKUP(A1386,'Customer Names'!A1386:$E$2335,4,0)</f>
        <v>Walker</v>
      </c>
      <c r="C1386" s="25">
        <f>VLOOKUP(A1386,'Hospitalisation Details'!$A$1:$T$2344,9,0)</f>
        <v>29008</v>
      </c>
      <c r="D1386" s="26">
        <f>VLOOKUP(A1386,'Hospitalisation Details'!$A$1:$T$2344,10,0)</f>
        <v>44</v>
      </c>
      <c r="E1386" s="26">
        <f>VLOOKUP(A1386,'Hospitalisation Details'!$A$1:$T$2344,11,0)</f>
        <v>1</v>
      </c>
      <c r="F1386" s="28">
        <f>VLOOKUP(A1386,'Medical Examinations'!$A$1:$L$2336,2,0)</f>
        <v>34.58</v>
      </c>
      <c r="G1386" s="28">
        <f>VLOOKUP(A1386,'Medical Examinations'!$A$1:$L$2336,4,0)</f>
        <v>6.3</v>
      </c>
      <c r="H1386" s="30" t="str">
        <f>VLOOKUP(A1386,'Medical Examinations'!$A$1:$L$2336,3,0)</f>
        <v>Obesity</v>
      </c>
      <c r="I1386" s="30" t="str">
        <f>VLOOKUP(A1386,'Medical Examinations'!$A$1:$L$2336,5,0)</f>
        <v>Pre-diabetes</v>
      </c>
      <c r="J1386" s="27" t="str">
        <f>VLOOKUP(A1386,'Medical Examinations'!$A$1:$L$2336,6,0)</f>
        <v>No</v>
      </c>
      <c r="K1386" s="27" t="str">
        <f>VLOOKUP(A1386,'Medical Examinations'!$A$1:$L$2336,7,0)</f>
        <v>No</v>
      </c>
      <c r="L1386" s="27">
        <f>VLOOKUP(A1386,'Medical Examinations'!$A$1:$L$2336,10,0)</f>
        <v>1</v>
      </c>
      <c r="M1386" s="27" t="str">
        <f>VLOOKUP(A1386,'Medical Examinations'!$A$1:$L$2336,12,0)</f>
        <v>No</v>
      </c>
      <c r="N1386" s="27" t="str">
        <f>VLOOKUP(A1386,'Medical Examinations'!$A$1:$L$2336,8,0)</f>
        <v>Yes</v>
      </c>
      <c r="O1386" s="29">
        <f>VLOOKUP(A1386,'Hospitalisation Details'!$A$1:$T$2344,12,0)</f>
        <v>7727.25</v>
      </c>
      <c r="P1386" s="29" t="str">
        <f>VLOOKUP(A1386,'Hospitalisation Details'!$A$1:$T$2344,15,0)</f>
        <v>tier - 2</v>
      </c>
      <c r="Q1386" s="29" t="str">
        <f>VLOOKUP(A1386,'Hospitalisation Details'!$A$1:$T$2344,18,0)</f>
        <v>tier - 3</v>
      </c>
      <c r="R1386" s="29" t="str">
        <f>VLOOKUP(A1386,'Hospitalisation Details'!$A$1:$T$2344,20,0)</f>
        <v>R1012</v>
      </c>
    </row>
    <row r="1387" spans="1:18">
      <c r="A1387" t="s">
        <v>982</v>
      </c>
      <c r="B1387" s="22" t="str">
        <f>VLOOKUP(A1387,'Customer Names'!A1387:$E$2335,4,0)</f>
        <v>Steidl</v>
      </c>
      <c r="C1387" s="25">
        <f>VLOOKUP(A1387,'Hospitalisation Details'!$A$1:$T$2344,9,0)</f>
        <v>28853</v>
      </c>
      <c r="D1387" s="26">
        <f>VLOOKUP(A1387,'Hospitalisation Details'!$A$1:$T$2344,10,0)</f>
        <v>44</v>
      </c>
      <c r="E1387" s="26">
        <f>VLOOKUP(A1387,'Hospitalisation Details'!$A$1:$T$2344,11,0)</f>
        <v>2</v>
      </c>
      <c r="F1387" s="28">
        <f>VLOOKUP(A1387,'Medical Examinations'!$A$1:$L$2336,2,0)</f>
        <v>27.4</v>
      </c>
      <c r="G1387" s="28">
        <f>VLOOKUP(A1387,'Medical Examinations'!$A$1:$L$2336,4,0)</f>
        <v>8.84</v>
      </c>
      <c r="H1387" s="30" t="str">
        <f>VLOOKUP(A1387,'Medical Examinations'!$A$1:$L$2336,3,0)</f>
        <v>Overweight</v>
      </c>
      <c r="I1387" s="30" t="str">
        <f>VLOOKUP(A1387,'Medical Examinations'!$A$1:$L$2336,5,0)</f>
        <v>Diabetes</v>
      </c>
      <c r="J1387" s="27" t="str">
        <f>VLOOKUP(A1387,'Medical Examinations'!$A$1:$L$2336,6,0)</f>
        <v>No</v>
      </c>
      <c r="K1387" s="27" t="str">
        <f>VLOOKUP(A1387,'Medical Examinations'!$A$1:$L$2336,7,0)</f>
        <v>No</v>
      </c>
      <c r="L1387" s="27">
        <f>VLOOKUP(A1387,'Medical Examinations'!$A$1:$L$2336,10,0)</f>
        <v>0</v>
      </c>
      <c r="M1387" s="27" t="str">
        <f>VLOOKUP(A1387,'Medical Examinations'!$A$1:$L$2336,12,0)</f>
        <v>No</v>
      </c>
      <c r="N1387" s="27" t="str">
        <f>VLOOKUP(A1387,'Medical Examinations'!$A$1:$L$2336,8,0)</f>
        <v>No</v>
      </c>
      <c r="O1387" s="29">
        <f>VLOOKUP(A1387,'Hospitalisation Details'!$A$1:$T$2344,12,0)</f>
        <v>7726.85</v>
      </c>
      <c r="P1387" s="29" t="str">
        <f>VLOOKUP(A1387,'Hospitalisation Details'!$A$1:$T$2344,15,0)</f>
        <v>tier - 1</v>
      </c>
      <c r="Q1387" s="29" t="str">
        <f>VLOOKUP(A1387,'Hospitalisation Details'!$A$1:$T$2344,18,0)</f>
        <v>tier - 2</v>
      </c>
      <c r="R1387" s="29" t="str">
        <f>VLOOKUP(A1387,'Hospitalisation Details'!$A$1:$T$2344,20,0)</f>
        <v>R1011</v>
      </c>
    </row>
    <row r="1388" spans="1:18">
      <c r="A1388" t="s">
        <v>981</v>
      </c>
      <c r="B1388" s="22" t="str">
        <f>VLOOKUP(A1388,'Customer Names'!A1388:$E$2335,4,0)</f>
        <v>Rose</v>
      </c>
      <c r="C1388" s="25">
        <f>VLOOKUP(A1388,'Hospitalisation Details'!$A$1:$T$2344,9,0)</f>
        <v>31970</v>
      </c>
      <c r="D1388" s="26">
        <f>VLOOKUP(A1388,'Hospitalisation Details'!$A$1:$T$2344,10,0)</f>
        <v>35</v>
      </c>
      <c r="E1388" s="26">
        <f>VLOOKUP(A1388,'Hospitalisation Details'!$A$1:$T$2344,11,0)</f>
        <v>3</v>
      </c>
      <c r="F1388" s="28">
        <f>VLOOKUP(A1388,'Medical Examinations'!$A$1:$L$2336,2,0)</f>
        <v>27.53</v>
      </c>
      <c r="G1388" s="28">
        <f>VLOOKUP(A1388,'Medical Examinations'!$A$1:$L$2336,4,0)</f>
        <v>4.1100000000000003</v>
      </c>
      <c r="H1388" s="30" t="str">
        <f>VLOOKUP(A1388,'Medical Examinations'!$A$1:$L$2336,3,0)</f>
        <v>Overweight</v>
      </c>
      <c r="I1388" s="30" t="str">
        <f>VLOOKUP(A1388,'Medical Examinations'!$A$1:$L$2336,5,0)</f>
        <v>Normal</v>
      </c>
      <c r="J1388" s="27" t="str">
        <f>VLOOKUP(A1388,'Medical Examinations'!$A$1:$L$2336,6,0)</f>
        <v>No</v>
      </c>
      <c r="K1388" s="27" t="str">
        <f>VLOOKUP(A1388,'Medical Examinations'!$A$1:$L$2336,7,0)</f>
        <v>No</v>
      </c>
      <c r="L1388" s="27">
        <f>VLOOKUP(A1388,'Medical Examinations'!$A$1:$L$2336,10,0)</f>
        <v>1</v>
      </c>
      <c r="M1388" s="27" t="str">
        <f>VLOOKUP(A1388,'Medical Examinations'!$A$1:$L$2336,12,0)</f>
        <v>No</v>
      </c>
      <c r="N1388" s="27" t="str">
        <f>VLOOKUP(A1388,'Medical Examinations'!$A$1:$L$2336,8,0)</f>
        <v>No</v>
      </c>
      <c r="O1388" s="29">
        <f>VLOOKUP(A1388,'Hospitalisation Details'!$A$1:$T$2344,12,0)</f>
        <v>7684.62</v>
      </c>
      <c r="P1388" s="29" t="str">
        <f>VLOOKUP(A1388,'Hospitalisation Details'!$A$1:$T$2344,15,0)</f>
        <v>tier - 2</v>
      </c>
      <c r="Q1388" s="29" t="str">
        <f>VLOOKUP(A1388,'Hospitalisation Details'!$A$1:$T$2344,18,0)</f>
        <v>tier - 3</v>
      </c>
      <c r="R1388" s="29" t="str">
        <f>VLOOKUP(A1388,'Hospitalisation Details'!$A$1:$T$2344,20,0)</f>
        <v>R1021</v>
      </c>
    </row>
    <row r="1389" spans="1:18">
      <c r="A1389" t="s">
        <v>980</v>
      </c>
      <c r="B1389" s="22" t="str">
        <f>VLOOKUP(A1389,'Customer Names'!A1389:$E$2335,4,0)</f>
        <v>Alderfer</v>
      </c>
      <c r="C1389" s="25">
        <f>VLOOKUP(A1389,'Hospitalisation Details'!$A$1:$T$2344,9,0)</f>
        <v>30303</v>
      </c>
      <c r="D1389" s="26">
        <f>VLOOKUP(A1389,'Hospitalisation Details'!$A$1:$T$2344,10,0)</f>
        <v>40</v>
      </c>
      <c r="E1389" s="26">
        <f>VLOOKUP(A1389,'Hospitalisation Details'!$A$1:$T$2344,11,0)</f>
        <v>3</v>
      </c>
      <c r="F1389" s="28">
        <f>VLOOKUP(A1389,'Medical Examinations'!$A$1:$L$2336,2,0)</f>
        <v>33</v>
      </c>
      <c r="G1389" s="28">
        <f>VLOOKUP(A1389,'Medical Examinations'!$A$1:$L$2336,4,0)</f>
        <v>4.57</v>
      </c>
      <c r="H1389" s="30" t="str">
        <f>VLOOKUP(A1389,'Medical Examinations'!$A$1:$L$2336,3,0)</f>
        <v>Obesity</v>
      </c>
      <c r="I1389" s="30" t="str">
        <f>VLOOKUP(A1389,'Medical Examinations'!$A$1:$L$2336,5,0)</f>
        <v>Normal</v>
      </c>
      <c r="J1389" s="27" t="str">
        <f>VLOOKUP(A1389,'Medical Examinations'!$A$1:$L$2336,6,0)</f>
        <v>No</v>
      </c>
      <c r="K1389" s="27" t="str">
        <f>VLOOKUP(A1389,'Medical Examinations'!$A$1:$L$2336,7,0)</f>
        <v>No</v>
      </c>
      <c r="L1389" s="27">
        <f>VLOOKUP(A1389,'Medical Examinations'!$A$1:$L$2336,10,0)</f>
        <v>0</v>
      </c>
      <c r="M1389" s="27" t="str">
        <f>VLOOKUP(A1389,'Medical Examinations'!$A$1:$L$2336,12,0)</f>
        <v>No</v>
      </c>
      <c r="N1389" s="27" t="str">
        <f>VLOOKUP(A1389,'Medical Examinations'!$A$1:$L$2336,8,0)</f>
        <v>No</v>
      </c>
      <c r="O1389" s="29">
        <f>VLOOKUP(A1389,'Hospitalisation Details'!$A$1:$T$2344,12,0)</f>
        <v>7682.67</v>
      </c>
      <c r="P1389" s="29" t="str">
        <f>VLOOKUP(A1389,'Hospitalisation Details'!$A$1:$T$2344,15,0)</f>
        <v>tier - 2</v>
      </c>
      <c r="Q1389" s="29" t="str">
        <f>VLOOKUP(A1389,'Hospitalisation Details'!$A$1:$T$2344,18,0)</f>
        <v>tier - 1</v>
      </c>
      <c r="R1389" s="29" t="str">
        <f>VLOOKUP(A1389,'Hospitalisation Details'!$A$1:$T$2344,20,0)</f>
        <v>R1013</v>
      </c>
    </row>
    <row r="1390" spans="1:18">
      <c r="A1390" t="s">
        <v>979</v>
      </c>
      <c r="B1390" s="22" t="str">
        <f>VLOOKUP(A1390,'Customer Names'!A1390:$E$2335,4,0)</f>
        <v>Ryland</v>
      </c>
      <c r="C1390" s="25">
        <f>VLOOKUP(A1390,'Hospitalisation Details'!$A$1:$T$2344,9,0)</f>
        <v>29939</v>
      </c>
      <c r="D1390" s="26">
        <f>VLOOKUP(A1390,'Hospitalisation Details'!$A$1:$T$2344,10,0)</f>
        <v>41</v>
      </c>
      <c r="E1390" s="26">
        <f>VLOOKUP(A1390,'Hospitalisation Details'!$A$1:$T$2344,11,0)</f>
        <v>1</v>
      </c>
      <c r="F1390" s="28">
        <f>VLOOKUP(A1390,'Medical Examinations'!$A$1:$L$2336,2,0)</f>
        <v>25.78</v>
      </c>
      <c r="G1390" s="28">
        <f>VLOOKUP(A1390,'Medical Examinations'!$A$1:$L$2336,4,0)</f>
        <v>11.06</v>
      </c>
      <c r="H1390" s="30" t="str">
        <f>VLOOKUP(A1390,'Medical Examinations'!$A$1:$L$2336,3,0)</f>
        <v>Overweight</v>
      </c>
      <c r="I1390" s="30" t="str">
        <f>VLOOKUP(A1390,'Medical Examinations'!$A$1:$L$2336,5,0)</f>
        <v>Diabetes</v>
      </c>
      <c r="J1390" s="27" t="str">
        <f>VLOOKUP(A1390,'Medical Examinations'!$A$1:$L$2336,6,0)</f>
        <v>yes</v>
      </c>
      <c r="K1390" s="27" t="str">
        <f>VLOOKUP(A1390,'Medical Examinations'!$A$1:$L$2336,7,0)</f>
        <v>No</v>
      </c>
      <c r="L1390" s="27">
        <f>VLOOKUP(A1390,'Medical Examinations'!$A$1:$L$2336,10,0)</f>
        <v>0</v>
      </c>
      <c r="M1390" s="27" t="str">
        <f>VLOOKUP(A1390,'Medical Examinations'!$A$1:$L$2336,12,0)</f>
        <v>No</v>
      </c>
      <c r="N1390" s="27" t="str">
        <f>VLOOKUP(A1390,'Medical Examinations'!$A$1:$L$2336,8,0)</f>
        <v>No</v>
      </c>
      <c r="O1390" s="29">
        <f>VLOOKUP(A1390,'Hospitalisation Details'!$A$1:$T$2344,12,0)</f>
        <v>7681.17</v>
      </c>
      <c r="P1390" s="29" t="str">
        <f>VLOOKUP(A1390,'Hospitalisation Details'!$A$1:$T$2344,15,0)</f>
        <v>tier - 2</v>
      </c>
      <c r="Q1390" s="29" t="str">
        <f>VLOOKUP(A1390,'Hospitalisation Details'!$A$1:$T$2344,18,0)</f>
        <v>tier - 2</v>
      </c>
      <c r="R1390" s="29" t="str">
        <f>VLOOKUP(A1390,'Hospitalisation Details'!$A$1:$T$2344,20,0)</f>
        <v>R1020</v>
      </c>
    </row>
    <row r="1391" spans="1:18">
      <c r="A1391" t="s">
        <v>978</v>
      </c>
      <c r="B1391" s="22" t="str">
        <f>VLOOKUP(A1391,'Customer Names'!A1391:$E$2335,4,0)</f>
        <v>Bethea</v>
      </c>
      <c r="C1391" s="25">
        <f>VLOOKUP(A1391,'Hospitalisation Details'!$A$1:$T$2344,9,0)</f>
        <v>26217</v>
      </c>
      <c r="D1391" s="26">
        <f>VLOOKUP(A1391,'Hospitalisation Details'!$A$1:$T$2344,10,0)</f>
        <v>51</v>
      </c>
      <c r="E1391" s="26">
        <f>VLOOKUP(A1391,'Hospitalisation Details'!$A$1:$T$2344,11,0)</f>
        <v>0</v>
      </c>
      <c r="F1391" s="28">
        <f>VLOOKUP(A1391,'Medical Examinations'!$A$1:$L$2336,2,0)</f>
        <v>22.66</v>
      </c>
      <c r="G1391" s="28">
        <f>VLOOKUP(A1391,'Medical Examinations'!$A$1:$L$2336,4,0)</f>
        <v>10.68</v>
      </c>
      <c r="H1391" s="30" t="str">
        <f>VLOOKUP(A1391,'Medical Examinations'!$A$1:$L$2336,3,0)</f>
        <v>Normal weight</v>
      </c>
      <c r="I1391" s="30" t="str">
        <f>VLOOKUP(A1391,'Medical Examinations'!$A$1:$L$2336,5,0)</f>
        <v>Diabetes</v>
      </c>
      <c r="J1391" s="27" t="str">
        <f>VLOOKUP(A1391,'Medical Examinations'!$A$1:$L$2336,6,0)</f>
        <v>No</v>
      </c>
      <c r="K1391" s="27" t="str">
        <f>VLOOKUP(A1391,'Medical Examinations'!$A$1:$L$2336,7,0)</f>
        <v>No</v>
      </c>
      <c r="L1391" s="27">
        <f>VLOOKUP(A1391,'Medical Examinations'!$A$1:$L$2336,10,0)</f>
        <v>0</v>
      </c>
      <c r="M1391" s="27" t="str">
        <f>VLOOKUP(A1391,'Medical Examinations'!$A$1:$L$2336,12,0)</f>
        <v>No</v>
      </c>
      <c r="N1391" s="27" t="str">
        <f>VLOOKUP(A1391,'Medical Examinations'!$A$1:$L$2336,8,0)</f>
        <v>No</v>
      </c>
      <c r="O1391" s="29">
        <f>VLOOKUP(A1391,'Hospitalisation Details'!$A$1:$T$2344,12,0)</f>
        <v>7680.92</v>
      </c>
      <c r="P1391" s="29" t="str">
        <f>VLOOKUP(A1391,'Hospitalisation Details'!$A$1:$T$2344,15,0)</f>
        <v>tier - 2</v>
      </c>
      <c r="Q1391" s="29" t="str">
        <f>VLOOKUP(A1391,'Hospitalisation Details'!$A$1:$T$2344,18,0)</f>
        <v>tier - 1</v>
      </c>
      <c r="R1391" s="29" t="str">
        <f>VLOOKUP(A1391,'Hospitalisation Details'!$A$1:$T$2344,20,0)</f>
        <v>R1013</v>
      </c>
    </row>
    <row r="1392" spans="1:18">
      <c r="A1392" t="s">
        <v>977</v>
      </c>
      <c r="B1392" s="22" t="str">
        <f>VLOOKUP(A1392,'Customer Names'!A1392:$E$2335,4,0)</f>
        <v>Kelly</v>
      </c>
      <c r="C1392" s="25">
        <f>VLOOKUP(A1392,'Hospitalisation Details'!$A$1:$T$2344,9,0)</f>
        <v>34955</v>
      </c>
      <c r="D1392" s="26">
        <f>VLOOKUP(A1392,'Hospitalisation Details'!$A$1:$T$2344,10,0)</f>
        <v>27</v>
      </c>
      <c r="E1392" s="26">
        <f>VLOOKUP(A1392,'Hospitalisation Details'!$A$1:$T$2344,11,0)</f>
        <v>0</v>
      </c>
      <c r="F1392" s="28">
        <f>VLOOKUP(A1392,'Medical Examinations'!$A$1:$L$2336,2,0)</f>
        <v>38.81</v>
      </c>
      <c r="G1392" s="28">
        <f>VLOOKUP(A1392,'Medical Examinations'!$A$1:$L$2336,4,0)</f>
        <v>6.14</v>
      </c>
      <c r="H1392" s="30" t="str">
        <f>VLOOKUP(A1392,'Medical Examinations'!$A$1:$L$2336,3,0)</f>
        <v>Obesity</v>
      </c>
      <c r="I1392" s="30" t="str">
        <f>VLOOKUP(A1392,'Medical Examinations'!$A$1:$L$2336,5,0)</f>
        <v>Pre-diabetes</v>
      </c>
      <c r="J1392" s="27" t="str">
        <f>VLOOKUP(A1392,'Medical Examinations'!$A$1:$L$2336,6,0)</f>
        <v>yes</v>
      </c>
      <c r="K1392" s="27" t="str">
        <f>VLOOKUP(A1392,'Medical Examinations'!$A$1:$L$2336,7,0)</f>
        <v>No</v>
      </c>
      <c r="L1392" s="27">
        <f>VLOOKUP(A1392,'Medical Examinations'!$A$1:$L$2336,10,0)</f>
        <v>1</v>
      </c>
      <c r="M1392" s="27" t="str">
        <f>VLOOKUP(A1392,'Medical Examinations'!$A$1:$L$2336,12,0)</f>
        <v>No</v>
      </c>
      <c r="N1392" s="27" t="str">
        <f>VLOOKUP(A1392,'Medical Examinations'!$A$1:$L$2336,8,0)</f>
        <v>No</v>
      </c>
      <c r="O1392" s="29">
        <f>VLOOKUP(A1392,'Hospitalisation Details'!$A$1:$T$2344,12,0)</f>
        <v>7676.4</v>
      </c>
      <c r="P1392" s="29" t="str">
        <f>VLOOKUP(A1392,'Hospitalisation Details'!$A$1:$T$2344,15,0)</f>
        <v>tier - 2</v>
      </c>
      <c r="Q1392" s="29" t="str">
        <f>VLOOKUP(A1392,'Hospitalisation Details'!$A$1:$T$2344,18,0)</f>
        <v>tier - 1</v>
      </c>
      <c r="R1392" s="29" t="str">
        <f>VLOOKUP(A1392,'Hospitalisation Details'!$A$1:$T$2344,20,0)</f>
        <v>R1012</v>
      </c>
    </row>
    <row r="1393" spans="1:18">
      <c r="A1393" t="s">
        <v>976</v>
      </c>
      <c r="B1393" s="22" t="str">
        <f>VLOOKUP(A1393,'Customer Names'!A1393:$E$2335,4,0)</f>
        <v>Blois</v>
      </c>
      <c r="C1393" s="25">
        <f>VLOOKUP(A1393,'Hospitalisation Details'!$A$1:$T$2344,9,0)</f>
        <v>35393</v>
      </c>
      <c r="D1393" s="26">
        <f>VLOOKUP(A1393,'Hospitalisation Details'!$A$1:$T$2344,10,0)</f>
        <v>26</v>
      </c>
      <c r="E1393" s="26">
        <f>VLOOKUP(A1393,'Hospitalisation Details'!$A$1:$T$2344,11,0)</f>
        <v>0</v>
      </c>
      <c r="F1393" s="28">
        <f>VLOOKUP(A1393,'Medical Examinations'!$A$1:$L$2336,2,0)</f>
        <v>38.51</v>
      </c>
      <c r="G1393" s="28">
        <f>VLOOKUP(A1393,'Medical Examinations'!$A$1:$L$2336,4,0)</f>
        <v>5.45</v>
      </c>
      <c r="H1393" s="30" t="str">
        <f>VLOOKUP(A1393,'Medical Examinations'!$A$1:$L$2336,3,0)</f>
        <v>Obesity</v>
      </c>
      <c r="I1393" s="30" t="str">
        <f>VLOOKUP(A1393,'Medical Examinations'!$A$1:$L$2336,5,0)</f>
        <v>Normal</v>
      </c>
      <c r="J1393" s="27" t="str">
        <f>VLOOKUP(A1393,'Medical Examinations'!$A$1:$L$2336,6,0)</f>
        <v>yes</v>
      </c>
      <c r="K1393" s="27" t="str">
        <f>VLOOKUP(A1393,'Medical Examinations'!$A$1:$L$2336,7,0)</f>
        <v>No</v>
      </c>
      <c r="L1393" s="27">
        <f>VLOOKUP(A1393,'Medical Examinations'!$A$1:$L$2336,10,0)</f>
        <v>0</v>
      </c>
      <c r="M1393" s="27" t="str">
        <f>VLOOKUP(A1393,'Medical Examinations'!$A$1:$L$2336,12,0)</f>
        <v>No</v>
      </c>
      <c r="N1393" s="27" t="str">
        <f>VLOOKUP(A1393,'Medical Examinations'!$A$1:$L$2336,8,0)</f>
        <v>No</v>
      </c>
      <c r="O1393" s="29">
        <f>VLOOKUP(A1393,'Hospitalisation Details'!$A$1:$T$2344,12,0)</f>
        <v>7670.75</v>
      </c>
      <c r="P1393" s="29" t="str">
        <f>VLOOKUP(A1393,'Hospitalisation Details'!$A$1:$T$2344,15,0)</f>
        <v>tier - 2</v>
      </c>
      <c r="Q1393" s="29" t="str">
        <f>VLOOKUP(A1393,'Hospitalisation Details'!$A$1:$T$2344,18,0)</f>
        <v>tier - 2</v>
      </c>
      <c r="R1393" s="29" t="str">
        <f>VLOOKUP(A1393,'Hospitalisation Details'!$A$1:$T$2344,20,0)</f>
        <v>R1022</v>
      </c>
    </row>
    <row r="1394" spans="1:18">
      <c r="A1394" t="s">
        <v>975</v>
      </c>
      <c r="B1394" s="22" t="str">
        <f>VLOOKUP(A1394,'Customer Names'!A1394:$E$2335,4,0)</f>
        <v>Dayton</v>
      </c>
      <c r="C1394" s="25">
        <f>VLOOKUP(A1394,'Hospitalisation Details'!$A$1:$T$2344,9,0)</f>
        <v>28042</v>
      </c>
      <c r="D1394" s="26">
        <f>VLOOKUP(A1394,'Hospitalisation Details'!$A$1:$T$2344,10,0)</f>
        <v>46</v>
      </c>
      <c r="E1394" s="26">
        <f>VLOOKUP(A1394,'Hospitalisation Details'!$A$1:$T$2344,11,0)</f>
        <v>2</v>
      </c>
      <c r="F1394" s="28">
        <f>VLOOKUP(A1394,'Medical Examinations'!$A$1:$L$2336,2,0)</f>
        <v>22.98</v>
      </c>
      <c r="G1394" s="28">
        <f>VLOOKUP(A1394,'Medical Examinations'!$A$1:$L$2336,4,0)</f>
        <v>6.14</v>
      </c>
      <c r="H1394" s="30" t="str">
        <f>VLOOKUP(A1394,'Medical Examinations'!$A$1:$L$2336,3,0)</f>
        <v>Normal weight</v>
      </c>
      <c r="I1394" s="30" t="str">
        <f>VLOOKUP(A1394,'Medical Examinations'!$A$1:$L$2336,5,0)</f>
        <v>Pre-diabetes</v>
      </c>
      <c r="J1394" s="27" t="str">
        <f>VLOOKUP(A1394,'Medical Examinations'!$A$1:$L$2336,6,0)</f>
        <v>yes</v>
      </c>
      <c r="K1394" s="27" t="str">
        <f>VLOOKUP(A1394,'Medical Examinations'!$A$1:$L$2336,7,0)</f>
        <v>No</v>
      </c>
      <c r="L1394" s="27">
        <f>VLOOKUP(A1394,'Medical Examinations'!$A$1:$L$2336,10,0)</f>
        <v>0</v>
      </c>
      <c r="M1394" s="27" t="str">
        <f>VLOOKUP(A1394,'Medical Examinations'!$A$1:$L$2336,12,0)</f>
        <v>No</v>
      </c>
      <c r="N1394" s="27" t="str">
        <f>VLOOKUP(A1394,'Medical Examinations'!$A$1:$L$2336,8,0)</f>
        <v>No</v>
      </c>
      <c r="O1394" s="29">
        <f>VLOOKUP(A1394,'Hospitalisation Details'!$A$1:$T$2344,12,0)</f>
        <v>7662.47</v>
      </c>
      <c r="P1394" s="29" t="str">
        <f>VLOOKUP(A1394,'Hospitalisation Details'!$A$1:$T$2344,15,0)</f>
        <v>tier - 2</v>
      </c>
      <c r="Q1394" s="29" t="str">
        <f>VLOOKUP(A1394,'Hospitalisation Details'!$A$1:$T$2344,18,0)</f>
        <v>tier - 1</v>
      </c>
      <c r="R1394" s="29" t="str">
        <f>VLOOKUP(A1394,'Hospitalisation Details'!$A$1:$T$2344,20,0)</f>
        <v>R1011</v>
      </c>
    </row>
    <row r="1395" spans="1:18">
      <c r="A1395" t="s">
        <v>974</v>
      </c>
      <c r="B1395" s="22" t="str">
        <f>VLOOKUP(A1395,'Customer Names'!A1395:$E$2335,4,0)</f>
        <v>Cloud</v>
      </c>
      <c r="C1395" s="25">
        <f>VLOOKUP(A1395,'Hospitalisation Details'!$A$1:$T$2344,9,0)</f>
        <v>24103</v>
      </c>
      <c r="D1395" s="26">
        <f>VLOOKUP(A1395,'Hospitalisation Details'!$A$1:$T$2344,10,0)</f>
        <v>57</v>
      </c>
      <c r="E1395" s="26">
        <f>VLOOKUP(A1395,'Hospitalisation Details'!$A$1:$T$2344,11,0)</f>
        <v>0</v>
      </c>
      <c r="F1395" s="28">
        <f>VLOOKUP(A1395,'Medical Examinations'!$A$1:$L$2336,2,0)</f>
        <v>15.65</v>
      </c>
      <c r="G1395" s="28">
        <f>VLOOKUP(A1395,'Medical Examinations'!$A$1:$L$2336,4,0)</f>
        <v>7.85</v>
      </c>
      <c r="H1395" s="30" t="str">
        <f>VLOOKUP(A1395,'Medical Examinations'!$A$1:$L$2336,3,0)</f>
        <v>Underweight</v>
      </c>
      <c r="I1395" s="30" t="str">
        <f>VLOOKUP(A1395,'Medical Examinations'!$A$1:$L$2336,5,0)</f>
        <v>Diabetes</v>
      </c>
      <c r="J1395" s="27" t="str">
        <f>VLOOKUP(A1395,'Medical Examinations'!$A$1:$L$2336,6,0)</f>
        <v>No</v>
      </c>
      <c r="K1395" s="27" t="str">
        <f>VLOOKUP(A1395,'Medical Examinations'!$A$1:$L$2336,7,0)</f>
        <v>No</v>
      </c>
      <c r="L1395" s="27">
        <f>VLOOKUP(A1395,'Medical Examinations'!$A$1:$L$2336,10,0)</f>
        <v>0</v>
      </c>
      <c r="M1395" s="27" t="str">
        <f>VLOOKUP(A1395,'Medical Examinations'!$A$1:$L$2336,12,0)</f>
        <v>No</v>
      </c>
      <c r="N1395" s="27" t="str">
        <f>VLOOKUP(A1395,'Medical Examinations'!$A$1:$L$2336,8,0)</f>
        <v>No</v>
      </c>
      <c r="O1395" s="29">
        <f>VLOOKUP(A1395,'Hospitalisation Details'!$A$1:$T$2344,12,0)</f>
        <v>7657.69</v>
      </c>
      <c r="P1395" s="29" t="str">
        <f>VLOOKUP(A1395,'Hospitalisation Details'!$A$1:$T$2344,15,0)</f>
        <v>tier - 3</v>
      </c>
      <c r="Q1395" s="29" t="str">
        <f>VLOOKUP(A1395,'Hospitalisation Details'!$A$1:$T$2344,18,0)</f>
        <v>tier - 3</v>
      </c>
      <c r="R1395" s="29" t="str">
        <f>VLOOKUP(A1395,'Hospitalisation Details'!$A$1:$T$2344,20,0)</f>
        <v>R1012</v>
      </c>
    </row>
    <row r="1396" spans="1:18">
      <c r="A1396" t="s">
        <v>973</v>
      </c>
      <c r="B1396" s="22" t="str">
        <f>VLOOKUP(A1396,'Customer Names'!A1396:$E$2335,4,0)</f>
        <v>Betournay</v>
      </c>
      <c r="C1396" s="25">
        <f>VLOOKUP(A1396,'Hospitalisation Details'!$A$1:$T$2344,9,0)</f>
        <v>36068</v>
      </c>
      <c r="D1396" s="26">
        <f>VLOOKUP(A1396,'Hospitalisation Details'!$A$1:$T$2344,10,0)</f>
        <v>24</v>
      </c>
      <c r="E1396" s="26">
        <f>VLOOKUP(A1396,'Hospitalisation Details'!$A$1:$T$2344,11,0)</f>
        <v>0</v>
      </c>
      <c r="F1396" s="28">
        <f>VLOOKUP(A1396,'Medical Examinations'!$A$1:$L$2336,2,0)</f>
        <v>39.97</v>
      </c>
      <c r="G1396" s="28">
        <f>VLOOKUP(A1396,'Medical Examinations'!$A$1:$L$2336,4,0)</f>
        <v>4.09</v>
      </c>
      <c r="H1396" s="30" t="str">
        <f>VLOOKUP(A1396,'Medical Examinations'!$A$1:$L$2336,3,0)</f>
        <v>Obesity</v>
      </c>
      <c r="I1396" s="30" t="str">
        <f>VLOOKUP(A1396,'Medical Examinations'!$A$1:$L$2336,5,0)</f>
        <v>Normal</v>
      </c>
      <c r="J1396" s="27" t="str">
        <f>VLOOKUP(A1396,'Medical Examinations'!$A$1:$L$2336,6,0)</f>
        <v>No</v>
      </c>
      <c r="K1396" s="27" t="str">
        <f>VLOOKUP(A1396,'Medical Examinations'!$A$1:$L$2336,7,0)</f>
        <v>No</v>
      </c>
      <c r="L1396" s="27">
        <f>VLOOKUP(A1396,'Medical Examinations'!$A$1:$L$2336,10,0)</f>
        <v>1</v>
      </c>
      <c r="M1396" s="27" t="str">
        <f>VLOOKUP(A1396,'Medical Examinations'!$A$1:$L$2336,12,0)</f>
        <v>No</v>
      </c>
      <c r="N1396" s="27" t="str">
        <f>VLOOKUP(A1396,'Medical Examinations'!$A$1:$L$2336,8,0)</f>
        <v>No</v>
      </c>
      <c r="O1396" s="29">
        <f>VLOOKUP(A1396,'Hospitalisation Details'!$A$1:$T$2344,12,0)</f>
        <v>7652.26</v>
      </c>
      <c r="P1396" s="29" t="str">
        <f>VLOOKUP(A1396,'Hospitalisation Details'!$A$1:$T$2344,15,0)</f>
        <v>tier - 2</v>
      </c>
      <c r="Q1396" s="29" t="str">
        <f>VLOOKUP(A1396,'Hospitalisation Details'!$A$1:$T$2344,18,0)</f>
        <v>tier - 3</v>
      </c>
      <c r="R1396" s="29" t="str">
        <f>VLOOKUP(A1396,'Hospitalisation Details'!$A$1:$T$2344,20,0)</f>
        <v>R1023</v>
      </c>
    </row>
    <row r="1397" spans="1:18">
      <c r="A1397" t="s">
        <v>972</v>
      </c>
      <c r="B1397" s="22" t="str">
        <f>VLOOKUP(A1397,'Customer Names'!A1397:$E$2335,4,0)</f>
        <v>Temple</v>
      </c>
      <c r="C1397" s="25">
        <f>VLOOKUP(A1397,'Hospitalisation Details'!$A$1:$T$2344,9,0)</f>
        <v>34191</v>
      </c>
      <c r="D1397" s="26">
        <f>VLOOKUP(A1397,'Hospitalisation Details'!$A$1:$T$2344,10,0)</f>
        <v>29</v>
      </c>
      <c r="E1397" s="26">
        <f>VLOOKUP(A1397,'Hospitalisation Details'!$A$1:$T$2344,11,0)</f>
        <v>0</v>
      </c>
      <c r="F1397" s="28">
        <f>VLOOKUP(A1397,'Medical Examinations'!$A$1:$L$2336,2,0)</f>
        <v>37.22</v>
      </c>
      <c r="G1397" s="28">
        <f>VLOOKUP(A1397,'Medical Examinations'!$A$1:$L$2336,4,0)</f>
        <v>4.62</v>
      </c>
      <c r="H1397" s="30" t="str">
        <f>VLOOKUP(A1397,'Medical Examinations'!$A$1:$L$2336,3,0)</f>
        <v>Obesity</v>
      </c>
      <c r="I1397" s="30" t="str">
        <f>VLOOKUP(A1397,'Medical Examinations'!$A$1:$L$2336,5,0)</f>
        <v>Normal</v>
      </c>
      <c r="J1397" s="27" t="str">
        <f>VLOOKUP(A1397,'Medical Examinations'!$A$1:$L$2336,6,0)</f>
        <v>No</v>
      </c>
      <c r="K1397" s="27" t="str">
        <f>VLOOKUP(A1397,'Medical Examinations'!$A$1:$L$2336,7,0)</f>
        <v>No</v>
      </c>
      <c r="L1397" s="27">
        <f>VLOOKUP(A1397,'Medical Examinations'!$A$1:$L$2336,10,0)</f>
        <v>1</v>
      </c>
      <c r="M1397" s="27" t="str">
        <f>VLOOKUP(A1397,'Medical Examinations'!$A$1:$L$2336,12,0)</f>
        <v>No</v>
      </c>
      <c r="N1397" s="27" t="str">
        <f>VLOOKUP(A1397,'Medical Examinations'!$A$1:$L$2336,8,0)</f>
        <v>Yes</v>
      </c>
      <c r="O1397" s="29">
        <f>VLOOKUP(A1397,'Hospitalisation Details'!$A$1:$T$2344,12,0)</f>
        <v>7650.8</v>
      </c>
      <c r="P1397" s="29" t="str">
        <f>VLOOKUP(A1397,'Hospitalisation Details'!$A$1:$T$2344,15,0)</f>
        <v>tier - 2</v>
      </c>
      <c r="Q1397" s="29" t="str">
        <f>VLOOKUP(A1397,'Hospitalisation Details'!$A$1:$T$2344,18,0)</f>
        <v>tier - 2</v>
      </c>
      <c r="R1397" s="29" t="str">
        <f>VLOOKUP(A1397,'Hospitalisation Details'!$A$1:$T$2344,20,0)</f>
        <v>R1012</v>
      </c>
    </row>
    <row r="1398" spans="1:18">
      <c r="A1398" t="s">
        <v>971</v>
      </c>
      <c r="B1398" s="22" t="str">
        <f>VLOOKUP(A1398,'Customer Names'!A1398:$E$2335,4,0)</f>
        <v>Rollie</v>
      </c>
      <c r="C1398" s="25">
        <f>VLOOKUP(A1398,'Hospitalisation Details'!$A$1:$T$2344,9,0)</f>
        <v>29510</v>
      </c>
      <c r="D1398" s="26">
        <f>VLOOKUP(A1398,'Hospitalisation Details'!$A$1:$T$2344,10,0)</f>
        <v>42</v>
      </c>
      <c r="E1398" s="26">
        <f>VLOOKUP(A1398,'Hospitalisation Details'!$A$1:$T$2344,11,0)</f>
        <v>1</v>
      </c>
      <c r="F1398" s="28">
        <f>VLOOKUP(A1398,'Medical Examinations'!$A$1:$L$2336,2,0)</f>
        <v>41.325000000000003</v>
      </c>
      <c r="G1398" s="28">
        <f>VLOOKUP(A1398,'Medical Examinations'!$A$1:$L$2336,4,0)</f>
        <v>5.77</v>
      </c>
      <c r="H1398" s="30" t="str">
        <f>VLOOKUP(A1398,'Medical Examinations'!$A$1:$L$2336,3,0)</f>
        <v>Obesity</v>
      </c>
      <c r="I1398" s="30" t="str">
        <f>VLOOKUP(A1398,'Medical Examinations'!$A$1:$L$2336,5,0)</f>
        <v>Pre-diabetes</v>
      </c>
      <c r="J1398" s="27" t="str">
        <f>VLOOKUP(A1398,'Medical Examinations'!$A$1:$L$2336,6,0)</f>
        <v>No</v>
      </c>
      <c r="K1398" s="27" t="str">
        <f>VLOOKUP(A1398,'Medical Examinations'!$A$1:$L$2336,7,0)</f>
        <v>No</v>
      </c>
      <c r="L1398" s="27">
        <f>VLOOKUP(A1398,'Medical Examinations'!$A$1:$L$2336,10,0)</f>
        <v>0</v>
      </c>
      <c r="M1398" s="27" t="str">
        <f>VLOOKUP(A1398,'Medical Examinations'!$A$1:$L$2336,12,0)</f>
        <v>No</v>
      </c>
      <c r="N1398" s="27" t="str">
        <f>VLOOKUP(A1398,'Medical Examinations'!$A$1:$L$2336,8,0)</f>
        <v>No</v>
      </c>
      <c r="O1398" s="29">
        <f>VLOOKUP(A1398,'Hospitalisation Details'!$A$1:$T$2344,12,0)</f>
        <v>7650.77</v>
      </c>
      <c r="P1398" s="29" t="str">
        <f>VLOOKUP(A1398,'Hospitalisation Details'!$A$1:$T$2344,15,0)</f>
        <v>tier - 2</v>
      </c>
      <c r="Q1398" s="29" t="str">
        <f>VLOOKUP(A1398,'Hospitalisation Details'!$A$1:$T$2344,18,0)</f>
        <v>tier - 2</v>
      </c>
      <c r="R1398" s="29" t="str">
        <f>VLOOKUP(A1398,'Hospitalisation Details'!$A$1:$T$2344,20,0)</f>
        <v>R1024</v>
      </c>
    </row>
    <row r="1399" spans="1:18">
      <c r="A1399" t="s">
        <v>970</v>
      </c>
      <c r="B1399" s="22" t="str">
        <f>VLOOKUP(A1399,'Customer Names'!A1399:$E$2335,4,0)</f>
        <v>Roybal</v>
      </c>
      <c r="C1399" s="25">
        <f>VLOOKUP(A1399,'Hospitalisation Details'!$A$1:$T$2344,9,0)</f>
        <v>36326</v>
      </c>
      <c r="D1399" s="26">
        <f>VLOOKUP(A1399,'Hospitalisation Details'!$A$1:$T$2344,10,0)</f>
        <v>23</v>
      </c>
      <c r="E1399" s="26">
        <f>VLOOKUP(A1399,'Hospitalisation Details'!$A$1:$T$2344,11,0)</f>
        <v>0</v>
      </c>
      <c r="F1399" s="28">
        <f>VLOOKUP(A1399,'Medical Examinations'!$A$1:$L$2336,2,0)</f>
        <v>40.31</v>
      </c>
      <c r="G1399" s="28">
        <f>VLOOKUP(A1399,'Medical Examinations'!$A$1:$L$2336,4,0)</f>
        <v>5.84</v>
      </c>
      <c r="H1399" s="30" t="str">
        <f>VLOOKUP(A1399,'Medical Examinations'!$A$1:$L$2336,3,0)</f>
        <v>Obesity</v>
      </c>
      <c r="I1399" s="30" t="str">
        <f>VLOOKUP(A1399,'Medical Examinations'!$A$1:$L$2336,5,0)</f>
        <v>Pre-diabetes</v>
      </c>
      <c r="J1399" s="27" t="str">
        <f>VLOOKUP(A1399,'Medical Examinations'!$A$1:$L$2336,6,0)</f>
        <v>No</v>
      </c>
      <c r="K1399" s="27" t="str">
        <f>VLOOKUP(A1399,'Medical Examinations'!$A$1:$L$2336,7,0)</f>
        <v>No</v>
      </c>
      <c r="L1399" s="27">
        <f>VLOOKUP(A1399,'Medical Examinations'!$A$1:$L$2336,10,0)</f>
        <v>0</v>
      </c>
      <c r="M1399" s="27" t="str">
        <f>VLOOKUP(A1399,'Medical Examinations'!$A$1:$L$2336,12,0)</f>
        <v>No</v>
      </c>
      <c r="N1399" s="27" t="str">
        <f>VLOOKUP(A1399,'Medical Examinations'!$A$1:$L$2336,8,0)</f>
        <v>No</v>
      </c>
      <c r="O1399" s="29">
        <f>VLOOKUP(A1399,'Hospitalisation Details'!$A$1:$T$2344,12,0)</f>
        <v>7642.05</v>
      </c>
      <c r="P1399" s="29" t="str">
        <f>VLOOKUP(A1399,'Hospitalisation Details'!$A$1:$T$2344,15,0)</f>
        <v>tier - 2</v>
      </c>
      <c r="Q1399" s="29" t="str">
        <f>VLOOKUP(A1399,'Hospitalisation Details'!$A$1:$T$2344,18,0)</f>
        <v>tier - 2</v>
      </c>
      <c r="R1399" s="29" t="str">
        <f>VLOOKUP(A1399,'Hospitalisation Details'!$A$1:$T$2344,20,0)</f>
        <v>R1026</v>
      </c>
    </row>
    <row r="1400" spans="1:18">
      <c r="A1400" t="s">
        <v>969</v>
      </c>
      <c r="B1400" s="22" t="str">
        <f>VLOOKUP(A1400,'Customer Names'!A1400:$E$2335,4,0)</f>
        <v>Turgeon</v>
      </c>
      <c r="C1400" s="25">
        <f>VLOOKUP(A1400,'Hospitalisation Details'!$A$1:$T$2344,9,0)</f>
        <v>29426</v>
      </c>
      <c r="D1400" s="26">
        <f>VLOOKUP(A1400,'Hospitalisation Details'!$A$1:$T$2344,10,0)</f>
        <v>42</v>
      </c>
      <c r="E1400" s="26">
        <f>VLOOKUP(A1400,'Hospitalisation Details'!$A$1:$T$2344,11,0)</f>
        <v>2</v>
      </c>
      <c r="F1400" s="28">
        <f>VLOOKUP(A1400,'Medical Examinations'!$A$1:$L$2336,2,0)</f>
        <v>29.48</v>
      </c>
      <c r="G1400" s="28">
        <f>VLOOKUP(A1400,'Medical Examinations'!$A$1:$L$2336,4,0)</f>
        <v>4.91</v>
      </c>
      <c r="H1400" s="30" t="str">
        <f>VLOOKUP(A1400,'Medical Examinations'!$A$1:$L$2336,3,0)</f>
        <v>Overweight</v>
      </c>
      <c r="I1400" s="30" t="str">
        <f>VLOOKUP(A1400,'Medical Examinations'!$A$1:$L$2336,5,0)</f>
        <v>Normal</v>
      </c>
      <c r="J1400" s="27" t="str">
        <f>VLOOKUP(A1400,'Medical Examinations'!$A$1:$L$2336,6,0)</f>
        <v>No</v>
      </c>
      <c r="K1400" s="27" t="str">
        <f>VLOOKUP(A1400,'Medical Examinations'!$A$1:$L$2336,7,0)</f>
        <v>No</v>
      </c>
      <c r="L1400" s="27">
        <f>VLOOKUP(A1400,'Medical Examinations'!$A$1:$L$2336,10,0)</f>
        <v>0</v>
      </c>
      <c r="M1400" s="27" t="str">
        <f>VLOOKUP(A1400,'Medical Examinations'!$A$1:$L$2336,12,0)</f>
        <v>No</v>
      </c>
      <c r="N1400" s="27" t="str">
        <f>VLOOKUP(A1400,'Medical Examinations'!$A$1:$L$2336,8,0)</f>
        <v>No</v>
      </c>
      <c r="O1400" s="29">
        <f>VLOOKUP(A1400,'Hospitalisation Details'!$A$1:$T$2344,12,0)</f>
        <v>7640.31</v>
      </c>
      <c r="P1400" s="29" t="str">
        <f>VLOOKUP(A1400,'Hospitalisation Details'!$A$1:$T$2344,15,0)</f>
        <v>tier - 2</v>
      </c>
      <c r="Q1400" s="29" t="str">
        <f>VLOOKUP(A1400,'Hospitalisation Details'!$A$1:$T$2344,18,0)</f>
        <v>tier - 1</v>
      </c>
      <c r="R1400" s="29" t="str">
        <f>VLOOKUP(A1400,'Hospitalisation Details'!$A$1:$T$2344,20,0)</f>
        <v>R1013</v>
      </c>
    </row>
    <row r="1401" spans="1:18">
      <c r="A1401" t="s">
        <v>968</v>
      </c>
      <c r="B1401" s="22" t="str">
        <f>VLOOKUP(A1401,'Customer Names'!A1401:$E$2335,4,0)</f>
        <v>Deingenis</v>
      </c>
      <c r="C1401" s="25">
        <f>VLOOKUP(A1401,'Hospitalisation Details'!$A$1:$T$2344,9,0)</f>
        <v>29392</v>
      </c>
      <c r="D1401" s="26">
        <f>VLOOKUP(A1401,'Hospitalisation Details'!$A$1:$T$2344,10,0)</f>
        <v>42</v>
      </c>
      <c r="E1401" s="26">
        <f>VLOOKUP(A1401,'Hospitalisation Details'!$A$1:$T$2344,11,0)</f>
        <v>1</v>
      </c>
      <c r="F1401" s="28">
        <f>VLOOKUP(A1401,'Medical Examinations'!$A$1:$L$2336,2,0)</f>
        <v>33.155000000000001</v>
      </c>
      <c r="G1401" s="28">
        <f>VLOOKUP(A1401,'Medical Examinations'!$A$1:$L$2336,4,0)</f>
        <v>5.07</v>
      </c>
      <c r="H1401" s="30" t="str">
        <f>VLOOKUP(A1401,'Medical Examinations'!$A$1:$L$2336,3,0)</f>
        <v>Obesity</v>
      </c>
      <c r="I1401" s="30" t="str">
        <f>VLOOKUP(A1401,'Medical Examinations'!$A$1:$L$2336,5,0)</f>
        <v>Normal</v>
      </c>
      <c r="J1401" s="27" t="str">
        <f>VLOOKUP(A1401,'Medical Examinations'!$A$1:$L$2336,6,0)</f>
        <v>No</v>
      </c>
      <c r="K1401" s="27" t="str">
        <f>VLOOKUP(A1401,'Medical Examinations'!$A$1:$L$2336,7,0)</f>
        <v>No</v>
      </c>
      <c r="L1401" s="27">
        <f>VLOOKUP(A1401,'Medical Examinations'!$A$1:$L$2336,10,0)</f>
        <v>0</v>
      </c>
      <c r="M1401" s="27" t="str">
        <f>VLOOKUP(A1401,'Medical Examinations'!$A$1:$L$2336,12,0)</f>
        <v>No</v>
      </c>
      <c r="N1401" s="27" t="str">
        <f>VLOOKUP(A1401,'Medical Examinations'!$A$1:$L$2336,8,0)</f>
        <v>No</v>
      </c>
      <c r="O1401" s="29">
        <f>VLOOKUP(A1401,'Hospitalisation Details'!$A$1:$T$2344,12,0)</f>
        <v>7639.42</v>
      </c>
      <c r="P1401" s="29" t="str">
        <f>VLOOKUP(A1401,'Hospitalisation Details'!$A$1:$T$2344,15,0)</f>
        <v>tier - 2</v>
      </c>
      <c r="Q1401" s="29" t="str">
        <f>VLOOKUP(A1401,'Hospitalisation Details'!$A$1:$T$2344,18,0)</f>
        <v>tier - 2</v>
      </c>
      <c r="R1401" s="29" t="str">
        <f>VLOOKUP(A1401,'Hospitalisation Details'!$A$1:$T$2344,20,0)</f>
        <v>R1024</v>
      </c>
    </row>
    <row r="1402" spans="1:18">
      <c r="A1402" t="s">
        <v>967</v>
      </c>
      <c r="B1402" s="22" t="str">
        <f>VLOOKUP(A1402,'Customer Names'!A1402:$E$2335,4,0)</f>
        <v>Hodge</v>
      </c>
      <c r="C1402" s="25">
        <f>VLOOKUP(A1402,'Hospitalisation Details'!$A$1:$T$2344,9,0)</f>
        <v>37238</v>
      </c>
      <c r="D1402" s="26">
        <f>VLOOKUP(A1402,'Hospitalisation Details'!$A$1:$T$2344,10,0)</f>
        <v>21</v>
      </c>
      <c r="E1402" s="26">
        <f>VLOOKUP(A1402,'Hospitalisation Details'!$A$1:$T$2344,11,0)</f>
        <v>0</v>
      </c>
      <c r="F1402" s="28">
        <f>VLOOKUP(A1402,'Medical Examinations'!$A$1:$L$2336,2,0)</f>
        <v>42.85</v>
      </c>
      <c r="G1402" s="28">
        <f>VLOOKUP(A1402,'Medical Examinations'!$A$1:$L$2336,4,0)</f>
        <v>5.81</v>
      </c>
      <c r="H1402" s="30" t="str">
        <f>VLOOKUP(A1402,'Medical Examinations'!$A$1:$L$2336,3,0)</f>
        <v>Obesity</v>
      </c>
      <c r="I1402" s="30" t="str">
        <f>VLOOKUP(A1402,'Medical Examinations'!$A$1:$L$2336,5,0)</f>
        <v>Pre-diabetes</v>
      </c>
      <c r="J1402" s="27" t="str">
        <f>VLOOKUP(A1402,'Medical Examinations'!$A$1:$L$2336,6,0)</f>
        <v>yes</v>
      </c>
      <c r="K1402" s="27" t="str">
        <f>VLOOKUP(A1402,'Medical Examinations'!$A$1:$L$2336,7,0)</f>
        <v>No</v>
      </c>
      <c r="L1402" s="27">
        <f>VLOOKUP(A1402,'Medical Examinations'!$A$1:$L$2336,10,0)</f>
        <v>0</v>
      </c>
      <c r="M1402" s="27" t="str">
        <f>VLOOKUP(A1402,'Medical Examinations'!$A$1:$L$2336,12,0)</f>
        <v>No</v>
      </c>
      <c r="N1402" s="27" t="str">
        <f>VLOOKUP(A1402,'Medical Examinations'!$A$1:$L$2336,8,0)</f>
        <v>No</v>
      </c>
      <c r="O1402" s="29">
        <f>VLOOKUP(A1402,'Hospitalisation Details'!$A$1:$T$2344,12,0)</f>
        <v>7636.92</v>
      </c>
      <c r="P1402" s="29" t="str">
        <f>VLOOKUP(A1402,'Hospitalisation Details'!$A$1:$T$2344,15,0)</f>
        <v>tier - 2</v>
      </c>
      <c r="Q1402" s="29" t="str">
        <f>VLOOKUP(A1402,'Hospitalisation Details'!$A$1:$T$2344,18,0)</f>
        <v>tier - 3</v>
      </c>
      <c r="R1402" s="29" t="str">
        <f>VLOOKUP(A1402,'Hospitalisation Details'!$A$1:$T$2344,20,0)</f>
        <v>R1012</v>
      </c>
    </row>
    <row r="1403" spans="1:18">
      <c r="A1403" t="s">
        <v>966</v>
      </c>
      <c r="B1403" s="22" t="str">
        <f>VLOOKUP(A1403,'Customer Names'!A1403:$E$2335,4,0)</f>
        <v>Gibbs</v>
      </c>
      <c r="C1403" s="25">
        <f>VLOOKUP(A1403,'Hospitalisation Details'!$A$1:$T$2344,9,0)</f>
        <v>28726</v>
      </c>
      <c r="D1403" s="26">
        <f>VLOOKUP(A1403,'Hospitalisation Details'!$A$1:$T$2344,10,0)</f>
        <v>44</v>
      </c>
      <c r="E1403" s="26">
        <f>VLOOKUP(A1403,'Hospitalisation Details'!$A$1:$T$2344,11,0)</f>
        <v>1</v>
      </c>
      <c r="F1403" s="28">
        <f>VLOOKUP(A1403,'Medical Examinations'!$A$1:$L$2336,2,0)</f>
        <v>32.340000000000003</v>
      </c>
      <c r="G1403" s="28">
        <f>VLOOKUP(A1403,'Medical Examinations'!$A$1:$L$2336,4,0)</f>
        <v>11.2</v>
      </c>
      <c r="H1403" s="30" t="str">
        <f>VLOOKUP(A1403,'Medical Examinations'!$A$1:$L$2336,3,0)</f>
        <v>Obesity</v>
      </c>
      <c r="I1403" s="30" t="str">
        <f>VLOOKUP(A1403,'Medical Examinations'!$A$1:$L$2336,5,0)</f>
        <v>Diabetes</v>
      </c>
      <c r="J1403" s="27" t="str">
        <f>VLOOKUP(A1403,'Medical Examinations'!$A$1:$L$2336,6,0)</f>
        <v>No</v>
      </c>
      <c r="K1403" s="27" t="str">
        <f>VLOOKUP(A1403,'Medical Examinations'!$A$1:$L$2336,7,0)</f>
        <v>No</v>
      </c>
      <c r="L1403" s="27">
        <f>VLOOKUP(A1403,'Medical Examinations'!$A$1:$L$2336,10,0)</f>
        <v>0</v>
      </c>
      <c r="M1403" s="27" t="str">
        <f>VLOOKUP(A1403,'Medical Examinations'!$A$1:$L$2336,12,0)</f>
        <v>No</v>
      </c>
      <c r="N1403" s="27" t="str">
        <f>VLOOKUP(A1403,'Medical Examinations'!$A$1:$L$2336,8,0)</f>
        <v>No</v>
      </c>
      <c r="O1403" s="29">
        <f>VLOOKUP(A1403,'Hospitalisation Details'!$A$1:$T$2344,12,0)</f>
        <v>7633.72</v>
      </c>
      <c r="P1403" s="29" t="str">
        <f>VLOOKUP(A1403,'Hospitalisation Details'!$A$1:$T$2344,15,0)</f>
        <v>tier - 2</v>
      </c>
      <c r="Q1403" s="29" t="str">
        <f>VLOOKUP(A1403,'Hospitalisation Details'!$A$1:$T$2344,18,0)</f>
        <v>tier - 1</v>
      </c>
      <c r="R1403" s="29" t="str">
        <f>VLOOKUP(A1403,'Hospitalisation Details'!$A$1:$T$2344,20,0)</f>
        <v>R1013</v>
      </c>
    </row>
    <row r="1404" spans="1:18">
      <c r="A1404" t="s">
        <v>965</v>
      </c>
      <c r="B1404" s="22" t="str">
        <f>VLOOKUP(A1404,'Customer Names'!A1404:$E$2335,4,0)</f>
        <v>Trom</v>
      </c>
      <c r="C1404" s="25">
        <f>VLOOKUP(A1404,'Hospitalisation Details'!$A$1:$T$2344,9,0)</f>
        <v>28823</v>
      </c>
      <c r="D1404" s="26">
        <f>VLOOKUP(A1404,'Hospitalisation Details'!$A$1:$T$2344,10,0)</f>
        <v>44</v>
      </c>
      <c r="E1404" s="26">
        <f>VLOOKUP(A1404,'Hospitalisation Details'!$A$1:$T$2344,11,0)</f>
        <v>1</v>
      </c>
      <c r="F1404" s="28">
        <f>VLOOKUP(A1404,'Medical Examinations'!$A$1:$L$2336,2,0)</f>
        <v>27.5</v>
      </c>
      <c r="G1404" s="28">
        <f>VLOOKUP(A1404,'Medical Examinations'!$A$1:$L$2336,4,0)</f>
        <v>10.75</v>
      </c>
      <c r="H1404" s="30" t="str">
        <f>VLOOKUP(A1404,'Medical Examinations'!$A$1:$L$2336,3,0)</f>
        <v>Overweight</v>
      </c>
      <c r="I1404" s="30" t="str">
        <f>VLOOKUP(A1404,'Medical Examinations'!$A$1:$L$2336,5,0)</f>
        <v>Diabetes</v>
      </c>
      <c r="J1404" s="27" t="str">
        <f>VLOOKUP(A1404,'Medical Examinations'!$A$1:$L$2336,6,0)</f>
        <v>No</v>
      </c>
      <c r="K1404" s="27" t="str">
        <f>VLOOKUP(A1404,'Medical Examinations'!$A$1:$L$2336,7,0)</f>
        <v>No</v>
      </c>
      <c r="L1404" s="27">
        <f>VLOOKUP(A1404,'Medical Examinations'!$A$1:$L$2336,10,0)</f>
        <v>0</v>
      </c>
      <c r="M1404" s="27" t="str">
        <f>VLOOKUP(A1404,'Medical Examinations'!$A$1:$L$2336,12,0)</f>
        <v>No</v>
      </c>
      <c r="N1404" s="27" t="str">
        <f>VLOOKUP(A1404,'Medical Examinations'!$A$1:$L$2336,8,0)</f>
        <v>No</v>
      </c>
      <c r="O1404" s="29">
        <f>VLOOKUP(A1404,'Hospitalisation Details'!$A$1:$T$2344,12,0)</f>
        <v>7626.99</v>
      </c>
      <c r="P1404" s="29" t="str">
        <f>VLOOKUP(A1404,'Hospitalisation Details'!$A$1:$T$2344,15,0)</f>
        <v>tier - 2</v>
      </c>
      <c r="Q1404" s="29" t="str">
        <f>VLOOKUP(A1404,'Hospitalisation Details'!$A$1:$T$2344,18,0)</f>
        <v>tier - 2</v>
      </c>
      <c r="R1404" s="29" t="str">
        <f>VLOOKUP(A1404,'Hospitalisation Details'!$A$1:$T$2344,20,0)</f>
        <v>R1011</v>
      </c>
    </row>
    <row r="1405" spans="1:18">
      <c r="A1405" t="s">
        <v>964</v>
      </c>
      <c r="B1405" s="22" t="str">
        <f>VLOOKUP(A1405,'Customer Names'!A1405:$E$2335,4,0)</f>
        <v>Sizer</v>
      </c>
      <c r="C1405" s="25">
        <f>VLOOKUP(A1405,'Hospitalisation Details'!$A$1:$T$2344,9,0)</f>
        <v>28800</v>
      </c>
      <c r="D1405" s="26">
        <f>VLOOKUP(A1405,'Hospitalisation Details'!$A$1:$T$2344,10,0)</f>
        <v>44</v>
      </c>
      <c r="E1405" s="26">
        <f>VLOOKUP(A1405,'Hospitalisation Details'!$A$1:$T$2344,11,0)</f>
        <v>1</v>
      </c>
      <c r="F1405" s="28">
        <f>VLOOKUP(A1405,'Medical Examinations'!$A$1:$L$2336,2,0)</f>
        <v>25.8</v>
      </c>
      <c r="G1405" s="28">
        <f>VLOOKUP(A1405,'Medical Examinations'!$A$1:$L$2336,4,0)</f>
        <v>7.8</v>
      </c>
      <c r="H1405" s="30" t="str">
        <f>VLOOKUP(A1405,'Medical Examinations'!$A$1:$L$2336,3,0)</f>
        <v>Overweight</v>
      </c>
      <c r="I1405" s="30" t="str">
        <f>VLOOKUP(A1405,'Medical Examinations'!$A$1:$L$2336,5,0)</f>
        <v>Diabetes</v>
      </c>
      <c r="J1405" s="27" t="str">
        <f>VLOOKUP(A1405,'Medical Examinations'!$A$1:$L$2336,6,0)</f>
        <v>No</v>
      </c>
      <c r="K1405" s="27" t="str">
        <f>VLOOKUP(A1405,'Medical Examinations'!$A$1:$L$2336,7,0)</f>
        <v>No</v>
      </c>
      <c r="L1405" s="27">
        <f>VLOOKUP(A1405,'Medical Examinations'!$A$1:$L$2336,10,0)</f>
        <v>0</v>
      </c>
      <c r="M1405" s="27" t="str">
        <f>VLOOKUP(A1405,'Medical Examinations'!$A$1:$L$2336,12,0)</f>
        <v>No</v>
      </c>
      <c r="N1405" s="27" t="str">
        <f>VLOOKUP(A1405,'Medical Examinations'!$A$1:$L$2336,8,0)</f>
        <v>No</v>
      </c>
      <c r="O1405" s="29">
        <f>VLOOKUP(A1405,'Hospitalisation Details'!$A$1:$T$2344,12,0)</f>
        <v>7624.63</v>
      </c>
      <c r="P1405" s="29" t="str">
        <f>VLOOKUP(A1405,'Hospitalisation Details'!$A$1:$T$2344,15,0)</f>
        <v>tier - 2</v>
      </c>
      <c r="Q1405" s="29" t="str">
        <f>VLOOKUP(A1405,'Hospitalisation Details'!$A$1:$T$2344,18,0)</f>
        <v>tier - 1</v>
      </c>
      <c r="R1405" s="29" t="str">
        <f>VLOOKUP(A1405,'Hospitalisation Details'!$A$1:$T$2344,20,0)</f>
        <v>R1011</v>
      </c>
    </row>
    <row r="1406" spans="1:18">
      <c r="A1406" t="s">
        <v>963</v>
      </c>
      <c r="B1406" s="22" t="str">
        <f>VLOOKUP(A1406,'Customer Names'!A1406:$E$2335,4,0)</f>
        <v>Ellison</v>
      </c>
      <c r="C1406" s="25">
        <f>VLOOKUP(A1406,'Hospitalisation Details'!$A$1:$T$2344,9,0)</f>
        <v>28822</v>
      </c>
      <c r="D1406" s="26">
        <f>VLOOKUP(A1406,'Hospitalisation Details'!$A$1:$T$2344,10,0)</f>
        <v>44</v>
      </c>
      <c r="E1406" s="26">
        <f>VLOOKUP(A1406,'Hospitalisation Details'!$A$1:$T$2344,11,0)</f>
        <v>1</v>
      </c>
      <c r="F1406" s="28">
        <f>VLOOKUP(A1406,'Medical Examinations'!$A$1:$L$2336,2,0)</f>
        <v>25</v>
      </c>
      <c r="G1406" s="28">
        <f>VLOOKUP(A1406,'Medical Examinations'!$A$1:$L$2336,4,0)</f>
        <v>7.04</v>
      </c>
      <c r="H1406" s="30" t="str">
        <f>VLOOKUP(A1406,'Medical Examinations'!$A$1:$L$2336,3,0)</f>
        <v>Overweight</v>
      </c>
      <c r="I1406" s="30" t="str">
        <f>VLOOKUP(A1406,'Medical Examinations'!$A$1:$L$2336,5,0)</f>
        <v>Diabetes</v>
      </c>
      <c r="J1406" s="27" t="str">
        <f>VLOOKUP(A1406,'Medical Examinations'!$A$1:$L$2336,6,0)</f>
        <v>No</v>
      </c>
      <c r="K1406" s="27" t="str">
        <f>VLOOKUP(A1406,'Medical Examinations'!$A$1:$L$2336,7,0)</f>
        <v>No</v>
      </c>
      <c r="L1406" s="27">
        <f>VLOOKUP(A1406,'Medical Examinations'!$A$1:$L$2336,10,0)</f>
        <v>0</v>
      </c>
      <c r="M1406" s="27" t="str">
        <f>VLOOKUP(A1406,'Medical Examinations'!$A$1:$L$2336,12,0)</f>
        <v>No</v>
      </c>
      <c r="N1406" s="27" t="str">
        <f>VLOOKUP(A1406,'Medical Examinations'!$A$1:$L$2336,8,0)</f>
        <v>No</v>
      </c>
      <c r="O1406" s="29">
        <f>VLOOKUP(A1406,'Hospitalisation Details'!$A$1:$T$2344,12,0)</f>
        <v>7623.52</v>
      </c>
      <c r="P1406" s="29" t="str">
        <f>VLOOKUP(A1406,'Hospitalisation Details'!$A$1:$T$2344,15,0)</f>
        <v>tier - 2</v>
      </c>
      <c r="Q1406" s="29" t="str">
        <f>VLOOKUP(A1406,'Hospitalisation Details'!$A$1:$T$2344,18,0)</f>
        <v>tier - 1</v>
      </c>
      <c r="R1406" s="29" t="str">
        <f>VLOOKUP(A1406,'Hospitalisation Details'!$A$1:$T$2344,20,0)</f>
        <v>R1011</v>
      </c>
    </row>
    <row r="1407" spans="1:18">
      <c r="A1407" t="s">
        <v>962</v>
      </c>
      <c r="B1407" s="22" t="str">
        <f>VLOOKUP(A1407,'Customer Names'!A1407:$E$2335,4,0)</f>
        <v>Sulkowski</v>
      </c>
      <c r="C1407" s="25">
        <f>VLOOKUP(A1407,'Hospitalisation Details'!$A$1:$T$2344,9,0)</f>
        <v>35325</v>
      </c>
      <c r="D1407" s="26">
        <f>VLOOKUP(A1407,'Hospitalisation Details'!$A$1:$T$2344,10,0)</f>
        <v>26</v>
      </c>
      <c r="E1407" s="26">
        <f>VLOOKUP(A1407,'Hospitalisation Details'!$A$1:$T$2344,11,0)</f>
        <v>0</v>
      </c>
      <c r="F1407" s="28">
        <f>VLOOKUP(A1407,'Medical Examinations'!$A$1:$L$2336,2,0)</f>
        <v>41.2</v>
      </c>
      <c r="G1407" s="28">
        <f>VLOOKUP(A1407,'Medical Examinations'!$A$1:$L$2336,4,0)</f>
        <v>4.18</v>
      </c>
      <c r="H1407" s="30" t="str">
        <f>VLOOKUP(A1407,'Medical Examinations'!$A$1:$L$2336,3,0)</f>
        <v>Obesity</v>
      </c>
      <c r="I1407" s="30" t="str">
        <f>VLOOKUP(A1407,'Medical Examinations'!$A$1:$L$2336,5,0)</f>
        <v>Normal</v>
      </c>
      <c r="J1407" s="27" t="str">
        <f>VLOOKUP(A1407,'Medical Examinations'!$A$1:$L$2336,6,0)</f>
        <v>yes</v>
      </c>
      <c r="K1407" s="27" t="str">
        <f>VLOOKUP(A1407,'Medical Examinations'!$A$1:$L$2336,7,0)</f>
        <v>No</v>
      </c>
      <c r="L1407" s="27">
        <f>VLOOKUP(A1407,'Medical Examinations'!$A$1:$L$2336,10,0)</f>
        <v>0</v>
      </c>
      <c r="M1407" s="27" t="str">
        <f>VLOOKUP(A1407,'Medical Examinations'!$A$1:$L$2336,12,0)</f>
        <v>No</v>
      </c>
      <c r="N1407" s="27" t="str">
        <f>VLOOKUP(A1407,'Medical Examinations'!$A$1:$L$2336,8,0)</f>
        <v>No</v>
      </c>
      <c r="O1407" s="29">
        <f>VLOOKUP(A1407,'Hospitalisation Details'!$A$1:$T$2344,12,0)</f>
        <v>7623.13</v>
      </c>
      <c r="P1407" s="29" t="str">
        <f>VLOOKUP(A1407,'Hospitalisation Details'!$A$1:$T$2344,15,0)</f>
        <v>tier - 2</v>
      </c>
      <c r="Q1407" s="29" t="str">
        <f>VLOOKUP(A1407,'Hospitalisation Details'!$A$1:$T$2344,18,0)</f>
        <v>tier - 3</v>
      </c>
      <c r="R1407" s="29" t="str">
        <f>VLOOKUP(A1407,'Hospitalisation Details'!$A$1:$T$2344,20,0)</f>
        <v>R1011</v>
      </c>
    </row>
    <row r="1408" spans="1:18">
      <c r="A1408" t="s">
        <v>961</v>
      </c>
      <c r="B1408" s="22" t="str">
        <f>VLOOKUP(A1408,'Customer Names'!A1408:$E$2335,4,0)</f>
        <v>Maringo</v>
      </c>
      <c r="C1408" s="25">
        <f>VLOOKUP(A1408,'Hospitalisation Details'!$A$1:$T$2344,9,0)</f>
        <v>25022</v>
      </c>
      <c r="D1408" s="26">
        <f>VLOOKUP(A1408,'Hospitalisation Details'!$A$1:$T$2344,10,0)</f>
        <v>54</v>
      </c>
      <c r="E1408" s="26">
        <f>VLOOKUP(A1408,'Hospitalisation Details'!$A$1:$T$2344,11,0)</f>
        <v>0</v>
      </c>
      <c r="F1408" s="28">
        <f>VLOOKUP(A1408,'Medical Examinations'!$A$1:$L$2336,2,0)</f>
        <v>17.78</v>
      </c>
      <c r="G1408" s="28">
        <f>VLOOKUP(A1408,'Medical Examinations'!$A$1:$L$2336,4,0)</f>
        <v>8.19</v>
      </c>
      <c r="H1408" s="30" t="str">
        <f>VLOOKUP(A1408,'Medical Examinations'!$A$1:$L$2336,3,0)</f>
        <v>Underweight</v>
      </c>
      <c r="I1408" s="30" t="str">
        <f>VLOOKUP(A1408,'Medical Examinations'!$A$1:$L$2336,5,0)</f>
        <v>Diabetes</v>
      </c>
      <c r="J1408" s="27" t="str">
        <f>VLOOKUP(A1408,'Medical Examinations'!$A$1:$L$2336,6,0)</f>
        <v>No</v>
      </c>
      <c r="K1408" s="27" t="str">
        <f>VLOOKUP(A1408,'Medical Examinations'!$A$1:$L$2336,7,0)</f>
        <v>No</v>
      </c>
      <c r="L1408" s="27">
        <f>VLOOKUP(A1408,'Medical Examinations'!$A$1:$L$2336,10,0)</f>
        <v>0</v>
      </c>
      <c r="M1408" s="27" t="str">
        <f>VLOOKUP(A1408,'Medical Examinations'!$A$1:$L$2336,12,0)</f>
        <v>No</v>
      </c>
      <c r="N1408" s="27" t="str">
        <f>VLOOKUP(A1408,'Medical Examinations'!$A$1:$L$2336,8,0)</f>
        <v>No</v>
      </c>
      <c r="O1408" s="29">
        <f>VLOOKUP(A1408,'Hospitalisation Details'!$A$1:$T$2344,12,0)</f>
        <v>7609.6</v>
      </c>
      <c r="P1408" s="29" t="str">
        <f>VLOOKUP(A1408,'Hospitalisation Details'!$A$1:$T$2344,15,0)</f>
        <v>tier - 3</v>
      </c>
      <c r="Q1408" s="29" t="str">
        <f>VLOOKUP(A1408,'Hospitalisation Details'!$A$1:$T$2344,18,0)</f>
        <v>tier - 2</v>
      </c>
      <c r="R1408" s="29" t="str">
        <f>VLOOKUP(A1408,'Hospitalisation Details'!$A$1:$T$2344,20,0)</f>
        <v>R1012</v>
      </c>
    </row>
    <row r="1409" spans="1:18">
      <c r="A1409" t="s">
        <v>960</v>
      </c>
      <c r="B1409" s="22" t="str">
        <f>VLOOKUP(A1409,'Customer Names'!A1409:$E$2335,4,0)</f>
        <v>Lattin</v>
      </c>
      <c r="C1409" s="25">
        <f>VLOOKUP(A1409,'Hospitalisation Details'!$A$1:$T$2344,9,0)</f>
        <v>35703</v>
      </c>
      <c r="D1409" s="26">
        <f>VLOOKUP(A1409,'Hospitalisation Details'!$A$1:$T$2344,10,0)</f>
        <v>25</v>
      </c>
      <c r="E1409" s="26">
        <f>VLOOKUP(A1409,'Hospitalisation Details'!$A$1:$T$2344,11,0)</f>
        <v>0</v>
      </c>
      <c r="F1409" s="28">
        <f>VLOOKUP(A1409,'Medical Examinations'!$A$1:$L$2336,2,0)</f>
        <v>40.119999999999997</v>
      </c>
      <c r="G1409" s="28">
        <f>VLOOKUP(A1409,'Medical Examinations'!$A$1:$L$2336,4,0)</f>
        <v>6.22</v>
      </c>
      <c r="H1409" s="30" t="str">
        <f>VLOOKUP(A1409,'Medical Examinations'!$A$1:$L$2336,3,0)</f>
        <v>Obesity</v>
      </c>
      <c r="I1409" s="30" t="str">
        <f>VLOOKUP(A1409,'Medical Examinations'!$A$1:$L$2336,5,0)</f>
        <v>Pre-diabetes</v>
      </c>
      <c r="J1409" s="27" t="str">
        <f>VLOOKUP(A1409,'Medical Examinations'!$A$1:$L$2336,6,0)</f>
        <v>yes</v>
      </c>
      <c r="K1409" s="27" t="str">
        <f>VLOOKUP(A1409,'Medical Examinations'!$A$1:$L$2336,7,0)</f>
        <v>No</v>
      </c>
      <c r="L1409" s="27">
        <f>VLOOKUP(A1409,'Medical Examinations'!$A$1:$L$2336,10,0)</f>
        <v>1</v>
      </c>
      <c r="M1409" s="27" t="str">
        <f>VLOOKUP(A1409,'Medical Examinations'!$A$1:$L$2336,12,0)</f>
        <v>No</v>
      </c>
      <c r="N1409" s="27" t="str">
        <f>VLOOKUP(A1409,'Medical Examinations'!$A$1:$L$2336,8,0)</f>
        <v>Yes</v>
      </c>
      <c r="O1409" s="29">
        <f>VLOOKUP(A1409,'Hospitalisation Details'!$A$1:$T$2344,12,0)</f>
        <v>7607.03</v>
      </c>
      <c r="P1409" s="29" t="str">
        <f>VLOOKUP(A1409,'Hospitalisation Details'!$A$1:$T$2344,15,0)</f>
        <v>tier - 2</v>
      </c>
      <c r="Q1409" s="29" t="str">
        <f>VLOOKUP(A1409,'Hospitalisation Details'!$A$1:$T$2344,18,0)</f>
        <v>tier - 2</v>
      </c>
      <c r="R1409" s="29" t="str">
        <f>VLOOKUP(A1409,'Hospitalisation Details'!$A$1:$T$2344,20,0)</f>
        <v>R1012</v>
      </c>
    </row>
    <row r="1410" spans="1:18">
      <c r="A1410" t="s">
        <v>959</v>
      </c>
      <c r="B1410" s="22" t="str">
        <f>VLOOKUP(A1410,'Customer Names'!A1410:$E$2335,4,0)</f>
        <v>Deblander</v>
      </c>
      <c r="C1410" s="25">
        <f>VLOOKUP(A1410,'Hospitalisation Details'!$A$1:$T$2344,9,0)</f>
        <v>24670</v>
      </c>
      <c r="D1410" s="26">
        <f>VLOOKUP(A1410,'Hospitalisation Details'!$A$1:$T$2344,10,0)</f>
        <v>55</v>
      </c>
      <c r="E1410" s="26">
        <f>VLOOKUP(A1410,'Hospitalisation Details'!$A$1:$T$2344,11,0)</f>
        <v>0</v>
      </c>
      <c r="F1410" s="28">
        <f>VLOOKUP(A1410,'Medical Examinations'!$A$1:$L$2336,2,0)</f>
        <v>19.350000000000001</v>
      </c>
      <c r="G1410" s="28">
        <f>VLOOKUP(A1410,'Medical Examinations'!$A$1:$L$2336,4,0)</f>
        <v>8.2200000000000006</v>
      </c>
      <c r="H1410" s="30" t="str">
        <f>VLOOKUP(A1410,'Medical Examinations'!$A$1:$L$2336,3,0)</f>
        <v>Normal weight</v>
      </c>
      <c r="I1410" s="30" t="str">
        <f>VLOOKUP(A1410,'Medical Examinations'!$A$1:$L$2336,5,0)</f>
        <v>Diabetes</v>
      </c>
      <c r="J1410" s="27" t="str">
        <f>VLOOKUP(A1410,'Medical Examinations'!$A$1:$L$2336,6,0)</f>
        <v>yes</v>
      </c>
      <c r="K1410" s="27" t="str">
        <f>VLOOKUP(A1410,'Medical Examinations'!$A$1:$L$2336,7,0)</f>
        <v>No</v>
      </c>
      <c r="L1410" s="27">
        <f>VLOOKUP(A1410,'Medical Examinations'!$A$1:$L$2336,10,0)</f>
        <v>0</v>
      </c>
      <c r="M1410" s="27" t="str">
        <f>VLOOKUP(A1410,'Medical Examinations'!$A$1:$L$2336,12,0)</f>
        <v>No</v>
      </c>
      <c r="N1410" s="27" t="str">
        <f>VLOOKUP(A1410,'Medical Examinations'!$A$1:$L$2336,8,0)</f>
        <v>No</v>
      </c>
      <c r="O1410" s="29">
        <f>VLOOKUP(A1410,'Hospitalisation Details'!$A$1:$T$2344,12,0)</f>
        <v>7585.62</v>
      </c>
      <c r="P1410" s="29" t="str">
        <f>VLOOKUP(A1410,'Hospitalisation Details'!$A$1:$T$2344,15,0)</f>
        <v>tier - 3</v>
      </c>
      <c r="Q1410" s="29" t="str">
        <f>VLOOKUP(A1410,'Hospitalisation Details'!$A$1:$T$2344,18,0)</f>
        <v>tier - 2</v>
      </c>
      <c r="R1410" s="29" t="str">
        <f>VLOOKUP(A1410,'Hospitalisation Details'!$A$1:$T$2344,20,0)</f>
        <v>R1013</v>
      </c>
    </row>
    <row r="1411" spans="1:18">
      <c r="A1411" t="s">
        <v>958</v>
      </c>
      <c r="B1411" s="22" t="str">
        <f>VLOOKUP(A1411,'Customer Names'!A1411:$E$2335,4,0)</f>
        <v>O'Neill</v>
      </c>
      <c r="C1411" s="25">
        <f>VLOOKUP(A1411,'Hospitalisation Details'!$A$1:$T$2344,9,0)</f>
        <v>34560</v>
      </c>
      <c r="D1411" s="26">
        <f>VLOOKUP(A1411,'Hospitalisation Details'!$A$1:$T$2344,10,0)</f>
        <v>28</v>
      </c>
      <c r="E1411" s="26">
        <f>VLOOKUP(A1411,'Hospitalisation Details'!$A$1:$T$2344,11,0)</f>
        <v>0</v>
      </c>
      <c r="F1411" s="28">
        <f>VLOOKUP(A1411,'Medical Examinations'!$A$1:$L$2336,2,0)</f>
        <v>36.69</v>
      </c>
      <c r="G1411" s="28">
        <f>VLOOKUP(A1411,'Medical Examinations'!$A$1:$L$2336,4,0)</f>
        <v>6.15</v>
      </c>
      <c r="H1411" s="30" t="str">
        <f>VLOOKUP(A1411,'Medical Examinations'!$A$1:$L$2336,3,0)</f>
        <v>Obesity</v>
      </c>
      <c r="I1411" s="30" t="str">
        <f>VLOOKUP(A1411,'Medical Examinations'!$A$1:$L$2336,5,0)</f>
        <v>Pre-diabetes</v>
      </c>
      <c r="J1411" s="27" t="str">
        <f>VLOOKUP(A1411,'Medical Examinations'!$A$1:$L$2336,6,0)</f>
        <v>No</v>
      </c>
      <c r="K1411" s="27" t="str">
        <f>VLOOKUP(A1411,'Medical Examinations'!$A$1:$L$2336,7,0)</f>
        <v>No</v>
      </c>
      <c r="L1411" s="27">
        <f>VLOOKUP(A1411,'Medical Examinations'!$A$1:$L$2336,10,0)</f>
        <v>0</v>
      </c>
      <c r="M1411" s="27" t="str">
        <f>VLOOKUP(A1411,'Medical Examinations'!$A$1:$L$2336,12,0)</f>
        <v>No</v>
      </c>
      <c r="N1411" s="27" t="str">
        <f>VLOOKUP(A1411,'Medical Examinations'!$A$1:$L$2336,8,0)</f>
        <v>No</v>
      </c>
      <c r="O1411" s="29">
        <f>VLOOKUP(A1411,'Hospitalisation Details'!$A$1:$T$2344,12,0)</f>
        <v>7567.13</v>
      </c>
      <c r="P1411" s="29" t="str">
        <f>VLOOKUP(A1411,'Hospitalisation Details'!$A$1:$T$2344,15,0)</f>
        <v>tier - 2</v>
      </c>
      <c r="Q1411" s="29" t="str">
        <f>VLOOKUP(A1411,'Hospitalisation Details'!$A$1:$T$2344,18,0)</f>
        <v>tier - 2</v>
      </c>
      <c r="R1411" s="29" t="str">
        <f>VLOOKUP(A1411,'Hospitalisation Details'!$A$1:$T$2344,20,0)</f>
        <v>R1021</v>
      </c>
    </row>
    <row r="1412" spans="1:18">
      <c r="A1412" t="s">
        <v>957</v>
      </c>
      <c r="B1412" s="22" t="str">
        <f>VLOOKUP(A1412,'Customer Names'!A1412:$E$2335,4,0)</f>
        <v>Davis</v>
      </c>
      <c r="C1412" s="25">
        <f>VLOOKUP(A1412,'Hospitalisation Details'!$A$1:$T$2344,9,0)</f>
        <v>32492</v>
      </c>
      <c r="D1412" s="26">
        <f>VLOOKUP(A1412,'Hospitalisation Details'!$A$1:$T$2344,10,0)</f>
        <v>34</v>
      </c>
      <c r="E1412" s="26">
        <f>VLOOKUP(A1412,'Hospitalisation Details'!$A$1:$T$2344,11,0)</f>
        <v>3</v>
      </c>
      <c r="F1412" s="28">
        <f>VLOOKUP(A1412,'Medical Examinations'!$A$1:$L$2336,2,0)</f>
        <v>28.51</v>
      </c>
      <c r="G1412" s="28">
        <f>VLOOKUP(A1412,'Medical Examinations'!$A$1:$L$2336,4,0)</f>
        <v>5.65</v>
      </c>
      <c r="H1412" s="30" t="str">
        <f>VLOOKUP(A1412,'Medical Examinations'!$A$1:$L$2336,3,0)</f>
        <v>Overweight</v>
      </c>
      <c r="I1412" s="30" t="str">
        <f>VLOOKUP(A1412,'Medical Examinations'!$A$1:$L$2336,5,0)</f>
        <v>Normal</v>
      </c>
      <c r="J1412" s="27" t="str">
        <f>VLOOKUP(A1412,'Medical Examinations'!$A$1:$L$2336,6,0)</f>
        <v>yes</v>
      </c>
      <c r="K1412" s="27" t="str">
        <f>VLOOKUP(A1412,'Medical Examinations'!$A$1:$L$2336,7,0)</f>
        <v>No</v>
      </c>
      <c r="L1412" s="27">
        <f>VLOOKUP(A1412,'Medical Examinations'!$A$1:$L$2336,10,0)</f>
        <v>1</v>
      </c>
      <c r="M1412" s="27" t="str">
        <f>VLOOKUP(A1412,'Medical Examinations'!$A$1:$L$2336,12,0)</f>
        <v>No</v>
      </c>
      <c r="N1412" s="27" t="str">
        <f>VLOOKUP(A1412,'Medical Examinations'!$A$1:$L$2336,8,0)</f>
        <v>No</v>
      </c>
      <c r="O1412" s="29">
        <f>VLOOKUP(A1412,'Hospitalisation Details'!$A$1:$T$2344,12,0)</f>
        <v>7538.52</v>
      </c>
      <c r="P1412" s="29" t="str">
        <f>VLOOKUP(A1412,'Hospitalisation Details'!$A$1:$T$2344,15,0)</f>
        <v>tier - 2</v>
      </c>
      <c r="Q1412" s="29" t="str">
        <f>VLOOKUP(A1412,'Hospitalisation Details'!$A$1:$T$2344,18,0)</f>
        <v>tier - 2</v>
      </c>
      <c r="R1412" s="29" t="str">
        <f>VLOOKUP(A1412,'Hospitalisation Details'!$A$1:$T$2344,20,0)</f>
        <v>R1012</v>
      </c>
    </row>
    <row r="1413" spans="1:18">
      <c r="A1413" t="s">
        <v>956</v>
      </c>
      <c r="B1413" s="22" t="str">
        <f>VLOOKUP(A1413,'Customer Names'!A1413:$E$2335,4,0)</f>
        <v>Stanek</v>
      </c>
      <c r="C1413" s="25">
        <f>VLOOKUP(A1413,'Hospitalisation Details'!$A$1:$T$2344,9,0)</f>
        <v>30916</v>
      </c>
      <c r="D1413" s="26">
        <f>VLOOKUP(A1413,'Hospitalisation Details'!$A$1:$T$2344,10,0)</f>
        <v>38</v>
      </c>
      <c r="E1413" s="26">
        <f>VLOOKUP(A1413,'Hospitalisation Details'!$A$1:$T$2344,11,0)</f>
        <v>3</v>
      </c>
      <c r="F1413" s="28">
        <f>VLOOKUP(A1413,'Medical Examinations'!$A$1:$L$2336,2,0)</f>
        <v>30.21</v>
      </c>
      <c r="G1413" s="28">
        <f>VLOOKUP(A1413,'Medical Examinations'!$A$1:$L$2336,4,0)</f>
        <v>5.5</v>
      </c>
      <c r="H1413" s="30" t="str">
        <f>VLOOKUP(A1413,'Medical Examinations'!$A$1:$L$2336,3,0)</f>
        <v>Obesity</v>
      </c>
      <c r="I1413" s="30" t="str">
        <f>VLOOKUP(A1413,'Medical Examinations'!$A$1:$L$2336,5,0)</f>
        <v>Normal</v>
      </c>
      <c r="J1413" s="27" t="str">
        <f>VLOOKUP(A1413,'Medical Examinations'!$A$1:$L$2336,6,0)</f>
        <v>No</v>
      </c>
      <c r="K1413" s="27" t="str">
        <f>VLOOKUP(A1413,'Medical Examinations'!$A$1:$L$2336,7,0)</f>
        <v>No</v>
      </c>
      <c r="L1413" s="27">
        <f>VLOOKUP(A1413,'Medical Examinations'!$A$1:$L$2336,10,0)</f>
        <v>1</v>
      </c>
      <c r="M1413" s="27" t="str">
        <f>VLOOKUP(A1413,'Medical Examinations'!$A$1:$L$2336,12,0)</f>
        <v>No</v>
      </c>
      <c r="N1413" s="27" t="str">
        <f>VLOOKUP(A1413,'Medical Examinations'!$A$1:$L$2336,8,0)</f>
        <v>No</v>
      </c>
      <c r="O1413" s="29">
        <f>VLOOKUP(A1413,'Hospitalisation Details'!$A$1:$T$2344,12,0)</f>
        <v>7537.16</v>
      </c>
      <c r="P1413" s="29" t="str">
        <f>VLOOKUP(A1413,'Hospitalisation Details'!$A$1:$T$2344,15,0)</f>
        <v>tier - 2</v>
      </c>
      <c r="Q1413" s="29" t="str">
        <f>VLOOKUP(A1413,'Hospitalisation Details'!$A$1:$T$2344,18,0)</f>
        <v>tier - 2</v>
      </c>
      <c r="R1413" s="29" t="str">
        <f>VLOOKUP(A1413,'Hospitalisation Details'!$A$1:$T$2344,20,0)</f>
        <v>R1012</v>
      </c>
    </row>
    <row r="1414" spans="1:18">
      <c r="A1414" t="s">
        <v>955</v>
      </c>
      <c r="B1414" s="22" t="str">
        <f>VLOOKUP(A1414,'Customer Names'!A1414:$E$2335,4,0)</f>
        <v>Harris</v>
      </c>
      <c r="C1414" s="25">
        <f>VLOOKUP(A1414,'Hospitalisation Details'!$A$1:$T$2344,9,0)</f>
        <v>28838</v>
      </c>
      <c r="D1414" s="26">
        <f>VLOOKUP(A1414,'Hospitalisation Details'!$A$1:$T$2344,10,0)</f>
        <v>44</v>
      </c>
      <c r="E1414" s="26">
        <f>VLOOKUP(A1414,'Hospitalisation Details'!$A$1:$T$2344,11,0)</f>
        <v>2</v>
      </c>
      <c r="F1414" s="28">
        <f>VLOOKUP(A1414,'Medical Examinations'!$A$1:$L$2336,2,0)</f>
        <v>24.33</v>
      </c>
      <c r="G1414" s="28">
        <f>VLOOKUP(A1414,'Medical Examinations'!$A$1:$L$2336,4,0)</f>
        <v>8</v>
      </c>
      <c r="H1414" s="30" t="str">
        <f>VLOOKUP(A1414,'Medical Examinations'!$A$1:$L$2336,3,0)</f>
        <v>Normal weight</v>
      </c>
      <c r="I1414" s="30" t="str">
        <f>VLOOKUP(A1414,'Medical Examinations'!$A$1:$L$2336,5,0)</f>
        <v>Diabetes</v>
      </c>
      <c r="J1414" s="27" t="str">
        <f>VLOOKUP(A1414,'Medical Examinations'!$A$1:$L$2336,6,0)</f>
        <v>No</v>
      </c>
      <c r="K1414" s="27" t="str">
        <f>VLOOKUP(A1414,'Medical Examinations'!$A$1:$L$2336,7,0)</f>
        <v>No</v>
      </c>
      <c r="L1414" s="27">
        <f>VLOOKUP(A1414,'Medical Examinations'!$A$1:$L$2336,10,0)</f>
        <v>0</v>
      </c>
      <c r="M1414" s="27" t="str">
        <f>VLOOKUP(A1414,'Medical Examinations'!$A$1:$L$2336,12,0)</f>
        <v>No</v>
      </c>
      <c r="N1414" s="27" t="str">
        <f>VLOOKUP(A1414,'Medical Examinations'!$A$1:$L$2336,8,0)</f>
        <v>No</v>
      </c>
      <c r="O1414" s="29">
        <f>VLOOKUP(A1414,'Hospitalisation Details'!$A$1:$T$2344,12,0)</f>
        <v>7531.7</v>
      </c>
      <c r="P1414" s="29" t="str">
        <f>VLOOKUP(A1414,'Hospitalisation Details'!$A$1:$T$2344,15,0)</f>
        <v>tier - 2</v>
      </c>
      <c r="Q1414" s="29" t="str">
        <f>VLOOKUP(A1414,'Hospitalisation Details'!$A$1:$T$2344,18,0)</f>
        <v>tier - 1</v>
      </c>
      <c r="R1414" s="29" t="str">
        <f>VLOOKUP(A1414,'Hospitalisation Details'!$A$1:$T$2344,20,0)</f>
        <v>R1013</v>
      </c>
    </row>
    <row r="1415" spans="1:18">
      <c r="A1415" t="s">
        <v>954</v>
      </c>
      <c r="B1415" s="22" t="str">
        <f>VLOOKUP(A1415,'Customer Names'!A1415:$E$2335,4,0)</f>
        <v>Manning</v>
      </c>
      <c r="C1415" s="25">
        <f>VLOOKUP(A1415,'Hospitalisation Details'!$A$1:$T$2344,9,0)</f>
        <v>28043</v>
      </c>
      <c r="D1415" s="26">
        <f>VLOOKUP(A1415,'Hospitalisation Details'!$A$1:$T$2344,10,0)</f>
        <v>46</v>
      </c>
      <c r="E1415" s="26">
        <f>VLOOKUP(A1415,'Hospitalisation Details'!$A$1:$T$2344,11,0)</f>
        <v>0</v>
      </c>
      <c r="F1415" s="28">
        <f>VLOOKUP(A1415,'Medical Examinations'!$A$1:$L$2336,2,0)</f>
        <v>19.855</v>
      </c>
      <c r="G1415" s="28">
        <f>VLOOKUP(A1415,'Medical Examinations'!$A$1:$L$2336,4,0)</f>
        <v>5.71</v>
      </c>
      <c r="H1415" s="30" t="str">
        <f>VLOOKUP(A1415,'Medical Examinations'!$A$1:$L$2336,3,0)</f>
        <v>Normal weight</v>
      </c>
      <c r="I1415" s="30" t="str">
        <f>VLOOKUP(A1415,'Medical Examinations'!$A$1:$L$2336,5,0)</f>
        <v>Pre-diabetes</v>
      </c>
      <c r="J1415" s="27" t="str">
        <f>VLOOKUP(A1415,'Medical Examinations'!$A$1:$L$2336,6,0)</f>
        <v>yes</v>
      </c>
      <c r="K1415" s="27" t="str">
        <f>VLOOKUP(A1415,'Medical Examinations'!$A$1:$L$2336,7,0)</f>
        <v>No</v>
      </c>
      <c r="L1415" s="27">
        <f>VLOOKUP(A1415,'Medical Examinations'!$A$1:$L$2336,10,0)</f>
        <v>0</v>
      </c>
      <c r="M1415" s="27" t="str">
        <f>VLOOKUP(A1415,'Medical Examinations'!$A$1:$L$2336,12,0)</f>
        <v>No</v>
      </c>
      <c r="N1415" s="27" t="str">
        <f>VLOOKUP(A1415,'Medical Examinations'!$A$1:$L$2336,8,0)</f>
        <v>No</v>
      </c>
      <c r="O1415" s="29">
        <f>VLOOKUP(A1415,'Hospitalisation Details'!$A$1:$T$2344,12,0)</f>
        <v>7526.71</v>
      </c>
      <c r="P1415" s="29" t="str">
        <f>VLOOKUP(A1415,'Hospitalisation Details'!$A$1:$T$2344,15,0)</f>
        <v>tier - 3</v>
      </c>
      <c r="Q1415" s="29" t="str">
        <f>VLOOKUP(A1415,'Hospitalisation Details'!$A$1:$T$2344,18,0)</f>
        <v>tier - 1</v>
      </c>
      <c r="R1415" s="29" t="str">
        <f>VLOOKUP(A1415,'Hospitalisation Details'!$A$1:$T$2344,20,0)</f>
        <v>R1012</v>
      </c>
    </row>
    <row r="1416" spans="1:18">
      <c r="A1416" t="s">
        <v>953</v>
      </c>
      <c r="B1416" s="22" t="str">
        <f>VLOOKUP(A1416,'Customer Names'!A1416:$E$2335,4,0)</f>
        <v>Barrera Munoz</v>
      </c>
      <c r="C1416" s="25">
        <f>VLOOKUP(A1416,'Hospitalisation Details'!$A$1:$T$2344,9,0)</f>
        <v>28781</v>
      </c>
      <c r="D1416" s="26">
        <f>VLOOKUP(A1416,'Hospitalisation Details'!$A$1:$T$2344,10,0)</f>
        <v>44</v>
      </c>
      <c r="E1416" s="26">
        <f>VLOOKUP(A1416,'Hospitalisation Details'!$A$1:$T$2344,11,0)</f>
        <v>1</v>
      </c>
      <c r="F1416" s="28">
        <f>VLOOKUP(A1416,'Medical Examinations'!$A$1:$L$2336,2,0)</f>
        <v>25.364999999999998</v>
      </c>
      <c r="G1416" s="28">
        <f>VLOOKUP(A1416,'Medical Examinations'!$A$1:$L$2336,4,0)</f>
        <v>11.71</v>
      </c>
      <c r="H1416" s="30" t="str">
        <f>VLOOKUP(A1416,'Medical Examinations'!$A$1:$L$2336,3,0)</f>
        <v>Overweight</v>
      </c>
      <c r="I1416" s="30" t="str">
        <f>VLOOKUP(A1416,'Medical Examinations'!$A$1:$L$2336,5,0)</f>
        <v>Diabetes</v>
      </c>
      <c r="J1416" s="27" t="str">
        <f>VLOOKUP(A1416,'Medical Examinations'!$A$1:$L$2336,6,0)</f>
        <v>No</v>
      </c>
      <c r="K1416" s="27" t="str">
        <f>VLOOKUP(A1416,'Medical Examinations'!$A$1:$L$2336,7,0)</f>
        <v>No</v>
      </c>
      <c r="L1416" s="27">
        <f>VLOOKUP(A1416,'Medical Examinations'!$A$1:$L$2336,10,0)</f>
        <v>0</v>
      </c>
      <c r="M1416" s="27" t="str">
        <f>VLOOKUP(A1416,'Medical Examinations'!$A$1:$L$2336,12,0)</f>
        <v>No</v>
      </c>
      <c r="N1416" s="27" t="str">
        <f>VLOOKUP(A1416,'Medical Examinations'!$A$1:$L$2336,8,0)</f>
        <v>No</v>
      </c>
      <c r="O1416" s="29">
        <f>VLOOKUP(A1416,'Hospitalisation Details'!$A$1:$T$2344,12,0)</f>
        <v>7518.03</v>
      </c>
      <c r="P1416" s="29" t="str">
        <f>VLOOKUP(A1416,'Hospitalisation Details'!$A$1:$T$2344,15,0)</f>
        <v>tier - 2</v>
      </c>
      <c r="Q1416" s="29" t="str">
        <f>VLOOKUP(A1416,'Hospitalisation Details'!$A$1:$T$2344,18,0)</f>
        <v>tier - 3</v>
      </c>
      <c r="R1416" s="29" t="str">
        <f>VLOOKUP(A1416,'Hospitalisation Details'!$A$1:$T$2344,20,0)</f>
        <v>R1012</v>
      </c>
    </row>
    <row r="1417" spans="1:18">
      <c r="A1417" t="s">
        <v>952</v>
      </c>
      <c r="B1417" s="22" t="str">
        <f>VLOOKUP(A1417,'Customer Names'!A1417:$E$2335,4,0)</f>
        <v>Schauwaers</v>
      </c>
      <c r="C1417" s="25">
        <f>VLOOKUP(A1417,'Hospitalisation Details'!$A$1:$T$2344,9,0)</f>
        <v>30507</v>
      </c>
      <c r="D1417" s="26">
        <f>VLOOKUP(A1417,'Hospitalisation Details'!$A$1:$T$2344,10,0)</f>
        <v>39</v>
      </c>
      <c r="E1417" s="26">
        <f>VLOOKUP(A1417,'Hospitalisation Details'!$A$1:$T$2344,11,0)</f>
        <v>4</v>
      </c>
      <c r="F1417" s="28">
        <f>VLOOKUP(A1417,'Medical Examinations'!$A$1:$L$2336,2,0)</f>
        <v>29.6</v>
      </c>
      <c r="G1417" s="28">
        <f>VLOOKUP(A1417,'Medical Examinations'!$A$1:$L$2336,4,0)</f>
        <v>6.17</v>
      </c>
      <c r="H1417" s="30" t="str">
        <f>VLOOKUP(A1417,'Medical Examinations'!$A$1:$L$2336,3,0)</f>
        <v>Overweight</v>
      </c>
      <c r="I1417" s="30" t="str">
        <f>VLOOKUP(A1417,'Medical Examinations'!$A$1:$L$2336,5,0)</f>
        <v>Pre-diabetes</v>
      </c>
      <c r="J1417" s="27" t="str">
        <f>VLOOKUP(A1417,'Medical Examinations'!$A$1:$L$2336,6,0)</f>
        <v>yes</v>
      </c>
      <c r="K1417" s="27" t="str">
        <f>VLOOKUP(A1417,'Medical Examinations'!$A$1:$L$2336,7,0)</f>
        <v>No</v>
      </c>
      <c r="L1417" s="27">
        <f>VLOOKUP(A1417,'Medical Examinations'!$A$1:$L$2336,10,0)</f>
        <v>1</v>
      </c>
      <c r="M1417" s="27" t="str">
        <f>VLOOKUP(A1417,'Medical Examinations'!$A$1:$L$2336,12,0)</f>
        <v>No</v>
      </c>
      <c r="N1417" s="27" t="str">
        <f>VLOOKUP(A1417,'Medical Examinations'!$A$1:$L$2336,8,0)</f>
        <v>Yes</v>
      </c>
      <c r="O1417" s="29">
        <f>VLOOKUP(A1417,'Hospitalisation Details'!$A$1:$T$2344,12,0)</f>
        <v>7512.27</v>
      </c>
      <c r="P1417" s="29" t="str">
        <f>VLOOKUP(A1417,'Hospitalisation Details'!$A$1:$T$2344,15,0)</f>
        <v>tier - 3</v>
      </c>
      <c r="Q1417" s="29" t="str">
        <f>VLOOKUP(A1417,'Hospitalisation Details'!$A$1:$T$2344,18,0)</f>
        <v>tier - 2</v>
      </c>
      <c r="R1417" s="29" t="str">
        <f>VLOOKUP(A1417,'Hospitalisation Details'!$A$1:$T$2344,20,0)</f>
        <v>R1011</v>
      </c>
    </row>
    <row r="1418" spans="1:18">
      <c r="A1418" t="s">
        <v>951</v>
      </c>
      <c r="B1418" s="22" t="str">
        <f>VLOOKUP(A1418,'Customer Names'!A1418:$E$2335,4,0)</f>
        <v>Hartman</v>
      </c>
      <c r="C1418" s="25">
        <f>VLOOKUP(A1418,'Hospitalisation Details'!$A$1:$T$2344,9,0)</f>
        <v>35731</v>
      </c>
      <c r="D1418" s="26">
        <f>VLOOKUP(A1418,'Hospitalisation Details'!$A$1:$T$2344,10,0)</f>
        <v>25</v>
      </c>
      <c r="E1418" s="26">
        <f>VLOOKUP(A1418,'Hospitalisation Details'!$A$1:$T$2344,11,0)</f>
        <v>0</v>
      </c>
      <c r="F1418" s="28">
        <f>VLOOKUP(A1418,'Medical Examinations'!$A$1:$L$2336,2,0)</f>
        <v>39.43</v>
      </c>
      <c r="G1418" s="28">
        <f>VLOOKUP(A1418,'Medical Examinations'!$A$1:$L$2336,4,0)</f>
        <v>6.1</v>
      </c>
      <c r="H1418" s="30" t="str">
        <f>VLOOKUP(A1418,'Medical Examinations'!$A$1:$L$2336,3,0)</f>
        <v>Obesity</v>
      </c>
      <c r="I1418" s="30" t="str">
        <f>VLOOKUP(A1418,'Medical Examinations'!$A$1:$L$2336,5,0)</f>
        <v>Pre-diabetes</v>
      </c>
      <c r="J1418" s="27" t="str">
        <f>VLOOKUP(A1418,'Medical Examinations'!$A$1:$L$2336,6,0)</f>
        <v>yes</v>
      </c>
      <c r="K1418" s="27" t="str">
        <f>VLOOKUP(A1418,'Medical Examinations'!$A$1:$L$2336,7,0)</f>
        <v>No</v>
      </c>
      <c r="L1418" s="27">
        <f>VLOOKUP(A1418,'Medical Examinations'!$A$1:$L$2336,10,0)</f>
        <v>1</v>
      </c>
      <c r="M1418" s="27" t="str">
        <f>VLOOKUP(A1418,'Medical Examinations'!$A$1:$L$2336,12,0)</f>
        <v>No</v>
      </c>
      <c r="N1418" s="27" t="str">
        <f>VLOOKUP(A1418,'Medical Examinations'!$A$1:$L$2336,8,0)</f>
        <v>Yes</v>
      </c>
      <c r="O1418" s="29">
        <f>VLOOKUP(A1418,'Hospitalisation Details'!$A$1:$T$2344,12,0)</f>
        <v>7504.3</v>
      </c>
      <c r="P1418" s="29" t="str">
        <f>VLOOKUP(A1418,'Hospitalisation Details'!$A$1:$T$2344,15,0)</f>
        <v>tier - 2</v>
      </c>
      <c r="Q1418" s="29" t="str">
        <f>VLOOKUP(A1418,'Hospitalisation Details'!$A$1:$T$2344,18,0)</f>
        <v>tier - 1</v>
      </c>
      <c r="R1418" s="29" t="str">
        <f>VLOOKUP(A1418,'Hospitalisation Details'!$A$1:$T$2344,20,0)</f>
        <v>R1012</v>
      </c>
    </row>
    <row r="1419" spans="1:18">
      <c r="A1419" t="s">
        <v>950</v>
      </c>
      <c r="B1419" s="22" t="str">
        <f>VLOOKUP(A1419,'Customer Names'!A1419:$E$2335,4,0)</f>
        <v>Fire</v>
      </c>
      <c r="C1419" s="25">
        <f>VLOOKUP(A1419,'Hospitalisation Details'!$A$1:$T$2344,9,0)</f>
        <v>32492</v>
      </c>
      <c r="D1419" s="26">
        <f>VLOOKUP(A1419,'Hospitalisation Details'!$A$1:$T$2344,10,0)</f>
        <v>34</v>
      </c>
      <c r="E1419" s="26">
        <f>VLOOKUP(A1419,'Hospitalisation Details'!$A$1:$T$2344,11,0)</f>
        <v>3</v>
      </c>
      <c r="F1419" s="28">
        <f>VLOOKUP(A1419,'Medical Examinations'!$A$1:$L$2336,2,0)</f>
        <v>27.34</v>
      </c>
      <c r="G1419" s="28">
        <f>VLOOKUP(A1419,'Medical Examinations'!$A$1:$L$2336,4,0)</f>
        <v>5.19</v>
      </c>
      <c r="H1419" s="30" t="str">
        <f>VLOOKUP(A1419,'Medical Examinations'!$A$1:$L$2336,3,0)</f>
        <v>Overweight</v>
      </c>
      <c r="I1419" s="30" t="str">
        <f>VLOOKUP(A1419,'Medical Examinations'!$A$1:$L$2336,5,0)</f>
        <v>Normal</v>
      </c>
      <c r="J1419" s="27" t="str">
        <f>VLOOKUP(A1419,'Medical Examinations'!$A$1:$L$2336,6,0)</f>
        <v>yes</v>
      </c>
      <c r="K1419" s="27" t="str">
        <f>VLOOKUP(A1419,'Medical Examinations'!$A$1:$L$2336,7,0)</f>
        <v>No</v>
      </c>
      <c r="L1419" s="27">
        <f>VLOOKUP(A1419,'Medical Examinations'!$A$1:$L$2336,10,0)</f>
        <v>1</v>
      </c>
      <c r="M1419" s="27" t="str">
        <f>VLOOKUP(A1419,'Medical Examinations'!$A$1:$L$2336,12,0)</f>
        <v>No</v>
      </c>
      <c r="N1419" s="27" t="str">
        <f>VLOOKUP(A1419,'Medical Examinations'!$A$1:$L$2336,8,0)</f>
        <v>No</v>
      </c>
      <c r="O1419" s="29">
        <f>VLOOKUP(A1419,'Hospitalisation Details'!$A$1:$T$2344,12,0)</f>
        <v>7494.63</v>
      </c>
      <c r="P1419" s="29" t="str">
        <f>VLOOKUP(A1419,'Hospitalisation Details'!$A$1:$T$2344,15,0)</f>
        <v>tier - 2</v>
      </c>
      <c r="Q1419" s="29" t="str">
        <f>VLOOKUP(A1419,'Hospitalisation Details'!$A$1:$T$2344,18,0)</f>
        <v>tier - 3</v>
      </c>
      <c r="R1419" s="29" t="str">
        <f>VLOOKUP(A1419,'Hospitalisation Details'!$A$1:$T$2344,20,0)</f>
        <v>R1025</v>
      </c>
    </row>
    <row r="1420" spans="1:18">
      <c r="A1420" t="s">
        <v>949</v>
      </c>
      <c r="B1420" s="22" t="str">
        <f>VLOOKUP(A1420,'Customer Names'!A1420:$E$2335,4,0)</f>
        <v>Waliaula</v>
      </c>
      <c r="C1420" s="25">
        <f>VLOOKUP(A1420,'Hospitalisation Details'!$A$1:$T$2344,9,0)</f>
        <v>35230</v>
      </c>
      <c r="D1420" s="26">
        <f>VLOOKUP(A1420,'Hospitalisation Details'!$A$1:$T$2344,10,0)</f>
        <v>26</v>
      </c>
      <c r="E1420" s="26">
        <f>VLOOKUP(A1420,'Hospitalisation Details'!$A$1:$T$2344,11,0)</f>
        <v>0</v>
      </c>
      <c r="F1420" s="28">
        <f>VLOOKUP(A1420,'Medical Examinations'!$A$1:$L$2336,2,0)</f>
        <v>39.01</v>
      </c>
      <c r="G1420" s="28">
        <f>VLOOKUP(A1420,'Medical Examinations'!$A$1:$L$2336,4,0)</f>
        <v>5.37</v>
      </c>
      <c r="H1420" s="30" t="str">
        <f>VLOOKUP(A1420,'Medical Examinations'!$A$1:$L$2336,3,0)</f>
        <v>Obesity</v>
      </c>
      <c r="I1420" s="30" t="str">
        <f>VLOOKUP(A1420,'Medical Examinations'!$A$1:$L$2336,5,0)</f>
        <v>Normal</v>
      </c>
      <c r="J1420" s="27" t="str">
        <f>VLOOKUP(A1420,'Medical Examinations'!$A$1:$L$2336,6,0)</f>
        <v>yes</v>
      </c>
      <c r="K1420" s="27" t="str">
        <f>VLOOKUP(A1420,'Medical Examinations'!$A$1:$L$2336,7,0)</f>
        <v>No</v>
      </c>
      <c r="L1420" s="27">
        <f>VLOOKUP(A1420,'Medical Examinations'!$A$1:$L$2336,10,0)</f>
        <v>0</v>
      </c>
      <c r="M1420" s="27" t="str">
        <f>VLOOKUP(A1420,'Medical Examinations'!$A$1:$L$2336,12,0)</f>
        <v>No</v>
      </c>
      <c r="N1420" s="27" t="str">
        <f>VLOOKUP(A1420,'Medical Examinations'!$A$1:$L$2336,8,0)</f>
        <v>No</v>
      </c>
      <c r="O1420" s="29">
        <f>VLOOKUP(A1420,'Hospitalisation Details'!$A$1:$T$2344,12,0)</f>
        <v>7487.38</v>
      </c>
      <c r="P1420" s="29" t="str">
        <f>VLOOKUP(A1420,'Hospitalisation Details'!$A$1:$T$2344,15,0)</f>
        <v>tier - 2</v>
      </c>
      <c r="Q1420" s="29" t="str">
        <f>VLOOKUP(A1420,'Hospitalisation Details'!$A$1:$T$2344,18,0)</f>
        <v>tier - 3</v>
      </c>
      <c r="R1420" s="29" t="str">
        <f>VLOOKUP(A1420,'Hospitalisation Details'!$A$1:$T$2344,20,0)</f>
        <v>R1012</v>
      </c>
    </row>
    <row r="1421" spans="1:18">
      <c r="A1421" t="s">
        <v>948</v>
      </c>
      <c r="B1421" s="22" t="str">
        <f>VLOOKUP(A1421,'Customer Names'!A1421:$E$2335,4,0)</f>
        <v>Blackshear</v>
      </c>
      <c r="C1421" s="25">
        <f>VLOOKUP(A1421,'Hospitalisation Details'!$A$1:$T$2344,9,0)</f>
        <v>24688</v>
      </c>
      <c r="D1421" s="26">
        <f>VLOOKUP(A1421,'Hospitalisation Details'!$A$1:$T$2344,10,0)</f>
        <v>55</v>
      </c>
      <c r="E1421" s="26">
        <f>VLOOKUP(A1421,'Hospitalisation Details'!$A$1:$T$2344,11,0)</f>
        <v>0</v>
      </c>
      <c r="F1421" s="28">
        <f>VLOOKUP(A1421,'Medical Examinations'!$A$1:$L$2336,2,0)</f>
        <v>18.989999999999998</v>
      </c>
      <c r="G1421" s="28">
        <f>VLOOKUP(A1421,'Medical Examinations'!$A$1:$L$2336,4,0)</f>
        <v>10.82</v>
      </c>
      <c r="H1421" s="30" t="str">
        <f>VLOOKUP(A1421,'Medical Examinations'!$A$1:$L$2336,3,0)</f>
        <v>Normal weight</v>
      </c>
      <c r="I1421" s="30" t="str">
        <f>VLOOKUP(A1421,'Medical Examinations'!$A$1:$L$2336,5,0)</f>
        <v>Diabetes</v>
      </c>
      <c r="J1421" s="27" t="str">
        <f>VLOOKUP(A1421,'Medical Examinations'!$A$1:$L$2336,6,0)</f>
        <v>yes</v>
      </c>
      <c r="K1421" s="27" t="str">
        <f>VLOOKUP(A1421,'Medical Examinations'!$A$1:$L$2336,7,0)</f>
        <v>No</v>
      </c>
      <c r="L1421" s="27">
        <f>VLOOKUP(A1421,'Medical Examinations'!$A$1:$L$2336,10,0)</f>
        <v>0</v>
      </c>
      <c r="M1421" s="27" t="str">
        <f>VLOOKUP(A1421,'Medical Examinations'!$A$1:$L$2336,12,0)</f>
        <v>No</v>
      </c>
      <c r="N1421" s="27" t="str">
        <f>VLOOKUP(A1421,'Medical Examinations'!$A$1:$L$2336,8,0)</f>
        <v>No</v>
      </c>
      <c r="O1421" s="29">
        <f>VLOOKUP(A1421,'Hospitalisation Details'!$A$1:$T$2344,12,0)</f>
        <v>7463.51</v>
      </c>
      <c r="P1421" s="29" t="str">
        <f>VLOOKUP(A1421,'Hospitalisation Details'!$A$1:$T$2344,15,0)</f>
        <v>tier - 3</v>
      </c>
      <c r="Q1421" s="29" t="str">
        <f>VLOOKUP(A1421,'Hospitalisation Details'!$A$1:$T$2344,18,0)</f>
        <v>tier - 3</v>
      </c>
      <c r="R1421" s="29" t="str">
        <f>VLOOKUP(A1421,'Hospitalisation Details'!$A$1:$T$2344,20,0)</f>
        <v>R1013</v>
      </c>
    </row>
    <row r="1422" spans="1:18">
      <c r="A1422" t="s">
        <v>947</v>
      </c>
      <c r="B1422" s="22" t="str">
        <f>VLOOKUP(A1422,'Customer Names'!A1422:$E$2335,4,0)</f>
        <v>Nettik</v>
      </c>
      <c r="C1422" s="25">
        <f>VLOOKUP(A1422,'Hospitalisation Details'!$A$1:$T$2344,9,0)</f>
        <v>37043</v>
      </c>
      <c r="D1422" s="26">
        <f>VLOOKUP(A1422,'Hospitalisation Details'!$A$1:$T$2344,10,0)</f>
        <v>22</v>
      </c>
      <c r="E1422" s="26">
        <f>VLOOKUP(A1422,'Hospitalisation Details'!$A$1:$T$2344,11,0)</f>
        <v>0</v>
      </c>
      <c r="F1422" s="28">
        <f>VLOOKUP(A1422,'Medical Examinations'!$A$1:$L$2336,2,0)</f>
        <v>42.3</v>
      </c>
      <c r="G1422" s="28">
        <f>VLOOKUP(A1422,'Medical Examinations'!$A$1:$L$2336,4,0)</f>
        <v>6.06</v>
      </c>
      <c r="H1422" s="30" t="str">
        <f>VLOOKUP(A1422,'Medical Examinations'!$A$1:$L$2336,3,0)</f>
        <v>Obesity</v>
      </c>
      <c r="I1422" s="30" t="str">
        <f>VLOOKUP(A1422,'Medical Examinations'!$A$1:$L$2336,5,0)</f>
        <v>Pre-diabetes</v>
      </c>
      <c r="J1422" s="27" t="str">
        <f>VLOOKUP(A1422,'Medical Examinations'!$A$1:$L$2336,6,0)</f>
        <v>yes</v>
      </c>
      <c r="K1422" s="27" t="str">
        <f>VLOOKUP(A1422,'Medical Examinations'!$A$1:$L$2336,7,0)</f>
        <v>No</v>
      </c>
      <c r="L1422" s="27">
        <f>VLOOKUP(A1422,'Medical Examinations'!$A$1:$L$2336,10,0)</f>
        <v>0</v>
      </c>
      <c r="M1422" s="27" t="str">
        <f>VLOOKUP(A1422,'Medical Examinations'!$A$1:$L$2336,12,0)</f>
        <v>No</v>
      </c>
      <c r="N1422" s="27" t="str">
        <f>VLOOKUP(A1422,'Medical Examinations'!$A$1:$L$2336,8,0)</f>
        <v>No</v>
      </c>
      <c r="O1422" s="29">
        <f>VLOOKUP(A1422,'Hospitalisation Details'!$A$1:$T$2344,12,0)</f>
        <v>7450.36</v>
      </c>
      <c r="P1422" s="29" t="str">
        <f>VLOOKUP(A1422,'Hospitalisation Details'!$A$1:$T$2344,15,0)</f>
        <v>tier - 2</v>
      </c>
      <c r="Q1422" s="29" t="str">
        <f>VLOOKUP(A1422,'Hospitalisation Details'!$A$1:$T$2344,18,0)</f>
        <v>tier - 2</v>
      </c>
      <c r="R1422" s="29" t="str">
        <f>VLOOKUP(A1422,'Hospitalisation Details'!$A$1:$T$2344,20,0)</f>
        <v>R1012</v>
      </c>
    </row>
    <row r="1423" spans="1:18">
      <c r="A1423" t="s">
        <v>946</v>
      </c>
      <c r="B1423" s="22" t="str">
        <f>VLOOKUP(A1423,'Customer Names'!A1423:$E$2335,4,0)</f>
        <v>Novales</v>
      </c>
      <c r="C1423" s="25">
        <f>VLOOKUP(A1423,'Hospitalisation Details'!$A$1:$T$2344,9,0)</f>
        <v>28398</v>
      </c>
      <c r="D1423" s="26">
        <f>VLOOKUP(A1423,'Hospitalisation Details'!$A$1:$T$2344,10,0)</f>
        <v>45</v>
      </c>
      <c r="E1423" s="26">
        <f>VLOOKUP(A1423,'Hospitalisation Details'!$A$1:$T$2344,11,0)</f>
        <v>0</v>
      </c>
      <c r="F1423" s="28">
        <f>VLOOKUP(A1423,'Medical Examinations'!$A$1:$L$2336,2,0)</f>
        <v>39.805</v>
      </c>
      <c r="G1423" s="28">
        <f>VLOOKUP(A1423,'Medical Examinations'!$A$1:$L$2336,4,0)</f>
        <v>5.91</v>
      </c>
      <c r="H1423" s="30" t="str">
        <f>VLOOKUP(A1423,'Medical Examinations'!$A$1:$L$2336,3,0)</f>
        <v>Obesity</v>
      </c>
      <c r="I1423" s="30" t="str">
        <f>VLOOKUP(A1423,'Medical Examinations'!$A$1:$L$2336,5,0)</f>
        <v>Pre-diabetes</v>
      </c>
      <c r="J1423" s="27" t="str">
        <f>VLOOKUP(A1423,'Medical Examinations'!$A$1:$L$2336,6,0)</f>
        <v>No</v>
      </c>
      <c r="K1423" s="27" t="str">
        <f>VLOOKUP(A1423,'Medical Examinations'!$A$1:$L$2336,7,0)</f>
        <v>No</v>
      </c>
      <c r="L1423" s="27">
        <f>VLOOKUP(A1423,'Medical Examinations'!$A$1:$L$2336,10,0)</f>
        <v>0</v>
      </c>
      <c r="M1423" s="27" t="str">
        <f>VLOOKUP(A1423,'Medical Examinations'!$A$1:$L$2336,12,0)</f>
        <v>No</v>
      </c>
      <c r="N1423" s="27" t="str">
        <f>VLOOKUP(A1423,'Medical Examinations'!$A$1:$L$2336,8,0)</f>
        <v>No</v>
      </c>
      <c r="O1423" s="29">
        <f>VLOOKUP(A1423,'Hospitalisation Details'!$A$1:$T$2344,12,0)</f>
        <v>7448.4</v>
      </c>
      <c r="P1423" s="29" t="str">
        <f>VLOOKUP(A1423,'Hospitalisation Details'!$A$1:$T$2344,15,0)</f>
        <v>tier - 3</v>
      </c>
      <c r="Q1423" s="29" t="str">
        <f>VLOOKUP(A1423,'Hospitalisation Details'!$A$1:$T$2344,18,0)</f>
        <v>tier - 3</v>
      </c>
      <c r="R1423" s="29" t="str">
        <f>VLOOKUP(A1423,'Hospitalisation Details'!$A$1:$T$2344,20,0)</f>
        <v>R1017</v>
      </c>
    </row>
    <row r="1424" spans="1:18">
      <c r="A1424" t="s">
        <v>945</v>
      </c>
      <c r="B1424" s="22" t="str">
        <f>VLOOKUP(A1424,'Customer Names'!A1424:$E$2335,4,0)</f>
        <v>Rosauer</v>
      </c>
      <c r="C1424" s="25">
        <f>VLOOKUP(A1424,'Hospitalisation Details'!$A$1:$T$2344,9,0)</f>
        <v>28393</v>
      </c>
      <c r="D1424" s="26">
        <f>VLOOKUP(A1424,'Hospitalisation Details'!$A$1:$T$2344,10,0)</f>
        <v>45</v>
      </c>
      <c r="E1424" s="26">
        <f>VLOOKUP(A1424,'Hospitalisation Details'!$A$1:$T$2344,11,0)</f>
        <v>1</v>
      </c>
      <c r="F1424" s="28">
        <f>VLOOKUP(A1424,'Medical Examinations'!$A$1:$L$2336,2,0)</f>
        <v>33.700000000000003</v>
      </c>
      <c r="G1424" s="28">
        <f>VLOOKUP(A1424,'Medical Examinations'!$A$1:$L$2336,4,0)</f>
        <v>5.87</v>
      </c>
      <c r="H1424" s="30" t="str">
        <f>VLOOKUP(A1424,'Medical Examinations'!$A$1:$L$2336,3,0)</f>
        <v>Obesity</v>
      </c>
      <c r="I1424" s="30" t="str">
        <f>VLOOKUP(A1424,'Medical Examinations'!$A$1:$L$2336,5,0)</f>
        <v>Pre-diabetes</v>
      </c>
      <c r="J1424" s="27" t="str">
        <f>VLOOKUP(A1424,'Medical Examinations'!$A$1:$L$2336,6,0)</f>
        <v>No</v>
      </c>
      <c r="K1424" s="27" t="str">
        <f>VLOOKUP(A1424,'Medical Examinations'!$A$1:$L$2336,7,0)</f>
        <v>No</v>
      </c>
      <c r="L1424" s="27">
        <f>VLOOKUP(A1424,'Medical Examinations'!$A$1:$L$2336,10,0)</f>
        <v>0</v>
      </c>
      <c r="M1424" s="27" t="str">
        <f>VLOOKUP(A1424,'Medical Examinations'!$A$1:$L$2336,12,0)</f>
        <v>No</v>
      </c>
      <c r="N1424" s="27" t="str">
        <f>VLOOKUP(A1424,'Medical Examinations'!$A$1:$L$2336,8,0)</f>
        <v>No</v>
      </c>
      <c r="O1424" s="29">
        <f>VLOOKUP(A1424,'Hospitalisation Details'!$A$1:$T$2344,12,0)</f>
        <v>7445.92</v>
      </c>
      <c r="P1424" s="29" t="str">
        <f>VLOOKUP(A1424,'Hospitalisation Details'!$A$1:$T$2344,15,0)</f>
        <v>tier - 3</v>
      </c>
      <c r="Q1424" s="29" t="str">
        <f>VLOOKUP(A1424,'Hospitalisation Details'!$A$1:$T$2344,18,0)</f>
        <v>tier - 1</v>
      </c>
      <c r="R1424" s="29" t="str">
        <f>VLOOKUP(A1424,'Hospitalisation Details'!$A$1:$T$2344,20,0)</f>
        <v>R1011</v>
      </c>
    </row>
    <row r="1425" spans="1:18">
      <c r="A1425" t="s">
        <v>944</v>
      </c>
      <c r="B1425" s="22" t="str">
        <f>VLOOKUP(A1425,'Customer Names'!A1425:$E$2335,4,0)</f>
        <v>Ryder</v>
      </c>
      <c r="C1425" s="25">
        <f>VLOOKUP(A1425,'Hospitalisation Details'!$A$1:$T$2344,9,0)</f>
        <v>29409</v>
      </c>
      <c r="D1425" s="26">
        <f>VLOOKUP(A1425,'Hospitalisation Details'!$A$1:$T$2344,10,0)</f>
        <v>42</v>
      </c>
      <c r="E1425" s="26">
        <f>VLOOKUP(A1425,'Hospitalisation Details'!$A$1:$T$2344,11,0)</f>
        <v>1</v>
      </c>
      <c r="F1425" s="28">
        <f>VLOOKUP(A1425,'Medical Examinations'!$A$1:$L$2336,2,0)</f>
        <v>36.195</v>
      </c>
      <c r="G1425" s="28">
        <f>VLOOKUP(A1425,'Medical Examinations'!$A$1:$L$2336,4,0)</f>
        <v>6.22</v>
      </c>
      <c r="H1425" s="30" t="str">
        <f>VLOOKUP(A1425,'Medical Examinations'!$A$1:$L$2336,3,0)</f>
        <v>Obesity</v>
      </c>
      <c r="I1425" s="30" t="str">
        <f>VLOOKUP(A1425,'Medical Examinations'!$A$1:$L$2336,5,0)</f>
        <v>Pre-diabetes</v>
      </c>
      <c r="J1425" s="27" t="str">
        <f>VLOOKUP(A1425,'Medical Examinations'!$A$1:$L$2336,6,0)</f>
        <v>No</v>
      </c>
      <c r="K1425" s="27" t="str">
        <f>VLOOKUP(A1425,'Medical Examinations'!$A$1:$L$2336,7,0)</f>
        <v>No</v>
      </c>
      <c r="L1425" s="27">
        <f>VLOOKUP(A1425,'Medical Examinations'!$A$1:$L$2336,10,0)</f>
        <v>0</v>
      </c>
      <c r="M1425" s="27" t="str">
        <f>VLOOKUP(A1425,'Medical Examinations'!$A$1:$L$2336,12,0)</f>
        <v>No</v>
      </c>
      <c r="N1425" s="27" t="str">
        <f>VLOOKUP(A1425,'Medical Examinations'!$A$1:$L$2336,8,0)</f>
        <v>No</v>
      </c>
      <c r="O1425" s="29">
        <f>VLOOKUP(A1425,'Hospitalisation Details'!$A$1:$T$2344,12,0)</f>
        <v>7443.64</v>
      </c>
      <c r="P1425" s="29" t="str">
        <f>VLOOKUP(A1425,'Hospitalisation Details'!$A$1:$T$2344,15,0)</f>
        <v>tier - 2</v>
      </c>
      <c r="Q1425" s="29" t="str">
        <f>VLOOKUP(A1425,'Hospitalisation Details'!$A$1:$T$2344,18,0)</f>
        <v>tier - 3</v>
      </c>
      <c r="R1425" s="29" t="str">
        <f>VLOOKUP(A1425,'Hospitalisation Details'!$A$1:$T$2344,20,0)</f>
        <v>R1012</v>
      </c>
    </row>
    <row r="1426" spans="1:18">
      <c r="A1426" t="s">
        <v>943</v>
      </c>
      <c r="B1426" s="22" t="str">
        <f>VLOOKUP(A1426,'Customer Names'!A1426:$E$2335,4,0)</f>
        <v>Larsen</v>
      </c>
      <c r="C1426" s="25">
        <f>VLOOKUP(A1426,'Hospitalisation Details'!$A$1:$T$2344,9,0)</f>
        <v>29099</v>
      </c>
      <c r="D1426" s="26">
        <f>VLOOKUP(A1426,'Hospitalisation Details'!$A$1:$T$2344,10,0)</f>
        <v>43</v>
      </c>
      <c r="E1426" s="26">
        <f>VLOOKUP(A1426,'Hospitalisation Details'!$A$1:$T$2344,11,0)</f>
        <v>2</v>
      </c>
      <c r="F1426" s="28">
        <f>VLOOKUP(A1426,'Medical Examinations'!$A$1:$L$2336,2,0)</f>
        <v>32.6</v>
      </c>
      <c r="G1426" s="28">
        <f>VLOOKUP(A1426,'Medical Examinations'!$A$1:$L$2336,4,0)</f>
        <v>5.73</v>
      </c>
      <c r="H1426" s="30" t="str">
        <f>VLOOKUP(A1426,'Medical Examinations'!$A$1:$L$2336,3,0)</f>
        <v>Obesity</v>
      </c>
      <c r="I1426" s="30" t="str">
        <f>VLOOKUP(A1426,'Medical Examinations'!$A$1:$L$2336,5,0)</f>
        <v>Pre-diabetes</v>
      </c>
      <c r="J1426" s="27" t="str">
        <f>VLOOKUP(A1426,'Medical Examinations'!$A$1:$L$2336,6,0)</f>
        <v>No</v>
      </c>
      <c r="K1426" s="27" t="str">
        <f>VLOOKUP(A1426,'Medical Examinations'!$A$1:$L$2336,7,0)</f>
        <v>No</v>
      </c>
      <c r="L1426" s="27">
        <f>VLOOKUP(A1426,'Medical Examinations'!$A$1:$L$2336,10,0)</f>
        <v>1</v>
      </c>
      <c r="M1426" s="27" t="str">
        <f>VLOOKUP(A1426,'Medical Examinations'!$A$1:$L$2336,12,0)</f>
        <v>No</v>
      </c>
      <c r="N1426" s="27" t="str">
        <f>VLOOKUP(A1426,'Medical Examinations'!$A$1:$L$2336,8,0)</f>
        <v>Yes</v>
      </c>
      <c r="O1426" s="29">
        <f>VLOOKUP(A1426,'Hospitalisation Details'!$A$1:$T$2344,12,0)</f>
        <v>7441.5</v>
      </c>
      <c r="P1426" s="29" t="str">
        <f>VLOOKUP(A1426,'Hospitalisation Details'!$A$1:$T$2344,15,0)</f>
        <v>tier - 3</v>
      </c>
      <c r="Q1426" s="29" t="str">
        <f>VLOOKUP(A1426,'Hospitalisation Details'!$A$1:$T$2344,18,0)</f>
        <v>tier - 2</v>
      </c>
      <c r="R1426" s="29" t="str">
        <f>VLOOKUP(A1426,'Hospitalisation Details'!$A$1:$T$2344,20,0)</f>
        <v>R1011</v>
      </c>
    </row>
    <row r="1427" spans="1:18">
      <c r="A1427" t="s">
        <v>942</v>
      </c>
      <c r="B1427" s="22" t="str">
        <f>VLOOKUP(A1427,'Customer Names'!A1427:$E$2335,4,0)</f>
        <v>Keate</v>
      </c>
      <c r="C1427" s="25">
        <f>VLOOKUP(A1427,'Hospitalisation Details'!$A$1:$T$2344,9,0)</f>
        <v>28362</v>
      </c>
      <c r="D1427" s="26">
        <f>VLOOKUP(A1427,'Hospitalisation Details'!$A$1:$T$2344,10,0)</f>
        <v>45</v>
      </c>
      <c r="E1427" s="26">
        <f>VLOOKUP(A1427,'Hospitalisation Details'!$A$1:$T$2344,11,0)</f>
        <v>1</v>
      </c>
      <c r="F1427" s="28">
        <f>VLOOKUP(A1427,'Medical Examinations'!$A$1:$L$2336,2,0)</f>
        <v>30.2</v>
      </c>
      <c r="G1427" s="28">
        <f>VLOOKUP(A1427,'Medical Examinations'!$A$1:$L$2336,4,0)</f>
        <v>5.7</v>
      </c>
      <c r="H1427" s="30" t="str">
        <f>VLOOKUP(A1427,'Medical Examinations'!$A$1:$L$2336,3,0)</f>
        <v>Obesity</v>
      </c>
      <c r="I1427" s="30" t="str">
        <f>VLOOKUP(A1427,'Medical Examinations'!$A$1:$L$2336,5,0)</f>
        <v>Pre-diabetes</v>
      </c>
      <c r="J1427" s="27" t="str">
        <f>VLOOKUP(A1427,'Medical Examinations'!$A$1:$L$2336,6,0)</f>
        <v>No</v>
      </c>
      <c r="K1427" s="27" t="str">
        <f>VLOOKUP(A1427,'Medical Examinations'!$A$1:$L$2336,7,0)</f>
        <v>No</v>
      </c>
      <c r="L1427" s="27">
        <f>VLOOKUP(A1427,'Medical Examinations'!$A$1:$L$2336,10,0)</f>
        <v>0</v>
      </c>
      <c r="M1427" s="27" t="str">
        <f>VLOOKUP(A1427,'Medical Examinations'!$A$1:$L$2336,12,0)</f>
        <v>No</v>
      </c>
      <c r="N1427" s="27" t="str">
        <f>VLOOKUP(A1427,'Medical Examinations'!$A$1:$L$2336,8,0)</f>
        <v>No</v>
      </c>
      <c r="O1427" s="29">
        <f>VLOOKUP(A1427,'Hospitalisation Details'!$A$1:$T$2344,12,0)</f>
        <v>7441.05</v>
      </c>
      <c r="P1427" s="29" t="str">
        <f>VLOOKUP(A1427,'Hospitalisation Details'!$A$1:$T$2344,15,0)</f>
        <v>tier - 3</v>
      </c>
      <c r="Q1427" s="29" t="str">
        <f>VLOOKUP(A1427,'Hospitalisation Details'!$A$1:$T$2344,18,0)</f>
        <v>tier - 2</v>
      </c>
      <c r="R1427" s="29" t="str">
        <f>VLOOKUP(A1427,'Hospitalisation Details'!$A$1:$T$2344,20,0)</f>
        <v>R1011</v>
      </c>
    </row>
    <row r="1428" spans="1:18">
      <c r="A1428" t="s">
        <v>941</v>
      </c>
      <c r="B1428" s="22" t="str">
        <f>VLOOKUP(A1428,'Customer Names'!A1428:$E$2335,4,0)</f>
        <v>Williams</v>
      </c>
      <c r="C1428" s="25">
        <f>VLOOKUP(A1428,'Hospitalisation Details'!$A$1:$T$2344,9,0)</f>
        <v>28826</v>
      </c>
      <c r="D1428" s="26">
        <f>VLOOKUP(A1428,'Hospitalisation Details'!$A$1:$T$2344,10,0)</f>
        <v>44</v>
      </c>
      <c r="E1428" s="26">
        <f>VLOOKUP(A1428,'Hospitalisation Details'!$A$1:$T$2344,11,0)</f>
        <v>0</v>
      </c>
      <c r="F1428" s="28">
        <f>VLOOKUP(A1428,'Medical Examinations'!$A$1:$L$2336,2,0)</f>
        <v>27.645</v>
      </c>
      <c r="G1428" s="28">
        <f>VLOOKUP(A1428,'Medical Examinations'!$A$1:$L$2336,4,0)</f>
        <v>9.91</v>
      </c>
      <c r="H1428" s="30" t="str">
        <f>VLOOKUP(A1428,'Medical Examinations'!$A$1:$L$2336,3,0)</f>
        <v>Overweight</v>
      </c>
      <c r="I1428" s="30" t="str">
        <f>VLOOKUP(A1428,'Medical Examinations'!$A$1:$L$2336,5,0)</f>
        <v>Diabetes</v>
      </c>
      <c r="J1428" s="27" t="str">
        <f>VLOOKUP(A1428,'Medical Examinations'!$A$1:$L$2336,6,0)</f>
        <v>No</v>
      </c>
      <c r="K1428" s="27" t="str">
        <f>VLOOKUP(A1428,'Medical Examinations'!$A$1:$L$2336,7,0)</f>
        <v>No</v>
      </c>
      <c r="L1428" s="27">
        <f>VLOOKUP(A1428,'Medical Examinations'!$A$1:$L$2336,10,0)</f>
        <v>0</v>
      </c>
      <c r="M1428" s="27" t="str">
        <f>VLOOKUP(A1428,'Medical Examinations'!$A$1:$L$2336,12,0)</f>
        <v>No</v>
      </c>
      <c r="N1428" s="27" t="str">
        <f>VLOOKUP(A1428,'Medical Examinations'!$A$1:$L$2336,8,0)</f>
        <v>No</v>
      </c>
      <c r="O1428" s="29">
        <f>VLOOKUP(A1428,'Hospitalisation Details'!$A$1:$T$2344,12,0)</f>
        <v>7421.19</v>
      </c>
      <c r="P1428" s="29" t="str">
        <f>VLOOKUP(A1428,'Hospitalisation Details'!$A$1:$T$2344,15,0)</f>
        <v>tier - 2</v>
      </c>
      <c r="Q1428" s="29" t="str">
        <f>VLOOKUP(A1428,'Hospitalisation Details'!$A$1:$T$2344,18,0)</f>
        <v>tier - 3</v>
      </c>
      <c r="R1428" s="29" t="str">
        <f>VLOOKUP(A1428,'Hospitalisation Details'!$A$1:$T$2344,20,0)</f>
        <v>R1012</v>
      </c>
    </row>
    <row r="1429" spans="1:18">
      <c r="A1429" t="s">
        <v>940</v>
      </c>
      <c r="B1429" s="22" t="str">
        <f>VLOOKUP(A1429,'Customer Names'!A1429:$E$2335,4,0)</f>
        <v>Starosciak</v>
      </c>
      <c r="C1429" s="25">
        <f>VLOOKUP(A1429,'Hospitalisation Details'!$A$1:$T$2344,9,0)</f>
        <v>28806</v>
      </c>
      <c r="D1429" s="26">
        <f>VLOOKUP(A1429,'Hospitalisation Details'!$A$1:$T$2344,10,0)</f>
        <v>44</v>
      </c>
      <c r="E1429" s="26">
        <f>VLOOKUP(A1429,'Hospitalisation Details'!$A$1:$T$2344,11,0)</f>
        <v>0</v>
      </c>
      <c r="F1429" s="28">
        <f>VLOOKUP(A1429,'Medical Examinations'!$A$1:$L$2336,2,0)</f>
        <v>26.41</v>
      </c>
      <c r="G1429" s="28">
        <f>VLOOKUP(A1429,'Medical Examinations'!$A$1:$L$2336,4,0)</f>
        <v>11.4</v>
      </c>
      <c r="H1429" s="30" t="str">
        <f>VLOOKUP(A1429,'Medical Examinations'!$A$1:$L$2336,3,0)</f>
        <v>Overweight</v>
      </c>
      <c r="I1429" s="30" t="str">
        <f>VLOOKUP(A1429,'Medical Examinations'!$A$1:$L$2336,5,0)</f>
        <v>Diabetes</v>
      </c>
      <c r="J1429" s="27" t="str">
        <f>VLOOKUP(A1429,'Medical Examinations'!$A$1:$L$2336,6,0)</f>
        <v>No</v>
      </c>
      <c r="K1429" s="27" t="str">
        <f>VLOOKUP(A1429,'Medical Examinations'!$A$1:$L$2336,7,0)</f>
        <v>No</v>
      </c>
      <c r="L1429" s="27">
        <f>VLOOKUP(A1429,'Medical Examinations'!$A$1:$L$2336,10,0)</f>
        <v>0</v>
      </c>
      <c r="M1429" s="27" t="str">
        <f>VLOOKUP(A1429,'Medical Examinations'!$A$1:$L$2336,12,0)</f>
        <v>No</v>
      </c>
      <c r="N1429" s="27" t="str">
        <f>VLOOKUP(A1429,'Medical Examinations'!$A$1:$L$2336,8,0)</f>
        <v>No</v>
      </c>
      <c r="O1429" s="29">
        <f>VLOOKUP(A1429,'Hospitalisation Details'!$A$1:$T$2344,12,0)</f>
        <v>7419.48</v>
      </c>
      <c r="P1429" s="29" t="str">
        <f>VLOOKUP(A1429,'Hospitalisation Details'!$A$1:$T$2344,15,0)</f>
        <v>tier - 2</v>
      </c>
      <c r="Q1429" s="29" t="str">
        <f>VLOOKUP(A1429,'Hospitalisation Details'!$A$1:$T$2344,18,0)</f>
        <v>tier - 2</v>
      </c>
      <c r="R1429" s="29" t="str">
        <f>VLOOKUP(A1429,'Hospitalisation Details'!$A$1:$T$2344,20,0)</f>
        <v>R1012</v>
      </c>
    </row>
    <row r="1430" spans="1:18">
      <c r="A1430" t="s">
        <v>939</v>
      </c>
      <c r="B1430" s="22" t="str">
        <f>VLOOKUP(A1430,'Customer Names'!A1430:$E$2335,4,0)</f>
        <v>Smith</v>
      </c>
      <c r="C1430" s="25">
        <f>VLOOKUP(A1430,'Hospitalisation Details'!$A$1:$T$2344,9,0)</f>
        <v>30578</v>
      </c>
      <c r="D1430" s="26">
        <f>VLOOKUP(A1430,'Hospitalisation Details'!$A$1:$T$2344,10,0)</f>
        <v>39</v>
      </c>
      <c r="E1430" s="26">
        <f>VLOOKUP(A1430,'Hospitalisation Details'!$A$1:$T$2344,11,0)</f>
        <v>3</v>
      </c>
      <c r="F1430" s="28">
        <f>VLOOKUP(A1430,'Medical Examinations'!$A$1:$L$2336,2,0)</f>
        <v>34.1</v>
      </c>
      <c r="G1430" s="28">
        <f>VLOOKUP(A1430,'Medical Examinations'!$A$1:$L$2336,4,0)</f>
        <v>6.29</v>
      </c>
      <c r="H1430" s="30" t="str">
        <f>VLOOKUP(A1430,'Medical Examinations'!$A$1:$L$2336,3,0)</f>
        <v>Obesity</v>
      </c>
      <c r="I1430" s="30" t="str">
        <f>VLOOKUP(A1430,'Medical Examinations'!$A$1:$L$2336,5,0)</f>
        <v>Pre-diabetes</v>
      </c>
      <c r="J1430" s="27" t="str">
        <f>VLOOKUP(A1430,'Medical Examinations'!$A$1:$L$2336,6,0)</f>
        <v>yes</v>
      </c>
      <c r="K1430" s="27" t="str">
        <f>VLOOKUP(A1430,'Medical Examinations'!$A$1:$L$2336,7,0)</f>
        <v>No</v>
      </c>
      <c r="L1430" s="27">
        <f>VLOOKUP(A1430,'Medical Examinations'!$A$1:$L$2336,10,0)</f>
        <v>1</v>
      </c>
      <c r="M1430" s="27" t="str">
        <f>VLOOKUP(A1430,'Medical Examinations'!$A$1:$L$2336,12,0)</f>
        <v>No</v>
      </c>
      <c r="N1430" s="27" t="str">
        <f>VLOOKUP(A1430,'Medical Examinations'!$A$1:$L$2336,8,0)</f>
        <v>Yes</v>
      </c>
      <c r="O1430" s="29">
        <f>VLOOKUP(A1430,'Hospitalisation Details'!$A$1:$T$2344,12,0)</f>
        <v>7418.52</v>
      </c>
      <c r="P1430" s="29" t="str">
        <f>VLOOKUP(A1430,'Hospitalisation Details'!$A$1:$T$2344,15,0)</f>
        <v>tier - 2</v>
      </c>
      <c r="Q1430" s="29" t="str">
        <f>VLOOKUP(A1430,'Hospitalisation Details'!$A$1:$T$2344,18,0)</f>
        <v>tier - 2</v>
      </c>
      <c r="R1430" s="29" t="str">
        <f>VLOOKUP(A1430,'Hospitalisation Details'!$A$1:$T$2344,20,0)</f>
        <v>R1011</v>
      </c>
    </row>
    <row r="1431" spans="1:18">
      <c r="A1431" t="s">
        <v>938</v>
      </c>
      <c r="B1431" s="22" t="str">
        <f>VLOOKUP(A1431,'Customer Names'!A1431:$E$2335,4,0)</f>
        <v>Henderson</v>
      </c>
      <c r="C1431" s="25">
        <f>VLOOKUP(A1431,'Hospitalisation Details'!$A$1:$T$2344,9,0)</f>
        <v>24081</v>
      </c>
      <c r="D1431" s="26">
        <f>VLOOKUP(A1431,'Hospitalisation Details'!$A$1:$T$2344,10,0)</f>
        <v>57</v>
      </c>
      <c r="E1431" s="26">
        <f>VLOOKUP(A1431,'Hospitalisation Details'!$A$1:$T$2344,11,0)</f>
        <v>0</v>
      </c>
      <c r="F1431" s="28">
        <f>VLOOKUP(A1431,'Medical Examinations'!$A$1:$L$2336,2,0)</f>
        <v>17.3</v>
      </c>
      <c r="G1431" s="28">
        <f>VLOOKUP(A1431,'Medical Examinations'!$A$1:$L$2336,4,0)</f>
        <v>9.2799999999999994</v>
      </c>
      <c r="H1431" s="30" t="str">
        <f>VLOOKUP(A1431,'Medical Examinations'!$A$1:$L$2336,3,0)</f>
        <v>Underweight</v>
      </c>
      <c r="I1431" s="30" t="str">
        <f>VLOOKUP(A1431,'Medical Examinations'!$A$1:$L$2336,5,0)</f>
        <v>Diabetes</v>
      </c>
      <c r="J1431" s="27" t="str">
        <f>VLOOKUP(A1431,'Medical Examinations'!$A$1:$L$2336,6,0)</f>
        <v>No</v>
      </c>
      <c r="K1431" s="27" t="str">
        <f>VLOOKUP(A1431,'Medical Examinations'!$A$1:$L$2336,7,0)</f>
        <v>No</v>
      </c>
      <c r="L1431" s="27">
        <f>VLOOKUP(A1431,'Medical Examinations'!$A$1:$L$2336,10,0)</f>
        <v>0</v>
      </c>
      <c r="M1431" s="27" t="str">
        <f>VLOOKUP(A1431,'Medical Examinations'!$A$1:$L$2336,12,0)</f>
        <v>No</v>
      </c>
      <c r="N1431" s="27" t="str">
        <f>VLOOKUP(A1431,'Medical Examinations'!$A$1:$L$2336,8,0)</f>
        <v>No</v>
      </c>
      <c r="O1431" s="29">
        <f>VLOOKUP(A1431,'Hospitalisation Details'!$A$1:$T$2344,12,0)</f>
        <v>7403.98</v>
      </c>
      <c r="P1431" s="29" t="str">
        <f>VLOOKUP(A1431,'Hospitalisation Details'!$A$1:$T$2344,15,0)</f>
        <v>tier - 3</v>
      </c>
      <c r="Q1431" s="29" t="str">
        <f>VLOOKUP(A1431,'Hospitalisation Details'!$A$1:$T$2344,18,0)</f>
        <v>tier - 2</v>
      </c>
      <c r="R1431" s="29" t="str">
        <f>VLOOKUP(A1431,'Hospitalisation Details'!$A$1:$T$2344,20,0)</f>
        <v>R1013</v>
      </c>
    </row>
    <row r="1432" spans="1:18">
      <c r="A1432" t="s">
        <v>937</v>
      </c>
      <c r="B1432" s="22" t="str">
        <f>VLOOKUP(A1432,'Customer Names'!A1432:$E$2335,4,0)</f>
        <v>Winkelman</v>
      </c>
      <c r="C1432" s="25">
        <f>VLOOKUP(A1432,'Hospitalisation Details'!$A$1:$T$2344,9,0)</f>
        <v>34172</v>
      </c>
      <c r="D1432" s="26">
        <f>VLOOKUP(A1432,'Hospitalisation Details'!$A$1:$T$2344,10,0)</f>
        <v>29</v>
      </c>
      <c r="E1432" s="26">
        <f>VLOOKUP(A1432,'Hospitalisation Details'!$A$1:$T$2344,11,0)</f>
        <v>0</v>
      </c>
      <c r="F1432" s="28">
        <f>VLOOKUP(A1432,'Medical Examinations'!$A$1:$L$2336,2,0)</f>
        <v>35.020000000000003</v>
      </c>
      <c r="G1432" s="28">
        <f>VLOOKUP(A1432,'Medical Examinations'!$A$1:$L$2336,4,0)</f>
        <v>4.78</v>
      </c>
      <c r="H1432" s="30" t="str">
        <f>VLOOKUP(A1432,'Medical Examinations'!$A$1:$L$2336,3,0)</f>
        <v>Obesity</v>
      </c>
      <c r="I1432" s="30" t="str">
        <f>VLOOKUP(A1432,'Medical Examinations'!$A$1:$L$2336,5,0)</f>
        <v>Normal</v>
      </c>
      <c r="J1432" s="27" t="str">
        <f>VLOOKUP(A1432,'Medical Examinations'!$A$1:$L$2336,6,0)</f>
        <v>No</v>
      </c>
      <c r="K1432" s="27" t="str">
        <f>VLOOKUP(A1432,'Medical Examinations'!$A$1:$L$2336,7,0)</f>
        <v>No</v>
      </c>
      <c r="L1432" s="27">
        <f>VLOOKUP(A1432,'Medical Examinations'!$A$1:$L$2336,10,0)</f>
        <v>1</v>
      </c>
      <c r="M1432" s="27" t="str">
        <f>VLOOKUP(A1432,'Medical Examinations'!$A$1:$L$2336,12,0)</f>
        <v>No</v>
      </c>
      <c r="N1432" s="27" t="str">
        <f>VLOOKUP(A1432,'Medical Examinations'!$A$1:$L$2336,8,0)</f>
        <v>Yes</v>
      </c>
      <c r="O1432" s="29">
        <f>VLOOKUP(A1432,'Hospitalisation Details'!$A$1:$T$2344,12,0)</f>
        <v>7388.85</v>
      </c>
      <c r="P1432" s="29" t="str">
        <f>VLOOKUP(A1432,'Hospitalisation Details'!$A$1:$T$2344,15,0)</f>
        <v>tier - 2</v>
      </c>
      <c r="Q1432" s="29" t="str">
        <f>VLOOKUP(A1432,'Hospitalisation Details'!$A$1:$T$2344,18,0)</f>
        <v>tier - 2</v>
      </c>
      <c r="R1432" s="29" t="str">
        <f>VLOOKUP(A1432,'Hospitalisation Details'!$A$1:$T$2344,20,0)</f>
        <v>R1026</v>
      </c>
    </row>
    <row r="1433" spans="1:18">
      <c r="A1433" t="s">
        <v>936</v>
      </c>
      <c r="B1433" s="22" t="str">
        <f>VLOOKUP(A1433,'Customer Names'!A1433:$E$2335,4,0)</f>
        <v>Monette</v>
      </c>
      <c r="C1433" s="25">
        <f>VLOOKUP(A1433,'Hospitalisation Details'!$A$1:$T$2344,9,0)</f>
        <v>29914</v>
      </c>
      <c r="D1433" s="26">
        <f>VLOOKUP(A1433,'Hospitalisation Details'!$A$1:$T$2344,10,0)</f>
        <v>41</v>
      </c>
      <c r="E1433" s="26">
        <f>VLOOKUP(A1433,'Hospitalisation Details'!$A$1:$T$2344,11,0)</f>
        <v>2</v>
      </c>
      <c r="F1433" s="28">
        <f>VLOOKUP(A1433,'Medical Examinations'!$A$1:$L$2336,2,0)</f>
        <v>37.1</v>
      </c>
      <c r="G1433" s="28">
        <f>VLOOKUP(A1433,'Medical Examinations'!$A$1:$L$2336,4,0)</f>
        <v>8.8699999999999992</v>
      </c>
      <c r="H1433" s="30" t="str">
        <f>VLOOKUP(A1433,'Medical Examinations'!$A$1:$L$2336,3,0)</f>
        <v>Obesity</v>
      </c>
      <c r="I1433" s="30" t="str">
        <f>VLOOKUP(A1433,'Medical Examinations'!$A$1:$L$2336,5,0)</f>
        <v>Diabetes</v>
      </c>
      <c r="J1433" s="27" t="str">
        <f>VLOOKUP(A1433,'Medical Examinations'!$A$1:$L$2336,6,0)</f>
        <v>yes</v>
      </c>
      <c r="K1433" s="27" t="str">
        <f>VLOOKUP(A1433,'Medical Examinations'!$A$1:$L$2336,7,0)</f>
        <v>No</v>
      </c>
      <c r="L1433" s="27">
        <f>VLOOKUP(A1433,'Medical Examinations'!$A$1:$L$2336,10,0)</f>
        <v>0</v>
      </c>
      <c r="M1433" s="27" t="str">
        <f>VLOOKUP(A1433,'Medical Examinations'!$A$1:$L$2336,12,0)</f>
        <v>No</v>
      </c>
      <c r="N1433" s="27" t="str">
        <f>VLOOKUP(A1433,'Medical Examinations'!$A$1:$L$2336,8,0)</f>
        <v>No</v>
      </c>
      <c r="O1433" s="29">
        <f>VLOOKUP(A1433,'Hospitalisation Details'!$A$1:$T$2344,12,0)</f>
        <v>7371.77</v>
      </c>
      <c r="P1433" s="29" t="str">
        <f>VLOOKUP(A1433,'Hospitalisation Details'!$A$1:$T$2344,15,0)</f>
        <v>tier - 2</v>
      </c>
      <c r="Q1433" s="29" t="str">
        <f>VLOOKUP(A1433,'Hospitalisation Details'!$A$1:$T$2344,18,0)</f>
        <v>tier - 1</v>
      </c>
      <c r="R1433" s="29" t="str">
        <f>VLOOKUP(A1433,'Hospitalisation Details'!$A$1:$T$2344,20,0)</f>
        <v>R1011</v>
      </c>
    </row>
    <row r="1434" spans="1:18">
      <c r="A1434" t="s">
        <v>935</v>
      </c>
      <c r="B1434" s="22" t="str">
        <f>VLOOKUP(A1434,'Customer Names'!A1434:$E$2335,4,0)</f>
        <v>Kramer</v>
      </c>
      <c r="C1434" s="25">
        <f>VLOOKUP(A1434,'Hospitalisation Details'!$A$1:$T$2344,9,0)</f>
        <v>24085</v>
      </c>
      <c r="D1434" s="26">
        <f>VLOOKUP(A1434,'Hospitalisation Details'!$A$1:$T$2344,10,0)</f>
        <v>57</v>
      </c>
      <c r="E1434" s="26">
        <f>VLOOKUP(A1434,'Hospitalisation Details'!$A$1:$T$2344,11,0)</f>
        <v>0</v>
      </c>
      <c r="F1434" s="28">
        <f>VLOOKUP(A1434,'Medical Examinations'!$A$1:$L$2336,2,0)</f>
        <v>16.79</v>
      </c>
      <c r="G1434" s="28">
        <f>VLOOKUP(A1434,'Medical Examinations'!$A$1:$L$2336,4,0)</f>
        <v>11.4</v>
      </c>
      <c r="H1434" s="30" t="str">
        <f>VLOOKUP(A1434,'Medical Examinations'!$A$1:$L$2336,3,0)</f>
        <v>Underweight</v>
      </c>
      <c r="I1434" s="30" t="str">
        <f>VLOOKUP(A1434,'Medical Examinations'!$A$1:$L$2336,5,0)</f>
        <v>Diabetes</v>
      </c>
      <c r="J1434" s="27" t="str">
        <f>VLOOKUP(A1434,'Medical Examinations'!$A$1:$L$2336,6,0)</f>
        <v>No</v>
      </c>
      <c r="K1434" s="27" t="str">
        <f>VLOOKUP(A1434,'Medical Examinations'!$A$1:$L$2336,7,0)</f>
        <v>No</v>
      </c>
      <c r="L1434" s="27">
        <f>VLOOKUP(A1434,'Medical Examinations'!$A$1:$L$2336,10,0)</f>
        <v>0</v>
      </c>
      <c r="M1434" s="27" t="str">
        <f>VLOOKUP(A1434,'Medical Examinations'!$A$1:$L$2336,12,0)</f>
        <v>No</v>
      </c>
      <c r="N1434" s="27" t="str">
        <f>VLOOKUP(A1434,'Medical Examinations'!$A$1:$L$2336,8,0)</f>
        <v>No</v>
      </c>
      <c r="O1434" s="29">
        <f>VLOOKUP(A1434,'Hospitalisation Details'!$A$1:$T$2344,12,0)</f>
        <v>7362.31</v>
      </c>
      <c r="P1434" s="29" t="str">
        <f>VLOOKUP(A1434,'Hospitalisation Details'!$A$1:$T$2344,15,0)</f>
        <v>tier - 3</v>
      </c>
      <c r="Q1434" s="29" t="str">
        <f>VLOOKUP(A1434,'Hospitalisation Details'!$A$1:$T$2344,18,0)</f>
        <v>tier - 3</v>
      </c>
      <c r="R1434" s="29" t="str">
        <f>VLOOKUP(A1434,'Hospitalisation Details'!$A$1:$T$2344,20,0)</f>
        <v>R1013</v>
      </c>
    </row>
    <row r="1435" spans="1:18">
      <c r="A1435" t="s">
        <v>934</v>
      </c>
      <c r="B1435" s="22" t="str">
        <f>VLOOKUP(A1435,'Customer Names'!A1435:$E$2335,4,0)</f>
        <v>Goldstein</v>
      </c>
      <c r="C1435" s="25">
        <f>VLOOKUP(A1435,'Hospitalisation Details'!$A$1:$T$2344,9,0)</f>
        <v>29783</v>
      </c>
      <c r="D1435" s="26">
        <f>VLOOKUP(A1435,'Hospitalisation Details'!$A$1:$T$2344,10,0)</f>
        <v>41</v>
      </c>
      <c r="E1435" s="26">
        <f>VLOOKUP(A1435,'Hospitalisation Details'!$A$1:$T$2344,11,0)</f>
        <v>1</v>
      </c>
      <c r="F1435" s="28">
        <f>VLOOKUP(A1435,'Medical Examinations'!$A$1:$L$2336,2,0)</f>
        <v>31.635000000000002</v>
      </c>
      <c r="G1435" s="28">
        <f>VLOOKUP(A1435,'Medical Examinations'!$A$1:$L$2336,4,0)</f>
        <v>9.1300000000000008</v>
      </c>
      <c r="H1435" s="30" t="str">
        <f>VLOOKUP(A1435,'Medical Examinations'!$A$1:$L$2336,3,0)</f>
        <v>Obesity</v>
      </c>
      <c r="I1435" s="30" t="str">
        <f>VLOOKUP(A1435,'Medical Examinations'!$A$1:$L$2336,5,0)</f>
        <v>Diabetes</v>
      </c>
      <c r="J1435" s="27" t="str">
        <f>VLOOKUP(A1435,'Medical Examinations'!$A$1:$L$2336,6,0)</f>
        <v>yes</v>
      </c>
      <c r="K1435" s="27" t="str">
        <f>VLOOKUP(A1435,'Medical Examinations'!$A$1:$L$2336,7,0)</f>
        <v>No</v>
      </c>
      <c r="L1435" s="27">
        <f>VLOOKUP(A1435,'Medical Examinations'!$A$1:$L$2336,10,0)</f>
        <v>0</v>
      </c>
      <c r="M1435" s="27" t="str">
        <f>VLOOKUP(A1435,'Medical Examinations'!$A$1:$L$2336,12,0)</f>
        <v>No</v>
      </c>
      <c r="N1435" s="27" t="str">
        <f>VLOOKUP(A1435,'Medical Examinations'!$A$1:$L$2336,8,0)</f>
        <v>No</v>
      </c>
      <c r="O1435" s="29">
        <f>VLOOKUP(A1435,'Hospitalisation Details'!$A$1:$T$2344,12,0)</f>
        <v>7358.18</v>
      </c>
      <c r="P1435" s="29" t="str">
        <f>VLOOKUP(A1435,'Hospitalisation Details'!$A$1:$T$2344,15,0)</f>
        <v>tier - 2</v>
      </c>
      <c r="Q1435" s="29" t="str">
        <f>VLOOKUP(A1435,'Hospitalisation Details'!$A$1:$T$2344,18,0)</f>
        <v>tier - 3</v>
      </c>
      <c r="R1435" s="29" t="str">
        <f>VLOOKUP(A1435,'Hospitalisation Details'!$A$1:$T$2344,20,0)</f>
        <v>R1024</v>
      </c>
    </row>
    <row r="1436" spans="1:18">
      <c r="A1436" t="s">
        <v>933</v>
      </c>
      <c r="B1436" s="22" t="str">
        <f>VLOOKUP(A1436,'Customer Names'!A1436:$E$2335,4,0)</f>
        <v>Gonzalez</v>
      </c>
      <c r="C1436" s="25">
        <f>VLOOKUP(A1436,'Hospitalisation Details'!$A$1:$T$2344,9,0)</f>
        <v>30488</v>
      </c>
      <c r="D1436" s="26">
        <f>VLOOKUP(A1436,'Hospitalisation Details'!$A$1:$T$2344,10,0)</f>
        <v>39</v>
      </c>
      <c r="E1436" s="26">
        <f>VLOOKUP(A1436,'Hospitalisation Details'!$A$1:$T$2344,11,0)</f>
        <v>3</v>
      </c>
      <c r="F1436" s="28">
        <f>VLOOKUP(A1436,'Medical Examinations'!$A$1:$L$2336,2,0)</f>
        <v>24.19</v>
      </c>
      <c r="G1436" s="28">
        <f>VLOOKUP(A1436,'Medical Examinations'!$A$1:$L$2336,4,0)</f>
        <v>6.22</v>
      </c>
      <c r="H1436" s="30" t="str">
        <f>VLOOKUP(A1436,'Medical Examinations'!$A$1:$L$2336,3,0)</f>
        <v>Normal weight</v>
      </c>
      <c r="I1436" s="30" t="str">
        <f>VLOOKUP(A1436,'Medical Examinations'!$A$1:$L$2336,5,0)</f>
        <v>Pre-diabetes</v>
      </c>
      <c r="J1436" s="27" t="str">
        <f>VLOOKUP(A1436,'Medical Examinations'!$A$1:$L$2336,6,0)</f>
        <v>yes</v>
      </c>
      <c r="K1436" s="27" t="str">
        <f>VLOOKUP(A1436,'Medical Examinations'!$A$1:$L$2336,7,0)</f>
        <v>No</v>
      </c>
      <c r="L1436" s="27">
        <f>VLOOKUP(A1436,'Medical Examinations'!$A$1:$L$2336,10,0)</f>
        <v>1</v>
      </c>
      <c r="M1436" s="27" t="str">
        <f>VLOOKUP(A1436,'Medical Examinations'!$A$1:$L$2336,12,0)</f>
        <v>No</v>
      </c>
      <c r="N1436" s="27" t="str">
        <f>VLOOKUP(A1436,'Medical Examinations'!$A$1:$L$2336,8,0)</f>
        <v>Yes</v>
      </c>
      <c r="O1436" s="29">
        <f>VLOOKUP(A1436,'Hospitalisation Details'!$A$1:$T$2344,12,0)</f>
        <v>7357.49</v>
      </c>
      <c r="P1436" s="29" t="str">
        <f>VLOOKUP(A1436,'Hospitalisation Details'!$A$1:$T$2344,15,0)</f>
        <v>tier - 2</v>
      </c>
      <c r="Q1436" s="29" t="str">
        <f>VLOOKUP(A1436,'Hospitalisation Details'!$A$1:$T$2344,18,0)</f>
        <v>tier - 2</v>
      </c>
      <c r="R1436" s="29" t="str">
        <f>VLOOKUP(A1436,'Hospitalisation Details'!$A$1:$T$2344,20,0)</f>
        <v>R1012</v>
      </c>
    </row>
    <row r="1437" spans="1:18">
      <c r="A1437" t="s">
        <v>932</v>
      </c>
      <c r="B1437" s="22" t="str">
        <f>VLOOKUP(A1437,'Customer Names'!A1437:$E$2335,4,0)</f>
        <v>Barrett</v>
      </c>
      <c r="C1437" s="25">
        <f>VLOOKUP(A1437,'Hospitalisation Details'!$A$1:$T$2344,9,0)</f>
        <v>34247</v>
      </c>
      <c r="D1437" s="26">
        <f>VLOOKUP(A1437,'Hospitalisation Details'!$A$1:$T$2344,10,0)</f>
        <v>29</v>
      </c>
      <c r="E1437" s="26">
        <f>VLOOKUP(A1437,'Hospitalisation Details'!$A$1:$T$2344,11,0)</f>
        <v>0</v>
      </c>
      <c r="F1437" s="28">
        <f>VLOOKUP(A1437,'Medical Examinations'!$A$1:$L$2336,2,0)</f>
        <v>35.29</v>
      </c>
      <c r="G1437" s="28">
        <f>VLOOKUP(A1437,'Medical Examinations'!$A$1:$L$2336,4,0)</f>
        <v>5.9</v>
      </c>
      <c r="H1437" s="30" t="str">
        <f>VLOOKUP(A1437,'Medical Examinations'!$A$1:$L$2336,3,0)</f>
        <v>Obesity</v>
      </c>
      <c r="I1437" s="30" t="str">
        <f>VLOOKUP(A1437,'Medical Examinations'!$A$1:$L$2336,5,0)</f>
        <v>Pre-diabetes</v>
      </c>
      <c r="J1437" s="27" t="str">
        <f>VLOOKUP(A1437,'Medical Examinations'!$A$1:$L$2336,6,0)</f>
        <v>No</v>
      </c>
      <c r="K1437" s="27" t="str">
        <f>VLOOKUP(A1437,'Medical Examinations'!$A$1:$L$2336,7,0)</f>
        <v>No</v>
      </c>
      <c r="L1437" s="27">
        <f>VLOOKUP(A1437,'Medical Examinations'!$A$1:$L$2336,10,0)</f>
        <v>1</v>
      </c>
      <c r="M1437" s="27" t="str">
        <f>VLOOKUP(A1437,'Medical Examinations'!$A$1:$L$2336,12,0)</f>
        <v>No</v>
      </c>
      <c r="N1437" s="27" t="str">
        <f>VLOOKUP(A1437,'Medical Examinations'!$A$1:$L$2336,8,0)</f>
        <v>Yes</v>
      </c>
      <c r="O1437" s="29">
        <f>VLOOKUP(A1437,'Hospitalisation Details'!$A$1:$T$2344,12,0)</f>
        <v>7349.12</v>
      </c>
      <c r="P1437" s="29" t="str">
        <f>VLOOKUP(A1437,'Hospitalisation Details'!$A$1:$T$2344,15,0)</f>
        <v>tier - 2</v>
      </c>
      <c r="Q1437" s="29" t="str">
        <f>VLOOKUP(A1437,'Hospitalisation Details'!$A$1:$T$2344,18,0)</f>
        <v>tier - 2</v>
      </c>
      <c r="R1437" s="29" t="str">
        <f>VLOOKUP(A1437,'Hospitalisation Details'!$A$1:$T$2344,20,0)</f>
        <v>R1021</v>
      </c>
    </row>
    <row r="1438" spans="1:18">
      <c r="A1438" t="s">
        <v>931</v>
      </c>
      <c r="B1438" s="22" t="str">
        <f>VLOOKUP(A1438,'Customer Names'!A1438:$E$2335,4,0)</f>
        <v>Irwin</v>
      </c>
      <c r="C1438" s="25">
        <f>VLOOKUP(A1438,'Hospitalisation Details'!$A$1:$T$2344,9,0)</f>
        <v>28460</v>
      </c>
      <c r="D1438" s="26">
        <f>VLOOKUP(A1438,'Hospitalisation Details'!$A$1:$T$2344,10,0)</f>
        <v>45</v>
      </c>
      <c r="E1438" s="26">
        <f>VLOOKUP(A1438,'Hospitalisation Details'!$A$1:$T$2344,11,0)</f>
        <v>0</v>
      </c>
      <c r="F1438" s="28">
        <f>VLOOKUP(A1438,'Medical Examinations'!$A$1:$L$2336,2,0)</f>
        <v>35.299999999999997</v>
      </c>
      <c r="G1438" s="28">
        <f>VLOOKUP(A1438,'Medical Examinations'!$A$1:$L$2336,4,0)</f>
        <v>4.45</v>
      </c>
      <c r="H1438" s="30" t="str">
        <f>VLOOKUP(A1438,'Medical Examinations'!$A$1:$L$2336,3,0)</f>
        <v>Obesity</v>
      </c>
      <c r="I1438" s="30" t="str">
        <f>VLOOKUP(A1438,'Medical Examinations'!$A$1:$L$2336,5,0)</f>
        <v>Normal</v>
      </c>
      <c r="J1438" s="27" t="str">
        <f>VLOOKUP(A1438,'Medical Examinations'!$A$1:$L$2336,6,0)</f>
        <v>No</v>
      </c>
      <c r="K1438" s="27" t="str">
        <f>VLOOKUP(A1438,'Medical Examinations'!$A$1:$L$2336,7,0)</f>
        <v>No</v>
      </c>
      <c r="L1438" s="27">
        <f>VLOOKUP(A1438,'Medical Examinations'!$A$1:$L$2336,10,0)</f>
        <v>0</v>
      </c>
      <c r="M1438" s="27" t="str">
        <f>VLOOKUP(A1438,'Medical Examinations'!$A$1:$L$2336,12,0)</f>
        <v>No</v>
      </c>
      <c r="N1438" s="27" t="str">
        <f>VLOOKUP(A1438,'Medical Examinations'!$A$1:$L$2336,8,0)</f>
        <v>No</v>
      </c>
      <c r="O1438" s="29">
        <f>VLOOKUP(A1438,'Hospitalisation Details'!$A$1:$T$2344,12,0)</f>
        <v>7348.14</v>
      </c>
      <c r="P1438" s="29" t="str">
        <f>VLOOKUP(A1438,'Hospitalisation Details'!$A$1:$T$2344,15,0)</f>
        <v>tier - 2</v>
      </c>
      <c r="Q1438" s="29" t="str">
        <f>VLOOKUP(A1438,'Hospitalisation Details'!$A$1:$T$2344,18,0)</f>
        <v>tier - 1</v>
      </c>
      <c r="R1438" s="29" t="str">
        <f>VLOOKUP(A1438,'Hospitalisation Details'!$A$1:$T$2344,20,0)</f>
        <v>R1011</v>
      </c>
    </row>
    <row r="1439" spans="1:18">
      <c r="A1439" t="s">
        <v>930</v>
      </c>
      <c r="B1439" s="22" t="str">
        <f>VLOOKUP(A1439,'Customer Names'!A1439:$E$2335,4,0)</f>
        <v>Glenn</v>
      </c>
      <c r="C1439" s="25">
        <f>VLOOKUP(A1439,'Hospitalisation Details'!$A$1:$T$2344,9,0)</f>
        <v>29032</v>
      </c>
      <c r="D1439" s="26">
        <f>VLOOKUP(A1439,'Hospitalisation Details'!$A$1:$T$2344,10,0)</f>
        <v>43</v>
      </c>
      <c r="E1439" s="26">
        <f>VLOOKUP(A1439,'Hospitalisation Details'!$A$1:$T$2344,11,0)</f>
        <v>1</v>
      </c>
      <c r="F1439" s="28">
        <f>VLOOKUP(A1439,'Medical Examinations'!$A$1:$L$2336,2,0)</f>
        <v>35.64</v>
      </c>
      <c r="G1439" s="28">
        <f>VLOOKUP(A1439,'Medical Examinations'!$A$1:$L$2336,4,0)</f>
        <v>6.17</v>
      </c>
      <c r="H1439" s="30" t="str">
        <f>VLOOKUP(A1439,'Medical Examinations'!$A$1:$L$2336,3,0)</f>
        <v>Obesity</v>
      </c>
      <c r="I1439" s="30" t="str">
        <f>VLOOKUP(A1439,'Medical Examinations'!$A$1:$L$2336,5,0)</f>
        <v>Pre-diabetes</v>
      </c>
      <c r="J1439" s="27" t="str">
        <f>VLOOKUP(A1439,'Medical Examinations'!$A$1:$L$2336,6,0)</f>
        <v>No</v>
      </c>
      <c r="K1439" s="27" t="str">
        <f>VLOOKUP(A1439,'Medical Examinations'!$A$1:$L$2336,7,0)</f>
        <v>No</v>
      </c>
      <c r="L1439" s="27">
        <f>VLOOKUP(A1439,'Medical Examinations'!$A$1:$L$2336,10,0)</f>
        <v>1</v>
      </c>
      <c r="M1439" s="27" t="str">
        <f>VLOOKUP(A1439,'Medical Examinations'!$A$1:$L$2336,12,0)</f>
        <v>No</v>
      </c>
      <c r="N1439" s="27" t="str">
        <f>VLOOKUP(A1439,'Medical Examinations'!$A$1:$L$2336,8,0)</f>
        <v>Yes</v>
      </c>
      <c r="O1439" s="29">
        <f>VLOOKUP(A1439,'Hospitalisation Details'!$A$1:$T$2344,12,0)</f>
        <v>7345.73</v>
      </c>
      <c r="P1439" s="29" t="str">
        <f>VLOOKUP(A1439,'Hospitalisation Details'!$A$1:$T$2344,15,0)</f>
        <v>tier - 2</v>
      </c>
      <c r="Q1439" s="29" t="str">
        <f>VLOOKUP(A1439,'Hospitalisation Details'!$A$1:$T$2344,18,0)</f>
        <v>tier - 1</v>
      </c>
      <c r="R1439" s="29" t="str">
        <f>VLOOKUP(A1439,'Hospitalisation Details'!$A$1:$T$2344,20,0)</f>
        <v>R1013</v>
      </c>
    </row>
    <row r="1440" spans="1:18">
      <c r="A1440" t="s">
        <v>929</v>
      </c>
      <c r="B1440" s="22" t="str">
        <f>VLOOKUP(A1440,'Customer Names'!A1440:$E$2335,4,0)</f>
        <v>O'Meara</v>
      </c>
      <c r="C1440" s="25">
        <f>VLOOKUP(A1440,'Hospitalisation Details'!$A$1:$T$2344,9,0)</f>
        <v>28477</v>
      </c>
      <c r="D1440" s="26">
        <f>VLOOKUP(A1440,'Hospitalisation Details'!$A$1:$T$2344,10,0)</f>
        <v>45</v>
      </c>
      <c r="E1440" s="26">
        <f>VLOOKUP(A1440,'Hospitalisation Details'!$A$1:$T$2344,11,0)</f>
        <v>0</v>
      </c>
      <c r="F1440" s="28">
        <f>VLOOKUP(A1440,'Medical Examinations'!$A$1:$L$2336,2,0)</f>
        <v>33.1</v>
      </c>
      <c r="G1440" s="28">
        <f>VLOOKUP(A1440,'Medical Examinations'!$A$1:$L$2336,4,0)</f>
        <v>4.93</v>
      </c>
      <c r="H1440" s="30" t="str">
        <f>VLOOKUP(A1440,'Medical Examinations'!$A$1:$L$2336,3,0)</f>
        <v>Obesity</v>
      </c>
      <c r="I1440" s="30" t="str">
        <f>VLOOKUP(A1440,'Medical Examinations'!$A$1:$L$2336,5,0)</f>
        <v>Normal</v>
      </c>
      <c r="J1440" s="27" t="str">
        <f>VLOOKUP(A1440,'Medical Examinations'!$A$1:$L$2336,6,0)</f>
        <v>No</v>
      </c>
      <c r="K1440" s="27" t="str">
        <f>VLOOKUP(A1440,'Medical Examinations'!$A$1:$L$2336,7,0)</f>
        <v>No</v>
      </c>
      <c r="L1440" s="27">
        <f>VLOOKUP(A1440,'Medical Examinations'!$A$1:$L$2336,10,0)</f>
        <v>0</v>
      </c>
      <c r="M1440" s="27" t="str">
        <f>VLOOKUP(A1440,'Medical Examinations'!$A$1:$L$2336,12,0)</f>
        <v>No</v>
      </c>
      <c r="N1440" s="27" t="str">
        <f>VLOOKUP(A1440,'Medical Examinations'!$A$1:$L$2336,8,0)</f>
        <v>No</v>
      </c>
      <c r="O1440" s="29">
        <f>VLOOKUP(A1440,'Hospitalisation Details'!$A$1:$T$2344,12,0)</f>
        <v>7345.08</v>
      </c>
      <c r="P1440" s="29" t="str">
        <f>VLOOKUP(A1440,'Hospitalisation Details'!$A$1:$T$2344,15,0)</f>
        <v>tier - 2</v>
      </c>
      <c r="Q1440" s="29" t="str">
        <f>VLOOKUP(A1440,'Hospitalisation Details'!$A$1:$T$2344,18,0)</f>
        <v>tier - 1</v>
      </c>
      <c r="R1440" s="29" t="str">
        <f>VLOOKUP(A1440,'Hospitalisation Details'!$A$1:$T$2344,20,0)</f>
        <v>R1011</v>
      </c>
    </row>
    <row r="1441" spans="1:18">
      <c r="A1441" t="s">
        <v>928</v>
      </c>
      <c r="B1441" s="22" t="str">
        <f>VLOOKUP(A1441,'Customer Names'!A1441:$E$2335,4,0)</f>
        <v>Budrow</v>
      </c>
      <c r="C1441" s="25">
        <f>VLOOKUP(A1441,'Hospitalisation Details'!$A$1:$T$2344,9,0)</f>
        <v>31578</v>
      </c>
      <c r="D1441" s="26">
        <f>VLOOKUP(A1441,'Hospitalisation Details'!$A$1:$T$2344,10,0)</f>
        <v>36</v>
      </c>
      <c r="E1441" s="26">
        <f>VLOOKUP(A1441,'Hospitalisation Details'!$A$1:$T$2344,11,0)</f>
        <v>3</v>
      </c>
      <c r="F1441" s="28">
        <f>VLOOKUP(A1441,'Medical Examinations'!$A$1:$L$2336,2,0)</f>
        <v>26.41</v>
      </c>
      <c r="G1441" s="28">
        <f>VLOOKUP(A1441,'Medical Examinations'!$A$1:$L$2336,4,0)</f>
        <v>7.32</v>
      </c>
      <c r="H1441" s="30" t="str">
        <f>VLOOKUP(A1441,'Medical Examinations'!$A$1:$L$2336,3,0)</f>
        <v>Overweight</v>
      </c>
      <c r="I1441" s="30" t="str">
        <f>VLOOKUP(A1441,'Medical Examinations'!$A$1:$L$2336,5,0)</f>
        <v>Diabetes</v>
      </c>
      <c r="J1441" s="27" t="str">
        <f>VLOOKUP(A1441,'Medical Examinations'!$A$1:$L$2336,6,0)</f>
        <v>yes</v>
      </c>
      <c r="K1441" s="27" t="str">
        <f>VLOOKUP(A1441,'Medical Examinations'!$A$1:$L$2336,7,0)</f>
        <v>No</v>
      </c>
      <c r="L1441" s="27">
        <f>VLOOKUP(A1441,'Medical Examinations'!$A$1:$L$2336,10,0)</f>
        <v>1</v>
      </c>
      <c r="M1441" s="27" t="str">
        <f>VLOOKUP(A1441,'Medical Examinations'!$A$1:$L$2336,12,0)</f>
        <v>No</v>
      </c>
      <c r="N1441" s="27" t="str">
        <f>VLOOKUP(A1441,'Medical Examinations'!$A$1:$L$2336,8,0)</f>
        <v>No</v>
      </c>
      <c r="O1441" s="29">
        <f>VLOOKUP(A1441,'Hospitalisation Details'!$A$1:$T$2344,12,0)</f>
        <v>7339.93</v>
      </c>
      <c r="P1441" s="29" t="str">
        <f>VLOOKUP(A1441,'Hospitalisation Details'!$A$1:$T$2344,15,0)</f>
        <v>tier - 2</v>
      </c>
      <c r="Q1441" s="29" t="str">
        <f>VLOOKUP(A1441,'Hospitalisation Details'!$A$1:$T$2344,18,0)</f>
        <v>tier - 2</v>
      </c>
      <c r="R1441" s="29" t="str">
        <f>VLOOKUP(A1441,'Hospitalisation Details'!$A$1:$T$2344,20,0)</f>
        <v>R1012</v>
      </c>
    </row>
    <row r="1442" spans="1:18">
      <c r="A1442" t="s">
        <v>927</v>
      </c>
      <c r="B1442" s="22" t="str">
        <f>VLOOKUP(A1442,'Customer Names'!A1442:$E$2335,4,0)</f>
        <v>Anderson</v>
      </c>
      <c r="C1442" s="25">
        <f>VLOOKUP(A1442,'Hospitalisation Details'!$A$1:$T$2344,9,0)</f>
        <v>29117</v>
      </c>
      <c r="D1442" s="26">
        <f>VLOOKUP(A1442,'Hospitalisation Details'!$A$1:$T$2344,10,0)</f>
        <v>43</v>
      </c>
      <c r="E1442" s="26">
        <f>VLOOKUP(A1442,'Hospitalisation Details'!$A$1:$T$2344,11,0)</f>
        <v>1</v>
      </c>
      <c r="F1442" s="28">
        <f>VLOOKUP(A1442,'Medical Examinations'!$A$1:$L$2336,2,0)</f>
        <v>29.9</v>
      </c>
      <c r="G1442" s="28">
        <f>VLOOKUP(A1442,'Medical Examinations'!$A$1:$L$2336,4,0)</f>
        <v>5.27</v>
      </c>
      <c r="H1442" s="30" t="str">
        <f>VLOOKUP(A1442,'Medical Examinations'!$A$1:$L$2336,3,0)</f>
        <v>Overweight</v>
      </c>
      <c r="I1442" s="30" t="str">
        <f>VLOOKUP(A1442,'Medical Examinations'!$A$1:$L$2336,5,0)</f>
        <v>Normal</v>
      </c>
      <c r="J1442" s="27" t="str">
        <f>VLOOKUP(A1442,'Medical Examinations'!$A$1:$L$2336,6,0)</f>
        <v>No</v>
      </c>
      <c r="K1442" s="27" t="str">
        <f>VLOOKUP(A1442,'Medical Examinations'!$A$1:$L$2336,7,0)</f>
        <v>No</v>
      </c>
      <c r="L1442" s="27">
        <f>VLOOKUP(A1442,'Medical Examinations'!$A$1:$L$2336,10,0)</f>
        <v>1</v>
      </c>
      <c r="M1442" s="27" t="str">
        <f>VLOOKUP(A1442,'Medical Examinations'!$A$1:$L$2336,12,0)</f>
        <v>No</v>
      </c>
      <c r="N1442" s="27" t="str">
        <f>VLOOKUP(A1442,'Medical Examinations'!$A$1:$L$2336,8,0)</f>
        <v>Yes</v>
      </c>
      <c r="O1442" s="29">
        <f>VLOOKUP(A1442,'Hospitalisation Details'!$A$1:$T$2344,12,0)</f>
        <v>7337.75</v>
      </c>
      <c r="P1442" s="29" t="str">
        <f>VLOOKUP(A1442,'Hospitalisation Details'!$A$1:$T$2344,15,0)</f>
        <v>tier - 2</v>
      </c>
      <c r="Q1442" s="29" t="str">
        <f>VLOOKUP(A1442,'Hospitalisation Details'!$A$1:$T$2344,18,0)</f>
        <v>tier - 3</v>
      </c>
      <c r="R1442" s="29" t="str">
        <f>VLOOKUP(A1442,'Hospitalisation Details'!$A$1:$T$2344,20,0)</f>
        <v>R1011</v>
      </c>
    </row>
    <row r="1443" spans="1:18">
      <c r="A1443" t="s">
        <v>926</v>
      </c>
      <c r="B1443" s="22" t="str">
        <f>VLOOKUP(A1443,'Customer Names'!A1443:$E$2335,4,0)</f>
        <v>Douglas</v>
      </c>
      <c r="C1443" s="25">
        <f>VLOOKUP(A1443,'Hospitalisation Details'!$A$1:$T$2344,9,0)</f>
        <v>30888</v>
      </c>
      <c r="D1443" s="26">
        <f>VLOOKUP(A1443,'Hospitalisation Details'!$A$1:$T$2344,10,0)</f>
        <v>38</v>
      </c>
      <c r="E1443" s="26">
        <f>VLOOKUP(A1443,'Hospitalisation Details'!$A$1:$T$2344,11,0)</f>
        <v>3</v>
      </c>
      <c r="F1443" s="28">
        <f>VLOOKUP(A1443,'Medical Examinations'!$A$1:$L$2336,2,0)</f>
        <v>25.24</v>
      </c>
      <c r="G1443" s="28">
        <f>VLOOKUP(A1443,'Medical Examinations'!$A$1:$L$2336,4,0)</f>
        <v>5.82</v>
      </c>
      <c r="H1443" s="30" t="str">
        <f>VLOOKUP(A1443,'Medical Examinations'!$A$1:$L$2336,3,0)</f>
        <v>Overweight</v>
      </c>
      <c r="I1443" s="30" t="str">
        <f>VLOOKUP(A1443,'Medical Examinations'!$A$1:$L$2336,5,0)</f>
        <v>Pre-diabetes</v>
      </c>
      <c r="J1443" s="27" t="str">
        <f>VLOOKUP(A1443,'Medical Examinations'!$A$1:$L$2336,6,0)</f>
        <v>No</v>
      </c>
      <c r="K1443" s="27" t="str">
        <f>VLOOKUP(A1443,'Medical Examinations'!$A$1:$L$2336,7,0)</f>
        <v>No</v>
      </c>
      <c r="L1443" s="27">
        <f>VLOOKUP(A1443,'Medical Examinations'!$A$1:$L$2336,10,0)</f>
        <v>1</v>
      </c>
      <c r="M1443" s="27" t="str">
        <f>VLOOKUP(A1443,'Medical Examinations'!$A$1:$L$2336,12,0)</f>
        <v>No</v>
      </c>
      <c r="N1443" s="27" t="str">
        <f>VLOOKUP(A1443,'Medical Examinations'!$A$1:$L$2336,8,0)</f>
        <v>No</v>
      </c>
      <c r="O1443" s="29">
        <f>VLOOKUP(A1443,'Hospitalisation Details'!$A$1:$T$2344,12,0)</f>
        <v>7325.47</v>
      </c>
      <c r="P1443" s="29" t="str">
        <f>VLOOKUP(A1443,'Hospitalisation Details'!$A$1:$T$2344,15,0)</f>
        <v>tier - 2</v>
      </c>
      <c r="Q1443" s="29" t="str">
        <f>VLOOKUP(A1443,'Hospitalisation Details'!$A$1:$T$2344,18,0)</f>
        <v>tier - 1</v>
      </c>
      <c r="R1443" s="29" t="str">
        <f>VLOOKUP(A1443,'Hospitalisation Details'!$A$1:$T$2344,20,0)</f>
        <v>R1012</v>
      </c>
    </row>
    <row r="1444" spans="1:18">
      <c r="A1444" t="s">
        <v>925</v>
      </c>
      <c r="B1444" s="22" t="str">
        <f>VLOOKUP(A1444,'Customer Names'!A1444:$E$2335,4,0)</f>
        <v>Tecklenburg</v>
      </c>
      <c r="C1444" s="25">
        <f>VLOOKUP(A1444,'Hospitalisation Details'!$A$1:$T$2344,9,0)</f>
        <v>29025</v>
      </c>
      <c r="D1444" s="26">
        <f>VLOOKUP(A1444,'Hospitalisation Details'!$A$1:$T$2344,10,0)</f>
        <v>43</v>
      </c>
      <c r="E1444" s="26">
        <f>VLOOKUP(A1444,'Hospitalisation Details'!$A$1:$T$2344,11,0)</f>
        <v>0</v>
      </c>
      <c r="F1444" s="28">
        <f>VLOOKUP(A1444,'Medical Examinations'!$A$1:$L$2336,2,0)</f>
        <v>25.08</v>
      </c>
      <c r="G1444" s="28">
        <f>VLOOKUP(A1444,'Medical Examinations'!$A$1:$L$2336,4,0)</f>
        <v>5.8</v>
      </c>
      <c r="H1444" s="30" t="str">
        <f>VLOOKUP(A1444,'Medical Examinations'!$A$1:$L$2336,3,0)</f>
        <v>Overweight</v>
      </c>
      <c r="I1444" s="30" t="str">
        <f>VLOOKUP(A1444,'Medical Examinations'!$A$1:$L$2336,5,0)</f>
        <v>Pre-diabetes</v>
      </c>
      <c r="J1444" s="27" t="str">
        <f>VLOOKUP(A1444,'Medical Examinations'!$A$1:$L$2336,6,0)</f>
        <v>No</v>
      </c>
      <c r="K1444" s="27" t="str">
        <f>VLOOKUP(A1444,'Medical Examinations'!$A$1:$L$2336,7,0)</f>
        <v>No</v>
      </c>
      <c r="L1444" s="27">
        <f>VLOOKUP(A1444,'Medical Examinations'!$A$1:$L$2336,10,0)</f>
        <v>1</v>
      </c>
      <c r="M1444" s="27" t="str">
        <f>VLOOKUP(A1444,'Medical Examinations'!$A$1:$L$2336,12,0)</f>
        <v>No</v>
      </c>
      <c r="N1444" s="27" t="str">
        <f>VLOOKUP(A1444,'Medical Examinations'!$A$1:$L$2336,8,0)</f>
        <v>Yes</v>
      </c>
      <c r="O1444" s="29">
        <f>VLOOKUP(A1444,'Hospitalisation Details'!$A$1:$T$2344,12,0)</f>
        <v>7325.05</v>
      </c>
      <c r="P1444" s="29" t="str">
        <f>VLOOKUP(A1444,'Hospitalisation Details'!$A$1:$T$2344,15,0)</f>
        <v>tier - 2</v>
      </c>
      <c r="Q1444" s="29" t="str">
        <f>VLOOKUP(A1444,'Hospitalisation Details'!$A$1:$T$2344,18,0)</f>
        <v>tier - 3</v>
      </c>
      <c r="R1444" s="29" t="str">
        <f>VLOOKUP(A1444,'Hospitalisation Details'!$A$1:$T$2344,20,0)</f>
        <v>R1024</v>
      </c>
    </row>
    <row r="1445" spans="1:18">
      <c r="A1445" t="s">
        <v>924</v>
      </c>
      <c r="B1445" s="22" t="str">
        <f>VLOOKUP(A1445,'Customer Names'!A1445:$E$2335,4,0)</f>
        <v>Baker</v>
      </c>
      <c r="C1445" s="25">
        <f>VLOOKUP(A1445,'Hospitalisation Details'!$A$1:$T$2344,9,0)</f>
        <v>38306</v>
      </c>
      <c r="D1445" s="26">
        <f>VLOOKUP(A1445,'Hospitalisation Details'!$A$1:$T$2344,10,0)</f>
        <v>18</v>
      </c>
      <c r="E1445" s="26">
        <f>VLOOKUP(A1445,'Hospitalisation Details'!$A$1:$T$2344,11,0)</f>
        <v>0</v>
      </c>
      <c r="F1445" s="28">
        <f>VLOOKUP(A1445,'Medical Examinations'!$A$1:$L$2336,2,0)</f>
        <v>29.164999999999999</v>
      </c>
      <c r="G1445" s="28">
        <f>VLOOKUP(A1445,'Medical Examinations'!$A$1:$L$2336,4,0)</f>
        <v>4.87</v>
      </c>
      <c r="H1445" s="30" t="str">
        <f>VLOOKUP(A1445,'Medical Examinations'!$A$1:$L$2336,3,0)</f>
        <v>Overweight</v>
      </c>
      <c r="I1445" s="30" t="str">
        <f>VLOOKUP(A1445,'Medical Examinations'!$A$1:$L$2336,5,0)</f>
        <v>Normal</v>
      </c>
      <c r="J1445" s="27" t="str">
        <f>VLOOKUP(A1445,'Medical Examinations'!$A$1:$L$2336,6,0)</f>
        <v>No</v>
      </c>
      <c r="K1445" s="27" t="str">
        <f>VLOOKUP(A1445,'Medical Examinations'!$A$1:$L$2336,7,0)</f>
        <v>yes</v>
      </c>
      <c r="L1445" s="27">
        <f>VLOOKUP(A1445,'Medical Examinations'!$A$1:$L$2336,10,0)</f>
        <v>1</v>
      </c>
      <c r="M1445" s="27" t="str">
        <f>VLOOKUP(A1445,'Medical Examinations'!$A$1:$L$2336,12,0)</f>
        <v>No</v>
      </c>
      <c r="N1445" s="27" t="str">
        <f>VLOOKUP(A1445,'Medical Examinations'!$A$1:$L$2336,8,0)</f>
        <v>No</v>
      </c>
      <c r="O1445" s="29">
        <f>VLOOKUP(A1445,'Hospitalisation Details'!$A$1:$T$2344,12,0)</f>
        <v>7323.73</v>
      </c>
      <c r="P1445" s="29" t="str">
        <f>VLOOKUP(A1445,'Hospitalisation Details'!$A$1:$T$2344,15,0)</f>
        <v>tier - 2</v>
      </c>
      <c r="Q1445" s="29" t="str">
        <f>VLOOKUP(A1445,'Hospitalisation Details'!$A$1:$T$2344,18,0)</f>
        <v>tier - 2</v>
      </c>
      <c r="R1445" s="29" t="str">
        <f>VLOOKUP(A1445,'Hospitalisation Details'!$A$1:$T$2344,20,0)</f>
        <v>R1024</v>
      </c>
    </row>
    <row r="1446" spans="1:18">
      <c r="A1446" t="s">
        <v>923</v>
      </c>
      <c r="B1446" s="22" t="str">
        <f>VLOOKUP(A1446,'Customer Names'!A1446:$E$2335,4,0)</f>
        <v>Schenck</v>
      </c>
      <c r="C1446" s="25">
        <f>VLOOKUP(A1446,'Hospitalisation Details'!$A$1:$T$2344,9,0)</f>
        <v>23934</v>
      </c>
      <c r="D1446" s="26">
        <f>VLOOKUP(A1446,'Hospitalisation Details'!$A$1:$T$2344,10,0)</f>
        <v>57</v>
      </c>
      <c r="E1446" s="26">
        <f>VLOOKUP(A1446,'Hospitalisation Details'!$A$1:$T$2344,11,0)</f>
        <v>0</v>
      </c>
      <c r="F1446" s="28">
        <f>VLOOKUP(A1446,'Medical Examinations'!$A$1:$L$2336,2,0)</f>
        <v>15.05</v>
      </c>
      <c r="G1446" s="28">
        <f>VLOOKUP(A1446,'Medical Examinations'!$A$1:$L$2336,4,0)</f>
        <v>8.1199999999999992</v>
      </c>
      <c r="H1446" s="30" t="str">
        <f>VLOOKUP(A1446,'Medical Examinations'!$A$1:$L$2336,3,0)</f>
        <v>Underweight</v>
      </c>
      <c r="I1446" s="30" t="str">
        <f>VLOOKUP(A1446,'Medical Examinations'!$A$1:$L$2336,5,0)</f>
        <v>Diabetes</v>
      </c>
      <c r="J1446" s="27" t="str">
        <f>VLOOKUP(A1446,'Medical Examinations'!$A$1:$L$2336,6,0)</f>
        <v>No</v>
      </c>
      <c r="K1446" s="27" t="str">
        <f>VLOOKUP(A1446,'Medical Examinations'!$A$1:$L$2336,7,0)</f>
        <v>No</v>
      </c>
      <c r="L1446" s="27">
        <f>VLOOKUP(A1446,'Medical Examinations'!$A$1:$L$2336,10,0)</f>
        <v>0</v>
      </c>
      <c r="M1446" s="27" t="str">
        <f>VLOOKUP(A1446,'Medical Examinations'!$A$1:$L$2336,12,0)</f>
        <v>No</v>
      </c>
      <c r="N1446" s="27" t="str">
        <f>VLOOKUP(A1446,'Medical Examinations'!$A$1:$L$2336,8,0)</f>
        <v>No</v>
      </c>
      <c r="O1446" s="29">
        <f>VLOOKUP(A1446,'Hospitalisation Details'!$A$1:$T$2344,12,0)</f>
        <v>7322.86</v>
      </c>
      <c r="P1446" s="29" t="str">
        <f>VLOOKUP(A1446,'Hospitalisation Details'!$A$1:$T$2344,15,0)</f>
        <v>tier - 3</v>
      </c>
      <c r="Q1446" s="29" t="str">
        <f>VLOOKUP(A1446,'Hospitalisation Details'!$A$1:$T$2344,18,0)</f>
        <v>tier - 3</v>
      </c>
      <c r="R1446" s="29" t="str">
        <f>VLOOKUP(A1446,'Hospitalisation Details'!$A$1:$T$2344,20,0)</f>
        <v>R1012</v>
      </c>
    </row>
    <row r="1447" spans="1:18">
      <c r="A1447" t="s">
        <v>922</v>
      </c>
      <c r="B1447" s="22" t="str">
        <f>VLOOKUP(A1447,'Customer Names'!A1447:$E$2335,4,0)</f>
        <v>Johnson</v>
      </c>
      <c r="C1447" s="25">
        <f>VLOOKUP(A1447,'Hospitalisation Details'!$A$1:$T$2344,9,0)</f>
        <v>26522</v>
      </c>
      <c r="D1447" s="26">
        <f>VLOOKUP(A1447,'Hospitalisation Details'!$A$1:$T$2344,10,0)</f>
        <v>50</v>
      </c>
      <c r="E1447" s="26">
        <f>VLOOKUP(A1447,'Hospitalisation Details'!$A$1:$T$2344,11,0)</f>
        <v>0</v>
      </c>
      <c r="F1447" s="28">
        <f>VLOOKUP(A1447,'Medical Examinations'!$A$1:$L$2336,2,0)</f>
        <v>19.95</v>
      </c>
      <c r="G1447" s="28">
        <f>VLOOKUP(A1447,'Medical Examinations'!$A$1:$L$2336,4,0)</f>
        <v>4.3600000000000003</v>
      </c>
      <c r="H1447" s="30" t="str">
        <f>VLOOKUP(A1447,'Medical Examinations'!$A$1:$L$2336,3,0)</f>
        <v>Normal weight</v>
      </c>
      <c r="I1447" s="30" t="str">
        <f>VLOOKUP(A1447,'Medical Examinations'!$A$1:$L$2336,5,0)</f>
        <v>Normal</v>
      </c>
      <c r="J1447" s="27" t="str">
        <f>VLOOKUP(A1447,'Medical Examinations'!$A$1:$L$2336,6,0)</f>
        <v>No</v>
      </c>
      <c r="K1447" s="27" t="str">
        <f>VLOOKUP(A1447,'Medical Examinations'!$A$1:$L$2336,7,0)</f>
        <v>No</v>
      </c>
      <c r="L1447" s="27">
        <f>VLOOKUP(A1447,'Medical Examinations'!$A$1:$L$2336,10,0)</f>
        <v>2</v>
      </c>
      <c r="M1447" s="27" t="str">
        <f>VLOOKUP(A1447,'Medical Examinations'!$A$1:$L$2336,12,0)</f>
        <v>No</v>
      </c>
      <c r="N1447" s="27" t="str">
        <f>VLOOKUP(A1447,'Medical Examinations'!$A$1:$L$2336,8,0)</f>
        <v>No</v>
      </c>
      <c r="O1447" s="29">
        <f>VLOOKUP(A1447,'Hospitalisation Details'!$A$1:$T$2344,12,0)</f>
        <v>7318.22</v>
      </c>
      <c r="P1447" s="29" t="str">
        <f>VLOOKUP(A1447,'Hospitalisation Details'!$A$1:$T$2344,15,0)</f>
        <v>tier - 2</v>
      </c>
      <c r="Q1447" s="29" t="str">
        <f>VLOOKUP(A1447,'Hospitalisation Details'!$A$1:$T$2344,18,0)</f>
        <v>tier - 3</v>
      </c>
      <c r="R1447" s="29" t="str">
        <f>VLOOKUP(A1447,'Hospitalisation Details'!$A$1:$T$2344,20,0)</f>
        <v>R1012</v>
      </c>
    </row>
    <row r="1448" spans="1:18">
      <c r="A1448" t="s">
        <v>921</v>
      </c>
      <c r="B1448" s="22" t="str">
        <f>VLOOKUP(A1448,'Customer Names'!A1448:$E$2335,4,0)</f>
        <v>Blendell</v>
      </c>
      <c r="C1448" s="25">
        <f>VLOOKUP(A1448,'Hospitalisation Details'!$A$1:$T$2344,9,0)</f>
        <v>23918</v>
      </c>
      <c r="D1448" s="26">
        <f>VLOOKUP(A1448,'Hospitalisation Details'!$A$1:$T$2344,10,0)</f>
        <v>57</v>
      </c>
      <c r="E1448" s="26">
        <f>VLOOKUP(A1448,'Hospitalisation Details'!$A$1:$T$2344,11,0)</f>
        <v>0</v>
      </c>
      <c r="F1448" s="28">
        <f>VLOOKUP(A1448,'Medical Examinations'!$A$1:$L$2336,2,0)</f>
        <v>16.66</v>
      </c>
      <c r="G1448" s="28">
        <f>VLOOKUP(A1448,'Medical Examinations'!$A$1:$L$2336,4,0)</f>
        <v>9.16</v>
      </c>
      <c r="H1448" s="30" t="str">
        <f>VLOOKUP(A1448,'Medical Examinations'!$A$1:$L$2336,3,0)</f>
        <v>Underweight</v>
      </c>
      <c r="I1448" s="30" t="str">
        <f>VLOOKUP(A1448,'Medical Examinations'!$A$1:$L$2336,5,0)</f>
        <v>Diabetes</v>
      </c>
      <c r="J1448" s="27" t="str">
        <f>VLOOKUP(A1448,'Medical Examinations'!$A$1:$L$2336,6,0)</f>
        <v>No</v>
      </c>
      <c r="K1448" s="27" t="str">
        <f>VLOOKUP(A1448,'Medical Examinations'!$A$1:$L$2336,7,0)</f>
        <v>No</v>
      </c>
      <c r="L1448" s="27">
        <f>VLOOKUP(A1448,'Medical Examinations'!$A$1:$L$2336,10,0)</f>
        <v>0</v>
      </c>
      <c r="M1448" s="27" t="str">
        <f>VLOOKUP(A1448,'Medical Examinations'!$A$1:$L$2336,12,0)</f>
        <v>No</v>
      </c>
      <c r="N1448" s="27" t="str">
        <f>VLOOKUP(A1448,'Medical Examinations'!$A$1:$L$2336,8,0)</f>
        <v>No</v>
      </c>
      <c r="O1448" s="29">
        <f>VLOOKUP(A1448,'Hospitalisation Details'!$A$1:$T$2344,12,0)</f>
        <v>7318.21</v>
      </c>
      <c r="P1448" s="29" t="str">
        <f>VLOOKUP(A1448,'Hospitalisation Details'!$A$1:$T$2344,15,0)</f>
        <v>tier - 3</v>
      </c>
      <c r="Q1448" s="29" t="str">
        <f>VLOOKUP(A1448,'Hospitalisation Details'!$A$1:$T$2344,18,0)</f>
        <v>tier - 1</v>
      </c>
      <c r="R1448" s="29" t="str">
        <f>VLOOKUP(A1448,'Hospitalisation Details'!$A$1:$T$2344,20,0)</f>
        <v>R1013</v>
      </c>
    </row>
    <row r="1449" spans="1:18">
      <c r="A1449" t="s">
        <v>920</v>
      </c>
      <c r="B1449" s="22" t="str">
        <f>VLOOKUP(A1449,'Customer Names'!A1449:$E$2335,4,0)</f>
        <v>Parodi</v>
      </c>
      <c r="C1449" s="25">
        <f>VLOOKUP(A1449,'Hospitalisation Details'!$A$1:$T$2344,9,0)</f>
        <v>23899</v>
      </c>
      <c r="D1449" s="26">
        <f>VLOOKUP(A1449,'Hospitalisation Details'!$A$1:$T$2344,10,0)</f>
        <v>58</v>
      </c>
      <c r="E1449" s="26">
        <f>VLOOKUP(A1449,'Hospitalisation Details'!$A$1:$T$2344,11,0)</f>
        <v>0</v>
      </c>
      <c r="F1449" s="28">
        <f>VLOOKUP(A1449,'Medical Examinations'!$A$1:$L$2336,2,0)</f>
        <v>16.62</v>
      </c>
      <c r="G1449" s="28">
        <f>VLOOKUP(A1449,'Medical Examinations'!$A$1:$L$2336,4,0)</f>
        <v>9.14</v>
      </c>
      <c r="H1449" s="30" t="str">
        <f>VLOOKUP(A1449,'Medical Examinations'!$A$1:$L$2336,3,0)</f>
        <v>Underweight</v>
      </c>
      <c r="I1449" s="30" t="str">
        <f>VLOOKUP(A1449,'Medical Examinations'!$A$1:$L$2336,5,0)</f>
        <v>Diabetes</v>
      </c>
      <c r="J1449" s="27" t="str">
        <f>VLOOKUP(A1449,'Medical Examinations'!$A$1:$L$2336,6,0)</f>
        <v>No</v>
      </c>
      <c r="K1449" s="27" t="str">
        <f>VLOOKUP(A1449,'Medical Examinations'!$A$1:$L$2336,7,0)</f>
        <v>No</v>
      </c>
      <c r="L1449" s="27">
        <f>VLOOKUP(A1449,'Medical Examinations'!$A$1:$L$2336,10,0)</f>
        <v>0</v>
      </c>
      <c r="M1449" s="27" t="str">
        <f>VLOOKUP(A1449,'Medical Examinations'!$A$1:$L$2336,12,0)</f>
        <v>No</v>
      </c>
      <c r="N1449" s="27" t="str">
        <f>VLOOKUP(A1449,'Medical Examinations'!$A$1:$L$2336,8,0)</f>
        <v>No</v>
      </c>
      <c r="O1449" s="29">
        <f>VLOOKUP(A1449,'Hospitalisation Details'!$A$1:$T$2344,12,0)</f>
        <v>7304.65</v>
      </c>
      <c r="P1449" s="29" t="str">
        <f>VLOOKUP(A1449,'Hospitalisation Details'!$A$1:$T$2344,15,0)</f>
        <v>tier - 3</v>
      </c>
      <c r="Q1449" s="29" t="str">
        <f>VLOOKUP(A1449,'Hospitalisation Details'!$A$1:$T$2344,18,0)</f>
        <v>tier - 3</v>
      </c>
      <c r="R1449" s="29" t="str">
        <f>VLOOKUP(A1449,'Hospitalisation Details'!$A$1:$T$2344,20,0)</f>
        <v>R1013</v>
      </c>
    </row>
    <row r="1450" spans="1:18">
      <c r="A1450" t="s">
        <v>919</v>
      </c>
      <c r="B1450" s="22" t="str">
        <f>VLOOKUP(A1450,'Customer Names'!A1450:$E$2335,4,0)</f>
        <v>Morgan</v>
      </c>
      <c r="C1450" s="25">
        <f>VLOOKUP(A1450,'Hospitalisation Details'!$A$1:$T$2344,9,0)</f>
        <v>24467</v>
      </c>
      <c r="D1450" s="26">
        <f>VLOOKUP(A1450,'Hospitalisation Details'!$A$1:$T$2344,10,0)</f>
        <v>56</v>
      </c>
      <c r="E1450" s="26">
        <f>VLOOKUP(A1450,'Hospitalisation Details'!$A$1:$T$2344,11,0)</f>
        <v>0</v>
      </c>
      <c r="F1450" s="28">
        <f>VLOOKUP(A1450,'Medical Examinations'!$A$1:$L$2336,2,0)</f>
        <v>15.36</v>
      </c>
      <c r="G1450" s="28">
        <f>VLOOKUP(A1450,'Medical Examinations'!$A$1:$L$2336,4,0)</f>
        <v>5.49</v>
      </c>
      <c r="H1450" s="30" t="str">
        <f>VLOOKUP(A1450,'Medical Examinations'!$A$1:$L$2336,3,0)</f>
        <v>Underweight</v>
      </c>
      <c r="I1450" s="30" t="str">
        <f>VLOOKUP(A1450,'Medical Examinations'!$A$1:$L$2336,5,0)</f>
        <v>Normal</v>
      </c>
      <c r="J1450" s="27" t="str">
        <f>VLOOKUP(A1450,'Medical Examinations'!$A$1:$L$2336,6,0)</f>
        <v>yes</v>
      </c>
      <c r="K1450" s="27" t="str">
        <f>VLOOKUP(A1450,'Medical Examinations'!$A$1:$L$2336,7,0)</f>
        <v>No</v>
      </c>
      <c r="L1450" s="27">
        <f>VLOOKUP(A1450,'Medical Examinations'!$A$1:$L$2336,10,0)</f>
        <v>2</v>
      </c>
      <c r="M1450" s="27" t="str">
        <f>VLOOKUP(A1450,'Medical Examinations'!$A$1:$L$2336,12,0)</f>
        <v>No</v>
      </c>
      <c r="N1450" s="27" t="str">
        <f>VLOOKUP(A1450,'Medical Examinations'!$A$1:$L$2336,8,0)</f>
        <v>No</v>
      </c>
      <c r="O1450" s="29">
        <f>VLOOKUP(A1450,'Hospitalisation Details'!$A$1:$T$2344,12,0)</f>
        <v>7302.46</v>
      </c>
      <c r="P1450" s="29" t="str">
        <f>VLOOKUP(A1450,'Hospitalisation Details'!$A$1:$T$2344,15,0)</f>
        <v>tier - 3</v>
      </c>
      <c r="Q1450" s="29" t="str">
        <f>VLOOKUP(A1450,'Hospitalisation Details'!$A$1:$T$2344,18,0)</f>
        <v>tier - 1</v>
      </c>
      <c r="R1450" s="29" t="str">
        <f>VLOOKUP(A1450,'Hospitalisation Details'!$A$1:$T$2344,20,0)</f>
        <v>R1012</v>
      </c>
    </row>
    <row r="1451" spans="1:18">
      <c r="A1451" t="s">
        <v>918</v>
      </c>
      <c r="B1451" s="22" t="str">
        <f>VLOOKUP(A1451,'Customer Names'!A1451:$E$2335,4,0)</f>
        <v>Linden</v>
      </c>
      <c r="C1451" s="25">
        <f>VLOOKUP(A1451,'Hospitalisation Details'!$A$1:$T$2344,9,0)</f>
        <v>31353</v>
      </c>
      <c r="D1451" s="26">
        <f>VLOOKUP(A1451,'Hospitalisation Details'!$A$1:$T$2344,10,0)</f>
        <v>37</v>
      </c>
      <c r="E1451" s="26">
        <f>VLOOKUP(A1451,'Hospitalisation Details'!$A$1:$T$2344,11,0)</f>
        <v>3</v>
      </c>
      <c r="F1451" s="28">
        <f>VLOOKUP(A1451,'Medical Examinations'!$A$1:$L$2336,2,0)</f>
        <v>27.74</v>
      </c>
      <c r="G1451" s="28">
        <f>VLOOKUP(A1451,'Medical Examinations'!$A$1:$L$2336,4,0)</f>
        <v>5.96</v>
      </c>
      <c r="H1451" s="30" t="str">
        <f>VLOOKUP(A1451,'Medical Examinations'!$A$1:$L$2336,3,0)</f>
        <v>Overweight</v>
      </c>
      <c r="I1451" s="30" t="str">
        <f>VLOOKUP(A1451,'Medical Examinations'!$A$1:$L$2336,5,0)</f>
        <v>Pre-diabetes</v>
      </c>
      <c r="J1451" s="27" t="str">
        <f>VLOOKUP(A1451,'Medical Examinations'!$A$1:$L$2336,6,0)</f>
        <v>yes</v>
      </c>
      <c r="K1451" s="27" t="str">
        <f>VLOOKUP(A1451,'Medical Examinations'!$A$1:$L$2336,7,0)</f>
        <v>No</v>
      </c>
      <c r="L1451" s="27">
        <f>VLOOKUP(A1451,'Medical Examinations'!$A$1:$L$2336,10,0)</f>
        <v>0</v>
      </c>
      <c r="M1451" s="27" t="str">
        <f>VLOOKUP(A1451,'Medical Examinations'!$A$1:$L$2336,12,0)</f>
        <v>No</v>
      </c>
      <c r="N1451" s="27" t="str">
        <f>VLOOKUP(A1451,'Medical Examinations'!$A$1:$L$2336,8,0)</f>
        <v>No</v>
      </c>
      <c r="O1451" s="29">
        <f>VLOOKUP(A1451,'Hospitalisation Details'!$A$1:$T$2344,12,0)</f>
        <v>7281.51</v>
      </c>
      <c r="P1451" s="29" t="str">
        <f>VLOOKUP(A1451,'Hospitalisation Details'!$A$1:$T$2344,15,0)</f>
        <v>tier - 2</v>
      </c>
      <c r="Q1451" s="29" t="str">
        <f>VLOOKUP(A1451,'Hospitalisation Details'!$A$1:$T$2344,18,0)</f>
        <v>tier - 1</v>
      </c>
      <c r="R1451" s="29" t="str">
        <f>VLOOKUP(A1451,'Hospitalisation Details'!$A$1:$T$2344,20,0)</f>
        <v>R1012</v>
      </c>
    </row>
    <row r="1452" spans="1:18">
      <c r="A1452" t="s">
        <v>917</v>
      </c>
      <c r="B1452" s="22" t="str">
        <f>VLOOKUP(A1452,'Customer Names'!A1452:$E$2335,4,0)</f>
        <v>Horning</v>
      </c>
      <c r="C1452" s="25">
        <f>VLOOKUP(A1452,'Hospitalisation Details'!$A$1:$T$2344,9,0)</f>
        <v>28112</v>
      </c>
      <c r="D1452" s="26">
        <f>VLOOKUP(A1452,'Hospitalisation Details'!$A$1:$T$2344,10,0)</f>
        <v>46</v>
      </c>
      <c r="E1452" s="26">
        <f>VLOOKUP(A1452,'Hospitalisation Details'!$A$1:$T$2344,11,0)</f>
        <v>2</v>
      </c>
      <c r="F1452" s="28">
        <f>VLOOKUP(A1452,'Medical Examinations'!$A$1:$L$2336,2,0)</f>
        <v>22.44</v>
      </c>
      <c r="G1452" s="28">
        <f>VLOOKUP(A1452,'Medical Examinations'!$A$1:$L$2336,4,0)</f>
        <v>4.62</v>
      </c>
      <c r="H1452" s="30" t="str">
        <f>VLOOKUP(A1452,'Medical Examinations'!$A$1:$L$2336,3,0)</f>
        <v>Normal weight</v>
      </c>
      <c r="I1452" s="30" t="str">
        <f>VLOOKUP(A1452,'Medical Examinations'!$A$1:$L$2336,5,0)</f>
        <v>Normal</v>
      </c>
      <c r="J1452" s="27" t="str">
        <f>VLOOKUP(A1452,'Medical Examinations'!$A$1:$L$2336,6,0)</f>
        <v>yes</v>
      </c>
      <c r="K1452" s="27" t="str">
        <f>VLOOKUP(A1452,'Medical Examinations'!$A$1:$L$2336,7,0)</f>
        <v>No</v>
      </c>
      <c r="L1452" s="27">
        <f>VLOOKUP(A1452,'Medical Examinations'!$A$1:$L$2336,10,0)</f>
        <v>0</v>
      </c>
      <c r="M1452" s="27" t="str">
        <f>VLOOKUP(A1452,'Medical Examinations'!$A$1:$L$2336,12,0)</f>
        <v>No</v>
      </c>
      <c r="N1452" s="27" t="str">
        <f>VLOOKUP(A1452,'Medical Examinations'!$A$1:$L$2336,8,0)</f>
        <v>No</v>
      </c>
      <c r="O1452" s="29">
        <f>VLOOKUP(A1452,'Hospitalisation Details'!$A$1:$T$2344,12,0)</f>
        <v>7273.02</v>
      </c>
      <c r="P1452" s="29" t="str">
        <f>VLOOKUP(A1452,'Hospitalisation Details'!$A$1:$T$2344,15,0)</f>
        <v>tier - 2</v>
      </c>
      <c r="Q1452" s="29" t="str">
        <f>VLOOKUP(A1452,'Hospitalisation Details'!$A$1:$T$2344,18,0)</f>
        <v>tier - 1</v>
      </c>
      <c r="R1452" s="29" t="str">
        <f>VLOOKUP(A1452,'Hospitalisation Details'!$A$1:$T$2344,20,0)</f>
        <v>R1013</v>
      </c>
    </row>
    <row r="1453" spans="1:18">
      <c r="A1453" t="s">
        <v>916</v>
      </c>
      <c r="B1453" s="22" t="str">
        <f>VLOOKUP(A1453,'Customer Names'!A1453:$E$2335,4,0)</f>
        <v>Goode</v>
      </c>
      <c r="C1453" s="25">
        <f>VLOOKUP(A1453,'Hospitalisation Details'!$A$1:$T$2344,9,0)</f>
        <v>29802</v>
      </c>
      <c r="D1453" s="26">
        <f>VLOOKUP(A1453,'Hospitalisation Details'!$A$1:$T$2344,10,0)</f>
        <v>41</v>
      </c>
      <c r="E1453" s="26">
        <f>VLOOKUP(A1453,'Hospitalisation Details'!$A$1:$T$2344,11,0)</f>
        <v>2</v>
      </c>
      <c r="F1453" s="28">
        <f>VLOOKUP(A1453,'Medical Examinations'!$A$1:$L$2336,2,0)</f>
        <v>37.049999999999997</v>
      </c>
      <c r="G1453" s="28">
        <f>VLOOKUP(A1453,'Medical Examinations'!$A$1:$L$2336,4,0)</f>
        <v>9.9600000000000009</v>
      </c>
      <c r="H1453" s="30" t="str">
        <f>VLOOKUP(A1453,'Medical Examinations'!$A$1:$L$2336,3,0)</f>
        <v>Obesity</v>
      </c>
      <c r="I1453" s="30" t="str">
        <f>VLOOKUP(A1453,'Medical Examinations'!$A$1:$L$2336,5,0)</f>
        <v>Diabetes</v>
      </c>
      <c r="J1453" s="27" t="str">
        <f>VLOOKUP(A1453,'Medical Examinations'!$A$1:$L$2336,6,0)</f>
        <v>yes</v>
      </c>
      <c r="K1453" s="27" t="str">
        <f>VLOOKUP(A1453,'Medical Examinations'!$A$1:$L$2336,7,0)</f>
        <v>No</v>
      </c>
      <c r="L1453" s="27">
        <f>VLOOKUP(A1453,'Medical Examinations'!$A$1:$L$2336,10,0)</f>
        <v>0</v>
      </c>
      <c r="M1453" s="27" t="str">
        <f>VLOOKUP(A1453,'Medical Examinations'!$A$1:$L$2336,12,0)</f>
        <v>No</v>
      </c>
      <c r="N1453" s="27" t="str">
        <f>VLOOKUP(A1453,'Medical Examinations'!$A$1:$L$2336,8,0)</f>
        <v>No</v>
      </c>
      <c r="O1453" s="29">
        <f>VLOOKUP(A1453,'Hospitalisation Details'!$A$1:$T$2344,12,0)</f>
        <v>7265.7</v>
      </c>
      <c r="P1453" s="29" t="str">
        <f>VLOOKUP(A1453,'Hospitalisation Details'!$A$1:$T$2344,15,0)</f>
        <v>tier - 3</v>
      </c>
      <c r="Q1453" s="29" t="str">
        <f>VLOOKUP(A1453,'Hospitalisation Details'!$A$1:$T$2344,18,0)</f>
        <v>tier - 3</v>
      </c>
      <c r="R1453" s="29" t="str">
        <f>VLOOKUP(A1453,'Hospitalisation Details'!$A$1:$T$2344,20,0)</f>
        <v>R1012</v>
      </c>
    </row>
    <row r="1454" spans="1:18">
      <c r="A1454" t="s">
        <v>915</v>
      </c>
      <c r="B1454" s="22" t="str">
        <f>VLOOKUP(A1454,'Customer Names'!A1454:$E$2335,4,0)</f>
        <v>Doden</v>
      </c>
      <c r="C1454" s="25">
        <f>VLOOKUP(A1454,'Hospitalisation Details'!$A$1:$T$2344,9,0)</f>
        <v>26962</v>
      </c>
      <c r="D1454" s="26">
        <f>VLOOKUP(A1454,'Hospitalisation Details'!$A$1:$T$2344,10,0)</f>
        <v>49</v>
      </c>
      <c r="E1454" s="26">
        <f>VLOOKUP(A1454,'Hospitalisation Details'!$A$1:$T$2344,11,0)</f>
        <v>0</v>
      </c>
      <c r="F1454" s="28">
        <f>VLOOKUP(A1454,'Medical Examinations'!$A$1:$L$2336,2,0)</f>
        <v>22.95</v>
      </c>
      <c r="G1454" s="28">
        <f>VLOOKUP(A1454,'Medical Examinations'!$A$1:$L$2336,4,0)</f>
        <v>10.53</v>
      </c>
      <c r="H1454" s="30" t="str">
        <f>VLOOKUP(A1454,'Medical Examinations'!$A$1:$L$2336,3,0)</f>
        <v>Normal weight</v>
      </c>
      <c r="I1454" s="30" t="str">
        <f>VLOOKUP(A1454,'Medical Examinations'!$A$1:$L$2336,5,0)</f>
        <v>Diabetes</v>
      </c>
      <c r="J1454" s="27" t="str">
        <f>VLOOKUP(A1454,'Medical Examinations'!$A$1:$L$2336,6,0)</f>
        <v>No</v>
      </c>
      <c r="K1454" s="27" t="str">
        <f>VLOOKUP(A1454,'Medical Examinations'!$A$1:$L$2336,7,0)</f>
        <v>No</v>
      </c>
      <c r="L1454" s="27">
        <f>VLOOKUP(A1454,'Medical Examinations'!$A$1:$L$2336,10,0)</f>
        <v>2</v>
      </c>
      <c r="M1454" s="27" t="str">
        <f>VLOOKUP(A1454,'Medical Examinations'!$A$1:$L$2336,12,0)</f>
        <v>No</v>
      </c>
      <c r="N1454" s="27" t="str">
        <f>VLOOKUP(A1454,'Medical Examinations'!$A$1:$L$2336,8,0)</f>
        <v>No</v>
      </c>
      <c r="O1454" s="29">
        <f>VLOOKUP(A1454,'Hospitalisation Details'!$A$1:$T$2344,12,0)</f>
        <v>7265.58</v>
      </c>
      <c r="P1454" s="29" t="str">
        <f>VLOOKUP(A1454,'Hospitalisation Details'!$A$1:$T$2344,15,0)</f>
        <v>tier - 2</v>
      </c>
      <c r="Q1454" s="29" t="str">
        <f>VLOOKUP(A1454,'Hospitalisation Details'!$A$1:$T$2344,18,0)</f>
        <v>tier - 2</v>
      </c>
      <c r="R1454" s="29" t="str">
        <f>VLOOKUP(A1454,'Hospitalisation Details'!$A$1:$T$2344,20,0)</f>
        <v>R1013</v>
      </c>
    </row>
    <row r="1455" spans="1:18">
      <c r="A1455" t="s">
        <v>914</v>
      </c>
      <c r="B1455" s="22" t="str">
        <f>VLOOKUP(A1455,'Customer Names'!A1455:$E$2335,4,0)</f>
        <v>Groff</v>
      </c>
      <c r="C1455" s="25">
        <f>VLOOKUP(A1455,'Hospitalisation Details'!$A$1:$T$2344,9,0)</f>
        <v>29750</v>
      </c>
      <c r="D1455" s="26">
        <f>VLOOKUP(A1455,'Hospitalisation Details'!$A$1:$T$2344,10,0)</f>
        <v>41</v>
      </c>
      <c r="E1455" s="26">
        <f>VLOOKUP(A1455,'Hospitalisation Details'!$A$1:$T$2344,11,0)</f>
        <v>2</v>
      </c>
      <c r="F1455" s="28">
        <f>VLOOKUP(A1455,'Medical Examinations'!$A$1:$L$2336,2,0)</f>
        <v>34.200000000000003</v>
      </c>
      <c r="G1455" s="28">
        <f>VLOOKUP(A1455,'Medical Examinations'!$A$1:$L$2336,4,0)</f>
        <v>6.69</v>
      </c>
      <c r="H1455" s="30" t="str">
        <f>VLOOKUP(A1455,'Medical Examinations'!$A$1:$L$2336,3,0)</f>
        <v>Obesity</v>
      </c>
      <c r="I1455" s="30" t="str">
        <f>VLOOKUP(A1455,'Medical Examinations'!$A$1:$L$2336,5,0)</f>
        <v>Diabetes</v>
      </c>
      <c r="J1455" s="27" t="str">
        <f>VLOOKUP(A1455,'Medical Examinations'!$A$1:$L$2336,6,0)</f>
        <v>yes</v>
      </c>
      <c r="K1455" s="27" t="str">
        <f>VLOOKUP(A1455,'Medical Examinations'!$A$1:$L$2336,7,0)</f>
        <v>No</v>
      </c>
      <c r="L1455" s="27">
        <f>VLOOKUP(A1455,'Medical Examinations'!$A$1:$L$2336,10,0)</f>
        <v>0</v>
      </c>
      <c r="M1455" s="27" t="str">
        <f>VLOOKUP(A1455,'Medical Examinations'!$A$1:$L$2336,12,0)</f>
        <v>No</v>
      </c>
      <c r="N1455" s="27" t="str">
        <f>VLOOKUP(A1455,'Medical Examinations'!$A$1:$L$2336,8,0)</f>
        <v>No</v>
      </c>
      <c r="O1455" s="29">
        <f>VLOOKUP(A1455,'Hospitalisation Details'!$A$1:$T$2344,12,0)</f>
        <v>7261.74</v>
      </c>
      <c r="P1455" s="29" t="str">
        <f>VLOOKUP(A1455,'Hospitalisation Details'!$A$1:$T$2344,15,0)</f>
        <v>tier - 3</v>
      </c>
      <c r="Q1455" s="29" t="str">
        <f>VLOOKUP(A1455,'Hospitalisation Details'!$A$1:$T$2344,18,0)</f>
        <v>tier - 3</v>
      </c>
      <c r="R1455" s="29" t="str">
        <f>VLOOKUP(A1455,'Hospitalisation Details'!$A$1:$T$2344,20,0)</f>
        <v>R1012</v>
      </c>
    </row>
    <row r="1456" spans="1:18">
      <c r="A1456" t="s">
        <v>913</v>
      </c>
      <c r="B1456" s="22" t="str">
        <f>VLOOKUP(A1456,'Customer Names'!A1456:$E$2335,4,0)</f>
        <v>Kuehler</v>
      </c>
      <c r="C1456" s="25">
        <f>VLOOKUP(A1456,'Hospitalisation Details'!$A$1:$T$2344,9,0)</f>
        <v>29812</v>
      </c>
      <c r="D1456" s="26">
        <f>VLOOKUP(A1456,'Hospitalisation Details'!$A$1:$T$2344,10,0)</f>
        <v>41</v>
      </c>
      <c r="E1456" s="26">
        <f>VLOOKUP(A1456,'Hospitalisation Details'!$A$1:$T$2344,11,0)</f>
        <v>2</v>
      </c>
      <c r="F1456" s="28">
        <f>VLOOKUP(A1456,'Medical Examinations'!$A$1:$L$2336,2,0)</f>
        <v>30.59</v>
      </c>
      <c r="G1456" s="28">
        <f>VLOOKUP(A1456,'Medical Examinations'!$A$1:$L$2336,4,0)</f>
        <v>9.5500000000000007</v>
      </c>
      <c r="H1456" s="30" t="str">
        <f>VLOOKUP(A1456,'Medical Examinations'!$A$1:$L$2336,3,0)</f>
        <v>Obesity</v>
      </c>
      <c r="I1456" s="30" t="str">
        <f>VLOOKUP(A1456,'Medical Examinations'!$A$1:$L$2336,5,0)</f>
        <v>Diabetes</v>
      </c>
      <c r="J1456" s="27" t="str">
        <f>VLOOKUP(A1456,'Medical Examinations'!$A$1:$L$2336,6,0)</f>
        <v>yes</v>
      </c>
      <c r="K1456" s="27" t="str">
        <f>VLOOKUP(A1456,'Medical Examinations'!$A$1:$L$2336,7,0)</f>
        <v>No</v>
      </c>
      <c r="L1456" s="27">
        <f>VLOOKUP(A1456,'Medical Examinations'!$A$1:$L$2336,10,0)</f>
        <v>0</v>
      </c>
      <c r="M1456" s="27" t="str">
        <f>VLOOKUP(A1456,'Medical Examinations'!$A$1:$L$2336,12,0)</f>
        <v>No</v>
      </c>
      <c r="N1456" s="27" t="str">
        <f>VLOOKUP(A1456,'Medical Examinations'!$A$1:$L$2336,8,0)</f>
        <v>No</v>
      </c>
      <c r="O1456" s="29">
        <f>VLOOKUP(A1456,'Hospitalisation Details'!$A$1:$T$2344,12,0)</f>
        <v>7256.72</v>
      </c>
      <c r="P1456" s="29" t="str">
        <f>VLOOKUP(A1456,'Hospitalisation Details'!$A$1:$T$2344,15,0)</f>
        <v>tier - 3</v>
      </c>
      <c r="Q1456" s="29" t="str">
        <f>VLOOKUP(A1456,'Hospitalisation Details'!$A$1:$T$2344,18,0)</f>
        <v>tier - 2</v>
      </c>
      <c r="R1456" s="29" t="str">
        <f>VLOOKUP(A1456,'Hospitalisation Details'!$A$1:$T$2344,20,0)</f>
        <v>R1012</v>
      </c>
    </row>
    <row r="1457" spans="1:18">
      <c r="A1457" t="s">
        <v>912</v>
      </c>
      <c r="B1457" s="22" t="str">
        <f>VLOOKUP(A1457,'Customer Names'!A1457:$E$2335,4,0)</f>
        <v>Daniels</v>
      </c>
      <c r="C1457" s="25">
        <f>VLOOKUP(A1457,'Hospitalisation Details'!$A$1:$T$2344,9,0)</f>
        <v>30156</v>
      </c>
      <c r="D1457" s="26">
        <f>VLOOKUP(A1457,'Hospitalisation Details'!$A$1:$T$2344,10,0)</f>
        <v>40</v>
      </c>
      <c r="E1457" s="26">
        <f>VLOOKUP(A1457,'Hospitalisation Details'!$A$1:$T$2344,11,0)</f>
        <v>3</v>
      </c>
      <c r="F1457" s="28">
        <f>VLOOKUP(A1457,'Medical Examinations'!$A$1:$L$2336,2,0)</f>
        <v>25.51</v>
      </c>
      <c r="G1457" s="28">
        <f>VLOOKUP(A1457,'Medical Examinations'!$A$1:$L$2336,4,0)</f>
        <v>6.05</v>
      </c>
      <c r="H1457" s="30" t="str">
        <f>VLOOKUP(A1457,'Medical Examinations'!$A$1:$L$2336,3,0)</f>
        <v>Overweight</v>
      </c>
      <c r="I1457" s="30" t="str">
        <f>VLOOKUP(A1457,'Medical Examinations'!$A$1:$L$2336,5,0)</f>
        <v>Pre-diabetes</v>
      </c>
      <c r="J1457" s="27" t="str">
        <f>VLOOKUP(A1457,'Medical Examinations'!$A$1:$L$2336,6,0)</f>
        <v>No</v>
      </c>
      <c r="K1457" s="27" t="str">
        <f>VLOOKUP(A1457,'Medical Examinations'!$A$1:$L$2336,7,0)</f>
        <v>No</v>
      </c>
      <c r="L1457" s="27">
        <f>VLOOKUP(A1457,'Medical Examinations'!$A$1:$L$2336,10,0)</f>
        <v>0</v>
      </c>
      <c r="M1457" s="27" t="str">
        <f>VLOOKUP(A1457,'Medical Examinations'!$A$1:$L$2336,12,0)</f>
        <v>No</v>
      </c>
      <c r="N1457" s="27" t="str">
        <f>VLOOKUP(A1457,'Medical Examinations'!$A$1:$L$2336,8,0)</f>
        <v>No</v>
      </c>
      <c r="O1457" s="29">
        <f>VLOOKUP(A1457,'Hospitalisation Details'!$A$1:$T$2344,12,0)</f>
        <v>7248.71</v>
      </c>
      <c r="P1457" s="29" t="str">
        <f>VLOOKUP(A1457,'Hospitalisation Details'!$A$1:$T$2344,15,0)</f>
        <v>tier - 2</v>
      </c>
      <c r="Q1457" s="29" t="str">
        <f>VLOOKUP(A1457,'Hospitalisation Details'!$A$1:$T$2344,18,0)</f>
        <v>tier - 1</v>
      </c>
      <c r="R1457" s="29" t="str">
        <f>VLOOKUP(A1457,'Hospitalisation Details'!$A$1:$T$2344,20,0)</f>
        <v>R1013</v>
      </c>
    </row>
    <row r="1458" spans="1:18">
      <c r="A1458" t="s">
        <v>911</v>
      </c>
      <c r="B1458" s="22" t="str">
        <f>VLOOKUP(A1458,'Customer Names'!A1458:$E$2335,4,0)</f>
        <v>Gibby</v>
      </c>
      <c r="C1458" s="25">
        <f>VLOOKUP(A1458,'Hospitalisation Details'!$A$1:$T$2344,9,0)</f>
        <v>31657</v>
      </c>
      <c r="D1458" s="26">
        <f>VLOOKUP(A1458,'Hospitalisation Details'!$A$1:$T$2344,10,0)</f>
        <v>36</v>
      </c>
      <c r="E1458" s="26">
        <f>VLOOKUP(A1458,'Hospitalisation Details'!$A$1:$T$2344,11,0)</f>
        <v>4</v>
      </c>
      <c r="F1458" s="28">
        <f>VLOOKUP(A1458,'Medical Examinations'!$A$1:$L$2336,2,0)</f>
        <v>29.04</v>
      </c>
      <c r="G1458" s="28">
        <f>VLOOKUP(A1458,'Medical Examinations'!$A$1:$L$2336,4,0)</f>
        <v>10.56</v>
      </c>
      <c r="H1458" s="30" t="str">
        <f>VLOOKUP(A1458,'Medical Examinations'!$A$1:$L$2336,3,0)</f>
        <v>Overweight</v>
      </c>
      <c r="I1458" s="30" t="str">
        <f>VLOOKUP(A1458,'Medical Examinations'!$A$1:$L$2336,5,0)</f>
        <v>Diabetes</v>
      </c>
      <c r="J1458" s="27" t="str">
        <f>VLOOKUP(A1458,'Medical Examinations'!$A$1:$L$2336,6,0)</f>
        <v>yes</v>
      </c>
      <c r="K1458" s="27" t="str">
        <f>VLOOKUP(A1458,'Medical Examinations'!$A$1:$L$2336,7,0)</f>
        <v>No</v>
      </c>
      <c r="L1458" s="27">
        <f>VLOOKUP(A1458,'Medical Examinations'!$A$1:$L$2336,10,0)</f>
        <v>1</v>
      </c>
      <c r="M1458" s="27" t="str">
        <f>VLOOKUP(A1458,'Medical Examinations'!$A$1:$L$2336,12,0)</f>
        <v>No</v>
      </c>
      <c r="N1458" s="27" t="str">
        <f>VLOOKUP(A1458,'Medical Examinations'!$A$1:$L$2336,8,0)</f>
        <v>No</v>
      </c>
      <c r="O1458" s="29">
        <f>VLOOKUP(A1458,'Hospitalisation Details'!$A$1:$T$2344,12,0)</f>
        <v>7243.81</v>
      </c>
      <c r="P1458" s="29" t="str">
        <f>VLOOKUP(A1458,'Hospitalisation Details'!$A$1:$T$2344,15,0)</f>
        <v>tier - 2</v>
      </c>
      <c r="Q1458" s="29" t="str">
        <f>VLOOKUP(A1458,'Hospitalisation Details'!$A$1:$T$2344,18,0)</f>
        <v>tier - 3</v>
      </c>
      <c r="R1458" s="29" t="str">
        <f>VLOOKUP(A1458,'Hospitalisation Details'!$A$1:$T$2344,20,0)</f>
        <v>R1013</v>
      </c>
    </row>
    <row r="1459" spans="1:18">
      <c r="A1459" t="s">
        <v>910</v>
      </c>
      <c r="B1459" s="22" t="str">
        <f>VLOOKUP(A1459,'Customer Names'!A1459:$E$2335,4,0)</f>
        <v>Busa</v>
      </c>
      <c r="C1459" s="25">
        <f>VLOOKUP(A1459,'Hospitalisation Details'!$A$1:$T$2344,9,0)</f>
        <v>31606</v>
      </c>
      <c r="D1459" s="26">
        <f>VLOOKUP(A1459,'Hospitalisation Details'!$A$1:$T$2344,10,0)</f>
        <v>36</v>
      </c>
      <c r="E1459" s="26">
        <f>VLOOKUP(A1459,'Hospitalisation Details'!$A$1:$T$2344,11,0)</f>
        <v>3</v>
      </c>
      <c r="F1459" s="28">
        <f>VLOOKUP(A1459,'Medical Examinations'!$A$1:$L$2336,2,0)</f>
        <v>22.135000000000002</v>
      </c>
      <c r="G1459" s="28">
        <f>VLOOKUP(A1459,'Medical Examinations'!$A$1:$L$2336,4,0)</f>
        <v>10.81</v>
      </c>
      <c r="H1459" s="30" t="str">
        <f>VLOOKUP(A1459,'Medical Examinations'!$A$1:$L$2336,3,0)</f>
        <v>Normal weight</v>
      </c>
      <c r="I1459" s="30" t="str">
        <f>VLOOKUP(A1459,'Medical Examinations'!$A$1:$L$2336,5,0)</f>
        <v>Diabetes</v>
      </c>
      <c r="J1459" s="27" t="str">
        <f>VLOOKUP(A1459,'Medical Examinations'!$A$1:$L$2336,6,0)</f>
        <v>yes</v>
      </c>
      <c r="K1459" s="27" t="str">
        <f>VLOOKUP(A1459,'Medical Examinations'!$A$1:$L$2336,7,0)</f>
        <v>No</v>
      </c>
      <c r="L1459" s="27">
        <f>VLOOKUP(A1459,'Medical Examinations'!$A$1:$L$2336,10,0)</f>
        <v>1</v>
      </c>
      <c r="M1459" s="27" t="str">
        <f>VLOOKUP(A1459,'Medical Examinations'!$A$1:$L$2336,12,0)</f>
        <v>No</v>
      </c>
      <c r="N1459" s="27" t="str">
        <f>VLOOKUP(A1459,'Medical Examinations'!$A$1:$L$2336,8,0)</f>
        <v>No</v>
      </c>
      <c r="O1459" s="29">
        <f>VLOOKUP(A1459,'Hospitalisation Details'!$A$1:$T$2344,12,0)</f>
        <v>7228.22</v>
      </c>
      <c r="P1459" s="29" t="str">
        <f>VLOOKUP(A1459,'Hospitalisation Details'!$A$1:$T$2344,15,0)</f>
        <v>tier - 2</v>
      </c>
      <c r="Q1459" s="29" t="str">
        <f>VLOOKUP(A1459,'Hospitalisation Details'!$A$1:$T$2344,18,0)</f>
        <v>tier - 1</v>
      </c>
      <c r="R1459" s="29" t="str">
        <f>VLOOKUP(A1459,'Hospitalisation Details'!$A$1:$T$2344,20,0)</f>
        <v>R1024</v>
      </c>
    </row>
    <row r="1460" spans="1:18">
      <c r="A1460" t="s">
        <v>909</v>
      </c>
      <c r="B1460" s="22" t="str">
        <f>VLOOKUP(A1460,'Customer Names'!A1460:$E$2335,4,0)</f>
        <v>Moyo</v>
      </c>
      <c r="C1460" s="25">
        <f>VLOOKUP(A1460,'Hospitalisation Details'!$A$1:$T$2344,9,0)</f>
        <v>28383</v>
      </c>
      <c r="D1460" s="26">
        <f>VLOOKUP(A1460,'Hospitalisation Details'!$A$1:$T$2344,10,0)</f>
        <v>45</v>
      </c>
      <c r="E1460" s="26">
        <f>VLOOKUP(A1460,'Hospitalisation Details'!$A$1:$T$2344,11,0)</f>
        <v>0</v>
      </c>
      <c r="F1460" s="28">
        <f>VLOOKUP(A1460,'Medical Examinations'!$A$1:$L$2336,2,0)</f>
        <v>21.375</v>
      </c>
      <c r="G1460" s="28">
        <f>VLOOKUP(A1460,'Medical Examinations'!$A$1:$L$2336,4,0)</f>
        <v>4.32</v>
      </c>
      <c r="H1460" s="30" t="str">
        <f>VLOOKUP(A1460,'Medical Examinations'!$A$1:$L$2336,3,0)</f>
        <v>Normal weight</v>
      </c>
      <c r="I1460" s="30" t="str">
        <f>VLOOKUP(A1460,'Medical Examinations'!$A$1:$L$2336,5,0)</f>
        <v>Normal</v>
      </c>
      <c r="J1460" s="27" t="str">
        <f>VLOOKUP(A1460,'Medical Examinations'!$A$1:$L$2336,6,0)</f>
        <v>No</v>
      </c>
      <c r="K1460" s="27" t="str">
        <f>VLOOKUP(A1460,'Medical Examinations'!$A$1:$L$2336,7,0)</f>
        <v>No</v>
      </c>
      <c r="L1460" s="27">
        <f>VLOOKUP(A1460,'Medical Examinations'!$A$1:$L$2336,10,0)</f>
        <v>0</v>
      </c>
      <c r="M1460" s="27" t="str">
        <f>VLOOKUP(A1460,'Medical Examinations'!$A$1:$L$2336,12,0)</f>
        <v>No</v>
      </c>
      <c r="N1460" s="27" t="str">
        <f>VLOOKUP(A1460,'Medical Examinations'!$A$1:$L$2336,8,0)</f>
        <v>No</v>
      </c>
      <c r="O1460" s="29">
        <f>VLOOKUP(A1460,'Hospitalisation Details'!$A$1:$T$2344,12,0)</f>
        <v>7222.79</v>
      </c>
      <c r="P1460" s="29" t="str">
        <f>VLOOKUP(A1460,'Hospitalisation Details'!$A$1:$T$2344,15,0)</f>
        <v>tier - 3</v>
      </c>
      <c r="Q1460" s="29" t="str">
        <f>VLOOKUP(A1460,'Hospitalisation Details'!$A$1:$T$2344,18,0)</f>
        <v>tier - 3</v>
      </c>
      <c r="R1460" s="29" t="str">
        <f>VLOOKUP(A1460,'Hospitalisation Details'!$A$1:$T$2344,20,0)</f>
        <v>R1012</v>
      </c>
    </row>
    <row r="1461" spans="1:18">
      <c r="A1461" t="s">
        <v>908</v>
      </c>
      <c r="B1461" s="22" t="str">
        <f>VLOOKUP(A1461,'Customer Names'!A1461:$E$2335,4,0)</f>
        <v>Horn</v>
      </c>
      <c r="C1461" s="25">
        <f>VLOOKUP(A1461,'Hospitalisation Details'!$A$1:$T$2344,9,0)</f>
        <v>33417</v>
      </c>
      <c r="D1461" s="26">
        <f>VLOOKUP(A1461,'Hospitalisation Details'!$A$1:$T$2344,10,0)</f>
        <v>31</v>
      </c>
      <c r="E1461" s="26">
        <f>VLOOKUP(A1461,'Hospitalisation Details'!$A$1:$T$2344,11,0)</f>
        <v>3</v>
      </c>
      <c r="F1461" s="28">
        <f>VLOOKUP(A1461,'Medical Examinations'!$A$1:$L$2336,2,0)</f>
        <v>29.19</v>
      </c>
      <c r="G1461" s="28">
        <f>VLOOKUP(A1461,'Medical Examinations'!$A$1:$L$2336,4,0)</f>
        <v>4.37</v>
      </c>
      <c r="H1461" s="30" t="str">
        <f>VLOOKUP(A1461,'Medical Examinations'!$A$1:$L$2336,3,0)</f>
        <v>Overweight</v>
      </c>
      <c r="I1461" s="30" t="str">
        <f>VLOOKUP(A1461,'Medical Examinations'!$A$1:$L$2336,5,0)</f>
        <v>Normal</v>
      </c>
      <c r="J1461" s="27" t="str">
        <f>VLOOKUP(A1461,'Medical Examinations'!$A$1:$L$2336,6,0)</f>
        <v>No</v>
      </c>
      <c r="K1461" s="27" t="str">
        <f>VLOOKUP(A1461,'Medical Examinations'!$A$1:$L$2336,7,0)</f>
        <v>No</v>
      </c>
      <c r="L1461" s="27">
        <f>VLOOKUP(A1461,'Medical Examinations'!$A$1:$L$2336,10,0)</f>
        <v>0</v>
      </c>
      <c r="M1461" s="27" t="str">
        <f>VLOOKUP(A1461,'Medical Examinations'!$A$1:$L$2336,12,0)</f>
        <v>No</v>
      </c>
      <c r="N1461" s="27" t="str">
        <f>VLOOKUP(A1461,'Medical Examinations'!$A$1:$L$2336,8,0)</f>
        <v>No</v>
      </c>
      <c r="O1461" s="29">
        <f>VLOOKUP(A1461,'Hospitalisation Details'!$A$1:$T$2344,12,0)</f>
        <v>7220.25</v>
      </c>
      <c r="P1461" s="29" t="str">
        <f>VLOOKUP(A1461,'Hospitalisation Details'!$A$1:$T$2344,15,0)</f>
        <v>tier - 2</v>
      </c>
      <c r="Q1461" s="29" t="str">
        <f>VLOOKUP(A1461,'Hospitalisation Details'!$A$1:$T$2344,18,0)</f>
        <v>tier - 2</v>
      </c>
      <c r="R1461" s="29" t="str">
        <f>VLOOKUP(A1461,'Hospitalisation Details'!$A$1:$T$2344,20,0)</f>
        <v>R1021</v>
      </c>
    </row>
    <row r="1462" spans="1:18">
      <c r="A1462" t="s">
        <v>907</v>
      </c>
      <c r="B1462" s="22" t="str">
        <f>VLOOKUP(A1462,'Customer Names'!A1462:$E$2335,4,0)</f>
        <v>Bien</v>
      </c>
      <c r="C1462" s="25">
        <f>VLOOKUP(A1462,'Hospitalisation Details'!$A$1:$T$2344,9,0)</f>
        <v>30641</v>
      </c>
      <c r="D1462" s="26">
        <f>VLOOKUP(A1462,'Hospitalisation Details'!$A$1:$T$2344,10,0)</f>
        <v>39</v>
      </c>
      <c r="E1462" s="26">
        <f>VLOOKUP(A1462,'Hospitalisation Details'!$A$1:$T$2344,11,0)</f>
        <v>2</v>
      </c>
      <c r="F1462" s="28">
        <f>VLOOKUP(A1462,'Medical Examinations'!$A$1:$L$2336,2,0)</f>
        <v>31.92</v>
      </c>
      <c r="G1462" s="28">
        <f>VLOOKUP(A1462,'Medical Examinations'!$A$1:$L$2336,4,0)</f>
        <v>4.8099999999999996</v>
      </c>
      <c r="H1462" s="30" t="str">
        <f>VLOOKUP(A1462,'Medical Examinations'!$A$1:$L$2336,3,0)</f>
        <v>Obesity</v>
      </c>
      <c r="I1462" s="30" t="str">
        <f>VLOOKUP(A1462,'Medical Examinations'!$A$1:$L$2336,5,0)</f>
        <v>Normal</v>
      </c>
      <c r="J1462" s="27" t="str">
        <f>VLOOKUP(A1462,'Medical Examinations'!$A$1:$L$2336,6,0)</f>
        <v>yes</v>
      </c>
      <c r="K1462" s="27" t="str">
        <f>VLOOKUP(A1462,'Medical Examinations'!$A$1:$L$2336,7,0)</f>
        <v>No</v>
      </c>
      <c r="L1462" s="27">
        <f>VLOOKUP(A1462,'Medical Examinations'!$A$1:$L$2336,10,0)</f>
        <v>1</v>
      </c>
      <c r="M1462" s="27" t="str">
        <f>VLOOKUP(A1462,'Medical Examinations'!$A$1:$L$2336,12,0)</f>
        <v>No</v>
      </c>
      <c r="N1462" s="27" t="str">
        <f>VLOOKUP(A1462,'Medical Examinations'!$A$1:$L$2336,8,0)</f>
        <v>Yes</v>
      </c>
      <c r="O1462" s="29">
        <f>VLOOKUP(A1462,'Hospitalisation Details'!$A$1:$T$2344,12,0)</f>
        <v>7209.49</v>
      </c>
      <c r="P1462" s="29" t="str">
        <f>VLOOKUP(A1462,'Hospitalisation Details'!$A$1:$T$2344,15,0)</f>
        <v>tier - 2</v>
      </c>
      <c r="Q1462" s="29" t="str">
        <f>VLOOKUP(A1462,'Hospitalisation Details'!$A$1:$T$2344,18,0)</f>
        <v>tier - 3</v>
      </c>
      <c r="R1462" s="29" t="str">
        <f>VLOOKUP(A1462,'Hospitalisation Details'!$A$1:$T$2344,20,0)</f>
        <v>R1012</v>
      </c>
    </row>
    <row r="1463" spans="1:18">
      <c r="A1463" t="s">
        <v>906</v>
      </c>
      <c r="B1463" s="22" t="str">
        <f>VLOOKUP(A1463,'Customer Names'!A1463:$E$2335,4,0)</f>
        <v>O'Connor</v>
      </c>
      <c r="C1463" s="25">
        <f>VLOOKUP(A1463,'Hospitalisation Details'!$A$1:$T$2344,9,0)</f>
        <v>30539</v>
      </c>
      <c r="D1463" s="26">
        <f>VLOOKUP(A1463,'Hospitalisation Details'!$A$1:$T$2344,10,0)</f>
        <v>39</v>
      </c>
      <c r="E1463" s="26">
        <f>VLOOKUP(A1463,'Hospitalisation Details'!$A$1:$T$2344,11,0)</f>
        <v>2</v>
      </c>
      <c r="F1463" s="28">
        <f>VLOOKUP(A1463,'Medical Examinations'!$A$1:$L$2336,2,0)</f>
        <v>26.315000000000001</v>
      </c>
      <c r="G1463" s="28">
        <f>VLOOKUP(A1463,'Medical Examinations'!$A$1:$L$2336,4,0)</f>
        <v>4.5599999999999996</v>
      </c>
      <c r="H1463" s="30" t="str">
        <f>VLOOKUP(A1463,'Medical Examinations'!$A$1:$L$2336,3,0)</f>
        <v>Overweight</v>
      </c>
      <c r="I1463" s="30" t="str">
        <f>VLOOKUP(A1463,'Medical Examinations'!$A$1:$L$2336,5,0)</f>
        <v>Normal</v>
      </c>
      <c r="J1463" s="27" t="str">
        <f>VLOOKUP(A1463,'Medical Examinations'!$A$1:$L$2336,6,0)</f>
        <v>yes</v>
      </c>
      <c r="K1463" s="27" t="str">
        <f>VLOOKUP(A1463,'Medical Examinations'!$A$1:$L$2336,7,0)</f>
        <v>No</v>
      </c>
      <c r="L1463" s="27">
        <f>VLOOKUP(A1463,'Medical Examinations'!$A$1:$L$2336,10,0)</f>
        <v>1</v>
      </c>
      <c r="M1463" s="27" t="str">
        <f>VLOOKUP(A1463,'Medical Examinations'!$A$1:$L$2336,12,0)</f>
        <v>No</v>
      </c>
      <c r="N1463" s="27" t="str">
        <f>VLOOKUP(A1463,'Medical Examinations'!$A$1:$L$2336,8,0)</f>
        <v>Yes</v>
      </c>
      <c r="O1463" s="29">
        <f>VLOOKUP(A1463,'Hospitalisation Details'!$A$1:$T$2344,12,0)</f>
        <v>7201.7</v>
      </c>
      <c r="P1463" s="29" t="str">
        <f>VLOOKUP(A1463,'Hospitalisation Details'!$A$1:$T$2344,15,0)</f>
        <v>tier - 2</v>
      </c>
      <c r="Q1463" s="29" t="str">
        <f>VLOOKUP(A1463,'Hospitalisation Details'!$A$1:$T$2344,18,0)</f>
        <v>tier - 3</v>
      </c>
      <c r="R1463" s="29" t="str">
        <f>VLOOKUP(A1463,'Hospitalisation Details'!$A$1:$T$2344,20,0)</f>
        <v>R1012</v>
      </c>
    </row>
    <row r="1464" spans="1:18">
      <c r="A1464" t="s">
        <v>905</v>
      </c>
      <c r="B1464" s="22" t="str">
        <f>VLOOKUP(A1464,'Customer Names'!A1464:$E$2335,4,0)</f>
        <v>Ash</v>
      </c>
      <c r="C1464" s="25">
        <f>VLOOKUP(A1464,'Hospitalisation Details'!$A$1:$T$2344,9,0)</f>
        <v>30208</v>
      </c>
      <c r="D1464" s="26">
        <f>VLOOKUP(A1464,'Hospitalisation Details'!$A$1:$T$2344,10,0)</f>
        <v>40</v>
      </c>
      <c r="E1464" s="26">
        <f>VLOOKUP(A1464,'Hospitalisation Details'!$A$1:$T$2344,11,0)</f>
        <v>3</v>
      </c>
      <c r="F1464" s="28">
        <f>VLOOKUP(A1464,'Medical Examinations'!$A$1:$L$2336,2,0)</f>
        <v>35.299999999999997</v>
      </c>
      <c r="G1464" s="28">
        <f>VLOOKUP(A1464,'Medical Examinations'!$A$1:$L$2336,4,0)</f>
        <v>4.3899999999999997</v>
      </c>
      <c r="H1464" s="30" t="str">
        <f>VLOOKUP(A1464,'Medical Examinations'!$A$1:$L$2336,3,0)</f>
        <v>Obesity</v>
      </c>
      <c r="I1464" s="30" t="str">
        <f>VLOOKUP(A1464,'Medical Examinations'!$A$1:$L$2336,5,0)</f>
        <v>Normal</v>
      </c>
      <c r="J1464" s="27" t="str">
        <f>VLOOKUP(A1464,'Medical Examinations'!$A$1:$L$2336,6,0)</f>
        <v>No</v>
      </c>
      <c r="K1464" s="27" t="str">
        <f>VLOOKUP(A1464,'Medical Examinations'!$A$1:$L$2336,7,0)</f>
        <v>No</v>
      </c>
      <c r="L1464" s="27">
        <f>VLOOKUP(A1464,'Medical Examinations'!$A$1:$L$2336,10,0)</f>
        <v>0</v>
      </c>
      <c r="M1464" s="27" t="str">
        <f>VLOOKUP(A1464,'Medical Examinations'!$A$1:$L$2336,12,0)</f>
        <v>No</v>
      </c>
      <c r="N1464" s="27" t="str">
        <f>VLOOKUP(A1464,'Medical Examinations'!$A$1:$L$2336,8,0)</f>
        <v>No</v>
      </c>
      <c r="O1464" s="29">
        <f>VLOOKUP(A1464,'Hospitalisation Details'!$A$1:$T$2344,12,0)</f>
        <v>7196.87</v>
      </c>
      <c r="P1464" s="29" t="str">
        <f>VLOOKUP(A1464,'Hospitalisation Details'!$A$1:$T$2344,15,0)</f>
        <v>tier - 3</v>
      </c>
      <c r="Q1464" s="29" t="str">
        <f>VLOOKUP(A1464,'Hospitalisation Details'!$A$1:$T$2344,18,0)</f>
        <v>tier - 2</v>
      </c>
      <c r="R1464" s="29" t="str">
        <f>VLOOKUP(A1464,'Hospitalisation Details'!$A$1:$T$2344,20,0)</f>
        <v>R1011</v>
      </c>
    </row>
    <row r="1465" spans="1:18">
      <c r="A1465" t="s">
        <v>904</v>
      </c>
      <c r="B1465" s="22" t="str">
        <f>VLOOKUP(A1465,'Customer Names'!A1465:$E$2335,4,0)</f>
        <v>Do Prado</v>
      </c>
      <c r="C1465" s="25">
        <f>VLOOKUP(A1465,'Hospitalisation Details'!$A$1:$T$2344,9,0)</f>
        <v>25076</v>
      </c>
      <c r="D1465" s="26">
        <f>VLOOKUP(A1465,'Hospitalisation Details'!$A$1:$T$2344,10,0)</f>
        <v>54</v>
      </c>
      <c r="E1465" s="26">
        <f>VLOOKUP(A1465,'Hospitalisation Details'!$A$1:$T$2344,11,0)</f>
        <v>0</v>
      </c>
      <c r="F1465" s="28">
        <f>VLOOKUP(A1465,'Medical Examinations'!$A$1:$L$2336,2,0)</f>
        <v>18.91</v>
      </c>
      <c r="G1465" s="28">
        <f>VLOOKUP(A1465,'Medical Examinations'!$A$1:$L$2336,4,0)</f>
        <v>11.44</v>
      </c>
      <c r="H1465" s="30" t="str">
        <f>VLOOKUP(A1465,'Medical Examinations'!$A$1:$L$2336,3,0)</f>
        <v>Normal weight</v>
      </c>
      <c r="I1465" s="30" t="str">
        <f>VLOOKUP(A1465,'Medical Examinations'!$A$1:$L$2336,5,0)</f>
        <v>Diabetes</v>
      </c>
      <c r="J1465" s="27" t="str">
        <f>VLOOKUP(A1465,'Medical Examinations'!$A$1:$L$2336,6,0)</f>
        <v>No</v>
      </c>
      <c r="K1465" s="27" t="str">
        <f>VLOOKUP(A1465,'Medical Examinations'!$A$1:$L$2336,7,0)</f>
        <v>No</v>
      </c>
      <c r="L1465" s="27">
        <f>VLOOKUP(A1465,'Medical Examinations'!$A$1:$L$2336,10,0)</f>
        <v>0</v>
      </c>
      <c r="M1465" s="27" t="str">
        <f>VLOOKUP(A1465,'Medical Examinations'!$A$1:$L$2336,12,0)</f>
        <v>No</v>
      </c>
      <c r="N1465" s="27" t="str">
        <f>VLOOKUP(A1465,'Medical Examinations'!$A$1:$L$2336,8,0)</f>
        <v>No</v>
      </c>
      <c r="O1465" s="29">
        <f>VLOOKUP(A1465,'Hospitalisation Details'!$A$1:$T$2344,12,0)</f>
        <v>7179.52</v>
      </c>
      <c r="P1465" s="29" t="str">
        <f>VLOOKUP(A1465,'Hospitalisation Details'!$A$1:$T$2344,15,0)</f>
        <v>tier - 3</v>
      </c>
      <c r="Q1465" s="29" t="str">
        <f>VLOOKUP(A1465,'Hospitalisation Details'!$A$1:$T$2344,18,0)</f>
        <v>tier - 3</v>
      </c>
      <c r="R1465" s="29" t="str">
        <f>VLOOKUP(A1465,'Hospitalisation Details'!$A$1:$T$2344,20,0)</f>
        <v>R1013</v>
      </c>
    </row>
    <row r="1466" spans="1:18">
      <c r="A1466" t="s">
        <v>903</v>
      </c>
      <c r="B1466" s="22" t="str">
        <f>VLOOKUP(A1466,'Customer Names'!A1466:$E$2335,4,0)</f>
        <v>Phillips</v>
      </c>
      <c r="C1466" s="25">
        <f>VLOOKUP(A1466,'Hospitalisation Details'!$A$1:$T$2344,9,0)</f>
        <v>27594</v>
      </c>
      <c r="D1466" s="26">
        <f>VLOOKUP(A1466,'Hospitalisation Details'!$A$1:$T$2344,10,0)</f>
        <v>47</v>
      </c>
      <c r="E1466" s="26">
        <f>VLOOKUP(A1466,'Hospitalisation Details'!$A$1:$T$2344,11,0)</f>
        <v>1</v>
      </c>
      <c r="F1466" s="28">
        <f>VLOOKUP(A1466,'Medical Examinations'!$A$1:$L$2336,2,0)</f>
        <v>22.41</v>
      </c>
      <c r="G1466" s="28">
        <f>VLOOKUP(A1466,'Medical Examinations'!$A$1:$L$2336,4,0)</f>
        <v>11.37</v>
      </c>
      <c r="H1466" s="30" t="str">
        <f>VLOOKUP(A1466,'Medical Examinations'!$A$1:$L$2336,3,0)</f>
        <v>Normal weight</v>
      </c>
      <c r="I1466" s="30" t="str">
        <f>VLOOKUP(A1466,'Medical Examinations'!$A$1:$L$2336,5,0)</f>
        <v>Diabetes</v>
      </c>
      <c r="J1466" s="27" t="str">
        <f>VLOOKUP(A1466,'Medical Examinations'!$A$1:$L$2336,6,0)</f>
        <v>yes</v>
      </c>
      <c r="K1466" s="27" t="str">
        <f>VLOOKUP(A1466,'Medical Examinations'!$A$1:$L$2336,7,0)</f>
        <v>No</v>
      </c>
      <c r="L1466" s="27">
        <f>VLOOKUP(A1466,'Medical Examinations'!$A$1:$L$2336,10,0)</f>
        <v>1</v>
      </c>
      <c r="M1466" s="27" t="str">
        <f>VLOOKUP(A1466,'Medical Examinations'!$A$1:$L$2336,12,0)</f>
        <v>No</v>
      </c>
      <c r="N1466" s="27" t="str">
        <f>VLOOKUP(A1466,'Medical Examinations'!$A$1:$L$2336,8,0)</f>
        <v>No</v>
      </c>
      <c r="O1466" s="29">
        <f>VLOOKUP(A1466,'Hospitalisation Details'!$A$1:$T$2344,12,0)</f>
        <v>7175.51</v>
      </c>
      <c r="P1466" s="29" t="str">
        <f>VLOOKUP(A1466,'Hospitalisation Details'!$A$1:$T$2344,15,0)</f>
        <v>tier - 2</v>
      </c>
      <c r="Q1466" s="29" t="str">
        <f>VLOOKUP(A1466,'Hospitalisation Details'!$A$1:$T$2344,18,0)</f>
        <v>tier - 3</v>
      </c>
      <c r="R1466" s="29" t="str">
        <f>VLOOKUP(A1466,'Hospitalisation Details'!$A$1:$T$2344,20,0)</f>
        <v>R1013</v>
      </c>
    </row>
    <row r="1467" spans="1:18">
      <c r="A1467" t="s">
        <v>902</v>
      </c>
      <c r="B1467" s="22" t="str">
        <f>VLOOKUP(A1467,'Customer Names'!A1467:$E$2335,4,0)</f>
        <v>Kelly</v>
      </c>
      <c r="C1467" s="25">
        <f>VLOOKUP(A1467,'Hospitalisation Details'!$A$1:$T$2344,9,0)</f>
        <v>30179</v>
      </c>
      <c r="D1467" s="26">
        <f>VLOOKUP(A1467,'Hospitalisation Details'!$A$1:$T$2344,10,0)</f>
        <v>40</v>
      </c>
      <c r="E1467" s="26">
        <f>VLOOKUP(A1467,'Hospitalisation Details'!$A$1:$T$2344,11,0)</f>
        <v>2</v>
      </c>
      <c r="F1467" s="28">
        <f>VLOOKUP(A1467,'Medical Examinations'!$A$1:$L$2336,2,0)</f>
        <v>22.704999999999998</v>
      </c>
      <c r="G1467" s="28">
        <f>VLOOKUP(A1467,'Medical Examinations'!$A$1:$L$2336,4,0)</f>
        <v>6.14</v>
      </c>
      <c r="H1467" s="30" t="str">
        <f>VLOOKUP(A1467,'Medical Examinations'!$A$1:$L$2336,3,0)</f>
        <v>Normal weight</v>
      </c>
      <c r="I1467" s="30" t="str">
        <f>VLOOKUP(A1467,'Medical Examinations'!$A$1:$L$2336,5,0)</f>
        <v>Pre-diabetes</v>
      </c>
      <c r="J1467" s="27" t="str">
        <f>VLOOKUP(A1467,'Medical Examinations'!$A$1:$L$2336,6,0)</f>
        <v>No</v>
      </c>
      <c r="K1467" s="27" t="str">
        <f>VLOOKUP(A1467,'Medical Examinations'!$A$1:$L$2336,7,0)</f>
        <v>No</v>
      </c>
      <c r="L1467" s="27">
        <f>VLOOKUP(A1467,'Medical Examinations'!$A$1:$L$2336,10,0)</f>
        <v>0</v>
      </c>
      <c r="M1467" s="27" t="str">
        <f>VLOOKUP(A1467,'Medical Examinations'!$A$1:$L$2336,12,0)</f>
        <v>No</v>
      </c>
      <c r="N1467" s="27" t="str">
        <f>VLOOKUP(A1467,'Medical Examinations'!$A$1:$L$2336,8,0)</f>
        <v>No</v>
      </c>
      <c r="O1467" s="29">
        <f>VLOOKUP(A1467,'Hospitalisation Details'!$A$1:$T$2344,12,0)</f>
        <v>7173.36</v>
      </c>
      <c r="P1467" s="29" t="str">
        <f>VLOOKUP(A1467,'Hospitalisation Details'!$A$1:$T$2344,15,0)</f>
        <v>tier - 3</v>
      </c>
      <c r="Q1467" s="29" t="str">
        <f>VLOOKUP(A1467,'Hospitalisation Details'!$A$1:$T$2344,18,0)</f>
        <v>tier - 2</v>
      </c>
      <c r="R1467" s="29" t="str">
        <f>VLOOKUP(A1467,'Hospitalisation Details'!$A$1:$T$2344,20,0)</f>
        <v>R1016</v>
      </c>
    </row>
    <row r="1468" spans="1:18">
      <c r="A1468" t="s">
        <v>901</v>
      </c>
      <c r="B1468" s="22" t="str">
        <f>VLOOKUP(A1468,'Customer Names'!A1468:$E$2335,4,0)</f>
        <v>Dever</v>
      </c>
      <c r="C1468" s="25">
        <f>VLOOKUP(A1468,'Hospitalisation Details'!$A$1:$T$2344,9,0)</f>
        <v>29494</v>
      </c>
      <c r="D1468" s="26">
        <f>VLOOKUP(A1468,'Hospitalisation Details'!$A$1:$T$2344,10,0)</f>
        <v>42</v>
      </c>
      <c r="E1468" s="26">
        <f>VLOOKUP(A1468,'Hospitalisation Details'!$A$1:$T$2344,11,0)</f>
        <v>2</v>
      </c>
      <c r="F1468" s="28">
        <f>VLOOKUP(A1468,'Medical Examinations'!$A$1:$L$2336,2,0)</f>
        <v>37.18</v>
      </c>
      <c r="G1468" s="28">
        <f>VLOOKUP(A1468,'Medical Examinations'!$A$1:$L$2336,4,0)</f>
        <v>4.8899999999999997</v>
      </c>
      <c r="H1468" s="30" t="str">
        <f>VLOOKUP(A1468,'Medical Examinations'!$A$1:$L$2336,3,0)</f>
        <v>Obesity</v>
      </c>
      <c r="I1468" s="30" t="str">
        <f>VLOOKUP(A1468,'Medical Examinations'!$A$1:$L$2336,5,0)</f>
        <v>Normal</v>
      </c>
      <c r="J1468" s="27" t="str">
        <f>VLOOKUP(A1468,'Medical Examinations'!$A$1:$L$2336,6,0)</f>
        <v>No</v>
      </c>
      <c r="K1468" s="27" t="str">
        <f>VLOOKUP(A1468,'Medical Examinations'!$A$1:$L$2336,7,0)</f>
        <v>No</v>
      </c>
      <c r="L1468" s="27">
        <f>VLOOKUP(A1468,'Medical Examinations'!$A$1:$L$2336,10,0)</f>
        <v>0</v>
      </c>
      <c r="M1468" s="27" t="str">
        <f>VLOOKUP(A1468,'Medical Examinations'!$A$1:$L$2336,12,0)</f>
        <v>No</v>
      </c>
      <c r="N1468" s="27" t="str">
        <f>VLOOKUP(A1468,'Medical Examinations'!$A$1:$L$2336,8,0)</f>
        <v>No</v>
      </c>
      <c r="O1468" s="29">
        <f>VLOOKUP(A1468,'Hospitalisation Details'!$A$1:$T$2344,12,0)</f>
        <v>7162.01</v>
      </c>
      <c r="P1468" s="29" t="str">
        <f>VLOOKUP(A1468,'Hospitalisation Details'!$A$1:$T$2344,15,0)</f>
        <v>tier - 2</v>
      </c>
      <c r="Q1468" s="29" t="str">
        <f>VLOOKUP(A1468,'Hospitalisation Details'!$A$1:$T$2344,18,0)</f>
        <v>tier - 3</v>
      </c>
      <c r="R1468" s="29" t="str">
        <f>VLOOKUP(A1468,'Hospitalisation Details'!$A$1:$T$2344,20,0)</f>
        <v>R1013</v>
      </c>
    </row>
    <row r="1469" spans="1:18">
      <c r="A1469" t="s">
        <v>900</v>
      </c>
      <c r="B1469" s="22" t="str">
        <f>VLOOKUP(A1469,'Customer Names'!A1469:$E$2335,4,0)</f>
        <v>Horvath</v>
      </c>
      <c r="C1469" s="25">
        <f>VLOOKUP(A1469,'Hospitalisation Details'!$A$1:$T$2344,9,0)</f>
        <v>29501</v>
      </c>
      <c r="D1469" s="26">
        <f>VLOOKUP(A1469,'Hospitalisation Details'!$A$1:$T$2344,10,0)</f>
        <v>42</v>
      </c>
      <c r="E1469" s="26">
        <f>VLOOKUP(A1469,'Hospitalisation Details'!$A$1:$T$2344,11,0)</f>
        <v>2</v>
      </c>
      <c r="F1469" s="28">
        <f>VLOOKUP(A1469,'Medical Examinations'!$A$1:$L$2336,2,0)</f>
        <v>35.97</v>
      </c>
      <c r="G1469" s="28">
        <f>VLOOKUP(A1469,'Medical Examinations'!$A$1:$L$2336,4,0)</f>
        <v>4.5999999999999996</v>
      </c>
      <c r="H1469" s="30" t="str">
        <f>VLOOKUP(A1469,'Medical Examinations'!$A$1:$L$2336,3,0)</f>
        <v>Obesity</v>
      </c>
      <c r="I1469" s="30" t="str">
        <f>VLOOKUP(A1469,'Medical Examinations'!$A$1:$L$2336,5,0)</f>
        <v>Normal</v>
      </c>
      <c r="J1469" s="27" t="str">
        <f>VLOOKUP(A1469,'Medical Examinations'!$A$1:$L$2336,6,0)</f>
        <v>No</v>
      </c>
      <c r="K1469" s="27" t="str">
        <f>VLOOKUP(A1469,'Medical Examinations'!$A$1:$L$2336,7,0)</f>
        <v>No</v>
      </c>
      <c r="L1469" s="27">
        <f>VLOOKUP(A1469,'Medical Examinations'!$A$1:$L$2336,10,0)</f>
        <v>0</v>
      </c>
      <c r="M1469" s="27" t="str">
        <f>VLOOKUP(A1469,'Medical Examinations'!$A$1:$L$2336,12,0)</f>
        <v>No</v>
      </c>
      <c r="N1469" s="27" t="str">
        <f>VLOOKUP(A1469,'Medical Examinations'!$A$1:$L$2336,8,0)</f>
        <v>No</v>
      </c>
      <c r="O1469" s="29">
        <f>VLOOKUP(A1469,'Hospitalisation Details'!$A$1:$T$2344,12,0)</f>
        <v>7160.33</v>
      </c>
      <c r="P1469" s="29" t="str">
        <f>VLOOKUP(A1469,'Hospitalisation Details'!$A$1:$T$2344,15,0)</f>
        <v>tier - 2</v>
      </c>
      <c r="Q1469" s="29" t="str">
        <f>VLOOKUP(A1469,'Hospitalisation Details'!$A$1:$T$2344,18,0)</f>
        <v>tier - 1</v>
      </c>
      <c r="R1469" s="29" t="str">
        <f>VLOOKUP(A1469,'Hospitalisation Details'!$A$1:$T$2344,20,0)</f>
        <v>R1013</v>
      </c>
    </row>
    <row r="1470" spans="1:18">
      <c r="A1470" t="s">
        <v>899</v>
      </c>
      <c r="B1470" s="22" t="str">
        <f>VLOOKUP(A1470,'Customer Names'!A1470:$E$2335,4,0)</f>
        <v>Danner</v>
      </c>
      <c r="C1470" s="25">
        <f>VLOOKUP(A1470,'Hospitalisation Details'!$A$1:$T$2344,9,0)</f>
        <v>29394</v>
      </c>
      <c r="D1470" s="26">
        <f>VLOOKUP(A1470,'Hospitalisation Details'!$A$1:$T$2344,10,0)</f>
        <v>42</v>
      </c>
      <c r="E1470" s="26">
        <f>VLOOKUP(A1470,'Hospitalisation Details'!$A$1:$T$2344,11,0)</f>
        <v>2</v>
      </c>
      <c r="F1470" s="28">
        <f>VLOOKUP(A1470,'Medical Examinations'!$A$1:$L$2336,2,0)</f>
        <v>35.799999999999997</v>
      </c>
      <c r="G1470" s="28">
        <f>VLOOKUP(A1470,'Medical Examinations'!$A$1:$L$2336,4,0)</f>
        <v>4.42</v>
      </c>
      <c r="H1470" s="30" t="str">
        <f>VLOOKUP(A1470,'Medical Examinations'!$A$1:$L$2336,3,0)</f>
        <v>Obesity</v>
      </c>
      <c r="I1470" s="30" t="str">
        <f>VLOOKUP(A1470,'Medical Examinations'!$A$1:$L$2336,5,0)</f>
        <v>Normal</v>
      </c>
      <c r="J1470" s="27" t="str">
        <f>VLOOKUP(A1470,'Medical Examinations'!$A$1:$L$2336,6,0)</f>
        <v>No</v>
      </c>
      <c r="K1470" s="27" t="str">
        <f>VLOOKUP(A1470,'Medical Examinations'!$A$1:$L$2336,7,0)</f>
        <v>No</v>
      </c>
      <c r="L1470" s="27">
        <f>VLOOKUP(A1470,'Medical Examinations'!$A$1:$L$2336,10,0)</f>
        <v>0</v>
      </c>
      <c r="M1470" s="27" t="str">
        <f>VLOOKUP(A1470,'Medical Examinations'!$A$1:$L$2336,12,0)</f>
        <v>No</v>
      </c>
      <c r="N1470" s="27" t="str">
        <f>VLOOKUP(A1470,'Medical Examinations'!$A$1:$L$2336,8,0)</f>
        <v>No</v>
      </c>
      <c r="O1470" s="29">
        <f>VLOOKUP(A1470,'Hospitalisation Details'!$A$1:$T$2344,12,0)</f>
        <v>7160.09</v>
      </c>
      <c r="P1470" s="29" t="str">
        <f>VLOOKUP(A1470,'Hospitalisation Details'!$A$1:$T$2344,15,0)</f>
        <v>tier - 2</v>
      </c>
      <c r="Q1470" s="29" t="str">
        <f>VLOOKUP(A1470,'Hospitalisation Details'!$A$1:$T$2344,18,0)</f>
        <v>tier - 2</v>
      </c>
      <c r="R1470" s="29" t="str">
        <f>VLOOKUP(A1470,'Hospitalisation Details'!$A$1:$T$2344,20,0)</f>
        <v>R1011</v>
      </c>
    </row>
    <row r="1471" spans="1:18">
      <c r="A1471" t="s">
        <v>898</v>
      </c>
      <c r="B1471" s="22" t="str">
        <f>VLOOKUP(A1471,'Customer Names'!A1471:$E$2335,4,0)</f>
        <v>Weiss</v>
      </c>
      <c r="C1471" s="25">
        <f>VLOOKUP(A1471,'Hospitalisation Details'!$A$1:$T$2344,9,0)</f>
        <v>29784</v>
      </c>
      <c r="D1471" s="26">
        <f>VLOOKUP(A1471,'Hospitalisation Details'!$A$1:$T$2344,10,0)</f>
        <v>41</v>
      </c>
      <c r="E1471" s="26">
        <f>VLOOKUP(A1471,'Hospitalisation Details'!$A$1:$T$2344,11,0)</f>
        <v>1</v>
      </c>
      <c r="F1471" s="28">
        <f>VLOOKUP(A1471,'Medical Examinations'!$A$1:$L$2336,2,0)</f>
        <v>28.31</v>
      </c>
      <c r="G1471" s="28">
        <f>VLOOKUP(A1471,'Medical Examinations'!$A$1:$L$2336,4,0)</f>
        <v>7.48</v>
      </c>
      <c r="H1471" s="30" t="str">
        <f>VLOOKUP(A1471,'Medical Examinations'!$A$1:$L$2336,3,0)</f>
        <v>Overweight</v>
      </c>
      <c r="I1471" s="30" t="str">
        <f>VLOOKUP(A1471,'Medical Examinations'!$A$1:$L$2336,5,0)</f>
        <v>Diabetes</v>
      </c>
      <c r="J1471" s="27" t="str">
        <f>VLOOKUP(A1471,'Medical Examinations'!$A$1:$L$2336,6,0)</f>
        <v>yes</v>
      </c>
      <c r="K1471" s="27" t="str">
        <f>VLOOKUP(A1471,'Medical Examinations'!$A$1:$L$2336,7,0)</f>
        <v>No</v>
      </c>
      <c r="L1471" s="27">
        <f>VLOOKUP(A1471,'Medical Examinations'!$A$1:$L$2336,10,0)</f>
        <v>0</v>
      </c>
      <c r="M1471" s="27" t="str">
        <f>VLOOKUP(A1471,'Medical Examinations'!$A$1:$L$2336,12,0)</f>
        <v>No</v>
      </c>
      <c r="N1471" s="27" t="str">
        <f>VLOOKUP(A1471,'Medical Examinations'!$A$1:$L$2336,8,0)</f>
        <v>No</v>
      </c>
      <c r="O1471" s="29">
        <f>VLOOKUP(A1471,'Hospitalisation Details'!$A$1:$T$2344,12,0)</f>
        <v>7153.55</v>
      </c>
      <c r="P1471" s="29" t="str">
        <f>VLOOKUP(A1471,'Hospitalisation Details'!$A$1:$T$2344,15,0)</f>
        <v>tier - 2</v>
      </c>
      <c r="Q1471" s="29" t="str">
        <f>VLOOKUP(A1471,'Hospitalisation Details'!$A$1:$T$2344,18,0)</f>
        <v>tier - 1</v>
      </c>
      <c r="R1471" s="29" t="str">
        <f>VLOOKUP(A1471,'Hospitalisation Details'!$A$1:$T$2344,20,0)</f>
        <v>R1012</v>
      </c>
    </row>
    <row r="1472" spans="1:18">
      <c r="A1472" t="s">
        <v>897</v>
      </c>
      <c r="B1472" s="22" t="str">
        <f>VLOOKUP(A1472,'Customer Names'!A1472:$E$2335,4,0)</f>
        <v>D'Andrea</v>
      </c>
      <c r="C1472" s="25">
        <f>VLOOKUP(A1472,'Hospitalisation Details'!$A$1:$T$2344,9,0)</f>
        <v>28739</v>
      </c>
      <c r="D1472" s="26">
        <f>VLOOKUP(A1472,'Hospitalisation Details'!$A$1:$T$2344,10,0)</f>
        <v>44</v>
      </c>
      <c r="E1472" s="26">
        <f>VLOOKUP(A1472,'Hospitalisation Details'!$A$1:$T$2344,11,0)</f>
        <v>1</v>
      </c>
      <c r="F1472" s="28">
        <f>VLOOKUP(A1472,'Medical Examinations'!$A$1:$L$2336,2,0)</f>
        <v>38.06</v>
      </c>
      <c r="G1472" s="28">
        <f>VLOOKUP(A1472,'Medical Examinations'!$A$1:$L$2336,4,0)</f>
        <v>10.74</v>
      </c>
      <c r="H1472" s="30" t="str">
        <f>VLOOKUP(A1472,'Medical Examinations'!$A$1:$L$2336,3,0)</f>
        <v>Obesity</v>
      </c>
      <c r="I1472" s="30" t="str">
        <f>VLOOKUP(A1472,'Medical Examinations'!$A$1:$L$2336,5,0)</f>
        <v>Diabetes</v>
      </c>
      <c r="J1472" s="27" t="str">
        <f>VLOOKUP(A1472,'Medical Examinations'!$A$1:$L$2336,6,0)</f>
        <v>No</v>
      </c>
      <c r="K1472" s="27" t="str">
        <f>VLOOKUP(A1472,'Medical Examinations'!$A$1:$L$2336,7,0)</f>
        <v>No</v>
      </c>
      <c r="L1472" s="27">
        <f>VLOOKUP(A1472,'Medical Examinations'!$A$1:$L$2336,10,0)</f>
        <v>0</v>
      </c>
      <c r="M1472" s="27" t="str">
        <f>VLOOKUP(A1472,'Medical Examinations'!$A$1:$L$2336,12,0)</f>
        <v>No</v>
      </c>
      <c r="N1472" s="27" t="str">
        <f>VLOOKUP(A1472,'Medical Examinations'!$A$1:$L$2336,8,0)</f>
        <v>No</v>
      </c>
      <c r="O1472" s="29">
        <f>VLOOKUP(A1472,'Hospitalisation Details'!$A$1:$T$2344,12,0)</f>
        <v>7152.67</v>
      </c>
      <c r="P1472" s="29" t="str">
        <f>VLOOKUP(A1472,'Hospitalisation Details'!$A$1:$T$2344,15,0)</f>
        <v>tier - 3</v>
      </c>
      <c r="Q1472" s="29" t="str">
        <f>VLOOKUP(A1472,'Hospitalisation Details'!$A$1:$T$2344,18,0)</f>
        <v>tier - 2</v>
      </c>
      <c r="R1472" s="29" t="str">
        <f>VLOOKUP(A1472,'Hospitalisation Details'!$A$1:$T$2344,20,0)</f>
        <v>R1013</v>
      </c>
    </row>
    <row r="1473" spans="1:18">
      <c r="A1473" t="s">
        <v>896</v>
      </c>
      <c r="B1473" s="22" t="str">
        <f>VLOOKUP(A1473,'Customer Names'!A1473:$E$2335,4,0)</f>
        <v>Olesky</v>
      </c>
      <c r="C1473" s="25">
        <f>VLOOKUP(A1473,'Hospitalisation Details'!$A$1:$T$2344,9,0)</f>
        <v>30862</v>
      </c>
      <c r="D1473" s="26">
        <f>VLOOKUP(A1473,'Hospitalisation Details'!$A$1:$T$2344,10,0)</f>
        <v>38</v>
      </c>
      <c r="E1473" s="26">
        <f>VLOOKUP(A1473,'Hospitalisation Details'!$A$1:$T$2344,11,0)</f>
        <v>3</v>
      </c>
      <c r="F1473" s="28">
        <f>VLOOKUP(A1473,'Medical Examinations'!$A$1:$L$2336,2,0)</f>
        <v>28</v>
      </c>
      <c r="G1473" s="28">
        <f>VLOOKUP(A1473,'Medical Examinations'!$A$1:$L$2336,4,0)</f>
        <v>5.19</v>
      </c>
      <c r="H1473" s="30" t="str">
        <f>VLOOKUP(A1473,'Medical Examinations'!$A$1:$L$2336,3,0)</f>
        <v>Overweight</v>
      </c>
      <c r="I1473" s="30" t="str">
        <f>VLOOKUP(A1473,'Medical Examinations'!$A$1:$L$2336,5,0)</f>
        <v>Normal</v>
      </c>
      <c r="J1473" s="27" t="str">
        <f>VLOOKUP(A1473,'Medical Examinations'!$A$1:$L$2336,6,0)</f>
        <v>No</v>
      </c>
      <c r="K1473" s="27" t="str">
        <f>VLOOKUP(A1473,'Medical Examinations'!$A$1:$L$2336,7,0)</f>
        <v>No</v>
      </c>
      <c r="L1473" s="27">
        <f>VLOOKUP(A1473,'Medical Examinations'!$A$1:$L$2336,10,0)</f>
        <v>1</v>
      </c>
      <c r="M1473" s="27" t="str">
        <f>VLOOKUP(A1473,'Medical Examinations'!$A$1:$L$2336,12,0)</f>
        <v>No</v>
      </c>
      <c r="N1473" s="27" t="str">
        <f>VLOOKUP(A1473,'Medical Examinations'!$A$1:$L$2336,8,0)</f>
        <v>No</v>
      </c>
      <c r="O1473" s="29">
        <f>VLOOKUP(A1473,'Hospitalisation Details'!$A$1:$T$2344,12,0)</f>
        <v>7151.09</v>
      </c>
      <c r="P1473" s="29" t="str">
        <f>VLOOKUP(A1473,'Hospitalisation Details'!$A$1:$T$2344,15,0)</f>
        <v>tier - 2</v>
      </c>
      <c r="Q1473" s="29" t="str">
        <f>VLOOKUP(A1473,'Hospitalisation Details'!$A$1:$T$2344,18,0)</f>
        <v>tier - 2</v>
      </c>
      <c r="R1473" s="29" t="str">
        <f>VLOOKUP(A1473,'Hospitalisation Details'!$A$1:$T$2344,20,0)</f>
        <v>R1011</v>
      </c>
    </row>
    <row r="1474" spans="1:18">
      <c r="A1474" t="s">
        <v>895</v>
      </c>
      <c r="B1474" s="22" t="str">
        <f>VLOOKUP(A1474,'Customer Names'!A1474:$E$2335,4,0)</f>
        <v>Whitcraft</v>
      </c>
      <c r="C1474" s="25">
        <f>VLOOKUP(A1474,'Hospitalisation Details'!$A$1:$T$2344,9,0)</f>
        <v>28701</v>
      </c>
      <c r="D1474" s="26">
        <f>VLOOKUP(A1474,'Hospitalisation Details'!$A$1:$T$2344,10,0)</f>
        <v>44</v>
      </c>
      <c r="E1474" s="26">
        <f>VLOOKUP(A1474,'Hospitalisation Details'!$A$1:$T$2344,11,0)</f>
        <v>1</v>
      </c>
      <c r="F1474" s="28">
        <f>VLOOKUP(A1474,'Medical Examinations'!$A$1:$L$2336,2,0)</f>
        <v>34.32</v>
      </c>
      <c r="G1474" s="28">
        <f>VLOOKUP(A1474,'Medical Examinations'!$A$1:$L$2336,4,0)</f>
        <v>9.17</v>
      </c>
      <c r="H1474" s="30" t="str">
        <f>VLOOKUP(A1474,'Medical Examinations'!$A$1:$L$2336,3,0)</f>
        <v>Obesity</v>
      </c>
      <c r="I1474" s="30" t="str">
        <f>VLOOKUP(A1474,'Medical Examinations'!$A$1:$L$2336,5,0)</f>
        <v>Diabetes</v>
      </c>
      <c r="J1474" s="27" t="str">
        <f>VLOOKUP(A1474,'Medical Examinations'!$A$1:$L$2336,6,0)</f>
        <v>No</v>
      </c>
      <c r="K1474" s="27" t="str">
        <f>VLOOKUP(A1474,'Medical Examinations'!$A$1:$L$2336,7,0)</f>
        <v>No</v>
      </c>
      <c r="L1474" s="27">
        <f>VLOOKUP(A1474,'Medical Examinations'!$A$1:$L$2336,10,0)</f>
        <v>0</v>
      </c>
      <c r="M1474" s="27" t="str">
        <f>VLOOKUP(A1474,'Medical Examinations'!$A$1:$L$2336,12,0)</f>
        <v>No</v>
      </c>
      <c r="N1474" s="27" t="str">
        <f>VLOOKUP(A1474,'Medical Examinations'!$A$1:$L$2336,8,0)</f>
        <v>No</v>
      </c>
      <c r="O1474" s="29">
        <f>VLOOKUP(A1474,'Hospitalisation Details'!$A$1:$T$2344,12,0)</f>
        <v>7147.47</v>
      </c>
      <c r="P1474" s="29" t="str">
        <f>VLOOKUP(A1474,'Hospitalisation Details'!$A$1:$T$2344,15,0)</f>
        <v>tier - 2</v>
      </c>
      <c r="Q1474" s="29" t="str">
        <f>VLOOKUP(A1474,'Hospitalisation Details'!$A$1:$T$2344,18,0)</f>
        <v>tier - 3</v>
      </c>
      <c r="R1474" s="29" t="str">
        <f>VLOOKUP(A1474,'Hospitalisation Details'!$A$1:$T$2344,20,0)</f>
        <v>R1013</v>
      </c>
    </row>
    <row r="1475" spans="1:18">
      <c r="A1475" t="s">
        <v>894</v>
      </c>
      <c r="B1475" s="22" t="str">
        <f>VLOOKUP(A1475,'Customer Names'!A1475:$E$2335,4,0)</f>
        <v>Salazar</v>
      </c>
      <c r="C1475" s="25">
        <f>VLOOKUP(A1475,'Hospitalisation Details'!$A$1:$T$2344,9,0)</f>
        <v>27935</v>
      </c>
      <c r="D1475" s="26">
        <f>VLOOKUP(A1475,'Hospitalisation Details'!$A$1:$T$2344,10,0)</f>
        <v>46</v>
      </c>
      <c r="E1475" s="26">
        <f>VLOOKUP(A1475,'Hospitalisation Details'!$A$1:$T$2344,11,0)</f>
        <v>0</v>
      </c>
      <c r="F1475" s="28">
        <f>VLOOKUP(A1475,'Medical Examinations'!$A$1:$L$2336,2,0)</f>
        <v>22.3</v>
      </c>
      <c r="G1475" s="28">
        <f>VLOOKUP(A1475,'Medical Examinations'!$A$1:$L$2336,4,0)</f>
        <v>4.95</v>
      </c>
      <c r="H1475" s="30" t="str">
        <f>VLOOKUP(A1475,'Medical Examinations'!$A$1:$L$2336,3,0)</f>
        <v>Normal weight</v>
      </c>
      <c r="I1475" s="30" t="str">
        <f>VLOOKUP(A1475,'Medical Examinations'!$A$1:$L$2336,5,0)</f>
        <v>Normal</v>
      </c>
      <c r="J1475" s="27" t="str">
        <f>VLOOKUP(A1475,'Medical Examinations'!$A$1:$L$2336,6,0)</f>
        <v>yes</v>
      </c>
      <c r="K1475" s="27" t="str">
        <f>VLOOKUP(A1475,'Medical Examinations'!$A$1:$L$2336,7,0)</f>
        <v>No</v>
      </c>
      <c r="L1475" s="27">
        <f>VLOOKUP(A1475,'Medical Examinations'!$A$1:$L$2336,10,0)</f>
        <v>0</v>
      </c>
      <c r="M1475" s="27" t="str">
        <f>VLOOKUP(A1475,'Medical Examinations'!$A$1:$L$2336,12,0)</f>
        <v>No</v>
      </c>
      <c r="N1475" s="27" t="str">
        <f>VLOOKUP(A1475,'Medical Examinations'!$A$1:$L$2336,8,0)</f>
        <v>No</v>
      </c>
      <c r="O1475" s="29">
        <f>VLOOKUP(A1475,'Hospitalisation Details'!$A$1:$T$2344,12,0)</f>
        <v>7147.11</v>
      </c>
      <c r="P1475" s="29" t="str">
        <f>VLOOKUP(A1475,'Hospitalisation Details'!$A$1:$T$2344,15,0)</f>
        <v>tier - 3</v>
      </c>
      <c r="Q1475" s="29" t="str">
        <f>VLOOKUP(A1475,'Hospitalisation Details'!$A$1:$T$2344,18,0)</f>
        <v>tier - 2</v>
      </c>
      <c r="R1475" s="29" t="str">
        <f>VLOOKUP(A1475,'Hospitalisation Details'!$A$1:$T$2344,20,0)</f>
        <v>R1011</v>
      </c>
    </row>
    <row r="1476" spans="1:18">
      <c r="A1476" t="s">
        <v>893</v>
      </c>
      <c r="B1476" s="22" t="str">
        <f>VLOOKUP(A1476,'Customer Names'!A1476:$E$2335,4,0)</f>
        <v>Todd</v>
      </c>
      <c r="C1476" s="25">
        <f>VLOOKUP(A1476,'Hospitalisation Details'!$A$1:$T$2344,9,0)</f>
        <v>31007</v>
      </c>
      <c r="D1476" s="26">
        <f>VLOOKUP(A1476,'Hospitalisation Details'!$A$1:$T$2344,10,0)</f>
        <v>38</v>
      </c>
      <c r="E1476" s="26">
        <f>VLOOKUP(A1476,'Hospitalisation Details'!$A$1:$T$2344,11,0)</f>
        <v>2</v>
      </c>
      <c r="F1476" s="28">
        <f>VLOOKUP(A1476,'Medical Examinations'!$A$1:$L$2336,2,0)</f>
        <v>27.835000000000001</v>
      </c>
      <c r="G1476" s="28">
        <f>VLOOKUP(A1476,'Medical Examinations'!$A$1:$L$2336,4,0)</f>
        <v>6.03</v>
      </c>
      <c r="H1476" s="30" t="str">
        <f>VLOOKUP(A1476,'Medical Examinations'!$A$1:$L$2336,3,0)</f>
        <v>Overweight</v>
      </c>
      <c r="I1476" s="30" t="str">
        <f>VLOOKUP(A1476,'Medical Examinations'!$A$1:$L$2336,5,0)</f>
        <v>Pre-diabetes</v>
      </c>
      <c r="J1476" s="27" t="str">
        <f>VLOOKUP(A1476,'Medical Examinations'!$A$1:$L$2336,6,0)</f>
        <v>No</v>
      </c>
      <c r="K1476" s="27" t="str">
        <f>VLOOKUP(A1476,'Medical Examinations'!$A$1:$L$2336,7,0)</f>
        <v>No</v>
      </c>
      <c r="L1476" s="27">
        <f>VLOOKUP(A1476,'Medical Examinations'!$A$1:$L$2336,10,0)</f>
        <v>1</v>
      </c>
      <c r="M1476" s="27" t="str">
        <f>VLOOKUP(A1476,'Medical Examinations'!$A$1:$L$2336,12,0)</f>
        <v>No</v>
      </c>
      <c r="N1476" s="27" t="str">
        <f>VLOOKUP(A1476,'Medical Examinations'!$A$1:$L$2336,8,0)</f>
        <v>No</v>
      </c>
      <c r="O1476" s="29">
        <f>VLOOKUP(A1476,'Hospitalisation Details'!$A$1:$T$2344,12,0)</f>
        <v>7144.86</v>
      </c>
      <c r="P1476" s="29" t="str">
        <f>VLOOKUP(A1476,'Hospitalisation Details'!$A$1:$T$2344,15,0)</f>
        <v>tier - 2</v>
      </c>
      <c r="Q1476" s="29" t="str">
        <f>VLOOKUP(A1476,'Hospitalisation Details'!$A$1:$T$2344,18,0)</f>
        <v>tier - 2</v>
      </c>
      <c r="R1476" s="29" t="str">
        <f>VLOOKUP(A1476,'Hospitalisation Details'!$A$1:$T$2344,20,0)</f>
        <v>R1024</v>
      </c>
    </row>
    <row r="1477" spans="1:18">
      <c r="A1477" t="s">
        <v>892</v>
      </c>
      <c r="B1477" s="22" t="str">
        <f>VLOOKUP(A1477,'Customer Names'!A1477:$E$2335,4,0)</f>
        <v>Pond</v>
      </c>
      <c r="C1477" s="25">
        <f>VLOOKUP(A1477,'Hospitalisation Details'!$A$1:$T$2344,9,0)</f>
        <v>36380</v>
      </c>
      <c r="D1477" s="26">
        <f>VLOOKUP(A1477,'Hospitalisation Details'!$A$1:$T$2344,10,0)</f>
        <v>23</v>
      </c>
      <c r="E1477" s="26">
        <f>VLOOKUP(A1477,'Hospitalisation Details'!$A$1:$T$2344,11,0)</f>
        <v>0</v>
      </c>
      <c r="F1477" s="28">
        <f>VLOOKUP(A1477,'Medical Examinations'!$A$1:$L$2336,2,0)</f>
        <v>39.229999999999997</v>
      </c>
      <c r="G1477" s="28">
        <f>VLOOKUP(A1477,'Medical Examinations'!$A$1:$L$2336,4,0)</f>
        <v>5.36</v>
      </c>
      <c r="H1477" s="30" t="str">
        <f>VLOOKUP(A1477,'Medical Examinations'!$A$1:$L$2336,3,0)</f>
        <v>Obesity</v>
      </c>
      <c r="I1477" s="30" t="str">
        <f>VLOOKUP(A1477,'Medical Examinations'!$A$1:$L$2336,5,0)</f>
        <v>Normal</v>
      </c>
      <c r="J1477" s="27" t="str">
        <f>VLOOKUP(A1477,'Medical Examinations'!$A$1:$L$2336,6,0)</f>
        <v>No</v>
      </c>
      <c r="K1477" s="27" t="str">
        <f>VLOOKUP(A1477,'Medical Examinations'!$A$1:$L$2336,7,0)</f>
        <v>No</v>
      </c>
      <c r="L1477" s="27">
        <f>VLOOKUP(A1477,'Medical Examinations'!$A$1:$L$2336,10,0)</f>
        <v>0</v>
      </c>
      <c r="M1477" s="27" t="str">
        <f>VLOOKUP(A1477,'Medical Examinations'!$A$1:$L$2336,12,0)</f>
        <v>No</v>
      </c>
      <c r="N1477" s="27" t="str">
        <f>VLOOKUP(A1477,'Medical Examinations'!$A$1:$L$2336,8,0)</f>
        <v>No</v>
      </c>
      <c r="O1477" s="29">
        <f>VLOOKUP(A1477,'Hospitalisation Details'!$A$1:$T$2344,12,0)</f>
        <v>7144.4</v>
      </c>
      <c r="P1477" s="29" t="str">
        <f>VLOOKUP(A1477,'Hospitalisation Details'!$A$1:$T$2344,15,0)</f>
        <v>tier - 2</v>
      </c>
      <c r="Q1477" s="29" t="str">
        <f>VLOOKUP(A1477,'Hospitalisation Details'!$A$1:$T$2344,18,0)</f>
        <v>tier - 1</v>
      </c>
      <c r="R1477" s="29" t="str">
        <f>VLOOKUP(A1477,'Hospitalisation Details'!$A$1:$T$2344,20,0)</f>
        <v>R1022</v>
      </c>
    </row>
    <row r="1478" spans="1:18">
      <c r="A1478" t="s">
        <v>891</v>
      </c>
      <c r="B1478" s="22" t="str">
        <f>VLOOKUP(A1478,'Customer Names'!A1478:$E$2335,4,0)</f>
        <v>Egan</v>
      </c>
      <c r="C1478" s="25">
        <f>VLOOKUP(A1478,'Hospitalisation Details'!$A$1:$T$2344,9,0)</f>
        <v>30870</v>
      </c>
      <c r="D1478" s="26">
        <f>VLOOKUP(A1478,'Hospitalisation Details'!$A$1:$T$2344,10,0)</f>
        <v>38</v>
      </c>
      <c r="E1478" s="26">
        <f>VLOOKUP(A1478,'Hospitalisation Details'!$A$1:$T$2344,11,0)</f>
        <v>2</v>
      </c>
      <c r="F1478" s="28">
        <f>VLOOKUP(A1478,'Medical Examinations'!$A$1:$L$2336,2,0)</f>
        <v>19.95</v>
      </c>
      <c r="G1478" s="28">
        <f>VLOOKUP(A1478,'Medical Examinations'!$A$1:$L$2336,4,0)</f>
        <v>6.11</v>
      </c>
      <c r="H1478" s="30" t="str">
        <f>VLOOKUP(A1478,'Medical Examinations'!$A$1:$L$2336,3,0)</f>
        <v>Normal weight</v>
      </c>
      <c r="I1478" s="30" t="str">
        <f>VLOOKUP(A1478,'Medical Examinations'!$A$1:$L$2336,5,0)</f>
        <v>Pre-diabetes</v>
      </c>
      <c r="J1478" s="27" t="str">
        <f>VLOOKUP(A1478,'Medical Examinations'!$A$1:$L$2336,6,0)</f>
        <v>No</v>
      </c>
      <c r="K1478" s="27" t="str">
        <f>VLOOKUP(A1478,'Medical Examinations'!$A$1:$L$2336,7,0)</f>
        <v>No</v>
      </c>
      <c r="L1478" s="27">
        <f>VLOOKUP(A1478,'Medical Examinations'!$A$1:$L$2336,10,0)</f>
        <v>1</v>
      </c>
      <c r="M1478" s="27" t="str">
        <f>VLOOKUP(A1478,'Medical Examinations'!$A$1:$L$2336,12,0)</f>
        <v>No</v>
      </c>
      <c r="N1478" s="27" t="str">
        <f>VLOOKUP(A1478,'Medical Examinations'!$A$1:$L$2336,8,0)</f>
        <v>No</v>
      </c>
      <c r="O1478" s="29">
        <f>VLOOKUP(A1478,'Hospitalisation Details'!$A$1:$T$2344,12,0)</f>
        <v>7133.9</v>
      </c>
      <c r="P1478" s="29" t="str">
        <f>VLOOKUP(A1478,'Hospitalisation Details'!$A$1:$T$2344,15,0)</f>
        <v>tier - 2</v>
      </c>
      <c r="Q1478" s="29" t="str">
        <f>VLOOKUP(A1478,'Hospitalisation Details'!$A$1:$T$2344,18,0)</f>
        <v>tier - 1</v>
      </c>
      <c r="R1478" s="29" t="str">
        <f>VLOOKUP(A1478,'Hospitalisation Details'!$A$1:$T$2344,20,0)</f>
        <v>R1024</v>
      </c>
    </row>
    <row r="1479" spans="1:18">
      <c r="A1479" t="s">
        <v>890</v>
      </c>
      <c r="B1479" s="22" t="str">
        <f>VLOOKUP(A1479,'Customer Names'!A1479:$E$2335,4,0)</f>
        <v>Bersani</v>
      </c>
      <c r="C1479" s="25">
        <f>VLOOKUP(A1479,'Hospitalisation Details'!$A$1:$T$2344,9,0)</f>
        <v>34182</v>
      </c>
      <c r="D1479" s="26">
        <f>VLOOKUP(A1479,'Hospitalisation Details'!$A$1:$T$2344,10,0)</f>
        <v>29</v>
      </c>
      <c r="E1479" s="26">
        <f>VLOOKUP(A1479,'Hospitalisation Details'!$A$1:$T$2344,11,0)</f>
        <v>0</v>
      </c>
      <c r="F1479" s="28">
        <f>VLOOKUP(A1479,'Medical Examinations'!$A$1:$L$2336,2,0)</f>
        <v>34.64</v>
      </c>
      <c r="G1479" s="28">
        <f>VLOOKUP(A1479,'Medical Examinations'!$A$1:$L$2336,4,0)</f>
        <v>4.88</v>
      </c>
      <c r="H1479" s="30" t="str">
        <f>VLOOKUP(A1479,'Medical Examinations'!$A$1:$L$2336,3,0)</f>
        <v>Obesity</v>
      </c>
      <c r="I1479" s="30" t="str">
        <f>VLOOKUP(A1479,'Medical Examinations'!$A$1:$L$2336,5,0)</f>
        <v>Normal</v>
      </c>
      <c r="J1479" s="27" t="str">
        <f>VLOOKUP(A1479,'Medical Examinations'!$A$1:$L$2336,6,0)</f>
        <v>No</v>
      </c>
      <c r="K1479" s="27" t="str">
        <f>VLOOKUP(A1479,'Medical Examinations'!$A$1:$L$2336,7,0)</f>
        <v>No</v>
      </c>
      <c r="L1479" s="27">
        <f>VLOOKUP(A1479,'Medical Examinations'!$A$1:$L$2336,10,0)</f>
        <v>1</v>
      </c>
      <c r="M1479" s="27" t="str">
        <f>VLOOKUP(A1479,'Medical Examinations'!$A$1:$L$2336,12,0)</f>
        <v>No</v>
      </c>
      <c r="N1479" s="27" t="str">
        <f>VLOOKUP(A1479,'Medical Examinations'!$A$1:$L$2336,8,0)</f>
        <v>Yes</v>
      </c>
      <c r="O1479" s="29">
        <f>VLOOKUP(A1479,'Hospitalisation Details'!$A$1:$T$2344,12,0)</f>
        <v>7128.64</v>
      </c>
      <c r="P1479" s="29" t="str">
        <f>VLOOKUP(A1479,'Hospitalisation Details'!$A$1:$T$2344,15,0)</f>
        <v>tier - 2</v>
      </c>
      <c r="Q1479" s="29" t="str">
        <f>VLOOKUP(A1479,'Hospitalisation Details'!$A$1:$T$2344,18,0)</f>
        <v>tier - 2</v>
      </c>
      <c r="R1479" s="29" t="str">
        <f>VLOOKUP(A1479,'Hospitalisation Details'!$A$1:$T$2344,20,0)</f>
        <v>R1021</v>
      </c>
    </row>
    <row r="1480" spans="1:18">
      <c r="A1480" t="s">
        <v>889</v>
      </c>
      <c r="B1480" s="22" t="str">
        <f>VLOOKUP(A1480,'Customer Names'!A1480:$E$2335,4,0)</f>
        <v>Creech</v>
      </c>
      <c r="C1480" s="25">
        <f>VLOOKUP(A1480,'Hospitalisation Details'!$A$1:$T$2344,9,0)</f>
        <v>25018</v>
      </c>
      <c r="D1480" s="26">
        <f>VLOOKUP(A1480,'Hospitalisation Details'!$A$1:$T$2344,10,0)</f>
        <v>54</v>
      </c>
      <c r="E1480" s="26">
        <f>VLOOKUP(A1480,'Hospitalisation Details'!$A$1:$T$2344,11,0)</f>
        <v>0</v>
      </c>
      <c r="F1480" s="28">
        <f>VLOOKUP(A1480,'Medical Examinations'!$A$1:$L$2336,2,0)</f>
        <v>18.75</v>
      </c>
      <c r="G1480" s="28">
        <f>VLOOKUP(A1480,'Medical Examinations'!$A$1:$L$2336,4,0)</f>
        <v>6.72</v>
      </c>
      <c r="H1480" s="30" t="str">
        <f>VLOOKUP(A1480,'Medical Examinations'!$A$1:$L$2336,3,0)</f>
        <v>Normal weight</v>
      </c>
      <c r="I1480" s="30" t="str">
        <f>VLOOKUP(A1480,'Medical Examinations'!$A$1:$L$2336,5,0)</f>
        <v>Diabetes</v>
      </c>
      <c r="J1480" s="27" t="str">
        <f>VLOOKUP(A1480,'Medical Examinations'!$A$1:$L$2336,6,0)</f>
        <v>No</v>
      </c>
      <c r="K1480" s="27" t="str">
        <f>VLOOKUP(A1480,'Medical Examinations'!$A$1:$L$2336,7,0)</f>
        <v>No</v>
      </c>
      <c r="L1480" s="27">
        <f>VLOOKUP(A1480,'Medical Examinations'!$A$1:$L$2336,10,0)</f>
        <v>0</v>
      </c>
      <c r="M1480" s="27" t="str">
        <f>VLOOKUP(A1480,'Medical Examinations'!$A$1:$L$2336,12,0)</f>
        <v>No</v>
      </c>
      <c r="N1480" s="27" t="str">
        <f>VLOOKUP(A1480,'Medical Examinations'!$A$1:$L$2336,8,0)</f>
        <v>No</v>
      </c>
      <c r="O1480" s="29">
        <f>VLOOKUP(A1480,'Hospitalisation Details'!$A$1:$T$2344,12,0)</f>
        <v>7125.25</v>
      </c>
      <c r="P1480" s="29" t="str">
        <f>VLOOKUP(A1480,'Hospitalisation Details'!$A$1:$T$2344,15,0)</f>
        <v>tier - 3</v>
      </c>
      <c r="Q1480" s="29" t="str">
        <f>VLOOKUP(A1480,'Hospitalisation Details'!$A$1:$T$2344,18,0)</f>
        <v>tier - 2</v>
      </c>
      <c r="R1480" s="29" t="str">
        <f>VLOOKUP(A1480,'Hospitalisation Details'!$A$1:$T$2344,20,0)</f>
        <v>R1013</v>
      </c>
    </row>
    <row r="1481" spans="1:18">
      <c r="A1481" t="s">
        <v>888</v>
      </c>
      <c r="B1481" s="22" t="str">
        <f>VLOOKUP(A1481,'Customer Names'!A1481:$E$2335,4,0)</f>
        <v>Sudres</v>
      </c>
      <c r="C1481" s="25">
        <f>VLOOKUP(A1481,'Hospitalisation Details'!$A$1:$T$2344,9,0)</f>
        <v>32000</v>
      </c>
      <c r="D1481" s="26">
        <f>VLOOKUP(A1481,'Hospitalisation Details'!$A$1:$T$2344,10,0)</f>
        <v>35</v>
      </c>
      <c r="E1481" s="26">
        <f>VLOOKUP(A1481,'Hospitalisation Details'!$A$1:$T$2344,11,0)</f>
        <v>3</v>
      </c>
      <c r="F1481" s="28">
        <f>VLOOKUP(A1481,'Medical Examinations'!$A$1:$L$2336,2,0)</f>
        <v>26.48</v>
      </c>
      <c r="G1481" s="28">
        <f>VLOOKUP(A1481,'Medical Examinations'!$A$1:$L$2336,4,0)</f>
        <v>4.2</v>
      </c>
      <c r="H1481" s="30" t="str">
        <f>VLOOKUP(A1481,'Medical Examinations'!$A$1:$L$2336,3,0)</f>
        <v>Overweight</v>
      </c>
      <c r="I1481" s="30" t="str">
        <f>VLOOKUP(A1481,'Medical Examinations'!$A$1:$L$2336,5,0)</f>
        <v>Normal</v>
      </c>
      <c r="J1481" s="27" t="str">
        <f>VLOOKUP(A1481,'Medical Examinations'!$A$1:$L$2336,6,0)</f>
        <v>No</v>
      </c>
      <c r="K1481" s="27" t="str">
        <f>VLOOKUP(A1481,'Medical Examinations'!$A$1:$L$2336,7,0)</f>
        <v>No</v>
      </c>
      <c r="L1481" s="27">
        <f>VLOOKUP(A1481,'Medical Examinations'!$A$1:$L$2336,10,0)</f>
        <v>1</v>
      </c>
      <c r="M1481" s="27" t="str">
        <f>VLOOKUP(A1481,'Medical Examinations'!$A$1:$L$2336,12,0)</f>
        <v>No</v>
      </c>
      <c r="N1481" s="27" t="str">
        <f>VLOOKUP(A1481,'Medical Examinations'!$A$1:$L$2336,8,0)</f>
        <v>No</v>
      </c>
      <c r="O1481" s="29">
        <f>VLOOKUP(A1481,'Hospitalisation Details'!$A$1:$T$2344,12,0)</f>
        <v>7106.81</v>
      </c>
      <c r="P1481" s="29" t="str">
        <f>VLOOKUP(A1481,'Hospitalisation Details'!$A$1:$T$2344,15,0)</f>
        <v>tier - 2</v>
      </c>
      <c r="Q1481" s="29" t="str">
        <f>VLOOKUP(A1481,'Hospitalisation Details'!$A$1:$T$2344,18,0)</f>
        <v>tier - 1</v>
      </c>
      <c r="R1481" s="29" t="str">
        <f>VLOOKUP(A1481,'Hospitalisation Details'!$A$1:$T$2344,20,0)</f>
        <v>R1012</v>
      </c>
    </row>
    <row r="1482" spans="1:18">
      <c r="A1482" t="s">
        <v>887</v>
      </c>
      <c r="B1482" s="22" t="str">
        <f>VLOOKUP(A1482,'Customer Names'!A1482:$E$2335,4,0)</f>
        <v>Couture</v>
      </c>
      <c r="C1482" s="25">
        <f>VLOOKUP(A1482,'Hospitalisation Details'!$A$1:$T$2344,9,0)</f>
        <v>33773</v>
      </c>
      <c r="D1482" s="26">
        <f>VLOOKUP(A1482,'Hospitalisation Details'!$A$1:$T$2344,10,0)</f>
        <v>30</v>
      </c>
      <c r="E1482" s="26">
        <f>VLOOKUP(A1482,'Hospitalisation Details'!$A$1:$T$2344,11,0)</f>
        <v>0</v>
      </c>
      <c r="F1482" s="28">
        <f>VLOOKUP(A1482,'Medical Examinations'!$A$1:$L$2336,2,0)</f>
        <v>34.83</v>
      </c>
      <c r="G1482" s="28">
        <f>VLOOKUP(A1482,'Medical Examinations'!$A$1:$L$2336,4,0)</f>
        <v>5.79</v>
      </c>
      <c r="H1482" s="30" t="str">
        <f>VLOOKUP(A1482,'Medical Examinations'!$A$1:$L$2336,3,0)</f>
        <v>Obesity</v>
      </c>
      <c r="I1482" s="30" t="str">
        <f>VLOOKUP(A1482,'Medical Examinations'!$A$1:$L$2336,5,0)</f>
        <v>Pre-diabetes</v>
      </c>
      <c r="J1482" s="27" t="str">
        <f>VLOOKUP(A1482,'Medical Examinations'!$A$1:$L$2336,6,0)</f>
        <v>No</v>
      </c>
      <c r="K1482" s="27" t="str">
        <f>VLOOKUP(A1482,'Medical Examinations'!$A$1:$L$2336,7,0)</f>
        <v>No</v>
      </c>
      <c r="L1482" s="27">
        <f>VLOOKUP(A1482,'Medical Examinations'!$A$1:$L$2336,10,0)</f>
        <v>1</v>
      </c>
      <c r="M1482" s="27" t="str">
        <f>VLOOKUP(A1482,'Medical Examinations'!$A$1:$L$2336,12,0)</f>
        <v>No</v>
      </c>
      <c r="N1482" s="27" t="str">
        <f>VLOOKUP(A1482,'Medical Examinations'!$A$1:$L$2336,8,0)</f>
        <v>No</v>
      </c>
      <c r="O1482" s="29">
        <f>VLOOKUP(A1482,'Hospitalisation Details'!$A$1:$T$2344,12,0)</f>
        <v>7096.98</v>
      </c>
      <c r="P1482" s="29" t="str">
        <f>VLOOKUP(A1482,'Hospitalisation Details'!$A$1:$T$2344,15,0)</f>
        <v>tier - 2</v>
      </c>
      <c r="Q1482" s="29" t="str">
        <f>VLOOKUP(A1482,'Hospitalisation Details'!$A$1:$T$2344,18,0)</f>
        <v>tier - 2</v>
      </c>
      <c r="R1482" s="29" t="str">
        <f>VLOOKUP(A1482,'Hospitalisation Details'!$A$1:$T$2344,20,0)</f>
        <v>R1012</v>
      </c>
    </row>
    <row r="1483" spans="1:18">
      <c r="A1483" t="s">
        <v>886</v>
      </c>
      <c r="B1483" s="22" t="str">
        <f>VLOOKUP(A1483,'Customer Names'!A1483:$E$2335,4,0)</f>
        <v>Willard</v>
      </c>
      <c r="C1483" s="25">
        <f>VLOOKUP(A1483,'Hospitalisation Details'!$A$1:$T$2344,9,0)</f>
        <v>30230</v>
      </c>
      <c r="D1483" s="26">
        <f>VLOOKUP(A1483,'Hospitalisation Details'!$A$1:$T$2344,10,0)</f>
        <v>40</v>
      </c>
      <c r="E1483" s="26">
        <f>VLOOKUP(A1483,'Hospitalisation Details'!$A$1:$T$2344,11,0)</f>
        <v>1</v>
      </c>
      <c r="F1483" s="28">
        <f>VLOOKUP(A1483,'Medical Examinations'!$A$1:$L$2336,2,0)</f>
        <v>25.46</v>
      </c>
      <c r="G1483" s="28">
        <f>VLOOKUP(A1483,'Medical Examinations'!$A$1:$L$2336,4,0)</f>
        <v>4.29</v>
      </c>
      <c r="H1483" s="30" t="str">
        <f>VLOOKUP(A1483,'Medical Examinations'!$A$1:$L$2336,3,0)</f>
        <v>Overweight</v>
      </c>
      <c r="I1483" s="30" t="str">
        <f>VLOOKUP(A1483,'Medical Examinations'!$A$1:$L$2336,5,0)</f>
        <v>Normal</v>
      </c>
      <c r="J1483" s="27" t="str">
        <f>VLOOKUP(A1483,'Medical Examinations'!$A$1:$L$2336,6,0)</f>
        <v>No</v>
      </c>
      <c r="K1483" s="27" t="str">
        <f>VLOOKUP(A1483,'Medical Examinations'!$A$1:$L$2336,7,0)</f>
        <v>No</v>
      </c>
      <c r="L1483" s="27">
        <f>VLOOKUP(A1483,'Medical Examinations'!$A$1:$L$2336,10,0)</f>
        <v>0</v>
      </c>
      <c r="M1483" s="27" t="str">
        <f>VLOOKUP(A1483,'Medical Examinations'!$A$1:$L$2336,12,0)</f>
        <v>No</v>
      </c>
      <c r="N1483" s="27" t="str">
        <f>VLOOKUP(A1483,'Medical Examinations'!$A$1:$L$2336,8,0)</f>
        <v>No</v>
      </c>
      <c r="O1483" s="29">
        <f>VLOOKUP(A1483,'Hospitalisation Details'!$A$1:$T$2344,12,0)</f>
        <v>7077.19</v>
      </c>
      <c r="P1483" s="29" t="str">
        <f>VLOOKUP(A1483,'Hospitalisation Details'!$A$1:$T$2344,15,0)</f>
        <v>tier - 2</v>
      </c>
      <c r="Q1483" s="29" t="str">
        <f>VLOOKUP(A1483,'Hospitalisation Details'!$A$1:$T$2344,18,0)</f>
        <v>tier - 3</v>
      </c>
      <c r="R1483" s="29" t="str">
        <f>VLOOKUP(A1483,'Hospitalisation Details'!$A$1:$T$2344,20,0)</f>
        <v>R1024</v>
      </c>
    </row>
    <row r="1484" spans="1:18">
      <c r="A1484" t="s">
        <v>885</v>
      </c>
      <c r="B1484" s="22" t="str">
        <f>VLOOKUP(A1484,'Customer Names'!A1484:$E$2335,4,0)</f>
        <v>Patronick</v>
      </c>
      <c r="C1484" s="25">
        <f>VLOOKUP(A1484,'Hospitalisation Details'!$A$1:$T$2344,9,0)</f>
        <v>28665</v>
      </c>
      <c r="D1484" s="26">
        <f>VLOOKUP(A1484,'Hospitalisation Details'!$A$1:$T$2344,10,0)</f>
        <v>44</v>
      </c>
      <c r="E1484" s="26">
        <f>VLOOKUP(A1484,'Hospitalisation Details'!$A$1:$T$2344,11,0)</f>
        <v>2</v>
      </c>
      <c r="F1484" s="28">
        <f>VLOOKUP(A1484,'Medical Examinations'!$A$1:$L$2336,2,0)</f>
        <v>23.31</v>
      </c>
      <c r="G1484" s="28">
        <f>VLOOKUP(A1484,'Medical Examinations'!$A$1:$L$2336,4,0)</f>
        <v>8.27</v>
      </c>
      <c r="H1484" s="30" t="str">
        <f>VLOOKUP(A1484,'Medical Examinations'!$A$1:$L$2336,3,0)</f>
        <v>Normal weight</v>
      </c>
      <c r="I1484" s="30" t="str">
        <f>VLOOKUP(A1484,'Medical Examinations'!$A$1:$L$2336,5,0)</f>
        <v>Diabetes</v>
      </c>
      <c r="J1484" s="27" t="str">
        <f>VLOOKUP(A1484,'Medical Examinations'!$A$1:$L$2336,6,0)</f>
        <v>No</v>
      </c>
      <c r="K1484" s="27" t="str">
        <f>VLOOKUP(A1484,'Medical Examinations'!$A$1:$L$2336,7,0)</f>
        <v>No</v>
      </c>
      <c r="L1484" s="27">
        <f>VLOOKUP(A1484,'Medical Examinations'!$A$1:$L$2336,10,0)</f>
        <v>0</v>
      </c>
      <c r="M1484" s="27" t="str">
        <f>VLOOKUP(A1484,'Medical Examinations'!$A$1:$L$2336,12,0)</f>
        <v>No</v>
      </c>
      <c r="N1484" s="27" t="str">
        <f>VLOOKUP(A1484,'Medical Examinations'!$A$1:$L$2336,8,0)</f>
        <v>No</v>
      </c>
      <c r="O1484" s="29">
        <f>VLOOKUP(A1484,'Hospitalisation Details'!$A$1:$T$2344,12,0)</f>
        <v>7054.41</v>
      </c>
      <c r="P1484" s="29" t="str">
        <f>VLOOKUP(A1484,'Hospitalisation Details'!$A$1:$T$2344,15,0)</f>
        <v>tier - 2</v>
      </c>
      <c r="Q1484" s="29" t="str">
        <f>VLOOKUP(A1484,'Hospitalisation Details'!$A$1:$T$2344,18,0)</f>
        <v>tier - 2</v>
      </c>
      <c r="R1484" s="29" t="str">
        <f>VLOOKUP(A1484,'Hospitalisation Details'!$A$1:$T$2344,20,0)</f>
        <v>R1013</v>
      </c>
    </row>
    <row r="1485" spans="1:18">
      <c r="A1485" t="s">
        <v>884</v>
      </c>
      <c r="B1485" s="22" t="str">
        <f>VLOOKUP(A1485,'Customer Names'!A1485:$E$2335,4,0)</f>
        <v>Depasquale</v>
      </c>
      <c r="C1485" s="25">
        <f>VLOOKUP(A1485,'Hospitalisation Details'!$A$1:$T$2344,9,0)</f>
        <v>29400</v>
      </c>
      <c r="D1485" s="26">
        <f>VLOOKUP(A1485,'Hospitalisation Details'!$A$1:$T$2344,10,0)</f>
        <v>42</v>
      </c>
      <c r="E1485" s="26">
        <f>VLOOKUP(A1485,'Hospitalisation Details'!$A$1:$T$2344,11,0)</f>
        <v>1</v>
      </c>
      <c r="F1485" s="28">
        <f>VLOOKUP(A1485,'Medical Examinations'!$A$1:$L$2336,2,0)</f>
        <v>29</v>
      </c>
      <c r="G1485" s="28">
        <f>VLOOKUP(A1485,'Medical Examinations'!$A$1:$L$2336,4,0)</f>
        <v>4.5599999999999996</v>
      </c>
      <c r="H1485" s="30" t="str">
        <f>VLOOKUP(A1485,'Medical Examinations'!$A$1:$L$2336,3,0)</f>
        <v>Overweight</v>
      </c>
      <c r="I1485" s="30" t="str">
        <f>VLOOKUP(A1485,'Medical Examinations'!$A$1:$L$2336,5,0)</f>
        <v>Normal</v>
      </c>
      <c r="J1485" s="27" t="str">
        <f>VLOOKUP(A1485,'Medical Examinations'!$A$1:$L$2336,6,0)</f>
        <v>No</v>
      </c>
      <c r="K1485" s="27" t="str">
        <f>VLOOKUP(A1485,'Medical Examinations'!$A$1:$L$2336,7,0)</f>
        <v>No</v>
      </c>
      <c r="L1485" s="27">
        <f>VLOOKUP(A1485,'Medical Examinations'!$A$1:$L$2336,10,0)</f>
        <v>0</v>
      </c>
      <c r="M1485" s="27" t="str">
        <f>VLOOKUP(A1485,'Medical Examinations'!$A$1:$L$2336,12,0)</f>
        <v>No</v>
      </c>
      <c r="N1485" s="27" t="str">
        <f>VLOOKUP(A1485,'Medical Examinations'!$A$1:$L$2336,8,0)</f>
        <v>No</v>
      </c>
      <c r="O1485" s="29">
        <f>VLOOKUP(A1485,'Hospitalisation Details'!$A$1:$T$2344,12,0)</f>
        <v>7050.64</v>
      </c>
      <c r="P1485" s="29" t="str">
        <f>VLOOKUP(A1485,'Hospitalisation Details'!$A$1:$T$2344,15,0)</f>
        <v>tier - 2</v>
      </c>
      <c r="Q1485" s="29" t="str">
        <f>VLOOKUP(A1485,'Hospitalisation Details'!$A$1:$T$2344,18,0)</f>
        <v>tier - 3</v>
      </c>
      <c r="R1485" s="29" t="str">
        <f>VLOOKUP(A1485,'Hospitalisation Details'!$A$1:$T$2344,20,0)</f>
        <v>R1011</v>
      </c>
    </row>
    <row r="1486" spans="1:18">
      <c r="A1486" t="s">
        <v>883</v>
      </c>
      <c r="B1486" s="22" t="str">
        <f>VLOOKUP(A1486,'Customer Names'!A1486:$E$2335,4,0)</f>
        <v>Lavergne</v>
      </c>
      <c r="C1486" s="25">
        <f>VLOOKUP(A1486,'Hospitalisation Details'!$A$1:$T$2344,9,0)</f>
        <v>29423</v>
      </c>
      <c r="D1486" s="26">
        <f>VLOOKUP(A1486,'Hospitalisation Details'!$A$1:$T$2344,10,0)</f>
        <v>42</v>
      </c>
      <c r="E1486" s="26">
        <f>VLOOKUP(A1486,'Hospitalisation Details'!$A$1:$T$2344,11,0)</f>
        <v>0</v>
      </c>
      <c r="F1486" s="28">
        <f>VLOOKUP(A1486,'Medical Examinations'!$A$1:$L$2336,2,0)</f>
        <v>32.869999999999997</v>
      </c>
      <c r="G1486" s="28">
        <f>VLOOKUP(A1486,'Medical Examinations'!$A$1:$L$2336,4,0)</f>
        <v>5.33</v>
      </c>
      <c r="H1486" s="30" t="str">
        <f>VLOOKUP(A1486,'Medical Examinations'!$A$1:$L$2336,3,0)</f>
        <v>Obesity</v>
      </c>
      <c r="I1486" s="30" t="str">
        <f>VLOOKUP(A1486,'Medical Examinations'!$A$1:$L$2336,5,0)</f>
        <v>Normal</v>
      </c>
      <c r="J1486" s="27" t="str">
        <f>VLOOKUP(A1486,'Medical Examinations'!$A$1:$L$2336,6,0)</f>
        <v>No</v>
      </c>
      <c r="K1486" s="27" t="str">
        <f>VLOOKUP(A1486,'Medical Examinations'!$A$1:$L$2336,7,0)</f>
        <v>No</v>
      </c>
      <c r="L1486" s="27">
        <f>VLOOKUP(A1486,'Medical Examinations'!$A$1:$L$2336,10,0)</f>
        <v>0</v>
      </c>
      <c r="M1486" s="27" t="str">
        <f>VLOOKUP(A1486,'Medical Examinations'!$A$1:$L$2336,12,0)</f>
        <v>No</v>
      </c>
      <c r="N1486" s="27" t="str">
        <f>VLOOKUP(A1486,'Medical Examinations'!$A$1:$L$2336,8,0)</f>
        <v>No</v>
      </c>
      <c r="O1486" s="29">
        <f>VLOOKUP(A1486,'Hospitalisation Details'!$A$1:$T$2344,12,0)</f>
        <v>7050.02</v>
      </c>
      <c r="P1486" s="29" t="str">
        <f>VLOOKUP(A1486,'Hospitalisation Details'!$A$1:$T$2344,15,0)</f>
        <v>tier - 2</v>
      </c>
      <c r="Q1486" s="29" t="str">
        <f>VLOOKUP(A1486,'Hospitalisation Details'!$A$1:$T$2344,18,0)</f>
        <v>tier - 1</v>
      </c>
      <c r="R1486" s="29" t="str">
        <f>VLOOKUP(A1486,'Hospitalisation Details'!$A$1:$T$2344,20,0)</f>
        <v>R1024</v>
      </c>
    </row>
    <row r="1487" spans="1:18">
      <c r="A1487" t="s">
        <v>882</v>
      </c>
      <c r="B1487" s="22" t="str">
        <f>VLOOKUP(A1487,'Customer Names'!A1487:$E$2335,4,0)</f>
        <v>Kawakami</v>
      </c>
      <c r="C1487" s="25">
        <f>VLOOKUP(A1487,'Hospitalisation Details'!$A$1:$T$2344,9,0)</f>
        <v>29516</v>
      </c>
      <c r="D1487" s="26">
        <f>VLOOKUP(A1487,'Hospitalisation Details'!$A$1:$T$2344,10,0)</f>
        <v>42</v>
      </c>
      <c r="E1487" s="26">
        <f>VLOOKUP(A1487,'Hospitalisation Details'!$A$1:$T$2344,11,0)</f>
        <v>1</v>
      </c>
      <c r="F1487" s="28">
        <f>VLOOKUP(A1487,'Medical Examinations'!$A$1:$L$2336,2,0)</f>
        <v>26.18</v>
      </c>
      <c r="G1487" s="28">
        <f>VLOOKUP(A1487,'Medical Examinations'!$A$1:$L$2336,4,0)</f>
        <v>5.63</v>
      </c>
      <c r="H1487" s="30" t="str">
        <f>VLOOKUP(A1487,'Medical Examinations'!$A$1:$L$2336,3,0)</f>
        <v>Overweight</v>
      </c>
      <c r="I1487" s="30" t="str">
        <f>VLOOKUP(A1487,'Medical Examinations'!$A$1:$L$2336,5,0)</f>
        <v>Normal</v>
      </c>
      <c r="J1487" s="27" t="str">
        <f>VLOOKUP(A1487,'Medical Examinations'!$A$1:$L$2336,6,0)</f>
        <v>No</v>
      </c>
      <c r="K1487" s="27" t="str">
        <f>VLOOKUP(A1487,'Medical Examinations'!$A$1:$L$2336,7,0)</f>
        <v>No</v>
      </c>
      <c r="L1487" s="27">
        <f>VLOOKUP(A1487,'Medical Examinations'!$A$1:$L$2336,10,0)</f>
        <v>0</v>
      </c>
      <c r="M1487" s="27" t="str">
        <f>VLOOKUP(A1487,'Medical Examinations'!$A$1:$L$2336,12,0)</f>
        <v>No</v>
      </c>
      <c r="N1487" s="27" t="str">
        <f>VLOOKUP(A1487,'Medical Examinations'!$A$1:$L$2336,8,0)</f>
        <v>No</v>
      </c>
      <c r="O1487" s="29">
        <f>VLOOKUP(A1487,'Hospitalisation Details'!$A$1:$T$2344,12,0)</f>
        <v>7046.72</v>
      </c>
      <c r="P1487" s="29" t="str">
        <f>VLOOKUP(A1487,'Hospitalisation Details'!$A$1:$T$2344,15,0)</f>
        <v>tier - 2</v>
      </c>
      <c r="Q1487" s="29" t="str">
        <f>VLOOKUP(A1487,'Hospitalisation Details'!$A$1:$T$2344,18,0)</f>
        <v>tier - 3</v>
      </c>
      <c r="R1487" s="29" t="str">
        <f>VLOOKUP(A1487,'Hospitalisation Details'!$A$1:$T$2344,20,0)</f>
        <v>R1013</v>
      </c>
    </row>
    <row r="1488" spans="1:18">
      <c r="A1488" t="s">
        <v>881</v>
      </c>
      <c r="B1488" s="22" t="str">
        <f>VLOOKUP(A1488,'Customer Names'!A1488:$E$2335,4,0)</f>
        <v>Gonsalves</v>
      </c>
      <c r="C1488" s="25">
        <f>VLOOKUP(A1488,'Hospitalisation Details'!$A$1:$T$2344,9,0)</f>
        <v>29428</v>
      </c>
      <c r="D1488" s="26">
        <f>VLOOKUP(A1488,'Hospitalisation Details'!$A$1:$T$2344,10,0)</f>
        <v>42</v>
      </c>
      <c r="E1488" s="26">
        <f>VLOOKUP(A1488,'Hospitalisation Details'!$A$1:$T$2344,11,0)</f>
        <v>1</v>
      </c>
      <c r="F1488" s="28">
        <f>VLOOKUP(A1488,'Medical Examinations'!$A$1:$L$2336,2,0)</f>
        <v>25.3</v>
      </c>
      <c r="G1488" s="28">
        <f>VLOOKUP(A1488,'Medical Examinations'!$A$1:$L$2336,4,0)</f>
        <v>5.12</v>
      </c>
      <c r="H1488" s="30" t="str">
        <f>VLOOKUP(A1488,'Medical Examinations'!$A$1:$L$2336,3,0)</f>
        <v>Overweight</v>
      </c>
      <c r="I1488" s="30" t="str">
        <f>VLOOKUP(A1488,'Medical Examinations'!$A$1:$L$2336,5,0)</f>
        <v>Normal</v>
      </c>
      <c r="J1488" s="27" t="str">
        <f>VLOOKUP(A1488,'Medical Examinations'!$A$1:$L$2336,6,0)</f>
        <v>No</v>
      </c>
      <c r="K1488" s="27" t="str">
        <f>VLOOKUP(A1488,'Medical Examinations'!$A$1:$L$2336,7,0)</f>
        <v>No</v>
      </c>
      <c r="L1488" s="27">
        <f>VLOOKUP(A1488,'Medical Examinations'!$A$1:$L$2336,10,0)</f>
        <v>0</v>
      </c>
      <c r="M1488" s="27" t="str">
        <f>VLOOKUP(A1488,'Medical Examinations'!$A$1:$L$2336,12,0)</f>
        <v>No</v>
      </c>
      <c r="N1488" s="27" t="str">
        <f>VLOOKUP(A1488,'Medical Examinations'!$A$1:$L$2336,8,0)</f>
        <v>No</v>
      </c>
      <c r="O1488" s="29">
        <f>VLOOKUP(A1488,'Hospitalisation Details'!$A$1:$T$2344,12,0)</f>
        <v>7045.5</v>
      </c>
      <c r="P1488" s="29" t="str">
        <f>VLOOKUP(A1488,'Hospitalisation Details'!$A$1:$T$2344,15,0)</f>
        <v>tier - 2</v>
      </c>
      <c r="Q1488" s="29" t="str">
        <f>VLOOKUP(A1488,'Hospitalisation Details'!$A$1:$T$2344,18,0)</f>
        <v>tier - 1</v>
      </c>
      <c r="R1488" s="29" t="str">
        <f>VLOOKUP(A1488,'Hospitalisation Details'!$A$1:$T$2344,20,0)</f>
        <v>R1011</v>
      </c>
    </row>
    <row r="1489" spans="1:18">
      <c r="A1489" t="s">
        <v>880</v>
      </c>
      <c r="B1489" s="22" t="str">
        <f>VLOOKUP(A1489,'Customer Names'!A1489:$E$2335,4,0)</f>
        <v>Peck</v>
      </c>
      <c r="C1489" s="25">
        <f>VLOOKUP(A1489,'Hospitalisation Details'!$A$1:$T$2344,9,0)</f>
        <v>35001</v>
      </c>
      <c r="D1489" s="26">
        <f>VLOOKUP(A1489,'Hospitalisation Details'!$A$1:$T$2344,10,0)</f>
        <v>27</v>
      </c>
      <c r="E1489" s="26">
        <f>VLOOKUP(A1489,'Hospitalisation Details'!$A$1:$T$2344,11,0)</f>
        <v>0</v>
      </c>
      <c r="F1489" s="28">
        <f>VLOOKUP(A1489,'Medical Examinations'!$A$1:$L$2336,2,0)</f>
        <v>36.94</v>
      </c>
      <c r="G1489" s="28">
        <f>VLOOKUP(A1489,'Medical Examinations'!$A$1:$L$2336,4,0)</f>
        <v>5.15</v>
      </c>
      <c r="H1489" s="30" t="str">
        <f>VLOOKUP(A1489,'Medical Examinations'!$A$1:$L$2336,3,0)</f>
        <v>Obesity</v>
      </c>
      <c r="I1489" s="30" t="str">
        <f>VLOOKUP(A1489,'Medical Examinations'!$A$1:$L$2336,5,0)</f>
        <v>Normal</v>
      </c>
      <c r="J1489" s="27" t="str">
        <f>VLOOKUP(A1489,'Medical Examinations'!$A$1:$L$2336,6,0)</f>
        <v>yes</v>
      </c>
      <c r="K1489" s="27" t="str">
        <f>VLOOKUP(A1489,'Medical Examinations'!$A$1:$L$2336,7,0)</f>
        <v>No</v>
      </c>
      <c r="L1489" s="27">
        <f>VLOOKUP(A1489,'Medical Examinations'!$A$1:$L$2336,10,0)</f>
        <v>1</v>
      </c>
      <c r="M1489" s="27" t="str">
        <f>VLOOKUP(A1489,'Medical Examinations'!$A$1:$L$2336,12,0)</f>
        <v>No</v>
      </c>
      <c r="N1489" s="27" t="str">
        <f>VLOOKUP(A1489,'Medical Examinations'!$A$1:$L$2336,8,0)</f>
        <v>No</v>
      </c>
      <c r="O1489" s="29">
        <f>VLOOKUP(A1489,'Hospitalisation Details'!$A$1:$T$2344,12,0)</f>
        <v>7042.11</v>
      </c>
      <c r="P1489" s="29" t="str">
        <f>VLOOKUP(A1489,'Hospitalisation Details'!$A$1:$T$2344,15,0)</f>
        <v>tier - 2</v>
      </c>
      <c r="Q1489" s="29" t="str">
        <f>VLOOKUP(A1489,'Hospitalisation Details'!$A$1:$T$2344,18,0)</f>
        <v>tier - 3</v>
      </c>
      <c r="R1489" s="29" t="str">
        <f>VLOOKUP(A1489,'Hospitalisation Details'!$A$1:$T$2344,20,0)</f>
        <v>R1012</v>
      </c>
    </row>
    <row r="1490" spans="1:18">
      <c r="A1490" t="s">
        <v>879</v>
      </c>
      <c r="B1490" s="22" t="str">
        <f>VLOOKUP(A1490,'Customer Names'!A1490:$E$2335,4,0)</f>
        <v>Aure</v>
      </c>
      <c r="C1490" s="25">
        <f>VLOOKUP(A1490,'Hospitalisation Details'!$A$1:$T$2344,9,0)</f>
        <v>28643</v>
      </c>
      <c r="D1490" s="26">
        <f>VLOOKUP(A1490,'Hospitalisation Details'!$A$1:$T$2344,10,0)</f>
        <v>45</v>
      </c>
      <c r="E1490" s="26">
        <f>VLOOKUP(A1490,'Hospitalisation Details'!$A$1:$T$2344,11,0)</f>
        <v>2</v>
      </c>
      <c r="F1490" s="28">
        <f>VLOOKUP(A1490,'Medical Examinations'!$A$1:$L$2336,2,0)</f>
        <v>22.86</v>
      </c>
      <c r="G1490" s="28">
        <f>VLOOKUP(A1490,'Medical Examinations'!$A$1:$L$2336,4,0)</f>
        <v>7.5</v>
      </c>
      <c r="H1490" s="30" t="str">
        <f>VLOOKUP(A1490,'Medical Examinations'!$A$1:$L$2336,3,0)</f>
        <v>Normal weight</v>
      </c>
      <c r="I1490" s="30" t="str">
        <f>VLOOKUP(A1490,'Medical Examinations'!$A$1:$L$2336,5,0)</f>
        <v>Diabetes</v>
      </c>
      <c r="J1490" s="27" t="str">
        <f>VLOOKUP(A1490,'Medical Examinations'!$A$1:$L$2336,6,0)</f>
        <v>No</v>
      </c>
      <c r="K1490" s="27" t="str">
        <f>VLOOKUP(A1490,'Medical Examinations'!$A$1:$L$2336,7,0)</f>
        <v>No</v>
      </c>
      <c r="L1490" s="27">
        <f>VLOOKUP(A1490,'Medical Examinations'!$A$1:$L$2336,10,0)</f>
        <v>0</v>
      </c>
      <c r="M1490" s="27" t="str">
        <f>VLOOKUP(A1490,'Medical Examinations'!$A$1:$L$2336,12,0)</f>
        <v>No</v>
      </c>
      <c r="N1490" s="27" t="str">
        <f>VLOOKUP(A1490,'Medical Examinations'!$A$1:$L$2336,8,0)</f>
        <v>No</v>
      </c>
      <c r="O1490" s="29">
        <f>VLOOKUP(A1490,'Hospitalisation Details'!$A$1:$T$2344,12,0)</f>
        <v>7033.08</v>
      </c>
      <c r="P1490" s="29" t="str">
        <f>VLOOKUP(A1490,'Hospitalisation Details'!$A$1:$T$2344,15,0)</f>
        <v>tier - 2</v>
      </c>
      <c r="Q1490" s="29" t="str">
        <f>VLOOKUP(A1490,'Hospitalisation Details'!$A$1:$T$2344,18,0)</f>
        <v>tier - 2</v>
      </c>
      <c r="R1490" s="29" t="str">
        <f>VLOOKUP(A1490,'Hospitalisation Details'!$A$1:$T$2344,20,0)</f>
        <v>R1013</v>
      </c>
    </row>
    <row r="1491" spans="1:18">
      <c r="A1491" t="s">
        <v>878</v>
      </c>
      <c r="B1491" s="22" t="str">
        <f>VLOOKUP(A1491,'Customer Names'!A1491:$E$2335,4,0)</f>
        <v>Mattingly</v>
      </c>
      <c r="C1491" s="25">
        <f>VLOOKUP(A1491,'Hospitalisation Details'!$A$1:$T$2344,9,0)</f>
        <v>25390</v>
      </c>
      <c r="D1491" s="26">
        <f>VLOOKUP(A1491,'Hospitalisation Details'!$A$1:$T$2344,10,0)</f>
        <v>53</v>
      </c>
      <c r="E1491" s="26">
        <f>VLOOKUP(A1491,'Hospitalisation Details'!$A$1:$T$2344,11,0)</f>
        <v>0</v>
      </c>
      <c r="F1491" s="28">
        <f>VLOOKUP(A1491,'Medical Examinations'!$A$1:$L$2336,2,0)</f>
        <v>18.760000000000002</v>
      </c>
      <c r="G1491" s="28">
        <f>VLOOKUP(A1491,'Medical Examinations'!$A$1:$L$2336,4,0)</f>
        <v>4.88</v>
      </c>
      <c r="H1491" s="30" t="str">
        <f>VLOOKUP(A1491,'Medical Examinations'!$A$1:$L$2336,3,0)</f>
        <v>Normal weight</v>
      </c>
      <c r="I1491" s="30" t="str">
        <f>VLOOKUP(A1491,'Medical Examinations'!$A$1:$L$2336,5,0)</f>
        <v>Normal</v>
      </c>
      <c r="J1491" s="27" t="str">
        <f>VLOOKUP(A1491,'Medical Examinations'!$A$1:$L$2336,6,0)</f>
        <v>yes</v>
      </c>
      <c r="K1491" s="27" t="str">
        <f>VLOOKUP(A1491,'Medical Examinations'!$A$1:$L$2336,7,0)</f>
        <v>No</v>
      </c>
      <c r="L1491" s="27">
        <f>VLOOKUP(A1491,'Medical Examinations'!$A$1:$L$2336,10,0)</f>
        <v>1</v>
      </c>
      <c r="M1491" s="27" t="str">
        <f>VLOOKUP(A1491,'Medical Examinations'!$A$1:$L$2336,12,0)</f>
        <v>No</v>
      </c>
      <c r="N1491" s="27" t="str">
        <f>VLOOKUP(A1491,'Medical Examinations'!$A$1:$L$2336,8,0)</f>
        <v>Yes</v>
      </c>
      <c r="O1491" s="29">
        <f>VLOOKUP(A1491,'Hospitalisation Details'!$A$1:$T$2344,12,0)</f>
        <v>7003.1</v>
      </c>
      <c r="P1491" s="29" t="str">
        <f>VLOOKUP(A1491,'Hospitalisation Details'!$A$1:$T$2344,15,0)</f>
        <v>tier - 2</v>
      </c>
      <c r="Q1491" s="29" t="str">
        <f>VLOOKUP(A1491,'Hospitalisation Details'!$A$1:$T$2344,18,0)</f>
        <v>tier - 3</v>
      </c>
      <c r="R1491" s="29" t="str">
        <f>VLOOKUP(A1491,'Hospitalisation Details'!$A$1:$T$2344,20,0)</f>
        <v>R1013</v>
      </c>
    </row>
    <row r="1492" spans="1:18">
      <c r="A1492" t="s">
        <v>877</v>
      </c>
      <c r="B1492" s="22" t="str">
        <f>VLOOKUP(A1492,'Customer Names'!A1492:$E$2335,4,0)</f>
        <v>Stelpflug</v>
      </c>
      <c r="C1492" s="25">
        <f>VLOOKUP(A1492,'Hospitalisation Details'!$A$1:$T$2344,9,0)</f>
        <v>30195</v>
      </c>
      <c r="D1492" s="26">
        <f>VLOOKUP(A1492,'Hospitalisation Details'!$A$1:$T$2344,10,0)</f>
        <v>40</v>
      </c>
      <c r="E1492" s="26">
        <f>VLOOKUP(A1492,'Hospitalisation Details'!$A$1:$T$2344,11,0)</f>
        <v>3</v>
      </c>
      <c r="F1492" s="28">
        <f>VLOOKUP(A1492,'Medical Examinations'!$A$1:$L$2336,2,0)</f>
        <v>24.36</v>
      </c>
      <c r="G1492" s="28">
        <f>VLOOKUP(A1492,'Medical Examinations'!$A$1:$L$2336,4,0)</f>
        <v>5.57</v>
      </c>
      <c r="H1492" s="30" t="str">
        <f>VLOOKUP(A1492,'Medical Examinations'!$A$1:$L$2336,3,0)</f>
        <v>Normal weight</v>
      </c>
      <c r="I1492" s="30" t="str">
        <f>VLOOKUP(A1492,'Medical Examinations'!$A$1:$L$2336,5,0)</f>
        <v>Normal</v>
      </c>
      <c r="J1492" s="27" t="str">
        <f>VLOOKUP(A1492,'Medical Examinations'!$A$1:$L$2336,6,0)</f>
        <v>No</v>
      </c>
      <c r="K1492" s="27" t="str">
        <f>VLOOKUP(A1492,'Medical Examinations'!$A$1:$L$2336,7,0)</f>
        <v>No</v>
      </c>
      <c r="L1492" s="27">
        <f>VLOOKUP(A1492,'Medical Examinations'!$A$1:$L$2336,10,0)</f>
        <v>0</v>
      </c>
      <c r="M1492" s="27" t="str">
        <f>VLOOKUP(A1492,'Medical Examinations'!$A$1:$L$2336,12,0)</f>
        <v>No</v>
      </c>
      <c r="N1492" s="27" t="str">
        <f>VLOOKUP(A1492,'Medical Examinations'!$A$1:$L$2336,8,0)</f>
        <v>No</v>
      </c>
      <c r="O1492" s="29">
        <f>VLOOKUP(A1492,'Hospitalisation Details'!$A$1:$T$2344,12,0)</f>
        <v>6989.95</v>
      </c>
      <c r="P1492" s="29" t="str">
        <f>VLOOKUP(A1492,'Hospitalisation Details'!$A$1:$T$2344,15,0)</f>
        <v>tier - 2</v>
      </c>
      <c r="Q1492" s="29" t="str">
        <f>VLOOKUP(A1492,'Hospitalisation Details'!$A$1:$T$2344,18,0)</f>
        <v>tier - 1</v>
      </c>
      <c r="R1492" s="29" t="str">
        <f>VLOOKUP(A1492,'Hospitalisation Details'!$A$1:$T$2344,20,0)</f>
        <v>R1013</v>
      </c>
    </row>
    <row r="1493" spans="1:18">
      <c r="A1493" t="s">
        <v>876</v>
      </c>
      <c r="B1493" s="22" t="str">
        <f>VLOOKUP(A1493,'Customer Names'!A1493:$E$2335,4,0)</f>
        <v>Sanchez Antognini</v>
      </c>
      <c r="C1493" s="25">
        <f>VLOOKUP(A1493,'Hospitalisation Details'!$A$1:$T$2344,9,0)</f>
        <v>30242</v>
      </c>
      <c r="D1493" s="26">
        <f>VLOOKUP(A1493,'Hospitalisation Details'!$A$1:$T$2344,10,0)</f>
        <v>40</v>
      </c>
      <c r="E1493" s="26">
        <f>VLOOKUP(A1493,'Hospitalisation Details'!$A$1:$T$2344,11,0)</f>
        <v>2</v>
      </c>
      <c r="F1493" s="28">
        <f>VLOOKUP(A1493,'Medical Examinations'!$A$1:$L$2336,2,0)</f>
        <v>32.299999999999997</v>
      </c>
      <c r="G1493" s="28">
        <f>VLOOKUP(A1493,'Medical Examinations'!$A$1:$L$2336,4,0)</f>
        <v>5.31</v>
      </c>
      <c r="H1493" s="30" t="str">
        <f>VLOOKUP(A1493,'Medical Examinations'!$A$1:$L$2336,3,0)</f>
        <v>Obesity</v>
      </c>
      <c r="I1493" s="30" t="str">
        <f>VLOOKUP(A1493,'Medical Examinations'!$A$1:$L$2336,5,0)</f>
        <v>Normal</v>
      </c>
      <c r="J1493" s="27" t="str">
        <f>VLOOKUP(A1493,'Medical Examinations'!$A$1:$L$2336,6,0)</f>
        <v>No</v>
      </c>
      <c r="K1493" s="27" t="str">
        <f>VLOOKUP(A1493,'Medical Examinations'!$A$1:$L$2336,7,0)</f>
        <v>No</v>
      </c>
      <c r="L1493" s="27">
        <f>VLOOKUP(A1493,'Medical Examinations'!$A$1:$L$2336,10,0)</f>
        <v>0</v>
      </c>
      <c r="M1493" s="27" t="str">
        <f>VLOOKUP(A1493,'Medical Examinations'!$A$1:$L$2336,12,0)</f>
        <v>No</v>
      </c>
      <c r="N1493" s="27" t="str">
        <f>VLOOKUP(A1493,'Medical Examinations'!$A$1:$L$2336,8,0)</f>
        <v>No</v>
      </c>
      <c r="O1493" s="29">
        <f>VLOOKUP(A1493,'Hospitalisation Details'!$A$1:$T$2344,12,0)</f>
        <v>6986.7</v>
      </c>
      <c r="P1493" s="29" t="str">
        <f>VLOOKUP(A1493,'Hospitalisation Details'!$A$1:$T$2344,15,0)</f>
        <v>tier - 3</v>
      </c>
      <c r="Q1493" s="29" t="str">
        <f>VLOOKUP(A1493,'Hospitalisation Details'!$A$1:$T$2344,18,0)</f>
        <v>tier - 1</v>
      </c>
      <c r="R1493" s="29" t="str">
        <f>VLOOKUP(A1493,'Hospitalisation Details'!$A$1:$T$2344,20,0)</f>
        <v>R1012</v>
      </c>
    </row>
    <row r="1494" spans="1:18">
      <c r="A1494" t="s">
        <v>875</v>
      </c>
      <c r="B1494" s="22" t="str">
        <f>VLOOKUP(A1494,'Customer Names'!A1494:$E$2335,4,0)</f>
        <v>Condon</v>
      </c>
      <c r="C1494" s="25">
        <f>VLOOKUP(A1494,'Hospitalisation Details'!$A$1:$T$2344,9,0)</f>
        <v>31391</v>
      </c>
      <c r="D1494" s="26">
        <f>VLOOKUP(A1494,'Hospitalisation Details'!$A$1:$T$2344,10,0)</f>
        <v>37</v>
      </c>
      <c r="E1494" s="26">
        <f>VLOOKUP(A1494,'Hospitalisation Details'!$A$1:$T$2344,11,0)</f>
        <v>3</v>
      </c>
      <c r="F1494" s="28">
        <f>VLOOKUP(A1494,'Medical Examinations'!$A$1:$L$2336,2,0)</f>
        <v>22.704999999999998</v>
      </c>
      <c r="G1494" s="28">
        <f>VLOOKUP(A1494,'Medical Examinations'!$A$1:$L$2336,4,0)</f>
        <v>4.57</v>
      </c>
      <c r="H1494" s="30" t="str">
        <f>VLOOKUP(A1494,'Medical Examinations'!$A$1:$L$2336,3,0)</f>
        <v>Normal weight</v>
      </c>
      <c r="I1494" s="30" t="str">
        <f>VLOOKUP(A1494,'Medical Examinations'!$A$1:$L$2336,5,0)</f>
        <v>Normal</v>
      </c>
      <c r="J1494" s="27" t="str">
        <f>VLOOKUP(A1494,'Medical Examinations'!$A$1:$L$2336,6,0)</f>
        <v>yes</v>
      </c>
      <c r="K1494" s="27" t="str">
        <f>VLOOKUP(A1494,'Medical Examinations'!$A$1:$L$2336,7,0)</f>
        <v>No</v>
      </c>
      <c r="L1494" s="27">
        <f>VLOOKUP(A1494,'Medical Examinations'!$A$1:$L$2336,10,0)</f>
        <v>0</v>
      </c>
      <c r="M1494" s="27" t="str">
        <f>VLOOKUP(A1494,'Medical Examinations'!$A$1:$L$2336,12,0)</f>
        <v>No</v>
      </c>
      <c r="N1494" s="27" t="str">
        <f>VLOOKUP(A1494,'Medical Examinations'!$A$1:$L$2336,8,0)</f>
        <v>No</v>
      </c>
      <c r="O1494" s="29">
        <f>VLOOKUP(A1494,'Hospitalisation Details'!$A$1:$T$2344,12,0)</f>
        <v>6985.51</v>
      </c>
      <c r="P1494" s="29" t="str">
        <f>VLOOKUP(A1494,'Hospitalisation Details'!$A$1:$T$2344,15,0)</f>
        <v>tier - 2</v>
      </c>
      <c r="Q1494" s="29" t="str">
        <f>VLOOKUP(A1494,'Hospitalisation Details'!$A$1:$T$2344,18,0)</f>
        <v>tier - 2</v>
      </c>
      <c r="R1494" s="29" t="str">
        <f>VLOOKUP(A1494,'Hospitalisation Details'!$A$1:$T$2344,20,0)</f>
        <v>R1019</v>
      </c>
    </row>
    <row r="1495" spans="1:18">
      <c r="A1495" t="s">
        <v>874</v>
      </c>
      <c r="B1495" s="22" t="str">
        <f>VLOOKUP(A1495,'Customer Names'!A1495:$E$2335,4,0)</f>
        <v>Magato</v>
      </c>
      <c r="C1495" s="25">
        <f>VLOOKUP(A1495,'Hospitalisation Details'!$A$1:$T$2344,9,0)</f>
        <v>27548</v>
      </c>
      <c r="D1495" s="26">
        <f>VLOOKUP(A1495,'Hospitalisation Details'!$A$1:$T$2344,10,0)</f>
        <v>48</v>
      </c>
      <c r="E1495" s="26">
        <f>VLOOKUP(A1495,'Hospitalisation Details'!$A$1:$T$2344,11,0)</f>
        <v>1</v>
      </c>
      <c r="F1495" s="28">
        <f>VLOOKUP(A1495,'Medical Examinations'!$A$1:$L$2336,2,0)</f>
        <v>21.79</v>
      </c>
      <c r="G1495" s="28">
        <f>VLOOKUP(A1495,'Medical Examinations'!$A$1:$L$2336,4,0)</f>
        <v>8.6999999999999993</v>
      </c>
      <c r="H1495" s="30" t="str">
        <f>VLOOKUP(A1495,'Medical Examinations'!$A$1:$L$2336,3,0)</f>
        <v>Normal weight</v>
      </c>
      <c r="I1495" s="30" t="str">
        <f>VLOOKUP(A1495,'Medical Examinations'!$A$1:$L$2336,5,0)</f>
        <v>Diabetes</v>
      </c>
      <c r="J1495" s="27" t="str">
        <f>VLOOKUP(A1495,'Medical Examinations'!$A$1:$L$2336,6,0)</f>
        <v>yes</v>
      </c>
      <c r="K1495" s="27" t="str">
        <f>VLOOKUP(A1495,'Medical Examinations'!$A$1:$L$2336,7,0)</f>
        <v>No</v>
      </c>
      <c r="L1495" s="27">
        <f>VLOOKUP(A1495,'Medical Examinations'!$A$1:$L$2336,10,0)</f>
        <v>1</v>
      </c>
      <c r="M1495" s="27" t="str">
        <f>VLOOKUP(A1495,'Medical Examinations'!$A$1:$L$2336,12,0)</f>
        <v>No</v>
      </c>
      <c r="N1495" s="27" t="str">
        <f>VLOOKUP(A1495,'Medical Examinations'!$A$1:$L$2336,8,0)</f>
        <v>No</v>
      </c>
      <c r="O1495" s="29">
        <f>VLOOKUP(A1495,'Hospitalisation Details'!$A$1:$T$2344,12,0)</f>
        <v>6965.21</v>
      </c>
      <c r="P1495" s="29" t="str">
        <f>VLOOKUP(A1495,'Hospitalisation Details'!$A$1:$T$2344,15,0)</f>
        <v>tier - 2</v>
      </c>
      <c r="Q1495" s="29" t="str">
        <f>VLOOKUP(A1495,'Hospitalisation Details'!$A$1:$T$2344,18,0)</f>
        <v>tier - 3</v>
      </c>
      <c r="R1495" s="29" t="str">
        <f>VLOOKUP(A1495,'Hospitalisation Details'!$A$1:$T$2344,20,0)</f>
        <v>R1013</v>
      </c>
    </row>
    <row r="1496" spans="1:18">
      <c r="A1496" t="s">
        <v>873</v>
      </c>
      <c r="B1496" s="22" t="str">
        <f>VLOOKUP(A1496,'Customer Names'!A1496:$E$2335,4,0)</f>
        <v>Dombrowski</v>
      </c>
      <c r="C1496" s="25">
        <f>VLOOKUP(A1496,'Hospitalisation Details'!$A$1:$T$2344,9,0)</f>
        <v>29451</v>
      </c>
      <c r="D1496" s="26">
        <f>VLOOKUP(A1496,'Hospitalisation Details'!$A$1:$T$2344,10,0)</f>
        <v>42</v>
      </c>
      <c r="E1496" s="26">
        <f>VLOOKUP(A1496,'Hospitalisation Details'!$A$1:$T$2344,11,0)</f>
        <v>2</v>
      </c>
      <c r="F1496" s="28">
        <f>VLOOKUP(A1496,'Medical Examinations'!$A$1:$L$2336,2,0)</f>
        <v>24.52</v>
      </c>
      <c r="G1496" s="28">
        <f>VLOOKUP(A1496,'Medical Examinations'!$A$1:$L$2336,4,0)</f>
        <v>4.76</v>
      </c>
      <c r="H1496" s="30" t="str">
        <f>VLOOKUP(A1496,'Medical Examinations'!$A$1:$L$2336,3,0)</f>
        <v>Normal weight</v>
      </c>
      <c r="I1496" s="30" t="str">
        <f>VLOOKUP(A1496,'Medical Examinations'!$A$1:$L$2336,5,0)</f>
        <v>Normal</v>
      </c>
      <c r="J1496" s="27" t="str">
        <f>VLOOKUP(A1496,'Medical Examinations'!$A$1:$L$2336,6,0)</f>
        <v>No</v>
      </c>
      <c r="K1496" s="27" t="str">
        <f>VLOOKUP(A1496,'Medical Examinations'!$A$1:$L$2336,7,0)</f>
        <v>No</v>
      </c>
      <c r="L1496" s="27">
        <f>VLOOKUP(A1496,'Medical Examinations'!$A$1:$L$2336,10,0)</f>
        <v>0</v>
      </c>
      <c r="M1496" s="27" t="str">
        <f>VLOOKUP(A1496,'Medical Examinations'!$A$1:$L$2336,12,0)</f>
        <v>No</v>
      </c>
      <c r="N1496" s="27" t="str">
        <f>VLOOKUP(A1496,'Medical Examinations'!$A$1:$L$2336,8,0)</f>
        <v>No</v>
      </c>
      <c r="O1496" s="29">
        <f>VLOOKUP(A1496,'Hospitalisation Details'!$A$1:$T$2344,12,0)</f>
        <v>6951.12</v>
      </c>
      <c r="P1496" s="29" t="str">
        <f>VLOOKUP(A1496,'Hospitalisation Details'!$A$1:$T$2344,15,0)</f>
        <v>tier - 2</v>
      </c>
      <c r="Q1496" s="29" t="str">
        <f>VLOOKUP(A1496,'Hospitalisation Details'!$A$1:$T$2344,18,0)</f>
        <v>tier - 2</v>
      </c>
      <c r="R1496" s="29" t="str">
        <f>VLOOKUP(A1496,'Hospitalisation Details'!$A$1:$T$2344,20,0)</f>
        <v>R1013</v>
      </c>
    </row>
    <row r="1497" spans="1:18">
      <c r="A1497" t="s">
        <v>872</v>
      </c>
      <c r="B1497" s="22" t="str">
        <f>VLOOKUP(A1497,'Customer Names'!A1497:$E$2335,4,0)</f>
        <v>Ohara</v>
      </c>
      <c r="C1497" s="25">
        <f>VLOOKUP(A1497,'Hospitalisation Details'!$A$1:$T$2344,9,0)</f>
        <v>28839</v>
      </c>
      <c r="D1497" s="26">
        <f>VLOOKUP(A1497,'Hospitalisation Details'!$A$1:$T$2344,10,0)</f>
        <v>44</v>
      </c>
      <c r="E1497" s="26">
        <f>VLOOKUP(A1497,'Hospitalisation Details'!$A$1:$T$2344,11,0)</f>
        <v>0</v>
      </c>
      <c r="F1497" s="28">
        <f>VLOOKUP(A1497,'Medical Examinations'!$A$1:$L$2336,2,0)</f>
        <v>39.520000000000003</v>
      </c>
      <c r="G1497" s="28">
        <f>VLOOKUP(A1497,'Medical Examinations'!$A$1:$L$2336,4,0)</f>
        <v>11.81</v>
      </c>
      <c r="H1497" s="30" t="str">
        <f>VLOOKUP(A1497,'Medical Examinations'!$A$1:$L$2336,3,0)</f>
        <v>Obesity</v>
      </c>
      <c r="I1497" s="30" t="str">
        <f>VLOOKUP(A1497,'Medical Examinations'!$A$1:$L$2336,5,0)</f>
        <v>Diabetes</v>
      </c>
      <c r="J1497" s="27" t="str">
        <f>VLOOKUP(A1497,'Medical Examinations'!$A$1:$L$2336,6,0)</f>
        <v>No</v>
      </c>
      <c r="K1497" s="27" t="str">
        <f>VLOOKUP(A1497,'Medical Examinations'!$A$1:$L$2336,7,0)</f>
        <v>No</v>
      </c>
      <c r="L1497" s="27">
        <f>VLOOKUP(A1497,'Medical Examinations'!$A$1:$L$2336,10,0)</f>
        <v>0</v>
      </c>
      <c r="M1497" s="27" t="str">
        <f>VLOOKUP(A1497,'Medical Examinations'!$A$1:$L$2336,12,0)</f>
        <v>No</v>
      </c>
      <c r="N1497" s="27" t="str">
        <f>VLOOKUP(A1497,'Medical Examinations'!$A$1:$L$2336,8,0)</f>
        <v>No</v>
      </c>
      <c r="O1497" s="29">
        <f>VLOOKUP(A1497,'Hospitalisation Details'!$A$1:$T$2344,12,0)</f>
        <v>6948.7</v>
      </c>
      <c r="P1497" s="29" t="str">
        <f>VLOOKUP(A1497,'Hospitalisation Details'!$A$1:$T$2344,15,0)</f>
        <v>tier - 1</v>
      </c>
      <c r="Q1497" s="29" t="str">
        <f>VLOOKUP(A1497,'Hospitalisation Details'!$A$1:$T$2344,18,0)</f>
        <v>tier - 2</v>
      </c>
      <c r="R1497" s="29" t="str">
        <f>VLOOKUP(A1497,'Hospitalisation Details'!$A$1:$T$2344,20,0)</f>
        <v>R1012</v>
      </c>
    </row>
    <row r="1498" spans="1:18">
      <c r="A1498" t="s">
        <v>871</v>
      </c>
      <c r="B1498" s="22" t="str">
        <f>VLOOKUP(A1498,'Customer Names'!A1498:$E$2335,4,0)</f>
        <v>Cifuentes Fetiva</v>
      </c>
      <c r="C1498" s="25">
        <f>VLOOKUP(A1498,'Hospitalisation Details'!$A$1:$T$2344,9,0)</f>
        <v>29499</v>
      </c>
      <c r="D1498" s="26">
        <f>VLOOKUP(A1498,'Hospitalisation Details'!$A$1:$T$2344,10,0)</f>
        <v>42</v>
      </c>
      <c r="E1498" s="26">
        <f>VLOOKUP(A1498,'Hospitalisation Details'!$A$1:$T$2344,11,0)</f>
        <v>2</v>
      </c>
      <c r="F1498" s="28">
        <f>VLOOKUP(A1498,'Medical Examinations'!$A$1:$L$2336,2,0)</f>
        <v>24.49</v>
      </c>
      <c r="G1498" s="28">
        <f>VLOOKUP(A1498,'Medical Examinations'!$A$1:$L$2336,4,0)</f>
        <v>4.67</v>
      </c>
      <c r="H1498" s="30" t="str">
        <f>VLOOKUP(A1498,'Medical Examinations'!$A$1:$L$2336,3,0)</f>
        <v>Normal weight</v>
      </c>
      <c r="I1498" s="30" t="str">
        <f>VLOOKUP(A1498,'Medical Examinations'!$A$1:$L$2336,5,0)</f>
        <v>Normal</v>
      </c>
      <c r="J1498" s="27" t="str">
        <f>VLOOKUP(A1498,'Medical Examinations'!$A$1:$L$2336,6,0)</f>
        <v>No</v>
      </c>
      <c r="K1498" s="27" t="str">
        <f>VLOOKUP(A1498,'Medical Examinations'!$A$1:$L$2336,7,0)</f>
        <v>No</v>
      </c>
      <c r="L1498" s="27">
        <f>VLOOKUP(A1498,'Medical Examinations'!$A$1:$L$2336,10,0)</f>
        <v>0</v>
      </c>
      <c r="M1498" s="27" t="str">
        <f>VLOOKUP(A1498,'Medical Examinations'!$A$1:$L$2336,12,0)</f>
        <v>No</v>
      </c>
      <c r="N1498" s="27" t="str">
        <f>VLOOKUP(A1498,'Medical Examinations'!$A$1:$L$2336,8,0)</f>
        <v>No</v>
      </c>
      <c r="O1498" s="29">
        <f>VLOOKUP(A1498,'Hospitalisation Details'!$A$1:$T$2344,12,0)</f>
        <v>6940.94</v>
      </c>
      <c r="P1498" s="29" t="str">
        <f>VLOOKUP(A1498,'Hospitalisation Details'!$A$1:$T$2344,15,0)</f>
        <v>tier - 2</v>
      </c>
      <c r="Q1498" s="29" t="str">
        <f>VLOOKUP(A1498,'Hospitalisation Details'!$A$1:$T$2344,18,0)</f>
        <v>tier - 3</v>
      </c>
      <c r="R1498" s="29" t="str">
        <f>VLOOKUP(A1498,'Hospitalisation Details'!$A$1:$T$2344,20,0)</f>
        <v>R1013</v>
      </c>
    </row>
    <row r="1499" spans="1:18">
      <c r="A1499" t="s">
        <v>870</v>
      </c>
      <c r="B1499" s="22" t="str">
        <f>VLOOKUP(A1499,'Customer Names'!A1499:$E$2335,4,0)</f>
        <v>Keno</v>
      </c>
      <c r="C1499" s="25">
        <f>VLOOKUP(A1499,'Hospitalisation Details'!$A$1:$T$2344,9,0)</f>
        <v>29463</v>
      </c>
      <c r="D1499" s="26">
        <f>VLOOKUP(A1499,'Hospitalisation Details'!$A$1:$T$2344,10,0)</f>
        <v>42</v>
      </c>
      <c r="E1499" s="26">
        <f>VLOOKUP(A1499,'Hospitalisation Details'!$A$1:$T$2344,11,0)</f>
        <v>1</v>
      </c>
      <c r="F1499" s="28">
        <f>VLOOKUP(A1499,'Medical Examinations'!$A$1:$L$2336,2,0)</f>
        <v>26.315000000000001</v>
      </c>
      <c r="G1499" s="28">
        <f>VLOOKUP(A1499,'Medical Examinations'!$A$1:$L$2336,4,0)</f>
        <v>6.02</v>
      </c>
      <c r="H1499" s="30" t="str">
        <f>VLOOKUP(A1499,'Medical Examinations'!$A$1:$L$2336,3,0)</f>
        <v>Overweight</v>
      </c>
      <c r="I1499" s="30" t="str">
        <f>VLOOKUP(A1499,'Medical Examinations'!$A$1:$L$2336,5,0)</f>
        <v>Pre-diabetes</v>
      </c>
      <c r="J1499" s="27" t="str">
        <f>VLOOKUP(A1499,'Medical Examinations'!$A$1:$L$2336,6,0)</f>
        <v>No</v>
      </c>
      <c r="K1499" s="27" t="str">
        <f>VLOOKUP(A1499,'Medical Examinations'!$A$1:$L$2336,7,0)</f>
        <v>No</v>
      </c>
      <c r="L1499" s="27">
        <f>VLOOKUP(A1499,'Medical Examinations'!$A$1:$L$2336,10,0)</f>
        <v>0</v>
      </c>
      <c r="M1499" s="27" t="str">
        <f>VLOOKUP(A1499,'Medical Examinations'!$A$1:$L$2336,12,0)</f>
        <v>No</v>
      </c>
      <c r="N1499" s="27" t="str">
        <f>VLOOKUP(A1499,'Medical Examinations'!$A$1:$L$2336,8,0)</f>
        <v>No</v>
      </c>
      <c r="O1499" s="29">
        <f>VLOOKUP(A1499,'Hospitalisation Details'!$A$1:$T$2344,12,0)</f>
        <v>6940.91</v>
      </c>
      <c r="P1499" s="29" t="str">
        <f>VLOOKUP(A1499,'Hospitalisation Details'!$A$1:$T$2344,15,0)</f>
        <v>tier - 2</v>
      </c>
      <c r="Q1499" s="29" t="str">
        <f>VLOOKUP(A1499,'Hospitalisation Details'!$A$1:$T$2344,18,0)</f>
        <v>tier - 2</v>
      </c>
      <c r="R1499" s="29" t="str">
        <f>VLOOKUP(A1499,'Hospitalisation Details'!$A$1:$T$2344,20,0)</f>
        <v>R1012</v>
      </c>
    </row>
    <row r="1500" spans="1:18">
      <c r="A1500" t="s">
        <v>869</v>
      </c>
      <c r="B1500" s="22" t="str">
        <f>VLOOKUP(A1500,'Customer Names'!A1500:$E$2335,4,0)</f>
        <v>Bruce</v>
      </c>
      <c r="C1500" s="25">
        <f>VLOOKUP(A1500,'Hospitalisation Details'!$A$1:$T$2344,9,0)</f>
        <v>28823</v>
      </c>
      <c r="D1500" s="26">
        <f>VLOOKUP(A1500,'Hospitalisation Details'!$A$1:$T$2344,10,0)</f>
        <v>44</v>
      </c>
      <c r="E1500" s="26">
        <f>VLOOKUP(A1500,'Hospitalisation Details'!$A$1:$T$2344,11,0)</f>
        <v>2</v>
      </c>
      <c r="F1500" s="28">
        <f>VLOOKUP(A1500,'Medical Examinations'!$A$1:$L$2336,2,0)</f>
        <v>22.58</v>
      </c>
      <c r="G1500" s="28">
        <f>VLOOKUP(A1500,'Medical Examinations'!$A$1:$L$2336,4,0)</f>
        <v>7.46</v>
      </c>
      <c r="H1500" s="30" t="str">
        <f>VLOOKUP(A1500,'Medical Examinations'!$A$1:$L$2336,3,0)</f>
        <v>Normal weight</v>
      </c>
      <c r="I1500" s="30" t="str">
        <f>VLOOKUP(A1500,'Medical Examinations'!$A$1:$L$2336,5,0)</f>
        <v>Diabetes</v>
      </c>
      <c r="J1500" s="27" t="str">
        <f>VLOOKUP(A1500,'Medical Examinations'!$A$1:$L$2336,6,0)</f>
        <v>No</v>
      </c>
      <c r="K1500" s="27" t="str">
        <f>VLOOKUP(A1500,'Medical Examinations'!$A$1:$L$2336,7,0)</f>
        <v>No</v>
      </c>
      <c r="L1500" s="27">
        <f>VLOOKUP(A1500,'Medical Examinations'!$A$1:$L$2336,10,0)</f>
        <v>0</v>
      </c>
      <c r="M1500" s="27" t="str">
        <f>VLOOKUP(A1500,'Medical Examinations'!$A$1:$L$2336,12,0)</f>
        <v>No</v>
      </c>
      <c r="N1500" s="27" t="str">
        <f>VLOOKUP(A1500,'Medical Examinations'!$A$1:$L$2336,8,0)</f>
        <v>No</v>
      </c>
      <c r="O1500" s="29">
        <f>VLOOKUP(A1500,'Hospitalisation Details'!$A$1:$T$2344,12,0)</f>
        <v>6938.11</v>
      </c>
      <c r="P1500" s="29" t="str">
        <f>VLOOKUP(A1500,'Hospitalisation Details'!$A$1:$T$2344,15,0)</f>
        <v>tier - 2</v>
      </c>
      <c r="Q1500" s="29" t="str">
        <f>VLOOKUP(A1500,'Hospitalisation Details'!$A$1:$T$2344,18,0)</f>
        <v>tier - 2</v>
      </c>
      <c r="R1500" s="29" t="str">
        <f>VLOOKUP(A1500,'Hospitalisation Details'!$A$1:$T$2344,20,0)</f>
        <v>R1013</v>
      </c>
    </row>
    <row r="1501" spans="1:18">
      <c r="A1501" t="s">
        <v>868</v>
      </c>
      <c r="B1501" s="22" t="str">
        <f>VLOOKUP(A1501,'Customer Names'!A1501:$E$2335,4,0)</f>
        <v>Lorch</v>
      </c>
      <c r="C1501" s="25">
        <f>VLOOKUP(A1501,'Hospitalisation Details'!$A$1:$T$2344,9,0)</f>
        <v>30930</v>
      </c>
      <c r="D1501" s="26">
        <f>VLOOKUP(A1501,'Hospitalisation Details'!$A$1:$T$2344,10,0)</f>
        <v>38</v>
      </c>
      <c r="E1501" s="26">
        <f>VLOOKUP(A1501,'Hospitalisation Details'!$A$1:$T$2344,11,0)</f>
        <v>2</v>
      </c>
      <c r="F1501" s="28">
        <f>VLOOKUP(A1501,'Medical Examinations'!$A$1:$L$2336,2,0)</f>
        <v>19.475000000000001</v>
      </c>
      <c r="G1501" s="28">
        <f>VLOOKUP(A1501,'Medical Examinations'!$A$1:$L$2336,4,0)</f>
        <v>4.74</v>
      </c>
      <c r="H1501" s="30" t="str">
        <f>VLOOKUP(A1501,'Medical Examinations'!$A$1:$L$2336,3,0)</f>
        <v>Normal weight</v>
      </c>
      <c r="I1501" s="30" t="str">
        <f>VLOOKUP(A1501,'Medical Examinations'!$A$1:$L$2336,5,0)</f>
        <v>Normal</v>
      </c>
      <c r="J1501" s="27" t="str">
        <f>VLOOKUP(A1501,'Medical Examinations'!$A$1:$L$2336,6,0)</f>
        <v>No</v>
      </c>
      <c r="K1501" s="27" t="str">
        <f>VLOOKUP(A1501,'Medical Examinations'!$A$1:$L$2336,7,0)</f>
        <v>No</v>
      </c>
      <c r="L1501" s="27">
        <f>VLOOKUP(A1501,'Medical Examinations'!$A$1:$L$2336,10,0)</f>
        <v>1</v>
      </c>
      <c r="M1501" s="27" t="str">
        <f>VLOOKUP(A1501,'Medical Examinations'!$A$1:$L$2336,12,0)</f>
        <v>No</v>
      </c>
      <c r="N1501" s="27" t="str">
        <f>VLOOKUP(A1501,'Medical Examinations'!$A$1:$L$2336,8,0)</f>
        <v>No</v>
      </c>
      <c r="O1501" s="29">
        <f>VLOOKUP(A1501,'Hospitalisation Details'!$A$1:$T$2344,12,0)</f>
        <v>6933.24</v>
      </c>
      <c r="P1501" s="29" t="str">
        <f>VLOOKUP(A1501,'Hospitalisation Details'!$A$1:$T$2344,15,0)</f>
        <v>tier - 2</v>
      </c>
      <c r="Q1501" s="29" t="str">
        <f>VLOOKUP(A1501,'Hospitalisation Details'!$A$1:$T$2344,18,0)</f>
        <v>tier - 3</v>
      </c>
      <c r="R1501" s="29" t="str">
        <f>VLOOKUP(A1501,'Hospitalisation Details'!$A$1:$T$2344,20,0)</f>
        <v>R1012</v>
      </c>
    </row>
    <row r="1502" spans="1:18">
      <c r="A1502" t="s">
        <v>867</v>
      </c>
      <c r="B1502" s="22" t="str">
        <f>VLOOKUP(A1502,'Customer Names'!A1502:$E$2335,4,0)</f>
        <v>Sullivan</v>
      </c>
      <c r="C1502" s="25">
        <f>VLOOKUP(A1502,'Hospitalisation Details'!$A$1:$T$2344,9,0)</f>
        <v>32863</v>
      </c>
      <c r="D1502" s="26">
        <f>VLOOKUP(A1502,'Hospitalisation Details'!$A$1:$T$2344,10,0)</f>
        <v>33</v>
      </c>
      <c r="E1502" s="26">
        <f>VLOOKUP(A1502,'Hospitalisation Details'!$A$1:$T$2344,11,0)</f>
        <v>3</v>
      </c>
      <c r="F1502" s="28">
        <f>VLOOKUP(A1502,'Medical Examinations'!$A$1:$L$2336,2,0)</f>
        <v>26.33</v>
      </c>
      <c r="G1502" s="28">
        <f>VLOOKUP(A1502,'Medical Examinations'!$A$1:$L$2336,4,0)</f>
        <v>4.79</v>
      </c>
      <c r="H1502" s="30" t="str">
        <f>VLOOKUP(A1502,'Medical Examinations'!$A$1:$L$2336,3,0)</f>
        <v>Overweight</v>
      </c>
      <c r="I1502" s="30" t="str">
        <f>VLOOKUP(A1502,'Medical Examinations'!$A$1:$L$2336,5,0)</f>
        <v>Normal</v>
      </c>
      <c r="J1502" s="27" t="str">
        <f>VLOOKUP(A1502,'Medical Examinations'!$A$1:$L$2336,6,0)</f>
        <v>No</v>
      </c>
      <c r="K1502" s="27" t="str">
        <f>VLOOKUP(A1502,'Medical Examinations'!$A$1:$L$2336,7,0)</f>
        <v>No</v>
      </c>
      <c r="L1502" s="27">
        <f>VLOOKUP(A1502,'Medical Examinations'!$A$1:$L$2336,10,0)</f>
        <v>0</v>
      </c>
      <c r="M1502" s="27" t="str">
        <f>VLOOKUP(A1502,'Medical Examinations'!$A$1:$L$2336,12,0)</f>
        <v>No</v>
      </c>
      <c r="N1502" s="27" t="str">
        <f>VLOOKUP(A1502,'Medical Examinations'!$A$1:$L$2336,8,0)</f>
        <v>No</v>
      </c>
      <c r="O1502" s="29">
        <f>VLOOKUP(A1502,'Hospitalisation Details'!$A$1:$T$2344,12,0)</f>
        <v>6895.19</v>
      </c>
      <c r="P1502" s="29" t="str">
        <f>VLOOKUP(A1502,'Hospitalisation Details'!$A$1:$T$2344,15,0)</f>
        <v>tier - 2</v>
      </c>
      <c r="Q1502" s="29" t="str">
        <f>VLOOKUP(A1502,'Hospitalisation Details'!$A$1:$T$2344,18,0)</f>
        <v>tier - 3</v>
      </c>
      <c r="R1502" s="29" t="str">
        <f>VLOOKUP(A1502,'Hospitalisation Details'!$A$1:$T$2344,20,0)</f>
        <v>R1024</v>
      </c>
    </row>
    <row r="1503" spans="1:18">
      <c r="A1503" t="s">
        <v>866</v>
      </c>
      <c r="B1503" s="22" t="str">
        <f>VLOOKUP(A1503,'Customer Names'!A1503:$E$2335,4,0)</f>
        <v>Cave</v>
      </c>
      <c r="C1503" s="25">
        <f>VLOOKUP(A1503,'Hospitalisation Details'!$A$1:$T$2344,9,0)</f>
        <v>31300</v>
      </c>
      <c r="D1503" s="26">
        <f>VLOOKUP(A1503,'Hospitalisation Details'!$A$1:$T$2344,10,0)</f>
        <v>37</v>
      </c>
      <c r="E1503" s="26">
        <f>VLOOKUP(A1503,'Hospitalisation Details'!$A$1:$T$2344,11,0)</f>
        <v>2</v>
      </c>
      <c r="F1503" s="28">
        <f>VLOOKUP(A1503,'Medical Examinations'!$A$1:$L$2336,2,0)</f>
        <v>17.29</v>
      </c>
      <c r="G1503" s="28">
        <f>VLOOKUP(A1503,'Medical Examinations'!$A$1:$L$2336,4,0)</f>
        <v>5.35</v>
      </c>
      <c r="H1503" s="30" t="str">
        <f>VLOOKUP(A1503,'Medical Examinations'!$A$1:$L$2336,3,0)</f>
        <v>Underweight</v>
      </c>
      <c r="I1503" s="30" t="str">
        <f>VLOOKUP(A1503,'Medical Examinations'!$A$1:$L$2336,5,0)</f>
        <v>Normal</v>
      </c>
      <c r="J1503" s="27" t="str">
        <f>VLOOKUP(A1503,'Medical Examinations'!$A$1:$L$2336,6,0)</f>
        <v>yes</v>
      </c>
      <c r="K1503" s="27" t="str">
        <f>VLOOKUP(A1503,'Medical Examinations'!$A$1:$L$2336,7,0)</f>
        <v>No</v>
      </c>
      <c r="L1503" s="27">
        <f>VLOOKUP(A1503,'Medical Examinations'!$A$1:$L$2336,10,0)</f>
        <v>0</v>
      </c>
      <c r="M1503" s="27" t="str">
        <f>VLOOKUP(A1503,'Medical Examinations'!$A$1:$L$2336,12,0)</f>
        <v>No</v>
      </c>
      <c r="N1503" s="27" t="str">
        <f>VLOOKUP(A1503,'Medical Examinations'!$A$1:$L$2336,8,0)</f>
        <v>No</v>
      </c>
      <c r="O1503" s="29">
        <f>VLOOKUP(A1503,'Hospitalisation Details'!$A$1:$T$2344,12,0)</f>
        <v>6877.98</v>
      </c>
      <c r="P1503" s="29" t="str">
        <f>VLOOKUP(A1503,'Hospitalisation Details'!$A$1:$T$2344,15,0)</f>
        <v>tier - 2</v>
      </c>
      <c r="Q1503" s="29" t="str">
        <f>VLOOKUP(A1503,'Hospitalisation Details'!$A$1:$T$2344,18,0)</f>
        <v>tier - 1</v>
      </c>
      <c r="R1503" s="29" t="str">
        <f>VLOOKUP(A1503,'Hospitalisation Details'!$A$1:$T$2344,20,0)</f>
        <v>R1024</v>
      </c>
    </row>
    <row r="1504" spans="1:18">
      <c r="A1504" t="s">
        <v>865</v>
      </c>
      <c r="B1504" s="22" t="str">
        <f>VLOOKUP(A1504,'Customer Names'!A1504:$E$2335,4,0)</f>
        <v>Gudenkauf</v>
      </c>
      <c r="C1504" s="25">
        <f>VLOOKUP(A1504,'Hospitalisation Details'!$A$1:$T$2344,9,0)</f>
        <v>38345</v>
      </c>
      <c r="D1504" s="26">
        <f>VLOOKUP(A1504,'Hospitalisation Details'!$A$1:$T$2344,10,0)</f>
        <v>18</v>
      </c>
      <c r="E1504" s="26">
        <f>VLOOKUP(A1504,'Hospitalisation Details'!$A$1:$T$2344,11,0)</f>
        <v>0</v>
      </c>
      <c r="F1504" s="28">
        <f>VLOOKUP(A1504,'Medical Examinations'!$A$1:$L$2336,2,0)</f>
        <v>42.88</v>
      </c>
      <c r="G1504" s="28">
        <f>VLOOKUP(A1504,'Medical Examinations'!$A$1:$L$2336,4,0)</f>
        <v>4.87</v>
      </c>
      <c r="H1504" s="30" t="str">
        <f>VLOOKUP(A1504,'Medical Examinations'!$A$1:$L$2336,3,0)</f>
        <v>Obesity</v>
      </c>
      <c r="I1504" s="30" t="str">
        <f>VLOOKUP(A1504,'Medical Examinations'!$A$1:$L$2336,5,0)</f>
        <v>Normal</v>
      </c>
      <c r="J1504" s="27" t="str">
        <f>VLOOKUP(A1504,'Medical Examinations'!$A$1:$L$2336,6,0)</f>
        <v>No</v>
      </c>
      <c r="K1504" s="27" t="str">
        <f>VLOOKUP(A1504,'Medical Examinations'!$A$1:$L$2336,7,0)</f>
        <v>yes</v>
      </c>
      <c r="L1504" s="27">
        <f>VLOOKUP(A1504,'Medical Examinations'!$A$1:$L$2336,10,0)</f>
        <v>1</v>
      </c>
      <c r="M1504" s="27" t="str">
        <f>VLOOKUP(A1504,'Medical Examinations'!$A$1:$L$2336,12,0)</f>
        <v>No</v>
      </c>
      <c r="N1504" s="27" t="str">
        <f>VLOOKUP(A1504,'Medical Examinations'!$A$1:$L$2336,8,0)</f>
        <v>No</v>
      </c>
      <c r="O1504" s="29">
        <f>VLOOKUP(A1504,'Hospitalisation Details'!$A$1:$T$2344,12,0)</f>
        <v>6876.53</v>
      </c>
      <c r="P1504" s="29" t="str">
        <f>VLOOKUP(A1504,'Hospitalisation Details'!$A$1:$T$2344,15,0)</f>
        <v>tier - 2</v>
      </c>
      <c r="Q1504" s="29" t="str">
        <f>VLOOKUP(A1504,'Hospitalisation Details'!$A$1:$T$2344,18,0)</f>
        <v>tier - 1</v>
      </c>
      <c r="R1504" s="29" t="str">
        <f>VLOOKUP(A1504,'Hospitalisation Details'!$A$1:$T$2344,20,0)</f>
        <v>R1012</v>
      </c>
    </row>
    <row r="1505" spans="1:18">
      <c r="A1505" t="s">
        <v>864</v>
      </c>
      <c r="B1505" s="22" t="str">
        <f>VLOOKUP(A1505,'Customer Names'!A1505:$E$2335,4,0)</f>
        <v>Thomas</v>
      </c>
      <c r="C1505" s="25">
        <f>VLOOKUP(A1505,'Hospitalisation Details'!$A$1:$T$2344,9,0)</f>
        <v>29760</v>
      </c>
      <c r="D1505" s="26">
        <f>VLOOKUP(A1505,'Hospitalisation Details'!$A$1:$T$2344,10,0)</f>
        <v>41</v>
      </c>
      <c r="E1505" s="26">
        <f>VLOOKUP(A1505,'Hospitalisation Details'!$A$1:$T$2344,11,0)</f>
        <v>2</v>
      </c>
      <c r="F1505" s="28">
        <f>VLOOKUP(A1505,'Medical Examinations'!$A$1:$L$2336,2,0)</f>
        <v>32.200000000000003</v>
      </c>
      <c r="G1505" s="28">
        <f>VLOOKUP(A1505,'Medical Examinations'!$A$1:$L$2336,4,0)</f>
        <v>10.09</v>
      </c>
      <c r="H1505" s="30" t="str">
        <f>VLOOKUP(A1505,'Medical Examinations'!$A$1:$L$2336,3,0)</f>
        <v>Obesity</v>
      </c>
      <c r="I1505" s="30" t="str">
        <f>VLOOKUP(A1505,'Medical Examinations'!$A$1:$L$2336,5,0)</f>
        <v>Diabetes</v>
      </c>
      <c r="J1505" s="27" t="str">
        <f>VLOOKUP(A1505,'Medical Examinations'!$A$1:$L$2336,6,0)</f>
        <v>yes</v>
      </c>
      <c r="K1505" s="27" t="str">
        <f>VLOOKUP(A1505,'Medical Examinations'!$A$1:$L$2336,7,0)</f>
        <v>No</v>
      </c>
      <c r="L1505" s="27">
        <f>VLOOKUP(A1505,'Medical Examinations'!$A$1:$L$2336,10,0)</f>
        <v>0</v>
      </c>
      <c r="M1505" s="27" t="str">
        <f>VLOOKUP(A1505,'Medical Examinations'!$A$1:$L$2336,12,0)</f>
        <v>No</v>
      </c>
      <c r="N1505" s="27" t="str">
        <f>VLOOKUP(A1505,'Medical Examinations'!$A$1:$L$2336,8,0)</f>
        <v>No</v>
      </c>
      <c r="O1505" s="29">
        <f>VLOOKUP(A1505,'Hospitalisation Details'!$A$1:$T$2344,12,0)</f>
        <v>6875.96</v>
      </c>
      <c r="P1505" s="29" t="str">
        <f>VLOOKUP(A1505,'Hospitalisation Details'!$A$1:$T$2344,15,0)</f>
        <v>tier - 2</v>
      </c>
      <c r="Q1505" s="29" t="str">
        <f>VLOOKUP(A1505,'Hospitalisation Details'!$A$1:$T$2344,18,0)</f>
        <v>tier - 2</v>
      </c>
      <c r="R1505" s="29" t="str">
        <f>VLOOKUP(A1505,'Hospitalisation Details'!$A$1:$T$2344,20,0)</f>
        <v>R1011</v>
      </c>
    </row>
    <row r="1506" spans="1:18">
      <c r="A1506" t="s">
        <v>863</v>
      </c>
      <c r="B1506" s="22" t="str">
        <f>VLOOKUP(A1506,'Customer Names'!A1506:$E$2335,4,0)</f>
        <v>Holley</v>
      </c>
      <c r="C1506" s="25">
        <f>VLOOKUP(A1506,'Hospitalisation Details'!$A$1:$T$2344,9,0)</f>
        <v>25499</v>
      </c>
      <c r="D1506" s="26">
        <f>VLOOKUP(A1506,'Hospitalisation Details'!$A$1:$T$2344,10,0)</f>
        <v>53</v>
      </c>
      <c r="E1506" s="26">
        <f>VLOOKUP(A1506,'Hospitalisation Details'!$A$1:$T$2344,11,0)</f>
        <v>0</v>
      </c>
      <c r="F1506" s="28">
        <f>VLOOKUP(A1506,'Medical Examinations'!$A$1:$L$2336,2,0)</f>
        <v>18.75</v>
      </c>
      <c r="G1506" s="28">
        <f>VLOOKUP(A1506,'Medical Examinations'!$A$1:$L$2336,4,0)</f>
        <v>5.47</v>
      </c>
      <c r="H1506" s="30" t="str">
        <f>VLOOKUP(A1506,'Medical Examinations'!$A$1:$L$2336,3,0)</f>
        <v>Normal weight</v>
      </c>
      <c r="I1506" s="30" t="str">
        <f>VLOOKUP(A1506,'Medical Examinations'!$A$1:$L$2336,5,0)</f>
        <v>Normal</v>
      </c>
      <c r="J1506" s="27" t="str">
        <f>VLOOKUP(A1506,'Medical Examinations'!$A$1:$L$2336,6,0)</f>
        <v>yes</v>
      </c>
      <c r="K1506" s="27" t="str">
        <f>VLOOKUP(A1506,'Medical Examinations'!$A$1:$L$2336,7,0)</f>
        <v>No</v>
      </c>
      <c r="L1506" s="27">
        <f>VLOOKUP(A1506,'Medical Examinations'!$A$1:$L$2336,10,0)</f>
        <v>1</v>
      </c>
      <c r="M1506" s="27" t="str">
        <f>VLOOKUP(A1506,'Medical Examinations'!$A$1:$L$2336,12,0)</f>
        <v>No</v>
      </c>
      <c r="N1506" s="27" t="str">
        <f>VLOOKUP(A1506,'Medical Examinations'!$A$1:$L$2336,8,0)</f>
        <v>Yes</v>
      </c>
      <c r="O1506" s="29">
        <f>VLOOKUP(A1506,'Hospitalisation Details'!$A$1:$T$2344,12,0)</f>
        <v>6868.39</v>
      </c>
      <c r="P1506" s="29" t="str">
        <f>VLOOKUP(A1506,'Hospitalisation Details'!$A$1:$T$2344,15,0)</f>
        <v>tier - 2</v>
      </c>
      <c r="Q1506" s="29" t="str">
        <f>VLOOKUP(A1506,'Hospitalisation Details'!$A$1:$T$2344,18,0)</f>
        <v>tier - 2</v>
      </c>
      <c r="R1506" s="29" t="str">
        <f>VLOOKUP(A1506,'Hospitalisation Details'!$A$1:$T$2344,20,0)</f>
        <v>R1013</v>
      </c>
    </row>
    <row r="1507" spans="1:18">
      <c r="A1507" t="s">
        <v>862</v>
      </c>
      <c r="B1507" s="22" t="str">
        <f>VLOOKUP(A1507,'Customer Names'!A1507:$E$2335,4,0)</f>
        <v>Kemble</v>
      </c>
      <c r="C1507" s="25">
        <f>VLOOKUP(A1507,'Hospitalisation Details'!$A$1:$T$2344,9,0)</f>
        <v>28707</v>
      </c>
      <c r="D1507" s="26">
        <f>VLOOKUP(A1507,'Hospitalisation Details'!$A$1:$T$2344,10,0)</f>
        <v>44</v>
      </c>
      <c r="E1507" s="26">
        <f>VLOOKUP(A1507,'Hospitalisation Details'!$A$1:$T$2344,11,0)</f>
        <v>2</v>
      </c>
      <c r="F1507" s="28">
        <f>VLOOKUP(A1507,'Medical Examinations'!$A$1:$L$2336,2,0)</f>
        <v>22.36</v>
      </c>
      <c r="G1507" s="28">
        <f>VLOOKUP(A1507,'Medical Examinations'!$A$1:$L$2336,4,0)</f>
        <v>8.6</v>
      </c>
      <c r="H1507" s="30" t="str">
        <f>VLOOKUP(A1507,'Medical Examinations'!$A$1:$L$2336,3,0)</f>
        <v>Normal weight</v>
      </c>
      <c r="I1507" s="30" t="str">
        <f>VLOOKUP(A1507,'Medical Examinations'!$A$1:$L$2336,5,0)</f>
        <v>Diabetes</v>
      </c>
      <c r="J1507" s="27" t="str">
        <f>VLOOKUP(A1507,'Medical Examinations'!$A$1:$L$2336,6,0)</f>
        <v>No</v>
      </c>
      <c r="K1507" s="27" t="str">
        <f>VLOOKUP(A1507,'Medical Examinations'!$A$1:$L$2336,7,0)</f>
        <v>No</v>
      </c>
      <c r="L1507" s="27">
        <f>VLOOKUP(A1507,'Medical Examinations'!$A$1:$L$2336,10,0)</f>
        <v>0</v>
      </c>
      <c r="M1507" s="27" t="str">
        <f>VLOOKUP(A1507,'Medical Examinations'!$A$1:$L$2336,12,0)</f>
        <v>No</v>
      </c>
      <c r="N1507" s="27" t="str">
        <f>VLOOKUP(A1507,'Medical Examinations'!$A$1:$L$2336,8,0)</f>
        <v>No</v>
      </c>
      <c r="O1507" s="29">
        <f>VLOOKUP(A1507,'Hospitalisation Details'!$A$1:$T$2344,12,0)</f>
        <v>6863.49</v>
      </c>
      <c r="P1507" s="29" t="str">
        <f>VLOOKUP(A1507,'Hospitalisation Details'!$A$1:$T$2344,15,0)</f>
        <v>tier - 2</v>
      </c>
      <c r="Q1507" s="29" t="str">
        <f>VLOOKUP(A1507,'Hospitalisation Details'!$A$1:$T$2344,18,0)</f>
        <v>tier - 1</v>
      </c>
      <c r="R1507" s="29" t="str">
        <f>VLOOKUP(A1507,'Hospitalisation Details'!$A$1:$T$2344,20,0)</f>
        <v>R1013</v>
      </c>
    </row>
    <row r="1508" spans="1:18">
      <c r="A1508" t="s">
        <v>861</v>
      </c>
      <c r="B1508" s="22" t="str">
        <f>VLOOKUP(A1508,'Customer Names'!A1508:$E$2335,4,0)</f>
        <v>Bentley</v>
      </c>
      <c r="C1508" s="25">
        <f>VLOOKUP(A1508,'Hospitalisation Details'!$A$1:$T$2344,9,0)</f>
        <v>29756</v>
      </c>
      <c r="D1508" s="26">
        <f>VLOOKUP(A1508,'Hospitalisation Details'!$A$1:$T$2344,10,0)</f>
        <v>41</v>
      </c>
      <c r="E1508" s="26">
        <f>VLOOKUP(A1508,'Hospitalisation Details'!$A$1:$T$2344,11,0)</f>
        <v>1</v>
      </c>
      <c r="F1508" s="28">
        <f>VLOOKUP(A1508,'Medical Examinations'!$A$1:$L$2336,2,0)</f>
        <v>23.94</v>
      </c>
      <c r="G1508" s="28">
        <f>VLOOKUP(A1508,'Medical Examinations'!$A$1:$L$2336,4,0)</f>
        <v>10.74</v>
      </c>
      <c r="H1508" s="30" t="str">
        <f>VLOOKUP(A1508,'Medical Examinations'!$A$1:$L$2336,3,0)</f>
        <v>Normal weight</v>
      </c>
      <c r="I1508" s="30" t="str">
        <f>VLOOKUP(A1508,'Medical Examinations'!$A$1:$L$2336,5,0)</f>
        <v>Diabetes</v>
      </c>
      <c r="J1508" s="27" t="str">
        <f>VLOOKUP(A1508,'Medical Examinations'!$A$1:$L$2336,6,0)</f>
        <v>yes</v>
      </c>
      <c r="K1508" s="27" t="str">
        <f>VLOOKUP(A1508,'Medical Examinations'!$A$1:$L$2336,7,0)</f>
        <v>No</v>
      </c>
      <c r="L1508" s="27">
        <f>VLOOKUP(A1508,'Medical Examinations'!$A$1:$L$2336,10,0)</f>
        <v>0</v>
      </c>
      <c r="M1508" s="27" t="str">
        <f>VLOOKUP(A1508,'Medical Examinations'!$A$1:$L$2336,12,0)</f>
        <v>No</v>
      </c>
      <c r="N1508" s="27" t="str">
        <f>VLOOKUP(A1508,'Medical Examinations'!$A$1:$L$2336,8,0)</f>
        <v>No</v>
      </c>
      <c r="O1508" s="29">
        <f>VLOOKUP(A1508,'Hospitalisation Details'!$A$1:$T$2344,12,0)</f>
        <v>6858.48</v>
      </c>
      <c r="P1508" s="29" t="str">
        <f>VLOOKUP(A1508,'Hospitalisation Details'!$A$1:$T$2344,15,0)</f>
        <v>tier - 2</v>
      </c>
      <c r="Q1508" s="29" t="str">
        <f>VLOOKUP(A1508,'Hospitalisation Details'!$A$1:$T$2344,18,0)</f>
        <v>tier - 2</v>
      </c>
      <c r="R1508" s="29" t="str">
        <f>VLOOKUP(A1508,'Hospitalisation Details'!$A$1:$T$2344,20,0)</f>
        <v>R1019</v>
      </c>
    </row>
    <row r="1509" spans="1:18">
      <c r="A1509" t="s">
        <v>860</v>
      </c>
      <c r="B1509" s="22" t="str">
        <f>VLOOKUP(A1509,'Customer Names'!A1509:$E$2335,4,0)</f>
        <v>Jones</v>
      </c>
      <c r="C1509" s="25">
        <f>VLOOKUP(A1509,'Hospitalisation Details'!$A$1:$T$2344,9,0)</f>
        <v>29163</v>
      </c>
      <c r="D1509" s="26">
        <f>VLOOKUP(A1509,'Hospitalisation Details'!$A$1:$T$2344,10,0)</f>
        <v>43</v>
      </c>
      <c r="E1509" s="26">
        <f>VLOOKUP(A1509,'Hospitalisation Details'!$A$1:$T$2344,11,0)</f>
        <v>1</v>
      </c>
      <c r="F1509" s="28">
        <f>VLOOKUP(A1509,'Medical Examinations'!$A$1:$L$2336,2,0)</f>
        <v>30.1</v>
      </c>
      <c r="G1509" s="28">
        <f>VLOOKUP(A1509,'Medical Examinations'!$A$1:$L$2336,4,0)</f>
        <v>4.3899999999999997</v>
      </c>
      <c r="H1509" s="30" t="str">
        <f>VLOOKUP(A1509,'Medical Examinations'!$A$1:$L$2336,3,0)</f>
        <v>Obesity</v>
      </c>
      <c r="I1509" s="30" t="str">
        <f>VLOOKUP(A1509,'Medical Examinations'!$A$1:$L$2336,5,0)</f>
        <v>Normal</v>
      </c>
      <c r="J1509" s="27" t="str">
        <f>VLOOKUP(A1509,'Medical Examinations'!$A$1:$L$2336,6,0)</f>
        <v>No</v>
      </c>
      <c r="K1509" s="27" t="str">
        <f>VLOOKUP(A1509,'Medical Examinations'!$A$1:$L$2336,7,0)</f>
        <v>No</v>
      </c>
      <c r="L1509" s="27">
        <f>VLOOKUP(A1509,'Medical Examinations'!$A$1:$L$2336,10,0)</f>
        <v>1</v>
      </c>
      <c r="M1509" s="27" t="str">
        <f>VLOOKUP(A1509,'Medical Examinations'!$A$1:$L$2336,12,0)</f>
        <v>No</v>
      </c>
      <c r="N1509" s="27" t="str">
        <f>VLOOKUP(A1509,'Medical Examinations'!$A$1:$L$2336,8,0)</f>
        <v>Yes</v>
      </c>
      <c r="O1509" s="29">
        <f>VLOOKUP(A1509,'Hospitalisation Details'!$A$1:$T$2344,12,0)</f>
        <v>6849.03</v>
      </c>
      <c r="P1509" s="29" t="str">
        <f>VLOOKUP(A1509,'Hospitalisation Details'!$A$1:$T$2344,15,0)</f>
        <v>tier - 2</v>
      </c>
      <c r="Q1509" s="29" t="str">
        <f>VLOOKUP(A1509,'Hospitalisation Details'!$A$1:$T$2344,18,0)</f>
        <v>tier - 2</v>
      </c>
      <c r="R1509" s="29" t="str">
        <f>VLOOKUP(A1509,'Hospitalisation Details'!$A$1:$T$2344,20,0)</f>
        <v>R1011</v>
      </c>
    </row>
    <row r="1510" spans="1:18">
      <c r="A1510" t="s">
        <v>859</v>
      </c>
      <c r="B1510" s="22" t="str">
        <f>VLOOKUP(A1510,'Customer Names'!A1510:$E$2335,4,0)</f>
        <v>Tremblay</v>
      </c>
      <c r="C1510" s="25">
        <f>VLOOKUP(A1510,'Hospitalisation Details'!$A$1:$T$2344,9,0)</f>
        <v>28291</v>
      </c>
      <c r="D1510" s="26">
        <f>VLOOKUP(A1510,'Hospitalisation Details'!$A$1:$T$2344,10,0)</f>
        <v>45</v>
      </c>
      <c r="E1510" s="26">
        <f>VLOOKUP(A1510,'Hospitalisation Details'!$A$1:$T$2344,11,0)</f>
        <v>2</v>
      </c>
      <c r="F1510" s="28">
        <f>VLOOKUP(A1510,'Medical Examinations'!$A$1:$L$2336,2,0)</f>
        <v>21.93</v>
      </c>
      <c r="G1510" s="28">
        <f>VLOOKUP(A1510,'Medical Examinations'!$A$1:$L$2336,4,0)</f>
        <v>6.3</v>
      </c>
      <c r="H1510" s="30" t="str">
        <f>VLOOKUP(A1510,'Medical Examinations'!$A$1:$L$2336,3,0)</f>
        <v>Normal weight</v>
      </c>
      <c r="I1510" s="30" t="str">
        <f>VLOOKUP(A1510,'Medical Examinations'!$A$1:$L$2336,5,0)</f>
        <v>Pre-diabetes</v>
      </c>
      <c r="J1510" s="27" t="str">
        <f>VLOOKUP(A1510,'Medical Examinations'!$A$1:$L$2336,6,0)</f>
        <v>No</v>
      </c>
      <c r="K1510" s="27" t="str">
        <f>VLOOKUP(A1510,'Medical Examinations'!$A$1:$L$2336,7,0)</f>
        <v>No</v>
      </c>
      <c r="L1510" s="27">
        <f>VLOOKUP(A1510,'Medical Examinations'!$A$1:$L$2336,10,0)</f>
        <v>0</v>
      </c>
      <c r="M1510" s="27" t="str">
        <f>VLOOKUP(A1510,'Medical Examinations'!$A$1:$L$2336,12,0)</f>
        <v>No</v>
      </c>
      <c r="N1510" s="27" t="str">
        <f>VLOOKUP(A1510,'Medical Examinations'!$A$1:$L$2336,8,0)</f>
        <v>No</v>
      </c>
      <c r="O1510" s="29">
        <f>VLOOKUP(A1510,'Hospitalisation Details'!$A$1:$T$2344,12,0)</f>
        <v>6843.17</v>
      </c>
      <c r="P1510" s="29" t="str">
        <f>VLOOKUP(A1510,'Hospitalisation Details'!$A$1:$T$2344,15,0)</f>
        <v>tier - 2</v>
      </c>
      <c r="Q1510" s="29" t="str">
        <f>VLOOKUP(A1510,'Hospitalisation Details'!$A$1:$T$2344,18,0)</f>
        <v>tier - 1</v>
      </c>
      <c r="R1510" s="29" t="str">
        <f>VLOOKUP(A1510,'Hospitalisation Details'!$A$1:$T$2344,20,0)</f>
        <v>R1013</v>
      </c>
    </row>
    <row r="1511" spans="1:18">
      <c r="A1511" t="s">
        <v>858</v>
      </c>
      <c r="B1511" s="22" t="str">
        <f>VLOOKUP(A1511,'Customer Names'!A1511:$E$2335,4,0)</f>
        <v>Bellucci</v>
      </c>
      <c r="C1511" s="25">
        <f>VLOOKUP(A1511,'Hospitalisation Details'!$A$1:$T$2344,9,0)</f>
        <v>36860</v>
      </c>
      <c r="D1511" s="26">
        <f>VLOOKUP(A1511,'Hospitalisation Details'!$A$1:$T$2344,10,0)</f>
        <v>22</v>
      </c>
      <c r="E1511" s="26">
        <f>VLOOKUP(A1511,'Hospitalisation Details'!$A$1:$T$2344,11,0)</f>
        <v>0</v>
      </c>
      <c r="F1511" s="28">
        <f>VLOOKUP(A1511,'Medical Examinations'!$A$1:$L$2336,2,0)</f>
        <v>39.75</v>
      </c>
      <c r="G1511" s="28">
        <f>VLOOKUP(A1511,'Medical Examinations'!$A$1:$L$2336,4,0)</f>
        <v>5.41</v>
      </c>
      <c r="H1511" s="30" t="str">
        <f>VLOOKUP(A1511,'Medical Examinations'!$A$1:$L$2336,3,0)</f>
        <v>Obesity</v>
      </c>
      <c r="I1511" s="30" t="str">
        <f>VLOOKUP(A1511,'Medical Examinations'!$A$1:$L$2336,5,0)</f>
        <v>Normal</v>
      </c>
      <c r="J1511" s="27" t="str">
        <f>VLOOKUP(A1511,'Medical Examinations'!$A$1:$L$2336,6,0)</f>
        <v>No</v>
      </c>
      <c r="K1511" s="27" t="str">
        <f>VLOOKUP(A1511,'Medical Examinations'!$A$1:$L$2336,7,0)</f>
        <v>yes</v>
      </c>
      <c r="L1511" s="27">
        <f>VLOOKUP(A1511,'Medical Examinations'!$A$1:$L$2336,10,0)</f>
        <v>1</v>
      </c>
      <c r="M1511" s="27" t="str">
        <f>VLOOKUP(A1511,'Medical Examinations'!$A$1:$L$2336,12,0)</f>
        <v>No</v>
      </c>
      <c r="N1511" s="27" t="str">
        <f>VLOOKUP(A1511,'Medical Examinations'!$A$1:$L$2336,8,0)</f>
        <v>No</v>
      </c>
      <c r="O1511" s="29">
        <f>VLOOKUP(A1511,'Hospitalisation Details'!$A$1:$T$2344,12,0)</f>
        <v>6842.28</v>
      </c>
      <c r="P1511" s="29" t="str">
        <f>VLOOKUP(A1511,'Hospitalisation Details'!$A$1:$T$2344,15,0)</f>
        <v>tier - 2</v>
      </c>
      <c r="Q1511" s="29" t="str">
        <f>VLOOKUP(A1511,'Hospitalisation Details'!$A$1:$T$2344,18,0)</f>
        <v>tier - 1</v>
      </c>
      <c r="R1511" s="29" t="str">
        <f>VLOOKUP(A1511,'Hospitalisation Details'!$A$1:$T$2344,20,0)</f>
        <v>R1012</v>
      </c>
    </row>
    <row r="1512" spans="1:18">
      <c r="A1512" t="s">
        <v>857</v>
      </c>
      <c r="B1512" s="22" t="str">
        <f>VLOOKUP(A1512,'Customer Names'!A1512:$E$2335,4,0)</f>
        <v>Collins</v>
      </c>
      <c r="C1512" s="25">
        <f>VLOOKUP(A1512,'Hospitalisation Details'!$A$1:$T$2344,9,0)</f>
        <v>29051</v>
      </c>
      <c r="D1512" s="26">
        <f>VLOOKUP(A1512,'Hospitalisation Details'!$A$1:$T$2344,10,0)</f>
        <v>43</v>
      </c>
      <c r="E1512" s="26">
        <f>VLOOKUP(A1512,'Hospitalisation Details'!$A$1:$T$2344,11,0)</f>
        <v>0</v>
      </c>
      <c r="F1512" s="28">
        <f>VLOOKUP(A1512,'Medical Examinations'!$A$1:$L$2336,2,0)</f>
        <v>26.03</v>
      </c>
      <c r="G1512" s="28">
        <f>VLOOKUP(A1512,'Medical Examinations'!$A$1:$L$2336,4,0)</f>
        <v>4.47</v>
      </c>
      <c r="H1512" s="30" t="str">
        <f>VLOOKUP(A1512,'Medical Examinations'!$A$1:$L$2336,3,0)</f>
        <v>Overweight</v>
      </c>
      <c r="I1512" s="30" t="str">
        <f>VLOOKUP(A1512,'Medical Examinations'!$A$1:$L$2336,5,0)</f>
        <v>Normal</v>
      </c>
      <c r="J1512" s="27" t="str">
        <f>VLOOKUP(A1512,'Medical Examinations'!$A$1:$L$2336,6,0)</f>
        <v>No</v>
      </c>
      <c r="K1512" s="27" t="str">
        <f>VLOOKUP(A1512,'Medical Examinations'!$A$1:$L$2336,7,0)</f>
        <v>No</v>
      </c>
      <c r="L1512" s="27">
        <f>VLOOKUP(A1512,'Medical Examinations'!$A$1:$L$2336,10,0)</f>
        <v>1</v>
      </c>
      <c r="M1512" s="27" t="str">
        <f>VLOOKUP(A1512,'Medical Examinations'!$A$1:$L$2336,12,0)</f>
        <v>No</v>
      </c>
      <c r="N1512" s="27" t="str">
        <f>VLOOKUP(A1512,'Medical Examinations'!$A$1:$L$2336,8,0)</f>
        <v>Yes</v>
      </c>
      <c r="O1512" s="29">
        <f>VLOOKUP(A1512,'Hospitalisation Details'!$A$1:$T$2344,12,0)</f>
        <v>6837.37</v>
      </c>
      <c r="P1512" s="29" t="str">
        <f>VLOOKUP(A1512,'Hospitalisation Details'!$A$1:$T$2344,15,0)</f>
        <v>tier - 3</v>
      </c>
      <c r="Q1512" s="29" t="str">
        <f>VLOOKUP(A1512,'Hospitalisation Details'!$A$1:$T$2344,18,0)</f>
        <v>tier - 1</v>
      </c>
      <c r="R1512" s="29" t="str">
        <f>VLOOKUP(A1512,'Hospitalisation Details'!$A$1:$T$2344,20,0)</f>
        <v>R1016</v>
      </c>
    </row>
    <row r="1513" spans="1:18">
      <c r="A1513" t="s">
        <v>856</v>
      </c>
      <c r="B1513" s="22" t="str">
        <f>VLOOKUP(A1513,'Customer Names'!A1513:$E$2335,4,0)</f>
        <v>Gillman</v>
      </c>
      <c r="C1513" s="25">
        <f>VLOOKUP(A1513,'Hospitalisation Details'!$A$1:$T$2344,9,0)</f>
        <v>34523</v>
      </c>
      <c r="D1513" s="26">
        <f>VLOOKUP(A1513,'Hospitalisation Details'!$A$1:$T$2344,10,0)</f>
        <v>28</v>
      </c>
      <c r="E1513" s="26">
        <f>VLOOKUP(A1513,'Hospitalisation Details'!$A$1:$T$2344,11,0)</f>
        <v>0</v>
      </c>
      <c r="F1513" s="28">
        <f>VLOOKUP(A1513,'Medical Examinations'!$A$1:$L$2336,2,0)</f>
        <v>34.51</v>
      </c>
      <c r="G1513" s="28">
        <f>VLOOKUP(A1513,'Medical Examinations'!$A$1:$L$2336,4,0)</f>
        <v>6.26</v>
      </c>
      <c r="H1513" s="30" t="str">
        <f>VLOOKUP(A1513,'Medical Examinations'!$A$1:$L$2336,3,0)</f>
        <v>Obesity</v>
      </c>
      <c r="I1513" s="30" t="str">
        <f>VLOOKUP(A1513,'Medical Examinations'!$A$1:$L$2336,5,0)</f>
        <v>Pre-diabetes</v>
      </c>
      <c r="J1513" s="27" t="str">
        <f>VLOOKUP(A1513,'Medical Examinations'!$A$1:$L$2336,6,0)</f>
        <v>No</v>
      </c>
      <c r="K1513" s="27" t="str">
        <f>VLOOKUP(A1513,'Medical Examinations'!$A$1:$L$2336,7,0)</f>
        <v>No</v>
      </c>
      <c r="L1513" s="27">
        <f>VLOOKUP(A1513,'Medical Examinations'!$A$1:$L$2336,10,0)</f>
        <v>0</v>
      </c>
      <c r="M1513" s="27" t="str">
        <f>VLOOKUP(A1513,'Medical Examinations'!$A$1:$L$2336,12,0)</f>
        <v>No</v>
      </c>
      <c r="N1513" s="27" t="str">
        <f>VLOOKUP(A1513,'Medical Examinations'!$A$1:$L$2336,8,0)</f>
        <v>No</v>
      </c>
      <c r="O1513" s="29">
        <f>VLOOKUP(A1513,'Hospitalisation Details'!$A$1:$T$2344,12,0)</f>
        <v>6827.69</v>
      </c>
      <c r="P1513" s="29" t="str">
        <f>VLOOKUP(A1513,'Hospitalisation Details'!$A$1:$T$2344,15,0)</f>
        <v>tier - 2</v>
      </c>
      <c r="Q1513" s="29" t="str">
        <f>VLOOKUP(A1513,'Hospitalisation Details'!$A$1:$T$2344,18,0)</f>
        <v>tier - 2</v>
      </c>
      <c r="R1513" s="29" t="str">
        <f>VLOOKUP(A1513,'Hospitalisation Details'!$A$1:$T$2344,20,0)</f>
        <v>R1021</v>
      </c>
    </row>
    <row r="1514" spans="1:18">
      <c r="A1514" t="s">
        <v>855</v>
      </c>
      <c r="B1514" s="22" t="str">
        <f>VLOOKUP(A1514,'Customer Names'!A1514:$E$2335,4,0)</f>
        <v>West</v>
      </c>
      <c r="C1514" s="25">
        <f>VLOOKUP(A1514,'Hospitalisation Details'!$A$1:$T$2344,9,0)</f>
        <v>27623</v>
      </c>
      <c r="D1514" s="26">
        <f>VLOOKUP(A1514,'Hospitalisation Details'!$A$1:$T$2344,10,0)</f>
        <v>47</v>
      </c>
      <c r="E1514" s="26">
        <f>VLOOKUP(A1514,'Hospitalisation Details'!$A$1:$T$2344,11,0)</f>
        <v>1</v>
      </c>
      <c r="F1514" s="28">
        <f>VLOOKUP(A1514,'Medical Examinations'!$A$1:$L$2336,2,0)</f>
        <v>19.32</v>
      </c>
      <c r="G1514" s="28">
        <f>VLOOKUP(A1514,'Medical Examinations'!$A$1:$L$2336,4,0)</f>
        <v>11.58</v>
      </c>
      <c r="H1514" s="30" t="str">
        <f>VLOOKUP(A1514,'Medical Examinations'!$A$1:$L$2336,3,0)</f>
        <v>Normal weight</v>
      </c>
      <c r="I1514" s="30" t="str">
        <f>VLOOKUP(A1514,'Medical Examinations'!$A$1:$L$2336,5,0)</f>
        <v>Diabetes</v>
      </c>
      <c r="J1514" s="27" t="str">
        <f>VLOOKUP(A1514,'Medical Examinations'!$A$1:$L$2336,6,0)</f>
        <v>yes</v>
      </c>
      <c r="K1514" s="27" t="str">
        <f>VLOOKUP(A1514,'Medical Examinations'!$A$1:$L$2336,7,0)</f>
        <v>No</v>
      </c>
      <c r="L1514" s="27">
        <f>VLOOKUP(A1514,'Medical Examinations'!$A$1:$L$2336,10,0)</f>
        <v>1</v>
      </c>
      <c r="M1514" s="27" t="str">
        <f>VLOOKUP(A1514,'Medical Examinations'!$A$1:$L$2336,12,0)</f>
        <v>No</v>
      </c>
      <c r="N1514" s="27" t="str">
        <f>VLOOKUP(A1514,'Medical Examinations'!$A$1:$L$2336,8,0)</f>
        <v>No</v>
      </c>
      <c r="O1514" s="29">
        <f>VLOOKUP(A1514,'Hospitalisation Details'!$A$1:$T$2344,12,0)</f>
        <v>6809.46</v>
      </c>
      <c r="P1514" s="29" t="str">
        <f>VLOOKUP(A1514,'Hospitalisation Details'!$A$1:$T$2344,15,0)</f>
        <v>tier - 2</v>
      </c>
      <c r="Q1514" s="29" t="str">
        <f>VLOOKUP(A1514,'Hospitalisation Details'!$A$1:$T$2344,18,0)</f>
        <v>tier - 1</v>
      </c>
      <c r="R1514" s="29" t="str">
        <f>VLOOKUP(A1514,'Hospitalisation Details'!$A$1:$T$2344,20,0)</f>
        <v>R1012</v>
      </c>
    </row>
    <row r="1515" spans="1:18">
      <c r="A1515" t="s">
        <v>854</v>
      </c>
      <c r="B1515" s="22" t="str">
        <f>VLOOKUP(A1515,'Customer Names'!A1515:$E$2335,4,0)</f>
        <v>Chida</v>
      </c>
      <c r="C1515" s="25">
        <f>VLOOKUP(A1515,'Hospitalisation Details'!$A$1:$T$2344,9,0)</f>
        <v>33418</v>
      </c>
      <c r="D1515" s="26">
        <f>VLOOKUP(A1515,'Hospitalisation Details'!$A$1:$T$2344,10,0)</f>
        <v>31</v>
      </c>
      <c r="E1515" s="26">
        <f>VLOOKUP(A1515,'Hospitalisation Details'!$A$1:$T$2344,11,0)</f>
        <v>5</v>
      </c>
      <c r="F1515" s="28">
        <f>VLOOKUP(A1515,'Medical Examinations'!$A$1:$L$2336,2,0)</f>
        <v>28.5</v>
      </c>
      <c r="G1515" s="28">
        <f>VLOOKUP(A1515,'Medical Examinations'!$A$1:$L$2336,4,0)</f>
        <v>4.3600000000000003</v>
      </c>
      <c r="H1515" s="30" t="str">
        <f>VLOOKUP(A1515,'Medical Examinations'!$A$1:$L$2336,3,0)</f>
        <v>Overweight</v>
      </c>
      <c r="I1515" s="30" t="str">
        <f>VLOOKUP(A1515,'Medical Examinations'!$A$1:$L$2336,5,0)</f>
        <v>Normal</v>
      </c>
      <c r="J1515" s="27" t="str">
        <f>VLOOKUP(A1515,'Medical Examinations'!$A$1:$L$2336,6,0)</f>
        <v>No</v>
      </c>
      <c r="K1515" s="27" t="str">
        <f>VLOOKUP(A1515,'Medical Examinations'!$A$1:$L$2336,7,0)</f>
        <v>No</v>
      </c>
      <c r="L1515" s="27">
        <f>VLOOKUP(A1515,'Medical Examinations'!$A$1:$L$2336,10,0)</f>
        <v>0</v>
      </c>
      <c r="M1515" s="27" t="str">
        <f>VLOOKUP(A1515,'Medical Examinations'!$A$1:$L$2336,12,0)</f>
        <v>No</v>
      </c>
      <c r="N1515" s="27" t="str">
        <f>VLOOKUP(A1515,'Medical Examinations'!$A$1:$L$2336,8,0)</f>
        <v>No</v>
      </c>
      <c r="O1515" s="29">
        <f>VLOOKUP(A1515,'Hospitalisation Details'!$A$1:$T$2344,12,0)</f>
        <v>6799.46</v>
      </c>
      <c r="P1515" s="29" t="str">
        <f>VLOOKUP(A1515,'Hospitalisation Details'!$A$1:$T$2344,15,0)</f>
        <v>tier - 1</v>
      </c>
      <c r="Q1515" s="29" t="str">
        <f>VLOOKUP(A1515,'Hospitalisation Details'!$A$1:$T$2344,18,0)</f>
        <v>tier - 2</v>
      </c>
      <c r="R1515" s="29" t="str">
        <f>VLOOKUP(A1515,'Hospitalisation Details'!$A$1:$T$2344,20,0)</f>
        <v>R1014</v>
      </c>
    </row>
    <row r="1516" spans="1:18">
      <c r="A1516" t="s">
        <v>853</v>
      </c>
      <c r="B1516" s="22" t="str">
        <f>VLOOKUP(A1516,'Customer Names'!A1516:$E$2335,4,0)</f>
        <v>Reisenauer</v>
      </c>
      <c r="C1516" s="25">
        <f>VLOOKUP(A1516,'Hospitalisation Details'!$A$1:$T$2344,9,0)</f>
        <v>31405</v>
      </c>
      <c r="D1516" s="26">
        <f>VLOOKUP(A1516,'Hospitalisation Details'!$A$1:$T$2344,10,0)</f>
        <v>37</v>
      </c>
      <c r="E1516" s="26">
        <f>VLOOKUP(A1516,'Hospitalisation Details'!$A$1:$T$2344,11,0)</f>
        <v>3</v>
      </c>
      <c r="F1516" s="28">
        <f>VLOOKUP(A1516,'Medical Examinations'!$A$1:$L$2336,2,0)</f>
        <v>30.875</v>
      </c>
      <c r="G1516" s="28">
        <f>VLOOKUP(A1516,'Medical Examinations'!$A$1:$L$2336,4,0)</f>
        <v>4.1399999999999997</v>
      </c>
      <c r="H1516" s="30" t="str">
        <f>VLOOKUP(A1516,'Medical Examinations'!$A$1:$L$2336,3,0)</f>
        <v>Obesity</v>
      </c>
      <c r="I1516" s="30" t="str">
        <f>VLOOKUP(A1516,'Medical Examinations'!$A$1:$L$2336,5,0)</f>
        <v>Normal</v>
      </c>
      <c r="J1516" s="27" t="str">
        <f>VLOOKUP(A1516,'Medical Examinations'!$A$1:$L$2336,6,0)</f>
        <v>yes</v>
      </c>
      <c r="K1516" s="27" t="str">
        <f>VLOOKUP(A1516,'Medical Examinations'!$A$1:$L$2336,7,0)</f>
        <v>No</v>
      </c>
      <c r="L1516" s="27">
        <f>VLOOKUP(A1516,'Medical Examinations'!$A$1:$L$2336,10,0)</f>
        <v>0</v>
      </c>
      <c r="M1516" s="27" t="str">
        <f>VLOOKUP(A1516,'Medical Examinations'!$A$1:$L$2336,12,0)</f>
        <v>No</v>
      </c>
      <c r="N1516" s="27" t="str">
        <f>VLOOKUP(A1516,'Medical Examinations'!$A$1:$L$2336,8,0)</f>
        <v>No</v>
      </c>
      <c r="O1516" s="29">
        <f>VLOOKUP(A1516,'Hospitalisation Details'!$A$1:$T$2344,12,0)</f>
        <v>6796.86</v>
      </c>
      <c r="P1516" s="29" t="str">
        <f>VLOOKUP(A1516,'Hospitalisation Details'!$A$1:$T$2344,15,0)</f>
        <v>tier - 3</v>
      </c>
      <c r="Q1516" s="29" t="str">
        <f>VLOOKUP(A1516,'Hospitalisation Details'!$A$1:$T$2344,18,0)</f>
        <v>tier - 3</v>
      </c>
      <c r="R1516" s="29" t="str">
        <f>VLOOKUP(A1516,'Hospitalisation Details'!$A$1:$T$2344,20,0)</f>
        <v>R1012</v>
      </c>
    </row>
    <row r="1517" spans="1:18">
      <c r="A1517" t="s">
        <v>852</v>
      </c>
      <c r="B1517" s="22" t="str">
        <f>VLOOKUP(A1517,'Customer Names'!A1517:$E$2335,4,0)</f>
        <v>Rosenberg-Wohl</v>
      </c>
      <c r="C1517" s="25">
        <f>VLOOKUP(A1517,'Hospitalisation Details'!$A$1:$T$2344,9,0)</f>
        <v>29548</v>
      </c>
      <c r="D1517" s="26">
        <f>VLOOKUP(A1517,'Hospitalisation Details'!$A$1:$T$2344,10,0)</f>
        <v>42</v>
      </c>
      <c r="E1517" s="26">
        <f>VLOOKUP(A1517,'Hospitalisation Details'!$A$1:$T$2344,11,0)</f>
        <v>2</v>
      </c>
      <c r="F1517" s="28">
        <f>VLOOKUP(A1517,'Medical Examinations'!$A$1:$L$2336,2,0)</f>
        <v>24.02</v>
      </c>
      <c r="G1517" s="28">
        <f>VLOOKUP(A1517,'Medical Examinations'!$A$1:$L$2336,4,0)</f>
        <v>4.38</v>
      </c>
      <c r="H1517" s="30" t="str">
        <f>VLOOKUP(A1517,'Medical Examinations'!$A$1:$L$2336,3,0)</f>
        <v>Normal weight</v>
      </c>
      <c r="I1517" s="30" t="str">
        <f>VLOOKUP(A1517,'Medical Examinations'!$A$1:$L$2336,5,0)</f>
        <v>Normal</v>
      </c>
      <c r="J1517" s="27" t="str">
        <f>VLOOKUP(A1517,'Medical Examinations'!$A$1:$L$2336,6,0)</f>
        <v>No</v>
      </c>
      <c r="K1517" s="27" t="str">
        <f>VLOOKUP(A1517,'Medical Examinations'!$A$1:$L$2336,7,0)</f>
        <v>No</v>
      </c>
      <c r="L1517" s="27">
        <f>VLOOKUP(A1517,'Medical Examinations'!$A$1:$L$2336,10,0)</f>
        <v>0</v>
      </c>
      <c r="M1517" s="27" t="str">
        <f>VLOOKUP(A1517,'Medical Examinations'!$A$1:$L$2336,12,0)</f>
        <v>No</v>
      </c>
      <c r="N1517" s="27" t="str">
        <f>VLOOKUP(A1517,'Medical Examinations'!$A$1:$L$2336,8,0)</f>
        <v>No</v>
      </c>
      <c r="O1517" s="29">
        <f>VLOOKUP(A1517,'Hospitalisation Details'!$A$1:$T$2344,12,0)</f>
        <v>6781.52</v>
      </c>
      <c r="P1517" s="29" t="str">
        <f>VLOOKUP(A1517,'Hospitalisation Details'!$A$1:$T$2344,15,0)</f>
        <v>tier - 2</v>
      </c>
      <c r="Q1517" s="29" t="str">
        <f>VLOOKUP(A1517,'Hospitalisation Details'!$A$1:$T$2344,18,0)</f>
        <v>tier - 2</v>
      </c>
      <c r="R1517" s="29" t="str">
        <f>VLOOKUP(A1517,'Hospitalisation Details'!$A$1:$T$2344,20,0)</f>
        <v>R1013</v>
      </c>
    </row>
    <row r="1518" spans="1:18">
      <c r="A1518" t="s">
        <v>851</v>
      </c>
      <c r="B1518" s="22" t="str">
        <f>VLOOKUP(A1518,'Customer Names'!A1518:$E$2335,4,0)</f>
        <v>Theriault</v>
      </c>
      <c r="C1518" s="25">
        <f>VLOOKUP(A1518,'Hospitalisation Details'!$A$1:$T$2344,9,0)</f>
        <v>29867</v>
      </c>
      <c r="D1518" s="26">
        <f>VLOOKUP(A1518,'Hospitalisation Details'!$A$1:$T$2344,10,0)</f>
        <v>41</v>
      </c>
      <c r="E1518" s="26">
        <f>VLOOKUP(A1518,'Hospitalisation Details'!$A$1:$T$2344,11,0)</f>
        <v>1</v>
      </c>
      <c r="F1518" s="28">
        <f>VLOOKUP(A1518,'Medical Examinations'!$A$1:$L$2336,2,0)</f>
        <v>36.08</v>
      </c>
      <c r="G1518" s="28">
        <f>VLOOKUP(A1518,'Medical Examinations'!$A$1:$L$2336,4,0)</f>
        <v>11.61</v>
      </c>
      <c r="H1518" s="30" t="str">
        <f>VLOOKUP(A1518,'Medical Examinations'!$A$1:$L$2336,3,0)</f>
        <v>Obesity</v>
      </c>
      <c r="I1518" s="30" t="str">
        <f>VLOOKUP(A1518,'Medical Examinations'!$A$1:$L$2336,5,0)</f>
        <v>Diabetes</v>
      </c>
      <c r="J1518" s="27" t="str">
        <f>VLOOKUP(A1518,'Medical Examinations'!$A$1:$L$2336,6,0)</f>
        <v>yes</v>
      </c>
      <c r="K1518" s="27" t="str">
        <f>VLOOKUP(A1518,'Medical Examinations'!$A$1:$L$2336,7,0)</f>
        <v>No</v>
      </c>
      <c r="L1518" s="27">
        <f>VLOOKUP(A1518,'Medical Examinations'!$A$1:$L$2336,10,0)</f>
        <v>0</v>
      </c>
      <c r="M1518" s="27" t="str">
        <f>VLOOKUP(A1518,'Medical Examinations'!$A$1:$L$2336,12,0)</f>
        <v>No</v>
      </c>
      <c r="N1518" s="27" t="str">
        <f>VLOOKUP(A1518,'Medical Examinations'!$A$1:$L$2336,8,0)</f>
        <v>No</v>
      </c>
      <c r="O1518" s="29">
        <f>VLOOKUP(A1518,'Hospitalisation Details'!$A$1:$T$2344,12,0)</f>
        <v>6781.35</v>
      </c>
      <c r="P1518" s="29" t="str">
        <f>VLOOKUP(A1518,'Hospitalisation Details'!$A$1:$T$2344,15,0)</f>
        <v>tier - 2</v>
      </c>
      <c r="Q1518" s="29" t="str">
        <f>VLOOKUP(A1518,'Hospitalisation Details'!$A$1:$T$2344,18,0)</f>
        <v>tier - 1</v>
      </c>
      <c r="R1518" s="29" t="str">
        <f>VLOOKUP(A1518,'Hospitalisation Details'!$A$1:$T$2344,20,0)</f>
        <v>R1013</v>
      </c>
    </row>
    <row r="1519" spans="1:18">
      <c r="A1519" t="s">
        <v>850</v>
      </c>
      <c r="B1519" s="22" t="str">
        <f>VLOOKUP(A1519,'Customer Names'!A1519:$E$2335,4,0)</f>
        <v>Manuel</v>
      </c>
      <c r="C1519" s="25">
        <f>VLOOKUP(A1519,'Hospitalisation Details'!$A$1:$T$2344,9,0)</f>
        <v>29832</v>
      </c>
      <c r="D1519" s="26">
        <f>VLOOKUP(A1519,'Hospitalisation Details'!$A$1:$T$2344,10,0)</f>
        <v>41</v>
      </c>
      <c r="E1519" s="26">
        <f>VLOOKUP(A1519,'Hospitalisation Details'!$A$1:$T$2344,11,0)</f>
        <v>1</v>
      </c>
      <c r="F1519" s="28">
        <f>VLOOKUP(A1519,'Medical Examinations'!$A$1:$L$2336,2,0)</f>
        <v>32.200000000000003</v>
      </c>
      <c r="G1519" s="28">
        <f>VLOOKUP(A1519,'Medical Examinations'!$A$1:$L$2336,4,0)</f>
        <v>10.59</v>
      </c>
      <c r="H1519" s="30" t="str">
        <f>VLOOKUP(A1519,'Medical Examinations'!$A$1:$L$2336,3,0)</f>
        <v>Obesity</v>
      </c>
      <c r="I1519" s="30" t="str">
        <f>VLOOKUP(A1519,'Medical Examinations'!$A$1:$L$2336,5,0)</f>
        <v>Diabetes</v>
      </c>
      <c r="J1519" s="27" t="str">
        <f>VLOOKUP(A1519,'Medical Examinations'!$A$1:$L$2336,6,0)</f>
        <v>yes</v>
      </c>
      <c r="K1519" s="27" t="str">
        <f>VLOOKUP(A1519,'Medical Examinations'!$A$1:$L$2336,7,0)</f>
        <v>No</v>
      </c>
      <c r="L1519" s="27">
        <f>VLOOKUP(A1519,'Medical Examinations'!$A$1:$L$2336,10,0)</f>
        <v>0</v>
      </c>
      <c r="M1519" s="27" t="str">
        <f>VLOOKUP(A1519,'Medical Examinations'!$A$1:$L$2336,12,0)</f>
        <v>No</v>
      </c>
      <c r="N1519" s="27" t="str">
        <f>VLOOKUP(A1519,'Medical Examinations'!$A$1:$L$2336,8,0)</f>
        <v>No</v>
      </c>
      <c r="O1519" s="29">
        <f>VLOOKUP(A1519,'Hospitalisation Details'!$A$1:$T$2344,12,0)</f>
        <v>6775.96</v>
      </c>
      <c r="P1519" s="29" t="str">
        <f>VLOOKUP(A1519,'Hospitalisation Details'!$A$1:$T$2344,15,0)</f>
        <v>tier - 2</v>
      </c>
      <c r="Q1519" s="29" t="str">
        <f>VLOOKUP(A1519,'Hospitalisation Details'!$A$1:$T$2344,18,0)</f>
        <v>tier - 3</v>
      </c>
      <c r="R1519" s="29" t="str">
        <f>VLOOKUP(A1519,'Hospitalisation Details'!$A$1:$T$2344,20,0)</f>
        <v>R1011</v>
      </c>
    </row>
    <row r="1520" spans="1:18">
      <c r="A1520" t="s">
        <v>849</v>
      </c>
      <c r="B1520" s="22" t="str">
        <f>VLOOKUP(A1520,'Customer Names'!A1520:$E$2335,4,0)</f>
        <v>Demko</v>
      </c>
      <c r="C1520" s="25">
        <f>VLOOKUP(A1520,'Hospitalisation Details'!$A$1:$T$2344,9,0)</f>
        <v>29850</v>
      </c>
      <c r="D1520" s="26">
        <f>VLOOKUP(A1520,'Hospitalisation Details'!$A$1:$T$2344,10,0)</f>
        <v>41</v>
      </c>
      <c r="E1520" s="26">
        <f>VLOOKUP(A1520,'Hospitalisation Details'!$A$1:$T$2344,11,0)</f>
        <v>1</v>
      </c>
      <c r="F1520" s="28">
        <f>VLOOKUP(A1520,'Medical Examinations'!$A$1:$L$2336,2,0)</f>
        <v>28.05</v>
      </c>
      <c r="G1520" s="28">
        <f>VLOOKUP(A1520,'Medical Examinations'!$A$1:$L$2336,4,0)</f>
        <v>11.85</v>
      </c>
      <c r="H1520" s="30" t="str">
        <f>VLOOKUP(A1520,'Medical Examinations'!$A$1:$L$2336,3,0)</f>
        <v>Overweight</v>
      </c>
      <c r="I1520" s="30" t="str">
        <f>VLOOKUP(A1520,'Medical Examinations'!$A$1:$L$2336,5,0)</f>
        <v>Diabetes</v>
      </c>
      <c r="J1520" s="27" t="str">
        <f>VLOOKUP(A1520,'Medical Examinations'!$A$1:$L$2336,6,0)</f>
        <v>yes</v>
      </c>
      <c r="K1520" s="27" t="str">
        <f>VLOOKUP(A1520,'Medical Examinations'!$A$1:$L$2336,7,0)</f>
        <v>No</v>
      </c>
      <c r="L1520" s="27">
        <f>VLOOKUP(A1520,'Medical Examinations'!$A$1:$L$2336,10,0)</f>
        <v>0</v>
      </c>
      <c r="M1520" s="27" t="str">
        <f>VLOOKUP(A1520,'Medical Examinations'!$A$1:$L$2336,12,0)</f>
        <v>No</v>
      </c>
      <c r="N1520" s="27" t="str">
        <f>VLOOKUP(A1520,'Medical Examinations'!$A$1:$L$2336,8,0)</f>
        <v>No</v>
      </c>
      <c r="O1520" s="29">
        <f>VLOOKUP(A1520,'Hospitalisation Details'!$A$1:$T$2344,12,0)</f>
        <v>6770.19</v>
      </c>
      <c r="P1520" s="29" t="str">
        <f>VLOOKUP(A1520,'Hospitalisation Details'!$A$1:$T$2344,15,0)</f>
        <v>tier - 2</v>
      </c>
      <c r="Q1520" s="29" t="str">
        <f>VLOOKUP(A1520,'Hospitalisation Details'!$A$1:$T$2344,18,0)</f>
        <v>tier - 3</v>
      </c>
      <c r="R1520" s="29" t="str">
        <f>VLOOKUP(A1520,'Hospitalisation Details'!$A$1:$T$2344,20,0)</f>
        <v>R1013</v>
      </c>
    </row>
    <row r="1521" spans="1:18">
      <c r="A1521" t="s">
        <v>848</v>
      </c>
      <c r="B1521" s="22" t="str">
        <f>VLOOKUP(A1521,'Customer Names'!A1521:$E$2335,4,0)</f>
        <v>Battaglia</v>
      </c>
      <c r="C1521" s="25">
        <f>VLOOKUP(A1521,'Hospitalisation Details'!$A$1:$T$2344,9,0)</f>
        <v>32426</v>
      </c>
      <c r="D1521" s="26">
        <f>VLOOKUP(A1521,'Hospitalisation Details'!$A$1:$T$2344,10,0)</f>
        <v>34</v>
      </c>
      <c r="E1521" s="26">
        <f>VLOOKUP(A1521,'Hospitalisation Details'!$A$1:$T$2344,11,0)</f>
        <v>3</v>
      </c>
      <c r="F1521" s="28">
        <f>VLOOKUP(A1521,'Medical Examinations'!$A$1:$L$2336,2,0)</f>
        <v>19</v>
      </c>
      <c r="G1521" s="28">
        <f>VLOOKUP(A1521,'Medical Examinations'!$A$1:$L$2336,4,0)</f>
        <v>5.46</v>
      </c>
      <c r="H1521" s="30" t="str">
        <f>VLOOKUP(A1521,'Medical Examinations'!$A$1:$L$2336,3,0)</f>
        <v>Normal weight</v>
      </c>
      <c r="I1521" s="30" t="str">
        <f>VLOOKUP(A1521,'Medical Examinations'!$A$1:$L$2336,5,0)</f>
        <v>Normal</v>
      </c>
      <c r="J1521" s="27" t="str">
        <f>VLOOKUP(A1521,'Medical Examinations'!$A$1:$L$2336,6,0)</f>
        <v>yes</v>
      </c>
      <c r="K1521" s="27" t="str">
        <f>VLOOKUP(A1521,'Medical Examinations'!$A$1:$L$2336,7,0)</f>
        <v>No</v>
      </c>
      <c r="L1521" s="27">
        <f>VLOOKUP(A1521,'Medical Examinations'!$A$1:$L$2336,10,0)</f>
        <v>1</v>
      </c>
      <c r="M1521" s="27" t="str">
        <f>VLOOKUP(A1521,'Medical Examinations'!$A$1:$L$2336,12,0)</f>
        <v>No</v>
      </c>
      <c r="N1521" s="27" t="str">
        <f>VLOOKUP(A1521,'Medical Examinations'!$A$1:$L$2336,8,0)</f>
        <v>No</v>
      </c>
      <c r="O1521" s="29">
        <f>VLOOKUP(A1521,'Hospitalisation Details'!$A$1:$T$2344,12,0)</f>
        <v>6753.04</v>
      </c>
      <c r="P1521" s="29" t="str">
        <f>VLOOKUP(A1521,'Hospitalisation Details'!$A$1:$T$2344,15,0)</f>
        <v>tier - 2</v>
      </c>
      <c r="Q1521" s="29" t="str">
        <f>VLOOKUP(A1521,'Hospitalisation Details'!$A$1:$T$2344,18,0)</f>
        <v>tier - 2</v>
      </c>
      <c r="R1521" s="29" t="str">
        <f>VLOOKUP(A1521,'Hospitalisation Details'!$A$1:$T$2344,20,0)</f>
        <v>R1024</v>
      </c>
    </row>
    <row r="1522" spans="1:18">
      <c r="A1522" t="s">
        <v>847</v>
      </c>
      <c r="B1522" s="22" t="str">
        <f>VLOOKUP(A1522,'Customer Names'!A1522:$E$2335,4,0)</f>
        <v>Follo</v>
      </c>
      <c r="C1522" s="25">
        <f>VLOOKUP(A1522,'Hospitalisation Details'!$A$1:$T$2344,9,0)</f>
        <v>24450</v>
      </c>
      <c r="D1522" s="26">
        <f>VLOOKUP(A1522,'Hospitalisation Details'!$A$1:$T$2344,10,0)</f>
        <v>56</v>
      </c>
      <c r="E1522" s="26">
        <f>VLOOKUP(A1522,'Hospitalisation Details'!$A$1:$T$2344,11,0)</f>
        <v>0</v>
      </c>
      <c r="F1522" s="28">
        <f>VLOOKUP(A1522,'Medical Examinations'!$A$1:$L$2336,2,0)</f>
        <v>16.13</v>
      </c>
      <c r="G1522" s="28">
        <f>VLOOKUP(A1522,'Medical Examinations'!$A$1:$L$2336,4,0)</f>
        <v>4.54</v>
      </c>
      <c r="H1522" s="30" t="str">
        <f>VLOOKUP(A1522,'Medical Examinations'!$A$1:$L$2336,3,0)</f>
        <v>Underweight</v>
      </c>
      <c r="I1522" s="30" t="str">
        <f>VLOOKUP(A1522,'Medical Examinations'!$A$1:$L$2336,5,0)</f>
        <v>Normal</v>
      </c>
      <c r="J1522" s="27" t="str">
        <f>VLOOKUP(A1522,'Medical Examinations'!$A$1:$L$2336,6,0)</f>
        <v>yes</v>
      </c>
      <c r="K1522" s="27" t="str">
        <f>VLOOKUP(A1522,'Medical Examinations'!$A$1:$L$2336,7,0)</f>
        <v>No</v>
      </c>
      <c r="L1522" s="27">
        <f>VLOOKUP(A1522,'Medical Examinations'!$A$1:$L$2336,10,0)</f>
        <v>2</v>
      </c>
      <c r="M1522" s="27" t="str">
        <f>VLOOKUP(A1522,'Medical Examinations'!$A$1:$L$2336,12,0)</f>
        <v>No</v>
      </c>
      <c r="N1522" s="27" t="str">
        <f>VLOOKUP(A1522,'Medical Examinations'!$A$1:$L$2336,8,0)</f>
        <v>No</v>
      </c>
      <c r="O1522" s="29">
        <f>VLOOKUP(A1522,'Hospitalisation Details'!$A$1:$T$2344,12,0)</f>
        <v>6750.27</v>
      </c>
      <c r="P1522" s="29" t="str">
        <f>VLOOKUP(A1522,'Hospitalisation Details'!$A$1:$T$2344,15,0)</f>
        <v>tier - 3</v>
      </c>
      <c r="Q1522" s="29" t="str">
        <f>VLOOKUP(A1522,'Hospitalisation Details'!$A$1:$T$2344,18,0)</f>
        <v>tier - 2</v>
      </c>
      <c r="R1522" s="29" t="str">
        <f>VLOOKUP(A1522,'Hospitalisation Details'!$A$1:$T$2344,20,0)</f>
        <v>R1013</v>
      </c>
    </row>
    <row r="1523" spans="1:18">
      <c r="A1523" t="s">
        <v>846</v>
      </c>
      <c r="B1523" s="22" t="str">
        <f>VLOOKUP(A1523,'Customer Names'!A1523:$E$2335,4,0)</f>
        <v>Barana</v>
      </c>
      <c r="C1523" s="25">
        <f>VLOOKUP(A1523,'Hospitalisation Details'!$A$1:$T$2344,9,0)</f>
        <v>25736</v>
      </c>
      <c r="D1523" s="26">
        <f>VLOOKUP(A1523,'Hospitalisation Details'!$A$1:$T$2344,10,0)</f>
        <v>52</v>
      </c>
      <c r="E1523" s="26">
        <f>VLOOKUP(A1523,'Hospitalisation Details'!$A$1:$T$2344,11,0)</f>
        <v>0</v>
      </c>
      <c r="F1523" s="28">
        <f>VLOOKUP(A1523,'Medical Examinations'!$A$1:$L$2336,2,0)</f>
        <v>18.77</v>
      </c>
      <c r="G1523" s="28">
        <f>VLOOKUP(A1523,'Medical Examinations'!$A$1:$L$2336,4,0)</f>
        <v>11.98</v>
      </c>
      <c r="H1523" s="30" t="str">
        <f>VLOOKUP(A1523,'Medical Examinations'!$A$1:$L$2336,3,0)</f>
        <v>Normal weight</v>
      </c>
      <c r="I1523" s="30" t="str">
        <f>VLOOKUP(A1523,'Medical Examinations'!$A$1:$L$2336,5,0)</f>
        <v>Diabetes</v>
      </c>
      <c r="J1523" s="27" t="str">
        <f>VLOOKUP(A1523,'Medical Examinations'!$A$1:$L$2336,6,0)</f>
        <v>yes</v>
      </c>
      <c r="K1523" s="27" t="str">
        <f>VLOOKUP(A1523,'Medical Examinations'!$A$1:$L$2336,7,0)</f>
        <v>No</v>
      </c>
      <c r="L1523" s="27">
        <f>VLOOKUP(A1523,'Medical Examinations'!$A$1:$L$2336,10,0)</f>
        <v>2</v>
      </c>
      <c r="M1523" s="27" t="str">
        <f>VLOOKUP(A1523,'Medical Examinations'!$A$1:$L$2336,12,0)</f>
        <v>No</v>
      </c>
      <c r="N1523" s="27" t="str">
        <f>VLOOKUP(A1523,'Medical Examinations'!$A$1:$L$2336,8,0)</f>
        <v>No</v>
      </c>
      <c r="O1523" s="29">
        <f>VLOOKUP(A1523,'Hospitalisation Details'!$A$1:$T$2344,12,0)</f>
        <v>6749.63</v>
      </c>
      <c r="P1523" s="29" t="str">
        <f>VLOOKUP(A1523,'Hospitalisation Details'!$A$1:$T$2344,15,0)</f>
        <v>tier - 2</v>
      </c>
      <c r="Q1523" s="29" t="str">
        <f>VLOOKUP(A1523,'Hospitalisation Details'!$A$1:$T$2344,18,0)</f>
        <v>tier - 1</v>
      </c>
      <c r="R1523" s="29" t="str">
        <f>VLOOKUP(A1523,'Hospitalisation Details'!$A$1:$T$2344,20,0)</f>
        <v>R1013</v>
      </c>
    </row>
    <row r="1524" spans="1:18">
      <c r="A1524" t="s">
        <v>845</v>
      </c>
      <c r="B1524" s="22" t="str">
        <f>VLOOKUP(A1524,'Customer Names'!A1524:$E$2335,4,0)</f>
        <v>Lysaght</v>
      </c>
      <c r="C1524" s="25">
        <f>VLOOKUP(A1524,'Hospitalisation Details'!$A$1:$T$2344,9,0)</f>
        <v>31568</v>
      </c>
      <c r="D1524" s="26">
        <f>VLOOKUP(A1524,'Hospitalisation Details'!$A$1:$T$2344,10,0)</f>
        <v>37</v>
      </c>
      <c r="E1524" s="26">
        <f>VLOOKUP(A1524,'Hospitalisation Details'!$A$1:$T$2344,11,0)</f>
        <v>3</v>
      </c>
      <c r="F1524" s="28">
        <f>VLOOKUP(A1524,'Medical Examinations'!$A$1:$L$2336,2,0)</f>
        <v>28.88</v>
      </c>
      <c r="G1524" s="28">
        <f>VLOOKUP(A1524,'Medical Examinations'!$A$1:$L$2336,4,0)</f>
        <v>6.59</v>
      </c>
      <c r="H1524" s="30" t="str">
        <f>VLOOKUP(A1524,'Medical Examinations'!$A$1:$L$2336,3,0)</f>
        <v>Overweight</v>
      </c>
      <c r="I1524" s="30" t="str">
        <f>VLOOKUP(A1524,'Medical Examinations'!$A$1:$L$2336,5,0)</f>
        <v>Diabetes</v>
      </c>
      <c r="J1524" s="27" t="str">
        <f>VLOOKUP(A1524,'Medical Examinations'!$A$1:$L$2336,6,0)</f>
        <v>yes</v>
      </c>
      <c r="K1524" s="27" t="str">
        <f>VLOOKUP(A1524,'Medical Examinations'!$A$1:$L$2336,7,0)</f>
        <v>No</v>
      </c>
      <c r="L1524" s="27">
        <f>VLOOKUP(A1524,'Medical Examinations'!$A$1:$L$2336,10,0)</f>
        <v>1</v>
      </c>
      <c r="M1524" s="27" t="str">
        <f>VLOOKUP(A1524,'Medical Examinations'!$A$1:$L$2336,12,0)</f>
        <v>No</v>
      </c>
      <c r="N1524" s="27" t="str">
        <f>VLOOKUP(A1524,'Medical Examinations'!$A$1:$L$2336,8,0)</f>
        <v>No</v>
      </c>
      <c r="O1524" s="29">
        <f>VLOOKUP(A1524,'Hospitalisation Details'!$A$1:$T$2344,12,0)</f>
        <v>6748.59</v>
      </c>
      <c r="P1524" s="29" t="str">
        <f>VLOOKUP(A1524,'Hospitalisation Details'!$A$1:$T$2344,15,0)</f>
        <v>tier - 3</v>
      </c>
      <c r="Q1524" s="29" t="str">
        <f>VLOOKUP(A1524,'Hospitalisation Details'!$A$1:$T$2344,18,0)</f>
        <v>tier - 1</v>
      </c>
      <c r="R1524" s="29" t="str">
        <f>VLOOKUP(A1524,'Hospitalisation Details'!$A$1:$T$2344,20,0)</f>
        <v>R1016</v>
      </c>
    </row>
    <row r="1525" spans="1:18">
      <c r="A1525" t="s">
        <v>844</v>
      </c>
      <c r="B1525" s="22" t="str">
        <f>VLOOKUP(A1525,'Customer Names'!A1525:$E$2335,4,0)</f>
        <v>Chalmers</v>
      </c>
      <c r="C1525" s="25">
        <f>VLOOKUP(A1525,'Hospitalisation Details'!$A$1:$T$2344,9,0)</f>
        <v>31631</v>
      </c>
      <c r="D1525" s="26">
        <f>VLOOKUP(A1525,'Hospitalisation Details'!$A$1:$T$2344,10,0)</f>
        <v>36</v>
      </c>
      <c r="E1525" s="26">
        <f>VLOOKUP(A1525,'Hospitalisation Details'!$A$1:$T$2344,11,0)</f>
        <v>3</v>
      </c>
      <c r="F1525" s="28">
        <f>VLOOKUP(A1525,'Medical Examinations'!$A$1:$L$2336,2,0)</f>
        <v>27.55</v>
      </c>
      <c r="G1525" s="28">
        <f>VLOOKUP(A1525,'Medical Examinations'!$A$1:$L$2336,4,0)</f>
        <v>10.83</v>
      </c>
      <c r="H1525" s="30" t="str">
        <f>VLOOKUP(A1525,'Medical Examinations'!$A$1:$L$2336,3,0)</f>
        <v>Overweight</v>
      </c>
      <c r="I1525" s="30" t="str">
        <f>VLOOKUP(A1525,'Medical Examinations'!$A$1:$L$2336,5,0)</f>
        <v>Diabetes</v>
      </c>
      <c r="J1525" s="27" t="str">
        <f>VLOOKUP(A1525,'Medical Examinations'!$A$1:$L$2336,6,0)</f>
        <v>yes</v>
      </c>
      <c r="K1525" s="27" t="str">
        <f>VLOOKUP(A1525,'Medical Examinations'!$A$1:$L$2336,7,0)</f>
        <v>No</v>
      </c>
      <c r="L1525" s="27">
        <f>VLOOKUP(A1525,'Medical Examinations'!$A$1:$L$2336,10,0)</f>
        <v>1</v>
      </c>
      <c r="M1525" s="27" t="str">
        <f>VLOOKUP(A1525,'Medical Examinations'!$A$1:$L$2336,12,0)</f>
        <v>No</v>
      </c>
      <c r="N1525" s="27" t="str">
        <f>VLOOKUP(A1525,'Medical Examinations'!$A$1:$L$2336,8,0)</f>
        <v>No</v>
      </c>
      <c r="O1525" s="29">
        <f>VLOOKUP(A1525,'Hospitalisation Details'!$A$1:$T$2344,12,0)</f>
        <v>6746.74</v>
      </c>
      <c r="P1525" s="29" t="str">
        <f>VLOOKUP(A1525,'Hospitalisation Details'!$A$1:$T$2344,15,0)</f>
        <v>tier - 3</v>
      </c>
      <c r="Q1525" s="29" t="str">
        <f>VLOOKUP(A1525,'Hospitalisation Details'!$A$1:$T$2344,18,0)</f>
        <v>tier - 2</v>
      </c>
      <c r="R1525" s="29" t="str">
        <f>VLOOKUP(A1525,'Hospitalisation Details'!$A$1:$T$2344,20,0)</f>
        <v>R1016</v>
      </c>
    </row>
    <row r="1526" spans="1:18">
      <c r="A1526" t="s">
        <v>843</v>
      </c>
      <c r="B1526" s="22" t="str">
        <f>VLOOKUP(A1526,'Customer Names'!A1526:$E$2335,4,0)</f>
        <v>Phillippi</v>
      </c>
      <c r="C1526" s="25">
        <f>VLOOKUP(A1526,'Hospitalisation Details'!$A$1:$T$2344,9,0)</f>
        <v>25037</v>
      </c>
      <c r="D1526" s="26">
        <f>VLOOKUP(A1526,'Hospitalisation Details'!$A$1:$T$2344,10,0)</f>
        <v>54</v>
      </c>
      <c r="E1526" s="26">
        <f>VLOOKUP(A1526,'Hospitalisation Details'!$A$1:$T$2344,11,0)</f>
        <v>0</v>
      </c>
      <c r="F1526" s="28">
        <f>VLOOKUP(A1526,'Medical Examinations'!$A$1:$L$2336,2,0)</f>
        <v>15.6</v>
      </c>
      <c r="G1526" s="28">
        <f>VLOOKUP(A1526,'Medical Examinations'!$A$1:$L$2336,4,0)</f>
        <v>8.6</v>
      </c>
      <c r="H1526" s="30" t="str">
        <f>VLOOKUP(A1526,'Medical Examinations'!$A$1:$L$2336,3,0)</f>
        <v>Underweight</v>
      </c>
      <c r="I1526" s="30" t="str">
        <f>VLOOKUP(A1526,'Medical Examinations'!$A$1:$L$2336,5,0)</f>
        <v>Diabetes</v>
      </c>
      <c r="J1526" s="27" t="str">
        <f>VLOOKUP(A1526,'Medical Examinations'!$A$1:$L$2336,6,0)</f>
        <v>No</v>
      </c>
      <c r="K1526" s="27" t="str">
        <f>VLOOKUP(A1526,'Medical Examinations'!$A$1:$L$2336,7,0)</f>
        <v>No</v>
      </c>
      <c r="L1526" s="27">
        <f>VLOOKUP(A1526,'Medical Examinations'!$A$1:$L$2336,10,0)</f>
        <v>0</v>
      </c>
      <c r="M1526" s="27" t="str">
        <f>VLOOKUP(A1526,'Medical Examinations'!$A$1:$L$2336,12,0)</f>
        <v>No</v>
      </c>
      <c r="N1526" s="27" t="str">
        <f>VLOOKUP(A1526,'Medical Examinations'!$A$1:$L$2336,8,0)</f>
        <v>No</v>
      </c>
      <c r="O1526" s="29">
        <f>VLOOKUP(A1526,'Hospitalisation Details'!$A$1:$T$2344,12,0)</f>
        <v>6738.84</v>
      </c>
      <c r="P1526" s="29" t="str">
        <f>VLOOKUP(A1526,'Hospitalisation Details'!$A$1:$T$2344,15,0)</f>
        <v>tier - 3</v>
      </c>
      <c r="Q1526" s="29" t="str">
        <f>VLOOKUP(A1526,'Hospitalisation Details'!$A$1:$T$2344,18,0)</f>
        <v>tier - 1</v>
      </c>
      <c r="R1526" s="29" t="str">
        <f>VLOOKUP(A1526,'Hospitalisation Details'!$A$1:$T$2344,20,0)</f>
        <v>R1012</v>
      </c>
    </row>
    <row r="1527" spans="1:18">
      <c r="A1527" t="s">
        <v>842</v>
      </c>
      <c r="B1527" s="22" t="str">
        <f>VLOOKUP(A1527,'Customer Names'!A1527:$E$2335,4,0)</f>
        <v>MacPherson</v>
      </c>
      <c r="C1527" s="25">
        <f>VLOOKUP(A1527,'Hospitalisation Details'!$A$1:$T$2344,9,0)</f>
        <v>28784</v>
      </c>
      <c r="D1527" s="26">
        <f>VLOOKUP(A1527,'Hospitalisation Details'!$A$1:$T$2344,10,0)</f>
        <v>44</v>
      </c>
      <c r="E1527" s="26">
        <f>VLOOKUP(A1527,'Hospitalisation Details'!$A$1:$T$2344,11,0)</f>
        <v>2</v>
      </c>
      <c r="F1527" s="28">
        <f>VLOOKUP(A1527,'Medical Examinations'!$A$1:$L$2336,2,0)</f>
        <v>21.99</v>
      </c>
      <c r="G1527" s="28">
        <f>VLOOKUP(A1527,'Medical Examinations'!$A$1:$L$2336,4,0)</f>
        <v>11.17</v>
      </c>
      <c r="H1527" s="30" t="str">
        <f>VLOOKUP(A1527,'Medical Examinations'!$A$1:$L$2336,3,0)</f>
        <v>Normal weight</v>
      </c>
      <c r="I1527" s="30" t="str">
        <f>VLOOKUP(A1527,'Medical Examinations'!$A$1:$L$2336,5,0)</f>
        <v>Diabetes</v>
      </c>
      <c r="J1527" s="27" t="str">
        <f>VLOOKUP(A1527,'Medical Examinations'!$A$1:$L$2336,6,0)</f>
        <v>No</v>
      </c>
      <c r="K1527" s="27" t="str">
        <f>VLOOKUP(A1527,'Medical Examinations'!$A$1:$L$2336,7,0)</f>
        <v>No</v>
      </c>
      <c r="L1527" s="27">
        <f>VLOOKUP(A1527,'Medical Examinations'!$A$1:$L$2336,10,0)</f>
        <v>0</v>
      </c>
      <c r="M1527" s="27" t="str">
        <f>VLOOKUP(A1527,'Medical Examinations'!$A$1:$L$2336,12,0)</f>
        <v>No</v>
      </c>
      <c r="N1527" s="27" t="str">
        <f>VLOOKUP(A1527,'Medical Examinations'!$A$1:$L$2336,8,0)</f>
        <v>No</v>
      </c>
      <c r="O1527" s="29">
        <f>VLOOKUP(A1527,'Hospitalisation Details'!$A$1:$T$2344,12,0)</f>
        <v>6737.98</v>
      </c>
      <c r="P1527" s="29" t="str">
        <f>VLOOKUP(A1527,'Hospitalisation Details'!$A$1:$T$2344,15,0)</f>
        <v>tier - 2</v>
      </c>
      <c r="Q1527" s="29" t="str">
        <f>VLOOKUP(A1527,'Hospitalisation Details'!$A$1:$T$2344,18,0)</f>
        <v>tier - 3</v>
      </c>
      <c r="R1527" s="29" t="str">
        <f>VLOOKUP(A1527,'Hospitalisation Details'!$A$1:$T$2344,20,0)</f>
        <v>R1013</v>
      </c>
    </row>
    <row r="1528" spans="1:18">
      <c r="A1528" t="s">
        <v>841</v>
      </c>
      <c r="B1528" s="22" t="str">
        <f>VLOOKUP(A1528,'Customer Names'!A1528:$E$2335,4,0)</f>
        <v>Delfidio</v>
      </c>
      <c r="C1528" s="25">
        <f>VLOOKUP(A1528,'Hospitalisation Details'!$A$1:$T$2344,9,0)</f>
        <v>34498</v>
      </c>
      <c r="D1528" s="26">
        <f>VLOOKUP(A1528,'Hospitalisation Details'!$A$1:$T$2344,10,0)</f>
        <v>28</v>
      </c>
      <c r="E1528" s="26">
        <f>VLOOKUP(A1528,'Hospitalisation Details'!$A$1:$T$2344,11,0)</f>
        <v>0</v>
      </c>
      <c r="F1528" s="28">
        <f>VLOOKUP(A1528,'Medical Examinations'!$A$1:$L$2336,2,0)</f>
        <v>34.85</v>
      </c>
      <c r="G1528" s="28">
        <f>VLOOKUP(A1528,'Medical Examinations'!$A$1:$L$2336,4,0)</f>
        <v>5.75</v>
      </c>
      <c r="H1528" s="30" t="str">
        <f>VLOOKUP(A1528,'Medical Examinations'!$A$1:$L$2336,3,0)</f>
        <v>Obesity</v>
      </c>
      <c r="I1528" s="30" t="str">
        <f>VLOOKUP(A1528,'Medical Examinations'!$A$1:$L$2336,5,0)</f>
        <v>Pre-diabetes</v>
      </c>
      <c r="J1528" s="27" t="str">
        <f>VLOOKUP(A1528,'Medical Examinations'!$A$1:$L$2336,6,0)</f>
        <v>No</v>
      </c>
      <c r="K1528" s="27" t="str">
        <f>VLOOKUP(A1528,'Medical Examinations'!$A$1:$L$2336,7,0)</f>
        <v>No</v>
      </c>
      <c r="L1528" s="27">
        <f>VLOOKUP(A1528,'Medical Examinations'!$A$1:$L$2336,10,0)</f>
        <v>0</v>
      </c>
      <c r="M1528" s="27" t="str">
        <f>VLOOKUP(A1528,'Medical Examinations'!$A$1:$L$2336,12,0)</f>
        <v>No</v>
      </c>
      <c r="N1528" s="27" t="str">
        <f>VLOOKUP(A1528,'Medical Examinations'!$A$1:$L$2336,8,0)</f>
        <v>No</v>
      </c>
      <c r="O1528" s="29">
        <f>VLOOKUP(A1528,'Hospitalisation Details'!$A$1:$T$2344,12,0)</f>
        <v>6721.37</v>
      </c>
      <c r="P1528" s="29" t="str">
        <f>VLOOKUP(A1528,'Hospitalisation Details'!$A$1:$T$2344,15,0)</f>
        <v>tier - 2</v>
      </c>
      <c r="Q1528" s="29" t="str">
        <f>VLOOKUP(A1528,'Hospitalisation Details'!$A$1:$T$2344,18,0)</f>
        <v>tier - 1</v>
      </c>
      <c r="R1528" s="29" t="str">
        <f>VLOOKUP(A1528,'Hospitalisation Details'!$A$1:$T$2344,20,0)</f>
        <v>R1012</v>
      </c>
    </row>
    <row r="1529" spans="1:18">
      <c r="A1529" t="s">
        <v>840</v>
      </c>
      <c r="B1529" s="22" t="str">
        <f>VLOOKUP(A1529,'Customer Names'!A1529:$E$2335,4,0)</f>
        <v>Cummings</v>
      </c>
      <c r="C1529" s="25">
        <f>VLOOKUP(A1529,'Hospitalisation Details'!$A$1:$T$2344,9,0)</f>
        <v>30479</v>
      </c>
      <c r="D1529" s="26">
        <f>VLOOKUP(A1529,'Hospitalisation Details'!$A$1:$T$2344,10,0)</f>
        <v>39</v>
      </c>
      <c r="E1529" s="26">
        <f>VLOOKUP(A1529,'Hospitalisation Details'!$A$1:$T$2344,11,0)</f>
        <v>2</v>
      </c>
      <c r="F1529" s="28">
        <f>VLOOKUP(A1529,'Medical Examinations'!$A$1:$L$2336,2,0)</f>
        <v>24.51</v>
      </c>
      <c r="G1529" s="28">
        <f>VLOOKUP(A1529,'Medical Examinations'!$A$1:$L$2336,4,0)</f>
        <v>4.83</v>
      </c>
      <c r="H1529" s="30" t="str">
        <f>VLOOKUP(A1529,'Medical Examinations'!$A$1:$L$2336,3,0)</f>
        <v>Normal weight</v>
      </c>
      <c r="I1529" s="30" t="str">
        <f>VLOOKUP(A1529,'Medical Examinations'!$A$1:$L$2336,5,0)</f>
        <v>Normal</v>
      </c>
      <c r="J1529" s="27" t="str">
        <f>VLOOKUP(A1529,'Medical Examinations'!$A$1:$L$2336,6,0)</f>
        <v>yes</v>
      </c>
      <c r="K1529" s="27" t="str">
        <f>VLOOKUP(A1529,'Medical Examinations'!$A$1:$L$2336,7,0)</f>
        <v>No</v>
      </c>
      <c r="L1529" s="27">
        <f>VLOOKUP(A1529,'Medical Examinations'!$A$1:$L$2336,10,0)</f>
        <v>1</v>
      </c>
      <c r="M1529" s="27" t="str">
        <f>VLOOKUP(A1529,'Medical Examinations'!$A$1:$L$2336,12,0)</f>
        <v>No</v>
      </c>
      <c r="N1529" s="27" t="str">
        <f>VLOOKUP(A1529,'Medical Examinations'!$A$1:$L$2336,8,0)</f>
        <v>Yes</v>
      </c>
      <c r="O1529" s="29">
        <f>VLOOKUP(A1529,'Hospitalisation Details'!$A$1:$T$2344,12,0)</f>
        <v>6710.19</v>
      </c>
      <c r="P1529" s="29" t="str">
        <f>VLOOKUP(A1529,'Hospitalisation Details'!$A$1:$T$2344,15,0)</f>
        <v>tier - 3</v>
      </c>
      <c r="Q1529" s="29" t="str">
        <f>VLOOKUP(A1529,'Hospitalisation Details'!$A$1:$T$2344,18,0)</f>
        <v>tier - 3</v>
      </c>
      <c r="R1529" s="29" t="str">
        <f>VLOOKUP(A1529,'Hospitalisation Details'!$A$1:$T$2344,20,0)</f>
        <v>R1012</v>
      </c>
    </row>
    <row r="1530" spans="1:18">
      <c r="A1530" t="s">
        <v>839</v>
      </c>
      <c r="B1530" s="22" t="str">
        <f>VLOOKUP(A1530,'Customer Names'!A1530:$E$2335,4,0)</f>
        <v>Schroegel</v>
      </c>
      <c r="C1530" s="25">
        <f>VLOOKUP(A1530,'Hospitalisation Details'!$A$1:$T$2344,9,0)</f>
        <v>26279</v>
      </c>
      <c r="D1530" s="26">
        <f>VLOOKUP(A1530,'Hospitalisation Details'!$A$1:$T$2344,10,0)</f>
        <v>51</v>
      </c>
      <c r="E1530" s="26">
        <f>VLOOKUP(A1530,'Hospitalisation Details'!$A$1:$T$2344,11,0)</f>
        <v>0</v>
      </c>
      <c r="F1530" s="28">
        <f>VLOOKUP(A1530,'Medical Examinations'!$A$1:$L$2336,2,0)</f>
        <v>19.399999999999999</v>
      </c>
      <c r="G1530" s="28">
        <f>VLOOKUP(A1530,'Medical Examinations'!$A$1:$L$2336,4,0)</f>
        <v>11.93</v>
      </c>
      <c r="H1530" s="30" t="str">
        <f>VLOOKUP(A1530,'Medical Examinations'!$A$1:$L$2336,3,0)</f>
        <v>Normal weight</v>
      </c>
      <c r="I1530" s="30" t="str">
        <f>VLOOKUP(A1530,'Medical Examinations'!$A$1:$L$2336,5,0)</f>
        <v>Diabetes</v>
      </c>
      <c r="J1530" s="27" t="str">
        <f>VLOOKUP(A1530,'Medical Examinations'!$A$1:$L$2336,6,0)</f>
        <v>No</v>
      </c>
      <c r="K1530" s="27" t="str">
        <f>VLOOKUP(A1530,'Medical Examinations'!$A$1:$L$2336,7,0)</f>
        <v>No</v>
      </c>
      <c r="L1530" s="27">
        <f>VLOOKUP(A1530,'Medical Examinations'!$A$1:$L$2336,10,0)</f>
        <v>0</v>
      </c>
      <c r="M1530" s="27" t="str">
        <f>VLOOKUP(A1530,'Medical Examinations'!$A$1:$L$2336,12,0)</f>
        <v>No</v>
      </c>
      <c r="N1530" s="27" t="str">
        <f>VLOOKUP(A1530,'Medical Examinations'!$A$1:$L$2336,8,0)</f>
        <v>No</v>
      </c>
      <c r="O1530" s="29">
        <f>VLOOKUP(A1530,'Hospitalisation Details'!$A$1:$T$2344,12,0)</f>
        <v>6706.47</v>
      </c>
      <c r="P1530" s="29" t="str">
        <f>VLOOKUP(A1530,'Hospitalisation Details'!$A$1:$T$2344,15,0)</f>
        <v>tier - 2</v>
      </c>
      <c r="Q1530" s="29" t="str">
        <f>VLOOKUP(A1530,'Hospitalisation Details'!$A$1:$T$2344,18,0)</f>
        <v>tier - 1</v>
      </c>
      <c r="R1530" s="29" t="str">
        <f>VLOOKUP(A1530,'Hospitalisation Details'!$A$1:$T$2344,20,0)</f>
        <v>R1013</v>
      </c>
    </row>
    <row r="1531" spans="1:18">
      <c r="A1531" t="s">
        <v>838</v>
      </c>
      <c r="B1531" s="22" t="str">
        <f>VLOOKUP(A1531,'Customer Names'!A1531:$E$2335,4,0)</f>
        <v>Williams</v>
      </c>
      <c r="C1531" s="25">
        <f>VLOOKUP(A1531,'Hospitalisation Details'!$A$1:$T$2344,9,0)</f>
        <v>25032</v>
      </c>
      <c r="D1531" s="26">
        <f>VLOOKUP(A1531,'Hospitalisation Details'!$A$1:$T$2344,10,0)</f>
        <v>54</v>
      </c>
      <c r="E1531" s="26">
        <f>VLOOKUP(A1531,'Hospitalisation Details'!$A$1:$T$2344,11,0)</f>
        <v>0</v>
      </c>
      <c r="F1531" s="28">
        <f>VLOOKUP(A1531,'Medical Examinations'!$A$1:$L$2336,2,0)</f>
        <v>15.1</v>
      </c>
      <c r="G1531" s="28">
        <f>VLOOKUP(A1531,'Medical Examinations'!$A$1:$L$2336,4,0)</f>
        <v>8.41</v>
      </c>
      <c r="H1531" s="30" t="str">
        <f>VLOOKUP(A1531,'Medical Examinations'!$A$1:$L$2336,3,0)</f>
        <v>Underweight</v>
      </c>
      <c r="I1531" s="30" t="str">
        <f>VLOOKUP(A1531,'Medical Examinations'!$A$1:$L$2336,5,0)</f>
        <v>Diabetes</v>
      </c>
      <c r="J1531" s="27" t="str">
        <f>VLOOKUP(A1531,'Medical Examinations'!$A$1:$L$2336,6,0)</f>
        <v>No</v>
      </c>
      <c r="K1531" s="27" t="str">
        <f>VLOOKUP(A1531,'Medical Examinations'!$A$1:$L$2336,7,0)</f>
        <v>No</v>
      </c>
      <c r="L1531" s="27">
        <f>VLOOKUP(A1531,'Medical Examinations'!$A$1:$L$2336,10,0)</f>
        <v>0</v>
      </c>
      <c r="M1531" s="27" t="str">
        <f>VLOOKUP(A1531,'Medical Examinations'!$A$1:$L$2336,12,0)</f>
        <v>No</v>
      </c>
      <c r="N1531" s="27" t="str">
        <f>VLOOKUP(A1531,'Medical Examinations'!$A$1:$L$2336,8,0)</f>
        <v>No</v>
      </c>
      <c r="O1531" s="29">
        <f>VLOOKUP(A1531,'Hospitalisation Details'!$A$1:$T$2344,12,0)</f>
        <v>6700.56</v>
      </c>
      <c r="P1531" s="29" t="str">
        <f>VLOOKUP(A1531,'Hospitalisation Details'!$A$1:$T$2344,15,0)</f>
        <v>tier - 3</v>
      </c>
      <c r="Q1531" s="29" t="str">
        <f>VLOOKUP(A1531,'Hospitalisation Details'!$A$1:$T$2344,18,0)</f>
        <v>tier - 1</v>
      </c>
      <c r="R1531" s="29" t="str">
        <f>VLOOKUP(A1531,'Hospitalisation Details'!$A$1:$T$2344,20,0)</f>
        <v>R1012</v>
      </c>
    </row>
    <row r="1532" spans="1:18">
      <c r="A1532" t="s">
        <v>837</v>
      </c>
      <c r="B1532" s="22" t="str">
        <f>VLOOKUP(A1532,'Customer Names'!A1532:$E$2335,4,0)</f>
        <v>Casey</v>
      </c>
      <c r="C1532" s="25">
        <f>VLOOKUP(A1532,'Hospitalisation Details'!$A$1:$T$2344,9,0)</f>
        <v>31237</v>
      </c>
      <c r="D1532" s="26">
        <f>VLOOKUP(A1532,'Hospitalisation Details'!$A$1:$T$2344,10,0)</f>
        <v>37</v>
      </c>
      <c r="E1532" s="26">
        <f>VLOOKUP(A1532,'Hospitalisation Details'!$A$1:$T$2344,11,0)</f>
        <v>2</v>
      </c>
      <c r="F1532" s="28">
        <f>VLOOKUP(A1532,'Medical Examinations'!$A$1:$L$2336,2,0)</f>
        <v>23.37</v>
      </c>
      <c r="G1532" s="28">
        <f>VLOOKUP(A1532,'Medical Examinations'!$A$1:$L$2336,4,0)</f>
        <v>5.59</v>
      </c>
      <c r="H1532" s="30" t="str">
        <f>VLOOKUP(A1532,'Medical Examinations'!$A$1:$L$2336,3,0)</f>
        <v>Normal weight</v>
      </c>
      <c r="I1532" s="30" t="str">
        <f>VLOOKUP(A1532,'Medical Examinations'!$A$1:$L$2336,5,0)</f>
        <v>Normal</v>
      </c>
      <c r="J1532" s="27" t="str">
        <f>VLOOKUP(A1532,'Medical Examinations'!$A$1:$L$2336,6,0)</f>
        <v>yes</v>
      </c>
      <c r="K1532" s="27" t="str">
        <f>VLOOKUP(A1532,'Medical Examinations'!$A$1:$L$2336,7,0)</f>
        <v>No</v>
      </c>
      <c r="L1532" s="27">
        <f>VLOOKUP(A1532,'Medical Examinations'!$A$1:$L$2336,10,0)</f>
        <v>0</v>
      </c>
      <c r="M1532" s="27" t="str">
        <f>VLOOKUP(A1532,'Medical Examinations'!$A$1:$L$2336,12,0)</f>
        <v>No</v>
      </c>
      <c r="N1532" s="27" t="str">
        <f>VLOOKUP(A1532,'Medical Examinations'!$A$1:$L$2336,8,0)</f>
        <v>No</v>
      </c>
      <c r="O1532" s="29">
        <f>VLOOKUP(A1532,'Hospitalisation Details'!$A$1:$T$2344,12,0)</f>
        <v>6686.43</v>
      </c>
      <c r="P1532" s="29" t="str">
        <f>VLOOKUP(A1532,'Hospitalisation Details'!$A$1:$T$2344,15,0)</f>
        <v>tier - 2</v>
      </c>
      <c r="Q1532" s="29" t="str">
        <f>VLOOKUP(A1532,'Hospitalisation Details'!$A$1:$T$2344,18,0)</f>
        <v>tier - 3</v>
      </c>
      <c r="R1532" s="29" t="str">
        <f>VLOOKUP(A1532,'Hospitalisation Details'!$A$1:$T$2344,20,0)</f>
        <v>R1012</v>
      </c>
    </row>
    <row r="1533" spans="1:18">
      <c r="A1533" t="s">
        <v>836</v>
      </c>
      <c r="B1533" s="22" t="str">
        <f>VLOOKUP(A1533,'Customer Names'!A1533:$E$2335,4,0)</f>
        <v>Randall</v>
      </c>
      <c r="C1533" s="25">
        <f>VLOOKUP(A1533,'Hospitalisation Details'!$A$1:$T$2344,9,0)</f>
        <v>32801</v>
      </c>
      <c r="D1533" s="26">
        <f>VLOOKUP(A1533,'Hospitalisation Details'!$A$1:$T$2344,10,0)</f>
        <v>33</v>
      </c>
      <c r="E1533" s="26">
        <f>VLOOKUP(A1533,'Hospitalisation Details'!$A$1:$T$2344,11,0)</f>
        <v>5</v>
      </c>
      <c r="F1533" s="28">
        <f>VLOOKUP(A1533,'Medical Examinations'!$A$1:$L$2336,2,0)</f>
        <v>42.4</v>
      </c>
      <c r="G1533" s="28">
        <f>VLOOKUP(A1533,'Medical Examinations'!$A$1:$L$2336,4,0)</f>
        <v>4.0599999999999996</v>
      </c>
      <c r="H1533" s="30" t="str">
        <f>VLOOKUP(A1533,'Medical Examinations'!$A$1:$L$2336,3,0)</f>
        <v>Obesity</v>
      </c>
      <c r="I1533" s="30" t="str">
        <f>VLOOKUP(A1533,'Medical Examinations'!$A$1:$L$2336,5,0)</f>
        <v>Normal</v>
      </c>
      <c r="J1533" s="27" t="str">
        <f>VLOOKUP(A1533,'Medical Examinations'!$A$1:$L$2336,6,0)</f>
        <v>No</v>
      </c>
      <c r="K1533" s="27" t="str">
        <f>VLOOKUP(A1533,'Medical Examinations'!$A$1:$L$2336,7,0)</f>
        <v>No</v>
      </c>
      <c r="L1533" s="27">
        <f>VLOOKUP(A1533,'Medical Examinations'!$A$1:$L$2336,10,0)</f>
        <v>0</v>
      </c>
      <c r="M1533" s="27" t="str">
        <f>VLOOKUP(A1533,'Medical Examinations'!$A$1:$L$2336,12,0)</f>
        <v>No</v>
      </c>
      <c r="N1533" s="27" t="str">
        <f>VLOOKUP(A1533,'Medical Examinations'!$A$1:$L$2336,8,0)</f>
        <v>No</v>
      </c>
      <c r="O1533" s="29">
        <f>VLOOKUP(A1533,'Hospitalisation Details'!$A$1:$T$2344,12,0)</f>
        <v>6666.24</v>
      </c>
      <c r="P1533" s="29" t="str">
        <f>VLOOKUP(A1533,'Hospitalisation Details'!$A$1:$T$2344,15,0)</f>
        <v>tier - 3</v>
      </c>
      <c r="Q1533" s="29" t="str">
        <f>VLOOKUP(A1533,'Hospitalisation Details'!$A$1:$T$2344,18,0)</f>
        <v>tier - 1</v>
      </c>
      <c r="R1533" s="29" t="str">
        <f>VLOOKUP(A1533,'Hospitalisation Details'!$A$1:$T$2344,20,0)</f>
        <v>R1011</v>
      </c>
    </row>
    <row r="1534" spans="1:18">
      <c r="A1534" t="s">
        <v>835</v>
      </c>
      <c r="B1534" s="22" t="str">
        <f>VLOOKUP(A1534,'Customer Names'!A1534:$E$2335,4,0)</f>
        <v>Doyon</v>
      </c>
      <c r="C1534" s="25">
        <f>VLOOKUP(A1534,'Hospitalisation Details'!$A$1:$T$2344,9,0)</f>
        <v>29846</v>
      </c>
      <c r="D1534" s="26">
        <f>VLOOKUP(A1534,'Hospitalisation Details'!$A$1:$T$2344,10,0)</f>
        <v>41</v>
      </c>
      <c r="E1534" s="26">
        <f>VLOOKUP(A1534,'Hospitalisation Details'!$A$1:$T$2344,11,0)</f>
        <v>1</v>
      </c>
      <c r="F1534" s="28">
        <f>VLOOKUP(A1534,'Medical Examinations'!$A$1:$L$2336,2,0)</f>
        <v>28.405000000000001</v>
      </c>
      <c r="G1534" s="28">
        <f>VLOOKUP(A1534,'Medical Examinations'!$A$1:$L$2336,4,0)</f>
        <v>7.02</v>
      </c>
      <c r="H1534" s="30" t="str">
        <f>VLOOKUP(A1534,'Medical Examinations'!$A$1:$L$2336,3,0)</f>
        <v>Overweight</v>
      </c>
      <c r="I1534" s="30" t="str">
        <f>VLOOKUP(A1534,'Medical Examinations'!$A$1:$L$2336,5,0)</f>
        <v>Diabetes</v>
      </c>
      <c r="J1534" s="27" t="str">
        <f>VLOOKUP(A1534,'Medical Examinations'!$A$1:$L$2336,6,0)</f>
        <v>yes</v>
      </c>
      <c r="K1534" s="27" t="str">
        <f>VLOOKUP(A1534,'Medical Examinations'!$A$1:$L$2336,7,0)</f>
        <v>No</v>
      </c>
      <c r="L1534" s="27">
        <f>VLOOKUP(A1534,'Medical Examinations'!$A$1:$L$2336,10,0)</f>
        <v>0</v>
      </c>
      <c r="M1534" s="27" t="str">
        <f>VLOOKUP(A1534,'Medical Examinations'!$A$1:$L$2336,12,0)</f>
        <v>No</v>
      </c>
      <c r="N1534" s="27" t="str">
        <f>VLOOKUP(A1534,'Medical Examinations'!$A$1:$L$2336,8,0)</f>
        <v>No</v>
      </c>
      <c r="O1534" s="29">
        <f>VLOOKUP(A1534,'Hospitalisation Details'!$A$1:$T$2344,12,0)</f>
        <v>6664.69</v>
      </c>
      <c r="P1534" s="29" t="str">
        <f>VLOOKUP(A1534,'Hospitalisation Details'!$A$1:$T$2344,15,0)</f>
        <v>tier - 3</v>
      </c>
      <c r="Q1534" s="29" t="str">
        <f>VLOOKUP(A1534,'Hospitalisation Details'!$A$1:$T$2344,18,0)</f>
        <v>tier - 1</v>
      </c>
      <c r="R1534" s="29" t="str">
        <f>VLOOKUP(A1534,'Hospitalisation Details'!$A$1:$T$2344,20,0)</f>
        <v>R1012</v>
      </c>
    </row>
    <row r="1535" spans="1:18">
      <c r="A1535" t="s">
        <v>834</v>
      </c>
      <c r="B1535" s="22" t="str">
        <f>VLOOKUP(A1535,'Customer Names'!A1535:$E$2335,4,0)</f>
        <v>Sankey</v>
      </c>
      <c r="C1535" s="25">
        <f>VLOOKUP(A1535,'Hospitalisation Details'!$A$1:$T$2344,9,0)</f>
        <v>30221</v>
      </c>
      <c r="D1535" s="26">
        <f>VLOOKUP(A1535,'Hospitalisation Details'!$A$1:$T$2344,10,0)</f>
        <v>40</v>
      </c>
      <c r="E1535" s="26">
        <f>VLOOKUP(A1535,'Hospitalisation Details'!$A$1:$T$2344,11,0)</f>
        <v>3</v>
      </c>
      <c r="F1535" s="28">
        <f>VLOOKUP(A1535,'Medical Examinations'!$A$1:$L$2336,2,0)</f>
        <v>23.4</v>
      </c>
      <c r="G1535" s="28">
        <f>VLOOKUP(A1535,'Medical Examinations'!$A$1:$L$2336,4,0)</f>
        <v>4.47</v>
      </c>
      <c r="H1535" s="30" t="str">
        <f>VLOOKUP(A1535,'Medical Examinations'!$A$1:$L$2336,3,0)</f>
        <v>Normal weight</v>
      </c>
      <c r="I1535" s="30" t="str">
        <f>VLOOKUP(A1535,'Medical Examinations'!$A$1:$L$2336,5,0)</f>
        <v>Normal</v>
      </c>
      <c r="J1535" s="27" t="str">
        <f>VLOOKUP(A1535,'Medical Examinations'!$A$1:$L$2336,6,0)</f>
        <v>No</v>
      </c>
      <c r="K1535" s="27" t="str">
        <f>VLOOKUP(A1535,'Medical Examinations'!$A$1:$L$2336,7,0)</f>
        <v>No</v>
      </c>
      <c r="L1535" s="27">
        <f>VLOOKUP(A1535,'Medical Examinations'!$A$1:$L$2336,10,0)</f>
        <v>0</v>
      </c>
      <c r="M1535" s="27" t="str">
        <f>VLOOKUP(A1535,'Medical Examinations'!$A$1:$L$2336,12,0)</f>
        <v>No</v>
      </c>
      <c r="N1535" s="27" t="str">
        <f>VLOOKUP(A1535,'Medical Examinations'!$A$1:$L$2336,8,0)</f>
        <v>No</v>
      </c>
      <c r="O1535" s="29">
        <f>VLOOKUP(A1535,'Hospitalisation Details'!$A$1:$T$2344,12,0)</f>
        <v>6664.32</v>
      </c>
      <c r="P1535" s="29" t="str">
        <f>VLOOKUP(A1535,'Hospitalisation Details'!$A$1:$T$2344,15,0)</f>
        <v>tier - 2</v>
      </c>
      <c r="Q1535" s="29" t="str">
        <f>VLOOKUP(A1535,'Hospitalisation Details'!$A$1:$T$2344,18,0)</f>
        <v>tier - 2</v>
      </c>
      <c r="R1535" s="29" t="str">
        <f>VLOOKUP(A1535,'Hospitalisation Details'!$A$1:$T$2344,20,0)</f>
        <v>R1013</v>
      </c>
    </row>
    <row r="1536" spans="1:18">
      <c r="A1536" t="s">
        <v>833</v>
      </c>
      <c r="B1536" s="22" t="str">
        <f>VLOOKUP(A1536,'Customer Names'!A1536:$E$2335,4,0)</f>
        <v>Stilgenbauer</v>
      </c>
      <c r="C1536" s="25">
        <f>VLOOKUP(A1536,'Hospitalisation Details'!$A$1:$T$2344,9,0)</f>
        <v>32831</v>
      </c>
      <c r="D1536" s="26">
        <f>VLOOKUP(A1536,'Hospitalisation Details'!$A$1:$T$2344,10,0)</f>
        <v>33</v>
      </c>
      <c r="E1536" s="26">
        <f>VLOOKUP(A1536,'Hospitalisation Details'!$A$1:$T$2344,11,0)</f>
        <v>5</v>
      </c>
      <c r="F1536" s="28">
        <f>VLOOKUP(A1536,'Medical Examinations'!$A$1:$L$2336,2,0)</f>
        <v>33.44</v>
      </c>
      <c r="G1536" s="28">
        <f>VLOOKUP(A1536,'Medical Examinations'!$A$1:$L$2336,4,0)</f>
        <v>4.54</v>
      </c>
      <c r="H1536" s="30" t="str">
        <f>VLOOKUP(A1536,'Medical Examinations'!$A$1:$L$2336,3,0)</f>
        <v>Obesity</v>
      </c>
      <c r="I1536" s="30" t="str">
        <f>VLOOKUP(A1536,'Medical Examinations'!$A$1:$L$2336,5,0)</f>
        <v>Normal</v>
      </c>
      <c r="J1536" s="27" t="str">
        <f>VLOOKUP(A1536,'Medical Examinations'!$A$1:$L$2336,6,0)</f>
        <v>No</v>
      </c>
      <c r="K1536" s="27" t="str">
        <f>VLOOKUP(A1536,'Medical Examinations'!$A$1:$L$2336,7,0)</f>
        <v>No</v>
      </c>
      <c r="L1536" s="27">
        <f>VLOOKUP(A1536,'Medical Examinations'!$A$1:$L$2336,10,0)</f>
        <v>0</v>
      </c>
      <c r="M1536" s="27" t="str">
        <f>VLOOKUP(A1536,'Medical Examinations'!$A$1:$L$2336,12,0)</f>
        <v>No</v>
      </c>
      <c r="N1536" s="27" t="str">
        <f>VLOOKUP(A1536,'Medical Examinations'!$A$1:$L$2336,8,0)</f>
        <v>No</v>
      </c>
      <c r="O1536" s="29">
        <f>VLOOKUP(A1536,'Hospitalisation Details'!$A$1:$T$2344,12,0)</f>
        <v>6653.79</v>
      </c>
      <c r="P1536" s="29" t="str">
        <f>VLOOKUP(A1536,'Hospitalisation Details'!$A$1:$T$2344,15,0)</f>
        <v>tier - 2</v>
      </c>
      <c r="Q1536" s="29" t="str">
        <f>VLOOKUP(A1536,'Hospitalisation Details'!$A$1:$T$2344,18,0)</f>
        <v>tier - 1</v>
      </c>
      <c r="R1536" s="29" t="str">
        <f>VLOOKUP(A1536,'Hospitalisation Details'!$A$1:$T$2344,20,0)</f>
        <v>R1013</v>
      </c>
    </row>
    <row r="1537" spans="1:18">
      <c r="A1537" t="s">
        <v>832</v>
      </c>
      <c r="B1537" s="22" t="str">
        <f>VLOOKUP(A1537,'Customer Names'!A1537:$E$2335,4,0)</f>
        <v>Jaskiewicz</v>
      </c>
      <c r="C1537" s="25">
        <f>VLOOKUP(A1537,'Hospitalisation Details'!$A$1:$T$2344,9,0)</f>
        <v>30864</v>
      </c>
      <c r="D1537" s="26">
        <f>VLOOKUP(A1537,'Hospitalisation Details'!$A$1:$T$2344,10,0)</f>
        <v>38</v>
      </c>
      <c r="E1537" s="26">
        <f>VLOOKUP(A1537,'Hospitalisation Details'!$A$1:$T$2344,11,0)</f>
        <v>3</v>
      </c>
      <c r="F1537" s="28">
        <f>VLOOKUP(A1537,'Medical Examinations'!$A$1:$L$2336,2,0)</f>
        <v>21.12</v>
      </c>
      <c r="G1537" s="28">
        <f>VLOOKUP(A1537,'Medical Examinations'!$A$1:$L$2336,4,0)</f>
        <v>4.99</v>
      </c>
      <c r="H1537" s="30" t="str">
        <f>VLOOKUP(A1537,'Medical Examinations'!$A$1:$L$2336,3,0)</f>
        <v>Normal weight</v>
      </c>
      <c r="I1537" s="30" t="str">
        <f>VLOOKUP(A1537,'Medical Examinations'!$A$1:$L$2336,5,0)</f>
        <v>Normal</v>
      </c>
      <c r="J1537" s="27" t="str">
        <f>VLOOKUP(A1537,'Medical Examinations'!$A$1:$L$2336,6,0)</f>
        <v>No</v>
      </c>
      <c r="K1537" s="27" t="str">
        <f>VLOOKUP(A1537,'Medical Examinations'!$A$1:$L$2336,7,0)</f>
        <v>No</v>
      </c>
      <c r="L1537" s="27">
        <f>VLOOKUP(A1537,'Medical Examinations'!$A$1:$L$2336,10,0)</f>
        <v>1</v>
      </c>
      <c r="M1537" s="27" t="str">
        <f>VLOOKUP(A1537,'Medical Examinations'!$A$1:$L$2336,12,0)</f>
        <v>No</v>
      </c>
      <c r="N1537" s="27" t="str">
        <f>VLOOKUP(A1537,'Medical Examinations'!$A$1:$L$2336,8,0)</f>
        <v>No</v>
      </c>
      <c r="O1537" s="29">
        <f>VLOOKUP(A1537,'Hospitalisation Details'!$A$1:$T$2344,12,0)</f>
        <v>6652.53</v>
      </c>
      <c r="P1537" s="29" t="str">
        <f>VLOOKUP(A1537,'Hospitalisation Details'!$A$1:$T$2344,15,0)</f>
        <v>tier - 3</v>
      </c>
      <c r="Q1537" s="29" t="str">
        <f>VLOOKUP(A1537,'Hospitalisation Details'!$A$1:$T$2344,18,0)</f>
        <v>tier - 2</v>
      </c>
      <c r="R1537" s="29" t="str">
        <f>VLOOKUP(A1537,'Hospitalisation Details'!$A$1:$T$2344,20,0)</f>
        <v>R1013</v>
      </c>
    </row>
    <row r="1538" spans="1:18">
      <c r="A1538" t="s">
        <v>831</v>
      </c>
      <c r="B1538" s="22" t="str">
        <f>VLOOKUP(A1538,'Customer Names'!A1538:$E$2335,4,0)</f>
        <v>Deppen</v>
      </c>
      <c r="C1538" s="25">
        <f>VLOOKUP(A1538,'Hospitalisation Details'!$A$1:$T$2344,9,0)</f>
        <v>25880</v>
      </c>
      <c r="D1538" s="26">
        <f>VLOOKUP(A1538,'Hospitalisation Details'!$A$1:$T$2344,10,0)</f>
        <v>52</v>
      </c>
      <c r="E1538" s="26">
        <f>VLOOKUP(A1538,'Hospitalisation Details'!$A$1:$T$2344,11,0)</f>
        <v>0</v>
      </c>
      <c r="F1538" s="28">
        <f>VLOOKUP(A1538,'Medical Examinations'!$A$1:$L$2336,2,0)</f>
        <v>18.48</v>
      </c>
      <c r="G1538" s="28">
        <f>VLOOKUP(A1538,'Medical Examinations'!$A$1:$L$2336,4,0)</f>
        <v>10.84</v>
      </c>
      <c r="H1538" s="30" t="str">
        <f>VLOOKUP(A1538,'Medical Examinations'!$A$1:$L$2336,3,0)</f>
        <v>Underweight</v>
      </c>
      <c r="I1538" s="30" t="str">
        <f>VLOOKUP(A1538,'Medical Examinations'!$A$1:$L$2336,5,0)</f>
        <v>Diabetes</v>
      </c>
      <c r="J1538" s="27" t="str">
        <f>VLOOKUP(A1538,'Medical Examinations'!$A$1:$L$2336,6,0)</f>
        <v>yes</v>
      </c>
      <c r="K1538" s="27" t="str">
        <f>VLOOKUP(A1538,'Medical Examinations'!$A$1:$L$2336,7,0)</f>
        <v>No</v>
      </c>
      <c r="L1538" s="27">
        <f>VLOOKUP(A1538,'Medical Examinations'!$A$1:$L$2336,10,0)</f>
        <v>2</v>
      </c>
      <c r="M1538" s="27" t="str">
        <f>VLOOKUP(A1538,'Medical Examinations'!$A$1:$L$2336,12,0)</f>
        <v>No</v>
      </c>
      <c r="N1538" s="27" t="str">
        <f>VLOOKUP(A1538,'Medical Examinations'!$A$1:$L$2336,8,0)</f>
        <v>No</v>
      </c>
      <c r="O1538" s="29">
        <f>VLOOKUP(A1538,'Hospitalisation Details'!$A$1:$T$2344,12,0)</f>
        <v>6651.26</v>
      </c>
      <c r="P1538" s="29" t="str">
        <f>VLOOKUP(A1538,'Hospitalisation Details'!$A$1:$T$2344,15,0)</f>
        <v>tier - 2</v>
      </c>
      <c r="Q1538" s="29" t="str">
        <f>VLOOKUP(A1538,'Hospitalisation Details'!$A$1:$T$2344,18,0)</f>
        <v>tier - 3</v>
      </c>
      <c r="R1538" s="29" t="str">
        <f>VLOOKUP(A1538,'Hospitalisation Details'!$A$1:$T$2344,20,0)</f>
        <v>R1013</v>
      </c>
    </row>
    <row r="1539" spans="1:18">
      <c r="A1539" t="s">
        <v>830</v>
      </c>
      <c r="B1539" s="22" t="str">
        <f>VLOOKUP(A1539,'Customer Names'!A1539:$E$2335,4,0)</f>
        <v>Hine</v>
      </c>
      <c r="C1539" s="25">
        <f>VLOOKUP(A1539,'Hospitalisation Details'!$A$1:$T$2344,9,0)</f>
        <v>31024</v>
      </c>
      <c r="D1539" s="26">
        <f>VLOOKUP(A1539,'Hospitalisation Details'!$A$1:$T$2344,10,0)</f>
        <v>38</v>
      </c>
      <c r="E1539" s="26">
        <f>VLOOKUP(A1539,'Hospitalisation Details'!$A$1:$T$2344,11,0)</f>
        <v>2</v>
      </c>
      <c r="F1539" s="28">
        <f>VLOOKUP(A1539,'Medical Examinations'!$A$1:$L$2336,2,0)</f>
        <v>16.815000000000001</v>
      </c>
      <c r="G1539" s="28">
        <f>VLOOKUP(A1539,'Medical Examinations'!$A$1:$L$2336,4,0)</f>
        <v>5.63</v>
      </c>
      <c r="H1539" s="30" t="str">
        <f>VLOOKUP(A1539,'Medical Examinations'!$A$1:$L$2336,3,0)</f>
        <v>Underweight</v>
      </c>
      <c r="I1539" s="30" t="str">
        <f>VLOOKUP(A1539,'Medical Examinations'!$A$1:$L$2336,5,0)</f>
        <v>Normal</v>
      </c>
      <c r="J1539" s="27" t="str">
        <f>VLOOKUP(A1539,'Medical Examinations'!$A$1:$L$2336,6,0)</f>
        <v>No</v>
      </c>
      <c r="K1539" s="27" t="str">
        <f>VLOOKUP(A1539,'Medical Examinations'!$A$1:$L$2336,7,0)</f>
        <v>No</v>
      </c>
      <c r="L1539" s="27">
        <f>VLOOKUP(A1539,'Medical Examinations'!$A$1:$L$2336,10,0)</f>
        <v>1</v>
      </c>
      <c r="M1539" s="27" t="str">
        <f>VLOOKUP(A1539,'Medical Examinations'!$A$1:$L$2336,12,0)</f>
        <v>No</v>
      </c>
      <c r="N1539" s="27" t="str">
        <f>VLOOKUP(A1539,'Medical Examinations'!$A$1:$L$2336,8,0)</f>
        <v>No</v>
      </c>
      <c r="O1539" s="29">
        <f>VLOOKUP(A1539,'Hospitalisation Details'!$A$1:$T$2344,12,0)</f>
        <v>6640.54</v>
      </c>
      <c r="P1539" s="29" t="str">
        <f>VLOOKUP(A1539,'Hospitalisation Details'!$A$1:$T$2344,15,0)</f>
        <v>tier - 2</v>
      </c>
      <c r="Q1539" s="29" t="str">
        <f>VLOOKUP(A1539,'Hospitalisation Details'!$A$1:$T$2344,18,0)</f>
        <v>tier - 3</v>
      </c>
      <c r="R1539" s="29" t="str">
        <f>VLOOKUP(A1539,'Hospitalisation Details'!$A$1:$T$2344,20,0)</f>
        <v>R1019</v>
      </c>
    </row>
    <row r="1540" spans="1:18">
      <c r="A1540" t="s">
        <v>829</v>
      </c>
      <c r="B1540" s="22" t="str">
        <f>VLOOKUP(A1540,'Customer Names'!A1540:$E$2335,4,0)</f>
        <v>Mathews</v>
      </c>
      <c r="C1540" s="25">
        <f>VLOOKUP(A1540,'Hospitalisation Details'!$A$1:$T$2344,9,0)</f>
        <v>33030</v>
      </c>
      <c r="D1540" s="26">
        <f>VLOOKUP(A1540,'Hospitalisation Details'!$A$1:$T$2344,10,0)</f>
        <v>33</v>
      </c>
      <c r="E1540" s="26">
        <f>VLOOKUP(A1540,'Hospitalisation Details'!$A$1:$T$2344,11,0)</f>
        <v>3</v>
      </c>
      <c r="F1540" s="28">
        <f>VLOOKUP(A1540,'Medical Examinations'!$A$1:$L$2336,2,0)</f>
        <v>26.72</v>
      </c>
      <c r="G1540" s="28">
        <f>VLOOKUP(A1540,'Medical Examinations'!$A$1:$L$2336,4,0)</f>
        <v>4.1399999999999997</v>
      </c>
      <c r="H1540" s="30" t="str">
        <f>VLOOKUP(A1540,'Medical Examinations'!$A$1:$L$2336,3,0)</f>
        <v>Overweight</v>
      </c>
      <c r="I1540" s="30" t="str">
        <f>VLOOKUP(A1540,'Medical Examinations'!$A$1:$L$2336,5,0)</f>
        <v>Normal</v>
      </c>
      <c r="J1540" s="27" t="str">
        <f>VLOOKUP(A1540,'Medical Examinations'!$A$1:$L$2336,6,0)</f>
        <v>No</v>
      </c>
      <c r="K1540" s="27" t="str">
        <f>VLOOKUP(A1540,'Medical Examinations'!$A$1:$L$2336,7,0)</f>
        <v>No</v>
      </c>
      <c r="L1540" s="27">
        <f>VLOOKUP(A1540,'Medical Examinations'!$A$1:$L$2336,10,0)</f>
        <v>0</v>
      </c>
      <c r="M1540" s="27" t="str">
        <f>VLOOKUP(A1540,'Medical Examinations'!$A$1:$L$2336,12,0)</f>
        <v>No</v>
      </c>
      <c r="N1540" s="27" t="str">
        <f>VLOOKUP(A1540,'Medical Examinations'!$A$1:$L$2336,8,0)</f>
        <v>No</v>
      </c>
      <c r="O1540" s="29">
        <f>VLOOKUP(A1540,'Hospitalisation Details'!$A$1:$T$2344,12,0)</f>
        <v>6639.3</v>
      </c>
      <c r="P1540" s="29" t="str">
        <f>VLOOKUP(A1540,'Hospitalisation Details'!$A$1:$T$2344,15,0)</f>
        <v>tier - 2</v>
      </c>
      <c r="Q1540" s="29" t="str">
        <f>VLOOKUP(A1540,'Hospitalisation Details'!$A$1:$T$2344,18,0)</f>
        <v>tier - 2</v>
      </c>
      <c r="R1540" s="29" t="str">
        <f>VLOOKUP(A1540,'Hospitalisation Details'!$A$1:$T$2344,20,0)</f>
        <v>R1021</v>
      </c>
    </row>
    <row r="1541" spans="1:18">
      <c r="A1541" t="s">
        <v>828</v>
      </c>
      <c r="B1541" s="22" t="str">
        <f>VLOOKUP(A1541,'Customer Names'!A1541:$E$2335,4,0)</f>
        <v>Yabu</v>
      </c>
      <c r="C1541" s="25">
        <f>VLOOKUP(A1541,'Hospitalisation Details'!$A$1:$T$2344,9,0)</f>
        <v>37868</v>
      </c>
      <c r="D1541" s="26">
        <f>VLOOKUP(A1541,'Hospitalisation Details'!$A$1:$T$2344,10,0)</f>
        <v>19</v>
      </c>
      <c r="E1541" s="26">
        <f>VLOOKUP(A1541,'Hospitalisation Details'!$A$1:$T$2344,11,0)</f>
        <v>0</v>
      </c>
      <c r="F1541" s="28">
        <f>VLOOKUP(A1541,'Medical Examinations'!$A$1:$L$2336,2,0)</f>
        <v>41.42</v>
      </c>
      <c r="G1541" s="28">
        <f>VLOOKUP(A1541,'Medical Examinations'!$A$1:$L$2336,4,0)</f>
        <v>5.17</v>
      </c>
      <c r="H1541" s="30" t="str">
        <f>VLOOKUP(A1541,'Medical Examinations'!$A$1:$L$2336,3,0)</f>
        <v>Obesity</v>
      </c>
      <c r="I1541" s="30" t="str">
        <f>VLOOKUP(A1541,'Medical Examinations'!$A$1:$L$2336,5,0)</f>
        <v>Normal</v>
      </c>
      <c r="J1541" s="27" t="str">
        <f>VLOOKUP(A1541,'Medical Examinations'!$A$1:$L$2336,6,0)</f>
        <v>No</v>
      </c>
      <c r="K1541" s="27" t="str">
        <f>VLOOKUP(A1541,'Medical Examinations'!$A$1:$L$2336,7,0)</f>
        <v>No</v>
      </c>
      <c r="L1541" s="27">
        <f>VLOOKUP(A1541,'Medical Examinations'!$A$1:$L$2336,10,0)</f>
        <v>1</v>
      </c>
      <c r="M1541" s="27" t="str">
        <f>VLOOKUP(A1541,'Medical Examinations'!$A$1:$L$2336,12,0)</f>
        <v>No</v>
      </c>
      <c r="N1541" s="27" t="str">
        <f>VLOOKUP(A1541,'Medical Examinations'!$A$1:$L$2336,8,0)</f>
        <v>Yes</v>
      </c>
      <c r="O1541" s="29">
        <f>VLOOKUP(A1541,'Hospitalisation Details'!$A$1:$T$2344,12,0)</f>
        <v>6638.16</v>
      </c>
      <c r="P1541" s="29" t="str">
        <f>VLOOKUP(A1541,'Hospitalisation Details'!$A$1:$T$2344,15,0)</f>
        <v>tier - 2</v>
      </c>
      <c r="Q1541" s="29" t="str">
        <f>VLOOKUP(A1541,'Hospitalisation Details'!$A$1:$T$2344,18,0)</f>
        <v>tier - 1</v>
      </c>
      <c r="R1541" s="29" t="str">
        <f>VLOOKUP(A1541,'Hospitalisation Details'!$A$1:$T$2344,20,0)</f>
        <v>R1012</v>
      </c>
    </row>
    <row r="1542" spans="1:18">
      <c r="A1542" t="s">
        <v>827</v>
      </c>
      <c r="B1542" s="22" t="str">
        <f>VLOOKUP(A1542,'Customer Names'!A1542:$E$2335,4,0)</f>
        <v>Strang</v>
      </c>
      <c r="C1542" s="25">
        <f>VLOOKUP(A1542,'Hospitalisation Details'!$A$1:$T$2344,9,0)</f>
        <v>26905</v>
      </c>
      <c r="D1542" s="26">
        <f>VLOOKUP(A1542,'Hospitalisation Details'!$A$1:$T$2344,10,0)</f>
        <v>49</v>
      </c>
      <c r="E1542" s="26">
        <f>VLOOKUP(A1542,'Hospitalisation Details'!$A$1:$T$2344,11,0)</f>
        <v>0</v>
      </c>
      <c r="F1542" s="28">
        <f>VLOOKUP(A1542,'Medical Examinations'!$A$1:$L$2336,2,0)</f>
        <v>20.69</v>
      </c>
      <c r="G1542" s="28">
        <f>VLOOKUP(A1542,'Medical Examinations'!$A$1:$L$2336,4,0)</f>
        <v>6.93</v>
      </c>
      <c r="H1542" s="30" t="str">
        <f>VLOOKUP(A1542,'Medical Examinations'!$A$1:$L$2336,3,0)</f>
        <v>Normal weight</v>
      </c>
      <c r="I1542" s="30" t="str">
        <f>VLOOKUP(A1542,'Medical Examinations'!$A$1:$L$2336,5,0)</f>
        <v>Diabetes</v>
      </c>
      <c r="J1542" s="27" t="str">
        <f>VLOOKUP(A1542,'Medical Examinations'!$A$1:$L$2336,6,0)</f>
        <v>No</v>
      </c>
      <c r="K1542" s="27" t="str">
        <f>VLOOKUP(A1542,'Medical Examinations'!$A$1:$L$2336,7,0)</f>
        <v>No</v>
      </c>
      <c r="L1542" s="27">
        <f>VLOOKUP(A1542,'Medical Examinations'!$A$1:$L$2336,10,0)</f>
        <v>2</v>
      </c>
      <c r="M1542" s="27" t="str">
        <f>VLOOKUP(A1542,'Medical Examinations'!$A$1:$L$2336,12,0)</f>
        <v>No</v>
      </c>
      <c r="N1542" s="27" t="str">
        <f>VLOOKUP(A1542,'Medical Examinations'!$A$1:$L$2336,8,0)</f>
        <v>No</v>
      </c>
      <c r="O1542" s="29">
        <f>VLOOKUP(A1542,'Hospitalisation Details'!$A$1:$T$2344,12,0)</f>
        <v>6630.31</v>
      </c>
      <c r="P1542" s="29" t="str">
        <f>VLOOKUP(A1542,'Hospitalisation Details'!$A$1:$T$2344,15,0)</f>
        <v>tier - 2</v>
      </c>
      <c r="Q1542" s="29" t="str">
        <f>VLOOKUP(A1542,'Hospitalisation Details'!$A$1:$T$2344,18,0)</f>
        <v>tier - 1</v>
      </c>
      <c r="R1542" s="29" t="str">
        <f>VLOOKUP(A1542,'Hospitalisation Details'!$A$1:$T$2344,20,0)</f>
        <v>R1013</v>
      </c>
    </row>
    <row r="1543" spans="1:18">
      <c r="A1543" t="s">
        <v>826</v>
      </c>
      <c r="B1543" s="22" t="str">
        <f>VLOOKUP(A1543,'Customer Names'!A1543:$E$2335,4,0)</f>
        <v>Frank</v>
      </c>
      <c r="C1543" s="25">
        <f>VLOOKUP(A1543,'Hospitalisation Details'!$A$1:$T$2344,9,0)</f>
        <v>30191</v>
      </c>
      <c r="D1543" s="26">
        <f>VLOOKUP(A1543,'Hospitalisation Details'!$A$1:$T$2344,10,0)</f>
        <v>40</v>
      </c>
      <c r="E1543" s="26">
        <f>VLOOKUP(A1543,'Hospitalisation Details'!$A$1:$T$2344,11,0)</f>
        <v>1</v>
      </c>
      <c r="F1543" s="28">
        <f>VLOOKUP(A1543,'Medical Examinations'!$A$1:$L$2336,2,0)</f>
        <v>41.23</v>
      </c>
      <c r="G1543" s="28">
        <f>VLOOKUP(A1543,'Medical Examinations'!$A$1:$L$2336,4,0)</f>
        <v>4.24</v>
      </c>
      <c r="H1543" s="30" t="str">
        <f>VLOOKUP(A1543,'Medical Examinations'!$A$1:$L$2336,3,0)</f>
        <v>Obesity</v>
      </c>
      <c r="I1543" s="30" t="str">
        <f>VLOOKUP(A1543,'Medical Examinations'!$A$1:$L$2336,5,0)</f>
        <v>Normal</v>
      </c>
      <c r="J1543" s="27" t="str">
        <f>VLOOKUP(A1543,'Medical Examinations'!$A$1:$L$2336,6,0)</f>
        <v>No</v>
      </c>
      <c r="K1543" s="27" t="str">
        <f>VLOOKUP(A1543,'Medical Examinations'!$A$1:$L$2336,7,0)</f>
        <v>No</v>
      </c>
      <c r="L1543" s="27">
        <f>VLOOKUP(A1543,'Medical Examinations'!$A$1:$L$2336,10,0)</f>
        <v>0</v>
      </c>
      <c r="M1543" s="27" t="str">
        <f>VLOOKUP(A1543,'Medical Examinations'!$A$1:$L$2336,12,0)</f>
        <v>No</v>
      </c>
      <c r="N1543" s="27" t="str">
        <f>VLOOKUP(A1543,'Medical Examinations'!$A$1:$L$2336,8,0)</f>
        <v>No</v>
      </c>
      <c r="O1543" s="29">
        <f>VLOOKUP(A1543,'Hospitalisation Details'!$A$1:$T$2344,12,0)</f>
        <v>6610.11</v>
      </c>
      <c r="P1543" s="29" t="str">
        <f>VLOOKUP(A1543,'Hospitalisation Details'!$A$1:$T$2344,15,0)</f>
        <v>tier - 3</v>
      </c>
      <c r="Q1543" s="29" t="str">
        <f>VLOOKUP(A1543,'Hospitalisation Details'!$A$1:$T$2344,18,0)</f>
        <v>tier - 2</v>
      </c>
      <c r="R1543" s="29" t="str">
        <f>VLOOKUP(A1543,'Hospitalisation Details'!$A$1:$T$2344,20,0)</f>
        <v>R1015</v>
      </c>
    </row>
    <row r="1544" spans="1:18">
      <c r="A1544" t="s">
        <v>825</v>
      </c>
      <c r="B1544" s="22" t="str">
        <f>VLOOKUP(A1544,'Customer Names'!A1544:$E$2335,4,0)</f>
        <v>Shanley</v>
      </c>
      <c r="C1544" s="25">
        <f>VLOOKUP(A1544,'Hospitalisation Details'!$A$1:$T$2344,9,0)</f>
        <v>30262</v>
      </c>
      <c r="D1544" s="26">
        <f>VLOOKUP(A1544,'Hospitalisation Details'!$A$1:$T$2344,10,0)</f>
        <v>40</v>
      </c>
      <c r="E1544" s="26">
        <f>VLOOKUP(A1544,'Hospitalisation Details'!$A$1:$T$2344,11,0)</f>
        <v>2</v>
      </c>
      <c r="F1544" s="28">
        <f>VLOOKUP(A1544,'Medical Examinations'!$A$1:$L$2336,2,0)</f>
        <v>29.9</v>
      </c>
      <c r="G1544" s="28">
        <f>VLOOKUP(A1544,'Medical Examinations'!$A$1:$L$2336,4,0)</f>
        <v>5.91</v>
      </c>
      <c r="H1544" s="30" t="str">
        <f>VLOOKUP(A1544,'Medical Examinations'!$A$1:$L$2336,3,0)</f>
        <v>Overweight</v>
      </c>
      <c r="I1544" s="30" t="str">
        <f>VLOOKUP(A1544,'Medical Examinations'!$A$1:$L$2336,5,0)</f>
        <v>Pre-diabetes</v>
      </c>
      <c r="J1544" s="27" t="str">
        <f>VLOOKUP(A1544,'Medical Examinations'!$A$1:$L$2336,6,0)</f>
        <v>No</v>
      </c>
      <c r="K1544" s="27" t="str">
        <f>VLOOKUP(A1544,'Medical Examinations'!$A$1:$L$2336,7,0)</f>
        <v>No</v>
      </c>
      <c r="L1544" s="27">
        <f>VLOOKUP(A1544,'Medical Examinations'!$A$1:$L$2336,10,0)</f>
        <v>0</v>
      </c>
      <c r="M1544" s="27" t="str">
        <f>VLOOKUP(A1544,'Medical Examinations'!$A$1:$L$2336,12,0)</f>
        <v>No</v>
      </c>
      <c r="N1544" s="27" t="str">
        <f>VLOOKUP(A1544,'Medical Examinations'!$A$1:$L$2336,8,0)</f>
        <v>No</v>
      </c>
      <c r="O1544" s="29">
        <f>VLOOKUP(A1544,'Hospitalisation Details'!$A$1:$T$2344,12,0)</f>
        <v>6600.36</v>
      </c>
      <c r="P1544" s="29" t="str">
        <f>VLOOKUP(A1544,'Hospitalisation Details'!$A$1:$T$2344,15,0)</f>
        <v>tier - 2</v>
      </c>
      <c r="Q1544" s="29" t="str">
        <f>VLOOKUP(A1544,'Hospitalisation Details'!$A$1:$T$2344,18,0)</f>
        <v>tier - 3</v>
      </c>
      <c r="R1544" s="29" t="str">
        <f>VLOOKUP(A1544,'Hospitalisation Details'!$A$1:$T$2344,20,0)</f>
        <v>R1011</v>
      </c>
    </row>
    <row r="1545" spans="1:18">
      <c r="A1545" t="s">
        <v>824</v>
      </c>
      <c r="B1545" s="22" t="str">
        <f>VLOOKUP(A1545,'Customer Names'!A1545:$E$2335,4,0)</f>
        <v>Mancebo Garcia</v>
      </c>
      <c r="C1545" s="25">
        <f>VLOOKUP(A1545,'Hospitalisation Details'!$A$1:$T$2344,9,0)</f>
        <v>30314</v>
      </c>
      <c r="D1545" s="26">
        <f>VLOOKUP(A1545,'Hospitalisation Details'!$A$1:$T$2344,10,0)</f>
        <v>40</v>
      </c>
      <c r="E1545" s="26">
        <f>VLOOKUP(A1545,'Hospitalisation Details'!$A$1:$T$2344,11,0)</f>
        <v>1</v>
      </c>
      <c r="F1545" s="28">
        <f>VLOOKUP(A1545,'Medical Examinations'!$A$1:$L$2336,2,0)</f>
        <v>34.104999999999997</v>
      </c>
      <c r="G1545" s="28">
        <f>VLOOKUP(A1545,'Medical Examinations'!$A$1:$L$2336,4,0)</f>
        <v>5.93</v>
      </c>
      <c r="H1545" s="30" t="str">
        <f>VLOOKUP(A1545,'Medical Examinations'!$A$1:$L$2336,3,0)</f>
        <v>Obesity</v>
      </c>
      <c r="I1545" s="30" t="str">
        <f>VLOOKUP(A1545,'Medical Examinations'!$A$1:$L$2336,5,0)</f>
        <v>Pre-diabetes</v>
      </c>
      <c r="J1545" s="27" t="str">
        <f>VLOOKUP(A1545,'Medical Examinations'!$A$1:$L$2336,6,0)</f>
        <v>No</v>
      </c>
      <c r="K1545" s="27" t="str">
        <f>VLOOKUP(A1545,'Medical Examinations'!$A$1:$L$2336,7,0)</f>
        <v>No</v>
      </c>
      <c r="L1545" s="27">
        <f>VLOOKUP(A1545,'Medical Examinations'!$A$1:$L$2336,10,0)</f>
        <v>0</v>
      </c>
      <c r="M1545" s="27" t="str">
        <f>VLOOKUP(A1545,'Medical Examinations'!$A$1:$L$2336,12,0)</f>
        <v>No</v>
      </c>
      <c r="N1545" s="27" t="str">
        <f>VLOOKUP(A1545,'Medical Examinations'!$A$1:$L$2336,8,0)</f>
        <v>No</v>
      </c>
      <c r="O1545" s="29">
        <f>VLOOKUP(A1545,'Hospitalisation Details'!$A$1:$T$2344,12,0)</f>
        <v>6600.21</v>
      </c>
      <c r="P1545" s="29" t="str">
        <f>VLOOKUP(A1545,'Hospitalisation Details'!$A$1:$T$2344,15,0)</f>
        <v>tier - 3</v>
      </c>
      <c r="Q1545" s="29" t="str">
        <f>VLOOKUP(A1545,'Hospitalisation Details'!$A$1:$T$2344,18,0)</f>
        <v>tier - 2</v>
      </c>
      <c r="R1545" s="29" t="str">
        <f>VLOOKUP(A1545,'Hospitalisation Details'!$A$1:$T$2344,20,0)</f>
        <v>R1016</v>
      </c>
    </row>
    <row r="1546" spans="1:18">
      <c r="A1546" t="s">
        <v>823</v>
      </c>
      <c r="B1546" s="22" t="str">
        <f>VLOOKUP(A1546,'Customer Names'!A1546:$E$2335,4,0)</f>
        <v>Keehan</v>
      </c>
      <c r="C1546" s="25">
        <f>VLOOKUP(A1546,'Hospitalisation Details'!$A$1:$T$2344,9,0)</f>
        <v>30277</v>
      </c>
      <c r="D1546" s="26">
        <f>VLOOKUP(A1546,'Hospitalisation Details'!$A$1:$T$2344,10,0)</f>
        <v>40</v>
      </c>
      <c r="E1546" s="26">
        <f>VLOOKUP(A1546,'Hospitalisation Details'!$A$1:$T$2344,11,0)</f>
        <v>2</v>
      </c>
      <c r="F1546" s="28">
        <f>VLOOKUP(A1546,'Medical Examinations'!$A$1:$L$2336,2,0)</f>
        <v>24.97</v>
      </c>
      <c r="G1546" s="28">
        <f>VLOOKUP(A1546,'Medical Examinations'!$A$1:$L$2336,4,0)</f>
        <v>5.66</v>
      </c>
      <c r="H1546" s="30" t="str">
        <f>VLOOKUP(A1546,'Medical Examinations'!$A$1:$L$2336,3,0)</f>
        <v>Normal weight</v>
      </c>
      <c r="I1546" s="30" t="str">
        <f>VLOOKUP(A1546,'Medical Examinations'!$A$1:$L$2336,5,0)</f>
        <v>Normal</v>
      </c>
      <c r="J1546" s="27" t="str">
        <f>VLOOKUP(A1546,'Medical Examinations'!$A$1:$L$2336,6,0)</f>
        <v>No</v>
      </c>
      <c r="K1546" s="27" t="str">
        <f>VLOOKUP(A1546,'Medical Examinations'!$A$1:$L$2336,7,0)</f>
        <v>No</v>
      </c>
      <c r="L1546" s="27">
        <f>VLOOKUP(A1546,'Medical Examinations'!$A$1:$L$2336,10,0)</f>
        <v>0</v>
      </c>
      <c r="M1546" s="27" t="str">
        <f>VLOOKUP(A1546,'Medical Examinations'!$A$1:$L$2336,12,0)</f>
        <v>No</v>
      </c>
      <c r="N1546" s="27" t="str">
        <f>VLOOKUP(A1546,'Medical Examinations'!$A$1:$L$2336,8,0)</f>
        <v>No</v>
      </c>
      <c r="O1546" s="29">
        <f>VLOOKUP(A1546,'Hospitalisation Details'!$A$1:$T$2344,12,0)</f>
        <v>6593.51</v>
      </c>
      <c r="P1546" s="29" t="str">
        <f>VLOOKUP(A1546,'Hospitalisation Details'!$A$1:$T$2344,15,0)</f>
        <v>tier - 2</v>
      </c>
      <c r="Q1546" s="29" t="str">
        <f>VLOOKUP(A1546,'Hospitalisation Details'!$A$1:$T$2344,18,0)</f>
        <v>tier - 1</v>
      </c>
      <c r="R1546" s="29" t="str">
        <f>VLOOKUP(A1546,'Hospitalisation Details'!$A$1:$T$2344,20,0)</f>
        <v>R1013</v>
      </c>
    </row>
    <row r="1547" spans="1:18">
      <c r="A1547" t="s">
        <v>822</v>
      </c>
      <c r="B1547" s="22" t="str">
        <f>VLOOKUP(A1547,'Customer Names'!A1547:$E$2335,4,0)</f>
        <v>Mahaney</v>
      </c>
      <c r="C1547" s="25">
        <f>VLOOKUP(A1547,'Hospitalisation Details'!$A$1:$T$2344,9,0)</f>
        <v>30960</v>
      </c>
      <c r="D1547" s="26">
        <f>VLOOKUP(A1547,'Hospitalisation Details'!$A$1:$T$2344,10,0)</f>
        <v>38</v>
      </c>
      <c r="E1547" s="26">
        <f>VLOOKUP(A1547,'Hospitalisation Details'!$A$1:$T$2344,11,0)</f>
        <v>2</v>
      </c>
      <c r="F1547" s="28">
        <f>VLOOKUP(A1547,'Medical Examinations'!$A$1:$L$2336,2,0)</f>
        <v>34.799999999999997</v>
      </c>
      <c r="G1547" s="28">
        <f>VLOOKUP(A1547,'Medical Examinations'!$A$1:$L$2336,4,0)</f>
        <v>4.1900000000000004</v>
      </c>
      <c r="H1547" s="30" t="str">
        <f>VLOOKUP(A1547,'Medical Examinations'!$A$1:$L$2336,3,0)</f>
        <v>Obesity</v>
      </c>
      <c r="I1547" s="30" t="str">
        <f>VLOOKUP(A1547,'Medical Examinations'!$A$1:$L$2336,5,0)</f>
        <v>Normal</v>
      </c>
      <c r="J1547" s="27" t="str">
        <f>VLOOKUP(A1547,'Medical Examinations'!$A$1:$L$2336,6,0)</f>
        <v>No</v>
      </c>
      <c r="K1547" s="27" t="str">
        <f>VLOOKUP(A1547,'Medical Examinations'!$A$1:$L$2336,7,0)</f>
        <v>No</v>
      </c>
      <c r="L1547" s="27">
        <f>VLOOKUP(A1547,'Medical Examinations'!$A$1:$L$2336,10,0)</f>
        <v>1</v>
      </c>
      <c r="M1547" s="27" t="str">
        <f>VLOOKUP(A1547,'Medical Examinations'!$A$1:$L$2336,12,0)</f>
        <v>No</v>
      </c>
      <c r="N1547" s="27" t="str">
        <f>VLOOKUP(A1547,'Medical Examinations'!$A$1:$L$2336,8,0)</f>
        <v>No</v>
      </c>
      <c r="O1547" s="29">
        <f>VLOOKUP(A1547,'Hospitalisation Details'!$A$1:$T$2344,12,0)</f>
        <v>6571.54</v>
      </c>
      <c r="P1547" s="29" t="str">
        <f>VLOOKUP(A1547,'Hospitalisation Details'!$A$1:$T$2344,15,0)</f>
        <v>tier - 2</v>
      </c>
      <c r="Q1547" s="29" t="str">
        <f>VLOOKUP(A1547,'Hospitalisation Details'!$A$1:$T$2344,18,0)</f>
        <v>tier - 3</v>
      </c>
      <c r="R1547" s="29" t="str">
        <f>VLOOKUP(A1547,'Hospitalisation Details'!$A$1:$T$2344,20,0)</f>
        <v>R1011</v>
      </c>
    </row>
    <row r="1548" spans="1:18">
      <c r="A1548" t="s">
        <v>821</v>
      </c>
      <c r="B1548" s="22" t="str">
        <f>VLOOKUP(A1548,'Customer Names'!A1548:$E$2335,4,0)</f>
        <v>Nolan</v>
      </c>
      <c r="C1548" s="25">
        <f>VLOOKUP(A1548,'Hospitalisation Details'!$A$1:$T$2344,9,0)</f>
        <v>29787</v>
      </c>
      <c r="D1548" s="26">
        <f>VLOOKUP(A1548,'Hospitalisation Details'!$A$1:$T$2344,10,0)</f>
        <v>41</v>
      </c>
      <c r="E1548" s="26">
        <f>VLOOKUP(A1548,'Hospitalisation Details'!$A$1:$T$2344,11,0)</f>
        <v>0</v>
      </c>
      <c r="F1548" s="28">
        <f>VLOOKUP(A1548,'Medical Examinations'!$A$1:$L$2336,2,0)</f>
        <v>32.965000000000003</v>
      </c>
      <c r="G1548" s="28">
        <f>VLOOKUP(A1548,'Medical Examinations'!$A$1:$L$2336,4,0)</f>
        <v>9.2100000000000009</v>
      </c>
      <c r="H1548" s="30" t="str">
        <f>VLOOKUP(A1548,'Medical Examinations'!$A$1:$L$2336,3,0)</f>
        <v>Obesity</v>
      </c>
      <c r="I1548" s="30" t="str">
        <f>VLOOKUP(A1548,'Medical Examinations'!$A$1:$L$2336,5,0)</f>
        <v>Diabetes</v>
      </c>
      <c r="J1548" s="27" t="str">
        <f>VLOOKUP(A1548,'Medical Examinations'!$A$1:$L$2336,6,0)</f>
        <v>yes</v>
      </c>
      <c r="K1548" s="27" t="str">
        <f>VLOOKUP(A1548,'Medical Examinations'!$A$1:$L$2336,7,0)</f>
        <v>No</v>
      </c>
      <c r="L1548" s="27">
        <f>VLOOKUP(A1548,'Medical Examinations'!$A$1:$L$2336,10,0)</f>
        <v>0</v>
      </c>
      <c r="M1548" s="27" t="str">
        <f>VLOOKUP(A1548,'Medical Examinations'!$A$1:$L$2336,12,0)</f>
        <v>No</v>
      </c>
      <c r="N1548" s="27" t="str">
        <f>VLOOKUP(A1548,'Medical Examinations'!$A$1:$L$2336,8,0)</f>
        <v>No</v>
      </c>
      <c r="O1548" s="29">
        <f>VLOOKUP(A1548,'Hospitalisation Details'!$A$1:$T$2344,12,0)</f>
        <v>6571.02</v>
      </c>
      <c r="P1548" s="29" t="str">
        <f>VLOOKUP(A1548,'Hospitalisation Details'!$A$1:$T$2344,15,0)</f>
        <v>tier - 2</v>
      </c>
      <c r="Q1548" s="29" t="str">
        <f>VLOOKUP(A1548,'Hospitalisation Details'!$A$1:$T$2344,18,0)</f>
        <v>tier - 1</v>
      </c>
      <c r="R1548" s="29" t="str">
        <f>VLOOKUP(A1548,'Hospitalisation Details'!$A$1:$T$2344,20,0)</f>
        <v>R1012</v>
      </c>
    </row>
    <row r="1549" spans="1:18">
      <c r="A1549" t="s">
        <v>820</v>
      </c>
      <c r="B1549" s="22" t="str">
        <f>VLOOKUP(A1549,'Customer Names'!A1549:$E$2335,4,0)</f>
        <v>Sobrino</v>
      </c>
      <c r="C1549" s="25">
        <f>VLOOKUP(A1549,'Hospitalisation Details'!$A$1:$T$2344,9,0)</f>
        <v>30945</v>
      </c>
      <c r="D1549" s="26">
        <f>VLOOKUP(A1549,'Hospitalisation Details'!$A$1:$T$2344,10,0)</f>
        <v>38</v>
      </c>
      <c r="E1549" s="26">
        <f>VLOOKUP(A1549,'Hospitalisation Details'!$A$1:$T$2344,11,0)</f>
        <v>1</v>
      </c>
      <c r="F1549" s="28">
        <f>VLOOKUP(A1549,'Medical Examinations'!$A$1:$L$2336,2,0)</f>
        <v>27.265000000000001</v>
      </c>
      <c r="G1549" s="28">
        <f>VLOOKUP(A1549,'Medical Examinations'!$A$1:$L$2336,4,0)</f>
        <v>5.51</v>
      </c>
      <c r="H1549" s="30" t="str">
        <f>VLOOKUP(A1549,'Medical Examinations'!$A$1:$L$2336,3,0)</f>
        <v>Overweight</v>
      </c>
      <c r="I1549" s="30" t="str">
        <f>VLOOKUP(A1549,'Medical Examinations'!$A$1:$L$2336,5,0)</f>
        <v>Normal</v>
      </c>
      <c r="J1549" s="27" t="str">
        <f>VLOOKUP(A1549,'Medical Examinations'!$A$1:$L$2336,6,0)</f>
        <v>No</v>
      </c>
      <c r="K1549" s="27" t="str">
        <f>VLOOKUP(A1549,'Medical Examinations'!$A$1:$L$2336,7,0)</f>
        <v>No</v>
      </c>
      <c r="L1549" s="27">
        <f>VLOOKUP(A1549,'Medical Examinations'!$A$1:$L$2336,10,0)</f>
        <v>1</v>
      </c>
      <c r="M1549" s="27" t="str">
        <f>VLOOKUP(A1549,'Medical Examinations'!$A$1:$L$2336,12,0)</f>
        <v>No</v>
      </c>
      <c r="N1549" s="27" t="str">
        <f>VLOOKUP(A1549,'Medical Examinations'!$A$1:$L$2336,8,0)</f>
        <v>No</v>
      </c>
      <c r="O1549" s="29">
        <f>VLOOKUP(A1549,'Hospitalisation Details'!$A$1:$T$2344,12,0)</f>
        <v>6555.07</v>
      </c>
      <c r="P1549" s="29" t="str">
        <f>VLOOKUP(A1549,'Hospitalisation Details'!$A$1:$T$2344,15,0)</f>
        <v>tier - 2</v>
      </c>
      <c r="Q1549" s="29" t="str">
        <f>VLOOKUP(A1549,'Hospitalisation Details'!$A$1:$T$2344,18,0)</f>
        <v>tier - 2</v>
      </c>
      <c r="R1549" s="29" t="str">
        <f>VLOOKUP(A1549,'Hospitalisation Details'!$A$1:$T$2344,20,0)</f>
        <v>R1024</v>
      </c>
    </row>
    <row r="1550" spans="1:18">
      <c r="A1550" t="s">
        <v>819</v>
      </c>
      <c r="B1550" s="22" t="str">
        <f>VLOOKUP(A1550,'Customer Names'!A1550:$E$2335,4,0)</f>
        <v>Gennaro</v>
      </c>
      <c r="C1550" s="25">
        <f>VLOOKUP(A1550,'Hospitalisation Details'!$A$1:$T$2344,9,0)</f>
        <v>25183</v>
      </c>
      <c r="D1550" s="26">
        <f>VLOOKUP(A1550,'Hospitalisation Details'!$A$1:$T$2344,10,0)</f>
        <v>54</v>
      </c>
      <c r="E1550" s="26">
        <f>VLOOKUP(A1550,'Hospitalisation Details'!$A$1:$T$2344,11,0)</f>
        <v>0</v>
      </c>
      <c r="F1550" s="28">
        <f>VLOOKUP(A1550,'Medical Examinations'!$A$1:$L$2336,2,0)</f>
        <v>17.059999999999999</v>
      </c>
      <c r="G1550" s="28">
        <f>VLOOKUP(A1550,'Medical Examinations'!$A$1:$L$2336,4,0)</f>
        <v>8.5</v>
      </c>
      <c r="H1550" s="30" t="str">
        <f>VLOOKUP(A1550,'Medical Examinations'!$A$1:$L$2336,3,0)</f>
        <v>Underweight</v>
      </c>
      <c r="I1550" s="30" t="str">
        <f>VLOOKUP(A1550,'Medical Examinations'!$A$1:$L$2336,5,0)</f>
        <v>Diabetes</v>
      </c>
      <c r="J1550" s="27" t="str">
        <f>VLOOKUP(A1550,'Medical Examinations'!$A$1:$L$2336,6,0)</f>
        <v>No</v>
      </c>
      <c r="K1550" s="27" t="str">
        <f>VLOOKUP(A1550,'Medical Examinations'!$A$1:$L$2336,7,0)</f>
        <v>No</v>
      </c>
      <c r="L1550" s="27">
        <f>VLOOKUP(A1550,'Medical Examinations'!$A$1:$L$2336,10,0)</f>
        <v>0</v>
      </c>
      <c r="M1550" s="27" t="str">
        <f>VLOOKUP(A1550,'Medical Examinations'!$A$1:$L$2336,12,0)</f>
        <v>No</v>
      </c>
      <c r="N1550" s="27" t="str">
        <f>VLOOKUP(A1550,'Medical Examinations'!$A$1:$L$2336,8,0)</f>
        <v>No</v>
      </c>
      <c r="O1550" s="29">
        <f>VLOOKUP(A1550,'Hospitalisation Details'!$A$1:$T$2344,12,0)</f>
        <v>6552.01</v>
      </c>
      <c r="P1550" s="29" t="str">
        <f>VLOOKUP(A1550,'Hospitalisation Details'!$A$1:$T$2344,15,0)</f>
        <v>tier - 3</v>
      </c>
      <c r="Q1550" s="29" t="str">
        <f>VLOOKUP(A1550,'Hospitalisation Details'!$A$1:$T$2344,18,0)</f>
        <v>tier - 2</v>
      </c>
      <c r="R1550" s="29" t="str">
        <f>VLOOKUP(A1550,'Hospitalisation Details'!$A$1:$T$2344,20,0)</f>
        <v>R1013</v>
      </c>
    </row>
    <row r="1551" spans="1:18">
      <c r="A1551" t="s">
        <v>818</v>
      </c>
      <c r="B1551" s="22" t="str">
        <f>VLOOKUP(A1551,'Customer Names'!A1551:$E$2335,4,0)</f>
        <v>Mayer</v>
      </c>
      <c r="C1551" s="25">
        <f>VLOOKUP(A1551,'Hospitalisation Details'!$A$1:$T$2344,9,0)</f>
        <v>32726</v>
      </c>
      <c r="D1551" s="26">
        <f>VLOOKUP(A1551,'Hospitalisation Details'!$A$1:$T$2344,10,0)</f>
        <v>33</v>
      </c>
      <c r="E1551" s="26">
        <f>VLOOKUP(A1551,'Hospitalisation Details'!$A$1:$T$2344,11,0)</f>
        <v>3</v>
      </c>
      <c r="F1551" s="28">
        <f>VLOOKUP(A1551,'Medical Examinations'!$A$1:$L$2336,2,0)</f>
        <v>36.29</v>
      </c>
      <c r="G1551" s="28">
        <f>VLOOKUP(A1551,'Medical Examinations'!$A$1:$L$2336,4,0)</f>
        <v>6.23</v>
      </c>
      <c r="H1551" s="30" t="str">
        <f>VLOOKUP(A1551,'Medical Examinations'!$A$1:$L$2336,3,0)</f>
        <v>Obesity</v>
      </c>
      <c r="I1551" s="30" t="str">
        <f>VLOOKUP(A1551,'Medical Examinations'!$A$1:$L$2336,5,0)</f>
        <v>Pre-diabetes</v>
      </c>
      <c r="J1551" s="27" t="str">
        <f>VLOOKUP(A1551,'Medical Examinations'!$A$1:$L$2336,6,0)</f>
        <v>No</v>
      </c>
      <c r="K1551" s="27" t="str">
        <f>VLOOKUP(A1551,'Medical Examinations'!$A$1:$L$2336,7,0)</f>
        <v>No</v>
      </c>
      <c r="L1551" s="27">
        <f>VLOOKUP(A1551,'Medical Examinations'!$A$1:$L$2336,10,0)</f>
        <v>0</v>
      </c>
      <c r="M1551" s="27" t="str">
        <f>VLOOKUP(A1551,'Medical Examinations'!$A$1:$L$2336,12,0)</f>
        <v>No</v>
      </c>
      <c r="N1551" s="27" t="str">
        <f>VLOOKUP(A1551,'Medical Examinations'!$A$1:$L$2336,8,0)</f>
        <v>No</v>
      </c>
      <c r="O1551" s="29">
        <f>VLOOKUP(A1551,'Hospitalisation Details'!$A$1:$T$2344,12,0)</f>
        <v>6551.75</v>
      </c>
      <c r="P1551" s="29" t="str">
        <f>VLOOKUP(A1551,'Hospitalisation Details'!$A$1:$T$2344,15,0)</f>
        <v>tier - 2</v>
      </c>
      <c r="Q1551" s="29" t="str">
        <f>VLOOKUP(A1551,'Hospitalisation Details'!$A$1:$T$2344,18,0)</f>
        <v>tier - 2</v>
      </c>
      <c r="R1551" s="29" t="str">
        <f>VLOOKUP(A1551,'Hospitalisation Details'!$A$1:$T$2344,20,0)</f>
        <v>R1024</v>
      </c>
    </row>
    <row r="1552" spans="1:18">
      <c r="A1552" t="s">
        <v>817</v>
      </c>
      <c r="B1552" s="22" t="str">
        <f>VLOOKUP(A1552,'Customer Names'!A1552:$E$2335,4,0)</f>
        <v>Becker</v>
      </c>
      <c r="C1552" s="25">
        <f>VLOOKUP(A1552,'Hospitalisation Details'!$A$1:$T$2344,9,0)</f>
        <v>31764</v>
      </c>
      <c r="D1552" s="26">
        <f>VLOOKUP(A1552,'Hospitalisation Details'!$A$1:$T$2344,10,0)</f>
        <v>36</v>
      </c>
      <c r="E1552" s="26">
        <f>VLOOKUP(A1552,'Hospitalisation Details'!$A$1:$T$2344,11,0)</f>
        <v>3</v>
      </c>
      <c r="F1552" s="28">
        <f>VLOOKUP(A1552,'Medical Examinations'!$A$1:$L$2336,2,0)</f>
        <v>28.594999999999999</v>
      </c>
      <c r="G1552" s="28">
        <f>VLOOKUP(A1552,'Medical Examinations'!$A$1:$L$2336,4,0)</f>
        <v>8.5299999999999994</v>
      </c>
      <c r="H1552" s="30" t="str">
        <f>VLOOKUP(A1552,'Medical Examinations'!$A$1:$L$2336,3,0)</f>
        <v>Overweight</v>
      </c>
      <c r="I1552" s="30" t="str">
        <f>VLOOKUP(A1552,'Medical Examinations'!$A$1:$L$2336,5,0)</f>
        <v>Diabetes</v>
      </c>
      <c r="J1552" s="27" t="str">
        <f>VLOOKUP(A1552,'Medical Examinations'!$A$1:$L$2336,6,0)</f>
        <v>yes</v>
      </c>
      <c r="K1552" s="27" t="str">
        <f>VLOOKUP(A1552,'Medical Examinations'!$A$1:$L$2336,7,0)</f>
        <v>No</v>
      </c>
      <c r="L1552" s="27">
        <f>VLOOKUP(A1552,'Medical Examinations'!$A$1:$L$2336,10,0)</f>
        <v>1</v>
      </c>
      <c r="M1552" s="27" t="str">
        <f>VLOOKUP(A1552,'Medical Examinations'!$A$1:$L$2336,12,0)</f>
        <v>No</v>
      </c>
      <c r="N1552" s="27" t="str">
        <f>VLOOKUP(A1552,'Medical Examinations'!$A$1:$L$2336,8,0)</f>
        <v>No</v>
      </c>
      <c r="O1552" s="29">
        <f>VLOOKUP(A1552,'Hospitalisation Details'!$A$1:$T$2344,12,0)</f>
        <v>6548.2</v>
      </c>
      <c r="P1552" s="29" t="str">
        <f>VLOOKUP(A1552,'Hospitalisation Details'!$A$1:$T$2344,15,0)</f>
        <v>tier - 2</v>
      </c>
      <c r="Q1552" s="29" t="str">
        <f>VLOOKUP(A1552,'Hospitalisation Details'!$A$1:$T$2344,18,0)</f>
        <v>tier - 3</v>
      </c>
      <c r="R1552" s="29" t="str">
        <f>VLOOKUP(A1552,'Hospitalisation Details'!$A$1:$T$2344,20,0)</f>
        <v>R1012</v>
      </c>
    </row>
    <row r="1553" spans="1:18">
      <c r="A1553" t="s">
        <v>816</v>
      </c>
      <c r="B1553" s="22" t="str">
        <f>VLOOKUP(A1553,'Customer Names'!A1553:$E$2335,4,0)</f>
        <v>Moore</v>
      </c>
      <c r="C1553" s="25">
        <f>VLOOKUP(A1553,'Hospitalisation Details'!$A$1:$T$2344,9,0)</f>
        <v>25540</v>
      </c>
      <c r="D1553" s="26">
        <f>VLOOKUP(A1553,'Hospitalisation Details'!$A$1:$T$2344,10,0)</f>
        <v>53</v>
      </c>
      <c r="E1553" s="26">
        <f>VLOOKUP(A1553,'Hospitalisation Details'!$A$1:$T$2344,11,0)</f>
        <v>0</v>
      </c>
      <c r="F1553" s="28">
        <f>VLOOKUP(A1553,'Medical Examinations'!$A$1:$L$2336,2,0)</f>
        <v>17.8</v>
      </c>
      <c r="G1553" s="28">
        <f>VLOOKUP(A1553,'Medical Examinations'!$A$1:$L$2336,4,0)</f>
        <v>5.75</v>
      </c>
      <c r="H1553" s="30" t="str">
        <f>VLOOKUP(A1553,'Medical Examinations'!$A$1:$L$2336,3,0)</f>
        <v>Underweight</v>
      </c>
      <c r="I1553" s="30" t="str">
        <f>VLOOKUP(A1553,'Medical Examinations'!$A$1:$L$2336,5,0)</f>
        <v>Pre-diabetes</v>
      </c>
      <c r="J1553" s="27" t="str">
        <f>VLOOKUP(A1553,'Medical Examinations'!$A$1:$L$2336,6,0)</f>
        <v>yes</v>
      </c>
      <c r="K1553" s="27" t="str">
        <f>VLOOKUP(A1553,'Medical Examinations'!$A$1:$L$2336,7,0)</f>
        <v>No</v>
      </c>
      <c r="L1553" s="27">
        <f>VLOOKUP(A1553,'Medical Examinations'!$A$1:$L$2336,10,0)</f>
        <v>1</v>
      </c>
      <c r="M1553" s="27" t="str">
        <f>VLOOKUP(A1553,'Medical Examinations'!$A$1:$L$2336,12,0)</f>
        <v>No</v>
      </c>
      <c r="N1553" s="27" t="str">
        <f>VLOOKUP(A1553,'Medical Examinations'!$A$1:$L$2336,8,0)</f>
        <v>Yes</v>
      </c>
      <c r="O1553" s="29">
        <f>VLOOKUP(A1553,'Hospitalisation Details'!$A$1:$T$2344,12,0)</f>
        <v>6546.16</v>
      </c>
      <c r="P1553" s="29" t="str">
        <f>VLOOKUP(A1553,'Hospitalisation Details'!$A$1:$T$2344,15,0)</f>
        <v>tier - 2</v>
      </c>
      <c r="Q1553" s="29" t="str">
        <f>VLOOKUP(A1553,'Hospitalisation Details'!$A$1:$T$2344,18,0)</f>
        <v>tier - 3</v>
      </c>
      <c r="R1553" s="29" t="str">
        <f>VLOOKUP(A1553,'Hospitalisation Details'!$A$1:$T$2344,20,0)</f>
        <v>R1013</v>
      </c>
    </row>
    <row r="1554" spans="1:18">
      <c r="A1554" t="s">
        <v>815</v>
      </c>
      <c r="B1554" s="22" t="str">
        <f>VLOOKUP(A1554,'Customer Names'!A1554:$E$2335,4,0)</f>
        <v>Platt</v>
      </c>
      <c r="C1554" s="25">
        <f>VLOOKUP(A1554,'Hospitalisation Details'!$A$1:$T$2344,9,0)</f>
        <v>30226</v>
      </c>
      <c r="D1554" s="26">
        <f>VLOOKUP(A1554,'Hospitalisation Details'!$A$1:$T$2344,10,0)</f>
        <v>40</v>
      </c>
      <c r="E1554" s="26">
        <f>VLOOKUP(A1554,'Hospitalisation Details'!$A$1:$T$2344,11,0)</f>
        <v>3</v>
      </c>
      <c r="F1554" s="28">
        <f>VLOOKUP(A1554,'Medical Examinations'!$A$1:$L$2336,2,0)</f>
        <v>21.4</v>
      </c>
      <c r="G1554" s="28">
        <f>VLOOKUP(A1554,'Medical Examinations'!$A$1:$L$2336,4,0)</f>
        <v>5.6</v>
      </c>
      <c r="H1554" s="30" t="str">
        <f>VLOOKUP(A1554,'Medical Examinations'!$A$1:$L$2336,3,0)</f>
        <v>Normal weight</v>
      </c>
      <c r="I1554" s="30" t="str">
        <f>VLOOKUP(A1554,'Medical Examinations'!$A$1:$L$2336,5,0)</f>
        <v>Normal</v>
      </c>
      <c r="J1554" s="27" t="str">
        <f>VLOOKUP(A1554,'Medical Examinations'!$A$1:$L$2336,6,0)</f>
        <v>No</v>
      </c>
      <c r="K1554" s="27" t="str">
        <f>VLOOKUP(A1554,'Medical Examinations'!$A$1:$L$2336,7,0)</f>
        <v>No</v>
      </c>
      <c r="L1554" s="27">
        <f>VLOOKUP(A1554,'Medical Examinations'!$A$1:$L$2336,10,0)</f>
        <v>0</v>
      </c>
      <c r="M1554" s="27" t="str">
        <f>VLOOKUP(A1554,'Medical Examinations'!$A$1:$L$2336,12,0)</f>
        <v>No</v>
      </c>
      <c r="N1554" s="27" t="str">
        <f>VLOOKUP(A1554,'Medical Examinations'!$A$1:$L$2336,8,0)</f>
        <v>No</v>
      </c>
      <c r="O1554" s="29">
        <f>VLOOKUP(A1554,'Hospitalisation Details'!$A$1:$T$2344,12,0)</f>
        <v>6536.68</v>
      </c>
      <c r="P1554" s="29" t="str">
        <f>VLOOKUP(A1554,'Hospitalisation Details'!$A$1:$T$2344,15,0)</f>
        <v>tier - 2</v>
      </c>
      <c r="Q1554" s="29" t="str">
        <f>VLOOKUP(A1554,'Hospitalisation Details'!$A$1:$T$2344,18,0)</f>
        <v>tier - 2</v>
      </c>
      <c r="R1554" s="29" t="str">
        <f>VLOOKUP(A1554,'Hospitalisation Details'!$A$1:$T$2344,20,0)</f>
        <v>R1012</v>
      </c>
    </row>
    <row r="1555" spans="1:18">
      <c r="A1555" t="s">
        <v>814</v>
      </c>
      <c r="B1555" s="22" t="str">
        <f>VLOOKUP(A1555,'Customer Names'!A1555:$E$2335,4,0)</f>
        <v>Brodeur</v>
      </c>
      <c r="C1555" s="25">
        <f>VLOOKUP(A1555,'Hospitalisation Details'!$A$1:$T$2344,9,0)</f>
        <v>30175</v>
      </c>
      <c r="D1555" s="26">
        <f>VLOOKUP(A1555,'Hospitalisation Details'!$A$1:$T$2344,10,0)</f>
        <v>40</v>
      </c>
      <c r="E1555" s="26">
        <f>VLOOKUP(A1555,'Hospitalisation Details'!$A$1:$T$2344,11,0)</f>
        <v>3</v>
      </c>
      <c r="F1555" s="28">
        <f>VLOOKUP(A1555,'Medical Examinations'!$A$1:$L$2336,2,0)</f>
        <v>23.01</v>
      </c>
      <c r="G1555" s="28">
        <f>VLOOKUP(A1555,'Medical Examinations'!$A$1:$L$2336,4,0)</f>
        <v>4.68</v>
      </c>
      <c r="H1555" s="30" t="str">
        <f>VLOOKUP(A1555,'Medical Examinations'!$A$1:$L$2336,3,0)</f>
        <v>Normal weight</v>
      </c>
      <c r="I1555" s="30" t="str">
        <f>VLOOKUP(A1555,'Medical Examinations'!$A$1:$L$2336,5,0)</f>
        <v>Normal</v>
      </c>
      <c r="J1555" s="27" t="str">
        <f>VLOOKUP(A1555,'Medical Examinations'!$A$1:$L$2336,6,0)</f>
        <v>No</v>
      </c>
      <c r="K1555" s="27" t="str">
        <f>VLOOKUP(A1555,'Medical Examinations'!$A$1:$L$2336,7,0)</f>
        <v>No</v>
      </c>
      <c r="L1555" s="27">
        <f>VLOOKUP(A1555,'Medical Examinations'!$A$1:$L$2336,10,0)</f>
        <v>0</v>
      </c>
      <c r="M1555" s="27" t="str">
        <f>VLOOKUP(A1555,'Medical Examinations'!$A$1:$L$2336,12,0)</f>
        <v>No</v>
      </c>
      <c r="N1555" s="27" t="str">
        <f>VLOOKUP(A1555,'Medical Examinations'!$A$1:$L$2336,8,0)</f>
        <v>No</v>
      </c>
      <c r="O1555" s="29">
        <f>VLOOKUP(A1555,'Hospitalisation Details'!$A$1:$T$2344,12,0)</f>
        <v>6532.04</v>
      </c>
      <c r="P1555" s="29" t="str">
        <f>VLOOKUP(A1555,'Hospitalisation Details'!$A$1:$T$2344,15,0)</f>
        <v>tier - 2</v>
      </c>
      <c r="Q1555" s="29" t="str">
        <f>VLOOKUP(A1555,'Hospitalisation Details'!$A$1:$T$2344,18,0)</f>
        <v>tier - 1</v>
      </c>
      <c r="R1555" s="29" t="str">
        <f>VLOOKUP(A1555,'Hospitalisation Details'!$A$1:$T$2344,20,0)</f>
        <v>R1013</v>
      </c>
    </row>
    <row r="1556" spans="1:18">
      <c r="A1556" t="s">
        <v>813</v>
      </c>
      <c r="B1556" s="22" t="str">
        <f>VLOOKUP(A1556,'Customer Names'!A1556:$E$2335,4,0)</f>
        <v>Knight Pech</v>
      </c>
      <c r="C1556" s="25">
        <f>VLOOKUP(A1556,'Hospitalisation Details'!$A$1:$T$2344,9,0)</f>
        <v>28056</v>
      </c>
      <c r="D1556" s="26">
        <f>VLOOKUP(A1556,'Hospitalisation Details'!$A$1:$T$2344,10,0)</f>
        <v>46</v>
      </c>
      <c r="E1556" s="26">
        <f>VLOOKUP(A1556,'Hospitalisation Details'!$A$1:$T$2344,11,0)</f>
        <v>2</v>
      </c>
      <c r="F1556" s="28">
        <f>VLOOKUP(A1556,'Medical Examinations'!$A$1:$L$2336,2,0)</f>
        <v>19.86</v>
      </c>
      <c r="G1556" s="28">
        <f>VLOOKUP(A1556,'Medical Examinations'!$A$1:$L$2336,4,0)</f>
        <v>5.62</v>
      </c>
      <c r="H1556" s="30" t="str">
        <f>VLOOKUP(A1556,'Medical Examinations'!$A$1:$L$2336,3,0)</f>
        <v>Normal weight</v>
      </c>
      <c r="I1556" s="30" t="str">
        <f>VLOOKUP(A1556,'Medical Examinations'!$A$1:$L$2336,5,0)</f>
        <v>Normal</v>
      </c>
      <c r="J1556" s="27" t="str">
        <f>VLOOKUP(A1556,'Medical Examinations'!$A$1:$L$2336,6,0)</f>
        <v>yes</v>
      </c>
      <c r="K1556" s="27" t="str">
        <f>VLOOKUP(A1556,'Medical Examinations'!$A$1:$L$2336,7,0)</f>
        <v>No</v>
      </c>
      <c r="L1556" s="27">
        <f>VLOOKUP(A1556,'Medical Examinations'!$A$1:$L$2336,10,0)</f>
        <v>0</v>
      </c>
      <c r="M1556" s="27" t="str">
        <f>VLOOKUP(A1556,'Medical Examinations'!$A$1:$L$2336,12,0)</f>
        <v>No</v>
      </c>
      <c r="N1556" s="27" t="str">
        <f>VLOOKUP(A1556,'Medical Examinations'!$A$1:$L$2336,8,0)</f>
        <v>No</v>
      </c>
      <c r="O1556" s="29">
        <f>VLOOKUP(A1556,'Hospitalisation Details'!$A$1:$T$2344,12,0)</f>
        <v>6529.21</v>
      </c>
      <c r="P1556" s="29" t="str">
        <f>VLOOKUP(A1556,'Hospitalisation Details'!$A$1:$T$2344,15,0)</f>
        <v>tier - 2</v>
      </c>
      <c r="Q1556" s="29" t="str">
        <f>VLOOKUP(A1556,'Hospitalisation Details'!$A$1:$T$2344,18,0)</f>
        <v>tier - 1</v>
      </c>
      <c r="R1556" s="29" t="str">
        <f>VLOOKUP(A1556,'Hospitalisation Details'!$A$1:$T$2344,20,0)</f>
        <v>R1013</v>
      </c>
    </row>
    <row r="1557" spans="1:18">
      <c r="A1557" t="s">
        <v>812</v>
      </c>
      <c r="B1557" s="22" t="str">
        <f>VLOOKUP(A1557,'Customer Names'!A1557:$E$2335,4,0)</f>
        <v>Richter</v>
      </c>
      <c r="C1557" s="25">
        <f>VLOOKUP(A1557,'Hospitalisation Details'!$A$1:$T$2344,9,0)</f>
        <v>34522</v>
      </c>
      <c r="D1557" s="26">
        <f>VLOOKUP(A1557,'Hospitalisation Details'!$A$1:$T$2344,10,0)</f>
        <v>28</v>
      </c>
      <c r="E1557" s="26">
        <f>VLOOKUP(A1557,'Hospitalisation Details'!$A$1:$T$2344,11,0)</f>
        <v>0</v>
      </c>
      <c r="F1557" s="28">
        <f>VLOOKUP(A1557,'Medical Examinations'!$A$1:$L$2336,2,0)</f>
        <v>33.58</v>
      </c>
      <c r="G1557" s="28">
        <f>VLOOKUP(A1557,'Medical Examinations'!$A$1:$L$2336,4,0)</f>
        <v>5.08</v>
      </c>
      <c r="H1557" s="30" t="str">
        <f>VLOOKUP(A1557,'Medical Examinations'!$A$1:$L$2336,3,0)</f>
        <v>Obesity</v>
      </c>
      <c r="I1557" s="30" t="str">
        <f>VLOOKUP(A1557,'Medical Examinations'!$A$1:$L$2336,5,0)</f>
        <v>Normal</v>
      </c>
      <c r="J1557" s="27" t="str">
        <f>VLOOKUP(A1557,'Medical Examinations'!$A$1:$L$2336,6,0)</f>
        <v>No</v>
      </c>
      <c r="K1557" s="27" t="str">
        <f>VLOOKUP(A1557,'Medical Examinations'!$A$1:$L$2336,7,0)</f>
        <v>No</v>
      </c>
      <c r="L1557" s="27">
        <f>VLOOKUP(A1557,'Medical Examinations'!$A$1:$L$2336,10,0)</f>
        <v>0</v>
      </c>
      <c r="M1557" s="27" t="str">
        <f>VLOOKUP(A1557,'Medical Examinations'!$A$1:$L$2336,12,0)</f>
        <v>No</v>
      </c>
      <c r="N1557" s="27" t="str">
        <f>VLOOKUP(A1557,'Medical Examinations'!$A$1:$L$2336,8,0)</f>
        <v>No</v>
      </c>
      <c r="O1557" s="29">
        <f>VLOOKUP(A1557,'Hospitalisation Details'!$A$1:$T$2344,12,0)</f>
        <v>6512.24</v>
      </c>
      <c r="P1557" s="29" t="str">
        <f>VLOOKUP(A1557,'Hospitalisation Details'!$A$1:$T$2344,15,0)</f>
        <v>tier - 2</v>
      </c>
      <c r="Q1557" s="29" t="str">
        <f>VLOOKUP(A1557,'Hospitalisation Details'!$A$1:$T$2344,18,0)</f>
        <v>tier - 1</v>
      </c>
      <c r="R1557" s="29" t="str">
        <f>VLOOKUP(A1557,'Hospitalisation Details'!$A$1:$T$2344,20,0)</f>
        <v>R1021</v>
      </c>
    </row>
    <row r="1558" spans="1:18">
      <c r="A1558" t="s">
        <v>811</v>
      </c>
      <c r="B1558" s="22" t="str">
        <f>VLOOKUP(A1558,'Customer Names'!A1558:$E$2335,4,0)</f>
        <v>Jubinski</v>
      </c>
      <c r="C1558" s="25">
        <f>VLOOKUP(A1558,'Hospitalisation Details'!$A$1:$T$2344,9,0)</f>
        <v>30191</v>
      </c>
      <c r="D1558" s="26">
        <f>VLOOKUP(A1558,'Hospitalisation Details'!$A$1:$T$2344,10,0)</f>
        <v>40</v>
      </c>
      <c r="E1558" s="26">
        <f>VLOOKUP(A1558,'Hospitalisation Details'!$A$1:$T$2344,11,0)</f>
        <v>1</v>
      </c>
      <c r="F1558" s="28">
        <f>VLOOKUP(A1558,'Medical Examinations'!$A$1:$L$2336,2,0)</f>
        <v>29.81</v>
      </c>
      <c r="G1558" s="28">
        <f>VLOOKUP(A1558,'Medical Examinations'!$A$1:$L$2336,4,0)</f>
        <v>5.28</v>
      </c>
      <c r="H1558" s="30" t="str">
        <f>VLOOKUP(A1558,'Medical Examinations'!$A$1:$L$2336,3,0)</f>
        <v>Overweight</v>
      </c>
      <c r="I1558" s="30" t="str">
        <f>VLOOKUP(A1558,'Medical Examinations'!$A$1:$L$2336,5,0)</f>
        <v>Normal</v>
      </c>
      <c r="J1558" s="27" t="str">
        <f>VLOOKUP(A1558,'Medical Examinations'!$A$1:$L$2336,6,0)</f>
        <v>No</v>
      </c>
      <c r="K1558" s="27" t="str">
        <f>VLOOKUP(A1558,'Medical Examinations'!$A$1:$L$2336,7,0)</f>
        <v>No</v>
      </c>
      <c r="L1558" s="27">
        <f>VLOOKUP(A1558,'Medical Examinations'!$A$1:$L$2336,10,0)</f>
        <v>0</v>
      </c>
      <c r="M1558" s="27" t="str">
        <f>VLOOKUP(A1558,'Medical Examinations'!$A$1:$L$2336,12,0)</f>
        <v>No</v>
      </c>
      <c r="N1558" s="27" t="str">
        <f>VLOOKUP(A1558,'Medical Examinations'!$A$1:$L$2336,8,0)</f>
        <v>No</v>
      </c>
      <c r="O1558" s="29">
        <f>VLOOKUP(A1558,'Hospitalisation Details'!$A$1:$T$2344,12,0)</f>
        <v>6500.24</v>
      </c>
      <c r="P1558" s="29" t="str">
        <f>VLOOKUP(A1558,'Hospitalisation Details'!$A$1:$T$2344,15,0)</f>
        <v>tier - 2</v>
      </c>
      <c r="Q1558" s="29" t="str">
        <f>VLOOKUP(A1558,'Hospitalisation Details'!$A$1:$T$2344,18,0)</f>
        <v>tier - 2</v>
      </c>
      <c r="R1558" s="29" t="str">
        <f>VLOOKUP(A1558,'Hospitalisation Details'!$A$1:$T$2344,20,0)</f>
        <v>R1013</v>
      </c>
    </row>
    <row r="1559" spans="1:18">
      <c r="A1559" t="s">
        <v>810</v>
      </c>
      <c r="B1559" s="22" t="str">
        <f>VLOOKUP(A1559,'Customer Names'!A1559:$E$2335,4,0)</f>
        <v>Wall</v>
      </c>
      <c r="C1559" s="25">
        <f>VLOOKUP(A1559,'Hospitalisation Details'!$A$1:$T$2344,9,0)</f>
        <v>30233</v>
      </c>
      <c r="D1559" s="26">
        <f>VLOOKUP(A1559,'Hospitalisation Details'!$A$1:$T$2344,10,0)</f>
        <v>40</v>
      </c>
      <c r="E1559" s="26">
        <f>VLOOKUP(A1559,'Hospitalisation Details'!$A$1:$T$2344,11,0)</f>
        <v>1</v>
      </c>
      <c r="F1559" s="28">
        <f>VLOOKUP(A1559,'Medical Examinations'!$A$1:$L$2336,2,0)</f>
        <v>27.4</v>
      </c>
      <c r="G1559" s="28">
        <f>VLOOKUP(A1559,'Medical Examinations'!$A$1:$L$2336,4,0)</f>
        <v>4.6100000000000003</v>
      </c>
      <c r="H1559" s="30" t="str">
        <f>VLOOKUP(A1559,'Medical Examinations'!$A$1:$L$2336,3,0)</f>
        <v>Overweight</v>
      </c>
      <c r="I1559" s="30" t="str">
        <f>VLOOKUP(A1559,'Medical Examinations'!$A$1:$L$2336,5,0)</f>
        <v>Normal</v>
      </c>
      <c r="J1559" s="27" t="str">
        <f>VLOOKUP(A1559,'Medical Examinations'!$A$1:$L$2336,6,0)</f>
        <v>No</v>
      </c>
      <c r="K1559" s="27" t="str">
        <f>VLOOKUP(A1559,'Medical Examinations'!$A$1:$L$2336,7,0)</f>
        <v>No</v>
      </c>
      <c r="L1559" s="27">
        <f>VLOOKUP(A1559,'Medical Examinations'!$A$1:$L$2336,10,0)</f>
        <v>0</v>
      </c>
      <c r="M1559" s="27" t="str">
        <f>VLOOKUP(A1559,'Medical Examinations'!$A$1:$L$2336,12,0)</f>
        <v>No</v>
      </c>
      <c r="N1559" s="27" t="str">
        <f>VLOOKUP(A1559,'Medical Examinations'!$A$1:$L$2336,8,0)</f>
        <v>No</v>
      </c>
      <c r="O1559" s="29">
        <f>VLOOKUP(A1559,'Hospitalisation Details'!$A$1:$T$2344,12,0)</f>
        <v>6496.89</v>
      </c>
      <c r="P1559" s="29" t="str">
        <f>VLOOKUP(A1559,'Hospitalisation Details'!$A$1:$T$2344,15,0)</f>
        <v>tier - 2</v>
      </c>
      <c r="Q1559" s="29" t="str">
        <f>VLOOKUP(A1559,'Hospitalisation Details'!$A$1:$T$2344,18,0)</f>
        <v>tier - 3</v>
      </c>
      <c r="R1559" s="29" t="str">
        <f>VLOOKUP(A1559,'Hospitalisation Details'!$A$1:$T$2344,20,0)</f>
        <v>R1011</v>
      </c>
    </row>
    <row r="1560" spans="1:18">
      <c r="A1560" t="s">
        <v>809</v>
      </c>
      <c r="B1560" s="22" t="str">
        <f>VLOOKUP(A1560,'Customer Names'!A1560:$E$2335,4,0)</f>
        <v>McKay</v>
      </c>
      <c r="C1560" s="25">
        <f>VLOOKUP(A1560,'Hospitalisation Details'!$A$1:$T$2344,9,0)</f>
        <v>25903</v>
      </c>
      <c r="D1560" s="26">
        <f>VLOOKUP(A1560,'Hospitalisation Details'!$A$1:$T$2344,10,0)</f>
        <v>52</v>
      </c>
      <c r="E1560" s="26">
        <f>VLOOKUP(A1560,'Hospitalisation Details'!$A$1:$T$2344,11,0)</f>
        <v>0</v>
      </c>
      <c r="F1560" s="28">
        <f>VLOOKUP(A1560,'Medical Examinations'!$A$1:$L$2336,2,0)</f>
        <v>17.98</v>
      </c>
      <c r="G1560" s="28">
        <f>VLOOKUP(A1560,'Medical Examinations'!$A$1:$L$2336,4,0)</f>
        <v>6.57</v>
      </c>
      <c r="H1560" s="30" t="str">
        <f>VLOOKUP(A1560,'Medical Examinations'!$A$1:$L$2336,3,0)</f>
        <v>Underweight</v>
      </c>
      <c r="I1560" s="30" t="str">
        <f>VLOOKUP(A1560,'Medical Examinations'!$A$1:$L$2336,5,0)</f>
        <v>Diabetes</v>
      </c>
      <c r="J1560" s="27" t="str">
        <f>VLOOKUP(A1560,'Medical Examinations'!$A$1:$L$2336,6,0)</f>
        <v>yes</v>
      </c>
      <c r="K1560" s="27" t="str">
        <f>VLOOKUP(A1560,'Medical Examinations'!$A$1:$L$2336,7,0)</f>
        <v>No</v>
      </c>
      <c r="L1560" s="27">
        <f>VLOOKUP(A1560,'Medical Examinations'!$A$1:$L$2336,10,0)</f>
        <v>2</v>
      </c>
      <c r="M1560" s="27" t="str">
        <f>VLOOKUP(A1560,'Medical Examinations'!$A$1:$L$2336,12,0)</f>
        <v>No</v>
      </c>
      <c r="N1560" s="27" t="str">
        <f>VLOOKUP(A1560,'Medical Examinations'!$A$1:$L$2336,8,0)</f>
        <v>No</v>
      </c>
      <c r="O1560" s="29">
        <f>VLOOKUP(A1560,'Hospitalisation Details'!$A$1:$T$2344,12,0)</f>
        <v>6481.67</v>
      </c>
      <c r="P1560" s="29" t="str">
        <f>VLOOKUP(A1560,'Hospitalisation Details'!$A$1:$T$2344,15,0)</f>
        <v>tier - 2</v>
      </c>
      <c r="Q1560" s="29" t="str">
        <f>VLOOKUP(A1560,'Hospitalisation Details'!$A$1:$T$2344,18,0)</f>
        <v>tier - 2</v>
      </c>
      <c r="R1560" s="29" t="str">
        <f>VLOOKUP(A1560,'Hospitalisation Details'!$A$1:$T$2344,20,0)</f>
        <v>R1013</v>
      </c>
    </row>
    <row r="1561" spans="1:18">
      <c r="A1561" t="s">
        <v>808</v>
      </c>
      <c r="B1561" s="22" t="str">
        <f>VLOOKUP(A1561,'Customer Names'!A1561:$E$2335,4,0)</f>
        <v>Oh</v>
      </c>
      <c r="C1561" s="25">
        <f>VLOOKUP(A1561,'Hospitalisation Details'!$A$1:$T$2344,9,0)</f>
        <v>29380</v>
      </c>
      <c r="D1561" s="26">
        <f>VLOOKUP(A1561,'Hospitalisation Details'!$A$1:$T$2344,10,0)</f>
        <v>43</v>
      </c>
      <c r="E1561" s="26">
        <f>VLOOKUP(A1561,'Hospitalisation Details'!$A$1:$T$2344,11,0)</f>
        <v>0</v>
      </c>
      <c r="F1561" s="28">
        <f>VLOOKUP(A1561,'Medical Examinations'!$A$1:$L$2336,2,0)</f>
        <v>37.9</v>
      </c>
      <c r="G1561" s="28">
        <f>VLOOKUP(A1561,'Medical Examinations'!$A$1:$L$2336,4,0)</f>
        <v>5.83</v>
      </c>
      <c r="H1561" s="30" t="str">
        <f>VLOOKUP(A1561,'Medical Examinations'!$A$1:$L$2336,3,0)</f>
        <v>Obesity</v>
      </c>
      <c r="I1561" s="30" t="str">
        <f>VLOOKUP(A1561,'Medical Examinations'!$A$1:$L$2336,5,0)</f>
        <v>Pre-diabetes</v>
      </c>
      <c r="J1561" s="27" t="str">
        <f>VLOOKUP(A1561,'Medical Examinations'!$A$1:$L$2336,6,0)</f>
        <v>No</v>
      </c>
      <c r="K1561" s="27" t="str">
        <f>VLOOKUP(A1561,'Medical Examinations'!$A$1:$L$2336,7,0)</f>
        <v>No</v>
      </c>
      <c r="L1561" s="27">
        <f>VLOOKUP(A1561,'Medical Examinations'!$A$1:$L$2336,10,0)</f>
        <v>0</v>
      </c>
      <c r="M1561" s="27" t="str">
        <f>VLOOKUP(A1561,'Medical Examinations'!$A$1:$L$2336,12,0)</f>
        <v>No</v>
      </c>
      <c r="N1561" s="27" t="str">
        <f>VLOOKUP(A1561,'Medical Examinations'!$A$1:$L$2336,8,0)</f>
        <v>No</v>
      </c>
      <c r="O1561" s="29">
        <f>VLOOKUP(A1561,'Hospitalisation Details'!$A$1:$T$2344,12,0)</f>
        <v>6474.01</v>
      </c>
      <c r="P1561" s="29" t="str">
        <f>VLOOKUP(A1561,'Hospitalisation Details'!$A$1:$T$2344,15,0)</f>
        <v>tier - 2</v>
      </c>
      <c r="Q1561" s="29" t="str">
        <f>VLOOKUP(A1561,'Hospitalisation Details'!$A$1:$T$2344,18,0)</f>
        <v>tier - 3</v>
      </c>
      <c r="R1561" s="29" t="str">
        <f>VLOOKUP(A1561,'Hospitalisation Details'!$A$1:$T$2344,20,0)</f>
        <v>R1011</v>
      </c>
    </row>
    <row r="1562" spans="1:18">
      <c r="A1562" t="s">
        <v>807</v>
      </c>
      <c r="B1562" s="22" t="str">
        <f>VLOOKUP(A1562,'Customer Names'!A1562:$E$2335,4,0)</f>
        <v>Kessell</v>
      </c>
      <c r="C1562" s="25">
        <f>VLOOKUP(A1562,'Hospitalisation Details'!$A$1:$T$2344,9,0)</f>
        <v>29794</v>
      </c>
      <c r="D1562" s="26">
        <f>VLOOKUP(A1562,'Hospitalisation Details'!$A$1:$T$2344,10,0)</f>
        <v>41</v>
      </c>
      <c r="E1562" s="26">
        <f>VLOOKUP(A1562,'Hospitalisation Details'!$A$1:$T$2344,11,0)</f>
        <v>1</v>
      </c>
      <c r="F1562" s="28">
        <f>VLOOKUP(A1562,'Medical Examinations'!$A$1:$L$2336,2,0)</f>
        <v>25.27</v>
      </c>
      <c r="G1562" s="28">
        <f>VLOOKUP(A1562,'Medical Examinations'!$A$1:$L$2336,4,0)</f>
        <v>6.98</v>
      </c>
      <c r="H1562" s="30" t="str">
        <f>VLOOKUP(A1562,'Medical Examinations'!$A$1:$L$2336,3,0)</f>
        <v>Overweight</v>
      </c>
      <c r="I1562" s="30" t="str">
        <f>VLOOKUP(A1562,'Medical Examinations'!$A$1:$L$2336,5,0)</f>
        <v>Diabetes</v>
      </c>
      <c r="J1562" s="27" t="str">
        <f>VLOOKUP(A1562,'Medical Examinations'!$A$1:$L$2336,6,0)</f>
        <v>yes</v>
      </c>
      <c r="K1562" s="27" t="str">
        <f>VLOOKUP(A1562,'Medical Examinations'!$A$1:$L$2336,7,0)</f>
        <v>No</v>
      </c>
      <c r="L1562" s="27">
        <f>VLOOKUP(A1562,'Medical Examinations'!$A$1:$L$2336,10,0)</f>
        <v>0</v>
      </c>
      <c r="M1562" s="27" t="str">
        <f>VLOOKUP(A1562,'Medical Examinations'!$A$1:$L$2336,12,0)</f>
        <v>No</v>
      </c>
      <c r="N1562" s="27" t="str">
        <f>VLOOKUP(A1562,'Medical Examinations'!$A$1:$L$2336,8,0)</f>
        <v>No</v>
      </c>
      <c r="O1562" s="29">
        <f>VLOOKUP(A1562,'Hospitalisation Details'!$A$1:$T$2344,12,0)</f>
        <v>6473.15</v>
      </c>
      <c r="P1562" s="29" t="str">
        <f>VLOOKUP(A1562,'Hospitalisation Details'!$A$1:$T$2344,15,0)</f>
        <v>tier - 2</v>
      </c>
      <c r="Q1562" s="29" t="str">
        <f>VLOOKUP(A1562,'Hospitalisation Details'!$A$1:$T$2344,18,0)</f>
        <v>tier - 2</v>
      </c>
      <c r="R1562" s="29" t="str">
        <f>VLOOKUP(A1562,'Hospitalisation Details'!$A$1:$T$2344,20,0)</f>
        <v>R1013</v>
      </c>
    </row>
    <row r="1563" spans="1:18">
      <c r="A1563" t="s">
        <v>806</v>
      </c>
      <c r="B1563" s="22" t="str">
        <f>VLOOKUP(A1563,'Customer Names'!A1563:$E$2335,4,0)</f>
        <v>Hidalgo Zambrano</v>
      </c>
      <c r="C1563" s="25">
        <f>VLOOKUP(A1563,'Hospitalisation Details'!$A$1:$T$2344,9,0)</f>
        <v>30987</v>
      </c>
      <c r="D1563" s="26">
        <f>VLOOKUP(A1563,'Hospitalisation Details'!$A$1:$T$2344,10,0)</f>
        <v>38</v>
      </c>
      <c r="E1563" s="26">
        <f>VLOOKUP(A1563,'Hospitalisation Details'!$A$1:$T$2344,11,0)</f>
        <v>2</v>
      </c>
      <c r="F1563" s="28">
        <f>VLOOKUP(A1563,'Medical Examinations'!$A$1:$L$2336,2,0)</f>
        <v>29.26</v>
      </c>
      <c r="G1563" s="28">
        <f>VLOOKUP(A1563,'Medical Examinations'!$A$1:$L$2336,4,0)</f>
        <v>4.03</v>
      </c>
      <c r="H1563" s="30" t="str">
        <f>VLOOKUP(A1563,'Medical Examinations'!$A$1:$L$2336,3,0)</f>
        <v>Overweight</v>
      </c>
      <c r="I1563" s="30" t="str">
        <f>VLOOKUP(A1563,'Medical Examinations'!$A$1:$L$2336,5,0)</f>
        <v>Normal</v>
      </c>
      <c r="J1563" s="27" t="str">
        <f>VLOOKUP(A1563,'Medical Examinations'!$A$1:$L$2336,6,0)</f>
        <v>No</v>
      </c>
      <c r="K1563" s="27" t="str">
        <f>VLOOKUP(A1563,'Medical Examinations'!$A$1:$L$2336,7,0)</f>
        <v>No</v>
      </c>
      <c r="L1563" s="27">
        <f>VLOOKUP(A1563,'Medical Examinations'!$A$1:$L$2336,10,0)</f>
        <v>1</v>
      </c>
      <c r="M1563" s="27" t="str">
        <f>VLOOKUP(A1563,'Medical Examinations'!$A$1:$L$2336,12,0)</f>
        <v>No</v>
      </c>
      <c r="N1563" s="27" t="str">
        <f>VLOOKUP(A1563,'Medical Examinations'!$A$1:$L$2336,8,0)</f>
        <v>No</v>
      </c>
      <c r="O1563" s="29">
        <f>VLOOKUP(A1563,'Hospitalisation Details'!$A$1:$T$2344,12,0)</f>
        <v>6457.84</v>
      </c>
      <c r="P1563" s="29" t="str">
        <f>VLOOKUP(A1563,'Hospitalisation Details'!$A$1:$T$2344,15,0)</f>
        <v>tier - 2</v>
      </c>
      <c r="Q1563" s="29" t="str">
        <f>VLOOKUP(A1563,'Hospitalisation Details'!$A$1:$T$2344,18,0)</f>
        <v>tier - 3</v>
      </c>
      <c r="R1563" s="29" t="str">
        <f>VLOOKUP(A1563,'Hospitalisation Details'!$A$1:$T$2344,20,0)</f>
        <v>R1012</v>
      </c>
    </row>
    <row r="1564" spans="1:18">
      <c r="A1564" t="s">
        <v>805</v>
      </c>
      <c r="B1564" s="22" t="str">
        <f>VLOOKUP(A1564,'Customer Names'!A1564:$E$2335,4,0)</f>
        <v>Caprario</v>
      </c>
      <c r="C1564" s="25">
        <f>VLOOKUP(A1564,'Hospitalisation Details'!$A$1:$T$2344,9,0)</f>
        <v>30920</v>
      </c>
      <c r="D1564" s="26">
        <f>VLOOKUP(A1564,'Hospitalisation Details'!$A$1:$T$2344,10,0)</f>
        <v>38</v>
      </c>
      <c r="E1564" s="26">
        <f>VLOOKUP(A1564,'Hospitalisation Details'!$A$1:$T$2344,11,0)</f>
        <v>2</v>
      </c>
      <c r="F1564" s="28">
        <f>VLOOKUP(A1564,'Medical Examinations'!$A$1:$L$2336,2,0)</f>
        <v>27.835000000000001</v>
      </c>
      <c r="G1564" s="28">
        <f>VLOOKUP(A1564,'Medical Examinations'!$A$1:$L$2336,4,0)</f>
        <v>4.5599999999999996</v>
      </c>
      <c r="H1564" s="30" t="str">
        <f>VLOOKUP(A1564,'Medical Examinations'!$A$1:$L$2336,3,0)</f>
        <v>Overweight</v>
      </c>
      <c r="I1564" s="30" t="str">
        <f>VLOOKUP(A1564,'Medical Examinations'!$A$1:$L$2336,5,0)</f>
        <v>Normal</v>
      </c>
      <c r="J1564" s="27" t="str">
        <f>VLOOKUP(A1564,'Medical Examinations'!$A$1:$L$2336,6,0)</f>
        <v>No</v>
      </c>
      <c r="K1564" s="27" t="str">
        <f>VLOOKUP(A1564,'Medical Examinations'!$A$1:$L$2336,7,0)</f>
        <v>No</v>
      </c>
      <c r="L1564" s="27">
        <f>VLOOKUP(A1564,'Medical Examinations'!$A$1:$L$2336,10,0)</f>
        <v>1</v>
      </c>
      <c r="M1564" s="27" t="str">
        <f>VLOOKUP(A1564,'Medical Examinations'!$A$1:$L$2336,12,0)</f>
        <v>No</v>
      </c>
      <c r="N1564" s="27" t="str">
        <f>VLOOKUP(A1564,'Medical Examinations'!$A$1:$L$2336,8,0)</f>
        <v>No</v>
      </c>
      <c r="O1564" s="29">
        <f>VLOOKUP(A1564,'Hospitalisation Details'!$A$1:$T$2344,12,0)</f>
        <v>6455.86</v>
      </c>
      <c r="P1564" s="29" t="str">
        <f>VLOOKUP(A1564,'Hospitalisation Details'!$A$1:$T$2344,15,0)</f>
        <v>tier - 3</v>
      </c>
      <c r="Q1564" s="29" t="str">
        <f>VLOOKUP(A1564,'Hospitalisation Details'!$A$1:$T$2344,18,0)</f>
        <v>tier - 3</v>
      </c>
      <c r="R1564" s="29" t="str">
        <f>VLOOKUP(A1564,'Hospitalisation Details'!$A$1:$T$2344,20,0)</f>
        <v>R1012</v>
      </c>
    </row>
    <row r="1565" spans="1:18">
      <c r="A1565" t="s">
        <v>804</v>
      </c>
      <c r="B1565" s="22" t="str">
        <f>VLOOKUP(A1565,'Customer Names'!A1565:$E$2335,4,0)</f>
        <v>Ryan</v>
      </c>
      <c r="C1565" s="25">
        <f>VLOOKUP(A1565,'Hospitalisation Details'!$A$1:$T$2344,9,0)</f>
        <v>31250</v>
      </c>
      <c r="D1565" s="26">
        <f>VLOOKUP(A1565,'Hospitalisation Details'!$A$1:$T$2344,10,0)</f>
        <v>37</v>
      </c>
      <c r="E1565" s="26">
        <f>VLOOKUP(A1565,'Hospitalisation Details'!$A$1:$T$2344,11,0)</f>
        <v>3</v>
      </c>
      <c r="F1565" s="28">
        <f>VLOOKUP(A1565,'Medical Examinations'!$A$1:$L$2336,2,0)</f>
        <v>46.53</v>
      </c>
      <c r="G1565" s="28">
        <f>VLOOKUP(A1565,'Medical Examinations'!$A$1:$L$2336,4,0)</f>
        <v>5.38</v>
      </c>
      <c r="H1565" s="30" t="str">
        <f>VLOOKUP(A1565,'Medical Examinations'!$A$1:$L$2336,3,0)</f>
        <v>Obesity</v>
      </c>
      <c r="I1565" s="30" t="str">
        <f>VLOOKUP(A1565,'Medical Examinations'!$A$1:$L$2336,5,0)</f>
        <v>Normal</v>
      </c>
      <c r="J1565" s="27" t="str">
        <f>VLOOKUP(A1565,'Medical Examinations'!$A$1:$L$2336,6,0)</f>
        <v>yes</v>
      </c>
      <c r="K1565" s="27" t="str">
        <f>VLOOKUP(A1565,'Medical Examinations'!$A$1:$L$2336,7,0)</f>
        <v>No</v>
      </c>
      <c r="L1565" s="27">
        <f>VLOOKUP(A1565,'Medical Examinations'!$A$1:$L$2336,10,0)</f>
        <v>0</v>
      </c>
      <c r="M1565" s="27" t="str">
        <f>VLOOKUP(A1565,'Medical Examinations'!$A$1:$L$2336,12,0)</f>
        <v>No</v>
      </c>
      <c r="N1565" s="27" t="str">
        <f>VLOOKUP(A1565,'Medical Examinations'!$A$1:$L$2336,8,0)</f>
        <v>No</v>
      </c>
      <c r="O1565" s="29">
        <f>VLOOKUP(A1565,'Hospitalisation Details'!$A$1:$T$2344,12,0)</f>
        <v>6435.62</v>
      </c>
      <c r="P1565" s="29" t="str">
        <f>VLOOKUP(A1565,'Hospitalisation Details'!$A$1:$T$2344,15,0)</f>
        <v>tier - 3</v>
      </c>
      <c r="Q1565" s="29" t="str">
        <f>VLOOKUP(A1565,'Hospitalisation Details'!$A$1:$T$2344,18,0)</f>
        <v>tier - 2</v>
      </c>
      <c r="R1565" s="29" t="str">
        <f>VLOOKUP(A1565,'Hospitalisation Details'!$A$1:$T$2344,20,0)</f>
        <v>R1013</v>
      </c>
    </row>
    <row r="1566" spans="1:18">
      <c r="A1566" t="s">
        <v>803</v>
      </c>
      <c r="B1566" s="22" t="str">
        <f>VLOOKUP(A1566,'Customer Names'!A1566:$E$2335,4,0)</f>
        <v>Hoffman</v>
      </c>
      <c r="C1566" s="25">
        <f>VLOOKUP(A1566,'Hospitalisation Details'!$A$1:$T$2344,9,0)</f>
        <v>27611</v>
      </c>
      <c r="D1566" s="26">
        <f>VLOOKUP(A1566,'Hospitalisation Details'!$A$1:$T$2344,10,0)</f>
        <v>47</v>
      </c>
      <c r="E1566" s="26">
        <f>VLOOKUP(A1566,'Hospitalisation Details'!$A$1:$T$2344,11,0)</f>
        <v>1</v>
      </c>
      <c r="F1566" s="28">
        <f>VLOOKUP(A1566,'Medical Examinations'!$A$1:$L$2336,2,0)</f>
        <v>20.58</v>
      </c>
      <c r="G1566" s="28">
        <f>VLOOKUP(A1566,'Medical Examinations'!$A$1:$L$2336,4,0)</f>
        <v>11.04</v>
      </c>
      <c r="H1566" s="30" t="str">
        <f>VLOOKUP(A1566,'Medical Examinations'!$A$1:$L$2336,3,0)</f>
        <v>Normal weight</v>
      </c>
      <c r="I1566" s="30" t="str">
        <f>VLOOKUP(A1566,'Medical Examinations'!$A$1:$L$2336,5,0)</f>
        <v>Diabetes</v>
      </c>
      <c r="J1566" s="27" t="str">
        <f>VLOOKUP(A1566,'Medical Examinations'!$A$1:$L$2336,6,0)</f>
        <v>yes</v>
      </c>
      <c r="K1566" s="27" t="str">
        <f>VLOOKUP(A1566,'Medical Examinations'!$A$1:$L$2336,7,0)</f>
        <v>No</v>
      </c>
      <c r="L1566" s="27">
        <f>VLOOKUP(A1566,'Medical Examinations'!$A$1:$L$2336,10,0)</f>
        <v>1</v>
      </c>
      <c r="M1566" s="27" t="str">
        <f>VLOOKUP(A1566,'Medical Examinations'!$A$1:$L$2336,12,0)</f>
        <v>No</v>
      </c>
      <c r="N1566" s="27" t="str">
        <f>VLOOKUP(A1566,'Medical Examinations'!$A$1:$L$2336,8,0)</f>
        <v>No</v>
      </c>
      <c r="O1566" s="29">
        <f>VLOOKUP(A1566,'Hospitalisation Details'!$A$1:$T$2344,12,0)</f>
        <v>6423.48</v>
      </c>
      <c r="P1566" s="29" t="str">
        <f>VLOOKUP(A1566,'Hospitalisation Details'!$A$1:$T$2344,15,0)</f>
        <v>tier - 2</v>
      </c>
      <c r="Q1566" s="29" t="str">
        <f>VLOOKUP(A1566,'Hospitalisation Details'!$A$1:$T$2344,18,0)</f>
        <v>tier - 3</v>
      </c>
      <c r="R1566" s="29" t="str">
        <f>VLOOKUP(A1566,'Hospitalisation Details'!$A$1:$T$2344,20,0)</f>
        <v>R1013</v>
      </c>
    </row>
    <row r="1567" spans="1:18">
      <c r="A1567" t="s">
        <v>802</v>
      </c>
      <c r="B1567" s="22" t="str">
        <f>VLOOKUP(A1567,'Customer Names'!A1567:$E$2335,4,0)</f>
        <v>Wong</v>
      </c>
      <c r="C1567" s="25">
        <f>VLOOKUP(A1567,'Hospitalisation Details'!$A$1:$T$2344,9,0)</f>
        <v>28124</v>
      </c>
      <c r="D1567" s="26">
        <f>VLOOKUP(A1567,'Hospitalisation Details'!$A$1:$T$2344,10,0)</f>
        <v>46</v>
      </c>
      <c r="E1567" s="26">
        <f>VLOOKUP(A1567,'Hospitalisation Details'!$A$1:$T$2344,11,0)</f>
        <v>2</v>
      </c>
      <c r="F1567" s="28">
        <f>VLOOKUP(A1567,'Medical Examinations'!$A$1:$L$2336,2,0)</f>
        <v>19.53</v>
      </c>
      <c r="G1567" s="28">
        <f>VLOOKUP(A1567,'Medical Examinations'!$A$1:$L$2336,4,0)</f>
        <v>6.09</v>
      </c>
      <c r="H1567" s="30" t="str">
        <f>VLOOKUP(A1567,'Medical Examinations'!$A$1:$L$2336,3,0)</f>
        <v>Normal weight</v>
      </c>
      <c r="I1567" s="30" t="str">
        <f>VLOOKUP(A1567,'Medical Examinations'!$A$1:$L$2336,5,0)</f>
        <v>Pre-diabetes</v>
      </c>
      <c r="J1567" s="27" t="str">
        <f>VLOOKUP(A1567,'Medical Examinations'!$A$1:$L$2336,6,0)</f>
        <v>yes</v>
      </c>
      <c r="K1567" s="27" t="str">
        <f>VLOOKUP(A1567,'Medical Examinations'!$A$1:$L$2336,7,0)</f>
        <v>No</v>
      </c>
      <c r="L1567" s="27">
        <f>VLOOKUP(A1567,'Medical Examinations'!$A$1:$L$2336,10,0)</f>
        <v>0</v>
      </c>
      <c r="M1567" s="27" t="str">
        <f>VLOOKUP(A1567,'Medical Examinations'!$A$1:$L$2336,12,0)</f>
        <v>No</v>
      </c>
      <c r="N1567" s="27" t="str">
        <f>VLOOKUP(A1567,'Medical Examinations'!$A$1:$L$2336,8,0)</f>
        <v>No</v>
      </c>
      <c r="O1567" s="29">
        <f>VLOOKUP(A1567,'Hospitalisation Details'!$A$1:$T$2344,12,0)</f>
        <v>6417.28</v>
      </c>
      <c r="P1567" s="29" t="str">
        <f>VLOOKUP(A1567,'Hospitalisation Details'!$A$1:$T$2344,15,0)</f>
        <v>tier - 2</v>
      </c>
      <c r="Q1567" s="29" t="str">
        <f>VLOOKUP(A1567,'Hospitalisation Details'!$A$1:$T$2344,18,0)</f>
        <v>tier - 3</v>
      </c>
      <c r="R1567" s="29" t="str">
        <f>VLOOKUP(A1567,'Hospitalisation Details'!$A$1:$T$2344,20,0)</f>
        <v>R1013</v>
      </c>
    </row>
    <row r="1568" spans="1:18">
      <c r="A1568" t="s">
        <v>801</v>
      </c>
      <c r="B1568" s="22" t="str">
        <f>VLOOKUP(A1568,'Customer Names'!A1568:$E$2335,4,0)</f>
        <v>Lea</v>
      </c>
      <c r="C1568" s="25">
        <f>VLOOKUP(A1568,'Hospitalisation Details'!$A$1:$T$2344,9,0)</f>
        <v>32024</v>
      </c>
      <c r="D1568" s="26">
        <f>VLOOKUP(A1568,'Hospitalisation Details'!$A$1:$T$2344,10,0)</f>
        <v>35</v>
      </c>
      <c r="E1568" s="26">
        <f>VLOOKUP(A1568,'Hospitalisation Details'!$A$1:$T$2344,11,0)</f>
        <v>3</v>
      </c>
      <c r="F1568" s="28">
        <f>VLOOKUP(A1568,'Medical Examinations'!$A$1:$L$2336,2,0)</f>
        <v>27.7</v>
      </c>
      <c r="G1568" s="28">
        <f>VLOOKUP(A1568,'Medical Examinations'!$A$1:$L$2336,4,0)</f>
        <v>4.71</v>
      </c>
      <c r="H1568" s="30" t="str">
        <f>VLOOKUP(A1568,'Medical Examinations'!$A$1:$L$2336,3,0)</f>
        <v>Overweight</v>
      </c>
      <c r="I1568" s="30" t="str">
        <f>VLOOKUP(A1568,'Medical Examinations'!$A$1:$L$2336,5,0)</f>
        <v>Normal</v>
      </c>
      <c r="J1568" s="27" t="str">
        <f>VLOOKUP(A1568,'Medical Examinations'!$A$1:$L$2336,6,0)</f>
        <v>No</v>
      </c>
      <c r="K1568" s="27" t="str">
        <f>VLOOKUP(A1568,'Medical Examinations'!$A$1:$L$2336,7,0)</f>
        <v>No</v>
      </c>
      <c r="L1568" s="27">
        <f>VLOOKUP(A1568,'Medical Examinations'!$A$1:$L$2336,10,0)</f>
        <v>1</v>
      </c>
      <c r="M1568" s="27" t="str">
        <f>VLOOKUP(A1568,'Medical Examinations'!$A$1:$L$2336,12,0)</f>
        <v>No</v>
      </c>
      <c r="N1568" s="27" t="str">
        <f>VLOOKUP(A1568,'Medical Examinations'!$A$1:$L$2336,8,0)</f>
        <v>No</v>
      </c>
      <c r="O1568" s="29">
        <f>VLOOKUP(A1568,'Hospitalisation Details'!$A$1:$T$2344,12,0)</f>
        <v>6414.18</v>
      </c>
      <c r="P1568" s="29" t="str">
        <f>VLOOKUP(A1568,'Hospitalisation Details'!$A$1:$T$2344,15,0)</f>
        <v>tier - 2</v>
      </c>
      <c r="Q1568" s="29" t="str">
        <f>VLOOKUP(A1568,'Hospitalisation Details'!$A$1:$T$2344,18,0)</f>
        <v>tier - 2</v>
      </c>
      <c r="R1568" s="29" t="str">
        <f>VLOOKUP(A1568,'Hospitalisation Details'!$A$1:$T$2344,20,0)</f>
        <v>R1011</v>
      </c>
    </row>
    <row r="1569" spans="1:18">
      <c r="A1569" t="s">
        <v>800</v>
      </c>
      <c r="B1569" s="22" t="str">
        <f>VLOOKUP(A1569,'Customer Names'!A1569:$E$2335,4,0)</f>
        <v>Patterson</v>
      </c>
      <c r="C1569" s="25">
        <f>VLOOKUP(A1569,'Hospitalisation Details'!$A$1:$T$2344,9,0)</f>
        <v>26167</v>
      </c>
      <c r="D1569" s="26">
        <f>VLOOKUP(A1569,'Hospitalisation Details'!$A$1:$T$2344,10,0)</f>
        <v>51</v>
      </c>
      <c r="E1569" s="26">
        <f>VLOOKUP(A1569,'Hospitalisation Details'!$A$1:$T$2344,11,0)</f>
        <v>0</v>
      </c>
      <c r="F1569" s="28">
        <f>VLOOKUP(A1569,'Medical Examinations'!$A$1:$L$2336,2,0)</f>
        <v>18.920000000000002</v>
      </c>
      <c r="G1569" s="28">
        <f>VLOOKUP(A1569,'Medical Examinations'!$A$1:$L$2336,4,0)</f>
        <v>8.18</v>
      </c>
      <c r="H1569" s="30" t="str">
        <f>VLOOKUP(A1569,'Medical Examinations'!$A$1:$L$2336,3,0)</f>
        <v>Normal weight</v>
      </c>
      <c r="I1569" s="30" t="str">
        <f>VLOOKUP(A1569,'Medical Examinations'!$A$1:$L$2336,5,0)</f>
        <v>Diabetes</v>
      </c>
      <c r="J1569" s="27" t="str">
        <f>VLOOKUP(A1569,'Medical Examinations'!$A$1:$L$2336,6,0)</f>
        <v>No</v>
      </c>
      <c r="K1569" s="27" t="str">
        <f>VLOOKUP(A1569,'Medical Examinations'!$A$1:$L$2336,7,0)</f>
        <v>No</v>
      </c>
      <c r="L1569" s="27">
        <f>VLOOKUP(A1569,'Medical Examinations'!$A$1:$L$2336,10,0)</f>
        <v>0</v>
      </c>
      <c r="M1569" s="27" t="str">
        <f>VLOOKUP(A1569,'Medical Examinations'!$A$1:$L$2336,12,0)</f>
        <v>No</v>
      </c>
      <c r="N1569" s="27" t="str">
        <f>VLOOKUP(A1569,'Medical Examinations'!$A$1:$L$2336,8,0)</f>
        <v>No</v>
      </c>
      <c r="O1569" s="29">
        <f>VLOOKUP(A1569,'Hospitalisation Details'!$A$1:$T$2344,12,0)</f>
        <v>6412.34</v>
      </c>
      <c r="P1569" s="29" t="str">
        <f>VLOOKUP(A1569,'Hospitalisation Details'!$A$1:$T$2344,15,0)</f>
        <v>tier - 2</v>
      </c>
      <c r="Q1569" s="29" t="str">
        <f>VLOOKUP(A1569,'Hospitalisation Details'!$A$1:$T$2344,18,0)</f>
        <v>tier - 3</v>
      </c>
      <c r="R1569" s="29" t="str">
        <f>VLOOKUP(A1569,'Hospitalisation Details'!$A$1:$T$2344,20,0)</f>
        <v>R1013</v>
      </c>
    </row>
    <row r="1570" spans="1:18">
      <c r="A1570" t="s">
        <v>799</v>
      </c>
      <c r="B1570" s="22" t="str">
        <f>VLOOKUP(A1570,'Customer Names'!A1570:$E$2335,4,0)</f>
        <v>Quigley</v>
      </c>
      <c r="C1570" s="25">
        <f>VLOOKUP(A1570,'Hospitalisation Details'!$A$1:$T$2344,9,0)</f>
        <v>25800</v>
      </c>
      <c r="D1570" s="26">
        <f>VLOOKUP(A1570,'Hospitalisation Details'!$A$1:$T$2344,10,0)</f>
        <v>52</v>
      </c>
      <c r="E1570" s="26">
        <f>VLOOKUP(A1570,'Hospitalisation Details'!$A$1:$T$2344,11,0)</f>
        <v>0</v>
      </c>
      <c r="F1570" s="28">
        <f>VLOOKUP(A1570,'Medical Examinations'!$A$1:$L$2336,2,0)</f>
        <v>17.760000000000002</v>
      </c>
      <c r="G1570" s="28">
        <f>VLOOKUP(A1570,'Medical Examinations'!$A$1:$L$2336,4,0)</f>
        <v>11.18</v>
      </c>
      <c r="H1570" s="30" t="str">
        <f>VLOOKUP(A1570,'Medical Examinations'!$A$1:$L$2336,3,0)</f>
        <v>Underweight</v>
      </c>
      <c r="I1570" s="30" t="str">
        <f>VLOOKUP(A1570,'Medical Examinations'!$A$1:$L$2336,5,0)</f>
        <v>Diabetes</v>
      </c>
      <c r="J1570" s="27" t="str">
        <f>VLOOKUP(A1570,'Medical Examinations'!$A$1:$L$2336,6,0)</f>
        <v>yes</v>
      </c>
      <c r="K1570" s="27" t="str">
        <f>VLOOKUP(A1570,'Medical Examinations'!$A$1:$L$2336,7,0)</f>
        <v>No</v>
      </c>
      <c r="L1570" s="27">
        <f>VLOOKUP(A1570,'Medical Examinations'!$A$1:$L$2336,10,0)</f>
        <v>2</v>
      </c>
      <c r="M1570" s="27" t="str">
        <f>VLOOKUP(A1570,'Medical Examinations'!$A$1:$L$2336,12,0)</f>
        <v>No</v>
      </c>
      <c r="N1570" s="27" t="str">
        <f>VLOOKUP(A1570,'Medical Examinations'!$A$1:$L$2336,8,0)</f>
        <v>No</v>
      </c>
      <c r="O1570" s="29">
        <f>VLOOKUP(A1570,'Hospitalisation Details'!$A$1:$T$2344,12,0)</f>
        <v>6407.05</v>
      </c>
      <c r="P1570" s="29" t="str">
        <f>VLOOKUP(A1570,'Hospitalisation Details'!$A$1:$T$2344,15,0)</f>
        <v>tier - 2</v>
      </c>
      <c r="Q1570" s="29" t="str">
        <f>VLOOKUP(A1570,'Hospitalisation Details'!$A$1:$T$2344,18,0)</f>
        <v>tier - 1</v>
      </c>
      <c r="R1570" s="29" t="str">
        <f>VLOOKUP(A1570,'Hospitalisation Details'!$A$1:$T$2344,20,0)</f>
        <v>R1013</v>
      </c>
    </row>
    <row r="1571" spans="1:18">
      <c r="A1571" t="s">
        <v>798</v>
      </c>
      <c r="B1571" s="22" t="str">
        <f>VLOOKUP(A1571,'Customer Names'!A1571:$E$2335,4,0)</f>
        <v>Korir</v>
      </c>
      <c r="C1571" s="25">
        <f>VLOOKUP(A1571,'Hospitalisation Details'!$A$1:$T$2344,9,0)</f>
        <v>31391</v>
      </c>
      <c r="D1571" s="26">
        <f>VLOOKUP(A1571,'Hospitalisation Details'!$A$1:$T$2344,10,0)</f>
        <v>37</v>
      </c>
      <c r="E1571" s="26">
        <f>VLOOKUP(A1571,'Hospitalisation Details'!$A$1:$T$2344,11,0)</f>
        <v>2</v>
      </c>
      <c r="F1571" s="28">
        <f>VLOOKUP(A1571,'Medical Examinations'!$A$1:$L$2336,2,0)</f>
        <v>29.83</v>
      </c>
      <c r="G1571" s="28">
        <f>VLOOKUP(A1571,'Medical Examinations'!$A$1:$L$2336,4,0)</f>
        <v>5.03</v>
      </c>
      <c r="H1571" s="30" t="str">
        <f>VLOOKUP(A1571,'Medical Examinations'!$A$1:$L$2336,3,0)</f>
        <v>Overweight</v>
      </c>
      <c r="I1571" s="30" t="str">
        <f>VLOOKUP(A1571,'Medical Examinations'!$A$1:$L$2336,5,0)</f>
        <v>Normal</v>
      </c>
      <c r="J1571" s="27" t="str">
        <f>VLOOKUP(A1571,'Medical Examinations'!$A$1:$L$2336,6,0)</f>
        <v>yes</v>
      </c>
      <c r="K1571" s="27" t="str">
        <f>VLOOKUP(A1571,'Medical Examinations'!$A$1:$L$2336,7,0)</f>
        <v>No</v>
      </c>
      <c r="L1571" s="27">
        <f>VLOOKUP(A1571,'Medical Examinations'!$A$1:$L$2336,10,0)</f>
        <v>0</v>
      </c>
      <c r="M1571" s="27" t="str">
        <f>VLOOKUP(A1571,'Medical Examinations'!$A$1:$L$2336,12,0)</f>
        <v>No</v>
      </c>
      <c r="N1571" s="27" t="str">
        <f>VLOOKUP(A1571,'Medical Examinations'!$A$1:$L$2336,8,0)</f>
        <v>No</v>
      </c>
      <c r="O1571" s="29">
        <f>VLOOKUP(A1571,'Hospitalisation Details'!$A$1:$T$2344,12,0)</f>
        <v>6406.41</v>
      </c>
      <c r="P1571" s="29" t="str">
        <f>VLOOKUP(A1571,'Hospitalisation Details'!$A$1:$T$2344,15,0)</f>
        <v>tier - 1</v>
      </c>
      <c r="Q1571" s="29" t="str">
        <f>VLOOKUP(A1571,'Hospitalisation Details'!$A$1:$T$2344,18,0)</f>
        <v>tier - 3</v>
      </c>
      <c r="R1571" s="29" t="str">
        <f>VLOOKUP(A1571,'Hospitalisation Details'!$A$1:$T$2344,20,0)</f>
        <v>R1014</v>
      </c>
    </row>
    <row r="1572" spans="1:18">
      <c r="A1572" t="s">
        <v>797</v>
      </c>
      <c r="B1572" s="22" t="str">
        <f>VLOOKUP(A1572,'Customer Names'!A1572:$E$2335,4,0)</f>
        <v>Downs</v>
      </c>
      <c r="C1572" s="25">
        <f>VLOOKUP(A1572,'Hospitalisation Details'!$A$1:$T$2344,9,0)</f>
        <v>32029</v>
      </c>
      <c r="D1572" s="26">
        <f>VLOOKUP(A1572,'Hospitalisation Details'!$A$1:$T$2344,10,0)</f>
        <v>35</v>
      </c>
      <c r="E1572" s="26">
        <f>VLOOKUP(A1572,'Hospitalisation Details'!$A$1:$T$2344,11,0)</f>
        <v>2</v>
      </c>
      <c r="F1572" s="28">
        <f>VLOOKUP(A1572,'Medical Examinations'!$A$1:$L$2336,2,0)</f>
        <v>23.465</v>
      </c>
      <c r="G1572" s="28">
        <f>VLOOKUP(A1572,'Medical Examinations'!$A$1:$L$2336,4,0)</f>
        <v>5.56</v>
      </c>
      <c r="H1572" s="30" t="str">
        <f>VLOOKUP(A1572,'Medical Examinations'!$A$1:$L$2336,3,0)</f>
        <v>Normal weight</v>
      </c>
      <c r="I1572" s="30" t="str">
        <f>VLOOKUP(A1572,'Medical Examinations'!$A$1:$L$2336,5,0)</f>
        <v>Normal</v>
      </c>
      <c r="J1572" s="27" t="str">
        <f>VLOOKUP(A1572,'Medical Examinations'!$A$1:$L$2336,6,0)</f>
        <v>No</v>
      </c>
      <c r="K1572" s="27" t="str">
        <f>VLOOKUP(A1572,'Medical Examinations'!$A$1:$L$2336,7,0)</f>
        <v>No</v>
      </c>
      <c r="L1572" s="27">
        <f>VLOOKUP(A1572,'Medical Examinations'!$A$1:$L$2336,10,0)</f>
        <v>1</v>
      </c>
      <c r="M1572" s="27" t="str">
        <f>VLOOKUP(A1572,'Medical Examinations'!$A$1:$L$2336,12,0)</f>
        <v>No</v>
      </c>
      <c r="N1572" s="27" t="str">
        <f>VLOOKUP(A1572,'Medical Examinations'!$A$1:$L$2336,8,0)</f>
        <v>No</v>
      </c>
      <c r="O1572" s="29">
        <f>VLOOKUP(A1572,'Hospitalisation Details'!$A$1:$T$2344,12,0)</f>
        <v>6402.29</v>
      </c>
      <c r="P1572" s="29" t="str">
        <f>VLOOKUP(A1572,'Hospitalisation Details'!$A$1:$T$2344,15,0)</f>
        <v>tier - 2</v>
      </c>
      <c r="Q1572" s="29" t="str">
        <f>VLOOKUP(A1572,'Hospitalisation Details'!$A$1:$T$2344,18,0)</f>
        <v>tier - 3</v>
      </c>
      <c r="R1572" s="29" t="str">
        <f>VLOOKUP(A1572,'Hospitalisation Details'!$A$1:$T$2344,20,0)</f>
        <v>R1024</v>
      </c>
    </row>
    <row r="1573" spans="1:18">
      <c r="A1573" t="s">
        <v>796</v>
      </c>
      <c r="B1573" s="22" t="str">
        <f>VLOOKUP(A1573,'Customer Names'!A1573:$E$2335,4,0)</f>
        <v>Young</v>
      </c>
      <c r="C1573" s="25">
        <f>VLOOKUP(A1573,'Hospitalisation Details'!$A$1:$T$2344,9,0)</f>
        <v>30252</v>
      </c>
      <c r="D1573" s="26">
        <f>VLOOKUP(A1573,'Hospitalisation Details'!$A$1:$T$2344,10,0)</f>
        <v>40</v>
      </c>
      <c r="E1573" s="26">
        <f>VLOOKUP(A1573,'Hospitalisation Details'!$A$1:$T$2344,11,0)</f>
        <v>1</v>
      </c>
      <c r="F1573" s="28">
        <f>VLOOKUP(A1573,'Medical Examinations'!$A$1:$L$2336,2,0)</f>
        <v>29.355</v>
      </c>
      <c r="G1573" s="28">
        <f>VLOOKUP(A1573,'Medical Examinations'!$A$1:$L$2336,4,0)</f>
        <v>4.33</v>
      </c>
      <c r="H1573" s="30" t="str">
        <f>VLOOKUP(A1573,'Medical Examinations'!$A$1:$L$2336,3,0)</f>
        <v>Overweight</v>
      </c>
      <c r="I1573" s="30" t="str">
        <f>VLOOKUP(A1573,'Medical Examinations'!$A$1:$L$2336,5,0)</f>
        <v>Normal</v>
      </c>
      <c r="J1573" s="27" t="str">
        <f>VLOOKUP(A1573,'Medical Examinations'!$A$1:$L$2336,6,0)</f>
        <v>No</v>
      </c>
      <c r="K1573" s="27" t="str">
        <f>VLOOKUP(A1573,'Medical Examinations'!$A$1:$L$2336,7,0)</f>
        <v>No</v>
      </c>
      <c r="L1573" s="27">
        <f>VLOOKUP(A1573,'Medical Examinations'!$A$1:$L$2336,10,0)</f>
        <v>0</v>
      </c>
      <c r="M1573" s="27" t="str">
        <f>VLOOKUP(A1573,'Medical Examinations'!$A$1:$L$2336,12,0)</f>
        <v>No</v>
      </c>
      <c r="N1573" s="27" t="str">
        <f>VLOOKUP(A1573,'Medical Examinations'!$A$1:$L$2336,8,0)</f>
        <v>No</v>
      </c>
      <c r="O1573" s="29">
        <f>VLOOKUP(A1573,'Hospitalisation Details'!$A$1:$T$2344,12,0)</f>
        <v>6393.6</v>
      </c>
      <c r="P1573" s="29" t="str">
        <f>VLOOKUP(A1573,'Hospitalisation Details'!$A$1:$T$2344,15,0)</f>
        <v>tier - 2</v>
      </c>
      <c r="Q1573" s="29" t="str">
        <f>VLOOKUP(A1573,'Hospitalisation Details'!$A$1:$T$2344,18,0)</f>
        <v>tier - 1</v>
      </c>
      <c r="R1573" s="29" t="str">
        <f>VLOOKUP(A1573,'Hospitalisation Details'!$A$1:$T$2344,20,0)</f>
        <v>R1012</v>
      </c>
    </row>
    <row r="1574" spans="1:18">
      <c r="A1574" t="s">
        <v>795</v>
      </c>
      <c r="B1574" s="22" t="str">
        <f>VLOOKUP(A1574,'Customer Names'!A1574:$E$2335,4,0)</f>
        <v>Zywek</v>
      </c>
      <c r="C1574" s="25">
        <f>VLOOKUP(A1574,'Hospitalisation Details'!$A$1:$T$2344,9,0)</f>
        <v>35658</v>
      </c>
      <c r="D1574" s="26">
        <f>VLOOKUP(A1574,'Hospitalisation Details'!$A$1:$T$2344,10,0)</f>
        <v>25</v>
      </c>
      <c r="E1574" s="26">
        <f>VLOOKUP(A1574,'Hospitalisation Details'!$A$1:$T$2344,11,0)</f>
        <v>0</v>
      </c>
      <c r="F1574" s="28">
        <f>VLOOKUP(A1574,'Medical Examinations'!$A$1:$L$2336,2,0)</f>
        <v>35.49</v>
      </c>
      <c r="G1574" s="28">
        <f>VLOOKUP(A1574,'Medical Examinations'!$A$1:$L$2336,4,0)</f>
        <v>5.21</v>
      </c>
      <c r="H1574" s="30" t="str">
        <f>VLOOKUP(A1574,'Medical Examinations'!$A$1:$L$2336,3,0)</f>
        <v>Obesity</v>
      </c>
      <c r="I1574" s="30" t="str">
        <f>VLOOKUP(A1574,'Medical Examinations'!$A$1:$L$2336,5,0)</f>
        <v>Normal</v>
      </c>
      <c r="J1574" s="27" t="str">
        <f>VLOOKUP(A1574,'Medical Examinations'!$A$1:$L$2336,6,0)</f>
        <v>yes</v>
      </c>
      <c r="K1574" s="27" t="str">
        <f>VLOOKUP(A1574,'Medical Examinations'!$A$1:$L$2336,7,0)</f>
        <v>No</v>
      </c>
      <c r="L1574" s="27">
        <f>VLOOKUP(A1574,'Medical Examinations'!$A$1:$L$2336,10,0)</f>
        <v>1</v>
      </c>
      <c r="M1574" s="27" t="str">
        <f>VLOOKUP(A1574,'Medical Examinations'!$A$1:$L$2336,12,0)</f>
        <v>No</v>
      </c>
      <c r="N1574" s="27" t="str">
        <f>VLOOKUP(A1574,'Medical Examinations'!$A$1:$L$2336,8,0)</f>
        <v>Yes</v>
      </c>
      <c r="O1574" s="29">
        <f>VLOOKUP(A1574,'Hospitalisation Details'!$A$1:$T$2344,12,0)</f>
        <v>6389.53</v>
      </c>
      <c r="P1574" s="29" t="str">
        <f>VLOOKUP(A1574,'Hospitalisation Details'!$A$1:$T$2344,15,0)</f>
        <v>tier - 2</v>
      </c>
      <c r="Q1574" s="29" t="str">
        <f>VLOOKUP(A1574,'Hospitalisation Details'!$A$1:$T$2344,18,0)</f>
        <v>tier - 2</v>
      </c>
      <c r="R1574" s="29" t="str">
        <f>VLOOKUP(A1574,'Hospitalisation Details'!$A$1:$T$2344,20,0)</f>
        <v>R1021</v>
      </c>
    </row>
    <row r="1575" spans="1:18">
      <c r="A1575" t="s">
        <v>794</v>
      </c>
      <c r="B1575" s="22" t="str">
        <f>VLOOKUP(A1575,'Customer Names'!A1575:$E$2335,4,0)</f>
        <v>Faulkner</v>
      </c>
      <c r="C1575" s="25">
        <f>VLOOKUP(A1575,'Hospitalisation Details'!$A$1:$T$2344,9,0)</f>
        <v>30169</v>
      </c>
      <c r="D1575" s="26">
        <f>VLOOKUP(A1575,'Hospitalisation Details'!$A$1:$T$2344,10,0)</f>
        <v>40</v>
      </c>
      <c r="E1575" s="26">
        <f>VLOOKUP(A1575,'Hospitalisation Details'!$A$1:$T$2344,11,0)</f>
        <v>1</v>
      </c>
      <c r="F1575" s="28">
        <f>VLOOKUP(A1575,'Medical Examinations'!$A$1:$L$2336,2,0)</f>
        <v>26.315000000000001</v>
      </c>
      <c r="G1575" s="28">
        <f>VLOOKUP(A1575,'Medical Examinations'!$A$1:$L$2336,4,0)</f>
        <v>5.89</v>
      </c>
      <c r="H1575" s="30" t="str">
        <f>VLOOKUP(A1575,'Medical Examinations'!$A$1:$L$2336,3,0)</f>
        <v>Overweight</v>
      </c>
      <c r="I1575" s="30" t="str">
        <f>VLOOKUP(A1575,'Medical Examinations'!$A$1:$L$2336,5,0)</f>
        <v>Pre-diabetes</v>
      </c>
      <c r="J1575" s="27" t="str">
        <f>VLOOKUP(A1575,'Medical Examinations'!$A$1:$L$2336,6,0)</f>
        <v>No</v>
      </c>
      <c r="K1575" s="27" t="str">
        <f>VLOOKUP(A1575,'Medical Examinations'!$A$1:$L$2336,7,0)</f>
        <v>No</v>
      </c>
      <c r="L1575" s="27">
        <f>VLOOKUP(A1575,'Medical Examinations'!$A$1:$L$2336,10,0)</f>
        <v>0</v>
      </c>
      <c r="M1575" s="27" t="str">
        <f>VLOOKUP(A1575,'Medical Examinations'!$A$1:$L$2336,12,0)</f>
        <v>No</v>
      </c>
      <c r="N1575" s="27" t="str">
        <f>VLOOKUP(A1575,'Medical Examinations'!$A$1:$L$2336,8,0)</f>
        <v>No</v>
      </c>
      <c r="O1575" s="29">
        <f>VLOOKUP(A1575,'Hospitalisation Details'!$A$1:$T$2344,12,0)</f>
        <v>6389.38</v>
      </c>
      <c r="P1575" s="29" t="str">
        <f>VLOOKUP(A1575,'Hospitalisation Details'!$A$1:$T$2344,15,0)</f>
        <v>tier - 1</v>
      </c>
      <c r="Q1575" s="29" t="str">
        <f>VLOOKUP(A1575,'Hospitalisation Details'!$A$1:$T$2344,18,0)</f>
        <v>tier - 2</v>
      </c>
      <c r="R1575" s="29" t="str">
        <f>VLOOKUP(A1575,'Hospitalisation Details'!$A$1:$T$2344,20,0)</f>
        <v>R1012</v>
      </c>
    </row>
    <row r="1576" spans="1:18">
      <c r="A1576" t="s">
        <v>793</v>
      </c>
      <c r="B1576" s="22" t="str">
        <f>VLOOKUP(A1576,'Customer Names'!A1576:$E$2335,4,0)</f>
        <v>Erspamer</v>
      </c>
      <c r="C1576" s="25">
        <f>VLOOKUP(A1576,'Hospitalisation Details'!$A$1:$T$2344,9,0)</f>
        <v>28082</v>
      </c>
      <c r="D1576" s="26">
        <f>VLOOKUP(A1576,'Hospitalisation Details'!$A$1:$T$2344,10,0)</f>
        <v>46</v>
      </c>
      <c r="E1576" s="26">
        <f>VLOOKUP(A1576,'Hospitalisation Details'!$A$1:$T$2344,11,0)</f>
        <v>2</v>
      </c>
      <c r="F1576" s="28">
        <f>VLOOKUP(A1576,'Medical Examinations'!$A$1:$L$2336,2,0)</f>
        <v>19.79</v>
      </c>
      <c r="G1576" s="28">
        <f>VLOOKUP(A1576,'Medical Examinations'!$A$1:$L$2336,4,0)</f>
        <v>4.8099999999999996</v>
      </c>
      <c r="H1576" s="30" t="str">
        <f>VLOOKUP(A1576,'Medical Examinations'!$A$1:$L$2336,3,0)</f>
        <v>Normal weight</v>
      </c>
      <c r="I1576" s="30" t="str">
        <f>VLOOKUP(A1576,'Medical Examinations'!$A$1:$L$2336,5,0)</f>
        <v>Normal</v>
      </c>
      <c r="J1576" s="27" t="str">
        <f>VLOOKUP(A1576,'Medical Examinations'!$A$1:$L$2336,6,0)</f>
        <v>yes</v>
      </c>
      <c r="K1576" s="27" t="str">
        <f>VLOOKUP(A1576,'Medical Examinations'!$A$1:$L$2336,7,0)</f>
        <v>No</v>
      </c>
      <c r="L1576" s="27">
        <f>VLOOKUP(A1576,'Medical Examinations'!$A$1:$L$2336,10,0)</f>
        <v>0</v>
      </c>
      <c r="M1576" s="27" t="str">
        <f>VLOOKUP(A1576,'Medical Examinations'!$A$1:$L$2336,12,0)</f>
        <v>No</v>
      </c>
      <c r="N1576" s="27" t="str">
        <f>VLOOKUP(A1576,'Medical Examinations'!$A$1:$L$2336,8,0)</f>
        <v>No</v>
      </c>
      <c r="O1576" s="29">
        <f>VLOOKUP(A1576,'Hospitalisation Details'!$A$1:$T$2344,12,0)</f>
        <v>6374.16</v>
      </c>
      <c r="P1576" s="29" t="str">
        <f>VLOOKUP(A1576,'Hospitalisation Details'!$A$1:$T$2344,15,0)</f>
        <v>tier - 2</v>
      </c>
      <c r="Q1576" s="29" t="str">
        <f>VLOOKUP(A1576,'Hospitalisation Details'!$A$1:$T$2344,18,0)</f>
        <v>tier - 2</v>
      </c>
      <c r="R1576" s="29" t="str">
        <f>VLOOKUP(A1576,'Hospitalisation Details'!$A$1:$T$2344,20,0)</f>
        <v>R1013</v>
      </c>
    </row>
    <row r="1577" spans="1:18">
      <c r="A1577" t="s">
        <v>792</v>
      </c>
      <c r="B1577" s="22" t="str">
        <f>VLOOKUP(A1577,'Customer Names'!A1577:$E$2335,4,0)</f>
        <v>Campbell</v>
      </c>
      <c r="C1577" s="25">
        <f>VLOOKUP(A1577,'Hospitalisation Details'!$A$1:$T$2344,9,0)</f>
        <v>30907</v>
      </c>
      <c r="D1577" s="26">
        <f>VLOOKUP(A1577,'Hospitalisation Details'!$A$1:$T$2344,10,0)</f>
        <v>38</v>
      </c>
      <c r="E1577" s="26">
        <f>VLOOKUP(A1577,'Hospitalisation Details'!$A$1:$T$2344,11,0)</f>
        <v>1</v>
      </c>
      <c r="F1577" s="28">
        <f>VLOOKUP(A1577,'Medical Examinations'!$A$1:$L$2336,2,0)</f>
        <v>40.564999999999998</v>
      </c>
      <c r="G1577" s="28">
        <f>VLOOKUP(A1577,'Medical Examinations'!$A$1:$L$2336,4,0)</f>
        <v>5.66</v>
      </c>
      <c r="H1577" s="30" t="str">
        <f>VLOOKUP(A1577,'Medical Examinations'!$A$1:$L$2336,3,0)</f>
        <v>Obesity</v>
      </c>
      <c r="I1577" s="30" t="str">
        <f>VLOOKUP(A1577,'Medical Examinations'!$A$1:$L$2336,5,0)</f>
        <v>Normal</v>
      </c>
      <c r="J1577" s="27" t="str">
        <f>VLOOKUP(A1577,'Medical Examinations'!$A$1:$L$2336,6,0)</f>
        <v>No</v>
      </c>
      <c r="K1577" s="27" t="str">
        <f>VLOOKUP(A1577,'Medical Examinations'!$A$1:$L$2336,7,0)</f>
        <v>No</v>
      </c>
      <c r="L1577" s="27">
        <f>VLOOKUP(A1577,'Medical Examinations'!$A$1:$L$2336,10,0)</f>
        <v>1</v>
      </c>
      <c r="M1577" s="27" t="str">
        <f>VLOOKUP(A1577,'Medical Examinations'!$A$1:$L$2336,12,0)</f>
        <v>No</v>
      </c>
      <c r="N1577" s="27" t="str">
        <f>VLOOKUP(A1577,'Medical Examinations'!$A$1:$L$2336,8,0)</f>
        <v>No</v>
      </c>
      <c r="O1577" s="29">
        <f>VLOOKUP(A1577,'Hospitalisation Details'!$A$1:$T$2344,12,0)</f>
        <v>6373.56</v>
      </c>
      <c r="P1577" s="29" t="str">
        <f>VLOOKUP(A1577,'Hospitalisation Details'!$A$1:$T$2344,15,0)</f>
        <v>tier - 2</v>
      </c>
      <c r="Q1577" s="29" t="str">
        <f>VLOOKUP(A1577,'Hospitalisation Details'!$A$1:$T$2344,18,0)</f>
        <v>tier - 1</v>
      </c>
      <c r="R1577" s="29" t="str">
        <f>VLOOKUP(A1577,'Hospitalisation Details'!$A$1:$T$2344,20,0)</f>
        <v>R1012</v>
      </c>
    </row>
    <row r="1578" spans="1:18">
      <c r="A1578" t="s">
        <v>791</v>
      </c>
      <c r="B1578" s="22" t="str">
        <f>VLOOKUP(A1578,'Customer Names'!A1578:$E$2335,4,0)</f>
        <v>Addison</v>
      </c>
      <c r="C1578" s="25">
        <f>VLOOKUP(A1578,'Hospitalisation Details'!$A$1:$T$2344,9,0)</f>
        <v>25881</v>
      </c>
      <c r="D1578" s="26">
        <f>VLOOKUP(A1578,'Hospitalisation Details'!$A$1:$T$2344,10,0)</f>
        <v>52</v>
      </c>
      <c r="E1578" s="26">
        <f>VLOOKUP(A1578,'Hospitalisation Details'!$A$1:$T$2344,11,0)</f>
        <v>0</v>
      </c>
      <c r="F1578" s="28">
        <f>VLOOKUP(A1578,'Medical Examinations'!$A$1:$L$2336,2,0)</f>
        <v>18.03</v>
      </c>
      <c r="G1578" s="28">
        <f>VLOOKUP(A1578,'Medical Examinations'!$A$1:$L$2336,4,0)</f>
        <v>10.66</v>
      </c>
      <c r="H1578" s="30" t="str">
        <f>VLOOKUP(A1578,'Medical Examinations'!$A$1:$L$2336,3,0)</f>
        <v>Underweight</v>
      </c>
      <c r="I1578" s="30" t="str">
        <f>VLOOKUP(A1578,'Medical Examinations'!$A$1:$L$2336,5,0)</f>
        <v>Diabetes</v>
      </c>
      <c r="J1578" s="27" t="str">
        <f>VLOOKUP(A1578,'Medical Examinations'!$A$1:$L$2336,6,0)</f>
        <v>yes</v>
      </c>
      <c r="K1578" s="27" t="str">
        <f>VLOOKUP(A1578,'Medical Examinations'!$A$1:$L$2336,7,0)</f>
        <v>No</v>
      </c>
      <c r="L1578" s="27">
        <f>VLOOKUP(A1578,'Medical Examinations'!$A$1:$L$2336,10,0)</f>
        <v>2</v>
      </c>
      <c r="M1578" s="27" t="str">
        <f>VLOOKUP(A1578,'Medical Examinations'!$A$1:$L$2336,12,0)</f>
        <v>No</v>
      </c>
      <c r="N1578" s="27" t="str">
        <f>VLOOKUP(A1578,'Medical Examinations'!$A$1:$L$2336,8,0)</f>
        <v>No</v>
      </c>
      <c r="O1578" s="29">
        <f>VLOOKUP(A1578,'Hospitalisation Details'!$A$1:$T$2344,12,0)</f>
        <v>6367.31</v>
      </c>
      <c r="P1578" s="29" t="str">
        <f>VLOOKUP(A1578,'Hospitalisation Details'!$A$1:$T$2344,15,0)</f>
        <v>tier - 2</v>
      </c>
      <c r="Q1578" s="29" t="str">
        <f>VLOOKUP(A1578,'Hospitalisation Details'!$A$1:$T$2344,18,0)</f>
        <v>tier - 1</v>
      </c>
      <c r="R1578" s="29" t="str">
        <f>VLOOKUP(A1578,'Hospitalisation Details'!$A$1:$T$2344,20,0)</f>
        <v>R1013</v>
      </c>
    </row>
    <row r="1579" spans="1:18">
      <c r="A1579" t="s">
        <v>790</v>
      </c>
      <c r="B1579" s="22" t="str">
        <f>VLOOKUP(A1579,'Customer Names'!A1579:$E$2335,4,0)</f>
        <v>Wu</v>
      </c>
      <c r="C1579" s="25">
        <f>VLOOKUP(A1579,'Hospitalisation Details'!$A$1:$T$2344,9,0)</f>
        <v>35253</v>
      </c>
      <c r="D1579" s="26">
        <f>VLOOKUP(A1579,'Hospitalisation Details'!$A$1:$T$2344,10,0)</f>
        <v>26</v>
      </c>
      <c r="E1579" s="26">
        <f>VLOOKUP(A1579,'Hospitalisation Details'!$A$1:$T$2344,11,0)</f>
        <v>0</v>
      </c>
      <c r="F1579" s="28">
        <f>VLOOKUP(A1579,'Medical Examinations'!$A$1:$L$2336,2,0)</f>
        <v>34.65</v>
      </c>
      <c r="G1579" s="28">
        <f>VLOOKUP(A1579,'Medical Examinations'!$A$1:$L$2336,4,0)</f>
        <v>5.98</v>
      </c>
      <c r="H1579" s="30" t="str">
        <f>VLOOKUP(A1579,'Medical Examinations'!$A$1:$L$2336,3,0)</f>
        <v>Obesity</v>
      </c>
      <c r="I1579" s="30" t="str">
        <f>VLOOKUP(A1579,'Medical Examinations'!$A$1:$L$2336,5,0)</f>
        <v>Pre-diabetes</v>
      </c>
      <c r="J1579" s="27" t="str">
        <f>VLOOKUP(A1579,'Medical Examinations'!$A$1:$L$2336,6,0)</f>
        <v>yes</v>
      </c>
      <c r="K1579" s="27" t="str">
        <f>VLOOKUP(A1579,'Medical Examinations'!$A$1:$L$2336,7,0)</f>
        <v>No</v>
      </c>
      <c r="L1579" s="27">
        <f>VLOOKUP(A1579,'Medical Examinations'!$A$1:$L$2336,10,0)</f>
        <v>0</v>
      </c>
      <c r="M1579" s="27" t="str">
        <f>VLOOKUP(A1579,'Medical Examinations'!$A$1:$L$2336,12,0)</f>
        <v>No</v>
      </c>
      <c r="N1579" s="27" t="str">
        <f>VLOOKUP(A1579,'Medical Examinations'!$A$1:$L$2336,8,0)</f>
        <v>No</v>
      </c>
      <c r="O1579" s="29">
        <f>VLOOKUP(A1579,'Hospitalisation Details'!$A$1:$T$2344,12,0)</f>
        <v>6361.47</v>
      </c>
      <c r="P1579" s="29" t="str">
        <f>VLOOKUP(A1579,'Hospitalisation Details'!$A$1:$T$2344,15,0)</f>
        <v>tier - 2</v>
      </c>
      <c r="Q1579" s="29" t="str">
        <f>VLOOKUP(A1579,'Hospitalisation Details'!$A$1:$T$2344,18,0)</f>
        <v>tier - 3</v>
      </c>
      <c r="R1579" s="29" t="str">
        <f>VLOOKUP(A1579,'Hospitalisation Details'!$A$1:$T$2344,20,0)</f>
        <v>R1021</v>
      </c>
    </row>
    <row r="1580" spans="1:18">
      <c r="A1580" t="s">
        <v>789</v>
      </c>
      <c r="B1580" s="22" t="str">
        <f>VLOOKUP(A1580,'Customer Names'!A1580:$E$2335,4,0)</f>
        <v>Millett</v>
      </c>
      <c r="C1580" s="25">
        <f>VLOOKUP(A1580,'Hospitalisation Details'!$A$1:$T$2344,9,0)</f>
        <v>32683</v>
      </c>
      <c r="D1580" s="26">
        <f>VLOOKUP(A1580,'Hospitalisation Details'!$A$1:$T$2344,10,0)</f>
        <v>33</v>
      </c>
      <c r="E1580" s="26">
        <f>VLOOKUP(A1580,'Hospitalisation Details'!$A$1:$T$2344,11,0)</f>
        <v>3</v>
      </c>
      <c r="F1580" s="28">
        <f>VLOOKUP(A1580,'Medical Examinations'!$A$1:$L$2336,2,0)</f>
        <v>42.94</v>
      </c>
      <c r="G1580" s="28">
        <f>VLOOKUP(A1580,'Medical Examinations'!$A$1:$L$2336,4,0)</f>
        <v>4.34</v>
      </c>
      <c r="H1580" s="30" t="str">
        <f>VLOOKUP(A1580,'Medical Examinations'!$A$1:$L$2336,3,0)</f>
        <v>Obesity</v>
      </c>
      <c r="I1580" s="30" t="str">
        <f>VLOOKUP(A1580,'Medical Examinations'!$A$1:$L$2336,5,0)</f>
        <v>Normal</v>
      </c>
      <c r="J1580" s="27" t="str">
        <f>VLOOKUP(A1580,'Medical Examinations'!$A$1:$L$2336,6,0)</f>
        <v>No</v>
      </c>
      <c r="K1580" s="27" t="str">
        <f>VLOOKUP(A1580,'Medical Examinations'!$A$1:$L$2336,7,0)</f>
        <v>No</v>
      </c>
      <c r="L1580" s="27">
        <f>VLOOKUP(A1580,'Medical Examinations'!$A$1:$L$2336,10,0)</f>
        <v>0</v>
      </c>
      <c r="M1580" s="27" t="str">
        <f>VLOOKUP(A1580,'Medical Examinations'!$A$1:$L$2336,12,0)</f>
        <v>No</v>
      </c>
      <c r="N1580" s="27" t="str">
        <f>VLOOKUP(A1580,'Medical Examinations'!$A$1:$L$2336,8,0)</f>
        <v>No</v>
      </c>
      <c r="O1580" s="29">
        <f>VLOOKUP(A1580,'Hospitalisation Details'!$A$1:$T$2344,12,0)</f>
        <v>6360.99</v>
      </c>
      <c r="P1580" s="29" t="str">
        <f>VLOOKUP(A1580,'Hospitalisation Details'!$A$1:$T$2344,15,0)</f>
        <v>tier - 2</v>
      </c>
      <c r="Q1580" s="29" t="str">
        <f>VLOOKUP(A1580,'Hospitalisation Details'!$A$1:$T$2344,18,0)</f>
        <v>tier - 2</v>
      </c>
      <c r="R1580" s="29" t="str">
        <f>VLOOKUP(A1580,'Hospitalisation Details'!$A$1:$T$2344,20,0)</f>
        <v>R1012</v>
      </c>
    </row>
    <row r="1581" spans="1:18">
      <c r="A1581" t="s">
        <v>788</v>
      </c>
      <c r="B1581" s="22" t="str">
        <f>VLOOKUP(A1581,'Customer Names'!A1581:$E$2335,4,0)</f>
        <v>Bosl</v>
      </c>
      <c r="C1581" s="25">
        <f>VLOOKUP(A1581,'Hospitalisation Details'!$A$1:$T$2344,9,0)</f>
        <v>29524</v>
      </c>
      <c r="D1581" s="26">
        <f>VLOOKUP(A1581,'Hospitalisation Details'!$A$1:$T$2344,10,0)</f>
        <v>42</v>
      </c>
      <c r="E1581" s="26">
        <f>VLOOKUP(A1581,'Hospitalisation Details'!$A$1:$T$2344,11,0)</f>
        <v>0</v>
      </c>
      <c r="F1581" s="28">
        <f>VLOOKUP(A1581,'Medical Examinations'!$A$1:$L$2336,2,0)</f>
        <v>31.254999999999999</v>
      </c>
      <c r="G1581" s="28">
        <f>VLOOKUP(A1581,'Medical Examinations'!$A$1:$L$2336,4,0)</f>
        <v>5.17</v>
      </c>
      <c r="H1581" s="30" t="str">
        <f>VLOOKUP(A1581,'Medical Examinations'!$A$1:$L$2336,3,0)</f>
        <v>Obesity</v>
      </c>
      <c r="I1581" s="30" t="str">
        <f>VLOOKUP(A1581,'Medical Examinations'!$A$1:$L$2336,5,0)</f>
        <v>Normal</v>
      </c>
      <c r="J1581" s="27" t="str">
        <f>VLOOKUP(A1581,'Medical Examinations'!$A$1:$L$2336,6,0)</f>
        <v>No</v>
      </c>
      <c r="K1581" s="27" t="str">
        <f>VLOOKUP(A1581,'Medical Examinations'!$A$1:$L$2336,7,0)</f>
        <v>No</v>
      </c>
      <c r="L1581" s="27">
        <f>VLOOKUP(A1581,'Medical Examinations'!$A$1:$L$2336,10,0)</f>
        <v>0</v>
      </c>
      <c r="M1581" s="27" t="str">
        <f>VLOOKUP(A1581,'Medical Examinations'!$A$1:$L$2336,12,0)</f>
        <v>No</v>
      </c>
      <c r="N1581" s="27" t="str">
        <f>VLOOKUP(A1581,'Medical Examinations'!$A$1:$L$2336,8,0)</f>
        <v>No</v>
      </c>
      <c r="O1581" s="29">
        <f>VLOOKUP(A1581,'Hospitalisation Details'!$A$1:$T$2344,12,0)</f>
        <v>6358.78</v>
      </c>
      <c r="P1581" s="29" t="str">
        <f>VLOOKUP(A1581,'Hospitalisation Details'!$A$1:$T$2344,15,0)</f>
        <v>tier - 2</v>
      </c>
      <c r="Q1581" s="29" t="str">
        <f>VLOOKUP(A1581,'Hospitalisation Details'!$A$1:$T$2344,18,0)</f>
        <v>tier - 1</v>
      </c>
      <c r="R1581" s="29" t="str">
        <f>VLOOKUP(A1581,'Hospitalisation Details'!$A$1:$T$2344,20,0)</f>
        <v>R1012</v>
      </c>
    </row>
    <row r="1582" spans="1:18">
      <c r="A1582" t="s">
        <v>787</v>
      </c>
      <c r="B1582" s="22" t="str">
        <f>VLOOKUP(A1582,'Customer Names'!A1582:$E$2335,4,0)</f>
        <v>Goldberg</v>
      </c>
      <c r="C1582" s="25">
        <f>VLOOKUP(A1582,'Hospitalisation Details'!$A$1:$T$2344,9,0)</f>
        <v>30547</v>
      </c>
      <c r="D1582" s="26">
        <f>VLOOKUP(A1582,'Hospitalisation Details'!$A$1:$T$2344,10,0)</f>
        <v>39</v>
      </c>
      <c r="E1582" s="26">
        <f>VLOOKUP(A1582,'Hospitalisation Details'!$A$1:$T$2344,11,0)</f>
        <v>2</v>
      </c>
      <c r="F1582" s="28">
        <f>VLOOKUP(A1582,'Medical Examinations'!$A$1:$L$2336,2,0)</f>
        <v>45.43</v>
      </c>
      <c r="G1582" s="28">
        <f>VLOOKUP(A1582,'Medical Examinations'!$A$1:$L$2336,4,0)</f>
        <v>4.2300000000000004</v>
      </c>
      <c r="H1582" s="30" t="str">
        <f>VLOOKUP(A1582,'Medical Examinations'!$A$1:$L$2336,3,0)</f>
        <v>Obesity</v>
      </c>
      <c r="I1582" s="30" t="str">
        <f>VLOOKUP(A1582,'Medical Examinations'!$A$1:$L$2336,5,0)</f>
        <v>Normal</v>
      </c>
      <c r="J1582" s="27" t="str">
        <f>VLOOKUP(A1582,'Medical Examinations'!$A$1:$L$2336,6,0)</f>
        <v>yes</v>
      </c>
      <c r="K1582" s="27" t="str">
        <f>VLOOKUP(A1582,'Medical Examinations'!$A$1:$L$2336,7,0)</f>
        <v>No</v>
      </c>
      <c r="L1582" s="27">
        <f>VLOOKUP(A1582,'Medical Examinations'!$A$1:$L$2336,10,0)</f>
        <v>1</v>
      </c>
      <c r="M1582" s="27" t="str">
        <f>VLOOKUP(A1582,'Medical Examinations'!$A$1:$L$2336,12,0)</f>
        <v>No</v>
      </c>
      <c r="N1582" s="27" t="str">
        <f>VLOOKUP(A1582,'Medical Examinations'!$A$1:$L$2336,8,0)</f>
        <v>Yes</v>
      </c>
      <c r="O1582" s="29">
        <f>VLOOKUP(A1582,'Hospitalisation Details'!$A$1:$T$2344,12,0)</f>
        <v>6356.27</v>
      </c>
      <c r="P1582" s="29" t="str">
        <f>VLOOKUP(A1582,'Hospitalisation Details'!$A$1:$T$2344,15,0)</f>
        <v>tier - 3</v>
      </c>
      <c r="Q1582" s="29" t="str">
        <f>VLOOKUP(A1582,'Hospitalisation Details'!$A$1:$T$2344,18,0)</f>
        <v>tier - 2</v>
      </c>
      <c r="R1582" s="29" t="str">
        <f>VLOOKUP(A1582,'Hospitalisation Details'!$A$1:$T$2344,20,0)</f>
        <v>R1013</v>
      </c>
    </row>
    <row r="1583" spans="1:18">
      <c r="A1583" t="s">
        <v>786</v>
      </c>
      <c r="B1583" s="22" t="str">
        <f>VLOOKUP(A1583,'Customer Names'!A1583:$E$2335,4,0)</f>
        <v>Kelley</v>
      </c>
      <c r="C1583" s="25">
        <f>VLOOKUP(A1583,'Hospitalisation Details'!$A$1:$T$2344,9,0)</f>
        <v>30610</v>
      </c>
      <c r="D1583" s="26">
        <f>VLOOKUP(A1583,'Hospitalisation Details'!$A$1:$T$2344,10,0)</f>
        <v>39</v>
      </c>
      <c r="E1583" s="26">
        <f>VLOOKUP(A1583,'Hospitalisation Details'!$A$1:$T$2344,11,0)</f>
        <v>2</v>
      </c>
      <c r="F1583" s="28">
        <f>VLOOKUP(A1583,'Medical Examinations'!$A$1:$L$2336,2,0)</f>
        <v>32.340000000000003</v>
      </c>
      <c r="G1583" s="28">
        <f>VLOOKUP(A1583,'Medical Examinations'!$A$1:$L$2336,4,0)</f>
        <v>4.88</v>
      </c>
      <c r="H1583" s="30" t="str">
        <f>VLOOKUP(A1583,'Medical Examinations'!$A$1:$L$2336,3,0)</f>
        <v>Obesity</v>
      </c>
      <c r="I1583" s="30" t="str">
        <f>VLOOKUP(A1583,'Medical Examinations'!$A$1:$L$2336,5,0)</f>
        <v>Normal</v>
      </c>
      <c r="J1583" s="27" t="str">
        <f>VLOOKUP(A1583,'Medical Examinations'!$A$1:$L$2336,6,0)</f>
        <v>yes</v>
      </c>
      <c r="K1583" s="27" t="str">
        <f>VLOOKUP(A1583,'Medical Examinations'!$A$1:$L$2336,7,0)</f>
        <v>No</v>
      </c>
      <c r="L1583" s="27">
        <f>VLOOKUP(A1583,'Medical Examinations'!$A$1:$L$2336,10,0)</f>
        <v>1</v>
      </c>
      <c r="M1583" s="27" t="str">
        <f>VLOOKUP(A1583,'Medical Examinations'!$A$1:$L$2336,12,0)</f>
        <v>No</v>
      </c>
      <c r="N1583" s="27" t="str">
        <f>VLOOKUP(A1583,'Medical Examinations'!$A$1:$L$2336,8,0)</f>
        <v>Yes</v>
      </c>
      <c r="O1583" s="29">
        <f>VLOOKUP(A1583,'Hospitalisation Details'!$A$1:$T$2344,12,0)</f>
        <v>6338.08</v>
      </c>
      <c r="P1583" s="29" t="str">
        <f>VLOOKUP(A1583,'Hospitalisation Details'!$A$1:$T$2344,15,0)</f>
        <v>tier - 2</v>
      </c>
      <c r="Q1583" s="29" t="str">
        <f>VLOOKUP(A1583,'Hospitalisation Details'!$A$1:$T$2344,18,0)</f>
        <v>tier - 1</v>
      </c>
      <c r="R1583" s="29" t="str">
        <f>VLOOKUP(A1583,'Hospitalisation Details'!$A$1:$T$2344,20,0)</f>
        <v>R1013</v>
      </c>
    </row>
    <row r="1584" spans="1:18">
      <c r="A1584" t="s">
        <v>785</v>
      </c>
      <c r="B1584" s="22" t="str">
        <f>VLOOKUP(A1584,'Customer Names'!A1584:$E$2335,4,0)</f>
        <v>Johnston</v>
      </c>
      <c r="C1584" s="25">
        <f>VLOOKUP(A1584,'Hospitalisation Details'!$A$1:$T$2344,9,0)</f>
        <v>31680</v>
      </c>
      <c r="D1584" s="26">
        <f>VLOOKUP(A1584,'Hospitalisation Details'!$A$1:$T$2344,10,0)</f>
        <v>36</v>
      </c>
      <c r="E1584" s="26">
        <f>VLOOKUP(A1584,'Hospitalisation Details'!$A$1:$T$2344,11,0)</f>
        <v>3</v>
      </c>
      <c r="F1584" s="28">
        <f>VLOOKUP(A1584,'Medical Examinations'!$A$1:$L$2336,2,0)</f>
        <v>25.46</v>
      </c>
      <c r="G1584" s="28">
        <f>VLOOKUP(A1584,'Medical Examinations'!$A$1:$L$2336,4,0)</f>
        <v>9.7100000000000009</v>
      </c>
      <c r="H1584" s="30" t="str">
        <f>VLOOKUP(A1584,'Medical Examinations'!$A$1:$L$2336,3,0)</f>
        <v>Overweight</v>
      </c>
      <c r="I1584" s="30" t="str">
        <f>VLOOKUP(A1584,'Medical Examinations'!$A$1:$L$2336,5,0)</f>
        <v>Diabetes</v>
      </c>
      <c r="J1584" s="27" t="str">
        <f>VLOOKUP(A1584,'Medical Examinations'!$A$1:$L$2336,6,0)</f>
        <v>yes</v>
      </c>
      <c r="K1584" s="27" t="str">
        <f>VLOOKUP(A1584,'Medical Examinations'!$A$1:$L$2336,7,0)</f>
        <v>No</v>
      </c>
      <c r="L1584" s="27">
        <f>VLOOKUP(A1584,'Medical Examinations'!$A$1:$L$2336,10,0)</f>
        <v>1</v>
      </c>
      <c r="M1584" s="27" t="str">
        <f>VLOOKUP(A1584,'Medical Examinations'!$A$1:$L$2336,12,0)</f>
        <v>No</v>
      </c>
      <c r="N1584" s="27" t="str">
        <f>VLOOKUP(A1584,'Medical Examinations'!$A$1:$L$2336,8,0)</f>
        <v>No</v>
      </c>
      <c r="O1584" s="29">
        <f>VLOOKUP(A1584,'Hospitalisation Details'!$A$1:$T$2344,12,0)</f>
        <v>6335.64</v>
      </c>
      <c r="P1584" s="29" t="str">
        <f>VLOOKUP(A1584,'Hospitalisation Details'!$A$1:$T$2344,15,0)</f>
        <v>tier - 2</v>
      </c>
      <c r="Q1584" s="29" t="str">
        <f>VLOOKUP(A1584,'Hospitalisation Details'!$A$1:$T$2344,18,0)</f>
        <v>tier - 2</v>
      </c>
      <c r="R1584" s="29" t="str">
        <f>VLOOKUP(A1584,'Hospitalisation Details'!$A$1:$T$2344,20,0)</f>
        <v>R1013</v>
      </c>
    </row>
    <row r="1585" spans="1:18">
      <c r="A1585" t="s">
        <v>784</v>
      </c>
      <c r="B1585" s="22" t="str">
        <f>VLOOKUP(A1585,'Customer Names'!A1585:$E$2335,4,0)</f>
        <v>Keating</v>
      </c>
      <c r="C1585" s="25">
        <f>VLOOKUP(A1585,'Hospitalisation Details'!$A$1:$T$2344,9,0)</f>
        <v>33098</v>
      </c>
      <c r="D1585" s="26">
        <f>VLOOKUP(A1585,'Hospitalisation Details'!$A$1:$T$2344,10,0)</f>
        <v>32</v>
      </c>
      <c r="E1585" s="26">
        <f>VLOOKUP(A1585,'Hospitalisation Details'!$A$1:$T$2344,11,0)</f>
        <v>3</v>
      </c>
      <c r="F1585" s="28">
        <f>VLOOKUP(A1585,'Medical Examinations'!$A$1:$L$2336,2,0)</f>
        <v>37.145000000000003</v>
      </c>
      <c r="G1585" s="28">
        <f>VLOOKUP(A1585,'Medical Examinations'!$A$1:$L$2336,4,0)</f>
        <v>5.32</v>
      </c>
      <c r="H1585" s="30" t="str">
        <f>VLOOKUP(A1585,'Medical Examinations'!$A$1:$L$2336,3,0)</f>
        <v>Obesity</v>
      </c>
      <c r="I1585" s="30" t="str">
        <f>VLOOKUP(A1585,'Medical Examinations'!$A$1:$L$2336,5,0)</f>
        <v>Normal</v>
      </c>
      <c r="J1585" s="27" t="str">
        <f>VLOOKUP(A1585,'Medical Examinations'!$A$1:$L$2336,6,0)</f>
        <v>No</v>
      </c>
      <c r="K1585" s="27" t="str">
        <f>VLOOKUP(A1585,'Medical Examinations'!$A$1:$L$2336,7,0)</f>
        <v>No</v>
      </c>
      <c r="L1585" s="27">
        <f>VLOOKUP(A1585,'Medical Examinations'!$A$1:$L$2336,10,0)</f>
        <v>0</v>
      </c>
      <c r="M1585" s="27" t="str">
        <f>VLOOKUP(A1585,'Medical Examinations'!$A$1:$L$2336,12,0)</f>
        <v>No</v>
      </c>
      <c r="N1585" s="27" t="str">
        <f>VLOOKUP(A1585,'Medical Examinations'!$A$1:$L$2336,8,0)</f>
        <v>No</v>
      </c>
      <c r="O1585" s="29">
        <f>VLOOKUP(A1585,'Hospitalisation Details'!$A$1:$T$2344,12,0)</f>
        <v>6334.34</v>
      </c>
      <c r="P1585" s="29" t="str">
        <f>VLOOKUP(A1585,'Hospitalisation Details'!$A$1:$T$2344,15,0)</f>
        <v>tier - 2</v>
      </c>
      <c r="Q1585" s="29" t="str">
        <f>VLOOKUP(A1585,'Hospitalisation Details'!$A$1:$T$2344,18,0)</f>
        <v>tier - 2</v>
      </c>
      <c r="R1585" s="29" t="str">
        <f>VLOOKUP(A1585,'Hospitalisation Details'!$A$1:$T$2344,20,0)</f>
        <v>R1024</v>
      </c>
    </row>
    <row r="1586" spans="1:18">
      <c r="A1586" t="s">
        <v>783</v>
      </c>
      <c r="B1586" s="22" t="str">
        <f>VLOOKUP(A1586,'Customer Names'!A1586:$E$2335,4,0)</f>
        <v>Duhon</v>
      </c>
      <c r="C1586" s="25">
        <f>VLOOKUP(A1586,'Hospitalisation Details'!$A$1:$T$2344,9,0)</f>
        <v>31396</v>
      </c>
      <c r="D1586" s="26">
        <f>VLOOKUP(A1586,'Hospitalisation Details'!$A$1:$T$2344,10,0)</f>
        <v>37</v>
      </c>
      <c r="E1586" s="26">
        <f>VLOOKUP(A1586,'Hospitalisation Details'!$A$1:$T$2344,11,0)</f>
        <v>2</v>
      </c>
      <c r="F1586" s="28">
        <f>VLOOKUP(A1586,'Medical Examinations'!$A$1:$L$2336,2,0)</f>
        <v>30.8</v>
      </c>
      <c r="G1586" s="28">
        <f>VLOOKUP(A1586,'Medical Examinations'!$A$1:$L$2336,4,0)</f>
        <v>5.83</v>
      </c>
      <c r="H1586" s="30" t="str">
        <f>VLOOKUP(A1586,'Medical Examinations'!$A$1:$L$2336,3,0)</f>
        <v>Obesity</v>
      </c>
      <c r="I1586" s="30" t="str">
        <f>VLOOKUP(A1586,'Medical Examinations'!$A$1:$L$2336,5,0)</f>
        <v>Pre-diabetes</v>
      </c>
      <c r="J1586" s="27" t="str">
        <f>VLOOKUP(A1586,'Medical Examinations'!$A$1:$L$2336,6,0)</f>
        <v>yes</v>
      </c>
      <c r="K1586" s="27" t="str">
        <f>VLOOKUP(A1586,'Medical Examinations'!$A$1:$L$2336,7,0)</f>
        <v>No</v>
      </c>
      <c r="L1586" s="27">
        <f>VLOOKUP(A1586,'Medical Examinations'!$A$1:$L$2336,10,0)</f>
        <v>0</v>
      </c>
      <c r="M1586" s="27" t="str">
        <f>VLOOKUP(A1586,'Medical Examinations'!$A$1:$L$2336,12,0)</f>
        <v>No</v>
      </c>
      <c r="N1586" s="27" t="str">
        <f>VLOOKUP(A1586,'Medical Examinations'!$A$1:$L$2336,8,0)</f>
        <v>No</v>
      </c>
      <c r="O1586" s="29">
        <f>VLOOKUP(A1586,'Hospitalisation Details'!$A$1:$T$2344,12,0)</f>
        <v>6313.76</v>
      </c>
      <c r="P1586" s="29" t="str">
        <f>VLOOKUP(A1586,'Hospitalisation Details'!$A$1:$T$2344,15,0)</f>
        <v>tier - 2</v>
      </c>
      <c r="Q1586" s="29" t="str">
        <f>VLOOKUP(A1586,'Hospitalisation Details'!$A$1:$T$2344,18,0)</f>
        <v>tier - 1</v>
      </c>
      <c r="R1586" s="29" t="str">
        <f>VLOOKUP(A1586,'Hospitalisation Details'!$A$1:$T$2344,20,0)</f>
        <v>R1013</v>
      </c>
    </row>
    <row r="1587" spans="1:18">
      <c r="A1587" t="s">
        <v>782</v>
      </c>
      <c r="B1587" s="22" t="str">
        <f>VLOOKUP(A1587,'Customer Names'!A1587:$E$2335,4,0)</f>
        <v>Briseno</v>
      </c>
      <c r="C1587" s="25">
        <f>VLOOKUP(A1587,'Hospitalisation Details'!$A$1:$T$2344,9,0)</f>
        <v>31370</v>
      </c>
      <c r="D1587" s="26">
        <f>VLOOKUP(A1587,'Hospitalisation Details'!$A$1:$T$2344,10,0)</f>
        <v>37</v>
      </c>
      <c r="E1587" s="26">
        <f>VLOOKUP(A1587,'Hospitalisation Details'!$A$1:$T$2344,11,0)</f>
        <v>2</v>
      </c>
      <c r="F1587" s="28">
        <f>VLOOKUP(A1587,'Medical Examinations'!$A$1:$L$2336,2,0)</f>
        <v>29.5</v>
      </c>
      <c r="G1587" s="28">
        <f>VLOOKUP(A1587,'Medical Examinations'!$A$1:$L$2336,4,0)</f>
        <v>5.54</v>
      </c>
      <c r="H1587" s="30" t="str">
        <f>VLOOKUP(A1587,'Medical Examinations'!$A$1:$L$2336,3,0)</f>
        <v>Overweight</v>
      </c>
      <c r="I1587" s="30" t="str">
        <f>VLOOKUP(A1587,'Medical Examinations'!$A$1:$L$2336,5,0)</f>
        <v>Normal</v>
      </c>
      <c r="J1587" s="27" t="str">
        <f>VLOOKUP(A1587,'Medical Examinations'!$A$1:$L$2336,6,0)</f>
        <v>yes</v>
      </c>
      <c r="K1587" s="27" t="str">
        <f>VLOOKUP(A1587,'Medical Examinations'!$A$1:$L$2336,7,0)</f>
        <v>No</v>
      </c>
      <c r="L1587" s="27">
        <f>VLOOKUP(A1587,'Medical Examinations'!$A$1:$L$2336,10,0)</f>
        <v>0</v>
      </c>
      <c r="M1587" s="27" t="str">
        <f>VLOOKUP(A1587,'Medical Examinations'!$A$1:$L$2336,12,0)</f>
        <v>No</v>
      </c>
      <c r="N1587" s="27" t="str">
        <f>VLOOKUP(A1587,'Medical Examinations'!$A$1:$L$2336,8,0)</f>
        <v>No</v>
      </c>
      <c r="O1587" s="29">
        <f>VLOOKUP(A1587,'Hospitalisation Details'!$A$1:$T$2344,12,0)</f>
        <v>6311.95</v>
      </c>
      <c r="P1587" s="29" t="str">
        <f>VLOOKUP(A1587,'Hospitalisation Details'!$A$1:$T$2344,15,0)</f>
        <v>tier - 2</v>
      </c>
      <c r="Q1587" s="29" t="str">
        <f>VLOOKUP(A1587,'Hospitalisation Details'!$A$1:$T$2344,18,0)</f>
        <v>tier - 1</v>
      </c>
      <c r="R1587" s="29" t="str">
        <f>VLOOKUP(A1587,'Hospitalisation Details'!$A$1:$T$2344,20,0)</f>
        <v>R1011</v>
      </c>
    </row>
    <row r="1588" spans="1:18">
      <c r="A1588" t="s">
        <v>781</v>
      </c>
      <c r="B1588" s="22" t="str">
        <f>VLOOKUP(A1588,'Customer Names'!A1588:$E$2335,4,0)</f>
        <v>Besse</v>
      </c>
      <c r="C1588" s="25">
        <f>VLOOKUP(A1588,'Hospitalisation Details'!$A$1:$T$2344,9,0)</f>
        <v>38195</v>
      </c>
      <c r="D1588" s="26">
        <f>VLOOKUP(A1588,'Hospitalisation Details'!$A$1:$T$2344,10,0)</f>
        <v>18</v>
      </c>
      <c r="E1588" s="26">
        <f>VLOOKUP(A1588,'Hospitalisation Details'!$A$1:$T$2344,11,0)</f>
        <v>0</v>
      </c>
      <c r="F1588" s="28">
        <f>VLOOKUP(A1588,'Medical Examinations'!$A$1:$L$2336,2,0)</f>
        <v>43.39</v>
      </c>
      <c r="G1588" s="28">
        <f>VLOOKUP(A1588,'Medical Examinations'!$A$1:$L$2336,4,0)</f>
        <v>5.85</v>
      </c>
      <c r="H1588" s="30" t="str">
        <f>VLOOKUP(A1588,'Medical Examinations'!$A$1:$L$2336,3,0)</f>
        <v>Obesity</v>
      </c>
      <c r="I1588" s="30" t="str">
        <f>VLOOKUP(A1588,'Medical Examinations'!$A$1:$L$2336,5,0)</f>
        <v>Pre-diabetes</v>
      </c>
      <c r="J1588" s="27" t="str">
        <f>VLOOKUP(A1588,'Medical Examinations'!$A$1:$L$2336,6,0)</f>
        <v>No</v>
      </c>
      <c r="K1588" s="27" t="str">
        <f>VLOOKUP(A1588,'Medical Examinations'!$A$1:$L$2336,7,0)</f>
        <v>yes</v>
      </c>
      <c r="L1588" s="27">
        <f>VLOOKUP(A1588,'Medical Examinations'!$A$1:$L$2336,10,0)</f>
        <v>1</v>
      </c>
      <c r="M1588" s="27" t="str">
        <f>VLOOKUP(A1588,'Medical Examinations'!$A$1:$L$2336,12,0)</f>
        <v>No</v>
      </c>
      <c r="N1588" s="27" t="str">
        <f>VLOOKUP(A1588,'Medical Examinations'!$A$1:$L$2336,8,0)</f>
        <v>No</v>
      </c>
      <c r="O1588" s="29">
        <f>VLOOKUP(A1588,'Hospitalisation Details'!$A$1:$T$2344,12,0)</f>
        <v>6311.11</v>
      </c>
      <c r="P1588" s="29" t="str">
        <f>VLOOKUP(A1588,'Hospitalisation Details'!$A$1:$T$2344,15,0)</f>
        <v>tier - 2</v>
      </c>
      <c r="Q1588" s="29" t="str">
        <f>VLOOKUP(A1588,'Hospitalisation Details'!$A$1:$T$2344,18,0)</f>
        <v>tier - 2</v>
      </c>
      <c r="R1588" s="29" t="str">
        <f>VLOOKUP(A1588,'Hospitalisation Details'!$A$1:$T$2344,20,0)</f>
        <v>R1011</v>
      </c>
    </row>
    <row r="1589" spans="1:18">
      <c r="A1589" t="s">
        <v>780</v>
      </c>
      <c r="B1589" s="22" t="str">
        <f>VLOOKUP(A1589,'Customer Names'!A1589:$E$2335,4,0)</f>
        <v>Shillings</v>
      </c>
      <c r="C1589" s="25">
        <f>VLOOKUP(A1589,'Hospitalisation Details'!$A$1:$T$2344,9,0)</f>
        <v>25450</v>
      </c>
      <c r="D1589" s="26">
        <f>VLOOKUP(A1589,'Hospitalisation Details'!$A$1:$T$2344,10,0)</f>
        <v>53</v>
      </c>
      <c r="E1589" s="26">
        <f>VLOOKUP(A1589,'Hospitalisation Details'!$A$1:$T$2344,11,0)</f>
        <v>0</v>
      </c>
      <c r="F1589" s="28">
        <f>VLOOKUP(A1589,'Medical Examinations'!$A$1:$L$2336,2,0)</f>
        <v>15.08</v>
      </c>
      <c r="G1589" s="28">
        <f>VLOOKUP(A1589,'Medical Examinations'!$A$1:$L$2336,4,0)</f>
        <v>4.8499999999999996</v>
      </c>
      <c r="H1589" s="30" t="str">
        <f>VLOOKUP(A1589,'Medical Examinations'!$A$1:$L$2336,3,0)</f>
        <v>Underweight</v>
      </c>
      <c r="I1589" s="30" t="str">
        <f>VLOOKUP(A1589,'Medical Examinations'!$A$1:$L$2336,5,0)</f>
        <v>Normal</v>
      </c>
      <c r="J1589" s="27" t="str">
        <f>VLOOKUP(A1589,'Medical Examinations'!$A$1:$L$2336,6,0)</f>
        <v>yes</v>
      </c>
      <c r="K1589" s="27" t="str">
        <f>VLOOKUP(A1589,'Medical Examinations'!$A$1:$L$2336,7,0)</f>
        <v>No</v>
      </c>
      <c r="L1589" s="27">
        <f>VLOOKUP(A1589,'Medical Examinations'!$A$1:$L$2336,10,0)</f>
        <v>1</v>
      </c>
      <c r="M1589" s="27" t="str">
        <f>VLOOKUP(A1589,'Medical Examinations'!$A$1:$L$2336,12,0)</f>
        <v>No</v>
      </c>
      <c r="N1589" s="27" t="str">
        <f>VLOOKUP(A1589,'Medical Examinations'!$A$1:$L$2336,8,0)</f>
        <v>Yes</v>
      </c>
      <c r="O1589" s="29">
        <f>VLOOKUP(A1589,'Hospitalisation Details'!$A$1:$T$2344,12,0)</f>
        <v>6305.61</v>
      </c>
      <c r="P1589" s="29" t="str">
        <f>VLOOKUP(A1589,'Hospitalisation Details'!$A$1:$T$2344,15,0)</f>
        <v>tier - 2</v>
      </c>
      <c r="Q1589" s="29" t="str">
        <f>VLOOKUP(A1589,'Hospitalisation Details'!$A$1:$T$2344,18,0)</f>
        <v>tier - 2</v>
      </c>
      <c r="R1589" s="29" t="str">
        <f>VLOOKUP(A1589,'Hospitalisation Details'!$A$1:$T$2344,20,0)</f>
        <v>R1012</v>
      </c>
    </row>
    <row r="1590" spans="1:18">
      <c r="A1590" t="s">
        <v>779</v>
      </c>
      <c r="B1590" s="22" t="str">
        <f>VLOOKUP(A1590,'Customer Names'!A1590:$E$2335,4,0)</f>
        <v>Tate</v>
      </c>
      <c r="C1590" s="25">
        <f>VLOOKUP(A1590,'Hospitalisation Details'!$A$1:$T$2344,9,0)</f>
        <v>27289</v>
      </c>
      <c r="D1590" s="26">
        <f>VLOOKUP(A1590,'Hospitalisation Details'!$A$1:$T$2344,10,0)</f>
        <v>48</v>
      </c>
      <c r="E1590" s="26">
        <f>VLOOKUP(A1590,'Hospitalisation Details'!$A$1:$T$2344,11,0)</f>
        <v>0</v>
      </c>
      <c r="F1590" s="28">
        <f>VLOOKUP(A1590,'Medical Examinations'!$A$1:$L$2336,2,0)</f>
        <v>20.48</v>
      </c>
      <c r="G1590" s="28">
        <f>VLOOKUP(A1590,'Medical Examinations'!$A$1:$L$2336,4,0)</f>
        <v>11.09</v>
      </c>
      <c r="H1590" s="30" t="str">
        <f>VLOOKUP(A1590,'Medical Examinations'!$A$1:$L$2336,3,0)</f>
        <v>Normal weight</v>
      </c>
      <c r="I1590" s="30" t="str">
        <f>VLOOKUP(A1590,'Medical Examinations'!$A$1:$L$2336,5,0)</f>
        <v>Diabetes</v>
      </c>
      <c r="J1590" s="27" t="str">
        <f>VLOOKUP(A1590,'Medical Examinations'!$A$1:$L$2336,6,0)</f>
        <v>No</v>
      </c>
      <c r="K1590" s="27" t="str">
        <f>VLOOKUP(A1590,'Medical Examinations'!$A$1:$L$2336,7,0)</f>
        <v>No</v>
      </c>
      <c r="L1590" s="27">
        <f>VLOOKUP(A1590,'Medical Examinations'!$A$1:$L$2336,10,0)</f>
        <v>0</v>
      </c>
      <c r="M1590" s="27" t="str">
        <f>VLOOKUP(A1590,'Medical Examinations'!$A$1:$L$2336,12,0)</f>
        <v>No</v>
      </c>
      <c r="N1590" s="27" t="str">
        <f>VLOOKUP(A1590,'Medical Examinations'!$A$1:$L$2336,8,0)</f>
        <v>No</v>
      </c>
      <c r="O1590" s="29">
        <f>VLOOKUP(A1590,'Hospitalisation Details'!$A$1:$T$2344,12,0)</f>
        <v>6302.23</v>
      </c>
      <c r="P1590" s="29" t="str">
        <f>VLOOKUP(A1590,'Hospitalisation Details'!$A$1:$T$2344,15,0)</f>
        <v>tier - 2</v>
      </c>
      <c r="Q1590" s="29" t="str">
        <f>VLOOKUP(A1590,'Hospitalisation Details'!$A$1:$T$2344,18,0)</f>
        <v>tier - 1</v>
      </c>
      <c r="R1590" s="29" t="str">
        <f>VLOOKUP(A1590,'Hospitalisation Details'!$A$1:$T$2344,20,0)</f>
        <v>R1013</v>
      </c>
    </row>
    <row r="1591" spans="1:18">
      <c r="A1591" t="s">
        <v>778</v>
      </c>
      <c r="B1591" s="22" t="str">
        <f>VLOOKUP(A1591,'Customer Names'!A1591:$E$2335,4,0)</f>
        <v>Arsenault</v>
      </c>
      <c r="C1591" s="25">
        <f>VLOOKUP(A1591,'Hospitalisation Details'!$A$1:$T$2344,9,0)</f>
        <v>35250</v>
      </c>
      <c r="D1591" s="26">
        <f>VLOOKUP(A1591,'Hospitalisation Details'!$A$1:$T$2344,10,0)</f>
        <v>26</v>
      </c>
      <c r="E1591" s="26">
        <f>VLOOKUP(A1591,'Hospitalisation Details'!$A$1:$T$2344,11,0)</f>
        <v>0</v>
      </c>
      <c r="F1591" s="28">
        <f>VLOOKUP(A1591,'Medical Examinations'!$A$1:$L$2336,2,0)</f>
        <v>34.450000000000003</v>
      </c>
      <c r="G1591" s="28">
        <f>VLOOKUP(A1591,'Medical Examinations'!$A$1:$L$2336,4,0)</f>
        <v>5.58</v>
      </c>
      <c r="H1591" s="30" t="str">
        <f>VLOOKUP(A1591,'Medical Examinations'!$A$1:$L$2336,3,0)</f>
        <v>Obesity</v>
      </c>
      <c r="I1591" s="30" t="str">
        <f>VLOOKUP(A1591,'Medical Examinations'!$A$1:$L$2336,5,0)</f>
        <v>Normal</v>
      </c>
      <c r="J1591" s="27" t="str">
        <f>VLOOKUP(A1591,'Medical Examinations'!$A$1:$L$2336,6,0)</f>
        <v>yes</v>
      </c>
      <c r="K1591" s="27" t="str">
        <f>VLOOKUP(A1591,'Medical Examinations'!$A$1:$L$2336,7,0)</f>
        <v>No</v>
      </c>
      <c r="L1591" s="27">
        <f>VLOOKUP(A1591,'Medical Examinations'!$A$1:$L$2336,10,0)</f>
        <v>0</v>
      </c>
      <c r="M1591" s="27" t="str">
        <f>VLOOKUP(A1591,'Medical Examinations'!$A$1:$L$2336,12,0)</f>
        <v>No</v>
      </c>
      <c r="N1591" s="27" t="str">
        <f>VLOOKUP(A1591,'Medical Examinations'!$A$1:$L$2336,8,0)</f>
        <v>No</v>
      </c>
      <c r="O1591" s="29">
        <f>VLOOKUP(A1591,'Hospitalisation Details'!$A$1:$T$2344,12,0)</f>
        <v>6293.63</v>
      </c>
      <c r="P1591" s="29" t="str">
        <f>VLOOKUP(A1591,'Hospitalisation Details'!$A$1:$T$2344,15,0)</f>
        <v>tier - 2</v>
      </c>
      <c r="Q1591" s="29" t="str">
        <f>VLOOKUP(A1591,'Hospitalisation Details'!$A$1:$T$2344,18,0)</f>
        <v>tier - 3</v>
      </c>
      <c r="R1591" s="29" t="str">
        <f>VLOOKUP(A1591,'Hospitalisation Details'!$A$1:$T$2344,20,0)</f>
        <v>R1021</v>
      </c>
    </row>
    <row r="1592" spans="1:18">
      <c r="A1592" t="s">
        <v>777</v>
      </c>
      <c r="B1592" s="22" t="str">
        <f>VLOOKUP(A1592,'Customer Names'!A1592:$E$2335,4,0)</f>
        <v>Hengoed</v>
      </c>
      <c r="C1592" s="25">
        <f>VLOOKUP(A1592,'Hospitalisation Details'!$A$1:$T$2344,9,0)</f>
        <v>29824</v>
      </c>
      <c r="D1592" s="26">
        <f>VLOOKUP(A1592,'Hospitalisation Details'!$A$1:$T$2344,10,0)</f>
        <v>41</v>
      </c>
      <c r="E1592" s="26">
        <f>VLOOKUP(A1592,'Hospitalisation Details'!$A$1:$T$2344,11,0)</f>
        <v>1</v>
      </c>
      <c r="F1592" s="28">
        <f>VLOOKUP(A1592,'Medical Examinations'!$A$1:$L$2336,2,0)</f>
        <v>34.21</v>
      </c>
      <c r="G1592" s="28">
        <f>VLOOKUP(A1592,'Medical Examinations'!$A$1:$L$2336,4,0)</f>
        <v>9.7200000000000006</v>
      </c>
      <c r="H1592" s="30" t="str">
        <f>VLOOKUP(A1592,'Medical Examinations'!$A$1:$L$2336,3,0)</f>
        <v>Obesity</v>
      </c>
      <c r="I1592" s="30" t="str">
        <f>VLOOKUP(A1592,'Medical Examinations'!$A$1:$L$2336,5,0)</f>
        <v>Diabetes</v>
      </c>
      <c r="J1592" s="27" t="str">
        <f>VLOOKUP(A1592,'Medical Examinations'!$A$1:$L$2336,6,0)</f>
        <v>yes</v>
      </c>
      <c r="K1592" s="27" t="str">
        <f>VLOOKUP(A1592,'Medical Examinations'!$A$1:$L$2336,7,0)</f>
        <v>No</v>
      </c>
      <c r="L1592" s="27">
        <f>VLOOKUP(A1592,'Medical Examinations'!$A$1:$L$2336,10,0)</f>
        <v>0</v>
      </c>
      <c r="M1592" s="27" t="str">
        <f>VLOOKUP(A1592,'Medical Examinations'!$A$1:$L$2336,12,0)</f>
        <v>No</v>
      </c>
      <c r="N1592" s="27" t="str">
        <f>VLOOKUP(A1592,'Medical Examinations'!$A$1:$L$2336,8,0)</f>
        <v>No</v>
      </c>
      <c r="O1592" s="29">
        <f>VLOOKUP(A1592,'Hospitalisation Details'!$A$1:$T$2344,12,0)</f>
        <v>6289.75</v>
      </c>
      <c r="P1592" s="29" t="str">
        <f>VLOOKUP(A1592,'Hospitalisation Details'!$A$1:$T$2344,15,0)</f>
        <v>tier - 2</v>
      </c>
      <c r="Q1592" s="29" t="str">
        <f>VLOOKUP(A1592,'Hospitalisation Details'!$A$1:$T$2344,18,0)</f>
        <v>tier - 3</v>
      </c>
      <c r="R1592" s="29" t="str">
        <f>VLOOKUP(A1592,'Hospitalisation Details'!$A$1:$T$2344,20,0)</f>
        <v>R1013</v>
      </c>
    </row>
    <row r="1593" spans="1:18">
      <c r="A1593" t="s">
        <v>776</v>
      </c>
      <c r="B1593" s="22" t="str">
        <f>VLOOKUP(A1593,'Customer Names'!A1593:$E$2335,4,0)</f>
        <v>Aller</v>
      </c>
      <c r="C1593" s="25">
        <f>VLOOKUP(A1593,'Hospitalisation Details'!$A$1:$T$2344,9,0)</f>
        <v>29914</v>
      </c>
      <c r="D1593" s="26">
        <f>VLOOKUP(A1593,'Hospitalisation Details'!$A$1:$T$2344,10,0)</f>
        <v>41</v>
      </c>
      <c r="E1593" s="26">
        <f>VLOOKUP(A1593,'Hospitalisation Details'!$A$1:$T$2344,11,0)</f>
        <v>1</v>
      </c>
      <c r="F1593" s="28">
        <f>VLOOKUP(A1593,'Medical Examinations'!$A$1:$L$2336,2,0)</f>
        <v>28.8</v>
      </c>
      <c r="G1593" s="28">
        <f>VLOOKUP(A1593,'Medical Examinations'!$A$1:$L$2336,4,0)</f>
        <v>11.41</v>
      </c>
      <c r="H1593" s="30" t="str">
        <f>VLOOKUP(A1593,'Medical Examinations'!$A$1:$L$2336,3,0)</f>
        <v>Overweight</v>
      </c>
      <c r="I1593" s="30" t="str">
        <f>VLOOKUP(A1593,'Medical Examinations'!$A$1:$L$2336,5,0)</f>
        <v>Diabetes</v>
      </c>
      <c r="J1593" s="27" t="str">
        <f>VLOOKUP(A1593,'Medical Examinations'!$A$1:$L$2336,6,0)</f>
        <v>yes</v>
      </c>
      <c r="K1593" s="27" t="str">
        <f>VLOOKUP(A1593,'Medical Examinations'!$A$1:$L$2336,7,0)</f>
        <v>No</v>
      </c>
      <c r="L1593" s="27">
        <f>VLOOKUP(A1593,'Medical Examinations'!$A$1:$L$2336,10,0)</f>
        <v>0</v>
      </c>
      <c r="M1593" s="27" t="str">
        <f>VLOOKUP(A1593,'Medical Examinations'!$A$1:$L$2336,12,0)</f>
        <v>No</v>
      </c>
      <c r="N1593" s="27" t="str">
        <f>VLOOKUP(A1593,'Medical Examinations'!$A$1:$L$2336,8,0)</f>
        <v>No</v>
      </c>
      <c r="O1593" s="29">
        <f>VLOOKUP(A1593,'Hospitalisation Details'!$A$1:$T$2344,12,0)</f>
        <v>6282.24</v>
      </c>
      <c r="P1593" s="29" t="str">
        <f>VLOOKUP(A1593,'Hospitalisation Details'!$A$1:$T$2344,15,0)</f>
        <v>tier - 2</v>
      </c>
      <c r="Q1593" s="29" t="str">
        <f>VLOOKUP(A1593,'Hospitalisation Details'!$A$1:$T$2344,18,0)</f>
        <v>tier - 1</v>
      </c>
      <c r="R1593" s="29" t="str">
        <f>VLOOKUP(A1593,'Hospitalisation Details'!$A$1:$T$2344,20,0)</f>
        <v>R1011</v>
      </c>
    </row>
    <row r="1594" spans="1:18">
      <c r="A1594" t="s">
        <v>775</v>
      </c>
      <c r="B1594" s="22" t="str">
        <f>VLOOKUP(A1594,'Customer Names'!A1594:$E$2335,4,0)</f>
        <v>Pisano</v>
      </c>
      <c r="C1594" s="25">
        <f>VLOOKUP(A1594,'Hospitalisation Details'!$A$1:$T$2344,9,0)</f>
        <v>34258</v>
      </c>
      <c r="D1594" s="26">
        <f>VLOOKUP(A1594,'Hospitalisation Details'!$A$1:$T$2344,10,0)</f>
        <v>29</v>
      </c>
      <c r="E1594" s="26">
        <f>VLOOKUP(A1594,'Hospitalisation Details'!$A$1:$T$2344,11,0)</f>
        <v>0</v>
      </c>
      <c r="F1594" s="28">
        <f>VLOOKUP(A1594,'Medical Examinations'!$A$1:$L$2336,2,0)</f>
        <v>31.74</v>
      </c>
      <c r="G1594" s="28">
        <f>VLOOKUP(A1594,'Medical Examinations'!$A$1:$L$2336,4,0)</f>
        <v>4.46</v>
      </c>
      <c r="H1594" s="30" t="str">
        <f>VLOOKUP(A1594,'Medical Examinations'!$A$1:$L$2336,3,0)</f>
        <v>Obesity</v>
      </c>
      <c r="I1594" s="30" t="str">
        <f>VLOOKUP(A1594,'Medical Examinations'!$A$1:$L$2336,5,0)</f>
        <v>Normal</v>
      </c>
      <c r="J1594" s="27" t="str">
        <f>VLOOKUP(A1594,'Medical Examinations'!$A$1:$L$2336,6,0)</f>
        <v>No</v>
      </c>
      <c r="K1594" s="27" t="str">
        <f>VLOOKUP(A1594,'Medical Examinations'!$A$1:$L$2336,7,0)</f>
        <v>No</v>
      </c>
      <c r="L1594" s="27">
        <f>VLOOKUP(A1594,'Medical Examinations'!$A$1:$L$2336,10,0)</f>
        <v>1</v>
      </c>
      <c r="M1594" s="27" t="str">
        <f>VLOOKUP(A1594,'Medical Examinations'!$A$1:$L$2336,12,0)</f>
        <v>No</v>
      </c>
      <c r="N1594" s="27" t="str">
        <f>VLOOKUP(A1594,'Medical Examinations'!$A$1:$L$2336,8,0)</f>
        <v>Yes</v>
      </c>
      <c r="O1594" s="29">
        <f>VLOOKUP(A1594,'Hospitalisation Details'!$A$1:$T$2344,12,0)</f>
        <v>6276.3</v>
      </c>
      <c r="P1594" s="29" t="str">
        <f>VLOOKUP(A1594,'Hospitalisation Details'!$A$1:$T$2344,15,0)</f>
        <v>tier - 2</v>
      </c>
      <c r="Q1594" s="29" t="str">
        <f>VLOOKUP(A1594,'Hospitalisation Details'!$A$1:$T$2344,18,0)</f>
        <v>tier - 1</v>
      </c>
      <c r="R1594" s="29" t="str">
        <f>VLOOKUP(A1594,'Hospitalisation Details'!$A$1:$T$2344,20,0)</f>
        <v>R1025</v>
      </c>
    </row>
    <row r="1595" spans="1:18">
      <c r="A1595" t="s">
        <v>774</v>
      </c>
      <c r="B1595" s="22" t="str">
        <f>VLOOKUP(A1595,'Customer Names'!A1595:$E$2335,4,0)</f>
        <v>Sanca</v>
      </c>
      <c r="C1595" s="25">
        <f>VLOOKUP(A1595,'Hospitalisation Details'!$A$1:$T$2344,9,0)</f>
        <v>29767</v>
      </c>
      <c r="D1595" s="26">
        <f>VLOOKUP(A1595,'Hospitalisation Details'!$A$1:$T$2344,10,0)</f>
        <v>41</v>
      </c>
      <c r="E1595" s="26">
        <f>VLOOKUP(A1595,'Hospitalisation Details'!$A$1:$T$2344,11,0)</f>
        <v>1</v>
      </c>
      <c r="F1595" s="28">
        <f>VLOOKUP(A1595,'Medical Examinations'!$A$1:$L$2336,2,0)</f>
        <v>21.78</v>
      </c>
      <c r="G1595" s="28">
        <f>VLOOKUP(A1595,'Medical Examinations'!$A$1:$L$2336,4,0)</f>
        <v>9.31</v>
      </c>
      <c r="H1595" s="30" t="str">
        <f>VLOOKUP(A1595,'Medical Examinations'!$A$1:$L$2336,3,0)</f>
        <v>Normal weight</v>
      </c>
      <c r="I1595" s="30" t="str">
        <f>VLOOKUP(A1595,'Medical Examinations'!$A$1:$L$2336,5,0)</f>
        <v>Diabetes</v>
      </c>
      <c r="J1595" s="27" t="str">
        <f>VLOOKUP(A1595,'Medical Examinations'!$A$1:$L$2336,6,0)</f>
        <v>yes</v>
      </c>
      <c r="K1595" s="27" t="str">
        <f>VLOOKUP(A1595,'Medical Examinations'!$A$1:$L$2336,7,0)</f>
        <v>No</v>
      </c>
      <c r="L1595" s="27">
        <f>VLOOKUP(A1595,'Medical Examinations'!$A$1:$L$2336,10,0)</f>
        <v>0</v>
      </c>
      <c r="M1595" s="27" t="str">
        <f>VLOOKUP(A1595,'Medical Examinations'!$A$1:$L$2336,12,0)</f>
        <v>No</v>
      </c>
      <c r="N1595" s="27" t="str">
        <f>VLOOKUP(A1595,'Medical Examinations'!$A$1:$L$2336,8,0)</f>
        <v>No</v>
      </c>
      <c r="O1595" s="29">
        <f>VLOOKUP(A1595,'Hospitalisation Details'!$A$1:$T$2344,12,0)</f>
        <v>6272.48</v>
      </c>
      <c r="P1595" s="29" t="str">
        <f>VLOOKUP(A1595,'Hospitalisation Details'!$A$1:$T$2344,15,0)</f>
        <v>tier - 1</v>
      </c>
      <c r="Q1595" s="29" t="str">
        <f>VLOOKUP(A1595,'Hospitalisation Details'!$A$1:$T$2344,18,0)</f>
        <v>tier - 3</v>
      </c>
      <c r="R1595" s="29" t="str">
        <f>VLOOKUP(A1595,'Hospitalisation Details'!$A$1:$T$2344,20,0)</f>
        <v>R1013</v>
      </c>
    </row>
    <row r="1596" spans="1:18">
      <c r="A1596" t="s">
        <v>773</v>
      </c>
      <c r="B1596" s="22" t="str">
        <f>VLOOKUP(A1596,'Customer Names'!A1596:$E$2335,4,0)</f>
        <v>Bond</v>
      </c>
      <c r="C1596" s="25">
        <f>VLOOKUP(A1596,'Hospitalisation Details'!$A$1:$T$2344,9,0)</f>
        <v>30950</v>
      </c>
      <c r="D1596" s="26">
        <f>VLOOKUP(A1596,'Hospitalisation Details'!$A$1:$T$2344,10,0)</f>
        <v>38</v>
      </c>
      <c r="E1596" s="26">
        <f>VLOOKUP(A1596,'Hospitalisation Details'!$A$1:$T$2344,11,0)</f>
        <v>3</v>
      </c>
      <c r="F1596" s="28">
        <f>VLOOKUP(A1596,'Medical Examinations'!$A$1:$L$2336,2,0)</f>
        <v>23.75</v>
      </c>
      <c r="G1596" s="28">
        <f>VLOOKUP(A1596,'Medical Examinations'!$A$1:$L$2336,4,0)</f>
        <v>5.03</v>
      </c>
      <c r="H1596" s="30" t="str">
        <f>VLOOKUP(A1596,'Medical Examinations'!$A$1:$L$2336,3,0)</f>
        <v>Normal weight</v>
      </c>
      <c r="I1596" s="30" t="str">
        <f>VLOOKUP(A1596,'Medical Examinations'!$A$1:$L$2336,5,0)</f>
        <v>Normal</v>
      </c>
      <c r="J1596" s="27" t="str">
        <f>VLOOKUP(A1596,'Medical Examinations'!$A$1:$L$2336,6,0)</f>
        <v>No</v>
      </c>
      <c r="K1596" s="27" t="str">
        <f>VLOOKUP(A1596,'Medical Examinations'!$A$1:$L$2336,7,0)</f>
        <v>No</v>
      </c>
      <c r="L1596" s="27">
        <f>VLOOKUP(A1596,'Medical Examinations'!$A$1:$L$2336,10,0)</f>
        <v>1</v>
      </c>
      <c r="M1596" s="27" t="str">
        <f>VLOOKUP(A1596,'Medical Examinations'!$A$1:$L$2336,12,0)</f>
        <v>No</v>
      </c>
      <c r="N1596" s="27" t="str">
        <f>VLOOKUP(A1596,'Medical Examinations'!$A$1:$L$2336,8,0)</f>
        <v>No</v>
      </c>
      <c r="O1596" s="29">
        <f>VLOOKUP(A1596,'Hospitalisation Details'!$A$1:$T$2344,12,0)</f>
        <v>6269.33</v>
      </c>
      <c r="P1596" s="29" t="str">
        <f>VLOOKUP(A1596,'Hospitalisation Details'!$A$1:$T$2344,15,0)</f>
        <v>tier - 2</v>
      </c>
      <c r="Q1596" s="29" t="str">
        <f>VLOOKUP(A1596,'Hospitalisation Details'!$A$1:$T$2344,18,0)</f>
        <v>tier - 1</v>
      </c>
      <c r="R1596" s="29" t="str">
        <f>VLOOKUP(A1596,'Hospitalisation Details'!$A$1:$T$2344,20,0)</f>
        <v>R1013</v>
      </c>
    </row>
    <row r="1597" spans="1:18">
      <c r="A1597" t="s">
        <v>772</v>
      </c>
      <c r="B1597" s="22" t="str">
        <f>VLOOKUP(A1597,'Customer Names'!A1597:$E$2335,4,0)</f>
        <v>Carron</v>
      </c>
      <c r="C1597" s="25">
        <f>VLOOKUP(A1597,'Hospitalisation Details'!$A$1:$T$2344,9,0)</f>
        <v>34989</v>
      </c>
      <c r="D1597" s="26">
        <f>VLOOKUP(A1597,'Hospitalisation Details'!$A$1:$T$2344,10,0)</f>
        <v>27</v>
      </c>
      <c r="E1597" s="26">
        <f>VLOOKUP(A1597,'Hospitalisation Details'!$A$1:$T$2344,11,0)</f>
        <v>0</v>
      </c>
      <c r="F1597" s="28">
        <f>VLOOKUP(A1597,'Medical Examinations'!$A$1:$L$2336,2,0)</f>
        <v>33.21</v>
      </c>
      <c r="G1597" s="28">
        <f>VLOOKUP(A1597,'Medical Examinations'!$A$1:$L$2336,4,0)</f>
        <v>5.07</v>
      </c>
      <c r="H1597" s="30" t="str">
        <f>VLOOKUP(A1597,'Medical Examinations'!$A$1:$L$2336,3,0)</f>
        <v>Obesity</v>
      </c>
      <c r="I1597" s="30" t="str">
        <f>VLOOKUP(A1597,'Medical Examinations'!$A$1:$L$2336,5,0)</f>
        <v>Normal</v>
      </c>
      <c r="J1597" s="27" t="str">
        <f>VLOOKUP(A1597,'Medical Examinations'!$A$1:$L$2336,6,0)</f>
        <v>yes</v>
      </c>
      <c r="K1597" s="27" t="str">
        <f>VLOOKUP(A1597,'Medical Examinations'!$A$1:$L$2336,7,0)</f>
        <v>No</v>
      </c>
      <c r="L1597" s="27">
        <f>VLOOKUP(A1597,'Medical Examinations'!$A$1:$L$2336,10,0)</f>
        <v>1</v>
      </c>
      <c r="M1597" s="27" t="str">
        <f>VLOOKUP(A1597,'Medical Examinations'!$A$1:$L$2336,12,0)</f>
        <v>No</v>
      </c>
      <c r="N1597" s="27" t="str">
        <f>VLOOKUP(A1597,'Medical Examinations'!$A$1:$L$2336,8,0)</f>
        <v>No</v>
      </c>
      <c r="O1597" s="29">
        <f>VLOOKUP(A1597,'Hospitalisation Details'!$A$1:$T$2344,12,0)</f>
        <v>6261.2</v>
      </c>
      <c r="P1597" s="29" t="str">
        <f>VLOOKUP(A1597,'Hospitalisation Details'!$A$1:$T$2344,15,0)</f>
        <v>tier - 2</v>
      </c>
      <c r="Q1597" s="29" t="str">
        <f>VLOOKUP(A1597,'Hospitalisation Details'!$A$1:$T$2344,18,0)</f>
        <v>tier - 1</v>
      </c>
      <c r="R1597" s="29" t="str">
        <f>VLOOKUP(A1597,'Hospitalisation Details'!$A$1:$T$2344,20,0)</f>
        <v>R1026</v>
      </c>
    </row>
    <row r="1598" spans="1:18">
      <c r="A1598" t="s">
        <v>771</v>
      </c>
      <c r="B1598" s="22" t="str">
        <f>VLOOKUP(A1598,'Customer Names'!A1598:$E$2335,4,0)</f>
        <v>Ellwanger</v>
      </c>
      <c r="C1598" s="25">
        <f>VLOOKUP(A1598,'Hospitalisation Details'!$A$1:$T$2344,9,0)</f>
        <v>25852</v>
      </c>
      <c r="D1598" s="26">
        <f>VLOOKUP(A1598,'Hospitalisation Details'!$A$1:$T$2344,10,0)</f>
        <v>52</v>
      </c>
      <c r="E1598" s="26">
        <f>VLOOKUP(A1598,'Hospitalisation Details'!$A$1:$T$2344,11,0)</f>
        <v>0</v>
      </c>
      <c r="F1598" s="28">
        <f>VLOOKUP(A1598,'Medical Examinations'!$A$1:$L$2336,2,0)</f>
        <v>17.7</v>
      </c>
      <c r="G1598" s="28">
        <f>VLOOKUP(A1598,'Medical Examinations'!$A$1:$L$2336,4,0)</f>
        <v>10.42</v>
      </c>
      <c r="H1598" s="30" t="str">
        <f>VLOOKUP(A1598,'Medical Examinations'!$A$1:$L$2336,3,0)</f>
        <v>Underweight</v>
      </c>
      <c r="I1598" s="30" t="str">
        <f>VLOOKUP(A1598,'Medical Examinations'!$A$1:$L$2336,5,0)</f>
        <v>Diabetes</v>
      </c>
      <c r="J1598" s="27" t="str">
        <f>VLOOKUP(A1598,'Medical Examinations'!$A$1:$L$2336,6,0)</f>
        <v>yes</v>
      </c>
      <c r="K1598" s="27" t="str">
        <f>VLOOKUP(A1598,'Medical Examinations'!$A$1:$L$2336,7,0)</f>
        <v>No</v>
      </c>
      <c r="L1598" s="27">
        <f>VLOOKUP(A1598,'Medical Examinations'!$A$1:$L$2336,10,0)</f>
        <v>2</v>
      </c>
      <c r="M1598" s="27" t="str">
        <f>VLOOKUP(A1598,'Medical Examinations'!$A$1:$L$2336,12,0)</f>
        <v>No</v>
      </c>
      <c r="N1598" s="27" t="str">
        <f>VLOOKUP(A1598,'Medical Examinations'!$A$1:$L$2336,8,0)</f>
        <v>No</v>
      </c>
      <c r="O1598" s="29">
        <f>VLOOKUP(A1598,'Hospitalisation Details'!$A$1:$T$2344,12,0)</f>
        <v>6255.38</v>
      </c>
      <c r="P1598" s="29" t="str">
        <f>VLOOKUP(A1598,'Hospitalisation Details'!$A$1:$T$2344,15,0)</f>
        <v>tier - 2</v>
      </c>
      <c r="Q1598" s="29" t="str">
        <f>VLOOKUP(A1598,'Hospitalisation Details'!$A$1:$T$2344,18,0)</f>
        <v>tier - 2</v>
      </c>
      <c r="R1598" s="29" t="str">
        <f>VLOOKUP(A1598,'Hospitalisation Details'!$A$1:$T$2344,20,0)</f>
        <v>R1013</v>
      </c>
    </row>
    <row r="1599" spans="1:18">
      <c r="A1599" t="s">
        <v>770</v>
      </c>
      <c r="B1599" s="22" t="str">
        <f>VLOOKUP(A1599,'Customer Names'!A1599:$E$2335,4,0)</f>
        <v>Hanson</v>
      </c>
      <c r="C1599" s="25">
        <f>VLOOKUP(A1599,'Hospitalisation Details'!$A$1:$T$2344,9,0)</f>
        <v>26550</v>
      </c>
      <c r="D1599" s="26">
        <f>VLOOKUP(A1599,'Hospitalisation Details'!$A$1:$T$2344,10,0)</f>
        <v>50</v>
      </c>
      <c r="E1599" s="26">
        <f>VLOOKUP(A1599,'Hospitalisation Details'!$A$1:$T$2344,11,0)</f>
        <v>0</v>
      </c>
      <c r="F1599" s="28">
        <f>VLOOKUP(A1599,'Medical Examinations'!$A$1:$L$2336,2,0)</f>
        <v>17.2</v>
      </c>
      <c r="G1599" s="28">
        <f>VLOOKUP(A1599,'Medical Examinations'!$A$1:$L$2336,4,0)</f>
        <v>6.45</v>
      </c>
      <c r="H1599" s="30" t="str">
        <f>VLOOKUP(A1599,'Medical Examinations'!$A$1:$L$2336,3,0)</f>
        <v>Underweight</v>
      </c>
      <c r="I1599" s="30" t="str">
        <f>VLOOKUP(A1599,'Medical Examinations'!$A$1:$L$2336,5,0)</f>
        <v>Pre-diabetes</v>
      </c>
      <c r="J1599" s="27" t="str">
        <f>VLOOKUP(A1599,'Medical Examinations'!$A$1:$L$2336,6,0)</f>
        <v>No</v>
      </c>
      <c r="K1599" s="27" t="str">
        <f>VLOOKUP(A1599,'Medical Examinations'!$A$1:$L$2336,7,0)</f>
        <v>No</v>
      </c>
      <c r="L1599" s="27">
        <f>VLOOKUP(A1599,'Medical Examinations'!$A$1:$L$2336,10,0)</f>
        <v>2</v>
      </c>
      <c r="M1599" s="27" t="str">
        <f>VLOOKUP(A1599,'Medical Examinations'!$A$1:$L$2336,12,0)</f>
        <v>No</v>
      </c>
      <c r="N1599" s="27" t="str">
        <f>VLOOKUP(A1599,'Medical Examinations'!$A$1:$L$2336,8,0)</f>
        <v>No</v>
      </c>
      <c r="O1599" s="29">
        <f>VLOOKUP(A1599,'Hospitalisation Details'!$A$1:$T$2344,12,0)</f>
        <v>6254.13</v>
      </c>
      <c r="P1599" s="29" t="str">
        <f>VLOOKUP(A1599,'Hospitalisation Details'!$A$1:$T$2344,15,0)</f>
        <v>tier - 2</v>
      </c>
      <c r="Q1599" s="29" t="str">
        <f>VLOOKUP(A1599,'Hospitalisation Details'!$A$1:$T$2344,18,0)</f>
        <v>tier - 2</v>
      </c>
      <c r="R1599" s="29" t="str">
        <f>VLOOKUP(A1599,'Hospitalisation Details'!$A$1:$T$2344,20,0)</f>
        <v>R1012</v>
      </c>
    </row>
    <row r="1600" spans="1:18">
      <c r="A1600" t="s">
        <v>769</v>
      </c>
      <c r="B1600" s="22" t="str">
        <f>VLOOKUP(A1600,'Customer Names'!A1600:$E$2335,4,0)</f>
        <v>Tucker</v>
      </c>
      <c r="C1600" s="25">
        <f>VLOOKUP(A1600,'Hospitalisation Details'!$A$1:$T$2344,9,0)</f>
        <v>26614</v>
      </c>
      <c r="D1600" s="26">
        <f>VLOOKUP(A1600,'Hospitalisation Details'!$A$1:$T$2344,10,0)</f>
        <v>50</v>
      </c>
      <c r="E1600" s="26">
        <f>VLOOKUP(A1600,'Hospitalisation Details'!$A$1:$T$2344,11,0)</f>
        <v>0</v>
      </c>
      <c r="F1600" s="28">
        <f>VLOOKUP(A1600,'Medical Examinations'!$A$1:$L$2336,2,0)</f>
        <v>19.21</v>
      </c>
      <c r="G1600" s="28">
        <f>VLOOKUP(A1600,'Medical Examinations'!$A$1:$L$2336,4,0)</f>
        <v>5.52</v>
      </c>
      <c r="H1600" s="30" t="str">
        <f>VLOOKUP(A1600,'Medical Examinations'!$A$1:$L$2336,3,0)</f>
        <v>Normal weight</v>
      </c>
      <c r="I1600" s="30" t="str">
        <f>VLOOKUP(A1600,'Medical Examinations'!$A$1:$L$2336,5,0)</f>
        <v>Normal</v>
      </c>
      <c r="J1600" s="27" t="str">
        <f>VLOOKUP(A1600,'Medical Examinations'!$A$1:$L$2336,6,0)</f>
        <v>No</v>
      </c>
      <c r="K1600" s="27" t="str">
        <f>VLOOKUP(A1600,'Medical Examinations'!$A$1:$L$2336,7,0)</f>
        <v>No</v>
      </c>
      <c r="L1600" s="27">
        <f>VLOOKUP(A1600,'Medical Examinations'!$A$1:$L$2336,10,0)</f>
        <v>2</v>
      </c>
      <c r="M1600" s="27" t="str">
        <f>VLOOKUP(A1600,'Medical Examinations'!$A$1:$L$2336,12,0)</f>
        <v>No</v>
      </c>
      <c r="N1600" s="27" t="str">
        <f>VLOOKUP(A1600,'Medical Examinations'!$A$1:$L$2336,8,0)</f>
        <v>No</v>
      </c>
      <c r="O1600" s="29">
        <f>VLOOKUP(A1600,'Hospitalisation Details'!$A$1:$T$2344,12,0)</f>
        <v>6253.85</v>
      </c>
      <c r="P1600" s="29" t="str">
        <f>VLOOKUP(A1600,'Hospitalisation Details'!$A$1:$T$2344,15,0)</f>
        <v>tier - 2</v>
      </c>
      <c r="Q1600" s="29" t="str">
        <f>VLOOKUP(A1600,'Hospitalisation Details'!$A$1:$T$2344,18,0)</f>
        <v>tier - 2</v>
      </c>
      <c r="R1600" s="29" t="str">
        <f>VLOOKUP(A1600,'Hospitalisation Details'!$A$1:$T$2344,20,0)</f>
        <v>R1013</v>
      </c>
    </row>
    <row r="1601" spans="1:18">
      <c r="A1601" t="s">
        <v>768</v>
      </c>
      <c r="B1601" s="22" t="str">
        <f>VLOOKUP(A1601,'Customer Names'!A1601:$E$2335,4,0)</f>
        <v>Counts</v>
      </c>
      <c r="C1601" s="25">
        <f>VLOOKUP(A1601,'Hospitalisation Details'!$A$1:$T$2344,9,0)</f>
        <v>29138</v>
      </c>
      <c r="D1601" s="26">
        <f>VLOOKUP(A1601,'Hospitalisation Details'!$A$1:$T$2344,10,0)</f>
        <v>43</v>
      </c>
      <c r="E1601" s="26">
        <f>VLOOKUP(A1601,'Hospitalisation Details'!$A$1:$T$2344,11,0)</f>
        <v>0</v>
      </c>
      <c r="F1601" s="28">
        <f>VLOOKUP(A1601,'Medical Examinations'!$A$1:$L$2336,2,0)</f>
        <v>23.2</v>
      </c>
      <c r="G1601" s="28">
        <f>VLOOKUP(A1601,'Medical Examinations'!$A$1:$L$2336,4,0)</f>
        <v>4.41</v>
      </c>
      <c r="H1601" s="30" t="str">
        <f>VLOOKUP(A1601,'Medical Examinations'!$A$1:$L$2336,3,0)</f>
        <v>Normal weight</v>
      </c>
      <c r="I1601" s="30" t="str">
        <f>VLOOKUP(A1601,'Medical Examinations'!$A$1:$L$2336,5,0)</f>
        <v>Normal</v>
      </c>
      <c r="J1601" s="27" t="str">
        <f>VLOOKUP(A1601,'Medical Examinations'!$A$1:$L$2336,6,0)</f>
        <v>No</v>
      </c>
      <c r="K1601" s="27" t="str">
        <f>VLOOKUP(A1601,'Medical Examinations'!$A$1:$L$2336,7,0)</f>
        <v>No</v>
      </c>
      <c r="L1601" s="27">
        <f>VLOOKUP(A1601,'Medical Examinations'!$A$1:$L$2336,10,0)</f>
        <v>1</v>
      </c>
      <c r="M1601" s="27" t="str">
        <f>VLOOKUP(A1601,'Medical Examinations'!$A$1:$L$2336,12,0)</f>
        <v>No</v>
      </c>
      <c r="N1601" s="27" t="str">
        <f>VLOOKUP(A1601,'Medical Examinations'!$A$1:$L$2336,8,0)</f>
        <v>Yes</v>
      </c>
      <c r="O1601" s="29">
        <f>VLOOKUP(A1601,'Hospitalisation Details'!$A$1:$T$2344,12,0)</f>
        <v>6250.44</v>
      </c>
      <c r="P1601" s="29" t="str">
        <f>VLOOKUP(A1601,'Hospitalisation Details'!$A$1:$T$2344,15,0)</f>
        <v>tier - 2</v>
      </c>
      <c r="Q1601" s="29" t="str">
        <f>VLOOKUP(A1601,'Hospitalisation Details'!$A$1:$T$2344,18,0)</f>
        <v>tier - 1</v>
      </c>
      <c r="R1601" s="29" t="str">
        <f>VLOOKUP(A1601,'Hospitalisation Details'!$A$1:$T$2344,20,0)</f>
        <v>R1011</v>
      </c>
    </row>
    <row r="1602" spans="1:18">
      <c r="A1602" t="s">
        <v>767</v>
      </c>
      <c r="B1602" s="22" t="str">
        <f>VLOOKUP(A1602,'Customer Names'!A1602:$E$2335,4,0)</f>
        <v>Carson</v>
      </c>
      <c r="C1602" s="25">
        <f>VLOOKUP(A1602,'Hospitalisation Details'!$A$1:$T$2344,9,0)</f>
        <v>30539</v>
      </c>
      <c r="D1602" s="26">
        <f>VLOOKUP(A1602,'Hospitalisation Details'!$A$1:$T$2344,10,0)</f>
        <v>39</v>
      </c>
      <c r="E1602" s="26">
        <f>VLOOKUP(A1602,'Hospitalisation Details'!$A$1:$T$2344,11,0)</f>
        <v>1</v>
      </c>
      <c r="F1602" s="28">
        <f>VLOOKUP(A1602,'Medical Examinations'!$A$1:$L$2336,2,0)</f>
        <v>32.5</v>
      </c>
      <c r="G1602" s="28">
        <f>VLOOKUP(A1602,'Medical Examinations'!$A$1:$L$2336,4,0)</f>
        <v>4.6900000000000004</v>
      </c>
      <c r="H1602" s="30" t="str">
        <f>VLOOKUP(A1602,'Medical Examinations'!$A$1:$L$2336,3,0)</f>
        <v>Obesity</v>
      </c>
      <c r="I1602" s="30" t="str">
        <f>VLOOKUP(A1602,'Medical Examinations'!$A$1:$L$2336,5,0)</f>
        <v>Normal</v>
      </c>
      <c r="J1602" s="27" t="str">
        <f>VLOOKUP(A1602,'Medical Examinations'!$A$1:$L$2336,6,0)</f>
        <v>yes</v>
      </c>
      <c r="K1602" s="27" t="str">
        <f>VLOOKUP(A1602,'Medical Examinations'!$A$1:$L$2336,7,0)</f>
        <v>No</v>
      </c>
      <c r="L1602" s="27">
        <f>VLOOKUP(A1602,'Medical Examinations'!$A$1:$L$2336,10,0)</f>
        <v>1</v>
      </c>
      <c r="M1602" s="27" t="str">
        <f>VLOOKUP(A1602,'Medical Examinations'!$A$1:$L$2336,12,0)</f>
        <v>No</v>
      </c>
      <c r="N1602" s="27" t="str">
        <f>VLOOKUP(A1602,'Medical Examinations'!$A$1:$L$2336,8,0)</f>
        <v>Yes</v>
      </c>
      <c r="O1602" s="29">
        <f>VLOOKUP(A1602,'Hospitalisation Details'!$A$1:$T$2344,12,0)</f>
        <v>6238.3</v>
      </c>
      <c r="P1602" s="29" t="str">
        <f>VLOOKUP(A1602,'Hospitalisation Details'!$A$1:$T$2344,15,0)</f>
        <v>tier - 2</v>
      </c>
      <c r="Q1602" s="29" t="str">
        <f>VLOOKUP(A1602,'Hospitalisation Details'!$A$1:$T$2344,18,0)</f>
        <v>tier - 1</v>
      </c>
      <c r="R1602" s="29" t="str">
        <f>VLOOKUP(A1602,'Hospitalisation Details'!$A$1:$T$2344,20,0)</f>
        <v>R1011</v>
      </c>
    </row>
    <row r="1603" spans="1:18">
      <c r="A1603" t="s">
        <v>766</v>
      </c>
      <c r="B1603" s="22" t="str">
        <f>VLOOKUP(A1603,'Customer Names'!A1603:$E$2335,4,0)</f>
        <v>Haines</v>
      </c>
      <c r="C1603" s="25">
        <f>VLOOKUP(A1603,'Hospitalisation Details'!$A$1:$T$2344,9,0)</f>
        <v>28752</v>
      </c>
      <c r="D1603" s="26">
        <f>VLOOKUP(A1603,'Hospitalisation Details'!$A$1:$T$2344,10,0)</f>
        <v>44</v>
      </c>
      <c r="E1603" s="26">
        <f>VLOOKUP(A1603,'Hospitalisation Details'!$A$1:$T$2344,11,0)</f>
        <v>2</v>
      </c>
      <c r="F1603" s="28">
        <f>VLOOKUP(A1603,'Medical Examinations'!$A$1:$L$2336,2,0)</f>
        <v>20.9</v>
      </c>
      <c r="G1603" s="28">
        <f>VLOOKUP(A1603,'Medical Examinations'!$A$1:$L$2336,4,0)</f>
        <v>6.94</v>
      </c>
      <c r="H1603" s="30" t="str">
        <f>VLOOKUP(A1603,'Medical Examinations'!$A$1:$L$2336,3,0)</f>
        <v>Normal weight</v>
      </c>
      <c r="I1603" s="30" t="str">
        <f>VLOOKUP(A1603,'Medical Examinations'!$A$1:$L$2336,5,0)</f>
        <v>Diabetes</v>
      </c>
      <c r="J1603" s="27" t="str">
        <f>VLOOKUP(A1603,'Medical Examinations'!$A$1:$L$2336,6,0)</f>
        <v>No</v>
      </c>
      <c r="K1603" s="27" t="str">
        <f>VLOOKUP(A1603,'Medical Examinations'!$A$1:$L$2336,7,0)</f>
        <v>No</v>
      </c>
      <c r="L1603" s="27">
        <f>VLOOKUP(A1603,'Medical Examinations'!$A$1:$L$2336,10,0)</f>
        <v>0</v>
      </c>
      <c r="M1603" s="27" t="str">
        <f>VLOOKUP(A1603,'Medical Examinations'!$A$1:$L$2336,12,0)</f>
        <v>No</v>
      </c>
      <c r="N1603" s="27" t="str">
        <f>VLOOKUP(A1603,'Medical Examinations'!$A$1:$L$2336,8,0)</f>
        <v>No</v>
      </c>
      <c r="O1603" s="29">
        <f>VLOOKUP(A1603,'Hospitalisation Details'!$A$1:$T$2344,12,0)</f>
        <v>6236.95</v>
      </c>
      <c r="P1603" s="29" t="str">
        <f>VLOOKUP(A1603,'Hospitalisation Details'!$A$1:$T$2344,15,0)</f>
        <v>tier - 2</v>
      </c>
      <c r="Q1603" s="29" t="str">
        <f>VLOOKUP(A1603,'Hospitalisation Details'!$A$1:$T$2344,18,0)</f>
        <v>tier - 2</v>
      </c>
      <c r="R1603" s="29" t="str">
        <f>VLOOKUP(A1603,'Hospitalisation Details'!$A$1:$T$2344,20,0)</f>
        <v>R1013</v>
      </c>
    </row>
    <row r="1604" spans="1:18">
      <c r="A1604" t="s">
        <v>765</v>
      </c>
      <c r="B1604" s="22" t="str">
        <f>VLOOKUP(A1604,'Customer Names'!A1604:$E$2335,4,0)</f>
        <v>Schnabel</v>
      </c>
      <c r="C1604" s="25">
        <f>VLOOKUP(A1604,'Hospitalisation Details'!$A$1:$T$2344,9,0)</f>
        <v>26479</v>
      </c>
      <c r="D1604" s="26">
        <f>VLOOKUP(A1604,'Hospitalisation Details'!$A$1:$T$2344,10,0)</f>
        <v>50</v>
      </c>
      <c r="E1604" s="26">
        <f>VLOOKUP(A1604,'Hospitalisation Details'!$A$1:$T$2344,11,0)</f>
        <v>0</v>
      </c>
      <c r="F1604" s="28">
        <f>VLOOKUP(A1604,'Medical Examinations'!$A$1:$L$2336,2,0)</f>
        <v>19.11</v>
      </c>
      <c r="G1604" s="28">
        <f>VLOOKUP(A1604,'Medical Examinations'!$A$1:$L$2336,4,0)</f>
        <v>4.3499999999999996</v>
      </c>
      <c r="H1604" s="30" t="str">
        <f>VLOOKUP(A1604,'Medical Examinations'!$A$1:$L$2336,3,0)</f>
        <v>Normal weight</v>
      </c>
      <c r="I1604" s="30" t="str">
        <f>VLOOKUP(A1604,'Medical Examinations'!$A$1:$L$2336,5,0)</f>
        <v>Normal</v>
      </c>
      <c r="J1604" s="27" t="str">
        <f>VLOOKUP(A1604,'Medical Examinations'!$A$1:$L$2336,6,0)</f>
        <v>No</v>
      </c>
      <c r="K1604" s="27" t="str">
        <f>VLOOKUP(A1604,'Medical Examinations'!$A$1:$L$2336,7,0)</f>
        <v>No</v>
      </c>
      <c r="L1604" s="27">
        <f>VLOOKUP(A1604,'Medical Examinations'!$A$1:$L$2336,10,0)</f>
        <v>2</v>
      </c>
      <c r="M1604" s="27" t="str">
        <f>VLOOKUP(A1604,'Medical Examinations'!$A$1:$L$2336,12,0)</f>
        <v>No</v>
      </c>
      <c r="N1604" s="27" t="str">
        <f>VLOOKUP(A1604,'Medical Examinations'!$A$1:$L$2336,8,0)</f>
        <v>No</v>
      </c>
      <c r="O1604" s="29">
        <f>VLOOKUP(A1604,'Hospitalisation Details'!$A$1:$T$2344,12,0)</f>
        <v>6219.93</v>
      </c>
      <c r="P1604" s="29" t="str">
        <f>VLOOKUP(A1604,'Hospitalisation Details'!$A$1:$T$2344,15,0)</f>
        <v>tier - 2</v>
      </c>
      <c r="Q1604" s="29" t="str">
        <f>VLOOKUP(A1604,'Hospitalisation Details'!$A$1:$T$2344,18,0)</f>
        <v>tier - 2</v>
      </c>
      <c r="R1604" s="29" t="str">
        <f>VLOOKUP(A1604,'Hospitalisation Details'!$A$1:$T$2344,20,0)</f>
        <v>R1013</v>
      </c>
    </row>
    <row r="1605" spans="1:18">
      <c r="A1605" t="s">
        <v>764</v>
      </c>
      <c r="B1605" s="22" t="str">
        <f>VLOOKUP(A1605,'Customer Names'!A1605:$E$2335,4,0)</f>
        <v>Thind</v>
      </c>
      <c r="C1605" s="25">
        <f>VLOOKUP(A1605,'Hospitalisation Details'!$A$1:$T$2344,9,0)</f>
        <v>33828</v>
      </c>
      <c r="D1605" s="26">
        <f>VLOOKUP(A1605,'Hospitalisation Details'!$A$1:$T$2344,10,0)</f>
        <v>30</v>
      </c>
      <c r="E1605" s="26">
        <f>VLOOKUP(A1605,'Hospitalisation Details'!$A$1:$T$2344,11,0)</f>
        <v>0</v>
      </c>
      <c r="F1605" s="28">
        <f>VLOOKUP(A1605,'Medical Examinations'!$A$1:$L$2336,2,0)</f>
        <v>31.17</v>
      </c>
      <c r="G1605" s="28">
        <f>VLOOKUP(A1605,'Medical Examinations'!$A$1:$L$2336,4,0)</f>
        <v>5.28</v>
      </c>
      <c r="H1605" s="30" t="str">
        <f>VLOOKUP(A1605,'Medical Examinations'!$A$1:$L$2336,3,0)</f>
        <v>Obesity</v>
      </c>
      <c r="I1605" s="30" t="str">
        <f>VLOOKUP(A1605,'Medical Examinations'!$A$1:$L$2336,5,0)</f>
        <v>Normal</v>
      </c>
      <c r="J1605" s="27" t="str">
        <f>VLOOKUP(A1605,'Medical Examinations'!$A$1:$L$2336,6,0)</f>
        <v>No</v>
      </c>
      <c r="K1605" s="27" t="str">
        <f>VLOOKUP(A1605,'Medical Examinations'!$A$1:$L$2336,7,0)</f>
        <v>No</v>
      </c>
      <c r="L1605" s="27">
        <f>VLOOKUP(A1605,'Medical Examinations'!$A$1:$L$2336,10,0)</f>
        <v>1</v>
      </c>
      <c r="M1605" s="27" t="str">
        <f>VLOOKUP(A1605,'Medical Examinations'!$A$1:$L$2336,12,0)</f>
        <v>No</v>
      </c>
      <c r="N1605" s="27" t="str">
        <f>VLOOKUP(A1605,'Medical Examinations'!$A$1:$L$2336,8,0)</f>
        <v>No</v>
      </c>
      <c r="O1605" s="29">
        <f>VLOOKUP(A1605,'Hospitalisation Details'!$A$1:$T$2344,12,0)</f>
        <v>6208.5</v>
      </c>
      <c r="P1605" s="29" t="str">
        <f>VLOOKUP(A1605,'Hospitalisation Details'!$A$1:$T$2344,15,0)</f>
        <v>tier - 2</v>
      </c>
      <c r="Q1605" s="29" t="str">
        <f>VLOOKUP(A1605,'Hospitalisation Details'!$A$1:$T$2344,18,0)</f>
        <v>tier - 1</v>
      </c>
      <c r="R1605" s="29" t="str">
        <f>VLOOKUP(A1605,'Hospitalisation Details'!$A$1:$T$2344,20,0)</f>
        <v>R1021</v>
      </c>
    </row>
    <row r="1606" spans="1:18">
      <c r="A1606" t="s">
        <v>763</v>
      </c>
      <c r="B1606" s="22" t="str">
        <f>VLOOKUP(A1606,'Customer Names'!A1606:$E$2335,4,0)</f>
        <v>Simon</v>
      </c>
      <c r="C1606" s="25">
        <f>VLOOKUP(A1606,'Hospitalisation Details'!$A$1:$T$2344,9,0)</f>
        <v>36413</v>
      </c>
      <c r="D1606" s="26">
        <f>VLOOKUP(A1606,'Hospitalisation Details'!$A$1:$T$2344,10,0)</f>
        <v>23</v>
      </c>
      <c r="E1606" s="26">
        <f>VLOOKUP(A1606,'Hospitalisation Details'!$A$1:$T$2344,11,0)</f>
        <v>0</v>
      </c>
      <c r="F1606" s="28">
        <f>VLOOKUP(A1606,'Medical Examinations'!$A$1:$L$2336,2,0)</f>
        <v>36.08</v>
      </c>
      <c r="G1606" s="28">
        <f>VLOOKUP(A1606,'Medical Examinations'!$A$1:$L$2336,4,0)</f>
        <v>4.29</v>
      </c>
      <c r="H1606" s="30" t="str">
        <f>VLOOKUP(A1606,'Medical Examinations'!$A$1:$L$2336,3,0)</f>
        <v>Obesity</v>
      </c>
      <c r="I1606" s="30" t="str">
        <f>VLOOKUP(A1606,'Medical Examinations'!$A$1:$L$2336,5,0)</f>
        <v>Normal</v>
      </c>
      <c r="J1606" s="27" t="str">
        <f>VLOOKUP(A1606,'Medical Examinations'!$A$1:$L$2336,6,0)</f>
        <v>No</v>
      </c>
      <c r="K1606" s="27" t="str">
        <f>VLOOKUP(A1606,'Medical Examinations'!$A$1:$L$2336,7,0)</f>
        <v>No</v>
      </c>
      <c r="L1606" s="27">
        <f>VLOOKUP(A1606,'Medical Examinations'!$A$1:$L$2336,10,0)</f>
        <v>0</v>
      </c>
      <c r="M1606" s="27" t="str">
        <f>VLOOKUP(A1606,'Medical Examinations'!$A$1:$L$2336,12,0)</f>
        <v>No</v>
      </c>
      <c r="N1606" s="27" t="str">
        <f>VLOOKUP(A1606,'Medical Examinations'!$A$1:$L$2336,8,0)</f>
        <v>No</v>
      </c>
      <c r="O1606" s="29">
        <f>VLOOKUP(A1606,'Hospitalisation Details'!$A$1:$T$2344,12,0)</f>
        <v>6207.26</v>
      </c>
      <c r="P1606" s="29" t="str">
        <f>VLOOKUP(A1606,'Hospitalisation Details'!$A$1:$T$2344,15,0)</f>
        <v>tier - 2</v>
      </c>
      <c r="Q1606" s="29" t="str">
        <f>VLOOKUP(A1606,'Hospitalisation Details'!$A$1:$T$2344,18,0)</f>
        <v>tier - 2</v>
      </c>
      <c r="R1606" s="29" t="str">
        <f>VLOOKUP(A1606,'Hospitalisation Details'!$A$1:$T$2344,20,0)</f>
        <v>R1026</v>
      </c>
    </row>
    <row r="1607" spans="1:18">
      <c r="A1607" t="s">
        <v>762</v>
      </c>
      <c r="B1607" s="22" t="str">
        <f>VLOOKUP(A1607,'Customer Names'!A1607:$E$2335,4,0)</f>
        <v>Arciniaga</v>
      </c>
      <c r="C1607" s="25">
        <f>VLOOKUP(A1607,'Hospitalisation Details'!$A$1:$T$2344,9,0)</f>
        <v>31312</v>
      </c>
      <c r="D1607" s="26">
        <f>VLOOKUP(A1607,'Hospitalisation Details'!$A$1:$T$2344,10,0)</f>
        <v>37</v>
      </c>
      <c r="E1607" s="26">
        <f>VLOOKUP(A1607,'Hospitalisation Details'!$A$1:$T$2344,11,0)</f>
        <v>2</v>
      </c>
      <c r="F1607" s="28">
        <f>VLOOKUP(A1607,'Medical Examinations'!$A$1:$L$2336,2,0)</f>
        <v>28.024999999999999</v>
      </c>
      <c r="G1607" s="28">
        <f>VLOOKUP(A1607,'Medical Examinations'!$A$1:$L$2336,4,0)</f>
        <v>5.69</v>
      </c>
      <c r="H1607" s="30" t="str">
        <f>VLOOKUP(A1607,'Medical Examinations'!$A$1:$L$2336,3,0)</f>
        <v>Overweight</v>
      </c>
      <c r="I1607" s="30" t="str">
        <f>VLOOKUP(A1607,'Medical Examinations'!$A$1:$L$2336,5,0)</f>
        <v>Normal</v>
      </c>
      <c r="J1607" s="27" t="str">
        <f>VLOOKUP(A1607,'Medical Examinations'!$A$1:$L$2336,6,0)</f>
        <v>yes</v>
      </c>
      <c r="K1607" s="27" t="str">
        <f>VLOOKUP(A1607,'Medical Examinations'!$A$1:$L$2336,7,0)</f>
        <v>No</v>
      </c>
      <c r="L1607" s="27">
        <f>VLOOKUP(A1607,'Medical Examinations'!$A$1:$L$2336,10,0)</f>
        <v>0</v>
      </c>
      <c r="M1607" s="27" t="str">
        <f>VLOOKUP(A1607,'Medical Examinations'!$A$1:$L$2336,12,0)</f>
        <v>No</v>
      </c>
      <c r="N1607" s="27" t="str">
        <f>VLOOKUP(A1607,'Medical Examinations'!$A$1:$L$2336,8,0)</f>
        <v>No</v>
      </c>
      <c r="O1607" s="29">
        <f>VLOOKUP(A1607,'Hospitalisation Details'!$A$1:$T$2344,12,0)</f>
        <v>6203.9</v>
      </c>
      <c r="P1607" s="29" t="str">
        <f>VLOOKUP(A1607,'Hospitalisation Details'!$A$1:$T$2344,15,0)</f>
        <v>tier - 2</v>
      </c>
      <c r="Q1607" s="29" t="str">
        <f>VLOOKUP(A1607,'Hospitalisation Details'!$A$1:$T$2344,18,0)</f>
        <v>tier - 2</v>
      </c>
      <c r="R1607" s="29" t="str">
        <f>VLOOKUP(A1607,'Hospitalisation Details'!$A$1:$T$2344,20,0)</f>
        <v>R1012</v>
      </c>
    </row>
    <row r="1608" spans="1:18">
      <c r="A1608" t="s">
        <v>761</v>
      </c>
      <c r="B1608" s="22" t="str">
        <f>VLOOKUP(A1608,'Customer Names'!A1608:$E$2335,4,0)</f>
        <v>Ryan</v>
      </c>
      <c r="C1608" s="25">
        <f>VLOOKUP(A1608,'Hospitalisation Details'!$A$1:$T$2344,9,0)</f>
        <v>31250</v>
      </c>
      <c r="D1608" s="26">
        <f>VLOOKUP(A1608,'Hospitalisation Details'!$A$1:$T$2344,10,0)</f>
        <v>37</v>
      </c>
      <c r="E1608" s="26">
        <f>VLOOKUP(A1608,'Hospitalisation Details'!$A$1:$T$2344,11,0)</f>
        <v>2</v>
      </c>
      <c r="F1608" s="28">
        <f>VLOOKUP(A1608,'Medical Examinations'!$A$1:$L$2336,2,0)</f>
        <v>24.32</v>
      </c>
      <c r="G1608" s="28">
        <f>VLOOKUP(A1608,'Medical Examinations'!$A$1:$L$2336,4,0)</f>
        <v>5.56</v>
      </c>
      <c r="H1608" s="30" t="str">
        <f>VLOOKUP(A1608,'Medical Examinations'!$A$1:$L$2336,3,0)</f>
        <v>Normal weight</v>
      </c>
      <c r="I1608" s="30" t="str">
        <f>VLOOKUP(A1608,'Medical Examinations'!$A$1:$L$2336,5,0)</f>
        <v>Normal</v>
      </c>
      <c r="J1608" s="27" t="str">
        <f>VLOOKUP(A1608,'Medical Examinations'!$A$1:$L$2336,6,0)</f>
        <v>yes</v>
      </c>
      <c r="K1608" s="27" t="str">
        <f>VLOOKUP(A1608,'Medical Examinations'!$A$1:$L$2336,7,0)</f>
        <v>No</v>
      </c>
      <c r="L1608" s="27">
        <f>VLOOKUP(A1608,'Medical Examinations'!$A$1:$L$2336,10,0)</f>
        <v>0</v>
      </c>
      <c r="M1608" s="27" t="str">
        <f>VLOOKUP(A1608,'Medical Examinations'!$A$1:$L$2336,12,0)</f>
        <v>No</v>
      </c>
      <c r="N1608" s="27" t="str">
        <f>VLOOKUP(A1608,'Medical Examinations'!$A$1:$L$2336,8,0)</f>
        <v>No</v>
      </c>
      <c r="O1608" s="29">
        <f>VLOOKUP(A1608,'Hospitalisation Details'!$A$1:$T$2344,12,0)</f>
        <v>6198.75</v>
      </c>
      <c r="P1608" s="29" t="str">
        <f>VLOOKUP(A1608,'Hospitalisation Details'!$A$1:$T$2344,15,0)</f>
        <v>tier - 2</v>
      </c>
      <c r="Q1608" s="29" t="str">
        <f>VLOOKUP(A1608,'Hospitalisation Details'!$A$1:$T$2344,18,0)</f>
        <v>tier - 1</v>
      </c>
      <c r="R1608" s="29" t="str">
        <f>VLOOKUP(A1608,'Hospitalisation Details'!$A$1:$T$2344,20,0)</f>
        <v>R1012</v>
      </c>
    </row>
    <row r="1609" spans="1:18">
      <c r="A1609" t="s">
        <v>760</v>
      </c>
      <c r="B1609" s="22" t="str">
        <f>VLOOKUP(A1609,'Customer Names'!A1609:$E$2335,4,0)</f>
        <v>Lizak</v>
      </c>
      <c r="C1609" s="25">
        <f>VLOOKUP(A1609,'Hospitalisation Details'!$A$1:$T$2344,9,0)</f>
        <v>32439</v>
      </c>
      <c r="D1609" s="26">
        <f>VLOOKUP(A1609,'Hospitalisation Details'!$A$1:$T$2344,10,0)</f>
        <v>34</v>
      </c>
      <c r="E1609" s="26">
        <f>VLOOKUP(A1609,'Hospitalisation Details'!$A$1:$T$2344,11,0)</f>
        <v>3</v>
      </c>
      <c r="F1609" s="28">
        <f>VLOOKUP(A1609,'Medical Examinations'!$A$1:$L$2336,2,0)</f>
        <v>38</v>
      </c>
      <c r="G1609" s="28">
        <f>VLOOKUP(A1609,'Medical Examinations'!$A$1:$L$2336,4,0)</f>
        <v>5.41</v>
      </c>
      <c r="H1609" s="30" t="str">
        <f>VLOOKUP(A1609,'Medical Examinations'!$A$1:$L$2336,3,0)</f>
        <v>Obesity</v>
      </c>
      <c r="I1609" s="30" t="str">
        <f>VLOOKUP(A1609,'Medical Examinations'!$A$1:$L$2336,5,0)</f>
        <v>Normal</v>
      </c>
      <c r="J1609" s="27" t="str">
        <f>VLOOKUP(A1609,'Medical Examinations'!$A$1:$L$2336,6,0)</f>
        <v>yes</v>
      </c>
      <c r="K1609" s="27" t="str">
        <f>VLOOKUP(A1609,'Medical Examinations'!$A$1:$L$2336,7,0)</f>
        <v>No</v>
      </c>
      <c r="L1609" s="27">
        <f>VLOOKUP(A1609,'Medical Examinations'!$A$1:$L$2336,10,0)</f>
        <v>1</v>
      </c>
      <c r="M1609" s="27" t="str">
        <f>VLOOKUP(A1609,'Medical Examinations'!$A$1:$L$2336,12,0)</f>
        <v>No</v>
      </c>
      <c r="N1609" s="27" t="str">
        <f>VLOOKUP(A1609,'Medical Examinations'!$A$1:$L$2336,8,0)</f>
        <v>No</v>
      </c>
      <c r="O1609" s="29">
        <f>VLOOKUP(A1609,'Hospitalisation Details'!$A$1:$T$2344,12,0)</f>
        <v>6196.45</v>
      </c>
      <c r="P1609" s="29" t="str">
        <f>VLOOKUP(A1609,'Hospitalisation Details'!$A$1:$T$2344,15,0)</f>
        <v>tier - 2</v>
      </c>
      <c r="Q1609" s="29" t="str">
        <f>VLOOKUP(A1609,'Hospitalisation Details'!$A$1:$T$2344,18,0)</f>
        <v>tier - 1</v>
      </c>
      <c r="R1609" s="29" t="str">
        <f>VLOOKUP(A1609,'Hospitalisation Details'!$A$1:$T$2344,20,0)</f>
        <v>R1011</v>
      </c>
    </row>
    <row r="1610" spans="1:18">
      <c r="A1610" t="s">
        <v>759</v>
      </c>
      <c r="B1610" s="22" t="str">
        <f>VLOOKUP(A1610,'Customer Names'!A1610:$E$2335,4,0)</f>
        <v>Howery</v>
      </c>
      <c r="C1610" s="25">
        <f>VLOOKUP(A1610,'Hospitalisation Details'!$A$1:$T$2344,9,0)</f>
        <v>29860</v>
      </c>
      <c r="D1610" s="26">
        <f>VLOOKUP(A1610,'Hospitalisation Details'!$A$1:$T$2344,10,0)</f>
        <v>41</v>
      </c>
      <c r="E1610" s="26">
        <f>VLOOKUP(A1610,'Hospitalisation Details'!$A$1:$T$2344,11,0)</f>
        <v>0</v>
      </c>
      <c r="F1610" s="28">
        <f>VLOOKUP(A1610,'Medical Examinations'!$A$1:$L$2336,2,0)</f>
        <v>31.6</v>
      </c>
      <c r="G1610" s="28">
        <f>VLOOKUP(A1610,'Medical Examinations'!$A$1:$L$2336,4,0)</f>
        <v>10.85</v>
      </c>
      <c r="H1610" s="30" t="str">
        <f>VLOOKUP(A1610,'Medical Examinations'!$A$1:$L$2336,3,0)</f>
        <v>Obesity</v>
      </c>
      <c r="I1610" s="30" t="str">
        <f>VLOOKUP(A1610,'Medical Examinations'!$A$1:$L$2336,5,0)</f>
        <v>Diabetes</v>
      </c>
      <c r="J1610" s="27" t="str">
        <f>VLOOKUP(A1610,'Medical Examinations'!$A$1:$L$2336,6,0)</f>
        <v>yes</v>
      </c>
      <c r="K1610" s="27" t="str">
        <f>VLOOKUP(A1610,'Medical Examinations'!$A$1:$L$2336,7,0)</f>
        <v>No</v>
      </c>
      <c r="L1610" s="27">
        <f>VLOOKUP(A1610,'Medical Examinations'!$A$1:$L$2336,10,0)</f>
        <v>0</v>
      </c>
      <c r="M1610" s="27" t="str">
        <f>VLOOKUP(A1610,'Medical Examinations'!$A$1:$L$2336,12,0)</f>
        <v>No</v>
      </c>
      <c r="N1610" s="27" t="str">
        <f>VLOOKUP(A1610,'Medical Examinations'!$A$1:$L$2336,8,0)</f>
        <v>No</v>
      </c>
      <c r="O1610" s="29">
        <f>VLOOKUP(A1610,'Hospitalisation Details'!$A$1:$T$2344,12,0)</f>
        <v>6186.13</v>
      </c>
      <c r="P1610" s="29" t="str">
        <f>VLOOKUP(A1610,'Hospitalisation Details'!$A$1:$T$2344,15,0)</f>
        <v>tier - 2</v>
      </c>
      <c r="Q1610" s="29" t="str">
        <f>VLOOKUP(A1610,'Hospitalisation Details'!$A$1:$T$2344,18,0)</f>
        <v>tier - 3</v>
      </c>
      <c r="R1610" s="29" t="str">
        <f>VLOOKUP(A1610,'Hospitalisation Details'!$A$1:$T$2344,20,0)</f>
        <v>R1011</v>
      </c>
    </row>
    <row r="1611" spans="1:18">
      <c r="A1611" t="s">
        <v>758</v>
      </c>
      <c r="B1611" s="22" t="str">
        <f>VLOOKUP(A1611,'Customer Names'!A1611:$E$2335,4,0)</f>
        <v>Crain</v>
      </c>
      <c r="C1611" s="25">
        <f>VLOOKUP(A1611,'Hospitalisation Details'!$A$1:$T$2344,9,0)</f>
        <v>29912</v>
      </c>
      <c r="D1611" s="26">
        <f>VLOOKUP(A1611,'Hospitalisation Details'!$A$1:$T$2344,10,0)</f>
        <v>41</v>
      </c>
      <c r="E1611" s="26">
        <f>VLOOKUP(A1611,'Hospitalisation Details'!$A$1:$T$2344,11,0)</f>
        <v>0</v>
      </c>
      <c r="F1611" s="28">
        <f>VLOOKUP(A1611,'Medical Examinations'!$A$1:$L$2336,2,0)</f>
        <v>31.02</v>
      </c>
      <c r="G1611" s="28">
        <f>VLOOKUP(A1611,'Medical Examinations'!$A$1:$L$2336,4,0)</f>
        <v>11.63</v>
      </c>
      <c r="H1611" s="30" t="str">
        <f>VLOOKUP(A1611,'Medical Examinations'!$A$1:$L$2336,3,0)</f>
        <v>Obesity</v>
      </c>
      <c r="I1611" s="30" t="str">
        <f>VLOOKUP(A1611,'Medical Examinations'!$A$1:$L$2336,5,0)</f>
        <v>Diabetes</v>
      </c>
      <c r="J1611" s="27" t="str">
        <f>VLOOKUP(A1611,'Medical Examinations'!$A$1:$L$2336,6,0)</f>
        <v>yes</v>
      </c>
      <c r="K1611" s="27" t="str">
        <f>VLOOKUP(A1611,'Medical Examinations'!$A$1:$L$2336,7,0)</f>
        <v>No</v>
      </c>
      <c r="L1611" s="27">
        <f>VLOOKUP(A1611,'Medical Examinations'!$A$1:$L$2336,10,0)</f>
        <v>0</v>
      </c>
      <c r="M1611" s="27" t="str">
        <f>VLOOKUP(A1611,'Medical Examinations'!$A$1:$L$2336,12,0)</f>
        <v>No</v>
      </c>
      <c r="N1611" s="27" t="str">
        <f>VLOOKUP(A1611,'Medical Examinations'!$A$1:$L$2336,8,0)</f>
        <v>No</v>
      </c>
      <c r="O1611" s="29">
        <f>VLOOKUP(A1611,'Hospitalisation Details'!$A$1:$T$2344,12,0)</f>
        <v>6185.32</v>
      </c>
      <c r="P1611" s="29" t="str">
        <f>VLOOKUP(A1611,'Hospitalisation Details'!$A$1:$T$2344,15,0)</f>
        <v>tier - 2</v>
      </c>
      <c r="Q1611" s="29" t="str">
        <f>VLOOKUP(A1611,'Hospitalisation Details'!$A$1:$T$2344,18,0)</f>
        <v>tier - 1</v>
      </c>
      <c r="R1611" s="29" t="str">
        <f>VLOOKUP(A1611,'Hospitalisation Details'!$A$1:$T$2344,20,0)</f>
        <v>R1013</v>
      </c>
    </row>
    <row r="1612" spans="1:18">
      <c r="A1612" t="s">
        <v>757</v>
      </c>
      <c r="B1612" s="22" t="str">
        <f>VLOOKUP(A1612,'Customer Names'!A1612:$E$2335,4,0)</f>
        <v>Hotze</v>
      </c>
      <c r="C1612" s="25">
        <f>VLOOKUP(A1612,'Hospitalisation Details'!$A$1:$T$2344,9,0)</f>
        <v>32448</v>
      </c>
      <c r="D1612" s="26">
        <f>VLOOKUP(A1612,'Hospitalisation Details'!$A$1:$T$2344,10,0)</f>
        <v>34</v>
      </c>
      <c r="E1612" s="26">
        <f>VLOOKUP(A1612,'Hospitalisation Details'!$A$1:$T$2344,11,0)</f>
        <v>3</v>
      </c>
      <c r="F1612" s="28">
        <f>VLOOKUP(A1612,'Medical Examinations'!$A$1:$L$2336,2,0)</f>
        <v>29.26</v>
      </c>
      <c r="G1612" s="28">
        <f>VLOOKUP(A1612,'Medical Examinations'!$A$1:$L$2336,4,0)</f>
        <v>5.68</v>
      </c>
      <c r="H1612" s="30" t="str">
        <f>VLOOKUP(A1612,'Medical Examinations'!$A$1:$L$2336,3,0)</f>
        <v>Overweight</v>
      </c>
      <c r="I1612" s="30" t="str">
        <f>VLOOKUP(A1612,'Medical Examinations'!$A$1:$L$2336,5,0)</f>
        <v>Normal</v>
      </c>
      <c r="J1612" s="27" t="str">
        <f>VLOOKUP(A1612,'Medical Examinations'!$A$1:$L$2336,6,0)</f>
        <v>yes</v>
      </c>
      <c r="K1612" s="27" t="str">
        <f>VLOOKUP(A1612,'Medical Examinations'!$A$1:$L$2336,7,0)</f>
        <v>No</v>
      </c>
      <c r="L1612" s="27">
        <f>VLOOKUP(A1612,'Medical Examinations'!$A$1:$L$2336,10,0)</f>
        <v>1</v>
      </c>
      <c r="M1612" s="27" t="str">
        <f>VLOOKUP(A1612,'Medical Examinations'!$A$1:$L$2336,12,0)</f>
        <v>No</v>
      </c>
      <c r="N1612" s="27" t="str">
        <f>VLOOKUP(A1612,'Medical Examinations'!$A$1:$L$2336,8,0)</f>
        <v>No</v>
      </c>
      <c r="O1612" s="29">
        <f>VLOOKUP(A1612,'Hospitalisation Details'!$A$1:$T$2344,12,0)</f>
        <v>6184.3</v>
      </c>
      <c r="P1612" s="29" t="str">
        <f>VLOOKUP(A1612,'Hospitalisation Details'!$A$1:$T$2344,15,0)</f>
        <v>tier - 2</v>
      </c>
      <c r="Q1612" s="29" t="str">
        <f>VLOOKUP(A1612,'Hospitalisation Details'!$A$1:$T$2344,18,0)</f>
        <v>tier - 3</v>
      </c>
      <c r="R1612" s="29" t="str">
        <f>VLOOKUP(A1612,'Hospitalisation Details'!$A$1:$T$2344,20,0)</f>
        <v>R1013</v>
      </c>
    </row>
    <row r="1613" spans="1:18">
      <c r="A1613" t="s">
        <v>756</v>
      </c>
      <c r="B1613" s="22" t="str">
        <f>VLOOKUP(A1613,'Customer Names'!A1613:$E$2335,4,0)</f>
        <v>Chauhan</v>
      </c>
      <c r="C1613" s="25">
        <f>VLOOKUP(A1613,'Hospitalisation Details'!$A$1:$T$2344,9,0)</f>
        <v>25846</v>
      </c>
      <c r="D1613" s="26">
        <f>VLOOKUP(A1613,'Hospitalisation Details'!$A$1:$T$2344,10,0)</f>
        <v>52</v>
      </c>
      <c r="E1613" s="26">
        <f>VLOOKUP(A1613,'Hospitalisation Details'!$A$1:$T$2344,11,0)</f>
        <v>0</v>
      </c>
      <c r="F1613" s="28">
        <f>VLOOKUP(A1613,'Medical Examinations'!$A$1:$L$2336,2,0)</f>
        <v>15.09</v>
      </c>
      <c r="G1613" s="28">
        <f>VLOOKUP(A1613,'Medical Examinations'!$A$1:$L$2336,4,0)</f>
        <v>7.59</v>
      </c>
      <c r="H1613" s="30" t="str">
        <f>VLOOKUP(A1613,'Medical Examinations'!$A$1:$L$2336,3,0)</f>
        <v>Underweight</v>
      </c>
      <c r="I1613" s="30" t="str">
        <f>VLOOKUP(A1613,'Medical Examinations'!$A$1:$L$2336,5,0)</f>
        <v>Diabetes</v>
      </c>
      <c r="J1613" s="27" t="str">
        <f>VLOOKUP(A1613,'Medical Examinations'!$A$1:$L$2336,6,0)</f>
        <v>yes</v>
      </c>
      <c r="K1613" s="27" t="str">
        <f>VLOOKUP(A1613,'Medical Examinations'!$A$1:$L$2336,7,0)</f>
        <v>No</v>
      </c>
      <c r="L1613" s="27">
        <f>VLOOKUP(A1613,'Medical Examinations'!$A$1:$L$2336,10,0)</f>
        <v>2</v>
      </c>
      <c r="M1613" s="27" t="str">
        <f>VLOOKUP(A1613,'Medical Examinations'!$A$1:$L$2336,12,0)</f>
        <v>No</v>
      </c>
      <c r="N1613" s="27" t="str">
        <f>VLOOKUP(A1613,'Medical Examinations'!$A$1:$L$2336,8,0)</f>
        <v>No</v>
      </c>
      <c r="O1613" s="29">
        <f>VLOOKUP(A1613,'Hospitalisation Details'!$A$1:$T$2344,12,0)</f>
        <v>6183.46</v>
      </c>
      <c r="P1613" s="29" t="str">
        <f>VLOOKUP(A1613,'Hospitalisation Details'!$A$1:$T$2344,15,0)</f>
        <v>tier - 2</v>
      </c>
      <c r="Q1613" s="29" t="str">
        <f>VLOOKUP(A1613,'Hospitalisation Details'!$A$1:$T$2344,18,0)</f>
        <v>tier - 2</v>
      </c>
      <c r="R1613" s="29" t="str">
        <f>VLOOKUP(A1613,'Hospitalisation Details'!$A$1:$T$2344,20,0)</f>
        <v>R1012</v>
      </c>
    </row>
    <row r="1614" spans="1:18">
      <c r="A1614" t="s">
        <v>755</v>
      </c>
      <c r="B1614" s="22" t="str">
        <f>VLOOKUP(A1614,'Customer Names'!A1614:$E$2335,4,0)</f>
        <v>Raab</v>
      </c>
      <c r="C1614" s="25">
        <f>VLOOKUP(A1614,'Hospitalisation Details'!$A$1:$T$2344,9,0)</f>
        <v>31268</v>
      </c>
      <c r="D1614" s="26">
        <f>VLOOKUP(A1614,'Hospitalisation Details'!$A$1:$T$2344,10,0)</f>
        <v>37</v>
      </c>
      <c r="E1614" s="26">
        <f>VLOOKUP(A1614,'Hospitalisation Details'!$A$1:$T$2344,11,0)</f>
        <v>3</v>
      </c>
      <c r="F1614" s="28">
        <f>VLOOKUP(A1614,'Medical Examinations'!$A$1:$L$2336,2,0)</f>
        <v>22.63</v>
      </c>
      <c r="G1614" s="28">
        <f>VLOOKUP(A1614,'Medical Examinations'!$A$1:$L$2336,4,0)</f>
        <v>5.09</v>
      </c>
      <c r="H1614" s="30" t="str">
        <f>VLOOKUP(A1614,'Medical Examinations'!$A$1:$L$2336,3,0)</f>
        <v>Normal weight</v>
      </c>
      <c r="I1614" s="30" t="str">
        <f>VLOOKUP(A1614,'Medical Examinations'!$A$1:$L$2336,5,0)</f>
        <v>Normal</v>
      </c>
      <c r="J1614" s="27" t="str">
        <f>VLOOKUP(A1614,'Medical Examinations'!$A$1:$L$2336,6,0)</f>
        <v>yes</v>
      </c>
      <c r="K1614" s="27" t="str">
        <f>VLOOKUP(A1614,'Medical Examinations'!$A$1:$L$2336,7,0)</f>
        <v>No</v>
      </c>
      <c r="L1614" s="27">
        <f>VLOOKUP(A1614,'Medical Examinations'!$A$1:$L$2336,10,0)</f>
        <v>0</v>
      </c>
      <c r="M1614" s="27" t="str">
        <f>VLOOKUP(A1614,'Medical Examinations'!$A$1:$L$2336,12,0)</f>
        <v>No</v>
      </c>
      <c r="N1614" s="27" t="str">
        <f>VLOOKUP(A1614,'Medical Examinations'!$A$1:$L$2336,8,0)</f>
        <v>No</v>
      </c>
      <c r="O1614" s="29">
        <f>VLOOKUP(A1614,'Hospitalisation Details'!$A$1:$T$2344,12,0)</f>
        <v>6183.32</v>
      </c>
      <c r="P1614" s="29" t="str">
        <f>VLOOKUP(A1614,'Hospitalisation Details'!$A$1:$T$2344,15,0)</f>
        <v>tier - 2</v>
      </c>
      <c r="Q1614" s="29" t="str">
        <f>VLOOKUP(A1614,'Hospitalisation Details'!$A$1:$T$2344,18,0)</f>
        <v>tier - 2</v>
      </c>
      <c r="R1614" s="29" t="str">
        <f>VLOOKUP(A1614,'Hospitalisation Details'!$A$1:$T$2344,20,0)</f>
        <v>R1012</v>
      </c>
    </row>
    <row r="1615" spans="1:18">
      <c r="A1615" t="s">
        <v>754</v>
      </c>
      <c r="B1615" s="22" t="str">
        <f>VLOOKUP(A1615,'Customer Names'!A1615:$E$2335,4,0)</f>
        <v>McKown</v>
      </c>
      <c r="C1615" s="25">
        <f>VLOOKUP(A1615,'Hospitalisation Details'!$A$1:$T$2344,9,0)</f>
        <v>30961</v>
      </c>
      <c r="D1615" s="26">
        <f>VLOOKUP(A1615,'Hospitalisation Details'!$A$1:$T$2344,10,0)</f>
        <v>38</v>
      </c>
      <c r="E1615" s="26">
        <f>VLOOKUP(A1615,'Hospitalisation Details'!$A$1:$T$2344,11,0)</f>
        <v>3</v>
      </c>
      <c r="F1615" s="28">
        <f>VLOOKUP(A1615,'Medical Examinations'!$A$1:$L$2336,2,0)</f>
        <v>23.46</v>
      </c>
      <c r="G1615" s="28">
        <f>VLOOKUP(A1615,'Medical Examinations'!$A$1:$L$2336,4,0)</f>
        <v>4.21</v>
      </c>
      <c r="H1615" s="30" t="str">
        <f>VLOOKUP(A1615,'Medical Examinations'!$A$1:$L$2336,3,0)</f>
        <v>Normal weight</v>
      </c>
      <c r="I1615" s="30" t="str">
        <f>VLOOKUP(A1615,'Medical Examinations'!$A$1:$L$2336,5,0)</f>
        <v>Normal</v>
      </c>
      <c r="J1615" s="27" t="str">
        <f>VLOOKUP(A1615,'Medical Examinations'!$A$1:$L$2336,6,0)</f>
        <v>No</v>
      </c>
      <c r="K1615" s="27" t="str">
        <f>VLOOKUP(A1615,'Medical Examinations'!$A$1:$L$2336,7,0)</f>
        <v>No</v>
      </c>
      <c r="L1615" s="27">
        <f>VLOOKUP(A1615,'Medical Examinations'!$A$1:$L$2336,10,0)</f>
        <v>1</v>
      </c>
      <c r="M1615" s="27" t="str">
        <f>VLOOKUP(A1615,'Medical Examinations'!$A$1:$L$2336,12,0)</f>
        <v>No</v>
      </c>
      <c r="N1615" s="27" t="str">
        <f>VLOOKUP(A1615,'Medical Examinations'!$A$1:$L$2336,8,0)</f>
        <v>No</v>
      </c>
      <c r="O1615" s="29">
        <f>VLOOKUP(A1615,'Hospitalisation Details'!$A$1:$T$2344,12,0)</f>
        <v>6170.96</v>
      </c>
      <c r="P1615" s="29" t="str">
        <f>VLOOKUP(A1615,'Hospitalisation Details'!$A$1:$T$2344,15,0)</f>
        <v>tier - 2</v>
      </c>
      <c r="Q1615" s="29" t="str">
        <f>VLOOKUP(A1615,'Hospitalisation Details'!$A$1:$T$2344,18,0)</f>
        <v>tier - 1</v>
      </c>
      <c r="R1615" s="29" t="str">
        <f>VLOOKUP(A1615,'Hospitalisation Details'!$A$1:$T$2344,20,0)</f>
        <v>R1013</v>
      </c>
    </row>
    <row r="1616" spans="1:18">
      <c r="A1616" t="s">
        <v>753</v>
      </c>
      <c r="B1616" s="22" t="str">
        <f>VLOOKUP(A1616,'Customer Names'!A1616:$E$2335,4,0)</f>
        <v>Schiemann</v>
      </c>
      <c r="C1616" s="25">
        <f>VLOOKUP(A1616,'Hospitalisation Details'!$A$1:$T$2344,9,0)</f>
        <v>31335</v>
      </c>
      <c r="D1616" s="26">
        <f>VLOOKUP(A1616,'Hospitalisation Details'!$A$1:$T$2344,10,0)</f>
        <v>37</v>
      </c>
      <c r="E1616" s="26">
        <f>VLOOKUP(A1616,'Hospitalisation Details'!$A$1:$T$2344,11,0)</f>
        <v>3</v>
      </c>
      <c r="F1616" s="28">
        <f>VLOOKUP(A1616,'Medical Examinations'!$A$1:$L$2336,2,0)</f>
        <v>22.56</v>
      </c>
      <c r="G1616" s="28">
        <f>VLOOKUP(A1616,'Medical Examinations'!$A$1:$L$2336,4,0)</f>
        <v>4.34</v>
      </c>
      <c r="H1616" s="30" t="str">
        <f>VLOOKUP(A1616,'Medical Examinations'!$A$1:$L$2336,3,0)</f>
        <v>Normal weight</v>
      </c>
      <c r="I1616" s="30" t="str">
        <f>VLOOKUP(A1616,'Medical Examinations'!$A$1:$L$2336,5,0)</f>
        <v>Normal</v>
      </c>
      <c r="J1616" s="27" t="str">
        <f>VLOOKUP(A1616,'Medical Examinations'!$A$1:$L$2336,6,0)</f>
        <v>yes</v>
      </c>
      <c r="K1616" s="27" t="str">
        <f>VLOOKUP(A1616,'Medical Examinations'!$A$1:$L$2336,7,0)</f>
        <v>No</v>
      </c>
      <c r="L1616" s="27">
        <f>VLOOKUP(A1616,'Medical Examinations'!$A$1:$L$2336,10,0)</f>
        <v>0</v>
      </c>
      <c r="M1616" s="27" t="str">
        <f>VLOOKUP(A1616,'Medical Examinations'!$A$1:$L$2336,12,0)</f>
        <v>No</v>
      </c>
      <c r="N1616" s="27" t="str">
        <f>VLOOKUP(A1616,'Medical Examinations'!$A$1:$L$2336,8,0)</f>
        <v>No</v>
      </c>
      <c r="O1616" s="29">
        <f>VLOOKUP(A1616,'Hospitalisation Details'!$A$1:$T$2344,12,0)</f>
        <v>6159.57</v>
      </c>
      <c r="P1616" s="29" t="str">
        <f>VLOOKUP(A1616,'Hospitalisation Details'!$A$1:$T$2344,15,0)</f>
        <v>tier - 2</v>
      </c>
      <c r="Q1616" s="29" t="str">
        <f>VLOOKUP(A1616,'Hospitalisation Details'!$A$1:$T$2344,18,0)</f>
        <v>tier - 1</v>
      </c>
      <c r="R1616" s="29" t="str">
        <f>VLOOKUP(A1616,'Hospitalisation Details'!$A$1:$T$2344,20,0)</f>
        <v>R1012</v>
      </c>
    </row>
    <row r="1617" spans="1:18">
      <c r="A1617" t="s">
        <v>752</v>
      </c>
      <c r="B1617" s="22" t="str">
        <f>VLOOKUP(A1617,'Customer Names'!A1617:$E$2335,4,0)</f>
        <v>Cress</v>
      </c>
      <c r="C1617" s="25">
        <f>VLOOKUP(A1617,'Hospitalisation Details'!$A$1:$T$2344,9,0)</f>
        <v>26974</v>
      </c>
      <c r="D1617" s="26">
        <f>VLOOKUP(A1617,'Hospitalisation Details'!$A$1:$T$2344,10,0)</f>
        <v>49</v>
      </c>
      <c r="E1617" s="26">
        <f>VLOOKUP(A1617,'Hospitalisation Details'!$A$1:$T$2344,11,0)</f>
        <v>0</v>
      </c>
      <c r="F1617" s="28">
        <f>VLOOKUP(A1617,'Medical Examinations'!$A$1:$L$2336,2,0)</f>
        <v>19.28</v>
      </c>
      <c r="G1617" s="28">
        <f>VLOOKUP(A1617,'Medical Examinations'!$A$1:$L$2336,4,0)</f>
        <v>11.85</v>
      </c>
      <c r="H1617" s="30" t="str">
        <f>VLOOKUP(A1617,'Medical Examinations'!$A$1:$L$2336,3,0)</f>
        <v>Normal weight</v>
      </c>
      <c r="I1617" s="30" t="str">
        <f>VLOOKUP(A1617,'Medical Examinations'!$A$1:$L$2336,5,0)</f>
        <v>Diabetes</v>
      </c>
      <c r="J1617" s="27" t="str">
        <f>VLOOKUP(A1617,'Medical Examinations'!$A$1:$L$2336,6,0)</f>
        <v>No</v>
      </c>
      <c r="K1617" s="27" t="str">
        <f>VLOOKUP(A1617,'Medical Examinations'!$A$1:$L$2336,7,0)</f>
        <v>No</v>
      </c>
      <c r="L1617" s="27">
        <f>VLOOKUP(A1617,'Medical Examinations'!$A$1:$L$2336,10,0)</f>
        <v>2</v>
      </c>
      <c r="M1617" s="27" t="str">
        <f>VLOOKUP(A1617,'Medical Examinations'!$A$1:$L$2336,12,0)</f>
        <v>No</v>
      </c>
      <c r="N1617" s="27" t="str">
        <f>VLOOKUP(A1617,'Medical Examinations'!$A$1:$L$2336,8,0)</f>
        <v>No</v>
      </c>
      <c r="O1617" s="29">
        <f>VLOOKUP(A1617,'Hospitalisation Details'!$A$1:$T$2344,12,0)</f>
        <v>6152.05</v>
      </c>
      <c r="P1617" s="29" t="str">
        <f>VLOOKUP(A1617,'Hospitalisation Details'!$A$1:$T$2344,15,0)</f>
        <v>tier - 2</v>
      </c>
      <c r="Q1617" s="29" t="str">
        <f>VLOOKUP(A1617,'Hospitalisation Details'!$A$1:$T$2344,18,0)</f>
        <v>tier - 3</v>
      </c>
      <c r="R1617" s="29" t="str">
        <f>VLOOKUP(A1617,'Hospitalisation Details'!$A$1:$T$2344,20,0)</f>
        <v>R1013</v>
      </c>
    </row>
    <row r="1618" spans="1:18">
      <c r="A1618" t="s">
        <v>751</v>
      </c>
      <c r="B1618" s="22" t="str">
        <f>VLOOKUP(A1618,'Customer Names'!A1618:$E$2335,4,0)</f>
        <v>Mawson</v>
      </c>
      <c r="C1618" s="25">
        <f>VLOOKUP(A1618,'Hospitalisation Details'!$A$1:$T$2344,9,0)</f>
        <v>25855</v>
      </c>
      <c r="D1618" s="26">
        <f>VLOOKUP(A1618,'Hospitalisation Details'!$A$1:$T$2344,10,0)</f>
        <v>52</v>
      </c>
      <c r="E1618" s="26">
        <f>VLOOKUP(A1618,'Hospitalisation Details'!$A$1:$T$2344,11,0)</f>
        <v>0</v>
      </c>
      <c r="F1618" s="28">
        <f>VLOOKUP(A1618,'Medical Examinations'!$A$1:$L$2336,2,0)</f>
        <v>15.37</v>
      </c>
      <c r="G1618" s="28">
        <f>VLOOKUP(A1618,'Medical Examinations'!$A$1:$L$2336,4,0)</f>
        <v>9.61</v>
      </c>
      <c r="H1618" s="30" t="str">
        <f>VLOOKUP(A1618,'Medical Examinations'!$A$1:$L$2336,3,0)</f>
        <v>Underweight</v>
      </c>
      <c r="I1618" s="30" t="str">
        <f>VLOOKUP(A1618,'Medical Examinations'!$A$1:$L$2336,5,0)</f>
        <v>Diabetes</v>
      </c>
      <c r="J1618" s="27" t="str">
        <f>VLOOKUP(A1618,'Medical Examinations'!$A$1:$L$2336,6,0)</f>
        <v>yes</v>
      </c>
      <c r="K1618" s="27" t="str">
        <f>VLOOKUP(A1618,'Medical Examinations'!$A$1:$L$2336,7,0)</f>
        <v>No</v>
      </c>
      <c r="L1618" s="27">
        <f>VLOOKUP(A1618,'Medical Examinations'!$A$1:$L$2336,10,0)</f>
        <v>2</v>
      </c>
      <c r="M1618" s="27" t="str">
        <f>VLOOKUP(A1618,'Medical Examinations'!$A$1:$L$2336,12,0)</f>
        <v>No</v>
      </c>
      <c r="N1618" s="27" t="str">
        <f>VLOOKUP(A1618,'Medical Examinations'!$A$1:$L$2336,8,0)</f>
        <v>No</v>
      </c>
      <c r="O1618" s="29">
        <f>VLOOKUP(A1618,'Hospitalisation Details'!$A$1:$T$2344,12,0)</f>
        <v>6147.12</v>
      </c>
      <c r="P1618" s="29" t="str">
        <f>VLOOKUP(A1618,'Hospitalisation Details'!$A$1:$T$2344,15,0)</f>
        <v>tier - 2</v>
      </c>
      <c r="Q1618" s="29" t="str">
        <f>VLOOKUP(A1618,'Hospitalisation Details'!$A$1:$T$2344,18,0)</f>
        <v>tier - 3</v>
      </c>
      <c r="R1618" s="29" t="str">
        <f>VLOOKUP(A1618,'Hospitalisation Details'!$A$1:$T$2344,20,0)</f>
        <v>R1012</v>
      </c>
    </row>
    <row r="1619" spans="1:18">
      <c r="A1619" t="s">
        <v>750</v>
      </c>
      <c r="B1619" s="22" t="str">
        <f>VLOOKUP(A1619,'Customer Names'!A1619:$E$2335,4,0)</f>
        <v>Wigginton</v>
      </c>
      <c r="C1619" s="25">
        <f>VLOOKUP(A1619,'Hospitalisation Details'!$A$1:$T$2344,9,0)</f>
        <v>28106</v>
      </c>
      <c r="D1619" s="26">
        <f>VLOOKUP(A1619,'Hospitalisation Details'!$A$1:$T$2344,10,0)</f>
        <v>46</v>
      </c>
      <c r="E1619" s="26">
        <f>VLOOKUP(A1619,'Hospitalisation Details'!$A$1:$T$2344,11,0)</f>
        <v>2</v>
      </c>
      <c r="F1619" s="28">
        <f>VLOOKUP(A1619,'Medical Examinations'!$A$1:$L$2336,2,0)</f>
        <v>18.71</v>
      </c>
      <c r="G1619" s="28">
        <f>VLOOKUP(A1619,'Medical Examinations'!$A$1:$L$2336,4,0)</f>
        <v>5.29</v>
      </c>
      <c r="H1619" s="30" t="str">
        <f>VLOOKUP(A1619,'Medical Examinations'!$A$1:$L$2336,3,0)</f>
        <v>Normal weight</v>
      </c>
      <c r="I1619" s="30" t="str">
        <f>VLOOKUP(A1619,'Medical Examinations'!$A$1:$L$2336,5,0)</f>
        <v>Normal</v>
      </c>
      <c r="J1619" s="27" t="str">
        <f>VLOOKUP(A1619,'Medical Examinations'!$A$1:$L$2336,6,0)</f>
        <v>yes</v>
      </c>
      <c r="K1619" s="27" t="str">
        <f>VLOOKUP(A1619,'Medical Examinations'!$A$1:$L$2336,7,0)</f>
        <v>No</v>
      </c>
      <c r="L1619" s="27">
        <f>VLOOKUP(A1619,'Medical Examinations'!$A$1:$L$2336,10,0)</f>
        <v>0</v>
      </c>
      <c r="M1619" s="27" t="str">
        <f>VLOOKUP(A1619,'Medical Examinations'!$A$1:$L$2336,12,0)</f>
        <v>No</v>
      </c>
      <c r="N1619" s="27" t="str">
        <f>VLOOKUP(A1619,'Medical Examinations'!$A$1:$L$2336,8,0)</f>
        <v>No</v>
      </c>
      <c r="O1619" s="29">
        <f>VLOOKUP(A1619,'Hospitalisation Details'!$A$1:$T$2344,12,0)</f>
        <v>6139.14</v>
      </c>
      <c r="P1619" s="29" t="str">
        <f>VLOOKUP(A1619,'Hospitalisation Details'!$A$1:$T$2344,15,0)</f>
        <v>tier - 2</v>
      </c>
      <c r="Q1619" s="29" t="str">
        <f>VLOOKUP(A1619,'Hospitalisation Details'!$A$1:$T$2344,18,0)</f>
        <v>tier - 3</v>
      </c>
      <c r="R1619" s="29" t="str">
        <f>VLOOKUP(A1619,'Hospitalisation Details'!$A$1:$T$2344,20,0)</f>
        <v>R1013</v>
      </c>
    </row>
    <row r="1620" spans="1:18">
      <c r="A1620" t="s">
        <v>749</v>
      </c>
      <c r="B1620" s="22" t="str">
        <f>VLOOKUP(A1620,'Customer Names'!A1620:$E$2335,4,0)</f>
        <v>Wang</v>
      </c>
      <c r="C1620" s="25">
        <f>VLOOKUP(A1620,'Hospitalisation Details'!$A$1:$T$2344,9,0)</f>
        <v>28738</v>
      </c>
      <c r="D1620" s="26">
        <f>VLOOKUP(A1620,'Hospitalisation Details'!$A$1:$T$2344,10,0)</f>
        <v>44</v>
      </c>
      <c r="E1620" s="26">
        <f>VLOOKUP(A1620,'Hospitalisation Details'!$A$1:$T$2344,11,0)</f>
        <v>2</v>
      </c>
      <c r="F1620" s="28">
        <f>VLOOKUP(A1620,'Medical Examinations'!$A$1:$L$2336,2,0)</f>
        <v>20.61</v>
      </c>
      <c r="G1620" s="28">
        <f>VLOOKUP(A1620,'Medical Examinations'!$A$1:$L$2336,4,0)</f>
        <v>6.89</v>
      </c>
      <c r="H1620" s="30" t="str">
        <f>VLOOKUP(A1620,'Medical Examinations'!$A$1:$L$2336,3,0)</f>
        <v>Normal weight</v>
      </c>
      <c r="I1620" s="30" t="str">
        <f>VLOOKUP(A1620,'Medical Examinations'!$A$1:$L$2336,5,0)</f>
        <v>Diabetes</v>
      </c>
      <c r="J1620" s="27" t="str">
        <f>VLOOKUP(A1620,'Medical Examinations'!$A$1:$L$2336,6,0)</f>
        <v>No</v>
      </c>
      <c r="K1620" s="27" t="str">
        <f>VLOOKUP(A1620,'Medical Examinations'!$A$1:$L$2336,7,0)</f>
        <v>No</v>
      </c>
      <c r="L1620" s="27">
        <f>VLOOKUP(A1620,'Medical Examinations'!$A$1:$L$2336,10,0)</f>
        <v>0</v>
      </c>
      <c r="M1620" s="27" t="str">
        <f>VLOOKUP(A1620,'Medical Examinations'!$A$1:$L$2336,12,0)</f>
        <v>No</v>
      </c>
      <c r="N1620" s="27" t="str">
        <f>VLOOKUP(A1620,'Medical Examinations'!$A$1:$L$2336,8,0)</f>
        <v>No</v>
      </c>
      <c r="O1620" s="29">
        <f>VLOOKUP(A1620,'Hospitalisation Details'!$A$1:$T$2344,12,0)</f>
        <v>6138.58</v>
      </c>
      <c r="P1620" s="29" t="str">
        <f>VLOOKUP(A1620,'Hospitalisation Details'!$A$1:$T$2344,15,0)</f>
        <v>tier - 2</v>
      </c>
      <c r="Q1620" s="29" t="str">
        <f>VLOOKUP(A1620,'Hospitalisation Details'!$A$1:$T$2344,18,0)</f>
        <v>tier - 1</v>
      </c>
      <c r="R1620" s="29" t="str">
        <f>VLOOKUP(A1620,'Hospitalisation Details'!$A$1:$T$2344,20,0)</f>
        <v>R1013</v>
      </c>
    </row>
    <row r="1621" spans="1:18">
      <c r="A1621" t="s">
        <v>748</v>
      </c>
      <c r="B1621" s="22" t="str">
        <f>VLOOKUP(A1621,'Customer Names'!A1621:$E$2335,4,0)</f>
        <v>Schroeder</v>
      </c>
      <c r="C1621" s="25">
        <f>VLOOKUP(A1621,'Hospitalisation Details'!$A$1:$T$2344,9,0)</f>
        <v>25516</v>
      </c>
      <c r="D1621" s="26">
        <f>VLOOKUP(A1621,'Hospitalisation Details'!$A$1:$T$2344,10,0)</f>
        <v>53</v>
      </c>
      <c r="E1621" s="26">
        <f>VLOOKUP(A1621,'Hospitalisation Details'!$A$1:$T$2344,11,0)</f>
        <v>0</v>
      </c>
      <c r="F1621" s="28">
        <f>VLOOKUP(A1621,'Medical Examinations'!$A$1:$L$2336,2,0)</f>
        <v>15.99</v>
      </c>
      <c r="G1621" s="28">
        <f>VLOOKUP(A1621,'Medical Examinations'!$A$1:$L$2336,4,0)</f>
        <v>4.57</v>
      </c>
      <c r="H1621" s="30" t="str">
        <f>VLOOKUP(A1621,'Medical Examinations'!$A$1:$L$2336,3,0)</f>
        <v>Underweight</v>
      </c>
      <c r="I1621" s="30" t="str">
        <f>VLOOKUP(A1621,'Medical Examinations'!$A$1:$L$2336,5,0)</f>
        <v>Normal</v>
      </c>
      <c r="J1621" s="27" t="str">
        <f>VLOOKUP(A1621,'Medical Examinations'!$A$1:$L$2336,6,0)</f>
        <v>yes</v>
      </c>
      <c r="K1621" s="27" t="str">
        <f>VLOOKUP(A1621,'Medical Examinations'!$A$1:$L$2336,7,0)</f>
        <v>No</v>
      </c>
      <c r="L1621" s="27">
        <f>VLOOKUP(A1621,'Medical Examinations'!$A$1:$L$2336,10,0)</f>
        <v>1</v>
      </c>
      <c r="M1621" s="27" t="str">
        <f>VLOOKUP(A1621,'Medical Examinations'!$A$1:$L$2336,12,0)</f>
        <v>No</v>
      </c>
      <c r="N1621" s="27" t="str">
        <f>VLOOKUP(A1621,'Medical Examinations'!$A$1:$L$2336,8,0)</f>
        <v>Yes</v>
      </c>
      <c r="O1621" s="29">
        <f>VLOOKUP(A1621,'Hospitalisation Details'!$A$1:$T$2344,12,0)</f>
        <v>6138.5</v>
      </c>
      <c r="P1621" s="29" t="str">
        <f>VLOOKUP(A1621,'Hospitalisation Details'!$A$1:$T$2344,15,0)</f>
        <v>tier - 2</v>
      </c>
      <c r="Q1621" s="29" t="str">
        <f>VLOOKUP(A1621,'Hospitalisation Details'!$A$1:$T$2344,18,0)</f>
        <v>tier - 2</v>
      </c>
      <c r="R1621" s="29" t="str">
        <f>VLOOKUP(A1621,'Hospitalisation Details'!$A$1:$T$2344,20,0)</f>
        <v>R1011</v>
      </c>
    </row>
    <row r="1622" spans="1:18">
      <c r="A1622" t="s">
        <v>747</v>
      </c>
      <c r="B1622" s="22" t="str">
        <f>VLOOKUP(A1622,'Customer Names'!A1622:$E$2335,4,0)</f>
        <v>Leonard</v>
      </c>
      <c r="C1622" s="25">
        <f>VLOOKUP(A1622,'Hospitalisation Details'!$A$1:$T$2344,9,0)</f>
        <v>33103</v>
      </c>
      <c r="D1622" s="26">
        <f>VLOOKUP(A1622,'Hospitalisation Details'!$A$1:$T$2344,10,0)</f>
        <v>32</v>
      </c>
      <c r="E1622" s="26">
        <f>VLOOKUP(A1622,'Hospitalisation Details'!$A$1:$T$2344,11,0)</f>
        <v>3</v>
      </c>
      <c r="F1622" s="28">
        <f>VLOOKUP(A1622,'Medical Examinations'!$A$1:$L$2336,2,0)</f>
        <v>33.155000000000001</v>
      </c>
      <c r="G1622" s="28">
        <f>VLOOKUP(A1622,'Medical Examinations'!$A$1:$L$2336,4,0)</f>
        <v>4.32</v>
      </c>
      <c r="H1622" s="30" t="str">
        <f>VLOOKUP(A1622,'Medical Examinations'!$A$1:$L$2336,3,0)</f>
        <v>Obesity</v>
      </c>
      <c r="I1622" s="30" t="str">
        <f>VLOOKUP(A1622,'Medical Examinations'!$A$1:$L$2336,5,0)</f>
        <v>Normal</v>
      </c>
      <c r="J1622" s="27" t="str">
        <f>VLOOKUP(A1622,'Medical Examinations'!$A$1:$L$2336,6,0)</f>
        <v>No</v>
      </c>
      <c r="K1622" s="27" t="str">
        <f>VLOOKUP(A1622,'Medical Examinations'!$A$1:$L$2336,7,0)</f>
        <v>No</v>
      </c>
      <c r="L1622" s="27">
        <f>VLOOKUP(A1622,'Medical Examinations'!$A$1:$L$2336,10,0)</f>
        <v>0</v>
      </c>
      <c r="M1622" s="27" t="str">
        <f>VLOOKUP(A1622,'Medical Examinations'!$A$1:$L$2336,12,0)</f>
        <v>No</v>
      </c>
      <c r="N1622" s="27" t="str">
        <f>VLOOKUP(A1622,'Medical Examinations'!$A$1:$L$2336,8,0)</f>
        <v>No</v>
      </c>
      <c r="O1622" s="29">
        <f>VLOOKUP(A1622,'Hospitalisation Details'!$A$1:$T$2344,12,0)</f>
        <v>6128.8</v>
      </c>
      <c r="P1622" s="29" t="str">
        <f>VLOOKUP(A1622,'Hospitalisation Details'!$A$1:$T$2344,15,0)</f>
        <v>tier - 2</v>
      </c>
      <c r="Q1622" s="29" t="str">
        <f>VLOOKUP(A1622,'Hospitalisation Details'!$A$1:$T$2344,18,0)</f>
        <v>tier - 3</v>
      </c>
      <c r="R1622" s="29" t="str">
        <f>VLOOKUP(A1622,'Hospitalisation Details'!$A$1:$T$2344,20,0)</f>
        <v>R1012</v>
      </c>
    </row>
    <row r="1623" spans="1:18">
      <c r="A1623" t="s">
        <v>746</v>
      </c>
      <c r="B1623" s="22" t="str">
        <f>VLOOKUP(A1623,'Customer Names'!A1623:$E$2335,4,0)</f>
        <v>Tissue</v>
      </c>
      <c r="C1623" s="25">
        <f>VLOOKUP(A1623,'Hospitalisation Details'!$A$1:$T$2344,9,0)</f>
        <v>30636</v>
      </c>
      <c r="D1623" s="26">
        <f>VLOOKUP(A1623,'Hospitalisation Details'!$A$1:$T$2344,10,0)</f>
        <v>39</v>
      </c>
      <c r="E1623" s="26">
        <f>VLOOKUP(A1623,'Hospitalisation Details'!$A$1:$T$2344,11,0)</f>
        <v>1</v>
      </c>
      <c r="F1623" s="28">
        <f>VLOOKUP(A1623,'Medical Examinations'!$A$1:$L$2336,2,0)</f>
        <v>26.22</v>
      </c>
      <c r="G1623" s="28">
        <f>VLOOKUP(A1623,'Medical Examinations'!$A$1:$L$2336,4,0)</f>
        <v>5.57</v>
      </c>
      <c r="H1623" s="30" t="str">
        <f>VLOOKUP(A1623,'Medical Examinations'!$A$1:$L$2336,3,0)</f>
        <v>Overweight</v>
      </c>
      <c r="I1623" s="30" t="str">
        <f>VLOOKUP(A1623,'Medical Examinations'!$A$1:$L$2336,5,0)</f>
        <v>Normal</v>
      </c>
      <c r="J1623" s="27" t="str">
        <f>VLOOKUP(A1623,'Medical Examinations'!$A$1:$L$2336,6,0)</f>
        <v>yes</v>
      </c>
      <c r="K1623" s="27" t="str">
        <f>VLOOKUP(A1623,'Medical Examinations'!$A$1:$L$2336,7,0)</f>
        <v>No</v>
      </c>
      <c r="L1623" s="27">
        <f>VLOOKUP(A1623,'Medical Examinations'!$A$1:$L$2336,10,0)</f>
        <v>1</v>
      </c>
      <c r="M1623" s="27" t="str">
        <f>VLOOKUP(A1623,'Medical Examinations'!$A$1:$L$2336,12,0)</f>
        <v>No</v>
      </c>
      <c r="N1623" s="27" t="str">
        <f>VLOOKUP(A1623,'Medical Examinations'!$A$1:$L$2336,8,0)</f>
        <v>Yes</v>
      </c>
      <c r="O1623" s="29">
        <f>VLOOKUP(A1623,'Hospitalisation Details'!$A$1:$T$2344,12,0)</f>
        <v>6123.57</v>
      </c>
      <c r="P1623" s="29" t="str">
        <f>VLOOKUP(A1623,'Hospitalisation Details'!$A$1:$T$2344,15,0)</f>
        <v>tier - 3</v>
      </c>
      <c r="Q1623" s="29" t="str">
        <f>VLOOKUP(A1623,'Hospitalisation Details'!$A$1:$T$2344,18,0)</f>
        <v>tier - 2</v>
      </c>
      <c r="R1623" s="29" t="str">
        <f>VLOOKUP(A1623,'Hospitalisation Details'!$A$1:$T$2344,20,0)</f>
        <v>R1012</v>
      </c>
    </row>
    <row r="1624" spans="1:18">
      <c r="A1624" t="s">
        <v>745</v>
      </c>
      <c r="B1624" s="22" t="str">
        <f>VLOOKUP(A1624,'Customer Names'!A1624:$E$2335,4,0)</f>
        <v>Wood</v>
      </c>
      <c r="C1624" s="25">
        <f>VLOOKUP(A1624,'Hospitalisation Details'!$A$1:$T$2344,9,0)</f>
        <v>30539</v>
      </c>
      <c r="D1624" s="26">
        <f>VLOOKUP(A1624,'Hospitalisation Details'!$A$1:$T$2344,10,0)</f>
        <v>39</v>
      </c>
      <c r="E1624" s="26">
        <f>VLOOKUP(A1624,'Hospitalisation Details'!$A$1:$T$2344,11,0)</f>
        <v>1</v>
      </c>
      <c r="F1624" s="28">
        <f>VLOOKUP(A1624,'Medical Examinations'!$A$1:$L$2336,2,0)</f>
        <v>21.85</v>
      </c>
      <c r="G1624" s="28">
        <f>VLOOKUP(A1624,'Medical Examinations'!$A$1:$L$2336,4,0)</f>
        <v>5.26</v>
      </c>
      <c r="H1624" s="30" t="str">
        <f>VLOOKUP(A1624,'Medical Examinations'!$A$1:$L$2336,3,0)</f>
        <v>Normal weight</v>
      </c>
      <c r="I1624" s="30" t="str">
        <f>VLOOKUP(A1624,'Medical Examinations'!$A$1:$L$2336,5,0)</f>
        <v>Normal</v>
      </c>
      <c r="J1624" s="27" t="str">
        <f>VLOOKUP(A1624,'Medical Examinations'!$A$1:$L$2336,6,0)</f>
        <v>yes</v>
      </c>
      <c r="K1624" s="27" t="str">
        <f>VLOOKUP(A1624,'Medical Examinations'!$A$1:$L$2336,7,0)</f>
        <v>No</v>
      </c>
      <c r="L1624" s="27">
        <f>VLOOKUP(A1624,'Medical Examinations'!$A$1:$L$2336,10,0)</f>
        <v>1</v>
      </c>
      <c r="M1624" s="27" t="str">
        <f>VLOOKUP(A1624,'Medical Examinations'!$A$1:$L$2336,12,0)</f>
        <v>No</v>
      </c>
      <c r="N1624" s="27" t="str">
        <f>VLOOKUP(A1624,'Medical Examinations'!$A$1:$L$2336,8,0)</f>
        <v>Yes</v>
      </c>
      <c r="O1624" s="29">
        <f>VLOOKUP(A1624,'Hospitalisation Details'!$A$1:$T$2344,12,0)</f>
        <v>6117.49</v>
      </c>
      <c r="P1624" s="29" t="str">
        <f>VLOOKUP(A1624,'Hospitalisation Details'!$A$1:$T$2344,15,0)</f>
        <v>tier - 2</v>
      </c>
      <c r="Q1624" s="29" t="str">
        <f>VLOOKUP(A1624,'Hospitalisation Details'!$A$1:$T$2344,18,0)</f>
        <v>tier - 3</v>
      </c>
      <c r="R1624" s="29" t="str">
        <f>VLOOKUP(A1624,'Hospitalisation Details'!$A$1:$T$2344,20,0)</f>
        <v>R1012</v>
      </c>
    </row>
    <row r="1625" spans="1:18">
      <c r="A1625" t="s">
        <v>744</v>
      </c>
      <c r="B1625" s="22" t="str">
        <f>VLOOKUP(A1625,'Customer Names'!A1625:$E$2335,4,0)</f>
        <v>Denny</v>
      </c>
      <c r="C1625" s="25">
        <f>VLOOKUP(A1625,'Hospitalisation Details'!$A$1:$T$2344,9,0)</f>
        <v>33444</v>
      </c>
      <c r="D1625" s="26">
        <f>VLOOKUP(A1625,'Hospitalisation Details'!$A$1:$T$2344,10,0)</f>
        <v>31</v>
      </c>
      <c r="E1625" s="26">
        <f>VLOOKUP(A1625,'Hospitalisation Details'!$A$1:$T$2344,11,0)</f>
        <v>3</v>
      </c>
      <c r="F1625" s="28">
        <f>VLOOKUP(A1625,'Medical Examinations'!$A$1:$L$2336,2,0)</f>
        <v>30.495000000000001</v>
      </c>
      <c r="G1625" s="28">
        <f>VLOOKUP(A1625,'Medical Examinations'!$A$1:$L$2336,4,0)</f>
        <v>6.25</v>
      </c>
      <c r="H1625" s="30" t="str">
        <f>VLOOKUP(A1625,'Medical Examinations'!$A$1:$L$2336,3,0)</f>
        <v>Obesity</v>
      </c>
      <c r="I1625" s="30" t="str">
        <f>VLOOKUP(A1625,'Medical Examinations'!$A$1:$L$2336,5,0)</f>
        <v>Pre-diabetes</v>
      </c>
      <c r="J1625" s="27" t="str">
        <f>VLOOKUP(A1625,'Medical Examinations'!$A$1:$L$2336,6,0)</f>
        <v>No</v>
      </c>
      <c r="K1625" s="27" t="str">
        <f>VLOOKUP(A1625,'Medical Examinations'!$A$1:$L$2336,7,0)</f>
        <v>No</v>
      </c>
      <c r="L1625" s="27">
        <f>VLOOKUP(A1625,'Medical Examinations'!$A$1:$L$2336,10,0)</f>
        <v>0</v>
      </c>
      <c r="M1625" s="27" t="str">
        <f>VLOOKUP(A1625,'Medical Examinations'!$A$1:$L$2336,12,0)</f>
        <v>No</v>
      </c>
      <c r="N1625" s="27" t="str">
        <f>VLOOKUP(A1625,'Medical Examinations'!$A$1:$L$2336,8,0)</f>
        <v>No</v>
      </c>
      <c r="O1625" s="29">
        <f>VLOOKUP(A1625,'Hospitalisation Details'!$A$1:$T$2344,12,0)</f>
        <v>6113.23</v>
      </c>
      <c r="P1625" s="29" t="str">
        <f>VLOOKUP(A1625,'Hospitalisation Details'!$A$1:$T$2344,15,0)</f>
        <v>tier - 2</v>
      </c>
      <c r="Q1625" s="29" t="str">
        <f>VLOOKUP(A1625,'Hospitalisation Details'!$A$1:$T$2344,18,0)</f>
        <v>tier - 2</v>
      </c>
      <c r="R1625" s="29" t="str">
        <f>VLOOKUP(A1625,'Hospitalisation Details'!$A$1:$T$2344,20,0)</f>
        <v>R1024</v>
      </c>
    </row>
    <row r="1626" spans="1:18">
      <c r="A1626" t="s">
        <v>743</v>
      </c>
      <c r="B1626" s="22" t="str">
        <f>VLOOKUP(A1626,'Customer Names'!A1626:$E$2335,4,0)</f>
        <v>Testa</v>
      </c>
      <c r="C1626" s="25">
        <f>VLOOKUP(A1626,'Hospitalisation Details'!$A$1:$T$2344,9,0)</f>
        <v>31249</v>
      </c>
      <c r="D1626" s="26">
        <f>VLOOKUP(A1626,'Hospitalisation Details'!$A$1:$T$2344,10,0)</f>
        <v>37</v>
      </c>
      <c r="E1626" s="26">
        <f>VLOOKUP(A1626,'Hospitalisation Details'!$A$1:$T$2344,11,0)</f>
        <v>1</v>
      </c>
      <c r="F1626" s="28">
        <f>VLOOKUP(A1626,'Medical Examinations'!$A$1:$L$2336,2,0)</f>
        <v>34.104999999999997</v>
      </c>
      <c r="G1626" s="28">
        <f>VLOOKUP(A1626,'Medical Examinations'!$A$1:$L$2336,4,0)</f>
        <v>5.67</v>
      </c>
      <c r="H1626" s="30" t="str">
        <f>VLOOKUP(A1626,'Medical Examinations'!$A$1:$L$2336,3,0)</f>
        <v>Obesity</v>
      </c>
      <c r="I1626" s="30" t="str">
        <f>VLOOKUP(A1626,'Medical Examinations'!$A$1:$L$2336,5,0)</f>
        <v>Normal</v>
      </c>
      <c r="J1626" s="27" t="str">
        <f>VLOOKUP(A1626,'Medical Examinations'!$A$1:$L$2336,6,0)</f>
        <v>yes</v>
      </c>
      <c r="K1626" s="27" t="str">
        <f>VLOOKUP(A1626,'Medical Examinations'!$A$1:$L$2336,7,0)</f>
        <v>No</v>
      </c>
      <c r="L1626" s="27">
        <f>VLOOKUP(A1626,'Medical Examinations'!$A$1:$L$2336,10,0)</f>
        <v>0</v>
      </c>
      <c r="M1626" s="27" t="str">
        <f>VLOOKUP(A1626,'Medical Examinations'!$A$1:$L$2336,12,0)</f>
        <v>No</v>
      </c>
      <c r="N1626" s="27" t="str">
        <f>VLOOKUP(A1626,'Medical Examinations'!$A$1:$L$2336,8,0)</f>
        <v>No</v>
      </c>
      <c r="O1626" s="29">
        <f>VLOOKUP(A1626,'Hospitalisation Details'!$A$1:$T$2344,12,0)</f>
        <v>6112.35</v>
      </c>
      <c r="P1626" s="29" t="str">
        <f>VLOOKUP(A1626,'Hospitalisation Details'!$A$1:$T$2344,15,0)</f>
        <v>tier - 2</v>
      </c>
      <c r="Q1626" s="29" t="str">
        <f>VLOOKUP(A1626,'Hospitalisation Details'!$A$1:$T$2344,18,0)</f>
        <v>tier - 1</v>
      </c>
      <c r="R1626" s="29" t="str">
        <f>VLOOKUP(A1626,'Hospitalisation Details'!$A$1:$T$2344,20,0)</f>
        <v>R1012</v>
      </c>
    </row>
    <row r="1627" spans="1:18">
      <c r="A1627" t="s">
        <v>742</v>
      </c>
      <c r="B1627" s="22" t="str">
        <f>VLOOKUP(A1627,'Customer Names'!A1627:$E$2335,4,0)</f>
        <v>Mooney</v>
      </c>
      <c r="C1627" s="25">
        <f>VLOOKUP(A1627,'Hospitalisation Details'!$A$1:$T$2344,9,0)</f>
        <v>34951</v>
      </c>
      <c r="D1627" s="26">
        <f>VLOOKUP(A1627,'Hospitalisation Details'!$A$1:$T$2344,10,0)</f>
        <v>27</v>
      </c>
      <c r="E1627" s="26">
        <f>VLOOKUP(A1627,'Hospitalisation Details'!$A$1:$T$2344,11,0)</f>
        <v>0</v>
      </c>
      <c r="F1627" s="28">
        <f>VLOOKUP(A1627,'Medical Examinations'!$A$1:$L$2336,2,0)</f>
        <v>32.770000000000003</v>
      </c>
      <c r="G1627" s="28">
        <f>VLOOKUP(A1627,'Medical Examinations'!$A$1:$L$2336,4,0)</f>
        <v>4.42</v>
      </c>
      <c r="H1627" s="30" t="str">
        <f>VLOOKUP(A1627,'Medical Examinations'!$A$1:$L$2336,3,0)</f>
        <v>Obesity</v>
      </c>
      <c r="I1627" s="30" t="str">
        <f>VLOOKUP(A1627,'Medical Examinations'!$A$1:$L$2336,5,0)</f>
        <v>Normal</v>
      </c>
      <c r="J1627" s="27" t="str">
        <f>VLOOKUP(A1627,'Medical Examinations'!$A$1:$L$2336,6,0)</f>
        <v>yes</v>
      </c>
      <c r="K1627" s="27" t="str">
        <f>VLOOKUP(A1627,'Medical Examinations'!$A$1:$L$2336,7,0)</f>
        <v>No</v>
      </c>
      <c r="L1627" s="27">
        <f>VLOOKUP(A1627,'Medical Examinations'!$A$1:$L$2336,10,0)</f>
        <v>1</v>
      </c>
      <c r="M1627" s="27" t="str">
        <f>VLOOKUP(A1627,'Medical Examinations'!$A$1:$L$2336,12,0)</f>
        <v>No</v>
      </c>
      <c r="N1627" s="27" t="str">
        <f>VLOOKUP(A1627,'Medical Examinations'!$A$1:$L$2336,8,0)</f>
        <v>No</v>
      </c>
      <c r="O1627" s="29">
        <f>VLOOKUP(A1627,'Hospitalisation Details'!$A$1:$T$2344,12,0)</f>
        <v>6111.95</v>
      </c>
      <c r="P1627" s="29" t="str">
        <f>VLOOKUP(A1627,'Hospitalisation Details'!$A$1:$T$2344,15,0)</f>
        <v>tier - 2</v>
      </c>
      <c r="Q1627" s="29" t="str">
        <f>VLOOKUP(A1627,'Hospitalisation Details'!$A$1:$T$2344,18,0)</f>
        <v>tier - 3</v>
      </c>
      <c r="R1627" s="29" t="str">
        <f>VLOOKUP(A1627,'Hospitalisation Details'!$A$1:$T$2344,20,0)</f>
        <v>R1026</v>
      </c>
    </row>
    <row r="1628" spans="1:18">
      <c r="A1628" t="s">
        <v>741</v>
      </c>
      <c r="B1628" s="22" t="str">
        <f>VLOOKUP(A1628,'Customer Names'!A1628:$E$2335,4,0)</f>
        <v>Buchholtz</v>
      </c>
      <c r="C1628" s="25">
        <f>VLOOKUP(A1628,'Hospitalisation Details'!$A$1:$T$2344,9,0)</f>
        <v>25728</v>
      </c>
      <c r="D1628" s="26">
        <f>VLOOKUP(A1628,'Hospitalisation Details'!$A$1:$T$2344,10,0)</f>
        <v>52</v>
      </c>
      <c r="E1628" s="26">
        <f>VLOOKUP(A1628,'Hospitalisation Details'!$A$1:$T$2344,11,0)</f>
        <v>0</v>
      </c>
      <c r="F1628" s="28">
        <f>VLOOKUP(A1628,'Medical Examinations'!$A$1:$L$2336,2,0)</f>
        <v>16.850000000000001</v>
      </c>
      <c r="G1628" s="28">
        <f>VLOOKUP(A1628,'Medical Examinations'!$A$1:$L$2336,4,0)</f>
        <v>11.75</v>
      </c>
      <c r="H1628" s="30" t="str">
        <f>VLOOKUP(A1628,'Medical Examinations'!$A$1:$L$2336,3,0)</f>
        <v>Underweight</v>
      </c>
      <c r="I1628" s="30" t="str">
        <f>VLOOKUP(A1628,'Medical Examinations'!$A$1:$L$2336,5,0)</f>
        <v>Diabetes</v>
      </c>
      <c r="J1628" s="27" t="str">
        <f>VLOOKUP(A1628,'Medical Examinations'!$A$1:$L$2336,6,0)</f>
        <v>yes</v>
      </c>
      <c r="K1628" s="27" t="str">
        <f>VLOOKUP(A1628,'Medical Examinations'!$A$1:$L$2336,7,0)</f>
        <v>No</v>
      </c>
      <c r="L1628" s="27">
        <f>VLOOKUP(A1628,'Medical Examinations'!$A$1:$L$2336,10,0)</f>
        <v>2</v>
      </c>
      <c r="M1628" s="27" t="str">
        <f>VLOOKUP(A1628,'Medical Examinations'!$A$1:$L$2336,12,0)</f>
        <v>No</v>
      </c>
      <c r="N1628" s="27" t="str">
        <f>VLOOKUP(A1628,'Medical Examinations'!$A$1:$L$2336,8,0)</f>
        <v>No</v>
      </c>
      <c r="O1628" s="29">
        <f>VLOOKUP(A1628,'Hospitalisation Details'!$A$1:$T$2344,12,0)</f>
        <v>6098.38</v>
      </c>
      <c r="P1628" s="29" t="str">
        <f>VLOOKUP(A1628,'Hospitalisation Details'!$A$1:$T$2344,15,0)</f>
        <v>tier - 2</v>
      </c>
      <c r="Q1628" s="29" t="str">
        <f>VLOOKUP(A1628,'Hospitalisation Details'!$A$1:$T$2344,18,0)</f>
        <v>tier - 2</v>
      </c>
      <c r="R1628" s="29" t="str">
        <f>VLOOKUP(A1628,'Hospitalisation Details'!$A$1:$T$2344,20,0)</f>
        <v>R1013</v>
      </c>
    </row>
    <row r="1629" spans="1:18">
      <c r="A1629" t="s">
        <v>740</v>
      </c>
      <c r="B1629" s="22" t="str">
        <f>VLOOKUP(A1629,'Customer Names'!A1629:$E$2335,4,0)</f>
        <v>Hoyt</v>
      </c>
      <c r="C1629" s="25">
        <f>VLOOKUP(A1629,'Hospitalisation Details'!$A$1:$T$2344,9,0)</f>
        <v>30888</v>
      </c>
      <c r="D1629" s="26">
        <f>VLOOKUP(A1629,'Hospitalisation Details'!$A$1:$T$2344,10,0)</f>
        <v>38</v>
      </c>
      <c r="E1629" s="26">
        <f>VLOOKUP(A1629,'Hospitalisation Details'!$A$1:$T$2344,11,0)</f>
        <v>2</v>
      </c>
      <c r="F1629" s="28">
        <f>VLOOKUP(A1629,'Medical Examinations'!$A$1:$L$2336,2,0)</f>
        <v>34.700000000000003</v>
      </c>
      <c r="G1629" s="28">
        <f>VLOOKUP(A1629,'Medical Examinations'!$A$1:$L$2336,4,0)</f>
        <v>6.06</v>
      </c>
      <c r="H1629" s="30" t="str">
        <f>VLOOKUP(A1629,'Medical Examinations'!$A$1:$L$2336,3,0)</f>
        <v>Obesity</v>
      </c>
      <c r="I1629" s="30" t="str">
        <f>VLOOKUP(A1629,'Medical Examinations'!$A$1:$L$2336,5,0)</f>
        <v>Pre-diabetes</v>
      </c>
      <c r="J1629" s="27" t="str">
        <f>VLOOKUP(A1629,'Medical Examinations'!$A$1:$L$2336,6,0)</f>
        <v>No</v>
      </c>
      <c r="K1629" s="27" t="str">
        <f>VLOOKUP(A1629,'Medical Examinations'!$A$1:$L$2336,7,0)</f>
        <v>No</v>
      </c>
      <c r="L1629" s="27">
        <f>VLOOKUP(A1629,'Medical Examinations'!$A$1:$L$2336,10,0)</f>
        <v>1</v>
      </c>
      <c r="M1629" s="27" t="str">
        <f>VLOOKUP(A1629,'Medical Examinations'!$A$1:$L$2336,12,0)</f>
        <v>No</v>
      </c>
      <c r="N1629" s="27" t="str">
        <f>VLOOKUP(A1629,'Medical Examinations'!$A$1:$L$2336,8,0)</f>
        <v>No</v>
      </c>
      <c r="O1629" s="29">
        <f>VLOOKUP(A1629,'Hospitalisation Details'!$A$1:$T$2344,12,0)</f>
        <v>6082.41</v>
      </c>
      <c r="P1629" s="29" t="str">
        <f>VLOOKUP(A1629,'Hospitalisation Details'!$A$1:$T$2344,15,0)</f>
        <v>tier - 1</v>
      </c>
      <c r="Q1629" s="29" t="str">
        <f>VLOOKUP(A1629,'Hospitalisation Details'!$A$1:$T$2344,18,0)</f>
        <v>tier - 2</v>
      </c>
      <c r="R1629" s="29" t="str">
        <f>VLOOKUP(A1629,'Hospitalisation Details'!$A$1:$T$2344,20,0)</f>
        <v>R1011</v>
      </c>
    </row>
    <row r="1630" spans="1:18">
      <c r="A1630" t="s">
        <v>739</v>
      </c>
      <c r="B1630" s="22" t="str">
        <f>VLOOKUP(A1630,'Customer Names'!A1630:$E$2335,4,0)</f>
        <v>Cabada</v>
      </c>
      <c r="C1630" s="25">
        <f>VLOOKUP(A1630,'Hospitalisation Details'!$A$1:$T$2344,9,0)</f>
        <v>30969</v>
      </c>
      <c r="D1630" s="26">
        <f>VLOOKUP(A1630,'Hospitalisation Details'!$A$1:$T$2344,10,0)</f>
        <v>38</v>
      </c>
      <c r="E1630" s="26">
        <f>VLOOKUP(A1630,'Hospitalisation Details'!$A$1:$T$2344,11,0)</f>
        <v>1</v>
      </c>
      <c r="F1630" s="28">
        <f>VLOOKUP(A1630,'Medical Examinations'!$A$1:$L$2336,2,0)</f>
        <v>37.049999999999997</v>
      </c>
      <c r="G1630" s="28">
        <f>VLOOKUP(A1630,'Medical Examinations'!$A$1:$L$2336,4,0)</f>
        <v>5.48</v>
      </c>
      <c r="H1630" s="30" t="str">
        <f>VLOOKUP(A1630,'Medical Examinations'!$A$1:$L$2336,3,0)</f>
        <v>Obesity</v>
      </c>
      <c r="I1630" s="30" t="str">
        <f>VLOOKUP(A1630,'Medical Examinations'!$A$1:$L$2336,5,0)</f>
        <v>Normal</v>
      </c>
      <c r="J1630" s="27" t="str">
        <f>VLOOKUP(A1630,'Medical Examinations'!$A$1:$L$2336,6,0)</f>
        <v>No</v>
      </c>
      <c r="K1630" s="27" t="str">
        <f>VLOOKUP(A1630,'Medical Examinations'!$A$1:$L$2336,7,0)</f>
        <v>No</v>
      </c>
      <c r="L1630" s="27">
        <f>VLOOKUP(A1630,'Medical Examinations'!$A$1:$L$2336,10,0)</f>
        <v>1</v>
      </c>
      <c r="M1630" s="27" t="str">
        <f>VLOOKUP(A1630,'Medical Examinations'!$A$1:$L$2336,12,0)</f>
        <v>No</v>
      </c>
      <c r="N1630" s="27" t="str">
        <f>VLOOKUP(A1630,'Medical Examinations'!$A$1:$L$2336,8,0)</f>
        <v>No</v>
      </c>
      <c r="O1630" s="29">
        <f>VLOOKUP(A1630,'Hospitalisation Details'!$A$1:$T$2344,12,0)</f>
        <v>6079.67</v>
      </c>
      <c r="P1630" s="29" t="str">
        <f>VLOOKUP(A1630,'Hospitalisation Details'!$A$1:$T$2344,15,0)</f>
        <v>tier - 1</v>
      </c>
      <c r="Q1630" s="29" t="str">
        <f>VLOOKUP(A1630,'Hospitalisation Details'!$A$1:$T$2344,18,0)</f>
        <v>tier - 1</v>
      </c>
      <c r="R1630" s="29" t="str">
        <f>VLOOKUP(A1630,'Hospitalisation Details'!$A$1:$T$2344,20,0)</f>
        <v>R1014</v>
      </c>
    </row>
    <row r="1631" spans="1:18">
      <c r="A1631" t="s">
        <v>738</v>
      </c>
      <c r="B1631" s="22" t="str">
        <f>VLOOKUP(A1631,'Customer Names'!A1631:$E$2335,4,0)</f>
        <v>Lobaciute</v>
      </c>
      <c r="C1631" s="25">
        <f>VLOOKUP(A1631,'Hospitalisation Details'!$A$1:$T$2344,9,0)</f>
        <v>29075</v>
      </c>
      <c r="D1631" s="26">
        <f>VLOOKUP(A1631,'Hospitalisation Details'!$A$1:$T$2344,10,0)</f>
        <v>43</v>
      </c>
      <c r="E1631" s="26">
        <f>VLOOKUP(A1631,'Hospitalisation Details'!$A$1:$T$2344,11,0)</f>
        <v>2</v>
      </c>
      <c r="F1631" s="28">
        <f>VLOOKUP(A1631,'Medical Examinations'!$A$1:$L$2336,2,0)</f>
        <v>18.78</v>
      </c>
      <c r="G1631" s="28">
        <f>VLOOKUP(A1631,'Medical Examinations'!$A$1:$L$2336,4,0)</f>
        <v>4.45</v>
      </c>
      <c r="H1631" s="30" t="str">
        <f>VLOOKUP(A1631,'Medical Examinations'!$A$1:$L$2336,3,0)</f>
        <v>Normal weight</v>
      </c>
      <c r="I1631" s="30" t="str">
        <f>VLOOKUP(A1631,'Medical Examinations'!$A$1:$L$2336,5,0)</f>
        <v>Normal</v>
      </c>
      <c r="J1631" s="27" t="str">
        <f>VLOOKUP(A1631,'Medical Examinations'!$A$1:$L$2336,6,0)</f>
        <v>No</v>
      </c>
      <c r="K1631" s="27" t="str">
        <f>VLOOKUP(A1631,'Medical Examinations'!$A$1:$L$2336,7,0)</f>
        <v>No</v>
      </c>
      <c r="L1631" s="27">
        <f>VLOOKUP(A1631,'Medical Examinations'!$A$1:$L$2336,10,0)</f>
        <v>1</v>
      </c>
      <c r="M1631" s="27" t="str">
        <f>VLOOKUP(A1631,'Medical Examinations'!$A$1:$L$2336,12,0)</f>
        <v>No</v>
      </c>
      <c r="N1631" s="27" t="str">
        <f>VLOOKUP(A1631,'Medical Examinations'!$A$1:$L$2336,8,0)</f>
        <v>Yes</v>
      </c>
      <c r="O1631" s="29">
        <f>VLOOKUP(A1631,'Hospitalisation Details'!$A$1:$T$2344,12,0)</f>
        <v>6074.37</v>
      </c>
      <c r="P1631" s="29" t="str">
        <f>VLOOKUP(A1631,'Hospitalisation Details'!$A$1:$T$2344,15,0)</f>
        <v>tier - 2</v>
      </c>
      <c r="Q1631" s="29" t="str">
        <f>VLOOKUP(A1631,'Hospitalisation Details'!$A$1:$T$2344,18,0)</f>
        <v>tier - 2</v>
      </c>
      <c r="R1631" s="29" t="str">
        <f>VLOOKUP(A1631,'Hospitalisation Details'!$A$1:$T$2344,20,0)</f>
        <v>R1012</v>
      </c>
    </row>
    <row r="1632" spans="1:18">
      <c r="A1632" t="s">
        <v>737</v>
      </c>
      <c r="B1632" s="22" t="str">
        <f>VLOOKUP(A1632,'Customer Names'!A1632:$E$2335,4,0)</f>
        <v>Dawes</v>
      </c>
      <c r="C1632" s="25">
        <f>VLOOKUP(A1632,'Hospitalisation Details'!$A$1:$T$2344,9,0)</f>
        <v>30946</v>
      </c>
      <c r="D1632" s="26">
        <f>VLOOKUP(A1632,'Hospitalisation Details'!$A$1:$T$2344,10,0)</f>
        <v>38</v>
      </c>
      <c r="E1632" s="26">
        <f>VLOOKUP(A1632,'Hospitalisation Details'!$A$1:$T$2344,11,0)</f>
        <v>1</v>
      </c>
      <c r="F1632" s="28">
        <f>VLOOKUP(A1632,'Medical Examinations'!$A$1:$L$2336,2,0)</f>
        <v>28.024999999999999</v>
      </c>
      <c r="G1632" s="28">
        <f>VLOOKUP(A1632,'Medical Examinations'!$A$1:$L$2336,4,0)</f>
        <v>5</v>
      </c>
      <c r="H1632" s="30" t="str">
        <f>VLOOKUP(A1632,'Medical Examinations'!$A$1:$L$2336,3,0)</f>
        <v>Overweight</v>
      </c>
      <c r="I1632" s="30" t="str">
        <f>VLOOKUP(A1632,'Medical Examinations'!$A$1:$L$2336,5,0)</f>
        <v>Normal</v>
      </c>
      <c r="J1632" s="27" t="str">
        <f>VLOOKUP(A1632,'Medical Examinations'!$A$1:$L$2336,6,0)</f>
        <v>No</v>
      </c>
      <c r="K1632" s="27" t="str">
        <f>VLOOKUP(A1632,'Medical Examinations'!$A$1:$L$2336,7,0)</f>
        <v>No</v>
      </c>
      <c r="L1632" s="27">
        <f>VLOOKUP(A1632,'Medical Examinations'!$A$1:$L$2336,10,0)</f>
        <v>1</v>
      </c>
      <c r="M1632" s="27" t="str">
        <f>VLOOKUP(A1632,'Medical Examinations'!$A$1:$L$2336,12,0)</f>
        <v>No</v>
      </c>
      <c r="N1632" s="27" t="str">
        <f>VLOOKUP(A1632,'Medical Examinations'!$A$1:$L$2336,8,0)</f>
        <v>No</v>
      </c>
      <c r="O1632" s="29">
        <f>VLOOKUP(A1632,'Hospitalisation Details'!$A$1:$T$2344,12,0)</f>
        <v>6067.13</v>
      </c>
      <c r="P1632" s="29" t="str">
        <f>VLOOKUP(A1632,'Hospitalisation Details'!$A$1:$T$2344,15,0)</f>
        <v>tier - 3</v>
      </c>
      <c r="Q1632" s="29" t="str">
        <f>VLOOKUP(A1632,'Hospitalisation Details'!$A$1:$T$2344,18,0)</f>
        <v>tier - 1</v>
      </c>
      <c r="R1632" s="29" t="str">
        <f>VLOOKUP(A1632,'Hospitalisation Details'!$A$1:$T$2344,20,0)</f>
        <v>R1016</v>
      </c>
    </row>
    <row r="1633" spans="1:18">
      <c r="A1633" t="s">
        <v>736</v>
      </c>
      <c r="B1633" s="22" t="str">
        <f>VLOOKUP(A1633,'Customer Names'!A1633:$E$2335,4,0)</f>
        <v>Deppen</v>
      </c>
      <c r="C1633" s="25">
        <f>VLOOKUP(A1633,'Hospitalisation Details'!$A$1:$T$2344,9,0)</f>
        <v>34646</v>
      </c>
      <c r="D1633" s="26">
        <f>VLOOKUP(A1633,'Hospitalisation Details'!$A$1:$T$2344,10,0)</f>
        <v>28</v>
      </c>
      <c r="E1633" s="26">
        <f>VLOOKUP(A1633,'Hospitalisation Details'!$A$1:$T$2344,11,0)</f>
        <v>0</v>
      </c>
      <c r="F1633" s="28">
        <f>VLOOKUP(A1633,'Medical Examinations'!$A$1:$L$2336,2,0)</f>
        <v>35.090000000000003</v>
      </c>
      <c r="G1633" s="28">
        <f>VLOOKUP(A1633,'Medical Examinations'!$A$1:$L$2336,4,0)</f>
        <v>5.84</v>
      </c>
      <c r="H1633" s="30" t="str">
        <f>VLOOKUP(A1633,'Medical Examinations'!$A$1:$L$2336,3,0)</f>
        <v>Obesity</v>
      </c>
      <c r="I1633" s="30" t="str">
        <f>VLOOKUP(A1633,'Medical Examinations'!$A$1:$L$2336,5,0)</f>
        <v>Pre-diabetes</v>
      </c>
      <c r="J1633" s="27" t="str">
        <f>VLOOKUP(A1633,'Medical Examinations'!$A$1:$L$2336,6,0)</f>
        <v>No</v>
      </c>
      <c r="K1633" s="27" t="str">
        <f>VLOOKUP(A1633,'Medical Examinations'!$A$1:$L$2336,7,0)</f>
        <v>No</v>
      </c>
      <c r="L1633" s="27">
        <f>VLOOKUP(A1633,'Medical Examinations'!$A$1:$L$2336,10,0)</f>
        <v>0</v>
      </c>
      <c r="M1633" s="27" t="str">
        <f>VLOOKUP(A1633,'Medical Examinations'!$A$1:$L$2336,12,0)</f>
        <v>No</v>
      </c>
      <c r="N1633" s="27" t="str">
        <f>VLOOKUP(A1633,'Medical Examinations'!$A$1:$L$2336,8,0)</f>
        <v>No</v>
      </c>
      <c r="O1633" s="29">
        <f>VLOOKUP(A1633,'Hospitalisation Details'!$A$1:$T$2344,12,0)</f>
        <v>6064.37</v>
      </c>
      <c r="P1633" s="29" t="str">
        <f>VLOOKUP(A1633,'Hospitalisation Details'!$A$1:$T$2344,15,0)</f>
        <v>tier - 2</v>
      </c>
      <c r="Q1633" s="29" t="str">
        <f>VLOOKUP(A1633,'Hospitalisation Details'!$A$1:$T$2344,18,0)</f>
        <v>tier - 2</v>
      </c>
      <c r="R1633" s="29" t="str">
        <f>VLOOKUP(A1633,'Hospitalisation Details'!$A$1:$T$2344,20,0)</f>
        <v>R1011</v>
      </c>
    </row>
    <row r="1634" spans="1:18">
      <c r="A1634" t="s">
        <v>735</v>
      </c>
      <c r="B1634" s="22" t="str">
        <f>VLOOKUP(A1634,'Customer Names'!A1634:$E$2335,4,0)</f>
        <v>Oberndorfer</v>
      </c>
      <c r="C1634" s="25">
        <f>VLOOKUP(A1634,'Hospitalisation Details'!$A$1:$T$2344,9,0)</f>
        <v>35274</v>
      </c>
      <c r="D1634" s="26">
        <f>VLOOKUP(A1634,'Hospitalisation Details'!$A$1:$T$2344,10,0)</f>
        <v>26</v>
      </c>
      <c r="E1634" s="26">
        <f>VLOOKUP(A1634,'Hospitalisation Details'!$A$1:$T$2344,11,0)</f>
        <v>0</v>
      </c>
      <c r="F1634" s="28">
        <f>VLOOKUP(A1634,'Medical Examinations'!$A$1:$L$2336,2,0)</f>
        <v>34.42</v>
      </c>
      <c r="G1634" s="28">
        <f>VLOOKUP(A1634,'Medical Examinations'!$A$1:$L$2336,4,0)</f>
        <v>5.21</v>
      </c>
      <c r="H1634" s="30" t="str">
        <f>VLOOKUP(A1634,'Medical Examinations'!$A$1:$L$2336,3,0)</f>
        <v>Obesity</v>
      </c>
      <c r="I1634" s="30" t="str">
        <f>VLOOKUP(A1634,'Medical Examinations'!$A$1:$L$2336,5,0)</f>
        <v>Normal</v>
      </c>
      <c r="J1634" s="27" t="str">
        <f>VLOOKUP(A1634,'Medical Examinations'!$A$1:$L$2336,6,0)</f>
        <v>yes</v>
      </c>
      <c r="K1634" s="27" t="str">
        <f>VLOOKUP(A1634,'Medical Examinations'!$A$1:$L$2336,7,0)</f>
        <v>No</v>
      </c>
      <c r="L1634" s="27">
        <f>VLOOKUP(A1634,'Medical Examinations'!$A$1:$L$2336,10,0)</f>
        <v>0</v>
      </c>
      <c r="M1634" s="27" t="str">
        <f>VLOOKUP(A1634,'Medical Examinations'!$A$1:$L$2336,12,0)</f>
        <v>No</v>
      </c>
      <c r="N1634" s="27" t="str">
        <f>VLOOKUP(A1634,'Medical Examinations'!$A$1:$L$2336,8,0)</f>
        <v>No</v>
      </c>
      <c r="O1634" s="29">
        <f>VLOOKUP(A1634,'Hospitalisation Details'!$A$1:$T$2344,12,0)</f>
        <v>6061.8</v>
      </c>
      <c r="P1634" s="29" t="str">
        <f>VLOOKUP(A1634,'Hospitalisation Details'!$A$1:$T$2344,15,0)</f>
        <v>tier - 2</v>
      </c>
      <c r="Q1634" s="29" t="str">
        <f>VLOOKUP(A1634,'Hospitalisation Details'!$A$1:$T$2344,18,0)</f>
        <v>tier - 3</v>
      </c>
      <c r="R1634" s="29" t="str">
        <f>VLOOKUP(A1634,'Hospitalisation Details'!$A$1:$T$2344,20,0)</f>
        <v>R1012</v>
      </c>
    </row>
    <row r="1635" spans="1:18">
      <c r="A1635" t="s">
        <v>734</v>
      </c>
      <c r="B1635" s="22" t="str">
        <f>VLOOKUP(A1635,'Customer Names'!A1635:$E$2335,4,0)</f>
        <v>Hetherington</v>
      </c>
      <c r="C1635" s="25">
        <f>VLOOKUP(A1635,'Hospitalisation Details'!$A$1:$T$2344,9,0)</f>
        <v>32736</v>
      </c>
      <c r="D1635" s="26">
        <f>VLOOKUP(A1635,'Hospitalisation Details'!$A$1:$T$2344,10,0)</f>
        <v>33</v>
      </c>
      <c r="E1635" s="26">
        <f>VLOOKUP(A1635,'Hospitalisation Details'!$A$1:$T$2344,11,0)</f>
        <v>4</v>
      </c>
      <c r="F1635" s="28">
        <f>VLOOKUP(A1635,'Medical Examinations'!$A$1:$L$2336,2,0)</f>
        <v>29.4</v>
      </c>
      <c r="G1635" s="28">
        <f>VLOOKUP(A1635,'Medical Examinations'!$A$1:$L$2336,4,0)</f>
        <v>4.26</v>
      </c>
      <c r="H1635" s="30" t="str">
        <f>VLOOKUP(A1635,'Medical Examinations'!$A$1:$L$2336,3,0)</f>
        <v>Overweight</v>
      </c>
      <c r="I1635" s="30" t="str">
        <f>VLOOKUP(A1635,'Medical Examinations'!$A$1:$L$2336,5,0)</f>
        <v>Normal</v>
      </c>
      <c r="J1635" s="27" t="str">
        <f>VLOOKUP(A1635,'Medical Examinations'!$A$1:$L$2336,6,0)</f>
        <v>No</v>
      </c>
      <c r="K1635" s="27" t="str">
        <f>VLOOKUP(A1635,'Medical Examinations'!$A$1:$L$2336,7,0)</f>
        <v>No</v>
      </c>
      <c r="L1635" s="27">
        <f>VLOOKUP(A1635,'Medical Examinations'!$A$1:$L$2336,10,0)</f>
        <v>0</v>
      </c>
      <c r="M1635" s="27" t="str">
        <f>VLOOKUP(A1635,'Medical Examinations'!$A$1:$L$2336,12,0)</f>
        <v>No</v>
      </c>
      <c r="N1635" s="27" t="str">
        <f>VLOOKUP(A1635,'Medical Examinations'!$A$1:$L$2336,8,0)</f>
        <v>No</v>
      </c>
      <c r="O1635" s="29">
        <f>VLOOKUP(A1635,'Hospitalisation Details'!$A$1:$T$2344,12,0)</f>
        <v>6059.17</v>
      </c>
      <c r="P1635" s="29" t="str">
        <f>VLOOKUP(A1635,'Hospitalisation Details'!$A$1:$T$2344,15,0)</f>
        <v>tier - 2</v>
      </c>
      <c r="Q1635" s="29" t="str">
        <f>VLOOKUP(A1635,'Hospitalisation Details'!$A$1:$T$2344,18,0)</f>
        <v>tier - 1</v>
      </c>
      <c r="R1635" s="29" t="str">
        <f>VLOOKUP(A1635,'Hospitalisation Details'!$A$1:$T$2344,20,0)</f>
        <v>R1011</v>
      </c>
    </row>
    <row r="1636" spans="1:18">
      <c r="A1636" t="s">
        <v>733</v>
      </c>
      <c r="B1636" s="22" t="str">
        <f>VLOOKUP(A1636,'Customer Names'!A1636:$E$2335,4,0)</f>
        <v>Murray</v>
      </c>
      <c r="C1636" s="25">
        <f>VLOOKUP(A1636,'Hospitalisation Details'!$A$1:$T$2344,9,0)</f>
        <v>29441</v>
      </c>
      <c r="D1636" s="26">
        <f>VLOOKUP(A1636,'Hospitalisation Details'!$A$1:$T$2344,10,0)</f>
        <v>42</v>
      </c>
      <c r="E1636" s="26">
        <f>VLOOKUP(A1636,'Hospitalisation Details'!$A$1:$T$2344,11,0)</f>
        <v>2</v>
      </c>
      <c r="F1636" s="28">
        <f>VLOOKUP(A1636,'Medical Examinations'!$A$1:$L$2336,2,0)</f>
        <v>21.31</v>
      </c>
      <c r="G1636" s="28">
        <f>VLOOKUP(A1636,'Medical Examinations'!$A$1:$L$2336,4,0)</f>
        <v>4.17</v>
      </c>
      <c r="H1636" s="30" t="str">
        <f>VLOOKUP(A1636,'Medical Examinations'!$A$1:$L$2336,3,0)</f>
        <v>Normal weight</v>
      </c>
      <c r="I1636" s="30" t="str">
        <f>VLOOKUP(A1636,'Medical Examinations'!$A$1:$L$2336,5,0)</f>
        <v>Normal</v>
      </c>
      <c r="J1636" s="27" t="str">
        <f>VLOOKUP(A1636,'Medical Examinations'!$A$1:$L$2336,6,0)</f>
        <v>No</v>
      </c>
      <c r="K1636" s="27" t="str">
        <f>VLOOKUP(A1636,'Medical Examinations'!$A$1:$L$2336,7,0)</f>
        <v>No</v>
      </c>
      <c r="L1636" s="27">
        <f>VLOOKUP(A1636,'Medical Examinations'!$A$1:$L$2336,10,0)</f>
        <v>0</v>
      </c>
      <c r="M1636" s="27" t="str">
        <f>VLOOKUP(A1636,'Medical Examinations'!$A$1:$L$2336,12,0)</f>
        <v>No</v>
      </c>
      <c r="N1636" s="27" t="str">
        <f>VLOOKUP(A1636,'Medical Examinations'!$A$1:$L$2336,8,0)</f>
        <v>No</v>
      </c>
      <c r="O1636" s="29">
        <f>VLOOKUP(A1636,'Hospitalisation Details'!$A$1:$T$2344,12,0)</f>
        <v>5993.62</v>
      </c>
      <c r="P1636" s="29" t="str">
        <f>VLOOKUP(A1636,'Hospitalisation Details'!$A$1:$T$2344,15,0)</f>
        <v>tier - 2</v>
      </c>
      <c r="Q1636" s="29" t="str">
        <f>VLOOKUP(A1636,'Hospitalisation Details'!$A$1:$T$2344,18,0)</f>
        <v>tier - 3</v>
      </c>
      <c r="R1636" s="29" t="str">
        <f>VLOOKUP(A1636,'Hospitalisation Details'!$A$1:$T$2344,20,0)</f>
        <v>R1013</v>
      </c>
    </row>
    <row r="1637" spans="1:18">
      <c r="A1637" t="s">
        <v>732</v>
      </c>
      <c r="B1637" s="22" t="str">
        <f>VLOOKUP(A1637,'Customer Names'!A1637:$E$2335,4,0)</f>
        <v>Higden</v>
      </c>
      <c r="C1637" s="25">
        <f>VLOOKUP(A1637,'Hospitalisation Details'!$A$1:$T$2344,9,0)</f>
        <v>27258</v>
      </c>
      <c r="D1637" s="26">
        <f>VLOOKUP(A1637,'Hospitalisation Details'!$A$1:$T$2344,10,0)</f>
        <v>48</v>
      </c>
      <c r="E1637" s="26">
        <f>VLOOKUP(A1637,'Hospitalisation Details'!$A$1:$T$2344,11,0)</f>
        <v>0</v>
      </c>
      <c r="F1637" s="28">
        <f>VLOOKUP(A1637,'Medical Examinations'!$A$1:$L$2336,2,0)</f>
        <v>19.559999999999999</v>
      </c>
      <c r="G1637" s="28">
        <f>VLOOKUP(A1637,'Medical Examinations'!$A$1:$L$2336,4,0)</f>
        <v>11.96</v>
      </c>
      <c r="H1637" s="30" t="str">
        <f>VLOOKUP(A1637,'Medical Examinations'!$A$1:$L$2336,3,0)</f>
        <v>Normal weight</v>
      </c>
      <c r="I1637" s="30" t="str">
        <f>VLOOKUP(A1637,'Medical Examinations'!$A$1:$L$2336,5,0)</f>
        <v>Diabetes</v>
      </c>
      <c r="J1637" s="27" t="str">
        <f>VLOOKUP(A1637,'Medical Examinations'!$A$1:$L$2336,6,0)</f>
        <v>No</v>
      </c>
      <c r="K1637" s="27" t="str">
        <f>VLOOKUP(A1637,'Medical Examinations'!$A$1:$L$2336,7,0)</f>
        <v>No</v>
      </c>
      <c r="L1637" s="27">
        <f>VLOOKUP(A1637,'Medical Examinations'!$A$1:$L$2336,10,0)</f>
        <v>0</v>
      </c>
      <c r="M1637" s="27" t="str">
        <f>VLOOKUP(A1637,'Medical Examinations'!$A$1:$L$2336,12,0)</f>
        <v>No</v>
      </c>
      <c r="N1637" s="27" t="str">
        <f>VLOOKUP(A1637,'Medical Examinations'!$A$1:$L$2336,8,0)</f>
        <v>No</v>
      </c>
      <c r="O1637" s="29">
        <f>VLOOKUP(A1637,'Hospitalisation Details'!$A$1:$T$2344,12,0)</f>
        <v>5990.17</v>
      </c>
      <c r="P1637" s="29" t="str">
        <f>VLOOKUP(A1637,'Hospitalisation Details'!$A$1:$T$2344,15,0)</f>
        <v>tier - 2</v>
      </c>
      <c r="Q1637" s="29" t="str">
        <f>VLOOKUP(A1637,'Hospitalisation Details'!$A$1:$T$2344,18,0)</f>
        <v>tier - 2</v>
      </c>
      <c r="R1637" s="29" t="str">
        <f>VLOOKUP(A1637,'Hospitalisation Details'!$A$1:$T$2344,20,0)</f>
        <v>R1013</v>
      </c>
    </row>
    <row r="1638" spans="1:18">
      <c r="A1638" t="s">
        <v>731</v>
      </c>
      <c r="B1638" s="22" t="str">
        <f>VLOOKUP(A1638,'Customer Names'!A1638:$E$2335,4,0)</f>
        <v>Rediger</v>
      </c>
      <c r="C1638" s="25">
        <f>VLOOKUP(A1638,'Hospitalisation Details'!$A$1:$T$2344,9,0)</f>
        <v>32304</v>
      </c>
      <c r="D1638" s="26">
        <f>VLOOKUP(A1638,'Hospitalisation Details'!$A$1:$T$2344,10,0)</f>
        <v>34</v>
      </c>
      <c r="E1638" s="26">
        <f>VLOOKUP(A1638,'Hospitalisation Details'!$A$1:$T$2344,11,0)</f>
        <v>2</v>
      </c>
      <c r="F1638" s="28">
        <f>VLOOKUP(A1638,'Medical Examinations'!$A$1:$L$2336,2,0)</f>
        <v>37.335000000000001</v>
      </c>
      <c r="G1638" s="28">
        <f>VLOOKUP(A1638,'Medical Examinations'!$A$1:$L$2336,4,0)</f>
        <v>6.26</v>
      </c>
      <c r="H1638" s="30" t="str">
        <f>VLOOKUP(A1638,'Medical Examinations'!$A$1:$L$2336,3,0)</f>
        <v>Obesity</v>
      </c>
      <c r="I1638" s="30" t="str">
        <f>VLOOKUP(A1638,'Medical Examinations'!$A$1:$L$2336,5,0)</f>
        <v>Pre-diabetes</v>
      </c>
      <c r="J1638" s="27" t="str">
        <f>VLOOKUP(A1638,'Medical Examinations'!$A$1:$L$2336,6,0)</f>
        <v>yes</v>
      </c>
      <c r="K1638" s="27" t="str">
        <f>VLOOKUP(A1638,'Medical Examinations'!$A$1:$L$2336,7,0)</f>
        <v>No</v>
      </c>
      <c r="L1638" s="27">
        <f>VLOOKUP(A1638,'Medical Examinations'!$A$1:$L$2336,10,0)</f>
        <v>1</v>
      </c>
      <c r="M1638" s="27" t="str">
        <f>VLOOKUP(A1638,'Medical Examinations'!$A$1:$L$2336,12,0)</f>
        <v>No</v>
      </c>
      <c r="N1638" s="27" t="str">
        <f>VLOOKUP(A1638,'Medical Examinations'!$A$1:$L$2336,8,0)</f>
        <v>No</v>
      </c>
      <c r="O1638" s="29">
        <f>VLOOKUP(A1638,'Hospitalisation Details'!$A$1:$T$2344,12,0)</f>
        <v>5989.52</v>
      </c>
      <c r="P1638" s="29" t="str">
        <f>VLOOKUP(A1638,'Hospitalisation Details'!$A$1:$T$2344,15,0)</f>
        <v>tier - 2</v>
      </c>
      <c r="Q1638" s="29" t="str">
        <f>VLOOKUP(A1638,'Hospitalisation Details'!$A$1:$T$2344,18,0)</f>
        <v>tier - 1</v>
      </c>
      <c r="R1638" s="29" t="str">
        <f>VLOOKUP(A1638,'Hospitalisation Details'!$A$1:$T$2344,20,0)</f>
        <v>R1012</v>
      </c>
    </row>
    <row r="1639" spans="1:18">
      <c r="A1639" t="s">
        <v>730</v>
      </c>
      <c r="B1639" s="22" t="str">
        <f>VLOOKUP(A1639,'Customer Names'!A1639:$E$2335,4,0)</f>
        <v>Huff</v>
      </c>
      <c r="C1639" s="25">
        <f>VLOOKUP(A1639,'Hospitalisation Details'!$A$1:$T$2344,9,0)</f>
        <v>27313</v>
      </c>
      <c r="D1639" s="26">
        <f>VLOOKUP(A1639,'Hospitalisation Details'!$A$1:$T$2344,10,0)</f>
        <v>48</v>
      </c>
      <c r="E1639" s="26">
        <f>VLOOKUP(A1639,'Hospitalisation Details'!$A$1:$T$2344,11,0)</f>
        <v>0</v>
      </c>
      <c r="F1639" s="28">
        <f>VLOOKUP(A1639,'Medical Examinations'!$A$1:$L$2336,2,0)</f>
        <v>19.53</v>
      </c>
      <c r="G1639" s="28">
        <f>VLOOKUP(A1639,'Medical Examinations'!$A$1:$L$2336,4,0)</f>
        <v>11.68</v>
      </c>
      <c r="H1639" s="30" t="str">
        <f>VLOOKUP(A1639,'Medical Examinations'!$A$1:$L$2336,3,0)</f>
        <v>Normal weight</v>
      </c>
      <c r="I1639" s="30" t="str">
        <f>VLOOKUP(A1639,'Medical Examinations'!$A$1:$L$2336,5,0)</f>
        <v>Diabetes</v>
      </c>
      <c r="J1639" s="27" t="str">
        <f>VLOOKUP(A1639,'Medical Examinations'!$A$1:$L$2336,6,0)</f>
        <v>No</v>
      </c>
      <c r="K1639" s="27" t="str">
        <f>VLOOKUP(A1639,'Medical Examinations'!$A$1:$L$2336,7,0)</f>
        <v>No</v>
      </c>
      <c r="L1639" s="27">
        <f>VLOOKUP(A1639,'Medical Examinations'!$A$1:$L$2336,10,0)</f>
        <v>0</v>
      </c>
      <c r="M1639" s="27" t="str">
        <f>VLOOKUP(A1639,'Medical Examinations'!$A$1:$L$2336,12,0)</f>
        <v>No</v>
      </c>
      <c r="N1639" s="27" t="str">
        <f>VLOOKUP(A1639,'Medical Examinations'!$A$1:$L$2336,8,0)</f>
        <v>No</v>
      </c>
      <c r="O1639" s="29">
        <f>VLOOKUP(A1639,'Hospitalisation Details'!$A$1:$T$2344,12,0)</f>
        <v>5979.99</v>
      </c>
      <c r="P1639" s="29" t="str">
        <f>VLOOKUP(A1639,'Hospitalisation Details'!$A$1:$T$2344,15,0)</f>
        <v>tier - 2</v>
      </c>
      <c r="Q1639" s="29" t="str">
        <f>VLOOKUP(A1639,'Hospitalisation Details'!$A$1:$T$2344,18,0)</f>
        <v>tier - 3</v>
      </c>
      <c r="R1639" s="29" t="str">
        <f>VLOOKUP(A1639,'Hospitalisation Details'!$A$1:$T$2344,20,0)</f>
        <v>R1013</v>
      </c>
    </row>
    <row r="1640" spans="1:18">
      <c r="A1640" t="s">
        <v>729</v>
      </c>
      <c r="B1640" s="22" t="str">
        <f>VLOOKUP(A1640,'Customer Names'!A1640:$E$2335,4,0)</f>
        <v>Hall</v>
      </c>
      <c r="C1640" s="25">
        <f>VLOOKUP(A1640,'Hospitalisation Details'!$A$1:$T$2344,9,0)</f>
        <v>29504</v>
      </c>
      <c r="D1640" s="26">
        <f>VLOOKUP(A1640,'Hospitalisation Details'!$A$1:$T$2344,10,0)</f>
        <v>42</v>
      </c>
      <c r="E1640" s="26">
        <f>VLOOKUP(A1640,'Hospitalisation Details'!$A$1:$T$2344,11,0)</f>
        <v>0</v>
      </c>
      <c r="F1640" s="28">
        <f>VLOOKUP(A1640,'Medical Examinations'!$A$1:$L$2336,2,0)</f>
        <v>34.1</v>
      </c>
      <c r="G1640" s="28">
        <f>VLOOKUP(A1640,'Medical Examinations'!$A$1:$L$2336,4,0)</f>
        <v>5.16</v>
      </c>
      <c r="H1640" s="30" t="str">
        <f>VLOOKUP(A1640,'Medical Examinations'!$A$1:$L$2336,3,0)</f>
        <v>Obesity</v>
      </c>
      <c r="I1640" s="30" t="str">
        <f>VLOOKUP(A1640,'Medical Examinations'!$A$1:$L$2336,5,0)</f>
        <v>Normal</v>
      </c>
      <c r="J1640" s="27" t="str">
        <f>VLOOKUP(A1640,'Medical Examinations'!$A$1:$L$2336,6,0)</f>
        <v>No</v>
      </c>
      <c r="K1640" s="27" t="str">
        <f>VLOOKUP(A1640,'Medical Examinations'!$A$1:$L$2336,7,0)</f>
        <v>No</v>
      </c>
      <c r="L1640" s="27">
        <f>VLOOKUP(A1640,'Medical Examinations'!$A$1:$L$2336,10,0)</f>
        <v>0</v>
      </c>
      <c r="M1640" s="27" t="str">
        <f>VLOOKUP(A1640,'Medical Examinations'!$A$1:$L$2336,12,0)</f>
        <v>No</v>
      </c>
      <c r="N1640" s="27" t="str">
        <f>VLOOKUP(A1640,'Medical Examinations'!$A$1:$L$2336,8,0)</f>
        <v>No</v>
      </c>
      <c r="O1640" s="29">
        <f>VLOOKUP(A1640,'Hospitalisation Details'!$A$1:$T$2344,12,0)</f>
        <v>5979.73</v>
      </c>
      <c r="P1640" s="29" t="str">
        <f>VLOOKUP(A1640,'Hospitalisation Details'!$A$1:$T$2344,15,0)</f>
        <v>tier - 2</v>
      </c>
      <c r="Q1640" s="29" t="str">
        <f>VLOOKUP(A1640,'Hospitalisation Details'!$A$1:$T$2344,18,0)</f>
        <v>tier - 2</v>
      </c>
      <c r="R1640" s="29" t="str">
        <f>VLOOKUP(A1640,'Hospitalisation Details'!$A$1:$T$2344,20,0)</f>
        <v>R1011</v>
      </c>
    </row>
    <row r="1641" spans="1:18">
      <c r="A1641" t="s">
        <v>728</v>
      </c>
      <c r="B1641" s="22" t="str">
        <f>VLOOKUP(A1641,'Customer Names'!A1641:$E$2335,4,0)</f>
        <v>Grise</v>
      </c>
      <c r="C1641" s="25">
        <f>VLOOKUP(A1641,'Hospitalisation Details'!$A$1:$T$2344,9,0)</f>
        <v>25744</v>
      </c>
      <c r="D1641" s="26">
        <f>VLOOKUP(A1641,'Hospitalisation Details'!$A$1:$T$2344,10,0)</f>
        <v>52</v>
      </c>
      <c r="E1641" s="26">
        <f>VLOOKUP(A1641,'Hospitalisation Details'!$A$1:$T$2344,11,0)</f>
        <v>0</v>
      </c>
      <c r="F1641" s="28">
        <f>VLOOKUP(A1641,'Medical Examinations'!$A$1:$L$2336,2,0)</f>
        <v>16.5</v>
      </c>
      <c r="G1641" s="28">
        <f>VLOOKUP(A1641,'Medical Examinations'!$A$1:$L$2336,4,0)</f>
        <v>6.9</v>
      </c>
      <c r="H1641" s="30" t="str">
        <f>VLOOKUP(A1641,'Medical Examinations'!$A$1:$L$2336,3,0)</f>
        <v>Underweight</v>
      </c>
      <c r="I1641" s="30" t="str">
        <f>VLOOKUP(A1641,'Medical Examinations'!$A$1:$L$2336,5,0)</f>
        <v>Diabetes</v>
      </c>
      <c r="J1641" s="27" t="str">
        <f>VLOOKUP(A1641,'Medical Examinations'!$A$1:$L$2336,6,0)</f>
        <v>yes</v>
      </c>
      <c r="K1641" s="27" t="str">
        <f>VLOOKUP(A1641,'Medical Examinations'!$A$1:$L$2336,7,0)</f>
        <v>No</v>
      </c>
      <c r="L1641" s="27">
        <f>VLOOKUP(A1641,'Medical Examinations'!$A$1:$L$2336,10,0)</f>
        <v>2</v>
      </c>
      <c r="M1641" s="27" t="str">
        <f>VLOOKUP(A1641,'Medical Examinations'!$A$1:$L$2336,12,0)</f>
        <v>No</v>
      </c>
      <c r="N1641" s="27" t="str">
        <f>VLOOKUP(A1641,'Medical Examinations'!$A$1:$L$2336,8,0)</f>
        <v>No</v>
      </c>
      <c r="O1641" s="29">
        <f>VLOOKUP(A1641,'Hospitalisation Details'!$A$1:$T$2344,12,0)</f>
        <v>5979.66</v>
      </c>
      <c r="P1641" s="29" t="str">
        <f>VLOOKUP(A1641,'Hospitalisation Details'!$A$1:$T$2344,15,0)</f>
        <v>tier - 2</v>
      </c>
      <c r="Q1641" s="29" t="str">
        <f>VLOOKUP(A1641,'Hospitalisation Details'!$A$1:$T$2344,18,0)</f>
        <v>tier - 3</v>
      </c>
      <c r="R1641" s="29" t="str">
        <f>VLOOKUP(A1641,'Hospitalisation Details'!$A$1:$T$2344,20,0)</f>
        <v>R1013</v>
      </c>
    </row>
    <row r="1642" spans="1:18">
      <c r="A1642" t="s">
        <v>727</v>
      </c>
      <c r="B1642" s="22" t="str">
        <f>VLOOKUP(A1642,'Customer Names'!A1642:$E$2335,4,0)</f>
        <v>Skildum</v>
      </c>
      <c r="C1642" s="25">
        <f>VLOOKUP(A1642,'Hospitalisation Details'!$A$1:$T$2344,9,0)</f>
        <v>30997</v>
      </c>
      <c r="D1642" s="26">
        <f>VLOOKUP(A1642,'Hospitalisation Details'!$A$1:$T$2344,10,0)</f>
        <v>38</v>
      </c>
      <c r="E1642" s="26">
        <f>VLOOKUP(A1642,'Hospitalisation Details'!$A$1:$T$2344,11,0)</f>
        <v>1</v>
      </c>
      <c r="F1642" s="28">
        <f>VLOOKUP(A1642,'Medical Examinations'!$A$1:$L$2336,2,0)</f>
        <v>30.69</v>
      </c>
      <c r="G1642" s="28">
        <f>VLOOKUP(A1642,'Medical Examinations'!$A$1:$L$2336,4,0)</f>
        <v>4.83</v>
      </c>
      <c r="H1642" s="30" t="str">
        <f>VLOOKUP(A1642,'Medical Examinations'!$A$1:$L$2336,3,0)</f>
        <v>Obesity</v>
      </c>
      <c r="I1642" s="30" t="str">
        <f>VLOOKUP(A1642,'Medical Examinations'!$A$1:$L$2336,5,0)</f>
        <v>Normal</v>
      </c>
      <c r="J1642" s="27" t="str">
        <f>VLOOKUP(A1642,'Medical Examinations'!$A$1:$L$2336,6,0)</f>
        <v>No</v>
      </c>
      <c r="K1642" s="27" t="str">
        <f>VLOOKUP(A1642,'Medical Examinations'!$A$1:$L$2336,7,0)</f>
        <v>No</v>
      </c>
      <c r="L1642" s="27">
        <f>VLOOKUP(A1642,'Medical Examinations'!$A$1:$L$2336,10,0)</f>
        <v>1</v>
      </c>
      <c r="M1642" s="27" t="str">
        <f>VLOOKUP(A1642,'Medical Examinations'!$A$1:$L$2336,12,0)</f>
        <v>No</v>
      </c>
      <c r="N1642" s="27" t="str">
        <f>VLOOKUP(A1642,'Medical Examinations'!$A$1:$L$2336,8,0)</f>
        <v>No</v>
      </c>
      <c r="O1642" s="29">
        <f>VLOOKUP(A1642,'Hospitalisation Details'!$A$1:$T$2344,12,0)</f>
        <v>5976.83</v>
      </c>
      <c r="P1642" s="29" t="str">
        <f>VLOOKUP(A1642,'Hospitalisation Details'!$A$1:$T$2344,15,0)</f>
        <v>tier - 2</v>
      </c>
      <c r="Q1642" s="29" t="str">
        <f>VLOOKUP(A1642,'Hospitalisation Details'!$A$1:$T$2344,18,0)</f>
        <v>tier - 2</v>
      </c>
      <c r="R1642" s="29" t="str">
        <f>VLOOKUP(A1642,'Hospitalisation Details'!$A$1:$T$2344,20,0)</f>
        <v>R1013</v>
      </c>
    </row>
    <row r="1643" spans="1:18">
      <c r="A1643" t="s">
        <v>726</v>
      </c>
      <c r="B1643" s="22" t="str">
        <f>VLOOKUP(A1643,'Customer Names'!A1643:$E$2335,4,0)</f>
        <v>Yang</v>
      </c>
      <c r="C1643" s="25">
        <f>VLOOKUP(A1643,'Hospitalisation Details'!$A$1:$T$2344,9,0)</f>
        <v>30944</v>
      </c>
      <c r="D1643" s="26">
        <f>VLOOKUP(A1643,'Hospitalisation Details'!$A$1:$T$2344,10,0)</f>
        <v>38</v>
      </c>
      <c r="E1643" s="26">
        <f>VLOOKUP(A1643,'Hospitalisation Details'!$A$1:$T$2344,11,0)</f>
        <v>1</v>
      </c>
      <c r="F1643" s="28">
        <f>VLOOKUP(A1643,'Medical Examinations'!$A$1:$L$2336,2,0)</f>
        <v>28.93</v>
      </c>
      <c r="G1643" s="28">
        <f>VLOOKUP(A1643,'Medical Examinations'!$A$1:$L$2336,4,0)</f>
        <v>4.87</v>
      </c>
      <c r="H1643" s="30" t="str">
        <f>VLOOKUP(A1643,'Medical Examinations'!$A$1:$L$2336,3,0)</f>
        <v>Overweight</v>
      </c>
      <c r="I1643" s="30" t="str">
        <f>VLOOKUP(A1643,'Medical Examinations'!$A$1:$L$2336,5,0)</f>
        <v>Normal</v>
      </c>
      <c r="J1643" s="27" t="str">
        <f>VLOOKUP(A1643,'Medical Examinations'!$A$1:$L$2336,6,0)</f>
        <v>No</v>
      </c>
      <c r="K1643" s="27" t="str">
        <f>VLOOKUP(A1643,'Medical Examinations'!$A$1:$L$2336,7,0)</f>
        <v>No</v>
      </c>
      <c r="L1643" s="27">
        <f>VLOOKUP(A1643,'Medical Examinations'!$A$1:$L$2336,10,0)</f>
        <v>1</v>
      </c>
      <c r="M1643" s="27" t="str">
        <f>VLOOKUP(A1643,'Medical Examinations'!$A$1:$L$2336,12,0)</f>
        <v>No</v>
      </c>
      <c r="N1643" s="27" t="str">
        <f>VLOOKUP(A1643,'Medical Examinations'!$A$1:$L$2336,8,0)</f>
        <v>No</v>
      </c>
      <c r="O1643" s="29">
        <f>VLOOKUP(A1643,'Hospitalisation Details'!$A$1:$T$2344,12,0)</f>
        <v>5974.38</v>
      </c>
      <c r="P1643" s="29" t="str">
        <f>VLOOKUP(A1643,'Hospitalisation Details'!$A$1:$T$2344,15,0)</f>
        <v>tier - 2</v>
      </c>
      <c r="Q1643" s="29" t="str">
        <f>VLOOKUP(A1643,'Hospitalisation Details'!$A$1:$T$2344,18,0)</f>
        <v>tier - 3</v>
      </c>
      <c r="R1643" s="29" t="str">
        <f>VLOOKUP(A1643,'Hospitalisation Details'!$A$1:$T$2344,20,0)</f>
        <v>R1013</v>
      </c>
    </row>
    <row r="1644" spans="1:18">
      <c r="A1644" t="s">
        <v>725</v>
      </c>
      <c r="B1644" s="22" t="str">
        <f>VLOOKUP(A1644,'Customer Names'!A1644:$E$2335,4,0)</f>
        <v>Fischer-Daly</v>
      </c>
      <c r="C1644" s="25">
        <f>VLOOKUP(A1644,'Hospitalisation Details'!$A$1:$T$2344,9,0)</f>
        <v>32711</v>
      </c>
      <c r="D1644" s="26">
        <f>VLOOKUP(A1644,'Hospitalisation Details'!$A$1:$T$2344,10,0)</f>
        <v>33</v>
      </c>
      <c r="E1644" s="26">
        <f>VLOOKUP(A1644,'Hospitalisation Details'!$A$1:$T$2344,11,0)</f>
        <v>3</v>
      </c>
      <c r="F1644" s="28">
        <f>VLOOKUP(A1644,'Medical Examinations'!$A$1:$L$2336,2,0)</f>
        <v>38.9</v>
      </c>
      <c r="G1644" s="28">
        <f>VLOOKUP(A1644,'Medical Examinations'!$A$1:$L$2336,4,0)</f>
        <v>4.28</v>
      </c>
      <c r="H1644" s="30" t="str">
        <f>VLOOKUP(A1644,'Medical Examinations'!$A$1:$L$2336,3,0)</f>
        <v>Obesity</v>
      </c>
      <c r="I1644" s="30" t="str">
        <f>VLOOKUP(A1644,'Medical Examinations'!$A$1:$L$2336,5,0)</f>
        <v>Normal</v>
      </c>
      <c r="J1644" s="27" t="str">
        <f>VLOOKUP(A1644,'Medical Examinations'!$A$1:$L$2336,6,0)</f>
        <v>No</v>
      </c>
      <c r="K1644" s="27" t="str">
        <f>VLOOKUP(A1644,'Medical Examinations'!$A$1:$L$2336,7,0)</f>
        <v>No</v>
      </c>
      <c r="L1644" s="27">
        <f>VLOOKUP(A1644,'Medical Examinations'!$A$1:$L$2336,10,0)</f>
        <v>0</v>
      </c>
      <c r="M1644" s="27" t="str">
        <f>VLOOKUP(A1644,'Medical Examinations'!$A$1:$L$2336,12,0)</f>
        <v>No</v>
      </c>
      <c r="N1644" s="27" t="str">
        <f>VLOOKUP(A1644,'Medical Examinations'!$A$1:$L$2336,8,0)</f>
        <v>No</v>
      </c>
      <c r="O1644" s="29">
        <f>VLOOKUP(A1644,'Hospitalisation Details'!$A$1:$T$2344,12,0)</f>
        <v>5972.38</v>
      </c>
      <c r="P1644" s="29" t="str">
        <f>VLOOKUP(A1644,'Hospitalisation Details'!$A$1:$T$2344,15,0)</f>
        <v>tier - 2</v>
      </c>
      <c r="Q1644" s="29" t="str">
        <f>VLOOKUP(A1644,'Hospitalisation Details'!$A$1:$T$2344,18,0)</f>
        <v>tier - 2</v>
      </c>
      <c r="R1644" s="29" t="str">
        <f>VLOOKUP(A1644,'Hospitalisation Details'!$A$1:$T$2344,20,0)</f>
        <v>R1011</v>
      </c>
    </row>
    <row r="1645" spans="1:18">
      <c r="A1645" t="s">
        <v>724</v>
      </c>
      <c r="B1645" s="22" t="str">
        <f>VLOOKUP(A1645,'Customer Names'!A1645:$E$2335,4,0)</f>
        <v>Asher</v>
      </c>
      <c r="C1645" s="25">
        <f>VLOOKUP(A1645,'Hospitalisation Details'!$A$1:$T$2344,9,0)</f>
        <v>29423</v>
      </c>
      <c r="D1645" s="26">
        <f>VLOOKUP(A1645,'Hospitalisation Details'!$A$1:$T$2344,10,0)</f>
        <v>42</v>
      </c>
      <c r="E1645" s="26">
        <f>VLOOKUP(A1645,'Hospitalisation Details'!$A$1:$T$2344,11,0)</f>
        <v>0</v>
      </c>
      <c r="F1645" s="28">
        <f>VLOOKUP(A1645,'Medical Examinations'!$A$1:$L$2336,2,0)</f>
        <v>26.9</v>
      </c>
      <c r="G1645" s="28">
        <f>VLOOKUP(A1645,'Medical Examinations'!$A$1:$L$2336,4,0)</f>
        <v>4.07</v>
      </c>
      <c r="H1645" s="30" t="str">
        <f>VLOOKUP(A1645,'Medical Examinations'!$A$1:$L$2336,3,0)</f>
        <v>Overweight</v>
      </c>
      <c r="I1645" s="30" t="str">
        <f>VLOOKUP(A1645,'Medical Examinations'!$A$1:$L$2336,5,0)</f>
        <v>Normal</v>
      </c>
      <c r="J1645" s="27" t="str">
        <f>VLOOKUP(A1645,'Medical Examinations'!$A$1:$L$2336,6,0)</f>
        <v>No</v>
      </c>
      <c r="K1645" s="27" t="str">
        <f>VLOOKUP(A1645,'Medical Examinations'!$A$1:$L$2336,7,0)</f>
        <v>No</v>
      </c>
      <c r="L1645" s="27">
        <f>VLOOKUP(A1645,'Medical Examinations'!$A$1:$L$2336,10,0)</f>
        <v>0</v>
      </c>
      <c r="M1645" s="27" t="str">
        <f>VLOOKUP(A1645,'Medical Examinations'!$A$1:$L$2336,12,0)</f>
        <v>No</v>
      </c>
      <c r="N1645" s="27" t="str">
        <f>VLOOKUP(A1645,'Medical Examinations'!$A$1:$L$2336,8,0)</f>
        <v>No</v>
      </c>
      <c r="O1645" s="29">
        <f>VLOOKUP(A1645,'Hospitalisation Details'!$A$1:$T$2344,12,0)</f>
        <v>5969.72</v>
      </c>
      <c r="P1645" s="29" t="str">
        <f>VLOOKUP(A1645,'Hospitalisation Details'!$A$1:$T$2344,15,0)</f>
        <v>tier - 3</v>
      </c>
      <c r="Q1645" s="29" t="str">
        <f>VLOOKUP(A1645,'Hospitalisation Details'!$A$1:$T$2344,18,0)</f>
        <v>tier - 3</v>
      </c>
      <c r="R1645" s="29" t="str">
        <f>VLOOKUP(A1645,'Hospitalisation Details'!$A$1:$T$2344,20,0)</f>
        <v>R1011</v>
      </c>
    </row>
    <row r="1646" spans="1:18">
      <c r="A1646" t="s">
        <v>723</v>
      </c>
      <c r="B1646" s="22" t="str">
        <f>VLOOKUP(A1646,'Customer Names'!A1646:$E$2335,4,0)</f>
        <v>Zhou</v>
      </c>
      <c r="C1646" s="25">
        <f>VLOOKUP(A1646,'Hospitalisation Details'!$A$1:$T$2344,9,0)</f>
        <v>29438</v>
      </c>
      <c r="D1646" s="26">
        <f>VLOOKUP(A1646,'Hospitalisation Details'!$A$1:$T$2344,10,0)</f>
        <v>42</v>
      </c>
      <c r="E1646" s="26">
        <f>VLOOKUP(A1646,'Hospitalisation Details'!$A$1:$T$2344,11,0)</f>
        <v>0</v>
      </c>
      <c r="F1646" s="28">
        <f>VLOOKUP(A1646,'Medical Examinations'!$A$1:$L$2336,2,0)</f>
        <v>24.86</v>
      </c>
      <c r="G1646" s="28">
        <f>VLOOKUP(A1646,'Medical Examinations'!$A$1:$L$2336,4,0)</f>
        <v>6.23</v>
      </c>
      <c r="H1646" s="30" t="str">
        <f>VLOOKUP(A1646,'Medical Examinations'!$A$1:$L$2336,3,0)</f>
        <v>Normal weight</v>
      </c>
      <c r="I1646" s="30" t="str">
        <f>VLOOKUP(A1646,'Medical Examinations'!$A$1:$L$2336,5,0)</f>
        <v>Pre-diabetes</v>
      </c>
      <c r="J1646" s="27" t="str">
        <f>VLOOKUP(A1646,'Medical Examinations'!$A$1:$L$2336,6,0)</f>
        <v>No</v>
      </c>
      <c r="K1646" s="27" t="str">
        <f>VLOOKUP(A1646,'Medical Examinations'!$A$1:$L$2336,7,0)</f>
        <v>No</v>
      </c>
      <c r="L1646" s="27">
        <f>VLOOKUP(A1646,'Medical Examinations'!$A$1:$L$2336,10,0)</f>
        <v>0</v>
      </c>
      <c r="M1646" s="27" t="str">
        <f>VLOOKUP(A1646,'Medical Examinations'!$A$1:$L$2336,12,0)</f>
        <v>No</v>
      </c>
      <c r="N1646" s="27" t="str">
        <f>VLOOKUP(A1646,'Medical Examinations'!$A$1:$L$2336,8,0)</f>
        <v>No</v>
      </c>
      <c r="O1646" s="29">
        <f>VLOOKUP(A1646,'Hospitalisation Details'!$A$1:$T$2344,12,0)</f>
        <v>5966.89</v>
      </c>
      <c r="P1646" s="29" t="str">
        <f>VLOOKUP(A1646,'Hospitalisation Details'!$A$1:$T$2344,15,0)</f>
        <v>tier - 2</v>
      </c>
      <c r="Q1646" s="29" t="str">
        <f>VLOOKUP(A1646,'Hospitalisation Details'!$A$1:$T$2344,18,0)</f>
        <v>tier - 3</v>
      </c>
      <c r="R1646" s="29" t="str">
        <f>VLOOKUP(A1646,'Hospitalisation Details'!$A$1:$T$2344,20,0)</f>
        <v>R1013</v>
      </c>
    </row>
    <row r="1647" spans="1:18">
      <c r="A1647" t="s">
        <v>722</v>
      </c>
      <c r="B1647" s="22" t="str">
        <f>VLOOKUP(A1647,'Customer Names'!A1647:$E$2335,4,0)</f>
        <v>Rudder</v>
      </c>
      <c r="C1647" s="25">
        <f>VLOOKUP(A1647,'Hospitalisation Details'!$A$1:$T$2344,9,0)</f>
        <v>38183</v>
      </c>
      <c r="D1647" s="26">
        <f>VLOOKUP(A1647,'Hospitalisation Details'!$A$1:$T$2344,10,0)</f>
        <v>18</v>
      </c>
      <c r="E1647" s="26">
        <f>VLOOKUP(A1647,'Hospitalisation Details'!$A$1:$T$2344,11,0)</f>
        <v>0</v>
      </c>
      <c r="F1647" s="28">
        <f>VLOOKUP(A1647,'Medical Examinations'!$A$1:$L$2336,2,0)</f>
        <v>39.14</v>
      </c>
      <c r="G1647" s="28">
        <f>VLOOKUP(A1647,'Medical Examinations'!$A$1:$L$2336,4,0)</f>
        <v>6.24</v>
      </c>
      <c r="H1647" s="30" t="str">
        <f>VLOOKUP(A1647,'Medical Examinations'!$A$1:$L$2336,3,0)</f>
        <v>Obesity</v>
      </c>
      <c r="I1647" s="30" t="str">
        <f>VLOOKUP(A1647,'Medical Examinations'!$A$1:$L$2336,5,0)</f>
        <v>Pre-diabetes</v>
      </c>
      <c r="J1647" s="27" t="str">
        <f>VLOOKUP(A1647,'Medical Examinations'!$A$1:$L$2336,6,0)</f>
        <v>No</v>
      </c>
      <c r="K1647" s="27" t="str">
        <f>VLOOKUP(A1647,'Medical Examinations'!$A$1:$L$2336,7,0)</f>
        <v>yes</v>
      </c>
      <c r="L1647" s="27">
        <f>VLOOKUP(A1647,'Medical Examinations'!$A$1:$L$2336,10,0)</f>
        <v>1</v>
      </c>
      <c r="M1647" s="27" t="str">
        <f>VLOOKUP(A1647,'Medical Examinations'!$A$1:$L$2336,12,0)</f>
        <v>No</v>
      </c>
      <c r="N1647" s="27" t="str">
        <f>VLOOKUP(A1647,'Medical Examinations'!$A$1:$L$2336,8,0)</f>
        <v>No</v>
      </c>
      <c r="O1647" s="29">
        <f>VLOOKUP(A1647,'Hospitalisation Details'!$A$1:$T$2344,12,0)</f>
        <v>5960.91</v>
      </c>
      <c r="P1647" s="29" t="str">
        <f>VLOOKUP(A1647,'Hospitalisation Details'!$A$1:$T$2344,15,0)</f>
        <v>tier - 2</v>
      </c>
      <c r="Q1647" s="29" t="str">
        <f>VLOOKUP(A1647,'Hospitalisation Details'!$A$1:$T$2344,18,0)</f>
        <v>tier - 1</v>
      </c>
      <c r="R1647" s="29" t="str">
        <f>VLOOKUP(A1647,'Hospitalisation Details'!$A$1:$T$2344,20,0)</f>
        <v>R1026</v>
      </c>
    </row>
    <row r="1648" spans="1:18">
      <c r="A1648" t="s">
        <v>721</v>
      </c>
      <c r="B1648" s="22" t="str">
        <f>VLOOKUP(A1648,'Customer Names'!A1648:$E$2335,4,0)</f>
        <v>Cartmell</v>
      </c>
      <c r="C1648" s="25">
        <f>VLOOKUP(A1648,'Hospitalisation Details'!$A$1:$T$2344,9,0)</f>
        <v>37846</v>
      </c>
      <c r="D1648" s="26">
        <f>VLOOKUP(A1648,'Hospitalisation Details'!$A$1:$T$2344,10,0)</f>
        <v>19</v>
      </c>
      <c r="E1648" s="26">
        <f>VLOOKUP(A1648,'Hospitalisation Details'!$A$1:$T$2344,11,0)</f>
        <v>0</v>
      </c>
      <c r="F1648" s="28">
        <f>VLOOKUP(A1648,'Medical Examinations'!$A$1:$L$2336,2,0)</f>
        <v>39.799999999999997</v>
      </c>
      <c r="G1648" s="28">
        <f>VLOOKUP(A1648,'Medical Examinations'!$A$1:$L$2336,4,0)</f>
        <v>6.17</v>
      </c>
      <c r="H1648" s="30" t="str">
        <f>VLOOKUP(A1648,'Medical Examinations'!$A$1:$L$2336,3,0)</f>
        <v>Obesity</v>
      </c>
      <c r="I1648" s="30" t="str">
        <f>VLOOKUP(A1648,'Medical Examinations'!$A$1:$L$2336,5,0)</f>
        <v>Pre-diabetes</v>
      </c>
      <c r="J1648" s="27" t="str">
        <f>VLOOKUP(A1648,'Medical Examinations'!$A$1:$L$2336,6,0)</f>
        <v>No</v>
      </c>
      <c r="K1648" s="27" t="str">
        <f>VLOOKUP(A1648,'Medical Examinations'!$A$1:$L$2336,7,0)</f>
        <v>No</v>
      </c>
      <c r="L1648" s="27">
        <f>VLOOKUP(A1648,'Medical Examinations'!$A$1:$L$2336,10,0)</f>
        <v>1</v>
      </c>
      <c r="M1648" s="27" t="str">
        <f>VLOOKUP(A1648,'Medical Examinations'!$A$1:$L$2336,12,0)</f>
        <v>No</v>
      </c>
      <c r="N1648" s="27" t="str">
        <f>VLOOKUP(A1648,'Medical Examinations'!$A$1:$L$2336,8,0)</f>
        <v>Yes</v>
      </c>
      <c r="O1648" s="29">
        <f>VLOOKUP(A1648,'Hospitalisation Details'!$A$1:$T$2344,12,0)</f>
        <v>5957.35</v>
      </c>
      <c r="P1648" s="29" t="str">
        <f>VLOOKUP(A1648,'Hospitalisation Details'!$A$1:$T$2344,15,0)</f>
        <v>tier - 2</v>
      </c>
      <c r="Q1648" s="29" t="str">
        <f>VLOOKUP(A1648,'Hospitalisation Details'!$A$1:$T$2344,18,0)</f>
        <v>tier - 2</v>
      </c>
      <c r="R1648" s="29" t="str">
        <f>VLOOKUP(A1648,'Hospitalisation Details'!$A$1:$T$2344,20,0)</f>
        <v>R1012</v>
      </c>
    </row>
    <row r="1649" spans="1:18">
      <c r="A1649" t="s">
        <v>720</v>
      </c>
      <c r="B1649" s="22" t="str">
        <f>VLOOKUP(A1649,'Customer Names'!A1649:$E$2335,4,0)</f>
        <v>Troland</v>
      </c>
      <c r="C1649" s="25">
        <f>VLOOKUP(A1649,'Hospitalisation Details'!$A$1:$T$2344,9,0)</f>
        <v>31972</v>
      </c>
      <c r="D1649" s="26">
        <f>VLOOKUP(A1649,'Hospitalisation Details'!$A$1:$T$2344,10,0)</f>
        <v>35</v>
      </c>
      <c r="E1649" s="26">
        <f>VLOOKUP(A1649,'Hospitalisation Details'!$A$1:$T$2344,11,0)</f>
        <v>3</v>
      </c>
      <c r="F1649" s="28">
        <f>VLOOKUP(A1649,'Medical Examinations'!$A$1:$L$2336,2,0)</f>
        <v>34.32</v>
      </c>
      <c r="G1649" s="28">
        <f>VLOOKUP(A1649,'Medical Examinations'!$A$1:$L$2336,4,0)</f>
        <v>5.16</v>
      </c>
      <c r="H1649" s="30" t="str">
        <f>VLOOKUP(A1649,'Medical Examinations'!$A$1:$L$2336,3,0)</f>
        <v>Obesity</v>
      </c>
      <c r="I1649" s="30" t="str">
        <f>VLOOKUP(A1649,'Medical Examinations'!$A$1:$L$2336,5,0)</f>
        <v>Normal</v>
      </c>
      <c r="J1649" s="27" t="str">
        <f>VLOOKUP(A1649,'Medical Examinations'!$A$1:$L$2336,6,0)</f>
        <v>No</v>
      </c>
      <c r="K1649" s="27" t="str">
        <f>VLOOKUP(A1649,'Medical Examinations'!$A$1:$L$2336,7,0)</f>
        <v>No</v>
      </c>
      <c r="L1649" s="27">
        <f>VLOOKUP(A1649,'Medical Examinations'!$A$1:$L$2336,10,0)</f>
        <v>1</v>
      </c>
      <c r="M1649" s="27" t="str">
        <f>VLOOKUP(A1649,'Medical Examinations'!$A$1:$L$2336,12,0)</f>
        <v>No</v>
      </c>
      <c r="N1649" s="27" t="str">
        <f>VLOOKUP(A1649,'Medical Examinations'!$A$1:$L$2336,8,0)</f>
        <v>No</v>
      </c>
      <c r="O1649" s="29">
        <f>VLOOKUP(A1649,'Hospitalisation Details'!$A$1:$T$2344,12,0)</f>
        <v>5934.38</v>
      </c>
      <c r="P1649" s="29" t="str">
        <f>VLOOKUP(A1649,'Hospitalisation Details'!$A$1:$T$2344,15,0)</f>
        <v>tier - 3</v>
      </c>
      <c r="Q1649" s="29" t="str">
        <f>VLOOKUP(A1649,'Hospitalisation Details'!$A$1:$T$2344,18,0)</f>
        <v>tier - 2</v>
      </c>
      <c r="R1649" s="29" t="str">
        <f>VLOOKUP(A1649,'Hospitalisation Details'!$A$1:$T$2344,20,0)</f>
        <v>R1013</v>
      </c>
    </row>
    <row r="1650" spans="1:18">
      <c r="A1650" t="s">
        <v>719</v>
      </c>
      <c r="B1650" s="22" t="str">
        <f>VLOOKUP(A1650,'Customer Names'!A1650:$E$2335,4,0)</f>
        <v>Hall</v>
      </c>
      <c r="C1650" s="25">
        <f>VLOOKUP(A1650,'Hospitalisation Details'!$A$1:$T$2344,9,0)</f>
        <v>34545</v>
      </c>
      <c r="D1650" s="26">
        <f>VLOOKUP(A1650,'Hospitalisation Details'!$A$1:$T$2344,10,0)</f>
        <v>28</v>
      </c>
      <c r="E1650" s="26">
        <f>VLOOKUP(A1650,'Hospitalisation Details'!$A$1:$T$2344,11,0)</f>
        <v>0</v>
      </c>
      <c r="F1650" s="28">
        <f>VLOOKUP(A1650,'Medical Examinations'!$A$1:$L$2336,2,0)</f>
        <v>32.51</v>
      </c>
      <c r="G1650" s="28">
        <f>VLOOKUP(A1650,'Medical Examinations'!$A$1:$L$2336,4,0)</f>
        <v>4.3</v>
      </c>
      <c r="H1650" s="30" t="str">
        <f>VLOOKUP(A1650,'Medical Examinations'!$A$1:$L$2336,3,0)</f>
        <v>Obesity</v>
      </c>
      <c r="I1650" s="30" t="str">
        <f>VLOOKUP(A1650,'Medical Examinations'!$A$1:$L$2336,5,0)</f>
        <v>Normal</v>
      </c>
      <c r="J1650" s="27" t="str">
        <f>VLOOKUP(A1650,'Medical Examinations'!$A$1:$L$2336,6,0)</f>
        <v>No</v>
      </c>
      <c r="K1650" s="27" t="str">
        <f>VLOOKUP(A1650,'Medical Examinations'!$A$1:$L$2336,7,0)</f>
        <v>No</v>
      </c>
      <c r="L1650" s="27">
        <f>VLOOKUP(A1650,'Medical Examinations'!$A$1:$L$2336,10,0)</f>
        <v>0</v>
      </c>
      <c r="M1650" s="27" t="str">
        <f>VLOOKUP(A1650,'Medical Examinations'!$A$1:$L$2336,12,0)</f>
        <v>No</v>
      </c>
      <c r="N1650" s="27" t="str">
        <f>VLOOKUP(A1650,'Medical Examinations'!$A$1:$L$2336,8,0)</f>
        <v>No</v>
      </c>
      <c r="O1650" s="29">
        <f>VLOOKUP(A1650,'Hospitalisation Details'!$A$1:$T$2344,12,0)</f>
        <v>5927.65</v>
      </c>
      <c r="P1650" s="29" t="str">
        <f>VLOOKUP(A1650,'Hospitalisation Details'!$A$1:$T$2344,15,0)</f>
        <v>tier - 2</v>
      </c>
      <c r="Q1650" s="29" t="str">
        <f>VLOOKUP(A1650,'Hospitalisation Details'!$A$1:$T$2344,18,0)</f>
        <v>tier - 1</v>
      </c>
      <c r="R1650" s="29" t="str">
        <f>VLOOKUP(A1650,'Hospitalisation Details'!$A$1:$T$2344,20,0)</f>
        <v>R1012</v>
      </c>
    </row>
    <row r="1651" spans="1:18">
      <c r="A1651" t="s">
        <v>718</v>
      </c>
      <c r="B1651" s="22" t="str">
        <f>VLOOKUP(A1651,'Customer Names'!A1651:$E$2335,4,0)</f>
        <v>Berg</v>
      </c>
      <c r="C1651" s="25">
        <f>VLOOKUP(A1651,'Hospitalisation Details'!$A$1:$T$2344,9,0)</f>
        <v>34194</v>
      </c>
      <c r="D1651" s="26">
        <f>VLOOKUP(A1651,'Hospitalisation Details'!$A$1:$T$2344,10,0)</f>
        <v>29</v>
      </c>
      <c r="E1651" s="26">
        <f>VLOOKUP(A1651,'Hospitalisation Details'!$A$1:$T$2344,11,0)</f>
        <v>0</v>
      </c>
      <c r="F1651" s="28">
        <f>VLOOKUP(A1651,'Medical Examinations'!$A$1:$L$2336,2,0)</f>
        <v>30.71</v>
      </c>
      <c r="G1651" s="28">
        <f>VLOOKUP(A1651,'Medical Examinations'!$A$1:$L$2336,4,0)</f>
        <v>6.14</v>
      </c>
      <c r="H1651" s="30" t="str">
        <f>VLOOKUP(A1651,'Medical Examinations'!$A$1:$L$2336,3,0)</f>
        <v>Obesity</v>
      </c>
      <c r="I1651" s="30" t="str">
        <f>VLOOKUP(A1651,'Medical Examinations'!$A$1:$L$2336,5,0)</f>
        <v>Pre-diabetes</v>
      </c>
      <c r="J1651" s="27" t="str">
        <f>VLOOKUP(A1651,'Medical Examinations'!$A$1:$L$2336,6,0)</f>
        <v>No</v>
      </c>
      <c r="K1651" s="27" t="str">
        <f>VLOOKUP(A1651,'Medical Examinations'!$A$1:$L$2336,7,0)</f>
        <v>No</v>
      </c>
      <c r="L1651" s="27">
        <f>VLOOKUP(A1651,'Medical Examinations'!$A$1:$L$2336,10,0)</f>
        <v>1</v>
      </c>
      <c r="M1651" s="27" t="str">
        <f>VLOOKUP(A1651,'Medical Examinations'!$A$1:$L$2336,12,0)</f>
        <v>No</v>
      </c>
      <c r="N1651" s="27" t="str">
        <f>VLOOKUP(A1651,'Medical Examinations'!$A$1:$L$2336,8,0)</f>
        <v>Yes</v>
      </c>
      <c r="O1651" s="29">
        <f>VLOOKUP(A1651,'Hospitalisation Details'!$A$1:$T$2344,12,0)</f>
        <v>5926.93</v>
      </c>
      <c r="P1651" s="29" t="str">
        <f>VLOOKUP(A1651,'Hospitalisation Details'!$A$1:$T$2344,15,0)</f>
        <v>tier - 2</v>
      </c>
      <c r="Q1651" s="29" t="str">
        <f>VLOOKUP(A1651,'Hospitalisation Details'!$A$1:$T$2344,18,0)</f>
        <v>tier - 2</v>
      </c>
      <c r="R1651" s="29" t="str">
        <f>VLOOKUP(A1651,'Hospitalisation Details'!$A$1:$T$2344,20,0)</f>
        <v>R1025</v>
      </c>
    </row>
    <row r="1652" spans="1:18">
      <c r="A1652" t="s">
        <v>717</v>
      </c>
      <c r="B1652" s="22" t="str">
        <f>VLOOKUP(A1652,'Customer Names'!A1652:$E$2335,4,0)</f>
        <v>Engtrakul</v>
      </c>
      <c r="C1652" s="25">
        <f>VLOOKUP(A1652,'Hospitalisation Details'!$A$1:$T$2344,9,0)</f>
        <v>31987</v>
      </c>
      <c r="D1652" s="26">
        <f>VLOOKUP(A1652,'Hospitalisation Details'!$A$1:$T$2344,10,0)</f>
        <v>35</v>
      </c>
      <c r="E1652" s="26">
        <f>VLOOKUP(A1652,'Hospitalisation Details'!$A$1:$T$2344,11,0)</f>
        <v>3</v>
      </c>
      <c r="F1652" s="28">
        <f>VLOOKUP(A1652,'Medical Examinations'!$A$1:$L$2336,2,0)</f>
        <v>28.9</v>
      </c>
      <c r="G1652" s="28">
        <f>VLOOKUP(A1652,'Medical Examinations'!$A$1:$L$2336,4,0)</f>
        <v>5.36</v>
      </c>
      <c r="H1652" s="30" t="str">
        <f>VLOOKUP(A1652,'Medical Examinations'!$A$1:$L$2336,3,0)</f>
        <v>Overweight</v>
      </c>
      <c r="I1652" s="30" t="str">
        <f>VLOOKUP(A1652,'Medical Examinations'!$A$1:$L$2336,5,0)</f>
        <v>Normal</v>
      </c>
      <c r="J1652" s="27" t="str">
        <f>VLOOKUP(A1652,'Medical Examinations'!$A$1:$L$2336,6,0)</f>
        <v>No</v>
      </c>
      <c r="K1652" s="27" t="str">
        <f>VLOOKUP(A1652,'Medical Examinations'!$A$1:$L$2336,7,0)</f>
        <v>No</v>
      </c>
      <c r="L1652" s="27">
        <f>VLOOKUP(A1652,'Medical Examinations'!$A$1:$L$2336,10,0)</f>
        <v>1</v>
      </c>
      <c r="M1652" s="27" t="str">
        <f>VLOOKUP(A1652,'Medical Examinations'!$A$1:$L$2336,12,0)</f>
        <v>No</v>
      </c>
      <c r="N1652" s="27" t="str">
        <f>VLOOKUP(A1652,'Medical Examinations'!$A$1:$L$2336,8,0)</f>
        <v>No</v>
      </c>
      <c r="O1652" s="29">
        <f>VLOOKUP(A1652,'Hospitalisation Details'!$A$1:$T$2344,12,0)</f>
        <v>5926.85</v>
      </c>
      <c r="P1652" s="29" t="str">
        <f>VLOOKUP(A1652,'Hospitalisation Details'!$A$1:$T$2344,15,0)</f>
        <v>tier - 3</v>
      </c>
      <c r="Q1652" s="29" t="str">
        <f>VLOOKUP(A1652,'Hospitalisation Details'!$A$1:$T$2344,18,0)</f>
        <v>tier - 3</v>
      </c>
      <c r="R1652" s="29" t="str">
        <f>VLOOKUP(A1652,'Hospitalisation Details'!$A$1:$T$2344,20,0)</f>
        <v>R1011</v>
      </c>
    </row>
    <row r="1653" spans="1:18">
      <c r="A1653" t="s">
        <v>716</v>
      </c>
      <c r="B1653" s="22" t="str">
        <f>VLOOKUP(A1653,'Customer Names'!A1653:$E$2335,4,0)</f>
        <v>Leonhardt</v>
      </c>
      <c r="C1653" s="25">
        <f>VLOOKUP(A1653,'Hospitalisation Details'!$A$1:$T$2344,9,0)</f>
        <v>30306</v>
      </c>
      <c r="D1653" s="26">
        <f>VLOOKUP(A1653,'Hospitalisation Details'!$A$1:$T$2344,10,0)</f>
        <v>40</v>
      </c>
      <c r="E1653" s="26">
        <f>VLOOKUP(A1653,'Hospitalisation Details'!$A$1:$T$2344,11,0)</f>
        <v>0</v>
      </c>
      <c r="F1653" s="28">
        <f>VLOOKUP(A1653,'Medical Examinations'!$A$1:$L$2336,2,0)</f>
        <v>36.19</v>
      </c>
      <c r="G1653" s="28">
        <f>VLOOKUP(A1653,'Medical Examinations'!$A$1:$L$2336,4,0)</f>
        <v>4.3</v>
      </c>
      <c r="H1653" s="30" t="str">
        <f>VLOOKUP(A1653,'Medical Examinations'!$A$1:$L$2336,3,0)</f>
        <v>Obesity</v>
      </c>
      <c r="I1653" s="30" t="str">
        <f>VLOOKUP(A1653,'Medical Examinations'!$A$1:$L$2336,5,0)</f>
        <v>Normal</v>
      </c>
      <c r="J1653" s="27" t="str">
        <f>VLOOKUP(A1653,'Medical Examinations'!$A$1:$L$2336,6,0)</f>
        <v>No</v>
      </c>
      <c r="K1653" s="27" t="str">
        <f>VLOOKUP(A1653,'Medical Examinations'!$A$1:$L$2336,7,0)</f>
        <v>No</v>
      </c>
      <c r="L1653" s="27">
        <f>VLOOKUP(A1653,'Medical Examinations'!$A$1:$L$2336,10,0)</f>
        <v>0</v>
      </c>
      <c r="M1653" s="27" t="str">
        <f>VLOOKUP(A1653,'Medical Examinations'!$A$1:$L$2336,12,0)</f>
        <v>No</v>
      </c>
      <c r="N1653" s="27" t="str">
        <f>VLOOKUP(A1653,'Medical Examinations'!$A$1:$L$2336,8,0)</f>
        <v>No</v>
      </c>
      <c r="O1653" s="29">
        <f>VLOOKUP(A1653,'Hospitalisation Details'!$A$1:$T$2344,12,0)</f>
        <v>5920.1</v>
      </c>
      <c r="P1653" s="29" t="str">
        <f>VLOOKUP(A1653,'Hospitalisation Details'!$A$1:$T$2344,15,0)</f>
        <v>tier - 2</v>
      </c>
      <c r="Q1653" s="29" t="str">
        <f>VLOOKUP(A1653,'Hospitalisation Details'!$A$1:$T$2344,18,0)</f>
        <v>tier - 1</v>
      </c>
      <c r="R1653" s="29" t="str">
        <f>VLOOKUP(A1653,'Hospitalisation Details'!$A$1:$T$2344,20,0)</f>
        <v>R1013</v>
      </c>
    </row>
    <row r="1654" spans="1:18">
      <c r="A1654" t="s">
        <v>715</v>
      </c>
      <c r="B1654" s="22" t="str">
        <f>VLOOKUP(A1654,'Customer Names'!A1654:$E$2335,4,0)</f>
        <v>Goetz</v>
      </c>
      <c r="C1654" s="25">
        <f>VLOOKUP(A1654,'Hospitalisation Details'!$A$1:$T$2344,9,0)</f>
        <v>30140</v>
      </c>
      <c r="D1654" s="26">
        <f>VLOOKUP(A1654,'Hospitalisation Details'!$A$1:$T$2344,10,0)</f>
        <v>40</v>
      </c>
      <c r="E1654" s="26">
        <f>VLOOKUP(A1654,'Hospitalisation Details'!$A$1:$T$2344,11,0)</f>
        <v>0</v>
      </c>
      <c r="F1654" s="28">
        <f>VLOOKUP(A1654,'Medical Examinations'!$A$1:$L$2336,2,0)</f>
        <v>29.6</v>
      </c>
      <c r="G1654" s="28">
        <f>VLOOKUP(A1654,'Medical Examinations'!$A$1:$L$2336,4,0)</f>
        <v>4.09</v>
      </c>
      <c r="H1654" s="30" t="str">
        <f>VLOOKUP(A1654,'Medical Examinations'!$A$1:$L$2336,3,0)</f>
        <v>Overweight</v>
      </c>
      <c r="I1654" s="30" t="str">
        <f>VLOOKUP(A1654,'Medical Examinations'!$A$1:$L$2336,5,0)</f>
        <v>Normal</v>
      </c>
      <c r="J1654" s="27" t="str">
        <f>VLOOKUP(A1654,'Medical Examinations'!$A$1:$L$2336,6,0)</f>
        <v>No</v>
      </c>
      <c r="K1654" s="27" t="str">
        <f>VLOOKUP(A1654,'Medical Examinations'!$A$1:$L$2336,7,0)</f>
        <v>No</v>
      </c>
      <c r="L1654" s="27">
        <f>VLOOKUP(A1654,'Medical Examinations'!$A$1:$L$2336,10,0)</f>
        <v>0</v>
      </c>
      <c r="M1654" s="27" t="str">
        <f>VLOOKUP(A1654,'Medical Examinations'!$A$1:$L$2336,12,0)</f>
        <v>No</v>
      </c>
      <c r="N1654" s="27" t="str">
        <f>VLOOKUP(A1654,'Medical Examinations'!$A$1:$L$2336,8,0)</f>
        <v>No</v>
      </c>
      <c r="O1654" s="29">
        <f>VLOOKUP(A1654,'Hospitalisation Details'!$A$1:$T$2344,12,0)</f>
        <v>5910.94</v>
      </c>
      <c r="P1654" s="29" t="str">
        <f>VLOOKUP(A1654,'Hospitalisation Details'!$A$1:$T$2344,15,0)</f>
        <v>tier - 2</v>
      </c>
      <c r="Q1654" s="29" t="str">
        <f>VLOOKUP(A1654,'Hospitalisation Details'!$A$1:$T$2344,18,0)</f>
        <v>tier - 1</v>
      </c>
      <c r="R1654" s="29" t="str">
        <f>VLOOKUP(A1654,'Hospitalisation Details'!$A$1:$T$2344,20,0)</f>
        <v>R1011</v>
      </c>
    </row>
    <row r="1655" spans="1:18">
      <c r="A1655" t="s">
        <v>714</v>
      </c>
      <c r="B1655" s="22" t="str">
        <f>VLOOKUP(A1655,'Customer Names'!A1655:$E$2335,4,0)</f>
        <v>Cacharelis</v>
      </c>
      <c r="C1655" s="25">
        <f>VLOOKUP(A1655,'Hospitalisation Details'!$A$1:$T$2344,9,0)</f>
        <v>34261</v>
      </c>
      <c r="D1655" s="26">
        <f>VLOOKUP(A1655,'Hospitalisation Details'!$A$1:$T$2344,10,0)</f>
        <v>29</v>
      </c>
      <c r="E1655" s="26">
        <f>VLOOKUP(A1655,'Hospitalisation Details'!$A$1:$T$2344,11,0)</f>
        <v>0</v>
      </c>
      <c r="F1655" s="28">
        <f>VLOOKUP(A1655,'Medical Examinations'!$A$1:$L$2336,2,0)</f>
        <v>30.95</v>
      </c>
      <c r="G1655" s="28">
        <f>VLOOKUP(A1655,'Medical Examinations'!$A$1:$L$2336,4,0)</f>
        <v>6.27</v>
      </c>
      <c r="H1655" s="30" t="str">
        <f>VLOOKUP(A1655,'Medical Examinations'!$A$1:$L$2336,3,0)</f>
        <v>Obesity</v>
      </c>
      <c r="I1655" s="30" t="str">
        <f>VLOOKUP(A1655,'Medical Examinations'!$A$1:$L$2336,5,0)</f>
        <v>Pre-diabetes</v>
      </c>
      <c r="J1655" s="27" t="str">
        <f>VLOOKUP(A1655,'Medical Examinations'!$A$1:$L$2336,6,0)</f>
        <v>No</v>
      </c>
      <c r="K1655" s="27" t="str">
        <f>VLOOKUP(A1655,'Medical Examinations'!$A$1:$L$2336,7,0)</f>
        <v>No</v>
      </c>
      <c r="L1655" s="27">
        <f>VLOOKUP(A1655,'Medical Examinations'!$A$1:$L$2336,10,0)</f>
        <v>1</v>
      </c>
      <c r="M1655" s="27" t="str">
        <f>VLOOKUP(A1655,'Medical Examinations'!$A$1:$L$2336,12,0)</f>
        <v>No</v>
      </c>
      <c r="N1655" s="27" t="str">
        <f>VLOOKUP(A1655,'Medical Examinations'!$A$1:$L$2336,8,0)</f>
        <v>Yes</v>
      </c>
      <c r="O1655" s="29">
        <f>VLOOKUP(A1655,'Hospitalisation Details'!$A$1:$T$2344,12,0)</f>
        <v>5877.02</v>
      </c>
      <c r="P1655" s="29" t="str">
        <f>VLOOKUP(A1655,'Hospitalisation Details'!$A$1:$T$2344,15,0)</f>
        <v>tier - 2</v>
      </c>
      <c r="Q1655" s="29" t="str">
        <f>VLOOKUP(A1655,'Hospitalisation Details'!$A$1:$T$2344,18,0)</f>
        <v>tier - 2</v>
      </c>
      <c r="R1655" s="29" t="str">
        <f>VLOOKUP(A1655,'Hospitalisation Details'!$A$1:$T$2344,20,0)</f>
        <v>R1021</v>
      </c>
    </row>
    <row r="1656" spans="1:18">
      <c r="A1656" t="s">
        <v>713</v>
      </c>
      <c r="B1656" s="22" t="str">
        <f>VLOOKUP(A1656,'Customer Names'!A1656:$E$2335,4,0)</f>
        <v>Kariolis</v>
      </c>
      <c r="C1656" s="25">
        <f>VLOOKUP(A1656,'Hospitalisation Details'!$A$1:$T$2344,9,0)</f>
        <v>31008</v>
      </c>
      <c r="D1656" s="26">
        <f>VLOOKUP(A1656,'Hospitalisation Details'!$A$1:$T$2344,10,0)</f>
        <v>38</v>
      </c>
      <c r="E1656" s="26">
        <f>VLOOKUP(A1656,'Hospitalisation Details'!$A$1:$T$2344,11,0)</f>
        <v>1</v>
      </c>
      <c r="F1656" s="28">
        <f>VLOOKUP(A1656,'Medical Examinations'!$A$1:$L$2336,2,0)</f>
        <v>19.95</v>
      </c>
      <c r="G1656" s="28">
        <f>VLOOKUP(A1656,'Medical Examinations'!$A$1:$L$2336,4,0)</f>
        <v>5.39</v>
      </c>
      <c r="H1656" s="30" t="str">
        <f>VLOOKUP(A1656,'Medical Examinations'!$A$1:$L$2336,3,0)</f>
        <v>Normal weight</v>
      </c>
      <c r="I1656" s="30" t="str">
        <f>VLOOKUP(A1656,'Medical Examinations'!$A$1:$L$2336,5,0)</f>
        <v>Normal</v>
      </c>
      <c r="J1656" s="27" t="str">
        <f>VLOOKUP(A1656,'Medical Examinations'!$A$1:$L$2336,6,0)</f>
        <v>No</v>
      </c>
      <c r="K1656" s="27" t="str">
        <f>VLOOKUP(A1656,'Medical Examinations'!$A$1:$L$2336,7,0)</f>
        <v>No</v>
      </c>
      <c r="L1656" s="27">
        <f>VLOOKUP(A1656,'Medical Examinations'!$A$1:$L$2336,10,0)</f>
        <v>1</v>
      </c>
      <c r="M1656" s="27" t="str">
        <f>VLOOKUP(A1656,'Medical Examinations'!$A$1:$L$2336,12,0)</f>
        <v>No</v>
      </c>
      <c r="N1656" s="27" t="str">
        <f>VLOOKUP(A1656,'Medical Examinations'!$A$1:$L$2336,8,0)</f>
        <v>No</v>
      </c>
      <c r="O1656" s="29">
        <f>VLOOKUP(A1656,'Hospitalisation Details'!$A$1:$T$2344,12,0)</f>
        <v>5855.9</v>
      </c>
      <c r="P1656" s="29" t="str">
        <f>VLOOKUP(A1656,'Hospitalisation Details'!$A$1:$T$2344,15,0)</f>
        <v>tier - 2</v>
      </c>
      <c r="Q1656" s="29" t="str">
        <f>VLOOKUP(A1656,'Hospitalisation Details'!$A$1:$T$2344,18,0)</f>
        <v>tier - 3</v>
      </c>
      <c r="R1656" s="29" t="str">
        <f>VLOOKUP(A1656,'Hospitalisation Details'!$A$1:$T$2344,20,0)</f>
        <v>R1012</v>
      </c>
    </row>
    <row r="1657" spans="1:18">
      <c r="A1657" t="s">
        <v>712</v>
      </c>
      <c r="B1657" s="22" t="str">
        <f>VLOOKUP(A1657,'Customer Names'!A1657:$E$2335,4,0)</f>
        <v>Zelwin</v>
      </c>
      <c r="C1657" s="25">
        <f>VLOOKUP(A1657,'Hospitalisation Details'!$A$1:$T$2344,9,0)</f>
        <v>31216</v>
      </c>
      <c r="D1657" s="26">
        <f>VLOOKUP(A1657,'Hospitalisation Details'!$A$1:$T$2344,10,0)</f>
        <v>37</v>
      </c>
      <c r="E1657" s="26">
        <f>VLOOKUP(A1657,'Hospitalisation Details'!$A$1:$T$2344,11,0)</f>
        <v>3</v>
      </c>
      <c r="F1657" s="28">
        <f>VLOOKUP(A1657,'Medical Examinations'!$A$1:$L$2336,2,0)</f>
        <v>23.65</v>
      </c>
      <c r="G1657" s="28">
        <f>VLOOKUP(A1657,'Medical Examinations'!$A$1:$L$2336,4,0)</f>
        <v>5.75</v>
      </c>
      <c r="H1657" s="30" t="str">
        <f>VLOOKUP(A1657,'Medical Examinations'!$A$1:$L$2336,3,0)</f>
        <v>Normal weight</v>
      </c>
      <c r="I1657" s="30" t="str">
        <f>VLOOKUP(A1657,'Medical Examinations'!$A$1:$L$2336,5,0)</f>
        <v>Pre-diabetes</v>
      </c>
      <c r="J1657" s="27" t="str">
        <f>VLOOKUP(A1657,'Medical Examinations'!$A$1:$L$2336,6,0)</f>
        <v>yes</v>
      </c>
      <c r="K1657" s="27" t="str">
        <f>VLOOKUP(A1657,'Medical Examinations'!$A$1:$L$2336,7,0)</f>
        <v>No</v>
      </c>
      <c r="L1657" s="27">
        <f>VLOOKUP(A1657,'Medical Examinations'!$A$1:$L$2336,10,0)</f>
        <v>0</v>
      </c>
      <c r="M1657" s="27" t="str">
        <f>VLOOKUP(A1657,'Medical Examinations'!$A$1:$L$2336,12,0)</f>
        <v>No</v>
      </c>
      <c r="N1657" s="27" t="str">
        <f>VLOOKUP(A1657,'Medical Examinations'!$A$1:$L$2336,8,0)</f>
        <v>No</v>
      </c>
      <c r="O1657" s="29">
        <f>VLOOKUP(A1657,'Hospitalisation Details'!$A$1:$T$2344,12,0)</f>
        <v>5847.24</v>
      </c>
      <c r="P1657" s="29" t="str">
        <f>VLOOKUP(A1657,'Hospitalisation Details'!$A$1:$T$2344,15,0)</f>
        <v>tier - 2</v>
      </c>
      <c r="Q1657" s="29" t="str">
        <f>VLOOKUP(A1657,'Hospitalisation Details'!$A$1:$T$2344,18,0)</f>
        <v>tier - 1</v>
      </c>
      <c r="R1657" s="29" t="str">
        <f>VLOOKUP(A1657,'Hospitalisation Details'!$A$1:$T$2344,20,0)</f>
        <v>R1013</v>
      </c>
    </row>
    <row r="1658" spans="1:18">
      <c r="A1658" t="s">
        <v>711</v>
      </c>
      <c r="B1658" s="22" t="str">
        <f>VLOOKUP(A1658,'Customer Names'!A1658:$E$2335,4,0)</f>
        <v>Barry</v>
      </c>
      <c r="C1658" s="25">
        <f>VLOOKUP(A1658,'Hospitalisation Details'!$A$1:$T$2344,9,0)</f>
        <v>32050</v>
      </c>
      <c r="D1658" s="26">
        <f>VLOOKUP(A1658,'Hospitalisation Details'!$A$1:$T$2344,10,0)</f>
        <v>35</v>
      </c>
      <c r="E1658" s="26">
        <f>VLOOKUP(A1658,'Hospitalisation Details'!$A$1:$T$2344,11,0)</f>
        <v>2</v>
      </c>
      <c r="F1658" s="28">
        <f>VLOOKUP(A1658,'Medical Examinations'!$A$1:$L$2336,2,0)</f>
        <v>43.34</v>
      </c>
      <c r="G1658" s="28">
        <f>VLOOKUP(A1658,'Medical Examinations'!$A$1:$L$2336,4,0)</f>
        <v>4.91</v>
      </c>
      <c r="H1658" s="30" t="str">
        <f>VLOOKUP(A1658,'Medical Examinations'!$A$1:$L$2336,3,0)</f>
        <v>Obesity</v>
      </c>
      <c r="I1658" s="30" t="str">
        <f>VLOOKUP(A1658,'Medical Examinations'!$A$1:$L$2336,5,0)</f>
        <v>Normal</v>
      </c>
      <c r="J1658" s="27" t="str">
        <f>VLOOKUP(A1658,'Medical Examinations'!$A$1:$L$2336,6,0)</f>
        <v>No</v>
      </c>
      <c r="K1658" s="27" t="str">
        <f>VLOOKUP(A1658,'Medical Examinations'!$A$1:$L$2336,7,0)</f>
        <v>No</v>
      </c>
      <c r="L1658" s="27">
        <f>VLOOKUP(A1658,'Medical Examinations'!$A$1:$L$2336,10,0)</f>
        <v>1</v>
      </c>
      <c r="M1658" s="27" t="str">
        <f>VLOOKUP(A1658,'Medical Examinations'!$A$1:$L$2336,12,0)</f>
        <v>No</v>
      </c>
      <c r="N1658" s="27" t="str">
        <f>VLOOKUP(A1658,'Medical Examinations'!$A$1:$L$2336,8,0)</f>
        <v>No</v>
      </c>
      <c r="O1658" s="29">
        <f>VLOOKUP(A1658,'Hospitalisation Details'!$A$1:$T$2344,12,0)</f>
        <v>5846.92</v>
      </c>
      <c r="P1658" s="29" t="str">
        <f>VLOOKUP(A1658,'Hospitalisation Details'!$A$1:$T$2344,15,0)</f>
        <v>tier - 2</v>
      </c>
      <c r="Q1658" s="29" t="str">
        <f>VLOOKUP(A1658,'Hospitalisation Details'!$A$1:$T$2344,18,0)</f>
        <v>tier - 2</v>
      </c>
      <c r="R1658" s="29" t="str">
        <f>VLOOKUP(A1658,'Hospitalisation Details'!$A$1:$T$2344,20,0)</f>
        <v>R1013</v>
      </c>
    </row>
    <row r="1659" spans="1:18">
      <c r="A1659" t="s">
        <v>710</v>
      </c>
      <c r="B1659" s="22" t="str">
        <f>VLOOKUP(A1659,'Customer Names'!A1659:$E$2335,4,0)</f>
        <v>Bannon</v>
      </c>
      <c r="C1659" s="25">
        <f>VLOOKUP(A1659,'Hospitalisation Details'!$A$1:$T$2344,9,0)</f>
        <v>34931</v>
      </c>
      <c r="D1659" s="26">
        <f>VLOOKUP(A1659,'Hospitalisation Details'!$A$1:$T$2344,10,0)</f>
        <v>27</v>
      </c>
      <c r="E1659" s="26">
        <f>VLOOKUP(A1659,'Hospitalisation Details'!$A$1:$T$2344,11,0)</f>
        <v>0</v>
      </c>
      <c r="F1659" s="28">
        <f>VLOOKUP(A1659,'Medical Examinations'!$A$1:$L$2336,2,0)</f>
        <v>31.98</v>
      </c>
      <c r="G1659" s="28">
        <f>VLOOKUP(A1659,'Medical Examinations'!$A$1:$L$2336,4,0)</f>
        <v>4.46</v>
      </c>
      <c r="H1659" s="30" t="str">
        <f>VLOOKUP(A1659,'Medical Examinations'!$A$1:$L$2336,3,0)</f>
        <v>Obesity</v>
      </c>
      <c r="I1659" s="30" t="str">
        <f>VLOOKUP(A1659,'Medical Examinations'!$A$1:$L$2336,5,0)</f>
        <v>Normal</v>
      </c>
      <c r="J1659" s="27" t="str">
        <f>VLOOKUP(A1659,'Medical Examinations'!$A$1:$L$2336,6,0)</f>
        <v>yes</v>
      </c>
      <c r="K1659" s="27" t="str">
        <f>VLOOKUP(A1659,'Medical Examinations'!$A$1:$L$2336,7,0)</f>
        <v>No</v>
      </c>
      <c r="L1659" s="27">
        <f>VLOOKUP(A1659,'Medical Examinations'!$A$1:$L$2336,10,0)</f>
        <v>1</v>
      </c>
      <c r="M1659" s="27" t="str">
        <f>VLOOKUP(A1659,'Medical Examinations'!$A$1:$L$2336,12,0)</f>
        <v>No</v>
      </c>
      <c r="N1659" s="27" t="str">
        <f>VLOOKUP(A1659,'Medical Examinations'!$A$1:$L$2336,8,0)</f>
        <v>No</v>
      </c>
      <c r="O1659" s="29">
        <f>VLOOKUP(A1659,'Hospitalisation Details'!$A$1:$T$2344,12,0)</f>
        <v>5843.99</v>
      </c>
      <c r="P1659" s="29" t="str">
        <f>VLOOKUP(A1659,'Hospitalisation Details'!$A$1:$T$2344,15,0)</f>
        <v>tier - 2</v>
      </c>
      <c r="Q1659" s="29" t="str">
        <f>VLOOKUP(A1659,'Hospitalisation Details'!$A$1:$T$2344,18,0)</f>
        <v>tier - 2</v>
      </c>
      <c r="R1659" s="29" t="str">
        <f>VLOOKUP(A1659,'Hospitalisation Details'!$A$1:$T$2344,20,0)</f>
        <v>R1025</v>
      </c>
    </row>
    <row r="1660" spans="1:18">
      <c r="A1660" t="s">
        <v>709</v>
      </c>
      <c r="B1660" s="22" t="str">
        <f>VLOOKUP(A1660,'Customer Names'!A1660:$E$2335,4,0)</f>
        <v>Chang</v>
      </c>
      <c r="C1660" s="25">
        <f>VLOOKUP(A1660,'Hospitalisation Details'!$A$1:$T$2344,9,0)</f>
        <v>31985</v>
      </c>
      <c r="D1660" s="26">
        <f>VLOOKUP(A1660,'Hospitalisation Details'!$A$1:$T$2344,10,0)</f>
        <v>35</v>
      </c>
      <c r="E1660" s="26">
        <f>VLOOKUP(A1660,'Hospitalisation Details'!$A$1:$T$2344,11,0)</f>
        <v>2</v>
      </c>
      <c r="F1660" s="28">
        <f>VLOOKUP(A1660,'Medical Examinations'!$A$1:$L$2336,2,0)</f>
        <v>35.86</v>
      </c>
      <c r="G1660" s="28">
        <f>VLOOKUP(A1660,'Medical Examinations'!$A$1:$L$2336,4,0)</f>
        <v>6.22</v>
      </c>
      <c r="H1660" s="30" t="str">
        <f>VLOOKUP(A1660,'Medical Examinations'!$A$1:$L$2336,3,0)</f>
        <v>Obesity</v>
      </c>
      <c r="I1660" s="30" t="str">
        <f>VLOOKUP(A1660,'Medical Examinations'!$A$1:$L$2336,5,0)</f>
        <v>Pre-diabetes</v>
      </c>
      <c r="J1660" s="27" t="str">
        <f>VLOOKUP(A1660,'Medical Examinations'!$A$1:$L$2336,6,0)</f>
        <v>No</v>
      </c>
      <c r="K1660" s="27" t="str">
        <f>VLOOKUP(A1660,'Medical Examinations'!$A$1:$L$2336,7,0)</f>
        <v>No</v>
      </c>
      <c r="L1660" s="27">
        <f>VLOOKUP(A1660,'Medical Examinations'!$A$1:$L$2336,10,0)</f>
        <v>1</v>
      </c>
      <c r="M1660" s="27" t="str">
        <f>VLOOKUP(A1660,'Medical Examinations'!$A$1:$L$2336,12,0)</f>
        <v>No</v>
      </c>
      <c r="N1660" s="27" t="str">
        <f>VLOOKUP(A1660,'Medical Examinations'!$A$1:$L$2336,8,0)</f>
        <v>No</v>
      </c>
      <c r="O1660" s="29">
        <f>VLOOKUP(A1660,'Hospitalisation Details'!$A$1:$T$2344,12,0)</f>
        <v>5836.52</v>
      </c>
      <c r="P1660" s="29" t="str">
        <f>VLOOKUP(A1660,'Hospitalisation Details'!$A$1:$T$2344,15,0)</f>
        <v>tier - 2</v>
      </c>
      <c r="Q1660" s="29" t="str">
        <f>VLOOKUP(A1660,'Hospitalisation Details'!$A$1:$T$2344,18,0)</f>
        <v>tier - 3</v>
      </c>
      <c r="R1660" s="29" t="str">
        <f>VLOOKUP(A1660,'Hospitalisation Details'!$A$1:$T$2344,20,0)</f>
        <v>R1013</v>
      </c>
    </row>
    <row r="1661" spans="1:18">
      <c r="A1661" t="s">
        <v>708</v>
      </c>
      <c r="B1661" s="22" t="str">
        <f>VLOOKUP(A1661,'Customer Names'!A1661:$E$2335,4,0)</f>
        <v>Vetter</v>
      </c>
      <c r="C1661" s="25">
        <f>VLOOKUP(A1661,'Hospitalisation Details'!$A$1:$T$2344,9,0)</f>
        <v>26203</v>
      </c>
      <c r="D1661" s="26">
        <f>VLOOKUP(A1661,'Hospitalisation Details'!$A$1:$T$2344,10,0)</f>
        <v>51</v>
      </c>
      <c r="E1661" s="26">
        <f>VLOOKUP(A1661,'Hospitalisation Details'!$A$1:$T$2344,11,0)</f>
        <v>0</v>
      </c>
      <c r="F1661" s="28">
        <f>VLOOKUP(A1661,'Medical Examinations'!$A$1:$L$2336,2,0)</f>
        <v>15.2</v>
      </c>
      <c r="G1661" s="28">
        <f>VLOOKUP(A1661,'Medical Examinations'!$A$1:$L$2336,4,0)</f>
        <v>8.82</v>
      </c>
      <c r="H1661" s="30" t="str">
        <f>VLOOKUP(A1661,'Medical Examinations'!$A$1:$L$2336,3,0)</f>
        <v>Underweight</v>
      </c>
      <c r="I1661" s="30" t="str">
        <f>VLOOKUP(A1661,'Medical Examinations'!$A$1:$L$2336,5,0)</f>
        <v>Diabetes</v>
      </c>
      <c r="J1661" s="27" t="str">
        <f>VLOOKUP(A1661,'Medical Examinations'!$A$1:$L$2336,6,0)</f>
        <v>No</v>
      </c>
      <c r="K1661" s="27" t="str">
        <f>VLOOKUP(A1661,'Medical Examinations'!$A$1:$L$2336,7,0)</f>
        <v>No</v>
      </c>
      <c r="L1661" s="27">
        <f>VLOOKUP(A1661,'Medical Examinations'!$A$1:$L$2336,10,0)</f>
        <v>0</v>
      </c>
      <c r="M1661" s="27" t="str">
        <f>VLOOKUP(A1661,'Medical Examinations'!$A$1:$L$2336,12,0)</f>
        <v>No</v>
      </c>
      <c r="N1661" s="27" t="str">
        <f>VLOOKUP(A1661,'Medical Examinations'!$A$1:$L$2336,8,0)</f>
        <v>No</v>
      </c>
      <c r="O1661" s="29">
        <f>VLOOKUP(A1661,'Hospitalisation Details'!$A$1:$T$2344,12,0)</f>
        <v>5832.6</v>
      </c>
      <c r="P1661" s="29" t="str">
        <f>VLOOKUP(A1661,'Hospitalisation Details'!$A$1:$T$2344,15,0)</f>
        <v>tier - 2</v>
      </c>
      <c r="Q1661" s="29" t="str">
        <f>VLOOKUP(A1661,'Hospitalisation Details'!$A$1:$T$2344,18,0)</f>
        <v>tier - 3</v>
      </c>
      <c r="R1661" s="29" t="str">
        <f>VLOOKUP(A1661,'Hospitalisation Details'!$A$1:$T$2344,20,0)</f>
        <v>R1012</v>
      </c>
    </row>
    <row r="1662" spans="1:18">
      <c r="A1662" t="s">
        <v>707</v>
      </c>
      <c r="B1662" s="22" t="str">
        <f>VLOOKUP(A1662,'Customer Names'!A1662:$E$2335,4,0)</f>
        <v>Jablonski</v>
      </c>
      <c r="C1662" s="25">
        <f>VLOOKUP(A1662,'Hospitalisation Details'!$A$1:$T$2344,9,0)</f>
        <v>37459</v>
      </c>
      <c r="D1662" s="26">
        <f>VLOOKUP(A1662,'Hospitalisation Details'!$A$1:$T$2344,10,0)</f>
        <v>20</v>
      </c>
      <c r="E1662" s="26">
        <f>VLOOKUP(A1662,'Hospitalisation Details'!$A$1:$T$2344,11,0)</f>
        <v>0</v>
      </c>
      <c r="F1662" s="28">
        <f>VLOOKUP(A1662,'Medical Examinations'!$A$1:$L$2336,2,0)</f>
        <v>37.200000000000003</v>
      </c>
      <c r="G1662" s="28">
        <f>VLOOKUP(A1662,'Medical Examinations'!$A$1:$L$2336,4,0)</f>
        <v>10.14</v>
      </c>
      <c r="H1662" s="30" t="str">
        <f>VLOOKUP(A1662,'Medical Examinations'!$A$1:$L$2336,3,0)</f>
        <v>Obesity</v>
      </c>
      <c r="I1662" s="30" t="str">
        <f>VLOOKUP(A1662,'Medical Examinations'!$A$1:$L$2336,5,0)</f>
        <v>Diabetes</v>
      </c>
      <c r="J1662" s="27" t="str">
        <f>VLOOKUP(A1662,'Medical Examinations'!$A$1:$L$2336,6,0)</f>
        <v>No</v>
      </c>
      <c r="K1662" s="27" t="str">
        <f>VLOOKUP(A1662,'Medical Examinations'!$A$1:$L$2336,7,0)</f>
        <v>No</v>
      </c>
      <c r="L1662" s="27">
        <f>VLOOKUP(A1662,'Medical Examinations'!$A$1:$L$2336,10,0)</f>
        <v>0</v>
      </c>
      <c r="M1662" s="27" t="str">
        <f>VLOOKUP(A1662,'Medical Examinations'!$A$1:$L$2336,12,0)</f>
        <v>No</v>
      </c>
      <c r="N1662" s="27" t="str">
        <f>VLOOKUP(A1662,'Medical Examinations'!$A$1:$L$2336,8,0)</f>
        <v>No</v>
      </c>
      <c r="O1662" s="29">
        <f>VLOOKUP(A1662,'Hospitalisation Details'!$A$1:$T$2344,12,0)</f>
        <v>5816.58</v>
      </c>
      <c r="P1662" s="29" t="str">
        <f>VLOOKUP(A1662,'Hospitalisation Details'!$A$1:$T$2344,15,0)</f>
        <v>tier - 2</v>
      </c>
      <c r="Q1662" s="29" t="str">
        <f>VLOOKUP(A1662,'Hospitalisation Details'!$A$1:$T$2344,18,0)</f>
        <v>tier - 2</v>
      </c>
      <c r="R1662" s="29" t="str">
        <f>VLOOKUP(A1662,'Hospitalisation Details'!$A$1:$T$2344,20,0)</f>
        <v>R1026</v>
      </c>
    </row>
    <row r="1663" spans="1:18">
      <c r="A1663" t="s">
        <v>706</v>
      </c>
      <c r="B1663" s="22" t="str">
        <f>VLOOKUP(A1663,'Customer Names'!A1663:$E$2335,4,0)</f>
        <v>Jakubowitch</v>
      </c>
      <c r="C1663" s="25">
        <f>VLOOKUP(A1663,'Hospitalisation Details'!$A$1:$T$2344,9,0)</f>
        <v>26605</v>
      </c>
      <c r="D1663" s="26">
        <f>VLOOKUP(A1663,'Hospitalisation Details'!$A$1:$T$2344,10,0)</f>
        <v>50</v>
      </c>
      <c r="E1663" s="26">
        <f>VLOOKUP(A1663,'Hospitalisation Details'!$A$1:$T$2344,11,0)</f>
        <v>0</v>
      </c>
      <c r="F1663" s="28">
        <f>VLOOKUP(A1663,'Medical Examinations'!$A$1:$L$2336,2,0)</f>
        <v>17.91</v>
      </c>
      <c r="G1663" s="28">
        <f>VLOOKUP(A1663,'Medical Examinations'!$A$1:$L$2336,4,0)</f>
        <v>4.66</v>
      </c>
      <c r="H1663" s="30" t="str">
        <f>VLOOKUP(A1663,'Medical Examinations'!$A$1:$L$2336,3,0)</f>
        <v>Underweight</v>
      </c>
      <c r="I1663" s="30" t="str">
        <f>VLOOKUP(A1663,'Medical Examinations'!$A$1:$L$2336,5,0)</f>
        <v>Normal</v>
      </c>
      <c r="J1663" s="27" t="str">
        <f>VLOOKUP(A1663,'Medical Examinations'!$A$1:$L$2336,6,0)</f>
        <v>No</v>
      </c>
      <c r="K1663" s="27" t="str">
        <f>VLOOKUP(A1663,'Medical Examinations'!$A$1:$L$2336,7,0)</f>
        <v>No</v>
      </c>
      <c r="L1663" s="27">
        <f>VLOOKUP(A1663,'Medical Examinations'!$A$1:$L$2336,10,0)</f>
        <v>2</v>
      </c>
      <c r="M1663" s="27" t="str">
        <f>VLOOKUP(A1663,'Medical Examinations'!$A$1:$L$2336,12,0)</f>
        <v>No</v>
      </c>
      <c r="N1663" s="27" t="str">
        <f>VLOOKUP(A1663,'Medical Examinations'!$A$1:$L$2336,8,0)</f>
        <v>No</v>
      </c>
      <c r="O1663" s="29">
        <f>VLOOKUP(A1663,'Hospitalisation Details'!$A$1:$T$2344,12,0)</f>
        <v>5812.9</v>
      </c>
      <c r="P1663" s="29" t="str">
        <f>VLOOKUP(A1663,'Hospitalisation Details'!$A$1:$T$2344,15,0)</f>
        <v>tier - 2</v>
      </c>
      <c r="Q1663" s="29" t="str">
        <f>VLOOKUP(A1663,'Hospitalisation Details'!$A$1:$T$2344,18,0)</f>
        <v>tier - 2</v>
      </c>
      <c r="R1663" s="29" t="str">
        <f>VLOOKUP(A1663,'Hospitalisation Details'!$A$1:$T$2344,20,0)</f>
        <v>R1013</v>
      </c>
    </row>
    <row r="1664" spans="1:18">
      <c r="A1664" t="s">
        <v>705</v>
      </c>
      <c r="B1664" s="22" t="str">
        <f>VLOOKUP(A1664,'Customer Names'!A1664:$E$2335,4,0)</f>
        <v>Altshuler</v>
      </c>
      <c r="C1664" s="25">
        <f>VLOOKUP(A1664,'Hospitalisation Details'!$A$1:$T$2344,9,0)</f>
        <v>29482</v>
      </c>
      <c r="D1664" s="26">
        <f>VLOOKUP(A1664,'Hospitalisation Details'!$A$1:$T$2344,10,0)</f>
        <v>42</v>
      </c>
      <c r="E1664" s="26">
        <f>VLOOKUP(A1664,'Hospitalisation Details'!$A$1:$T$2344,11,0)</f>
        <v>2</v>
      </c>
      <c r="F1664" s="28">
        <f>VLOOKUP(A1664,'Medical Examinations'!$A$1:$L$2336,2,0)</f>
        <v>20.76</v>
      </c>
      <c r="G1664" s="28">
        <f>VLOOKUP(A1664,'Medical Examinations'!$A$1:$L$2336,4,0)</f>
        <v>6.26</v>
      </c>
      <c r="H1664" s="30" t="str">
        <f>VLOOKUP(A1664,'Medical Examinations'!$A$1:$L$2336,3,0)</f>
        <v>Normal weight</v>
      </c>
      <c r="I1664" s="30" t="str">
        <f>VLOOKUP(A1664,'Medical Examinations'!$A$1:$L$2336,5,0)</f>
        <v>Pre-diabetes</v>
      </c>
      <c r="J1664" s="27" t="str">
        <f>VLOOKUP(A1664,'Medical Examinations'!$A$1:$L$2336,6,0)</f>
        <v>No</v>
      </c>
      <c r="K1664" s="27" t="str">
        <f>VLOOKUP(A1664,'Medical Examinations'!$A$1:$L$2336,7,0)</f>
        <v>No</v>
      </c>
      <c r="L1664" s="27">
        <f>VLOOKUP(A1664,'Medical Examinations'!$A$1:$L$2336,10,0)</f>
        <v>0</v>
      </c>
      <c r="M1664" s="27" t="str">
        <f>VLOOKUP(A1664,'Medical Examinations'!$A$1:$L$2336,12,0)</f>
        <v>No</v>
      </c>
      <c r="N1664" s="27" t="str">
        <f>VLOOKUP(A1664,'Medical Examinations'!$A$1:$L$2336,8,0)</f>
        <v>No</v>
      </c>
      <c r="O1664" s="29">
        <f>VLOOKUP(A1664,'Hospitalisation Details'!$A$1:$T$2344,12,0)</f>
        <v>5807.06</v>
      </c>
      <c r="P1664" s="29" t="str">
        <f>VLOOKUP(A1664,'Hospitalisation Details'!$A$1:$T$2344,15,0)</f>
        <v>tier - 2</v>
      </c>
      <c r="Q1664" s="29" t="str">
        <f>VLOOKUP(A1664,'Hospitalisation Details'!$A$1:$T$2344,18,0)</f>
        <v>tier - 3</v>
      </c>
      <c r="R1664" s="29" t="str">
        <f>VLOOKUP(A1664,'Hospitalisation Details'!$A$1:$T$2344,20,0)</f>
        <v>R1013</v>
      </c>
    </row>
    <row r="1665" spans="1:18">
      <c r="A1665" t="s">
        <v>704</v>
      </c>
      <c r="B1665" s="22" t="str">
        <f>VLOOKUP(A1665,'Customer Names'!A1665:$E$2335,4,0)</f>
        <v>Ugarte</v>
      </c>
      <c r="C1665" s="25">
        <f>VLOOKUP(A1665,'Hospitalisation Details'!$A$1:$T$2344,9,0)</f>
        <v>38292</v>
      </c>
      <c r="D1665" s="26">
        <f>VLOOKUP(A1665,'Hospitalisation Details'!$A$1:$T$2344,10,0)</f>
        <v>18</v>
      </c>
      <c r="E1665" s="26">
        <f>VLOOKUP(A1665,'Hospitalisation Details'!$A$1:$T$2344,11,0)</f>
        <v>0</v>
      </c>
      <c r="F1665" s="28">
        <f>VLOOKUP(A1665,'Medical Examinations'!$A$1:$L$2336,2,0)</f>
        <v>38.99</v>
      </c>
      <c r="G1665" s="28">
        <f>VLOOKUP(A1665,'Medical Examinations'!$A$1:$L$2336,4,0)</f>
        <v>5.21</v>
      </c>
      <c r="H1665" s="30" t="str">
        <f>VLOOKUP(A1665,'Medical Examinations'!$A$1:$L$2336,3,0)</f>
        <v>Obesity</v>
      </c>
      <c r="I1665" s="30" t="str">
        <f>VLOOKUP(A1665,'Medical Examinations'!$A$1:$L$2336,5,0)</f>
        <v>Normal</v>
      </c>
      <c r="J1665" s="27" t="str">
        <f>VLOOKUP(A1665,'Medical Examinations'!$A$1:$L$2336,6,0)</f>
        <v>No</v>
      </c>
      <c r="K1665" s="27" t="str">
        <f>VLOOKUP(A1665,'Medical Examinations'!$A$1:$L$2336,7,0)</f>
        <v>yes</v>
      </c>
      <c r="L1665" s="27">
        <f>VLOOKUP(A1665,'Medical Examinations'!$A$1:$L$2336,10,0)</f>
        <v>1</v>
      </c>
      <c r="M1665" s="27" t="str">
        <f>VLOOKUP(A1665,'Medical Examinations'!$A$1:$L$2336,12,0)</f>
        <v>No</v>
      </c>
      <c r="N1665" s="27" t="str">
        <f>VLOOKUP(A1665,'Medical Examinations'!$A$1:$L$2336,8,0)</f>
        <v>No</v>
      </c>
      <c r="O1665" s="29">
        <f>VLOOKUP(A1665,'Hospitalisation Details'!$A$1:$T$2344,12,0)</f>
        <v>5778.71</v>
      </c>
      <c r="P1665" s="29" t="str">
        <f>VLOOKUP(A1665,'Hospitalisation Details'!$A$1:$T$2344,15,0)</f>
        <v>tier - 2</v>
      </c>
      <c r="Q1665" s="29" t="str">
        <f>VLOOKUP(A1665,'Hospitalisation Details'!$A$1:$T$2344,18,0)</f>
        <v>tier - 3</v>
      </c>
      <c r="R1665" s="29" t="str">
        <f>VLOOKUP(A1665,'Hospitalisation Details'!$A$1:$T$2344,20,0)</f>
        <v>R1022</v>
      </c>
    </row>
    <row r="1666" spans="1:18">
      <c r="A1666" t="s">
        <v>703</v>
      </c>
      <c r="B1666" s="22" t="str">
        <f>VLOOKUP(A1666,'Customer Names'!A1666:$E$2335,4,0)</f>
        <v>Tusso</v>
      </c>
      <c r="C1666" s="25">
        <f>VLOOKUP(A1666,'Hospitalisation Details'!$A$1:$T$2344,9,0)</f>
        <v>30558</v>
      </c>
      <c r="D1666" s="26">
        <f>VLOOKUP(A1666,'Hospitalisation Details'!$A$1:$T$2344,10,0)</f>
        <v>39</v>
      </c>
      <c r="E1666" s="26">
        <f>VLOOKUP(A1666,'Hospitalisation Details'!$A$1:$T$2344,11,0)</f>
        <v>0</v>
      </c>
      <c r="F1666" s="28">
        <f>VLOOKUP(A1666,'Medical Examinations'!$A$1:$L$2336,2,0)</f>
        <v>42.655000000000001</v>
      </c>
      <c r="G1666" s="28">
        <f>VLOOKUP(A1666,'Medical Examinations'!$A$1:$L$2336,4,0)</f>
        <v>5.94</v>
      </c>
      <c r="H1666" s="30" t="str">
        <f>VLOOKUP(A1666,'Medical Examinations'!$A$1:$L$2336,3,0)</f>
        <v>Obesity</v>
      </c>
      <c r="I1666" s="30" t="str">
        <f>VLOOKUP(A1666,'Medical Examinations'!$A$1:$L$2336,5,0)</f>
        <v>Pre-diabetes</v>
      </c>
      <c r="J1666" s="27" t="str">
        <f>VLOOKUP(A1666,'Medical Examinations'!$A$1:$L$2336,6,0)</f>
        <v>yes</v>
      </c>
      <c r="K1666" s="27" t="str">
        <f>VLOOKUP(A1666,'Medical Examinations'!$A$1:$L$2336,7,0)</f>
        <v>No</v>
      </c>
      <c r="L1666" s="27">
        <f>VLOOKUP(A1666,'Medical Examinations'!$A$1:$L$2336,10,0)</f>
        <v>1</v>
      </c>
      <c r="M1666" s="27" t="str">
        <f>VLOOKUP(A1666,'Medical Examinations'!$A$1:$L$2336,12,0)</f>
        <v>No</v>
      </c>
      <c r="N1666" s="27" t="str">
        <f>VLOOKUP(A1666,'Medical Examinations'!$A$1:$L$2336,8,0)</f>
        <v>Yes</v>
      </c>
      <c r="O1666" s="29">
        <f>VLOOKUP(A1666,'Hospitalisation Details'!$A$1:$T$2344,12,0)</f>
        <v>5757.41</v>
      </c>
      <c r="P1666" s="29" t="str">
        <f>VLOOKUP(A1666,'Hospitalisation Details'!$A$1:$T$2344,15,0)</f>
        <v>tier - 2</v>
      </c>
      <c r="Q1666" s="29" t="str">
        <f>VLOOKUP(A1666,'Hospitalisation Details'!$A$1:$T$2344,18,0)</f>
        <v>tier - 3</v>
      </c>
      <c r="R1666" s="29" t="str">
        <f>VLOOKUP(A1666,'Hospitalisation Details'!$A$1:$T$2344,20,0)</f>
        <v>R1019</v>
      </c>
    </row>
    <row r="1667" spans="1:18">
      <c r="A1667" t="s">
        <v>702</v>
      </c>
      <c r="B1667" s="22" t="str">
        <f>VLOOKUP(A1667,'Customer Names'!A1667:$E$2335,4,0)</f>
        <v>Johnson</v>
      </c>
      <c r="C1667" s="25">
        <f>VLOOKUP(A1667,'Hospitalisation Details'!$A$1:$T$2344,9,0)</f>
        <v>34130</v>
      </c>
      <c r="D1667" s="26">
        <f>VLOOKUP(A1667,'Hospitalisation Details'!$A$1:$T$2344,10,0)</f>
        <v>29</v>
      </c>
      <c r="E1667" s="26">
        <f>VLOOKUP(A1667,'Hospitalisation Details'!$A$1:$T$2344,11,0)</f>
        <v>0</v>
      </c>
      <c r="F1667" s="28">
        <f>VLOOKUP(A1667,'Medical Examinations'!$A$1:$L$2336,2,0)</f>
        <v>30.57</v>
      </c>
      <c r="G1667" s="28">
        <f>VLOOKUP(A1667,'Medical Examinations'!$A$1:$L$2336,4,0)</f>
        <v>5.34</v>
      </c>
      <c r="H1667" s="30" t="str">
        <f>VLOOKUP(A1667,'Medical Examinations'!$A$1:$L$2336,3,0)</f>
        <v>Obesity</v>
      </c>
      <c r="I1667" s="30" t="str">
        <f>VLOOKUP(A1667,'Medical Examinations'!$A$1:$L$2336,5,0)</f>
        <v>Normal</v>
      </c>
      <c r="J1667" s="27" t="str">
        <f>VLOOKUP(A1667,'Medical Examinations'!$A$1:$L$2336,6,0)</f>
        <v>No</v>
      </c>
      <c r="K1667" s="27" t="str">
        <f>VLOOKUP(A1667,'Medical Examinations'!$A$1:$L$2336,7,0)</f>
        <v>No</v>
      </c>
      <c r="L1667" s="27">
        <f>VLOOKUP(A1667,'Medical Examinations'!$A$1:$L$2336,10,0)</f>
        <v>1</v>
      </c>
      <c r="M1667" s="27" t="str">
        <f>VLOOKUP(A1667,'Medical Examinations'!$A$1:$L$2336,12,0)</f>
        <v>No</v>
      </c>
      <c r="N1667" s="27" t="str">
        <f>VLOOKUP(A1667,'Medical Examinations'!$A$1:$L$2336,8,0)</f>
        <v>Yes</v>
      </c>
      <c r="O1667" s="29">
        <f>VLOOKUP(A1667,'Hospitalisation Details'!$A$1:$T$2344,12,0)</f>
        <v>5748.13</v>
      </c>
      <c r="P1667" s="29" t="str">
        <f>VLOOKUP(A1667,'Hospitalisation Details'!$A$1:$T$2344,15,0)</f>
        <v>tier - 2</v>
      </c>
      <c r="Q1667" s="29" t="str">
        <f>VLOOKUP(A1667,'Hospitalisation Details'!$A$1:$T$2344,18,0)</f>
        <v>tier - 1</v>
      </c>
      <c r="R1667" s="29" t="str">
        <f>VLOOKUP(A1667,'Hospitalisation Details'!$A$1:$T$2344,20,0)</f>
        <v>R1021</v>
      </c>
    </row>
    <row r="1668" spans="1:18">
      <c r="A1668" t="s">
        <v>701</v>
      </c>
      <c r="B1668" s="22" t="str">
        <f>VLOOKUP(A1668,'Customer Names'!A1668:$E$2335,4,0)</f>
        <v>Landry</v>
      </c>
      <c r="C1668" s="25">
        <f>VLOOKUP(A1668,'Hospitalisation Details'!$A$1:$T$2344,9,0)</f>
        <v>26532</v>
      </c>
      <c r="D1668" s="26">
        <f>VLOOKUP(A1668,'Hospitalisation Details'!$A$1:$T$2344,10,0)</f>
        <v>50</v>
      </c>
      <c r="E1668" s="26">
        <f>VLOOKUP(A1668,'Hospitalisation Details'!$A$1:$T$2344,11,0)</f>
        <v>0</v>
      </c>
      <c r="F1668" s="28">
        <f>VLOOKUP(A1668,'Medical Examinations'!$A$1:$L$2336,2,0)</f>
        <v>17.7</v>
      </c>
      <c r="G1668" s="28">
        <f>VLOOKUP(A1668,'Medical Examinations'!$A$1:$L$2336,4,0)</f>
        <v>6.38</v>
      </c>
      <c r="H1668" s="30" t="str">
        <f>VLOOKUP(A1668,'Medical Examinations'!$A$1:$L$2336,3,0)</f>
        <v>Underweight</v>
      </c>
      <c r="I1668" s="30" t="str">
        <f>VLOOKUP(A1668,'Medical Examinations'!$A$1:$L$2336,5,0)</f>
        <v>Pre-diabetes</v>
      </c>
      <c r="J1668" s="27" t="str">
        <f>VLOOKUP(A1668,'Medical Examinations'!$A$1:$L$2336,6,0)</f>
        <v>No</v>
      </c>
      <c r="K1668" s="27" t="str">
        <f>VLOOKUP(A1668,'Medical Examinations'!$A$1:$L$2336,7,0)</f>
        <v>No</v>
      </c>
      <c r="L1668" s="27">
        <f>VLOOKUP(A1668,'Medical Examinations'!$A$1:$L$2336,10,0)</f>
        <v>2</v>
      </c>
      <c r="M1668" s="27" t="str">
        <f>VLOOKUP(A1668,'Medical Examinations'!$A$1:$L$2336,12,0)</f>
        <v>No</v>
      </c>
      <c r="N1668" s="27" t="str">
        <f>VLOOKUP(A1668,'Medical Examinations'!$A$1:$L$2336,8,0)</f>
        <v>No</v>
      </c>
      <c r="O1668" s="29">
        <f>VLOOKUP(A1668,'Hospitalisation Details'!$A$1:$T$2344,12,0)</f>
        <v>5741.67</v>
      </c>
      <c r="P1668" s="29" t="str">
        <f>VLOOKUP(A1668,'Hospitalisation Details'!$A$1:$T$2344,15,0)</f>
        <v>tier - 2</v>
      </c>
      <c r="Q1668" s="29" t="str">
        <f>VLOOKUP(A1668,'Hospitalisation Details'!$A$1:$T$2344,18,0)</f>
        <v>tier - 3</v>
      </c>
      <c r="R1668" s="29" t="str">
        <f>VLOOKUP(A1668,'Hospitalisation Details'!$A$1:$T$2344,20,0)</f>
        <v>R1013</v>
      </c>
    </row>
    <row r="1669" spans="1:18">
      <c r="A1669" t="s">
        <v>700</v>
      </c>
      <c r="B1669" s="22" t="str">
        <f>VLOOKUP(A1669,'Customer Names'!A1669:$E$2335,4,0)</f>
        <v>McDonald</v>
      </c>
      <c r="C1669" s="25">
        <f>VLOOKUP(A1669,'Hospitalisation Details'!$A$1:$T$2344,9,0)</f>
        <v>32069</v>
      </c>
      <c r="D1669" s="26">
        <f>VLOOKUP(A1669,'Hospitalisation Details'!$A$1:$T$2344,10,0)</f>
        <v>35</v>
      </c>
      <c r="E1669" s="26">
        <f>VLOOKUP(A1669,'Hospitalisation Details'!$A$1:$T$2344,11,0)</f>
        <v>2</v>
      </c>
      <c r="F1669" s="28">
        <f>VLOOKUP(A1669,'Medical Examinations'!$A$1:$L$2336,2,0)</f>
        <v>34.770000000000003</v>
      </c>
      <c r="G1669" s="28">
        <f>VLOOKUP(A1669,'Medical Examinations'!$A$1:$L$2336,4,0)</f>
        <v>4.47</v>
      </c>
      <c r="H1669" s="30" t="str">
        <f>VLOOKUP(A1669,'Medical Examinations'!$A$1:$L$2336,3,0)</f>
        <v>Obesity</v>
      </c>
      <c r="I1669" s="30" t="str">
        <f>VLOOKUP(A1669,'Medical Examinations'!$A$1:$L$2336,5,0)</f>
        <v>Normal</v>
      </c>
      <c r="J1669" s="27" t="str">
        <f>VLOOKUP(A1669,'Medical Examinations'!$A$1:$L$2336,6,0)</f>
        <v>No</v>
      </c>
      <c r="K1669" s="27" t="str">
        <f>VLOOKUP(A1669,'Medical Examinations'!$A$1:$L$2336,7,0)</f>
        <v>No</v>
      </c>
      <c r="L1669" s="27">
        <f>VLOOKUP(A1669,'Medical Examinations'!$A$1:$L$2336,10,0)</f>
        <v>1</v>
      </c>
      <c r="M1669" s="27" t="str">
        <f>VLOOKUP(A1669,'Medical Examinations'!$A$1:$L$2336,12,0)</f>
        <v>No</v>
      </c>
      <c r="N1669" s="27" t="str">
        <f>VLOOKUP(A1669,'Medical Examinations'!$A$1:$L$2336,8,0)</f>
        <v>No</v>
      </c>
      <c r="O1669" s="29">
        <f>VLOOKUP(A1669,'Hospitalisation Details'!$A$1:$T$2344,12,0)</f>
        <v>5729.01</v>
      </c>
      <c r="P1669" s="29" t="str">
        <f>VLOOKUP(A1669,'Hospitalisation Details'!$A$1:$T$2344,15,0)</f>
        <v>tier - 1</v>
      </c>
      <c r="Q1669" s="29" t="str">
        <f>VLOOKUP(A1669,'Hospitalisation Details'!$A$1:$T$2344,18,0)</f>
        <v>tier - 2</v>
      </c>
      <c r="R1669" s="29" t="str">
        <f>VLOOKUP(A1669,'Hospitalisation Details'!$A$1:$T$2344,20,0)</f>
        <v>R1012</v>
      </c>
    </row>
    <row r="1670" spans="1:18">
      <c r="A1670" t="s">
        <v>699</v>
      </c>
      <c r="B1670" s="22" t="str">
        <f>VLOOKUP(A1670,'Customer Names'!A1670:$E$2335,4,0)</f>
        <v>Dunlap</v>
      </c>
      <c r="C1670" s="25">
        <f>VLOOKUP(A1670,'Hospitalisation Details'!$A$1:$T$2344,9,0)</f>
        <v>26285</v>
      </c>
      <c r="D1670" s="26">
        <f>VLOOKUP(A1670,'Hospitalisation Details'!$A$1:$T$2344,10,0)</f>
        <v>51</v>
      </c>
      <c r="E1670" s="26">
        <f>VLOOKUP(A1670,'Hospitalisation Details'!$A$1:$T$2344,11,0)</f>
        <v>0</v>
      </c>
      <c r="F1670" s="28">
        <f>VLOOKUP(A1670,'Medical Examinations'!$A$1:$L$2336,2,0)</f>
        <v>16.88</v>
      </c>
      <c r="G1670" s="28">
        <f>VLOOKUP(A1670,'Medical Examinations'!$A$1:$L$2336,4,0)</f>
        <v>9.9600000000000009</v>
      </c>
      <c r="H1670" s="30" t="str">
        <f>VLOOKUP(A1670,'Medical Examinations'!$A$1:$L$2336,3,0)</f>
        <v>Underweight</v>
      </c>
      <c r="I1670" s="30" t="str">
        <f>VLOOKUP(A1670,'Medical Examinations'!$A$1:$L$2336,5,0)</f>
        <v>Diabetes</v>
      </c>
      <c r="J1670" s="27" t="str">
        <f>VLOOKUP(A1670,'Medical Examinations'!$A$1:$L$2336,6,0)</f>
        <v>No</v>
      </c>
      <c r="K1670" s="27" t="str">
        <f>VLOOKUP(A1670,'Medical Examinations'!$A$1:$L$2336,7,0)</f>
        <v>No</v>
      </c>
      <c r="L1670" s="27">
        <f>VLOOKUP(A1670,'Medical Examinations'!$A$1:$L$2336,10,0)</f>
        <v>0</v>
      </c>
      <c r="M1670" s="27" t="str">
        <f>VLOOKUP(A1670,'Medical Examinations'!$A$1:$L$2336,12,0)</f>
        <v>No</v>
      </c>
      <c r="N1670" s="27" t="str">
        <f>VLOOKUP(A1670,'Medical Examinations'!$A$1:$L$2336,8,0)</f>
        <v>No</v>
      </c>
      <c r="O1670" s="29">
        <f>VLOOKUP(A1670,'Hospitalisation Details'!$A$1:$T$2344,12,0)</f>
        <v>5720.38</v>
      </c>
      <c r="P1670" s="29" t="str">
        <f>VLOOKUP(A1670,'Hospitalisation Details'!$A$1:$T$2344,15,0)</f>
        <v>tier - 2</v>
      </c>
      <c r="Q1670" s="29" t="str">
        <f>VLOOKUP(A1670,'Hospitalisation Details'!$A$1:$T$2344,18,0)</f>
        <v>tier - 1</v>
      </c>
      <c r="R1670" s="29" t="str">
        <f>VLOOKUP(A1670,'Hospitalisation Details'!$A$1:$T$2344,20,0)</f>
        <v>R1013</v>
      </c>
    </row>
    <row r="1671" spans="1:18">
      <c r="A1671" t="s">
        <v>698</v>
      </c>
      <c r="B1671" s="22" t="str">
        <f>VLOOKUP(A1671,'Customer Names'!A1671:$E$2335,4,0)</f>
        <v>Larue</v>
      </c>
      <c r="C1671" s="25">
        <f>VLOOKUP(A1671,'Hospitalisation Details'!$A$1:$T$2344,9,0)</f>
        <v>29828</v>
      </c>
      <c r="D1671" s="26">
        <f>VLOOKUP(A1671,'Hospitalisation Details'!$A$1:$T$2344,10,0)</f>
        <v>41</v>
      </c>
      <c r="E1671" s="26">
        <f>VLOOKUP(A1671,'Hospitalisation Details'!$A$1:$T$2344,11,0)</f>
        <v>0</v>
      </c>
      <c r="F1671" s="28">
        <f>VLOOKUP(A1671,'Medical Examinations'!$A$1:$L$2336,2,0)</f>
        <v>40.26</v>
      </c>
      <c r="G1671" s="28">
        <f>VLOOKUP(A1671,'Medical Examinations'!$A$1:$L$2336,4,0)</f>
        <v>9.92</v>
      </c>
      <c r="H1671" s="30" t="str">
        <f>VLOOKUP(A1671,'Medical Examinations'!$A$1:$L$2336,3,0)</f>
        <v>Obesity</v>
      </c>
      <c r="I1671" s="30" t="str">
        <f>VLOOKUP(A1671,'Medical Examinations'!$A$1:$L$2336,5,0)</f>
        <v>Diabetes</v>
      </c>
      <c r="J1671" s="27" t="str">
        <f>VLOOKUP(A1671,'Medical Examinations'!$A$1:$L$2336,6,0)</f>
        <v>yes</v>
      </c>
      <c r="K1671" s="27" t="str">
        <f>VLOOKUP(A1671,'Medical Examinations'!$A$1:$L$2336,7,0)</f>
        <v>No</v>
      </c>
      <c r="L1671" s="27">
        <f>VLOOKUP(A1671,'Medical Examinations'!$A$1:$L$2336,10,0)</f>
        <v>0</v>
      </c>
      <c r="M1671" s="27" t="str">
        <f>VLOOKUP(A1671,'Medical Examinations'!$A$1:$L$2336,12,0)</f>
        <v>No</v>
      </c>
      <c r="N1671" s="27" t="str">
        <f>VLOOKUP(A1671,'Medical Examinations'!$A$1:$L$2336,8,0)</f>
        <v>No</v>
      </c>
      <c r="O1671" s="29">
        <f>VLOOKUP(A1671,'Hospitalisation Details'!$A$1:$T$2344,12,0)</f>
        <v>5709.16</v>
      </c>
      <c r="P1671" s="29" t="str">
        <f>VLOOKUP(A1671,'Hospitalisation Details'!$A$1:$T$2344,15,0)</f>
        <v>tier - 3</v>
      </c>
      <c r="Q1671" s="29" t="str">
        <f>VLOOKUP(A1671,'Hospitalisation Details'!$A$1:$T$2344,18,0)</f>
        <v>tier - 3</v>
      </c>
      <c r="R1671" s="29" t="str">
        <f>VLOOKUP(A1671,'Hospitalisation Details'!$A$1:$T$2344,20,0)</f>
        <v>R1013</v>
      </c>
    </row>
    <row r="1672" spans="1:18">
      <c r="A1672" t="s">
        <v>697</v>
      </c>
      <c r="B1672" s="22" t="str">
        <f>VLOOKUP(A1672,'Customer Names'!A1672:$E$2335,4,0)</f>
        <v>Hodge</v>
      </c>
      <c r="C1672" s="25">
        <f>VLOOKUP(A1672,'Hospitalisation Details'!$A$1:$T$2344,9,0)</f>
        <v>34276</v>
      </c>
      <c r="D1672" s="26">
        <f>VLOOKUP(A1672,'Hospitalisation Details'!$A$1:$T$2344,10,0)</f>
        <v>29</v>
      </c>
      <c r="E1672" s="26">
        <f>VLOOKUP(A1672,'Hospitalisation Details'!$A$1:$T$2344,11,0)</f>
        <v>4</v>
      </c>
      <c r="F1672" s="28">
        <f>VLOOKUP(A1672,'Medical Examinations'!$A$1:$L$2336,2,0)</f>
        <v>25.6</v>
      </c>
      <c r="G1672" s="28">
        <f>VLOOKUP(A1672,'Medical Examinations'!$A$1:$L$2336,4,0)</f>
        <v>6.03</v>
      </c>
      <c r="H1672" s="30" t="str">
        <f>VLOOKUP(A1672,'Medical Examinations'!$A$1:$L$2336,3,0)</f>
        <v>Overweight</v>
      </c>
      <c r="I1672" s="30" t="str">
        <f>VLOOKUP(A1672,'Medical Examinations'!$A$1:$L$2336,5,0)</f>
        <v>Pre-diabetes</v>
      </c>
      <c r="J1672" s="27" t="str">
        <f>VLOOKUP(A1672,'Medical Examinations'!$A$1:$L$2336,6,0)</f>
        <v>No</v>
      </c>
      <c r="K1672" s="27" t="str">
        <f>VLOOKUP(A1672,'Medical Examinations'!$A$1:$L$2336,7,0)</f>
        <v>No</v>
      </c>
      <c r="L1672" s="27">
        <f>VLOOKUP(A1672,'Medical Examinations'!$A$1:$L$2336,10,0)</f>
        <v>1</v>
      </c>
      <c r="M1672" s="27" t="str">
        <f>VLOOKUP(A1672,'Medical Examinations'!$A$1:$L$2336,12,0)</f>
        <v>No</v>
      </c>
      <c r="N1672" s="27" t="str">
        <f>VLOOKUP(A1672,'Medical Examinations'!$A$1:$L$2336,8,0)</f>
        <v>Yes</v>
      </c>
      <c r="O1672" s="29">
        <f>VLOOKUP(A1672,'Hospitalisation Details'!$A$1:$T$2344,12,0)</f>
        <v>5708.87</v>
      </c>
      <c r="P1672" s="29" t="str">
        <f>VLOOKUP(A1672,'Hospitalisation Details'!$A$1:$T$2344,15,0)</f>
        <v>tier - 2</v>
      </c>
      <c r="Q1672" s="29" t="str">
        <f>VLOOKUP(A1672,'Hospitalisation Details'!$A$1:$T$2344,18,0)</f>
        <v>tier - 1</v>
      </c>
      <c r="R1672" s="29" t="str">
        <f>VLOOKUP(A1672,'Hospitalisation Details'!$A$1:$T$2344,20,0)</f>
        <v>R1011</v>
      </c>
    </row>
    <row r="1673" spans="1:18">
      <c r="A1673" t="s">
        <v>696</v>
      </c>
      <c r="B1673" s="22" t="str">
        <f>VLOOKUP(A1673,'Customer Names'!A1673:$E$2335,4,0)</f>
        <v>Marcus</v>
      </c>
      <c r="C1673" s="25">
        <f>VLOOKUP(A1673,'Hospitalisation Details'!$A$1:$T$2344,9,0)</f>
        <v>29752</v>
      </c>
      <c r="D1673" s="26">
        <f>VLOOKUP(A1673,'Hospitalisation Details'!$A$1:$T$2344,10,0)</f>
        <v>41</v>
      </c>
      <c r="E1673" s="26">
        <f>VLOOKUP(A1673,'Hospitalisation Details'!$A$1:$T$2344,11,0)</f>
        <v>0</v>
      </c>
      <c r="F1673" s="28">
        <f>VLOOKUP(A1673,'Medical Examinations'!$A$1:$L$2336,2,0)</f>
        <v>33.549999999999997</v>
      </c>
      <c r="G1673" s="28">
        <f>VLOOKUP(A1673,'Medical Examinations'!$A$1:$L$2336,4,0)</f>
        <v>10.9</v>
      </c>
      <c r="H1673" s="30" t="str">
        <f>VLOOKUP(A1673,'Medical Examinations'!$A$1:$L$2336,3,0)</f>
        <v>Obesity</v>
      </c>
      <c r="I1673" s="30" t="str">
        <f>VLOOKUP(A1673,'Medical Examinations'!$A$1:$L$2336,5,0)</f>
        <v>Diabetes</v>
      </c>
      <c r="J1673" s="27" t="str">
        <f>VLOOKUP(A1673,'Medical Examinations'!$A$1:$L$2336,6,0)</f>
        <v>yes</v>
      </c>
      <c r="K1673" s="27" t="str">
        <f>VLOOKUP(A1673,'Medical Examinations'!$A$1:$L$2336,7,0)</f>
        <v>No</v>
      </c>
      <c r="L1673" s="27">
        <f>VLOOKUP(A1673,'Medical Examinations'!$A$1:$L$2336,10,0)</f>
        <v>0</v>
      </c>
      <c r="M1673" s="27" t="str">
        <f>VLOOKUP(A1673,'Medical Examinations'!$A$1:$L$2336,12,0)</f>
        <v>No</v>
      </c>
      <c r="N1673" s="27" t="str">
        <f>VLOOKUP(A1673,'Medical Examinations'!$A$1:$L$2336,8,0)</f>
        <v>No</v>
      </c>
      <c r="O1673" s="29">
        <f>VLOOKUP(A1673,'Hospitalisation Details'!$A$1:$T$2344,12,0)</f>
        <v>5699.84</v>
      </c>
      <c r="P1673" s="29" t="str">
        <f>VLOOKUP(A1673,'Hospitalisation Details'!$A$1:$T$2344,15,0)</f>
        <v>tier - 2</v>
      </c>
      <c r="Q1673" s="29" t="str">
        <f>VLOOKUP(A1673,'Hospitalisation Details'!$A$1:$T$2344,18,0)</f>
        <v>tier - 3</v>
      </c>
      <c r="R1673" s="29" t="str">
        <f>VLOOKUP(A1673,'Hospitalisation Details'!$A$1:$T$2344,20,0)</f>
        <v>R1013</v>
      </c>
    </row>
    <row r="1674" spans="1:18">
      <c r="A1674" t="s">
        <v>695</v>
      </c>
      <c r="B1674" s="22" t="str">
        <f>VLOOKUP(A1674,'Customer Names'!A1674:$E$2335,4,0)</f>
        <v>Daubert</v>
      </c>
      <c r="C1674" s="25">
        <f>VLOOKUP(A1674,'Hospitalisation Details'!$A$1:$T$2344,9,0)</f>
        <v>27216</v>
      </c>
      <c r="D1674" s="26">
        <f>VLOOKUP(A1674,'Hospitalisation Details'!$A$1:$T$2344,10,0)</f>
        <v>48</v>
      </c>
      <c r="E1674" s="26">
        <f>VLOOKUP(A1674,'Hospitalisation Details'!$A$1:$T$2344,11,0)</f>
        <v>0</v>
      </c>
      <c r="F1674" s="28">
        <f>VLOOKUP(A1674,'Medical Examinations'!$A$1:$L$2336,2,0)</f>
        <v>16.690000000000001</v>
      </c>
      <c r="G1674" s="28">
        <f>VLOOKUP(A1674,'Medical Examinations'!$A$1:$L$2336,4,0)</f>
        <v>10.66</v>
      </c>
      <c r="H1674" s="30" t="str">
        <f>VLOOKUP(A1674,'Medical Examinations'!$A$1:$L$2336,3,0)</f>
        <v>Underweight</v>
      </c>
      <c r="I1674" s="30" t="str">
        <f>VLOOKUP(A1674,'Medical Examinations'!$A$1:$L$2336,5,0)</f>
        <v>Diabetes</v>
      </c>
      <c r="J1674" s="27" t="str">
        <f>VLOOKUP(A1674,'Medical Examinations'!$A$1:$L$2336,6,0)</f>
        <v>No</v>
      </c>
      <c r="K1674" s="27" t="str">
        <f>VLOOKUP(A1674,'Medical Examinations'!$A$1:$L$2336,7,0)</f>
        <v>No</v>
      </c>
      <c r="L1674" s="27">
        <f>VLOOKUP(A1674,'Medical Examinations'!$A$1:$L$2336,10,0)</f>
        <v>0</v>
      </c>
      <c r="M1674" s="27" t="str">
        <f>VLOOKUP(A1674,'Medical Examinations'!$A$1:$L$2336,12,0)</f>
        <v>No</v>
      </c>
      <c r="N1674" s="27" t="str">
        <f>VLOOKUP(A1674,'Medical Examinations'!$A$1:$L$2336,8,0)</f>
        <v>No</v>
      </c>
      <c r="O1674" s="29">
        <f>VLOOKUP(A1674,'Hospitalisation Details'!$A$1:$T$2344,12,0)</f>
        <v>5698.74</v>
      </c>
      <c r="P1674" s="29" t="str">
        <f>VLOOKUP(A1674,'Hospitalisation Details'!$A$1:$T$2344,15,0)</f>
        <v>tier - 2</v>
      </c>
      <c r="Q1674" s="29" t="str">
        <f>VLOOKUP(A1674,'Hospitalisation Details'!$A$1:$T$2344,18,0)</f>
        <v>tier - 2</v>
      </c>
      <c r="R1674" s="29" t="str">
        <f>VLOOKUP(A1674,'Hospitalisation Details'!$A$1:$T$2344,20,0)</f>
        <v>R1012</v>
      </c>
    </row>
    <row r="1675" spans="1:18">
      <c r="A1675" t="s">
        <v>694</v>
      </c>
      <c r="B1675" s="22" t="str">
        <f>VLOOKUP(A1675,'Customer Names'!A1675:$E$2335,4,0)</f>
        <v>Close</v>
      </c>
      <c r="C1675" s="25">
        <f>VLOOKUP(A1675,'Hospitalisation Details'!$A$1:$T$2344,9,0)</f>
        <v>33911</v>
      </c>
      <c r="D1675" s="26">
        <f>VLOOKUP(A1675,'Hospitalisation Details'!$A$1:$T$2344,10,0)</f>
        <v>30</v>
      </c>
      <c r="E1675" s="26">
        <f>VLOOKUP(A1675,'Hospitalisation Details'!$A$1:$T$2344,11,0)</f>
        <v>3</v>
      </c>
      <c r="F1675" s="28">
        <f>VLOOKUP(A1675,'Medical Examinations'!$A$1:$L$2336,2,0)</f>
        <v>19.95</v>
      </c>
      <c r="G1675" s="28">
        <f>VLOOKUP(A1675,'Medical Examinations'!$A$1:$L$2336,4,0)</f>
        <v>4.05</v>
      </c>
      <c r="H1675" s="30" t="str">
        <f>VLOOKUP(A1675,'Medical Examinations'!$A$1:$L$2336,3,0)</f>
        <v>Normal weight</v>
      </c>
      <c r="I1675" s="30" t="str">
        <f>VLOOKUP(A1675,'Medical Examinations'!$A$1:$L$2336,5,0)</f>
        <v>Normal</v>
      </c>
      <c r="J1675" s="27" t="str">
        <f>VLOOKUP(A1675,'Medical Examinations'!$A$1:$L$2336,6,0)</f>
        <v>No</v>
      </c>
      <c r="K1675" s="27" t="str">
        <f>VLOOKUP(A1675,'Medical Examinations'!$A$1:$L$2336,7,0)</f>
        <v>No</v>
      </c>
      <c r="L1675" s="27">
        <f>VLOOKUP(A1675,'Medical Examinations'!$A$1:$L$2336,10,0)</f>
        <v>1</v>
      </c>
      <c r="M1675" s="27" t="str">
        <f>VLOOKUP(A1675,'Medical Examinations'!$A$1:$L$2336,12,0)</f>
        <v>No</v>
      </c>
      <c r="N1675" s="27" t="str">
        <f>VLOOKUP(A1675,'Medical Examinations'!$A$1:$L$2336,8,0)</f>
        <v>No</v>
      </c>
      <c r="O1675" s="29">
        <f>VLOOKUP(A1675,'Hospitalisation Details'!$A$1:$T$2344,12,0)</f>
        <v>5693.43</v>
      </c>
      <c r="P1675" s="29" t="str">
        <f>VLOOKUP(A1675,'Hospitalisation Details'!$A$1:$T$2344,15,0)</f>
        <v>tier - 2</v>
      </c>
      <c r="Q1675" s="29" t="str">
        <f>VLOOKUP(A1675,'Hospitalisation Details'!$A$1:$T$2344,18,0)</f>
        <v>tier - 3</v>
      </c>
      <c r="R1675" s="29" t="str">
        <f>VLOOKUP(A1675,'Hospitalisation Details'!$A$1:$T$2344,20,0)</f>
        <v>R1012</v>
      </c>
    </row>
    <row r="1676" spans="1:18">
      <c r="A1676" t="s">
        <v>693</v>
      </c>
      <c r="B1676" s="22" t="str">
        <f>VLOOKUP(A1676,'Customer Names'!A1676:$E$2335,4,0)</f>
        <v>Roels</v>
      </c>
      <c r="C1676" s="25">
        <f>VLOOKUP(A1676,'Hospitalisation Details'!$A$1:$T$2344,9,0)</f>
        <v>26600</v>
      </c>
      <c r="D1676" s="26">
        <f>VLOOKUP(A1676,'Hospitalisation Details'!$A$1:$T$2344,10,0)</f>
        <v>50</v>
      </c>
      <c r="E1676" s="26">
        <f>VLOOKUP(A1676,'Hospitalisation Details'!$A$1:$T$2344,11,0)</f>
        <v>0</v>
      </c>
      <c r="F1676" s="28">
        <f>VLOOKUP(A1676,'Medical Examinations'!$A$1:$L$2336,2,0)</f>
        <v>17.55</v>
      </c>
      <c r="G1676" s="28">
        <f>VLOOKUP(A1676,'Medical Examinations'!$A$1:$L$2336,4,0)</f>
        <v>4.2300000000000004</v>
      </c>
      <c r="H1676" s="30" t="str">
        <f>VLOOKUP(A1676,'Medical Examinations'!$A$1:$L$2336,3,0)</f>
        <v>Underweight</v>
      </c>
      <c r="I1676" s="30" t="str">
        <f>VLOOKUP(A1676,'Medical Examinations'!$A$1:$L$2336,5,0)</f>
        <v>Normal</v>
      </c>
      <c r="J1676" s="27" t="str">
        <f>VLOOKUP(A1676,'Medical Examinations'!$A$1:$L$2336,6,0)</f>
        <v>No</v>
      </c>
      <c r="K1676" s="27" t="str">
        <f>VLOOKUP(A1676,'Medical Examinations'!$A$1:$L$2336,7,0)</f>
        <v>No</v>
      </c>
      <c r="L1676" s="27">
        <f>VLOOKUP(A1676,'Medical Examinations'!$A$1:$L$2336,10,0)</f>
        <v>2</v>
      </c>
      <c r="M1676" s="27" t="str">
        <f>VLOOKUP(A1676,'Medical Examinations'!$A$1:$L$2336,12,0)</f>
        <v>No</v>
      </c>
      <c r="N1676" s="27" t="str">
        <f>VLOOKUP(A1676,'Medical Examinations'!$A$1:$L$2336,8,0)</f>
        <v>No</v>
      </c>
      <c r="O1676" s="29">
        <f>VLOOKUP(A1676,'Hospitalisation Details'!$A$1:$T$2344,12,0)</f>
        <v>5690.79</v>
      </c>
      <c r="P1676" s="29" t="str">
        <f>VLOOKUP(A1676,'Hospitalisation Details'!$A$1:$T$2344,15,0)</f>
        <v>tier - 2</v>
      </c>
      <c r="Q1676" s="29" t="str">
        <f>VLOOKUP(A1676,'Hospitalisation Details'!$A$1:$T$2344,18,0)</f>
        <v>tier - 1</v>
      </c>
      <c r="R1676" s="29" t="str">
        <f>VLOOKUP(A1676,'Hospitalisation Details'!$A$1:$T$2344,20,0)</f>
        <v>R1013</v>
      </c>
    </row>
    <row r="1677" spans="1:18">
      <c r="A1677" t="s">
        <v>692</v>
      </c>
      <c r="B1677" s="22" t="str">
        <f>VLOOKUP(A1677,'Customer Names'!A1677:$E$2335,4,0)</f>
        <v>Venosky</v>
      </c>
      <c r="C1677" s="25">
        <f>VLOOKUP(A1677,'Hospitalisation Details'!$A$1:$T$2344,9,0)</f>
        <v>30906</v>
      </c>
      <c r="D1677" s="26">
        <f>VLOOKUP(A1677,'Hospitalisation Details'!$A$1:$T$2344,10,0)</f>
        <v>38</v>
      </c>
      <c r="E1677" s="26">
        <f>VLOOKUP(A1677,'Hospitalisation Details'!$A$1:$T$2344,11,0)</f>
        <v>3</v>
      </c>
      <c r="F1677" s="28">
        <f>VLOOKUP(A1677,'Medical Examinations'!$A$1:$L$2336,2,0)</f>
        <v>22.01</v>
      </c>
      <c r="G1677" s="28">
        <f>VLOOKUP(A1677,'Medical Examinations'!$A$1:$L$2336,4,0)</f>
        <v>5.01</v>
      </c>
      <c r="H1677" s="30" t="str">
        <f>VLOOKUP(A1677,'Medical Examinations'!$A$1:$L$2336,3,0)</f>
        <v>Normal weight</v>
      </c>
      <c r="I1677" s="30" t="str">
        <f>VLOOKUP(A1677,'Medical Examinations'!$A$1:$L$2336,5,0)</f>
        <v>Normal</v>
      </c>
      <c r="J1677" s="27" t="str">
        <f>VLOOKUP(A1677,'Medical Examinations'!$A$1:$L$2336,6,0)</f>
        <v>No</v>
      </c>
      <c r="K1677" s="27" t="str">
        <f>VLOOKUP(A1677,'Medical Examinations'!$A$1:$L$2336,7,0)</f>
        <v>No</v>
      </c>
      <c r="L1677" s="27">
        <f>VLOOKUP(A1677,'Medical Examinations'!$A$1:$L$2336,10,0)</f>
        <v>1</v>
      </c>
      <c r="M1677" s="27" t="str">
        <f>VLOOKUP(A1677,'Medical Examinations'!$A$1:$L$2336,12,0)</f>
        <v>No</v>
      </c>
      <c r="N1677" s="27" t="str">
        <f>VLOOKUP(A1677,'Medical Examinations'!$A$1:$L$2336,8,0)</f>
        <v>No</v>
      </c>
      <c r="O1677" s="29">
        <f>VLOOKUP(A1677,'Hospitalisation Details'!$A$1:$T$2344,12,0)</f>
        <v>5679.13</v>
      </c>
      <c r="P1677" s="29" t="str">
        <f>VLOOKUP(A1677,'Hospitalisation Details'!$A$1:$T$2344,15,0)</f>
        <v>tier - 2</v>
      </c>
      <c r="Q1677" s="29" t="str">
        <f>VLOOKUP(A1677,'Hospitalisation Details'!$A$1:$T$2344,18,0)</f>
        <v>tier - 2</v>
      </c>
      <c r="R1677" s="29" t="str">
        <f>VLOOKUP(A1677,'Hospitalisation Details'!$A$1:$T$2344,20,0)</f>
        <v>R1013</v>
      </c>
    </row>
    <row r="1678" spans="1:18">
      <c r="A1678" t="s">
        <v>691</v>
      </c>
      <c r="B1678" s="22" t="str">
        <f>VLOOKUP(A1678,'Customer Names'!A1678:$E$2335,4,0)</f>
        <v>Gosnell</v>
      </c>
      <c r="C1678" s="25">
        <f>VLOOKUP(A1678,'Hospitalisation Details'!$A$1:$T$2344,9,0)</f>
        <v>30562</v>
      </c>
      <c r="D1678" s="26">
        <f>VLOOKUP(A1678,'Hospitalisation Details'!$A$1:$T$2344,10,0)</f>
        <v>39</v>
      </c>
      <c r="E1678" s="26">
        <f>VLOOKUP(A1678,'Hospitalisation Details'!$A$1:$T$2344,11,0)</f>
        <v>0</v>
      </c>
      <c r="F1678" s="28">
        <f>VLOOKUP(A1678,'Medical Examinations'!$A$1:$L$2336,2,0)</f>
        <v>41.8</v>
      </c>
      <c r="G1678" s="28">
        <f>VLOOKUP(A1678,'Medical Examinations'!$A$1:$L$2336,4,0)</f>
        <v>5.82</v>
      </c>
      <c r="H1678" s="30" t="str">
        <f>VLOOKUP(A1678,'Medical Examinations'!$A$1:$L$2336,3,0)</f>
        <v>Obesity</v>
      </c>
      <c r="I1678" s="30" t="str">
        <f>VLOOKUP(A1678,'Medical Examinations'!$A$1:$L$2336,5,0)</f>
        <v>Pre-diabetes</v>
      </c>
      <c r="J1678" s="27" t="str">
        <f>VLOOKUP(A1678,'Medical Examinations'!$A$1:$L$2336,6,0)</f>
        <v>yes</v>
      </c>
      <c r="K1678" s="27" t="str">
        <f>VLOOKUP(A1678,'Medical Examinations'!$A$1:$L$2336,7,0)</f>
        <v>No</v>
      </c>
      <c r="L1678" s="27">
        <f>VLOOKUP(A1678,'Medical Examinations'!$A$1:$L$2336,10,0)</f>
        <v>1</v>
      </c>
      <c r="M1678" s="27" t="str">
        <f>VLOOKUP(A1678,'Medical Examinations'!$A$1:$L$2336,12,0)</f>
        <v>No</v>
      </c>
      <c r="N1678" s="27" t="str">
        <f>VLOOKUP(A1678,'Medical Examinations'!$A$1:$L$2336,8,0)</f>
        <v>Yes</v>
      </c>
      <c r="O1678" s="29">
        <f>VLOOKUP(A1678,'Hospitalisation Details'!$A$1:$T$2344,12,0)</f>
        <v>5662.23</v>
      </c>
      <c r="P1678" s="29" t="str">
        <f>VLOOKUP(A1678,'Hospitalisation Details'!$A$1:$T$2344,15,0)</f>
        <v>tier - 2</v>
      </c>
      <c r="Q1678" s="29" t="str">
        <f>VLOOKUP(A1678,'Hospitalisation Details'!$A$1:$T$2344,18,0)</f>
        <v>tier - 1</v>
      </c>
      <c r="R1678" s="29" t="str">
        <f>VLOOKUP(A1678,'Hospitalisation Details'!$A$1:$T$2344,20,0)</f>
        <v>R1013</v>
      </c>
    </row>
    <row r="1679" spans="1:18">
      <c r="A1679" t="s">
        <v>690</v>
      </c>
      <c r="B1679" s="22" t="str">
        <f>VLOOKUP(A1679,'Customer Names'!A1679:$E$2335,4,0)</f>
        <v>Chewning-Kulick</v>
      </c>
      <c r="C1679" s="25">
        <f>VLOOKUP(A1679,'Hospitalisation Details'!$A$1:$T$2344,9,0)</f>
        <v>28760</v>
      </c>
      <c r="D1679" s="26">
        <f>VLOOKUP(A1679,'Hospitalisation Details'!$A$1:$T$2344,10,0)</f>
        <v>44</v>
      </c>
      <c r="E1679" s="26">
        <f>VLOOKUP(A1679,'Hospitalisation Details'!$A$1:$T$2344,11,0)</f>
        <v>2</v>
      </c>
      <c r="F1679" s="28">
        <f>VLOOKUP(A1679,'Medical Examinations'!$A$1:$L$2336,2,0)</f>
        <v>19.170000000000002</v>
      </c>
      <c r="G1679" s="28">
        <f>VLOOKUP(A1679,'Medical Examinations'!$A$1:$L$2336,4,0)</f>
        <v>7.94</v>
      </c>
      <c r="H1679" s="30" t="str">
        <f>VLOOKUP(A1679,'Medical Examinations'!$A$1:$L$2336,3,0)</f>
        <v>Normal weight</v>
      </c>
      <c r="I1679" s="30" t="str">
        <f>VLOOKUP(A1679,'Medical Examinations'!$A$1:$L$2336,5,0)</f>
        <v>Diabetes</v>
      </c>
      <c r="J1679" s="27" t="str">
        <f>VLOOKUP(A1679,'Medical Examinations'!$A$1:$L$2336,6,0)</f>
        <v>No</v>
      </c>
      <c r="K1679" s="27" t="str">
        <f>VLOOKUP(A1679,'Medical Examinations'!$A$1:$L$2336,7,0)</f>
        <v>No</v>
      </c>
      <c r="L1679" s="27">
        <f>VLOOKUP(A1679,'Medical Examinations'!$A$1:$L$2336,10,0)</f>
        <v>0</v>
      </c>
      <c r="M1679" s="27" t="str">
        <f>VLOOKUP(A1679,'Medical Examinations'!$A$1:$L$2336,12,0)</f>
        <v>No</v>
      </c>
      <c r="N1679" s="27" t="str">
        <f>VLOOKUP(A1679,'Medical Examinations'!$A$1:$L$2336,8,0)</f>
        <v>No</v>
      </c>
      <c r="O1679" s="29">
        <f>VLOOKUP(A1679,'Hospitalisation Details'!$A$1:$T$2344,12,0)</f>
        <v>5650.14</v>
      </c>
      <c r="P1679" s="29" t="str">
        <f>VLOOKUP(A1679,'Hospitalisation Details'!$A$1:$T$2344,15,0)</f>
        <v>tier - 2</v>
      </c>
      <c r="Q1679" s="29" t="str">
        <f>VLOOKUP(A1679,'Hospitalisation Details'!$A$1:$T$2344,18,0)</f>
        <v>tier - 1</v>
      </c>
      <c r="R1679" s="29" t="str">
        <f>VLOOKUP(A1679,'Hospitalisation Details'!$A$1:$T$2344,20,0)</f>
        <v>R1013</v>
      </c>
    </row>
    <row r="1680" spans="1:18">
      <c r="A1680" t="s">
        <v>689</v>
      </c>
      <c r="B1680" s="22" t="str">
        <f>VLOOKUP(A1680,'Customer Names'!A1680:$E$2335,4,0)</f>
        <v>McCarron</v>
      </c>
      <c r="C1680" s="25">
        <f>VLOOKUP(A1680,'Hospitalisation Details'!$A$1:$T$2344,9,0)</f>
        <v>30475</v>
      </c>
      <c r="D1680" s="26">
        <f>VLOOKUP(A1680,'Hospitalisation Details'!$A$1:$T$2344,10,0)</f>
        <v>40</v>
      </c>
      <c r="E1680" s="26">
        <f>VLOOKUP(A1680,'Hospitalisation Details'!$A$1:$T$2344,11,0)</f>
        <v>0</v>
      </c>
      <c r="F1680" s="28">
        <f>VLOOKUP(A1680,'Medical Examinations'!$A$1:$L$2336,2,0)</f>
        <v>32.799999999999997</v>
      </c>
      <c r="G1680" s="28">
        <f>VLOOKUP(A1680,'Medical Examinations'!$A$1:$L$2336,4,0)</f>
        <v>6.16</v>
      </c>
      <c r="H1680" s="30" t="str">
        <f>VLOOKUP(A1680,'Medical Examinations'!$A$1:$L$2336,3,0)</f>
        <v>Obesity</v>
      </c>
      <c r="I1680" s="30" t="str">
        <f>VLOOKUP(A1680,'Medical Examinations'!$A$1:$L$2336,5,0)</f>
        <v>Pre-diabetes</v>
      </c>
      <c r="J1680" s="27" t="str">
        <f>VLOOKUP(A1680,'Medical Examinations'!$A$1:$L$2336,6,0)</f>
        <v>yes</v>
      </c>
      <c r="K1680" s="27" t="str">
        <f>VLOOKUP(A1680,'Medical Examinations'!$A$1:$L$2336,7,0)</f>
        <v>No</v>
      </c>
      <c r="L1680" s="27">
        <f>VLOOKUP(A1680,'Medical Examinations'!$A$1:$L$2336,10,0)</f>
        <v>1</v>
      </c>
      <c r="M1680" s="27" t="str">
        <f>VLOOKUP(A1680,'Medical Examinations'!$A$1:$L$2336,12,0)</f>
        <v>No</v>
      </c>
      <c r="N1680" s="27" t="str">
        <f>VLOOKUP(A1680,'Medical Examinations'!$A$1:$L$2336,8,0)</f>
        <v>Yes</v>
      </c>
      <c r="O1680" s="29">
        <f>VLOOKUP(A1680,'Hospitalisation Details'!$A$1:$T$2344,12,0)</f>
        <v>5649.72</v>
      </c>
      <c r="P1680" s="29" t="str">
        <f>VLOOKUP(A1680,'Hospitalisation Details'!$A$1:$T$2344,15,0)</f>
        <v>tier - 2</v>
      </c>
      <c r="Q1680" s="29" t="str">
        <f>VLOOKUP(A1680,'Hospitalisation Details'!$A$1:$T$2344,18,0)</f>
        <v>tier - 3</v>
      </c>
      <c r="R1680" s="29" t="str">
        <f>VLOOKUP(A1680,'Hospitalisation Details'!$A$1:$T$2344,20,0)</f>
        <v>R1011</v>
      </c>
    </row>
    <row r="1681" spans="1:18">
      <c r="A1681" t="s">
        <v>688</v>
      </c>
      <c r="B1681" s="22" t="str">
        <f>VLOOKUP(A1681,'Customer Names'!A1681:$E$2335,4,0)</f>
        <v>Manion</v>
      </c>
      <c r="C1681" s="25">
        <f>VLOOKUP(A1681,'Hospitalisation Details'!$A$1:$T$2344,9,0)</f>
        <v>32120</v>
      </c>
      <c r="D1681" s="26">
        <f>VLOOKUP(A1681,'Hospitalisation Details'!$A$1:$T$2344,10,0)</f>
        <v>35</v>
      </c>
      <c r="E1681" s="26">
        <f>VLOOKUP(A1681,'Hospitalisation Details'!$A$1:$T$2344,11,0)</f>
        <v>1</v>
      </c>
      <c r="F1681" s="28">
        <f>VLOOKUP(A1681,'Medical Examinations'!$A$1:$L$2336,2,0)</f>
        <v>35.814999999999998</v>
      </c>
      <c r="G1681" s="28">
        <f>VLOOKUP(A1681,'Medical Examinations'!$A$1:$L$2336,4,0)</f>
        <v>4.1500000000000004</v>
      </c>
      <c r="H1681" s="30" t="str">
        <f>VLOOKUP(A1681,'Medical Examinations'!$A$1:$L$2336,3,0)</f>
        <v>Obesity</v>
      </c>
      <c r="I1681" s="30" t="str">
        <f>VLOOKUP(A1681,'Medical Examinations'!$A$1:$L$2336,5,0)</f>
        <v>Normal</v>
      </c>
      <c r="J1681" s="27" t="str">
        <f>VLOOKUP(A1681,'Medical Examinations'!$A$1:$L$2336,6,0)</f>
        <v>No</v>
      </c>
      <c r="K1681" s="27" t="str">
        <f>VLOOKUP(A1681,'Medical Examinations'!$A$1:$L$2336,7,0)</f>
        <v>No</v>
      </c>
      <c r="L1681" s="27">
        <f>VLOOKUP(A1681,'Medical Examinations'!$A$1:$L$2336,10,0)</f>
        <v>1</v>
      </c>
      <c r="M1681" s="27" t="str">
        <f>VLOOKUP(A1681,'Medical Examinations'!$A$1:$L$2336,12,0)</f>
        <v>No</v>
      </c>
      <c r="N1681" s="27" t="str">
        <f>VLOOKUP(A1681,'Medical Examinations'!$A$1:$L$2336,8,0)</f>
        <v>No</v>
      </c>
      <c r="O1681" s="29">
        <f>VLOOKUP(A1681,'Hospitalisation Details'!$A$1:$T$2344,12,0)</f>
        <v>5630.46</v>
      </c>
      <c r="P1681" s="29" t="str">
        <f>VLOOKUP(A1681,'Hospitalisation Details'!$A$1:$T$2344,15,0)</f>
        <v>tier - 2</v>
      </c>
      <c r="Q1681" s="29" t="str">
        <f>VLOOKUP(A1681,'Hospitalisation Details'!$A$1:$T$2344,18,0)</f>
        <v>tier - 3</v>
      </c>
      <c r="R1681" s="29" t="str">
        <f>VLOOKUP(A1681,'Hospitalisation Details'!$A$1:$T$2344,20,0)</f>
        <v>R1012</v>
      </c>
    </row>
    <row r="1682" spans="1:18">
      <c r="A1682" t="s">
        <v>687</v>
      </c>
      <c r="B1682" s="22" t="str">
        <f>VLOOKUP(A1682,'Customer Names'!A1682:$E$2335,4,0)</f>
        <v>Strong</v>
      </c>
      <c r="C1682" s="25">
        <f>VLOOKUP(A1682,'Hospitalisation Details'!$A$1:$T$2344,9,0)</f>
        <v>34653</v>
      </c>
      <c r="D1682" s="26">
        <f>VLOOKUP(A1682,'Hospitalisation Details'!$A$1:$T$2344,10,0)</f>
        <v>28</v>
      </c>
      <c r="E1682" s="26">
        <f>VLOOKUP(A1682,'Hospitalisation Details'!$A$1:$T$2344,11,0)</f>
        <v>5</v>
      </c>
      <c r="F1682" s="28">
        <f>VLOOKUP(A1682,'Medical Examinations'!$A$1:$L$2336,2,0)</f>
        <v>24.3</v>
      </c>
      <c r="G1682" s="28">
        <f>VLOOKUP(A1682,'Medical Examinations'!$A$1:$L$2336,4,0)</f>
        <v>6.23</v>
      </c>
      <c r="H1682" s="30" t="str">
        <f>VLOOKUP(A1682,'Medical Examinations'!$A$1:$L$2336,3,0)</f>
        <v>Normal weight</v>
      </c>
      <c r="I1682" s="30" t="str">
        <f>VLOOKUP(A1682,'Medical Examinations'!$A$1:$L$2336,5,0)</f>
        <v>Pre-diabetes</v>
      </c>
      <c r="J1682" s="27" t="str">
        <f>VLOOKUP(A1682,'Medical Examinations'!$A$1:$L$2336,6,0)</f>
        <v>No</v>
      </c>
      <c r="K1682" s="27" t="str">
        <f>VLOOKUP(A1682,'Medical Examinations'!$A$1:$L$2336,7,0)</f>
        <v>No</v>
      </c>
      <c r="L1682" s="27">
        <f>VLOOKUP(A1682,'Medical Examinations'!$A$1:$L$2336,10,0)</f>
        <v>0</v>
      </c>
      <c r="M1682" s="27" t="str">
        <f>VLOOKUP(A1682,'Medical Examinations'!$A$1:$L$2336,12,0)</f>
        <v>No</v>
      </c>
      <c r="N1682" s="27" t="str">
        <f>VLOOKUP(A1682,'Medical Examinations'!$A$1:$L$2336,8,0)</f>
        <v>No</v>
      </c>
      <c r="O1682" s="29">
        <f>VLOOKUP(A1682,'Hospitalisation Details'!$A$1:$T$2344,12,0)</f>
        <v>5615.37</v>
      </c>
      <c r="P1682" s="29" t="str">
        <f>VLOOKUP(A1682,'Hospitalisation Details'!$A$1:$T$2344,15,0)</f>
        <v>tier - 2</v>
      </c>
      <c r="Q1682" s="29" t="str">
        <f>VLOOKUP(A1682,'Hospitalisation Details'!$A$1:$T$2344,18,0)</f>
        <v>tier - 3</v>
      </c>
      <c r="R1682" s="29" t="str">
        <f>VLOOKUP(A1682,'Hospitalisation Details'!$A$1:$T$2344,20,0)</f>
        <v>R1011</v>
      </c>
    </row>
    <row r="1683" spans="1:18">
      <c r="A1683" t="s">
        <v>686</v>
      </c>
      <c r="B1683" s="22" t="str">
        <f>VLOOKUP(A1683,'Customer Names'!A1683:$E$2335,4,0)</f>
        <v>Leblanc</v>
      </c>
      <c r="C1683" s="25">
        <f>VLOOKUP(A1683,'Hospitalisation Details'!$A$1:$T$2344,9,0)</f>
        <v>28744</v>
      </c>
      <c r="D1683" s="26">
        <f>VLOOKUP(A1683,'Hospitalisation Details'!$A$1:$T$2344,10,0)</f>
        <v>44</v>
      </c>
      <c r="E1683" s="26">
        <f>VLOOKUP(A1683,'Hospitalisation Details'!$A$1:$T$2344,11,0)</f>
        <v>2</v>
      </c>
      <c r="F1683" s="28">
        <f>VLOOKUP(A1683,'Medical Examinations'!$A$1:$L$2336,2,0)</f>
        <v>19.059999999999999</v>
      </c>
      <c r="G1683" s="28">
        <f>VLOOKUP(A1683,'Medical Examinations'!$A$1:$L$2336,4,0)</f>
        <v>7.41</v>
      </c>
      <c r="H1683" s="30" t="str">
        <f>VLOOKUP(A1683,'Medical Examinations'!$A$1:$L$2336,3,0)</f>
        <v>Normal weight</v>
      </c>
      <c r="I1683" s="30" t="str">
        <f>VLOOKUP(A1683,'Medical Examinations'!$A$1:$L$2336,5,0)</f>
        <v>Diabetes</v>
      </c>
      <c r="J1683" s="27" t="str">
        <f>VLOOKUP(A1683,'Medical Examinations'!$A$1:$L$2336,6,0)</f>
        <v>No</v>
      </c>
      <c r="K1683" s="27" t="str">
        <f>VLOOKUP(A1683,'Medical Examinations'!$A$1:$L$2336,7,0)</f>
        <v>No</v>
      </c>
      <c r="L1683" s="27">
        <f>VLOOKUP(A1683,'Medical Examinations'!$A$1:$L$2336,10,0)</f>
        <v>0</v>
      </c>
      <c r="M1683" s="27" t="str">
        <f>VLOOKUP(A1683,'Medical Examinations'!$A$1:$L$2336,12,0)</f>
        <v>No</v>
      </c>
      <c r="N1683" s="27" t="str">
        <f>VLOOKUP(A1683,'Medical Examinations'!$A$1:$L$2336,8,0)</f>
        <v>No</v>
      </c>
      <c r="O1683" s="29">
        <f>VLOOKUP(A1683,'Hospitalisation Details'!$A$1:$T$2344,12,0)</f>
        <v>5612.83</v>
      </c>
      <c r="P1683" s="29" t="str">
        <f>VLOOKUP(A1683,'Hospitalisation Details'!$A$1:$T$2344,15,0)</f>
        <v>tier - 2</v>
      </c>
      <c r="Q1683" s="29" t="str">
        <f>VLOOKUP(A1683,'Hospitalisation Details'!$A$1:$T$2344,18,0)</f>
        <v>tier - 3</v>
      </c>
      <c r="R1683" s="29" t="str">
        <f>VLOOKUP(A1683,'Hospitalisation Details'!$A$1:$T$2344,20,0)</f>
        <v>R1013</v>
      </c>
    </row>
    <row r="1684" spans="1:18">
      <c r="A1684" t="s">
        <v>685</v>
      </c>
      <c r="B1684" s="22" t="str">
        <f>VLOOKUP(A1684,'Customer Names'!A1684:$E$2335,4,0)</f>
        <v>Palmer</v>
      </c>
      <c r="C1684" s="25">
        <f>VLOOKUP(A1684,'Hospitalisation Details'!$A$1:$T$2344,9,0)</f>
        <v>32465</v>
      </c>
      <c r="D1684" s="26">
        <f>VLOOKUP(A1684,'Hospitalisation Details'!$A$1:$T$2344,10,0)</f>
        <v>34</v>
      </c>
      <c r="E1684" s="26">
        <f>VLOOKUP(A1684,'Hospitalisation Details'!$A$1:$T$2344,11,0)</f>
        <v>1</v>
      </c>
      <c r="F1684" s="28">
        <f>VLOOKUP(A1684,'Medical Examinations'!$A$1:$L$2336,2,0)</f>
        <v>33.25</v>
      </c>
      <c r="G1684" s="28">
        <f>VLOOKUP(A1684,'Medical Examinations'!$A$1:$L$2336,4,0)</f>
        <v>5.62</v>
      </c>
      <c r="H1684" s="30" t="str">
        <f>VLOOKUP(A1684,'Medical Examinations'!$A$1:$L$2336,3,0)</f>
        <v>Obesity</v>
      </c>
      <c r="I1684" s="30" t="str">
        <f>VLOOKUP(A1684,'Medical Examinations'!$A$1:$L$2336,5,0)</f>
        <v>Normal</v>
      </c>
      <c r="J1684" s="27" t="str">
        <f>VLOOKUP(A1684,'Medical Examinations'!$A$1:$L$2336,6,0)</f>
        <v>yes</v>
      </c>
      <c r="K1684" s="27" t="str">
        <f>VLOOKUP(A1684,'Medical Examinations'!$A$1:$L$2336,7,0)</f>
        <v>No</v>
      </c>
      <c r="L1684" s="27">
        <f>VLOOKUP(A1684,'Medical Examinations'!$A$1:$L$2336,10,0)</f>
        <v>1</v>
      </c>
      <c r="M1684" s="27" t="str">
        <f>VLOOKUP(A1684,'Medical Examinations'!$A$1:$L$2336,12,0)</f>
        <v>No</v>
      </c>
      <c r="N1684" s="27" t="str">
        <f>VLOOKUP(A1684,'Medical Examinations'!$A$1:$L$2336,8,0)</f>
        <v>No</v>
      </c>
      <c r="O1684" s="29">
        <f>VLOOKUP(A1684,'Hospitalisation Details'!$A$1:$T$2344,12,0)</f>
        <v>5594.85</v>
      </c>
      <c r="P1684" s="29" t="str">
        <f>VLOOKUP(A1684,'Hospitalisation Details'!$A$1:$T$2344,15,0)</f>
        <v>tier - 2</v>
      </c>
      <c r="Q1684" s="29" t="str">
        <f>VLOOKUP(A1684,'Hospitalisation Details'!$A$1:$T$2344,18,0)</f>
        <v>tier - 3</v>
      </c>
      <c r="R1684" s="29" t="str">
        <f>VLOOKUP(A1684,'Hospitalisation Details'!$A$1:$T$2344,20,0)</f>
        <v>R1024</v>
      </c>
    </row>
    <row r="1685" spans="1:18">
      <c r="A1685" t="s">
        <v>684</v>
      </c>
      <c r="B1685" s="22" t="str">
        <f>VLOOKUP(A1685,'Customer Names'!A1685:$E$2335,4,0)</f>
        <v>Shen</v>
      </c>
      <c r="C1685" s="25">
        <f>VLOOKUP(A1685,'Hospitalisation Details'!$A$1:$T$2344,9,0)</f>
        <v>30592</v>
      </c>
      <c r="D1685" s="26">
        <f>VLOOKUP(A1685,'Hospitalisation Details'!$A$1:$T$2344,10,0)</f>
        <v>39</v>
      </c>
      <c r="E1685" s="26">
        <f>VLOOKUP(A1685,'Hospitalisation Details'!$A$1:$T$2344,11,0)</f>
        <v>3</v>
      </c>
      <c r="F1685" s="28">
        <f>VLOOKUP(A1685,'Medical Examinations'!$A$1:$L$2336,2,0)</f>
        <v>21.37</v>
      </c>
      <c r="G1685" s="28">
        <f>VLOOKUP(A1685,'Medical Examinations'!$A$1:$L$2336,4,0)</f>
        <v>4.54</v>
      </c>
      <c r="H1685" s="30" t="str">
        <f>VLOOKUP(A1685,'Medical Examinations'!$A$1:$L$2336,3,0)</f>
        <v>Normal weight</v>
      </c>
      <c r="I1685" s="30" t="str">
        <f>VLOOKUP(A1685,'Medical Examinations'!$A$1:$L$2336,5,0)</f>
        <v>Normal</v>
      </c>
      <c r="J1685" s="27" t="str">
        <f>VLOOKUP(A1685,'Medical Examinations'!$A$1:$L$2336,6,0)</f>
        <v>yes</v>
      </c>
      <c r="K1685" s="27" t="str">
        <f>VLOOKUP(A1685,'Medical Examinations'!$A$1:$L$2336,7,0)</f>
        <v>No</v>
      </c>
      <c r="L1685" s="27">
        <f>VLOOKUP(A1685,'Medical Examinations'!$A$1:$L$2336,10,0)</f>
        <v>1</v>
      </c>
      <c r="M1685" s="27" t="str">
        <f>VLOOKUP(A1685,'Medical Examinations'!$A$1:$L$2336,12,0)</f>
        <v>No</v>
      </c>
      <c r="N1685" s="27" t="str">
        <f>VLOOKUP(A1685,'Medical Examinations'!$A$1:$L$2336,8,0)</f>
        <v>Yes</v>
      </c>
      <c r="O1685" s="29">
        <f>VLOOKUP(A1685,'Hospitalisation Details'!$A$1:$T$2344,12,0)</f>
        <v>5587.59</v>
      </c>
      <c r="P1685" s="29" t="str">
        <f>VLOOKUP(A1685,'Hospitalisation Details'!$A$1:$T$2344,15,0)</f>
        <v>tier - 2</v>
      </c>
      <c r="Q1685" s="29" t="str">
        <f>VLOOKUP(A1685,'Hospitalisation Details'!$A$1:$T$2344,18,0)</f>
        <v>tier - 1</v>
      </c>
      <c r="R1685" s="29" t="str">
        <f>VLOOKUP(A1685,'Hospitalisation Details'!$A$1:$T$2344,20,0)</f>
        <v>R1013</v>
      </c>
    </row>
    <row r="1686" spans="1:18">
      <c r="A1686" t="s">
        <v>683</v>
      </c>
      <c r="B1686" s="22" t="str">
        <f>VLOOKUP(A1686,'Customer Names'!A1686:$E$2335,4,0)</f>
        <v>Goldsby</v>
      </c>
      <c r="C1686" s="25">
        <f>VLOOKUP(A1686,'Hospitalisation Details'!$A$1:$T$2344,9,0)</f>
        <v>31737</v>
      </c>
      <c r="D1686" s="26">
        <f>VLOOKUP(A1686,'Hospitalisation Details'!$A$1:$T$2344,10,0)</f>
        <v>36</v>
      </c>
      <c r="E1686" s="26">
        <f>VLOOKUP(A1686,'Hospitalisation Details'!$A$1:$T$2344,11,0)</f>
        <v>2</v>
      </c>
      <c r="F1686" s="28">
        <f>VLOOKUP(A1686,'Medical Examinations'!$A$1:$L$2336,2,0)</f>
        <v>34.43</v>
      </c>
      <c r="G1686" s="28">
        <f>VLOOKUP(A1686,'Medical Examinations'!$A$1:$L$2336,4,0)</f>
        <v>8.6199999999999992</v>
      </c>
      <c r="H1686" s="30" t="str">
        <f>VLOOKUP(A1686,'Medical Examinations'!$A$1:$L$2336,3,0)</f>
        <v>Obesity</v>
      </c>
      <c r="I1686" s="30" t="str">
        <f>VLOOKUP(A1686,'Medical Examinations'!$A$1:$L$2336,5,0)</f>
        <v>Diabetes</v>
      </c>
      <c r="J1686" s="27" t="str">
        <f>VLOOKUP(A1686,'Medical Examinations'!$A$1:$L$2336,6,0)</f>
        <v>yes</v>
      </c>
      <c r="K1686" s="27" t="str">
        <f>VLOOKUP(A1686,'Medical Examinations'!$A$1:$L$2336,7,0)</f>
        <v>No</v>
      </c>
      <c r="L1686" s="27">
        <f>VLOOKUP(A1686,'Medical Examinations'!$A$1:$L$2336,10,0)</f>
        <v>1</v>
      </c>
      <c r="M1686" s="27" t="str">
        <f>VLOOKUP(A1686,'Medical Examinations'!$A$1:$L$2336,12,0)</f>
        <v>No</v>
      </c>
      <c r="N1686" s="27" t="str">
        <f>VLOOKUP(A1686,'Medical Examinations'!$A$1:$L$2336,8,0)</f>
        <v>No</v>
      </c>
      <c r="O1686" s="29">
        <f>VLOOKUP(A1686,'Hospitalisation Details'!$A$1:$T$2344,12,0)</f>
        <v>5584.31</v>
      </c>
      <c r="P1686" s="29" t="str">
        <f>VLOOKUP(A1686,'Hospitalisation Details'!$A$1:$T$2344,15,0)</f>
        <v>tier - 3</v>
      </c>
      <c r="Q1686" s="29" t="str">
        <f>VLOOKUP(A1686,'Hospitalisation Details'!$A$1:$T$2344,18,0)</f>
        <v>tier - 1</v>
      </c>
      <c r="R1686" s="29" t="str">
        <f>VLOOKUP(A1686,'Hospitalisation Details'!$A$1:$T$2344,20,0)</f>
        <v>R1013</v>
      </c>
    </row>
    <row r="1687" spans="1:18">
      <c r="A1687" t="s">
        <v>682</v>
      </c>
      <c r="B1687" s="22" t="str">
        <f>VLOOKUP(A1687,'Customer Names'!A1687:$E$2335,4,0)</f>
        <v>Whitney</v>
      </c>
      <c r="C1687" s="25">
        <f>VLOOKUP(A1687,'Hospitalisation Details'!$A$1:$T$2344,9,0)</f>
        <v>31295</v>
      </c>
      <c r="D1687" s="26">
        <f>VLOOKUP(A1687,'Hospitalisation Details'!$A$1:$T$2344,10,0)</f>
        <v>37</v>
      </c>
      <c r="E1687" s="26">
        <f>VLOOKUP(A1687,'Hospitalisation Details'!$A$1:$T$2344,11,0)</f>
        <v>3</v>
      </c>
      <c r="F1687" s="28">
        <f>VLOOKUP(A1687,'Medical Examinations'!$A$1:$L$2336,2,0)</f>
        <v>20.86</v>
      </c>
      <c r="G1687" s="28">
        <f>VLOOKUP(A1687,'Medical Examinations'!$A$1:$L$2336,4,0)</f>
        <v>4.3600000000000003</v>
      </c>
      <c r="H1687" s="30" t="str">
        <f>VLOOKUP(A1687,'Medical Examinations'!$A$1:$L$2336,3,0)</f>
        <v>Normal weight</v>
      </c>
      <c r="I1687" s="30" t="str">
        <f>VLOOKUP(A1687,'Medical Examinations'!$A$1:$L$2336,5,0)</f>
        <v>Normal</v>
      </c>
      <c r="J1687" s="27" t="str">
        <f>VLOOKUP(A1687,'Medical Examinations'!$A$1:$L$2336,6,0)</f>
        <v>yes</v>
      </c>
      <c r="K1687" s="27" t="str">
        <f>VLOOKUP(A1687,'Medical Examinations'!$A$1:$L$2336,7,0)</f>
        <v>No</v>
      </c>
      <c r="L1687" s="27">
        <f>VLOOKUP(A1687,'Medical Examinations'!$A$1:$L$2336,10,0)</f>
        <v>0</v>
      </c>
      <c r="M1687" s="27" t="str">
        <f>VLOOKUP(A1687,'Medical Examinations'!$A$1:$L$2336,12,0)</f>
        <v>No</v>
      </c>
      <c r="N1687" s="27" t="str">
        <f>VLOOKUP(A1687,'Medical Examinations'!$A$1:$L$2336,8,0)</f>
        <v>No</v>
      </c>
      <c r="O1687" s="29">
        <f>VLOOKUP(A1687,'Hospitalisation Details'!$A$1:$T$2344,12,0)</f>
        <v>5582.95</v>
      </c>
      <c r="P1687" s="29" t="str">
        <f>VLOOKUP(A1687,'Hospitalisation Details'!$A$1:$T$2344,15,0)</f>
        <v>tier - 2</v>
      </c>
      <c r="Q1687" s="29" t="str">
        <f>VLOOKUP(A1687,'Hospitalisation Details'!$A$1:$T$2344,18,0)</f>
        <v>tier - 1</v>
      </c>
      <c r="R1687" s="29" t="str">
        <f>VLOOKUP(A1687,'Hospitalisation Details'!$A$1:$T$2344,20,0)</f>
        <v>R1012</v>
      </c>
    </row>
    <row r="1688" spans="1:18">
      <c r="A1688" t="s">
        <v>681</v>
      </c>
      <c r="B1688" s="22" t="str">
        <f>VLOOKUP(A1688,'Customer Names'!A1688:$E$2335,4,0)</f>
        <v>Mahoney</v>
      </c>
      <c r="C1688" s="25">
        <f>VLOOKUP(A1688,'Hospitalisation Details'!$A$1:$T$2344,9,0)</f>
        <v>27290</v>
      </c>
      <c r="D1688" s="26">
        <f>VLOOKUP(A1688,'Hospitalisation Details'!$A$1:$T$2344,10,0)</f>
        <v>48</v>
      </c>
      <c r="E1688" s="26">
        <f>VLOOKUP(A1688,'Hospitalisation Details'!$A$1:$T$2344,11,0)</f>
        <v>0</v>
      </c>
      <c r="F1688" s="28">
        <f>VLOOKUP(A1688,'Medical Examinations'!$A$1:$L$2336,2,0)</f>
        <v>18.34</v>
      </c>
      <c r="G1688" s="28">
        <f>VLOOKUP(A1688,'Medical Examinations'!$A$1:$L$2336,4,0)</f>
        <v>10.01</v>
      </c>
      <c r="H1688" s="30" t="str">
        <f>VLOOKUP(A1688,'Medical Examinations'!$A$1:$L$2336,3,0)</f>
        <v>Underweight</v>
      </c>
      <c r="I1688" s="30" t="str">
        <f>VLOOKUP(A1688,'Medical Examinations'!$A$1:$L$2336,5,0)</f>
        <v>Diabetes</v>
      </c>
      <c r="J1688" s="27" t="str">
        <f>VLOOKUP(A1688,'Medical Examinations'!$A$1:$L$2336,6,0)</f>
        <v>No</v>
      </c>
      <c r="K1688" s="27" t="str">
        <f>VLOOKUP(A1688,'Medical Examinations'!$A$1:$L$2336,7,0)</f>
        <v>No</v>
      </c>
      <c r="L1688" s="27">
        <f>VLOOKUP(A1688,'Medical Examinations'!$A$1:$L$2336,10,0)</f>
        <v>0</v>
      </c>
      <c r="M1688" s="27" t="str">
        <f>VLOOKUP(A1688,'Medical Examinations'!$A$1:$L$2336,12,0)</f>
        <v>No</v>
      </c>
      <c r="N1688" s="27" t="str">
        <f>VLOOKUP(A1688,'Medical Examinations'!$A$1:$L$2336,8,0)</f>
        <v>No</v>
      </c>
      <c r="O1688" s="29">
        <f>VLOOKUP(A1688,'Hospitalisation Details'!$A$1:$T$2344,12,0)</f>
        <v>5576.35</v>
      </c>
      <c r="P1688" s="29" t="str">
        <f>VLOOKUP(A1688,'Hospitalisation Details'!$A$1:$T$2344,15,0)</f>
        <v>tier - 2</v>
      </c>
      <c r="Q1688" s="29" t="str">
        <f>VLOOKUP(A1688,'Hospitalisation Details'!$A$1:$T$2344,18,0)</f>
        <v>tier - 3</v>
      </c>
      <c r="R1688" s="29" t="str">
        <f>VLOOKUP(A1688,'Hospitalisation Details'!$A$1:$T$2344,20,0)</f>
        <v>R1013</v>
      </c>
    </row>
    <row r="1689" spans="1:18">
      <c r="A1689" t="s">
        <v>680</v>
      </c>
      <c r="B1689" s="22" t="str">
        <f>VLOOKUP(A1689,'Customer Names'!A1689:$E$2335,4,0)</f>
        <v>McCracken</v>
      </c>
      <c r="C1689" s="25">
        <f>VLOOKUP(A1689,'Hospitalisation Details'!$A$1:$T$2344,9,0)</f>
        <v>36425</v>
      </c>
      <c r="D1689" s="26">
        <f>VLOOKUP(A1689,'Hospitalisation Details'!$A$1:$T$2344,10,0)</f>
        <v>23</v>
      </c>
      <c r="E1689" s="26">
        <f>VLOOKUP(A1689,'Hospitalisation Details'!$A$1:$T$2344,11,0)</f>
        <v>0</v>
      </c>
      <c r="F1689" s="28">
        <f>VLOOKUP(A1689,'Medical Examinations'!$A$1:$L$2336,2,0)</f>
        <v>34.15</v>
      </c>
      <c r="G1689" s="28">
        <f>VLOOKUP(A1689,'Medical Examinations'!$A$1:$L$2336,4,0)</f>
        <v>5.42</v>
      </c>
      <c r="H1689" s="30" t="str">
        <f>VLOOKUP(A1689,'Medical Examinations'!$A$1:$L$2336,3,0)</f>
        <v>Obesity</v>
      </c>
      <c r="I1689" s="30" t="str">
        <f>VLOOKUP(A1689,'Medical Examinations'!$A$1:$L$2336,5,0)</f>
        <v>Normal</v>
      </c>
      <c r="J1689" s="27" t="str">
        <f>VLOOKUP(A1689,'Medical Examinations'!$A$1:$L$2336,6,0)</f>
        <v>No</v>
      </c>
      <c r="K1689" s="27" t="str">
        <f>VLOOKUP(A1689,'Medical Examinations'!$A$1:$L$2336,7,0)</f>
        <v>No</v>
      </c>
      <c r="L1689" s="27">
        <f>VLOOKUP(A1689,'Medical Examinations'!$A$1:$L$2336,10,0)</f>
        <v>0</v>
      </c>
      <c r="M1689" s="27" t="str">
        <f>VLOOKUP(A1689,'Medical Examinations'!$A$1:$L$2336,12,0)</f>
        <v>No</v>
      </c>
      <c r="N1689" s="27" t="str">
        <f>VLOOKUP(A1689,'Medical Examinations'!$A$1:$L$2336,8,0)</f>
        <v>No</v>
      </c>
      <c r="O1689" s="29">
        <f>VLOOKUP(A1689,'Hospitalisation Details'!$A$1:$T$2344,12,0)</f>
        <v>5552.61</v>
      </c>
      <c r="P1689" s="29" t="str">
        <f>VLOOKUP(A1689,'Hospitalisation Details'!$A$1:$T$2344,15,0)</f>
        <v>tier - 2</v>
      </c>
      <c r="Q1689" s="29" t="str">
        <f>VLOOKUP(A1689,'Hospitalisation Details'!$A$1:$T$2344,18,0)</f>
        <v>tier - 3</v>
      </c>
      <c r="R1689" s="29" t="str">
        <f>VLOOKUP(A1689,'Hospitalisation Details'!$A$1:$T$2344,20,0)</f>
        <v>R1026</v>
      </c>
    </row>
    <row r="1690" spans="1:18">
      <c r="A1690" t="s">
        <v>679</v>
      </c>
      <c r="B1690" s="22" t="str">
        <f>VLOOKUP(A1690,'Customer Names'!A1690:$E$2335,4,0)</f>
        <v>Spewak</v>
      </c>
      <c r="C1690" s="25">
        <f>VLOOKUP(A1690,'Hospitalisation Details'!$A$1:$T$2344,9,0)</f>
        <v>29562</v>
      </c>
      <c r="D1690" s="26">
        <f>VLOOKUP(A1690,'Hospitalisation Details'!$A$1:$T$2344,10,0)</f>
        <v>42</v>
      </c>
      <c r="E1690" s="26">
        <f>VLOOKUP(A1690,'Hospitalisation Details'!$A$1:$T$2344,11,0)</f>
        <v>2</v>
      </c>
      <c r="F1690" s="28">
        <f>VLOOKUP(A1690,'Medical Examinations'!$A$1:$L$2336,2,0)</f>
        <v>18.350000000000001</v>
      </c>
      <c r="G1690" s="28">
        <f>VLOOKUP(A1690,'Medical Examinations'!$A$1:$L$2336,4,0)</f>
        <v>5.12</v>
      </c>
      <c r="H1690" s="30" t="str">
        <f>VLOOKUP(A1690,'Medical Examinations'!$A$1:$L$2336,3,0)</f>
        <v>Underweight</v>
      </c>
      <c r="I1690" s="30" t="str">
        <f>VLOOKUP(A1690,'Medical Examinations'!$A$1:$L$2336,5,0)</f>
        <v>Normal</v>
      </c>
      <c r="J1690" s="27" t="str">
        <f>VLOOKUP(A1690,'Medical Examinations'!$A$1:$L$2336,6,0)</f>
        <v>No</v>
      </c>
      <c r="K1690" s="27" t="str">
        <f>VLOOKUP(A1690,'Medical Examinations'!$A$1:$L$2336,7,0)</f>
        <v>No</v>
      </c>
      <c r="L1690" s="27">
        <f>VLOOKUP(A1690,'Medical Examinations'!$A$1:$L$2336,10,0)</f>
        <v>0</v>
      </c>
      <c r="M1690" s="27" t="str">
        <f>VLOOKUP(A1690,'Medical Examinations'!$A$1:$L$2336,12,0)</f>
        <v>No</v>
      </c>
      <c r="N1690" s="27" t="str">
        <f>VLOOKUP(A1690,'Medical Examinations'!$A$1:$L$2336,8,0)</f>
        <v>No</v>
      </c>
      <c r="O1690" s="29">
        <f>VLOOKUP(A1690,'Hospitalisation Details'!$A$1:$T$2344,12,0)</f>
        <v>5540.35</v>
      </c>
      <c r="P1690" s="29" t="str">
        <f>VLOOKUP(A1690,'Hospitalisation Details'!$A$1:$T$2344,15,0)</f>
        <v>tier - 2</v>
      </c>
      <c r="Q1690" s="29" t="str">
        <f>VLOOKUP(A1690,'Hospitalisation Details'!$A$1:$T$2344,18,0)</f>
        <v>tier - 2</v>
      </c>
      <c r="R1690" s="29" t="str">
        <f>VLOOKUP(A1690,'Hospitalisation Details'!$A$1:$T$2344,20,0)</f>
        <v>R1012</v>
      </c>
    </row>
    <row r="1691" spans="1:18">
      <c r="A1691" t="s">
        <v>678</v>
      </c>
      <c r="B1691" s="22" t="str">
        <f>VLOOKUP(A1691,'Customer Names'!A1691:$E$2335,4,0)</f>
        <v>Cottini</v>
      </c>
      <c r="C1691" s="25">
        <f>VLOOKUP(A1691,'Hospitalisation Details'!$A$1:$T$2344,9,0)</f>
        <v>29897</v>
      </c>
      <c r="D1691" s="26">
        <f>VLOOKUP(A1691,'Hospitalisation Details'!$A$1:$T$2344,10,0)</f>
        <v>41</v>
      </c>
      <c r="E1691" s="26">
        <f>VLOOKUP(A1691,'Hospitalisation Details'!$A$1:$T$2344,11,0)</f>
        <v>1</v>
      </c>
      <c r="F1691" s="28">
        <f>VLOOKUP(A1691,'Medical Examinations'!$A$1:$L$2336,2,0)</f>
        <v>22.13</v>
      </c>
      <c r="G1691" s="28">
        <f>VLOOKUP(A1691,'Medical Examinations'!$A$1:$L$2336,4,0)</f>
        <v>9.1999999999999993</v>
      </c>
      <c r="H1691" s="30" t="str">
        <f>VLOOKUP(A1691,'Medical Examinations'!$A$1:$L$2336,3,0)</f>
        <v>Normal weight</v>
      </c>
      <c r="I1691" s="30" t="str">
        <f>VLOOKUP(A1691,'Medical Examinations'!$A$1:$L$2336,5,0)</f>
        <v>Diabetes</v>
      </c>
      <c r="J1691" s="27" t="str">
        <f>VLOOKUP(A1691,'Medical Examinations'!$A$1:$L$2336,6,0)</f>
        <v>yes</v>
      </c>
      <c r="K1691" s="27" t="str">
        <f>VLOOKUP(A1691,'Medical Examinations'!$A$1:$L$2336,7,0)</f>
        <v>No</v>
      </c>
      <c r="L1691" s="27">
        <f>VLOOKUP(A1691,'Medical Examinations'!$A$1:$L$2336,10,0)</f>
        <v>0</v>
      </c>
      <c r="M1691" s="27" t="str">
        <f>VLOOKUP(A1691,'Medical Examinations'!$A$1:$L$2336,12,0)</f>
        <v>No</v>
      </c>
      <c r="N1691" s="27" t="str">
        <f>VLOOKUP(A1691,'Medical Examinations'!$A$1:$L$2336,8,0)</f>
        <v>No</v>
      </c>
      <c r="O1691" s="29">
        <f>VLOOKUP(A1691,'Hospitalisation Details'!$A$1:$T$2344,12,0)</f>
        <v>5539.4</v>
      </c>
      <c r="P1691" s="29" t="str">
        <f>VLOOKUP(A1691,'Hospitalisation Details'!$A$1:$T$2344,15,0)</f>
        <v>tier - 2</v>
      </c>
      <c r="Q1691" s="29" t="str">
        <f>VLOOKUP(A1691,'Hospitalisation Details'!$A$1:$T$2344,18,0)</f>
        <v>tier - 2</v>
      </c>
      <c r="R1691" s="29" t="str">
        <f>VLOOKUP(A1691,'Hospitalisation Details'!$A$1:$T$2344,20,0)</f>
        <v>R1013</v>
      </c>
    </row>
    <row r="1692" spans="1:18">
      <c r="A1692" t="s">
        <v>677</v>
      </c>
      <c r="B1692" s="22" t="str">
        <f>VLOOKUP(A1692,'Customer Names'!A1692:$E$2335,4,0)</f>
        <v>Findlay</v>
      </c>
      <c r="C1692" s="25">
        <f>VLOOKUP(A1692,'Hospitalisation Details'!$A$1:$T$2344,9,0)</f>
        <v>32353</v>
      </c>
      <c r="D1692" s="26">
        <f>VLOOKUP(A1692,'Hospitalisation Details'!$A$1:$T$2344,10,0)</f>
        <v>34</v>
      </c>
      <c r="E1692" s="26">
        <f>VLOOKUP(A1692,'Hospitalisation Details'!$A$1:$T$2344,11,0)</f>
        <v>3</v>
      </c>
      <c r="F1692" s="28">
        <f>VLOOKUP(A1692,'Medical Examinations'!$A$1:$L$2336,2,0)</f>
        <v>22.51</v>
      </c>
      <c r="G1692" s="28">
        <f>VLOOKUP(A1692,'Medical Examinations'!$A$1:$L$2336,4,0)</f>
        <v>6.08</v>
      </c>
      <c r="H1692" s="30" t="str">
        <f>VLOOKUP(A1692,'Medical Examinations'!$A$1:$L$2336,3,0)</f>
        <v>Normal weight</v>
      </c>
      <c r="I1692" s="30" t="str">
        <f>VLOOKUP(A1692,'Medical Examinations'!$A$1:$L$2336,5,0)</f>
        <v>Pre-diabetes</v>
      </c>
      <c r="J1692" s="27" t="str">
        <f>VLOOKUP(A1692,'Medical Examinations'!$A$1:$L$2336,6,0)</f>
        <v>yes</v>
      </c>
      <c r="K1692" s="27" t="str">
        <f>VLOOKUP(A1692,'Medical Examinations'!$A$1:$L$2336,7,0)</f>
        <v>No</v>
      </c>
      <c r="L1692" s="27">
        <f>VLOOKUP(A1692,'Medical Examinations'!$A$1:$L$2336,10,0)</f>
        <v>1</v>
      </c>
      <c r="M1692" s="27" t="str">
        <f>VLOOKUP(A1692,'Medical Examinations'!$A$1:$L$2336,12,0)</f>
        <v>No</v>
      </c>
      <c r="N1692" s="27" t="str">
        <f>VLOOKUP(A1692,'Medical Examinations'!$A$1:$L$2336,8,0)</f>
        <v>No</v>
      </c>
      <c r="O1692" s="29">
        <f>VLOOKUP(A1692,'Hospitalisation Details'!$A$1:$T$2344,12,0)</f>
        <v>5503.36</v>
      </c>
      <c r="P1692" s="29" t="str">
        <f>VLOOKUP(A1692,'Hospitalisation Details'!$A$1:$T$2344,15,0)</f>
        <v>tier - 2</v>
      </c>
      <c r="Q1692" s="29" t="str">
        <f>VLOOKUP(A1692,'Hospitalisation Details'!$A$1:$T$2344,18,0)</f>
        <v>tier - 2</v>
      </c>
      <c r="R1692" s="29" t="str">
        <f>VLOOKUP(A1692,'Hospitalisation Details'!$A$1:$T$2344,20,0)</f>
        <v>R1012</v>
      </c>
    </row>
    <row r="1693" spans="1:18">
      <c r="A1693" t="s">
        <v>676</v>
      </c>
      <c r="B1693" s="22" t="str">
        <f>VLOOKUP(A1693,'Customer Names'!A1693:$E$2335,4,0)</f>
        <v>Strasburg</v>
      </c>
      <c r="C1693" s="25">
        <f>VLOOKUP(A1693,'Hospitalisation Details'!$A$1:$T$2344,9,0)</f>
        <v>30911</v>
      </c>
      <c r="D1693" s="26">
        <f>VLOOKUP(A1693,'Hospitalisation Details'!$A$1:$T$2344,10,0)</f>
        <v>38</v>
      </c>
      <c r="E1693" s="26">
        <f>VLOOKUP(A1693,'Hospitalisation Details'!$A$1:$T$2344,11,0)</f>
        <v>1</v>
      </c>
      <c r="F1693" s="28">
        <f>VLOOKUP(A1693,'Medical Examinations'!$A$1:$L$2336,2,0)</f>
        <v>31</v>
      </c>
      <c r="G1693" s="28">
        <f>VLOOKUP(A1693,'Medical Examinations'!$A$1:$L$2336,4,0)</f>
        <v>4.7699999999999996</v>
      </c>
      <c r="H1693" s="30" t="str">
        <f>VLOOKUP(A1693,'Medical Examinations'!$A$1:$L$2336,3,0)</f>
        <v>Obesity</v>
      </c>
      <c r="I1693" s="30" t="str">
        <f>VLOOKUP(A1693,'Medical Examinations'!$A$1:$L$2336,5,0)</f>
        <v>Normal</v>
      </c>
      <c r="J1693" s="27" t="str">
        <f>VLOOKUP(A1693,'Medical Examinations'!$A$1:$L$2336,6,0)</f>
        <v>No</v>
      </c>
      <c r="K1693" s="27" t="str">
        <f>VLOOKUP(A1693,'Medical Examinations'!$A$1:$L$2336,7,0)</f>
        <v>No</v>
      </c>
      <c r="L1693" s="27">
        <f>VLOOKUP(A1693,'Medical Examinations'!$A$1:$L$2336,10,0)</f>
        <v>1</v>
      </c>
      <c r="M1693" s="27" t="str">
        <f>VLOOKUP(A1693,'Medical Examinations'!$A$1:$L$2336,12,0)</f>
        <v>No</v>
      </c>
      <c r="N1693" s="27" t="str">
        <f>VLOOKUP(A1693,'Medical Examinations'!$A$1:$L$2336,8,0)</f>
        <v>No</v>
      </c>
      <c r="O1693" s="29">
        <f>VLOOKUP(A1693,'Hospitalisation Details'!$A$1:$T$2344,12,0)</f>
        <v>5488.26</v>
      </c>
      <c r="P1693" s="29" t="str">
        <f>VLOOKUP(A1693,'Hospitalisation Details'!$A$1:$T$2344,15,0)</f>
        <v>tier - 2</v>
      </c>
      <c r="Q1693" s="29" t="str">
        <f>VLOOKUP(A1693,'Hospitalisation Details'!$A$1:$T$2344,18,0)</f>
        <v>tier - 3</v>
      </c>
      <c r="R1693" s="29" t="str">
        <f>VLOOKUP(A1693,'Hospitalisation Details'!$A$1:$T$2344,20,0)</f>
        <v>R1011</v>
      </c>
    </row>
    <row r="1694" spans="1:18">
      <c r="A1694" t="s">
        <v>675</v>
      </c>
      <c r="B1694" s="22" t="str">
        <f>VLOOKUP(A1694,'Customer Names'!A1694:$E$2335,4,0)</f>
        <v>Adams</v>
      </c>
      <c r="C1694" s="25">
        <f>VLOOKUP(A1694,'Hospitalisation Details'!$A$1:$T$2344,9,0)</f>
        <v>30920</v>
      </c>
      <c r="D1694" s="26">
        <f>VLOOKUP(A1694,'Hospitalisation Details'!$A$1:$T$2344,10,0)</f>
        <v>38</v>
      </c>
      <c r="E1694" s="26">
        <f>VLOOKUP(A1694,'Hospitalisation Details'!$A$1:$T$2344,11,0)</f>
        <v>1</v>
      </c>
      <c r="F1694" s="28">
        <f>VLOOKUP(A1694,'Medical Examinations'!$A$1:$L$2336,2,0)</f>
        <v>28.27</v>
      </c>
      <c r="G1694" s="28">
        <f>VLOOKUP(A1694,'Medical Examinations'!$A$1:$L$2336,4,0)</f>
        <v>4.62</v>
      </c>
      <c r="H1694" s="30" t="str">
        <f>VLOOKUP(A1694,'Medical Examinations'!$A$1:$L$2336,3,0)</f>
        <v>Overweight</v>
      </c>
      <c r="I1694" s="30" t="str">
        <f>VLOOKUP(A1694,'Medical Examinations'!$A$1:$L$2336,5,0)</f>
        <v>Normal</v>
      </c>
      <c r="J1694" s="27" t="str">
        <f>VLOOKUP(A1694,'Medical Examinations'!$A$1:$L$2336,6,0)</f>
        <v>No</v>
      </c>
      <c r="K1694" s="27" t="str">
        <f>VLOOKUP(A1694,'Medical Examinations'!$A$1:$L$2336,7,0)</f>
        <v>No</v>
      </c>
      <c r="L1694" s="27">
        <f>VLOOKUP(A1694,'Medical Examinations'!$A$1:$L$2336,10,0)</f>
        <v>1</v>
      </c>
      <c r="M1694" s="27" t="str">
        <f>VLOOKUP(A1694,'Medical Examinations'!$A$1:$L$2336,12,0)</f>
        <v>No</v>
      </c>
      <c r="N1694" s="27" t="str">
        <f>VLOOKUP(A1694,'Medical Examinations'!$A$1:$L$2336,8,0)</f>
        <v>No</v>
      </c>
      <c r="O1694" s="29">
        <f>VLOOKUP(A1694,'Hospitalisation Details'!$A$1:$T$2344,12,0)</f>
        <v>5484.47</v>
      </c>
      <c r="P1694" s="29" t="str">
        <f>VLOOKUP(A1694,'Hospitalisation Details'!$A$1:$T$2344,15,0)</f>
        <v>tier - 2</v>
      </c>
      <c r="Q1694" s="29" t="str">
        <f>VLOOKUP(A1694,'Hospitalisation Details'!$A$1:$T$2344,18,0)</f>
        <v>tier - 2</v>
      </c>
      <c r="R1694" s="29" t="str">
        <f>VLOOKUP(A1694,'Hospitalisation Details'!$A$1:$T$2344,20,0)</f>
        <v>R1013</v>
      </c>
    </row>
    <row r="1695" spans="1:18">
      <c r="A1695" t="s">
        <v>674</v>
      </c>
      <c r="B1695" s="22" t="str">
        <f>VLOOKUP(A1695,'Customer Names'!A1695:$E$2335,4,0)</f>
        <v>Deeter</v>
      </c>
      <c r="C1695" s="25">
        <f>VLOOKUP(A1695,'Hospitalisation Details'!$A$1:$T$2344,9,0)</f>
        <v>31685</v>
      </c>
      <c r="D1695" s="26">
        <f>VLOOKUP(A1695,'Hospitalisation Details'!$A$1:$T$2344,10,0)</f>
        <v>36</v>
      </c>
      <c r="E1695" s="26">
        <f>VLOOKUP(A1695,'Hospitalisation Details'!$A$1:$T$2344,11,0)</f>
        <v>1</v>
      </c>
      <c r="F1695" s="28">
        <f>VLOOKUP(A1695,'Medical Examinations'!$A$1:$L$2336,2,0)</f>
        <v>29.92</v>
      </c>
      <c r="G1695" s="28">
        <f>VLOOKUP(A1695,'Medical Examinations'!$A$1:$L$2336,4,0)</f>
        <v>9.07</v>
      </c>
      <c r="H1695" s="30" t="str">
        <f>VLOOKUP(A1695,'Medical Examinations'!$A$1:$L$2336,3,0)</f>
        <v>Overweight</v>
      </c>
      <c r="I1695" s="30" t="str">
        <f>VLOOKUP(A1695,'Medical Examinations'!$A$1:$L$2336,5,0)</f>
        <v>Diabetes</v>
      </c>
      <c r="J1695" s="27" t="str">
        <f>VLOOKUP(A1695,'Medical Examinations'!$A$1:$L$2336,6,0)</f>
        <v>yes</v>
      </c>
      <c r="K1695" s="27" t="str">
        <f>VLOOKUP(A1695,'Medical Examinations'!$A$1:$L$2336,7,0)</f>
        <v>No</v>
      </c>
      <c r="L1695" s="27">
        <f>VLOOKUP(A1695,'Medical Examinations'!$A$1:$L$2336,10,0)</f>
        <v>1</v>
      </c>
      <c r="M1695" s="27" t="str">
        <f>VLOOKUP(A1695,'Medical Examinations'!$A$1:$L$2336,12,0)</f>
        <v>No</v>
      </c>
      <c r="N1695" s="27" t="str">
        <f>VLOOKUP(A1695,'Medical Examinations'!$A$1:$L$2336,8,0)</f>
        <v>No</v>
      </c>
      <c r="O1695" s="29">
        <f>VLOOKUP(A1695,'Hospitalisation Details'!$A$1:$T$2344,12,0)</f>
        <v>5478.04</v>
      </c>
      <c r="P1695" s="29" t="str">
        <f>VLOOKUP(A1695,'Hospitalisation Details'!$A$1:$T$2344,15,0)</f>
        <v>tier - 2</v>
      </c>
      <c r="Q1695" s="29" t="str">
        <f>VLOOKUP(A1695,'Hospitalisation Details'!$A$1:$T$2344,18,0)</f>
        <v>tier - 3</v>
      </c>
      <c r="R1695" s="29" t="str">
        <f>VLOOKUP(A1695,'Hospitalisation Details'!$A$1:$T$2344,20,0)</f>
        <v>R1013</v>
      </c>
    </row>
    <row r="1696" spans="1:18">
      <c r="A1696" t="s">
        <v>673</v>
      </c>
      <c r="B1696" s="22" t="str">
        <f>VLOOKUP(A1696,'Customer Names'!A1696:$E$2335,4,0)</f>
        <v>Arpin</v>
      </c>
      <c r="C1696" s="25">
        <f>VLOOKUP(A1696,'Hospitalisation Details'!$A$1:$T$2344,9,0)</f>
        <v>31605</v>
      </c>
      <c r="D1696" s="26">
        <f>VLOOKUP(A1696,'Hospitalisation Details'!$A$1:$T$2344,10,0)</f>
        <v>36</v>
      </c>
      <c r="E1696" s="26">
        <f>VLOOKUP(A1696,'Hospitalisation Details'!$A$1:$T$2344,11,0)</f>
        <v>1</v>
      </c>
      <c r="F1696" s="28">
        <f>VLOOKUP(A1696,'Medical Examinations'!$A$1:$L$2336,2,0)</f>
        <v>25.9</v>
      </c>
      <c r="G1696" s="28">
        <f>VLOOKUP(A1696,'Medical Examinations'!$A$1:$L$2336,4,0)</f>
        <v>9.1199999999999992</v>
      </c>
      <c r="H1696" s="30" t="str">
        <f>VLOOKUP(A1696,'Medical Examinations'!$A$1:$L$2336,3,0)</f>
        <v>Overweight</v>
      </c>
      <c r="I1696" s="30" t="str">
        <f>VLOOKUP(A1696,'Medical Examinations'!$A$1:$L$2336,5,0)</f>
        <v>Diabetes</v>
      </c>
      <c r="J1696" s="27" t="str">
        <f>VLOOKUP(A1696,'Medical Examinations'!$A$1:$L$2336,6,0)</f>
        <v>yes</v>
      </c>
      <c r="K1696" s="27" t="str">
        <f>VLOOKUP(A1696,'Medical Examinations'!$A$1:$L$2336,7,0)</f>
        <v>No</v>
      </c>
      <c r="L1696" s="27">
        <f>VLOOKUP(A1696,'Medical Examinations'!$A$1:$L$2336,10,0)</f>
        <v>1</v>
      </c>
      <c r="M1696" s="27" t="str">
        <f>VLOOKUP(A1696,'Medical Examinations'!$A$1:$L$2336,12,0)</f>
        <v>No</v>
      </c>
      <c r="N1696" s="27" t="str">
        <f>VLOOKUP(A1696,'Medical Examinations'!$A$1:$L$2336,8,0)</f>
        <v>No</v>
      </c>
      <c r="O1696" s="29">
        <f>VLOOKUP(A1696,'Hospitalisation Details'!$A$1:$T$2344,12,0)</f>
        <v>5472.45</v>
      </c>
      <c r="P1696" s="29" t="str">
        <f>VLOOKUP(A1696,'Hospitalisation Details'!$A$1:$T$2344,15,0)</f>
        <v>tier - 2</v>
      </c>
      <c r="Q1696" s="29" t="str">
        <f>VLOOKUP(A1696,'Hospitalisation Details'!$A$1:$T$2344,18,0)</f>
        <v>tier - 3</v>
      </c>
      <c r="R1696" s="29" t="str">
        <f>VLOOKUP(A1696,'Hospitalisation Details'!$A$1:$T$2344,20,0)</f>
        <v>R1011</v>
      </c>
    </row>
    <row r="1697" spans="1:18">
      <c r="A1697" t="s">
        <v>672</v>
      </c>
      <c r="B1697" s="22" t="str">
        <f>VLOOKUP(A1697,'Customer Names'!A1697:$E$2335,4,0)</f>
        <v>Schoeneck</v>
      </c>
      <c r="C1697" s="25">
        <f>VLOOKUP(A1697,'Hospitalisation Details'!$A$1:$T$2344,9,0)</f>
        <v>31748</v>
      </c>
      <c r="D1697" s="26">
        <f>VLOOKUP(A1697,'Hospitalisation Details'!$A$1:$T$2344,10,0)</f>
        <v>36</v>
      </c>
      <c r="E1697" s="26">
        <f>VLOOKUP(A1697,'Hospitalisation Details'!$A$1:$T$2344,11,0)</f>
        <v>0</v>
      </c>
      <c r="F1697" s="28">
        <f>VLOOKUP(A1697,'Medical Examinations'!$A$1:$L$2336,2,0)</f>
        <v>27.74</v>
      </c>
      <c r="G1697" s="28">
        <f>VLOOKUP(A1697,'Medical Examinations'!$A$1:$L$2336,4,0)</f>
        <v>7.32</v>
      </c>
      <c r="H1697" s="30" t="str">
        <f>VLOOKUP(A1697,'Medical Examinations'!$A$1:$L$2336,3,0)</f>
        <v>Overweight</v>
      </c>
      <c r="I1697" s="30" t="str">
        <f>VLOOKUP(A1697,'Medical Examinations'!$A$1:$L$2336,5,0)</f>
        <v>Diabetes</v>
      </c>
      <c r="J1697" s="27" t="str">
        <f>VLOOKUP(A1697,'Medical Examinations'!$A$1:$L$2336,6,0)</f>
        <v>yes</v>
      </c>
      <c r="K1697" s="27" t="str">
        <f>VLOOKUP(A1697,'Medical Examinations'!$A$1:$L$2336,7,0)</f>
        <v>No</v>
      </c>
      <c r="L1697" s="27">
        <f>VLOOKUP(A1697,'Medical Examinations'!$A$1:$L$2336,10,0)</f>
        <v>1</v>
      </c>
      <c r="M1697" s="27" t="str">
        <f>VLOOKUP(A1697,'Medical Examinations'!$A$1:$L$2336,12,0)</f>
        <v>No</v>
      </c>
      <c r="N1697" s="27" t="str">
        <f>VLOOKUP(A1697,'Medical Examinations'!$A$1:$L$2336,8,0)</f>
        <v>No</v>
      </c>
      <c r="O1697" s="29">
        <f>VLOOKUP(A1697,'Hospitalisation Details'!$A$1:$T$2344,12,0)</f>
        <v>5469.01</v>
      </c>
      <c r="P1697" s="29" t="str">
        <f>VLOOKUP(A1697,'Hospitalisation Details'!$A$1:$T$2344,15,0)</f>
        <v>tier - 2</v>
      </c>
      <c r="Q1697" s="29" t="str">
        <f>VLOOKUP(A1697,'Hospitalisation Details'!$A$1:$T$2344,18,0)</f>
        <v>tier - 2</v>
      </c>
      <c r="R1697" s="29" t="str">
        <f>VLOOKUP(A1697,'Hospitalisation Details'!$A$1:$T$2344,20,0)</f>
        <v>R1024</v>
      </c>
    </row>
    <row r="1698" spans="1:18">
      <c r="A1698" t="s">
        <v>671</v>
      </c>
      <c r="B1698" s="22" t="str">
        <f>VLOOKUP(A1698,'Customer Names'!A1698:$E$2335,4,0)</f>
        <v>Mueller</v>
      </c>
      <c r="C1698" s="25">
        <f>VLOOKUP(A1698,'Hospitalisation Details'!$A$1:$T$2344,9,0)</f>
        <v>26961</v>
      </c>
      <c r="D1698" s="26">
        <f>VLOOKUP(A1698,'Hospitalisation Details'!$A$1:$T$2344,10,0)</f>
        <v>49</v>
      </c>
      <c r="E1698" s="26">
        <f>VLOOKUP(A1698,'Hospitalisation Details'!$A$1:$T$2344,11,0)</f>
        <v>0</v>
      </c>
      <c r="F1698" s="28">
        <f>VLOOKUP(A1698,'Medical Examinations'!$A$1:$L$2336,2,0)</f>
        <v>17.260000000000002</v>
      </c>
      <c r="G1698" s="28">
        <f>VLOOKUP(A1698,'Medical Examinations'!$A$1:$L$2336,4,0)</f>
        <v>11.73</v>
      </c>
      <c r="H1698" s="30" t="str">
        <f>VLOOKUP(A1698,'Medical Examinations'!$A$1:$L$2336,3,0)</f>
        <v>Underweight</v>
      </c>
      <c r="I1698" s="30" t="str">
        <f>VLOOKUP(A1698,'Medical Examinations'!$A$1:$L$2336,5,0)</f>
        <v>Diabetes</v>
      </c>
      <c r="J1698" s="27" t="str">
        <f>VLOOKUP(A1698,'Medical Examinations'!$A$1:$L$2336,6,0)</f>
        <v>No</v>
      </c>
      <c r="K1698" s="27" t="str">
        <f>VLOOKUP(A1698,'Medical Examinations'!$A$1:$L$2336,7,0)</f>
        <v>No</v>
      </c>
      <c r="L1698" s="27">
        <f>VLOOKUP(A1698,'Medical Examinations'!$A$1:$L$2336,10,0)</f>
        <v>2</v>
      </c>
      <c r="M1698" s="27" t="str">
        <f>VLOOKUP(A1698,'Medical Examinations'!$A$1:$L$2336,12,0)</f>
        <v>No</v>
      </c>
      <c r="N1698" s="27" t="str">
        <f>VLOOKUP(A1698,'Medical Examinations'!$A$1:$L$2336,8,0)</f>
        <v>No</v>
      </c>
      <c r="O1698" s="29">
        <f>VLOOKUP(A1698,'Hospitalisation Details'!$A$1:$T$2344,12,0)</f>
        <v>5466.88</v>
      </c>
      <c r="P1698" s="29" t="str">
        <f>VLOOKUP(A1698,'Hospitalisation Details'!$A$1:$T$2344,15,0)</f>
        <v>tier - 2</v>
      </c>
      <c r="Q1698" s="29" t="str">
        <f>VLOOKUP(A1698,'Hospitalisation Details'!$A$1:$T$2344,18,0)</f>
        <v>tier - 2</v>
      </c>
      <c r="R1698" s="29" t="str">
        <f>VLOOKUP(A1698,'Hospitalisation Details'!$A$1:$T$2344,20,0)</f>
        <v>R1013</v>
      </c>
    </row>
    <row r="1699" spans="1:18">
      <c r="A1699" t="s">
        <v>670</v>
      </c>
      <c r="B1699" s="22" t="str">
        <f>VLOOKUP(A1699,'Customer Names'!A1699:$E$2335,4,0)</f>
        <v>Willits</v>
      </c>
      <c r="C1699" s="25">
        <f>VLOOKUP(A1699,'Hospitalisation Details'!$A$1:$T$2344,9,0)</f>
        <v>31771</v>
      </c>
      <c r="D1699" s="26">
        <f>VLOOKUP(A1699,'Hospitalisation Details'!$A$1:$T$2344,10,0)</f>
        <v>36</v>
      </c>
      <c r="E1699" s="26">
        <f>VLOOKUP(A1699,'Hospitalisation Details'!$A$1:$T$2344,11,0)</f>
        <v>0</v>
      </c>
      <c r="F1699" s="28">
        <f>VLOOKUP(A1699,'Medical Examinations'!$A$1:$L$2336,2,0)</f>
        <v>19.855</v>
      </c>
      <c r="G1699" s="28">
        <f>VLOOKUP(A1699,'Medical Examinations'!$A$1:$L$2336,4,0)</f>
        <v>6.64</v>
      </c>
      <c r="H1699" s="30" t="str">
        <f>VLOOKUP(A1699,'Medical Examinations'!$A$1:$L$2336,3,0)</f>
        <v>Normal weight</v>
      </c>
      <c r="I1699" s="30" t="str">
        <f>VLOOKUP(A1699,'Medical Examinations'!$A$1:$L$2336,5,0)</f>
        <v>Diabetes</v>
      </c>
      <c r="J1699" s="27" t="str">
        <f>VLOOKUP(A1699,'Medical Examinations'!$A$1:$L$2336,6,0)</f>
        <v>yes</v>
      </c>
      <c r="K1699" s="27" t="str">
        <f>VLOOKUP(A1699,'Medical Examinations'!$A$1:$L$2336,7,0)</f>
        <v>No</v>
      </c>
      <c r="L1699" s="27">
        <f>VLOOKUP(A1699,'Medical Examinations'!$A$1:$L$2336,10,0)</f>
        <v>1</v>
      </c>
      <c r="M1699" s="27" t="str">
        <f>VLOOKUP(A1699,'Medical Examinations'!$A$1:$L$2336,12,0)</f>
        <v>No</v>
      </c>
      <c r="N1699" s="27" t="str">
        <f>VLOOKUP(A1699,'Medical Examinations'!$A$1:$L$2336,8,0)</f>
        <v>No</v>
      </c>
      <c r="O1699" s="29">
        <f>VLOOKUP(A1699,'Hospitalisation Details'!$A$1:$T$2344,12,0)</f>
        <v>5458.05</v>
      </c>
      <c r="P1699" s="29" t="str">
        <f>VLOOKUP(A1699,'Hospitalisation Details'!$A$1:$T$2344,15,0)</f>
        <v>tier - 2</v>
      </c>
      <c r="Q1699" s="29" t="str">
        <f>VLOOKUP(A1699,'Hospitalisation Details'!$A$1:$T$2344,18,0)</f>
        <v>tier - 2</v>
      </c>
      <c r="R1699" s="29" t="str">
        <f>VLOOKUP(A1699,'Hospitalisation Details'!$A$1:$T$2344,20,0)</f>
        <v>R1024</v>
      </c>
    </row>
    <row r="1700" spans="1:18">
      <c r="A1700" t="s">
        <v>669</v>
      </c>
      <c r="B1700" s="22" t="str">
        <f>VLOOKUP(A1700,'Customer Names'!A1700:$E$2335,4,0)</f>
        <v>Syring</v>
      </c>
      <c r="C1700" s="25">
        <f>VLOOKUP(A1700,'Hospitalisation Details'!$A$1:$T$2344,9,0)</f>
        <v>30188</v>
      </c>
      <c r="D1700" s="26">
        <f>VLOOKUP(A1700,'Hospitalisation Details'!$A$1:$T$2344,10,0)</f>
        <v>40</v>
      </c>
      <c r="E1700" s="26">
        <f>VLOOKUP(A1700,'Hospitalisation Details'!$A$1:$T$2344,11,0)</f>
        <v>0</v>
      </c>
      <c r="F1700" s="28">
        <f>VLOOKUP(A1700,'Medical Examinations'!$A$1:$L$2336,2,0)</f>
        <v>41.69</v>
      </c>
      <c r="G1700" s="28">
        <f>VLOOKUP(A1700,'Medical Examinations'!$A$1:$L$2336,4,0)</f>
        <v>5.78</v>
      </c>
      <c r="H1700" s="30" t="str">
        <f>VLOOKUP(A1700,'Medical Examinations'!$A$1:$L$2336,3,0)</f>
        <v>Obesity</v>
      </c>
      <c r="I1700" s="30" t="str">
        <f>VLOOKUP(A1700,'Medical Examinations'!$A$1:$L$2336,5,0)</f>
        <v>Pre-diabetes</v>
      </c>
      <c r="J1700" s="27" t="str">
        <f>VLOOKUP(A1700,'Medical Examinations'!$A$1:$L$2336,6,0)</f>
        <v>No</v>
      </c>
      <c r="K1700" s="27" t="str">
        <f>VLOOKUP(A1700,'Medical Examinations'!$A$1:$L$2336,7,0)</f>
        <v>No</v>
      </c>
      <c r="L1700" s="27">
        <f>VLOOKUP(A1700,'Medical Examinations'!$A$1:$L$2336,10,0)</f>
        <v>0</v>
      </c>
      <c r="M1700" s="27" t="str">
        <f>VLOOKUP(A1700,'Medical Examinations'!$A$1:$L$2336,12,0)</f>
        <v>No</v>
      </c>
      <c r="N1700" s="27" t="str">
        <f>VLOOKUP(A1700,'Medical Examinations'!$A$1:$L$2336,8,0)</f>
        <v>No</v>
      </c>
      <c r="O1700" s="29">
        <f>VLOOKUP(A1700,'Hospitalisation Details'!$A$1:$T$2344,12,0)</f>
        <v>5438.75</v>
      </c>
      <c r="P1700" s="29" t="str">
        <f>VLOOKUP(A1700,'Hospitalisation Details'!$A$1:$T$2344,15,0)</f>
        <v>tier - 3</v>
      </c>
      <c r="Q1700" s="29" t="str">
        <f>VLOOKUP(A1700,'Hospitalisation Details'!$A$1:$T$2344,18,0)</f>
        <v>tier - 2</v>
      </c>
      <c r="R1700" s="29" t="str">
        <f>VLOOKUP(A1700,'Hospitalisation Details'!$A$1:$T$2344,20,0)</f>
        <v>R1013</v>
      </c>
    </row>
    <row r="1701" spans="1:18">
      <c r="A1701" t="s">
        <v>668</v>
      </c>
      <c r="B1701" s="22" t="str">
        <f>VLOOKUP(A1701,'Customer Names'!A1701:$E$2335,4,0)</f>
        <v>Strike</v>
      </c>
      <c r="C1701" s="25">
        <f>VLOOKUP(A1701,'Hospitalisation Details'!$A$1:$T$2344,9,0)</f>
        <v>28649</v>
      </c>
      <c r="D1701" s="26">
        <f>VLOOKUP(A1701,'Hospitalisation Details'!$A$1:$T$2344,10,0)</f>
        <v>45</v>
      </c>
      <c r="E1701" s="26">
        <f>VLOOKUP(A1701,'Hospitalisation Details'!$A$1:$T$2344,11,0)</f>
        <v>2</v>
      </c>
      <c r="F1701" s="28">
        <f>VLOOKUP(A1701,'Medical Examinations'!$A$1:$L$2336,2,0)</f>
        <v>16.12</v>
      </c>
      <c r="G1701" s="28">
        <f>VLOOKUP(A1701,'Medical Examinations'!$A$1:$L$2336,4,0)</f>
        <v>10.45</v>
      </c>
      <c r="H1701" s="30" t="str">
        <f>VLOOKUP(A1701,'Medical Examinations'!$A$1:$L$2336,3,0)</f>
        <v>Underweight</v>
      </c>
      <c r="I1701" s="30" t="str">
        <f>VLOOKUP(A1701,'Medical Examinations'!$A$1:$L$2336,5,0)</f>
        <v>Diabetes</v>
      </c>
      <c r="J1701" s="27" t="str">
        <f>VLOOKUP(A1701,'Medical Examinations'!$A$1:$L$2336,6,0)</f>
        <v>No</v>
      </c>
      <c r="K1701" s="27" t="str">
        <f>VLOOKUP(A1701,'Medical Examinations'!$A$1:$L$2336,7,0)</f>
        <v>No</v>
      </c>
      <c r="L1701" s="27">
        <f>VLOOKUP(A1701,'Medical Examinations'!$A$1:$L$2336,10,0)</f>
        <v>0</v>
      </c>
      <c r="M1701" s="27" t="str">
        <f>VLOOKUP(A1701,'Medical Examinations'!$A$1:$L$2336,12,0)</f>
        <v>No</v>
      </c>
      <c r="N1701" s="27" t="str">
        <f>VLOOKUP(A1701,'Medical Examinations'!$A$1:$L$2336,8,0)</f>
        <v>No</v>
      </c>
      <c r="O1701" s="29">
        <f>VLOOKUP(A1701,'Hospitalisation Details'!$A$1:$T$2344,12,0)</f>
        <v>5428.98</v>
      </c>
      <c r="P1701" s="29" t="str">
        <f>VLOOKUP(A1701,'Hospitalisation Details'!$A$1:$T$2344,15,0)</f>
        <v>tier - 2</v>
      </c>
      <c r="Q1701" s="29" t="str">
        <f>VLOOKUP(A1701,'Hospitalisation Details'!$A$1:$T$2344,18,0)</f>
        <v>tier - 2</v>
      </c>
      <c r="R1701" s="29" t="str">
        <f>VLOOKUP(A1701,'Hospitalisation Details'!$A$1:$T$2344,20,0)</f>
        <v>R1012</v>
      </c>
    </row>
    <row r="1702" spans="1:18">
      <c r="A1702" t="s">
        <v>667</v>
      </c>
      <c r="B1702" s="22" t="str">
        <f>VLOOKUP(A1702,'Customer Names'!A1702:$E$2335,4,0)</f>
        <v>Hennigar</v>
      </c>
      <c r="C1702" s="25">
        <f>VLOOKUP(A1702,'Hospitalisation Details'!$A$1:$T$2344,9,0)</f>
        <v>33864</v>
      </c>
      <c r="D1702" s="26">
        <f>VLOOKUP(A1702,'Hospitalisation Details'!$A$1:$T$2344,10,0)</f>
        <v>30</v>
      </c>
      <c r="E1702" s="26">
        <f>VLOOKUP(A1702,'Hospitalisation Details'!$A$1:$T$2344,11,0)</f>
        <v>3</v>
      </c>
      <c r="F1702" s="28">
        <f>VLOOKUP(A1702,'Medical Examinations'!$A$1:$L$2336,2,0)</f>
        <v>37.43</v>
      </c>
      <c r="G1702" s="28">
        <f>VLOOKUP(A1702,'Medical Examinations'!$A$1:$L$2336,4,0)</f>
        <v>4.5199999999999996</v>
      </c>
      <c r="H1702" s="30" t="str">
        <f>VLOOKUP(A1702,'Medical Examinations'!$A$1:$L$2336,3,0)</f>
        <v>Obesity</v>
      </c>
      <c r="I1702" s="30" t="str">
        <f>VLOOKUP(A1702,'Medical Examinations'!$A$1:$L$2336,5,0)</f>
        <v>Normal</v>
      </c>
      <c r="J1702" s="27" t="str">
        <f>VLOOKUP(A1702,'Medical Examinations'!$A$1:$L$2336,6,0)</f>
        <v>No</v>
      </c>
      <c r="K1702" s="27" t="str">
        <f>VLOOKUP(A1702,'Medical Examinations'!$A$1:$L$2336,7,0)</f>
        <v>No</v>
      </c>
      <c r="L1702" s="27">
        <f>VLOOKUP(A1702,'Medical Examinations'!$A$1:$L$2336,10,0)</f>
        <v>1</v>
      </c>
      <c r="M1702" s="27" t="str">
        <f>VLOOKUP(A1702,'Medical Examinations'!$A$1:$L$2336,12,0)</f>
        <v>No</v>
      </c>
      <c r="N1702" s="27" t="str">
        <f>VLOOKUP(A1702,'Medical Examinations'!$A$1:$L$2336,8,0)</f>
        <v>No</v>
      </c>
      <c r="O1702" s="29">
        <f>VLOOKUP(A1702,'Hospitalisation Details'!$A$1:$T$2344,12,0)</f>
        <v>5428.73</v>
      </c>
      <c r="P1702" s="29" t="str">
        <f>VLOOKUP(A1702,'Hospitalisation Details'!$A$1:$T$2344,15,0)</f>
        <v>tier - 3</v>
      </c>
      <c r="Q1702" s="29" t="str">
        <f>VLOOKUP(A1702,'Hospitalisation Details'!$A$1:$T$2344,18,0)</f>
        <v>tier - 1</v>
      </c>
      <c r="R1702" s="29" t="str">
        <f>VLOOKUP(A1702,'Hospitalisation Details'!$A$1:$T$2344,20,0)</f>
        <v>R1017</v>
      </c>
    </row>
    <row r="1703" spans="1:18">
      <c r="A1703" t="s">
        <v>666</v>
      </c>
      <c r="B1703" s="22" t="str">
        <f>VLOOKUP(A1703,'Customer Names'!A1703:$E$2335,4,0)</f>
        <v>May</v>
      </c>
      <c r="C1703" s="25">
        <f>VLOOKUP(A1703,'Hospitalisation Details'!$A$1:$T$2344,9,0)</f>
        <v>33425</v>
      </c>
      <c r="D1703" s="26">
        <f>VLOOKUP(A1703,'Hospitalisation Details'!$A$1:$T$2344,10,0)</f>
        <v>31</v>
      </c>
      <c r="E1703" s="26">
        <f>VLOOKUP(A1703,'Hospitalisation Details'!$A$1:$T$2344,11,0)</f>
        <v>3</v>
      </c>
      <c r="F1703" s="28">
        <f>VLOOKUP(A1703,'Medical Examinations'!$A$1:$L$2336,2,0)</f>
        <v>31.065000000000001</v>
      </c>
      <c r="G1703" s="28">
        <f>VLOOKUP(A1703,'Medical Examinations'!$A$1:$L$2336,4,0)</f>
        <v>5.71</v>
      </c>
      <c r="H1703" s="30" t="str">
        <f>VLOOKUP(A1703,'Medical Examinations'!$A$1:$L$2336,3,0)</f>
        <v>Obesity</v>
      </c>
      <c r="I1703" s="30" t="str">
        <f>VLOOKUP(A1703,'Medical Examinations'!$A$1:$L$2336,5,0)</f>
        <v>Pre-diabetes</v>
      </c>
      <c r="J1703" s="27" t="str">
        <f>VLOOKUP(A1703,'Medical Examinations'!$A$1:$L$2336,6,0)</f>
        <v>No</v>
      </c>
      <c r="K1703" s="27" t="str">
        <f>VLOOKUP(A1703,'Medical Examinations'!$A$1:$L$2336,7,0)</f>
        <v>No</v>
      </c>
      <c r="L1703" s="27">
        <f>VLOOKUP(A1703,'Medical Examinations'!$A$1:$L$2336,10,0)</f>
        <v>0</v>
      </c>
      <c r="M1703" s="27" t="str">
        <f>VLOOKUP(A1703,'Medical Examinations'!$A$1:$L$2336,12,0)</f>
        <v>No</v>
      </c>
      <c r="N1703" s="27" t="str">
        <f>VLOOKUP(A1703,'Medical Examinations'!$A$1:$L$2336,8,0)</f>
        <v>No</v>
      </c>
      <c r="O1703" s="29">
        <f>VLOOKUP(A1703,'Hospitalisation Details'!$A$1:$T$2344,12,0)</f>
        <v>5425.02</v>
      </c>
      <c r="P1703" s="29" t="str">
        <f>VLOOKUP(A1703,'Hospitalisation Details'!$A$1:$T$2344,15,0)</f>
        <v>tier - 2</v>
      </c>
      <c r="Q1703" s="29" t="str">
        <f>VLOOKUP(A1703,'Hospitalisation Details'!$A$1:$T$2344,18,0)</f>
        <v>tier - 1</v>
      </c>
      <c r="R1703" s="29" t="str">
        <f>VLOOKUP(A1703,'Hospitalisation Details'!$A$1:$T$2344,20,0)</f>
        <v>R1012</v>
      </c>
    </row>
    <row r="1704" spans="1:18">
      <c r="A1704" t="s">
        <v>665</v>
      </c>
      <c r="B1704" s="22" t="str">
        <f>VLOOKUP(A1704,'Customer Names'!A1704:$E$2335,4,0)</f>
        <v>Metcalf</v>
      </c>
      <c r="C1704" s="25">
        <f>VLOOKUP(A1704,'Hospitalisation Details'!$A$1:$T$2344,9,0)</f>
        <v>30221</v>
      </c>
      <c r="D1704" s="26">
        <f>VLOOKUP(A1704,'Hospitalisation Details'!$A$1:$T$2344,10,0)</f>
        <v>40</v>
      </c>
      <c r="E1704" s="26">
        <f>VLOOKUP(A1704,'Hospitalisation Details'!$A$1:$T$2344,11,0)</f>
        <v>0</v>
      </c>
      <c r="F1704" s="28">
        <f>VLOOKUP(A1704,'Medical Examinations'!$A$1:$L$2336,2,0)</f>
        <v>25.08</v>
      </c>
      <c r="G1704" s="28">
        <f>VLOOKUP(A1704,'Medical Examinations'!$A$1:$L$2336,4,0)</f>
        <v>4.7699999999999996</v>
      </c>
      <c r="H1704" s="30" t="str">
        <f>VLOOKUP(A1704,'Medical Examinations'!$A$1:$L$2336,3,0)</f>
        <v>Overweight</v>
      </c>
      <c r="I1704" s="30" t="str">
        <f>VLOOKUP(A1704,'Medical Examinations'!$A$1:$L$2336,5,0)</f>
        <v>Normal</v>
      </c>
      <c r="J1704" s="27" t="str">
        <f>VLOOKUP(A1704,'Medical Examinations'!$A$1:$L$2336,6,0)</f>
        <v>No</v>
      </c>
      <c r="K1704" s="27" t="str">
        <f>VLOOKUP(A1704,'Medical Examinations'!$A$1:$L$2336,7,0)</f>
        <v>No</v>
      </c>
      <c r="L1704" s="27">
        <f>VLOOKUP(A1704,'Medical Examinations'!$A$1:$L$2336,10,0)</f>
        <v>0</v>
      </c>
      <c r="M1704" s="27" t="str">
        <f>VLOOKUP(A1704,'Medical Examinations'!$A$1:$L$2336,12,0)</f>
        <v>No</v>
      </c>
      <c r="N1704" s="27" t="str">
        <f>VLOOKUP(A1704,'Medical Examinations'!$A$1:$L$2336,8,0)</f>
        <v>No</v>
      </c>
      <c r="O1704" s="29">
        <f>VLOOKUP(A1704,'Hospitalisation Details'!$A$1:$T$2344,12,0)</f>
        <v>5415.66</v>
      </c>
      <c r="P1704" s="29" t="str">
        <f>VLOOKUP(A1704,'Hospitalisation Details'!$A$1:$T$2344,15,0)</f>
        <v>tier - 2</v>
      </c>
      <c r="Q1704" s="29" t="str">
        <f>VLOOKUP(A1704,'Hospitalisation Details'!$A$1:$T$2344,18,0)</f>
        <v>tier - 3</v>
      </c>
      <c r="R1704" s="29" t="str">
        <f>VLOOKUP(A1704,'Hospitalisation Details'!$A$1:$T$2344,20,0)</f>
        <v>R1013</v>
      </c>
    </row>
    <row r="1705" spans="1:18">
      <c r="A1705" t="s">
        <v>664</v>
      </c>
      <c r="B1705" s="22" t="str">
        <f>VLOOKUP(A1705,'Customer Names'!A1705:$E$2335,4,0)</f>
        <v>Tiska</v>
      </c>
      <c r="C1705" s="25">
        <f>VLOOKUP(A1705,'Hospitalisation Details'!$A$1:$T$2344,9,0)</f>
        <v>27664</v>
      </c>
      <c r="D1705" s="26">
        <f>VLOOKUP(A1705,'Hospitalisation Details'!$A$1:$T$2344,10,0)</f>
        <v>47</v>
      </c>
      <c r="E1705" s="26">
        <f>VLOOKUP(A1705,'Hospitalisation Details'!$A$1:$T$2344,11,0)</f>
        <v>1</v>
      </c>
      <c r="F1705" s="28">
        <f>VLOOKUP(A1705,'Medical Examinations'!$A$1:$L$2336,2,0)</f>
        <v>15.2</v>
      </c>
      <c r="G1705" s="28">
        <f>VLOOKUP(A1705,'Medical Examinations'!$A$1:$L$2336,4,0)</f>
        <v>7.81</v>
      </c>
      <c r="H1705" s="30" t="str">
        <f>VLOOKUP(A1705,'Medical Examinations'!$A$1:$L$2336,3,0)</f>
        <v>Underweight</v>
      </c>
      <c r="I1705" s="30" t="str">
        <f>VLOOKUP(A1705,'Medical Examinations'!$A$1:$L$2336,5,0)</f>
        <v>Diabetes</v>
      </c>
      <c r="J1705" s="27" t="str">
        <f>VLOOKUP(A1705,'Medical Examinations'!$A$1:$L$2336,6,0)</f>
        <v>yes</v>
      </c>
      <c r="K1705" s="27" t="str">
        <f>VLOOKUP(A1705,'Medical Examinations'!$A$1:$L$2336,7,0)</f>
        <v>No</v>
      </c>
      <c r="L1705" s="27">
        <f>VLOOKUP(A1705,'Medical Examinations'!$A$1:$L$2336,10,0)</f>
        <v>1</v>
      </c>
      <c r="M1705" s="27" t="str">
        <f>VLOOKUP(A1705,'Medical Examinations'!$A$1:$L$2336,12,0)</f>
        <v>No</v>
      </c>
      <c r="N1705" s="27" t="str">
        <f>VLOOKUP(A1705,'Medical Examinations'!$A$1:$L$2336,8,0)</f>
        <v>No</v>
      </c>
      <c r="O1705" s="29">
        <f>VLOOKUP(A1705,'Hospitalisation Details'!$A$1:$T$2344,12,0)</f>
        <v>5411.99</v>
      </c>
      <c r="P1705" s="29" t="str">
        <f>VLOOKUP(A1705,'Hospitalisation Details'!$A$1:$T$2344,15,0)</f>
        <v>tier - 2</v>
      </c>
      <c r="Q1705" s="29" t="str">
        <f>VLOOKUP(A1705,'Hospitalisation Details'!$A$1:$T$2344,18,0)</f>
        <v>tier - 3</v>
      </c>
      <c r="R1705" s="29" t="str">
        <f>VLOOKUP(A1705,'Hospitalisation Details'!$A$1:$T$2344,20,0)</f>
        <v>R1012</v>
      </c>
    </row>
    <row r="1706" spans="1:18">
      <c r="A1706" t="s">
        <v>663</v>
      </c>
      <c r="B1706" s="22" t="str">
        <f>VLOOKUP(A1706,'Customer Names'!A1706:$E$2335,4,0)</f>
        <v>McDonough</v>
      </c>
      <c r="C1706" s="25">
        <f>VLOOKUP(A1706,'Hospitalisation Details'!$A$1:$T$2344,9,0)</f>
        <v>31404</v>
      </c>
      <c r="D1706" s="26">
        <f>VLOOKUP(A1706,'Hospitalisation Details'!$A$1:$T$2344,10,0)</f>
        <v>37</v>
      </c>
      <c r="E1706" s="26">
        <f>VLOOKUP(A1706,'Hospitalisation Details'!$A$1:$T$2344,11,0)</f>
        <v>3</v>
      </c>
      <c r="F1706" s="28">
        <f>VLOOKUP(A1706,'Medical Examinations'!$A$1:$L$2336,2,0)</f>
        <v>22.34</v>
      </c>
      <c r="G1706" s="28">
        <f>VLOOKUP(A1706,'Medical Examinations'!$A$1:$L$2336,4,0)</f>
        <v>5.19</v>
      </c>
      <c r="H1706" s="30" t="str">
        <f>VLOOKUP(A1706,'Medical Examinations'!$A$1:$L$2336,3,0)</f>
        <v>Normal weight</v>
      </c>
      <c r="I1706" s="30" t="str">
        <f>VLOOKUP(A1706,'Medical Examinations'!$A$1:$L$2336,5,0)</f>
        <v>Normal</v>
      </c>
      <c r="J1706" s="27" t="str">
        <f>VLOOKUP(A1706,'Medical Examinations'!$A$1:$L$2336,6,0)</f>
        <v>yes</v>
      </c>
      <c r="K1706" s="27" t="str">
        <f>VLOOKUP(A1706,'Medical Examinations'!$A$1:$L$2336,7,0)</f>
        <v>No</v>
      </c>
      <c r="L1706" s="27">
        <f>VLOOKUP(A1706,'Medical Examinations'!$A$1:$L$2336,10,0)</f>
        <v>0</v>
      </c>
      <c r="M1706" s="27" t="str">
        <f>VLOOKUP(A1706,'Medical Examinations'!$A$1:$L$2336,12,0)</f>
        <v>No</v>
      </c>
      <c r="N1706" s="27" t="str">
        <f>VLOOKUP(A1706,'Medical Examinations'!$A$1:$L$2336,8,0)</f>
        <v>No</v>
      </c>
      <c r="O1706" s="29">
        <f>VLOOKUP(A1706,'Hospitalisation Details'!$A$1:$T$2344,12,0)</f>
        <v>5402.89</v>
      </c>
      <c r="P1706" s="29" t="str">
        <f>VLOOKUP(A1706,'Hospitalisation Details'!$A$1:$T$2344,15,0)</f>
        <v>tier - 2</v>
      </c>
      <c r="Q1706" s="29" t="str">
        <f>VLOOKUP(A1706,'Hospitalisation Details'!$A$1:$T$2344,18,0)</f>
        <v>tier - 1</v>
      </c>
      <c r="R1706" s="29" t="str">
        <f>VLOOKUP(A1706,'Hospitalisation Details'!$A$1:$T$2344,20,0)</f>
        <v>R1013</v>
      </c>
    </row>
    <row r="1707" spans="1:18">
      <c r="A1707" t="s">
        <v>662</v>
      </c>
      <c r="B1707" s="22" t="str">
        <f>VLOOKUP(A1707,'Customer Names'!A1707:$E$2335,4,0)</f>
        <v>Fairley</v>
      </c>
      <c r="C1707" s="25">
        <f>VLOOKUP(A1707,'Hospitalisation Details'!$A$1:$T$2344,9,0)</f>
        <v>30895</v>
      </c>
      <c r="D1707" s="26">
        <f>VLOOKUP(A1707,'Hospitalisation Details'!$A$1:$T$2344,10,0)</f>
        <v>38</v>
      </c>
      <c r="E1707" s="26">
        <f>VLOOKUP(A1707,'Hospitalisation Details'!$A$1:$T$2344,11,0)</f>
        <v>0</v>
      </c>
      <c r="F1707" s="28">
        <f>VLOOKUP(A1707,'Medical Examinations'!$A$1:$L$2336,2,0)</f>
        <v>40.15</v>
      </c>
      <c r="G1707" s="28">
        <f>VLOOKUP(A1707,'Medical Examinations'!$A$1:$L$2336,4,0)</f>
        <v>5.93</v>
      </c>
      <c r="H1707" s="30" t="str">
        <f>VLOOKUP(A1707,'Medical Examinations'!$A$1:$L$2336,3,0)</f>
        <v>Obesity</v>
      </c>
      <c r="I1707" s="30" t="str">
        <f>VLOOKUP(A1707,'Medical Examinations'!$A$1:$L$2336,5,0)</f>
        <v>Pre-diabetes</v>
      </c>
      <c r="J1707" s="27" t="str">
        <f>VLOOKUP(A1707,'Medical Examinations'!$A$1:$L$2336,6,0)</f>
        <v>No</v>
      </c>
      <c r="K1707" s="27" t="str">
        <f>VLOOKUP(A1707,'Medical Examinations'!$A$1:$L$2336,7,0)</f>
        <v>No</v>
      </c>
      <c r="L1707" s="27">
        <f>VLOOKUP(A1707,'Medical Examinations'!$A$1:$L$2336,10,0)</f>
        <v>1</v>
      </c>
      <c r="M1707" s="27" t="str">
        <f>VLOOKUP(A1707,'Medical Examinations'!$A$1:$L$2336,12,0)</f>
        <v>No</v>
      </c>
      <c r="N1707" s="27" t="str">
        <f>VLOOKUP(A1707,'Medical Examinations'!$A$1:$L$2336,8,0)</f>
        <v>No</v>
      </c>
      <c r="O1707" s="29">
        <f>VLOOKUP(A1707,'Hospitalisation Details'!$A$1:$T$2344,12,0)</f>
        <v>5400.98</v>
      </c>
      <c r="P1707" s="29" t="str">
        <f>VLOOKUP(A1707,'Hospitalisation Details'!$A$1:$T$2344,15,0)</f>
        <v>tier - 2</v>
      </c>
      <c r="Q1707" s="29" t="str">
        <f>VLOOKUP(A1707,'Hospitalisation Details'!$A$1:$T$2344,18,0)</f>
        <v>tier - 2</v>
      </c>
      <c r="R1707" s="29" t="str">
        <f>VLOOKUP(A1707,'Hospitalisation Details'!$A$1:$T$2344,20,0)</f>
        <v>R1013</v>
      </c>
    </row>
    <row r="1708" spans="1:18">
      <c r="A1708" t="s">
        <v>661</v>
      </c>
      <c r="B1708" s="22" t="str">
        <f>VLOOKUP(A1708,'Customer Names'!A1708:$E$2335,4,0)</f>
        <v>Barnett</v>
      </c>
      <c r="C1708" s="25">
        <f>VLOOKUP(A1708,'Hospitalisation Details'!$A$1:$T$2344,9,0)</f>
        <v>30928</v>
      </c>
      <c r="D1708" s="26">
        <f>VLOOKUP(A1708,'Hospitalisation Details'!$A$1:$T$2344,10,0)</f>
        <v>38</v>
      </c>
      <c r="E1708" s="26">
        <f>VLOOKUP(A1708,'Hospitalisation Details'!$A$1:$T$2344,11,0)</f>
        <v>0</v>
      </c>
      <c r="F1708" s="28">
        <f>VLOOKUP(A1708,'Medical Examinations'!$A$1:$L$2336,2,0)</f>
        <v>37.729999999999997</v>
      </c>
      <c r="G1708" s="28">
        <f>VLOOKUP(A1708,'Medical Examinations'!$A$1:$L$2336,4,0)</f>
        <v>6.29</v>
      </c>
      <c r="H1708" s="30" t="str">
        <f>VLOOKUP(A1708,'Medical Examinations'!$A$1:$L$2336,3,0)</f>
        <v>Obesity</v>
      </c>
      <c r="I1708" s="30" t="str">
        <f>VLOOKUP(A1708,'Medical Examinations'!$A$1:$L$2336,5,0)</f>
        <v>Pre-diabetes</v>
      </c>
      <c r="J1708" s="27" t="str">
        <f>VLOOKUP(A1708,'Medical Examinations'!$A$1:$L$2336,6,0)</f>
        <v>No</v>
      </c>
      <c r="K1708" s="27" t="str">
        <f>VLOOKUP(A1708,'Medical Examinations'!$A$1:$L$2336,7,0)</f>
        <v>No</v>
      </c>
      <c r="L1708" s="27">
        <f>VLOOKUP(A1708,'Medical Examinations'!$A$1:$L$2336,10,0)</f>
        <v>1</v>
      </c>
      <c r="M1708" s="27" t="str">
        <f>VLOOKUP(A1708,'Medical Examinations'!$A$1:$L$2336,12,0)</f>
        <v>No</v>
      </c>
      <c r="N1708" s="27" t="str">
        <f>VLOOKUP(A1708,'Medical Examinations'!$A$1:$L$2336,8,0)</f>
        <v>No</v>
      </c>
      <c r="O1708" s="29">
        <f>VLOOKUP(A1708,'Hospitalisation Details'!$A$1:$T$2344,12,0)</f>
        <v>5397.62</v>
      </c>
      <c r="P1708" s="29" t="str">
        <f>VLOOKUP(A1708,'Hospitalisation Details'!$A$1:$T$2344,15,0)</f>
        <v>tier - 2</v>
      </c>
      <c r="Q1708" s="29" t="str">
        <f>VLOOKUP(A1708,'Hospitalisation Details'!$A$1:$T$2344,18,0)</f>
        <v>tier - 2</v>
      </c>
      <c r="R1708" s="29" t="str">
        <f>VLOOKUP(A1708,'Hospitalisation Details'!$A$1:$T$2344,20,0)</f>
        <v>R1013</v>
      </c>
    </row>
    <row r="1709" spans="1:18">
      <c r="A1709" t="s">
        <v>660</v>
      </c>
      <c r="B1709" s="22" t="str">
        <f>VLOOKUP(A1709,'Customer Names'!A1709:$E$2335,4,0)</f>
        <v>Piasta</v>
      </c>
      <c r="C1709" s="25">
        <f>VLOOKUP(A1709,'Hospitalisation Details'!$A$1:$T$2344,9,0)</f>
        <v>32818</v>
      </c>
      <c r="D1709" s="26">
        <f>VLOOKUP(A1709,'Hospitalisation Details'!$A$1:$T$2344,10,0)</f>
        <v>33</v>
      </c>
      <c r="E1709" s="26">
        <f>VLOOKUP(A1709,'Hospitalisation Details'!$A$1:$T$2344,11,0)</f>
        <v>3</v>
      </c>
      <c r="F1709" s="28">
        <f>VLOOKUP(A1709,'Medical Examinations'!$A$1:$L$2336,2,0)</f>
        <v>25.35</v>
      </c>
      <c r="G1709" s="28">
        <f>VLOOKUP(A1709,'Medical Examinations'!$A$1:$L$2336,4,0)</f>
        <v>4.9000000000000004</v>
      </c>
      <c r="H1709" s="30" t="str">
        <f>VLOOKUP(A1709,'Medical Examinations'!$A$1:$L$2336,3,0)</f>
        <v>Overweight</v>
      </c>
      <c r="I1709" s="30" t="str">
        <f>VLOOKUP(A1709,'Medical Examinations'!$A$1:$L$2336,5,0)</f>
        <v>Normal</v>
      </c>
      <c r="J1709" s="27" t="str">
        <f>VLOOKUP(A1709,'Medical Examinations'!$A$1:$L$2336,6,0)</f>
        <v>No</v>
      </c>
      <c r="K1709" s="27" t="str">
        <f>VLOOKUP(A1709,'Medical Examinations'!$A$1:$L$2336,7,0)</f>
        <v>No</v>
      </c>
      <c r="L1709" s="27">
        <f>VLOOKUP(A1709,'Medical Examinations'!$A$1:$L$2336,10,0)</f>
        <v>0</v>
      </c>
      <c r="M1709" s="27" t="str">
        <f>VLOOKUP(A1709,'Medical Examinations'!$A$1:$L$2336,12,0)</f>
        <v>No</v>
      </c>
      <c r="N1709" s="27" t="str">
        <f>VLOOKUP(A1709,'Medical Examinations'!$A$1:$L$2336,8,0)</f>
        <v>No</v>
      </c>
      <c r="O1709" s="29">
        <f>VLOOKUP(A1709,'Hospitalisation Details'!$A$1:$T$2344,12,0)</f>
        <v>5396.44</v>
      </c>
      <c r="P1709" s="29" t="str">
        <f>VLOOKUP(A1709,'Hospitalisation Details'!$A$1:$T$2344,15,0)</f>
        <v>tier - 2</v>
      </c>
      <c r="Q1709" s="29" t="str">
        <f>VLOOKUP(A1709,'Hospitalisation Details'!$A$1:$T$2344,18,0)</f>
        <v>tier - 3</v>
      </c>
      <c r="R1709" s="29" t="str">
        <f>VLOOKUP(A1709,'Hospitalisation Details'!$A$1:$T$2344,20,0)</f>
        <v>R1013</v>
      </c>
    </row>
    <row r="1710" spans="1:18">
      <c r="A1710" t="s">
        <v>659</v>
      </c>
      <c r="B1710" s="22" t="str">
        <f>VLOOKUP(A1710,'Customer Names'!A1710:$E$2335,4,0)</f>
        <v>Mueller</v>
      </c>
      <c r="C1710" s="25">
        <f>VLOOKUP(A1710,'Hospitalisation Details'!$A$1:$T$2344,9,0)</f>
        <v>32363</v>
      </c>
      <c r="D1710" s="26">
        <f>VLOOKUP(A1710,'Hospitalisation Details'!$A$1:$T$2344,10,0)</f>
        <v>34</v>
      </c>
      <c r="E1710" s="26">
        <f>VLOOKUP(A1710,'Hospitalisation Details'!$A$1:$T$2344,11,0)</f>
        <v>1</v>
      </c>
      <c r="F1710" s="28">
        <f>VLOOKUP(A1710,'Medical Examinations'!$A$1:$L$2336,2,0)</f>
        <v>26.41</v>
      </c>
      <c r="G1710" s="28">
        <f>VLOOKUP(A1710,'Medical Examinations'!$A$1:$L$2336,4,0)</f>
        <v>5.07</v>
      </c>
      <c r="H1710" s="30" t="str">
        <f>VLOOKUP(A1710,'Medical Examinations'!$A$1:$L$2336,3,0)</f>
        <v>Overweight</v>
      </c>
      <c r="I1710" s="30" t="str">
        <f>VLOOKUP(A1710,'Medical Examinations'!$A$1:$L$2336,5,0)</f>
        <v>Normal</v>
      </c>
      <c r="J1710" s="27" t="str">
        <f>VLOOKUP(A1710,'Medical Examinations'!$A$1:$L$2336,6,0)</f>
        <v>yes</v>
      </c>
      <c r="K1710" s="27" t="str">
        <f>VLOOKUP(A1710,'Medical Examinations'!$A$1:$L$2336,7,0)</f>
        <v>No</v>
      </c>
      <c r="L1710" s="27">
        <f>VLOOKUP(A1710,'Medical Examinations'!$A$1:$L$2336,10,0)</f>
        <v>1</v>
      </c>
      <c r="M1710" s="27" t="str">
        <f>VLOOKUP(A1710,'Medical Examinations'!$A$1:$L$2336,12,0)</f>
        <v>No</v>
      </c>
      <c r="N1710" s="27" t="str">
        <f>VLOOKUP(A1710,'Medical Examinations'!$A$1:$L$2336,8,0)</f>
        <v>No</v>
      </c>
      <c r="O1710" s="29">
        <f>VLOOKUP(A1710,'Hospitalisation Details'!$A$1:$T$2344,12,0)</f>
        <v>5385.34</v>
      </c>
      <c r="P1710" s="29" t="str">
        <f>VLOOKUP(A1710,'Hospitalisation Details'!$A$1:$T$2344,15,0)</f>
        <v>tier - 2</v>
      </c>
      <c r="Q1710" s="29" t="str">
        <f>VLOOKUP(A1710,'Hospitalisation Details'!$A$1:$T$2344,18,0)</f>
        <v>tier - 3</v>
      </c>
      <c r="R1710" s="29" t="str">
        <f>VLOOKUP(A1710,'Hospitalisation Details'!$A$1:$T$2344,20,0)</f>
        <v>R1012</v>
      </c>
    </row>
    <row r="1711" spans="1:18">
      <c r="A1711" t="s">
        <v>658</v>
      </c>
      <c r="B1711" s="22" t="str">
        <f>VLOOKUP(A1711,'Customer Names'!A1711:$E$2335,4,0)</f>
        <v>Olsen</v>
      </c>
      <c r="C1711" s="25">
        <f>VLOOKUP(A1711,'Hospitalisation Details'!$A$1:$T$2344,9,0)</f>
        <v>30834</v>
      </c>
      <c r="D1711" s="26">
        <f>VLOOKUP(A1711,'Hospitalisation Details'!$A$1:$T$2344,10,0)</f>
        <v>39</v>
      </c>
      <c r="E1711" s="26">
        <f>VLOOKUP(A1711,'Hospitalisation Details'!$A$1:$T$2344,11,0)</f>
        <v>0</v>
      </c>
      <c r="F1711" s="28">
        <f>VLOOKUP(A1711,'Medical Examinations'!$A$1:$L$2336,2,0)</f>
        <v>27.6</v>
      </c>
      <c r="G1711" s="28">
        <f>VLOOKUP(A1711,'Medical Examinations'!$A$1:$L$2336,4,0)</f>
        <v>5.33</v>
      </c>
      <c r="H1711" s="30" t="str">
        <f>VLOOKUP(A1711,'Medical Examinations'!$A$1:$L$2336,3,0)</f>
        <v>Overweight</v>
      </c>
      <c r="I1711" s="30" t="str">
        <f>VLOOKUP(A1711,'Medical Examinations'!$A$1:$L$2336,5,0)</f>
        <v>Normal</v>
      </c>
      <c r="J1711" s="27" t="str">
        <f>VLOOKUP(A1711,'Medical Examinations'!$A$1:$L$2336,6,0)</f>
        <v>No</v>
      </c>
      <c r="K1711" s="27" t="str">
        <f>VLOOKUP(A1711,'Medical Examinations'!$A$1:$L$2336,7,0)</f>
        <v>No</v>
      </c>
      <c r="L1711" s="27">
        <f>VLOOKUP(A1711,'Medical Examinations'!$A$1:$L$2336,10,0)</f>
        <v>1</v>
      </c>
      <c r="M1711" s="27" t="str">
        <f>VLOOKUP(A1711,'Medical Examinations'!$A$1:$L$2336,12,0)</f>
        <v>No</v>
      </c>
      <c r="N1711" s="27" t="str">
        <f>VLOOKUP(A1711,'Medical Examinations'!$A$1:$L$2336,8,0)</f>
        <v>No</v>
      </c>
      <c r="O1711" s="29">
        <f>VLOOKUP(A1711,'Hospitalisation Details'!$A$1:$T$2344,12,0)</f>
        <v>5383.54</v>
      </c>
      <c r="P1711" s="29" t="str">
        <f>VLOOKUP(A1711,'Hospitalisation Details'!$A$1:$T$2344,15,0)</f>
        <v>tier - 2</v>
      </c>
      <c r="Q1711" s="29" t="str">
        <f>VLOOKUP(A1711,'Hospitalisation Details'!$A$1:$T$2344,18,0)</f>
        <v>tier - 3</v>
      </c>
      <c r="R1711" s="29" t="str">
        <f>VLOOKUP(A1711,'Hospitalisation Details'!$A$1:$T$2344,20,0)</f>
        <v>R1011</v>
      </c>
    </row>
    <row r="1712" spans="1:18">
      <c r="A1712" t="s">
        <v>657</v>
      </c>
      <c r="B1712" s="22" t="str">
        <f>VLOOKUP(A1712,'Customer Names'!A1712:$E$2335,4,0)</f>
        <v>De Jesus</v>
      </c>
      <c r="C1712" s="25">
        <f>VLOOKUP(A1712,'Hospitalisation Details'!$A$1:$T$2344,9,0)</f>
        <v>31615</v>
      </c>
      <c r="D1712" s="26">
        <f>VLOOKUP(A1712,'Hospitalisation Details'!$A$1:$T$2344,10,0)</f>
        <v>36</v>
      </c>
      <c r="E1712" s="26">
        <f>VLOOKUP(A1712,'Hospitalisation Details'!$A$1:$T$2344,11,0)</f>
        <v>1</v>
      </c>
      <c r="F1712" s="28">
        <f>VLOOKUP(A1712,'Medical Examinations'!$A$1:$L$2336,2,0)</f>
        <v>33.82</v>
      </c>
      <c r="G1712" s="28">
        <f>VLOOKUP(A1712,'Medical Examinations'!$A$1:$L$2336,4,0)</f>
        <v>8.93</v>
      </c>
      <c r="H1712" s="30" t="str">
        <f>VLOOKUP(A1712,'Medical Examinations'!$A$1:$L$2336,3,0)</f>
        <v>Obesity</v>
      </c>
      <c r="I1712" s="30" t="str">
        <f>VLOOKUP(A1712,'Medical Examinations'!$A$1:$L$2336,5,0)</f>
        <v>Diabetes</v>
      </c>
      <c r="J1712" s="27" t="str">
        <f>VLOOKUP(A1712,'Medical Examinations'!$A$1:$L$2336,6,0)</f>
        <v>yes</v>
      </c>
      <c r="K1712" s="27" t="str">
        <f>VLOOKUP(A1712,'Medical Examinations'!$A$1:$L$2336,7,0)</f>
        <v>No</v>
      </c>
      <c r="L1712" s="27">
        <f>VLOOKUP(A1712,'Medical Examinations'!$A$1:$L$2336,10,0)</f>
        <v>1</v>
      </c>
      <c r="M1712" s="27" t="str">
        <f>VLOOKUP(A1712,'Medical Examinations'!$A$1:$L$2336,12,0)</f>
        <v>No</v>
      </c>
      <c r="N1712" s="27" t="str">
        <f>VLOOKUP(A1712,'Medical Examinations'!$A$1:$L$2336,8,0)</f>
        <v>No</v>
      </c>
      <c r="O1712" s="29">
        <f>VLOOKUP(A1712,'Hospitalisation Details'!$A$1:$T$2344,12,0)</f>
        <v>5377.46</v>
      </c>
      <c r="P1712" s="29" t="str">
        <f>VLOOKUP(A1712,'Hospitalisation Details'!$A$1:$T$2344,15,0)</f>
        <v>tier - 2</v>
      </c>
      <c r="Q1712" s="29" t="str">
        <f>VLOOKUP(A1712,'Hospitalisation Details'!$A$1:$T$2344,18,0)</f>
        <v>tier - 3</v>
      </c>
      <c r="R1712" s="29" t="str">
        <f>VLOOKUP(A1712,'Hospitalisation Details'!$A$1:$T$2344,20,0)</f>
        <v>R1012</v>
      </c>
    </row>
    <row r="1713" spans="1:18">
      <c r="A1713" t="s">
        <v>656</v>
      </c>
      <c r="B1713" s="22" t="str">
        <f>VLOOKUP(A1713,'Customer Names'!A1713:$E$2335,4,0)</f>
        <v>Bartus</v>
      </c>
      <c r="C1713" s="25">
        <f>VLOOKUP(A1713,'Hospitalisation Details'!$A$1:$T$2344,9,0)</f>
        <v>32830</v>
      </c>
      <c r="D1713" s="26">
        <f>VLOOKUP(A1713,'Hospitalisation Details'!$A$1:$T$2344,10,0)</f>
        <v>33</v>
      </c>
      <c r="E1713" s="26">
        <f>VLOOKUP(A1713,'Hospitalisation Details'!$A$1:$T$2344,11,0)</f>
        <v>2</v>
      </c>
      <c r="F1713" s="28">
        <f>VLOOKUP(A1713,'Medical Examinations'!$A$1:$L$2336,2,0)</f>
        <v>32.9</v>
      </c>
      <c r="G1713" s="28">
        <f>VLOOKUP(A1713,'Medical Examinations'!$A$1:$L$2336,4,0)</f>
        <v>4.3499999999999996</v>
      </c>
      <c r="H1713" s="30" t="str">
        <f>VLOOKUP(A1713,'Medical Examinations'!$A$1:$L$2336,3,0)</f>
        <v>Obesity</v>
      </c>
      <c r="I1713" s="30" t="str">
        <f>VLOOKUP(A1713,'Medical Examinations'!$A$1:$L$2336,5,0)</f>
        <v>Normal</v>
      </c>
      <c r="J1713" s="27" t="str">
        <f>VLOOKUP(A1713,'Medical Examinations'!$A$1:$L$2336,6,0)</f>
        <v>No</v>
      </c>
      <c r="K1713" s="27" t="str">
        <f>VLOOKUP(A1713,'Medical Examinations'!$A$1:$L$2336,7,0)</f>
        <v>No</v>
      </c>
      <c r="L1713" s="27">
        <f>VLOOKUP(A1713,'Medical Examinations'!$A$1:$L$2336,10,0)</f>
        <v>0</v>
      </c>
      <c r="M1713" s="27" t="str">
        <f>VLOOKUP(A1713,'Medical Examinations'!$A$1:$L$2336,12,0)</f>
        <v>No</v>
      </c>
      <c r="N1713" s="27" t="str">
        <f>VLOOKUP(A1713,'Medical Examinations'!$A$1:$L$2336,8,0)</f>
        <v>No</v>
      </c>
      <c r="O1713" s="29">
        <f>VLOOKUP(A1713,'Hospitalisation Details'!$A$1:$T$2344,12,0)</f>
        <v>5375.04</v>
      </c>
      <c r="P1713" s="29" t="str">
        <f>VLOOKUP(A1713,'Hospitalisation Details'!$A$1:$T$2344,15,0)</f>
        <v>tier - 2</v>
      </c>
      <c r="Q1713" s="29" t="str">
        <f>VLOOKUP(A1713,'Hospitalisation Details'!$A$1:$T$2344,18,0)</f>
        <v>tier - 1</v>
      </c>
      <c r="R1713" s="29" t="str">
        <f>VLOOKUP(A1713,'Hospitalisation Details'!$A$1:$T$2344,20,0)</f>
        <v>R1011</v>
      </c>
    </row>
    <row r="1714" spans="1:18">
      <c r="A1714" t="s">
        <v>655</v>
      </c>
      <c r="B1714" s="22" t="str">
        <f>VLOOKUP(A1714,'Customer Names'!A1714:$E$2335,4,0)</f>
        <v>Stevens</v>
      </c>
      <c r="C1714" s="25">
        <f>VLOOKUP(A1714,'Hospitalisation Details'!$A$1:$T$2344,9,0)</f>
        <v>31564</v>
      </c>
      <c r="D1714" s="26">
        <f>VLOOKUP(A1714,'Hospitalisation Details'!$A$1:$T$2344,10,0)</f>
        <v>37</v>
      </c>
      <c r="E1714" s="26">
        <f>VLOOKUP(A1714,'Hospitalisation Details'!$A$1:$T$2344,11,0)</f>
        <v>1</v>
      </c>
      <c r="F1714" s="28">
        <f>VLOOKUP(A1714,'Medical Examinations'!$A$1:$L$2336,2,0)</f>
        <v>30.875</v>
      </c>
      <c r="G1714" s="28">
        <f>VLOOKUP(A1714,'Medical Examinations'!$A$1:$L$2336,4,0)</f>
        <v>9.5399999999999991</v>
      </c>
      <c r="H1714" s="30" t="str">
        <f>VLOOKUP(A1714,'Medical Examinations'!$A$1:$L$2336,3,0)</f>
        <v>Obesity</v>
      </c>
      <c r="I1714" s="30" t="str">
        <f>VLOOKUP(A1714,'Medical Examinations'!$A$1:$L$2336,5,0)</f>
        <v>Diabetes</v>
      </c>
      <c r="J1714" s="27" t="str">
        <f>VLOOKUP(A1714,'Medical Examinations'!$A$1:$L$2336,6,0)</f>
        <v>yes</v>
      </c>
      <c r="K1714" s="27" t="str">
        <f>VLOOKUP(A1714,'Medical Examinations'!$A$1:$L$2336,7,0)</f>
        <v>No</v>
      </c>
      <c r="L1714" s="27">
        <f>VLOOKUP(A1714,'Medical Examinations'!$A$1:$L$2336,10,0)</f>
        <v>1</v>
      </c>
      <c r="M1714" s="27" t="str">
        <f>VLOOKUP(A1714,'Medical Examinations'!$A$1:$L$2336,12,0)</f>
        <v>No</v>
      </c>
      <c r="N1714" s="27" t="str">
        <f>VLOOKUP(A1714,'Medical Examinations'!$A$1:$L$2336,8,0)</f>
        <v>No</v>
      </c>
      <c r="O1714" s="29">
        <f>VLOOKUP(A1714,'Hospitalisation Details'!$A$1:$T$2344,12,0)</f>
        <v>5373.36</v>
      </c>
      <c r="P1714" s="29" t="str">
        <f>VLOOKUP(A1714,'Hospitalisation Details'!$A$1:$T$2344,15,0)</f>
        <v>tier - 2</v>
      </c>
      <c r="Q1714" s="29" t="str">
        <f>VLOOKUP(A1714,'Hospitalisation Details'!$A$1:$T$2344,18,0)</f>
        <v>tier - 2</v>
      </c>
      <c r="R1714" s="29" t="str">
        <f>VLOOKUP(A1714,'Hospitalisation Details'!$A$1:$T$2344,20,0)</f>
        <v>R1012</v>
      </c>
    </row>
    <row r="1715" spans="1:18">
      <c r="A1715" t="s">
        <v>654</v>
      </c>
      <c r="B1715" s="22" t="str">
        <f>VLOOKUP(A1715,'Customer Names'!A1715:$E$2335,4,0)</f>
        <v>Rich</v>
      </c>
      <c r="C1715" s="25">
        <f>VLOOKUP(A1715,'Hospitalisation Details'!$A$1:$T$2344,9,0)</f>
        <v>34675</v>
      </c>
      <c r="D1715" s="26">
        <f>VLOOKUP(A1715,'Hospitalisation Details'!$A$1:$T$2344,10,0)</f>
        <v>28</v>
      </c>
      <c r="E1715" s="26">
        <f>VLOOKUP(A1715,'Hospitalisation Details'!$A$1:$T$2344,11,0)</f>
        <v>0</v>
      </c>
      <c r="F1715" s="28">
        <f>VLOOKUP(A1715,'Medical Examinations'!$A$1:$L$2336,2,0)</f>
        <v>32.64</v>
      </c>
      <c r="G1715" s="28">
        <f>VLOOKUP(A1715,'Medical Examinations'!$A$1:$L$2336,4,0)</f>
        <v>5.91</v>
      </c>
      <c r="H1715" s="30" t="str">
        <f>VLOOKUP(A1715,'Medical Examinations'!$A$1:$L$2336,3,0)</f>
        <v>Obesity</v>
      </c>
      <c r="I1715" s="30" t="str">
        <f>VLOOKUP(A1715,'Medical Examinations'!$A$1:$L$2336,5,0)</f>
        <v>Pre-diabetes</v>
      </c>
      <c r="J1715" s="27" t="str">
        <f>VLOOKUP(A1715,'Medical Examinations'!$A$1:$L$2336,6,0)</f>
        <v>No</v>
      </c>
      <c r="K1715" s="27" t="str">
        <f>VLOOKUP(A1715,'Medical Examinations'!$A$1:$L$2336,7,0)</f>
        <v>No</v>
      </c>
      <c r="L1715" s="27">
        <f>VLOOKUP(A1715,'Medical Examinations'!$A$1:$L$2336,10,0)</f>
        <v>0</v>
      </c>
      <c r="M1715" s="27" t="str">
        <f>VLOOKUP(A1715,'Medical Examinations'!$A$1:$L$2336,12,0)</f>
        <v>No</v>
      </c>
      <c r="N1715" s="27" t="str">
        <f>VLOOKUP(A1715,'Medical Examinations'!$A$1:$L$2336,8,0)</f>
        <v>No</v>
      </c>
      <c r="O1715" s="29">
        <f>VLOOKUP(A1715,'Hospitalisation Details'!$A$1:$T$2344,12,0)</f>
        <v>5364.66</v>
      </c>
      <c r="P1715" s="29" t="str">
        <f>VLOOKUP(A1715,'Hospitalisation Details'!$A$1:$T$2344,15,0)</f>
        <v>tier - 2</v>
      </c>
      <c r="Q1715" s="29" t="str">
        <f>VLOOKUP(A1715,'Hospitalisation Details'!$A$1:$T$2344,18,0)</f>
        <v>tier - 1</v>
      </c>
      <c r="R1715" s="29" t="str">
        <f>VLOOKUP(A1715,'Hospitalisation Details'!$A$1:$T$2344,20,0)</f>
        <v>R1011</v>
      </c>
    </row>
    <row r="1716" spans="1:18">
      <c r="A1716" t="s">
        <v>653</v>
      </c>
      <c r="B1716" s="22" t="str">
        <f>VLOOKUP(A1716,'Customer Names'!A1716:$E$2335,4,0)</f>
        <v>Fayter</v>
      </c>
      <c r="C1716" s="25">
        <f>VLOOKUP(A1716,'Hospitalisation Details'!$A$1:$T$2344,9,0)</f>
        <v>32819</v>
      </c>
      <c r="D1716" s="26">
        <f>VLOOKUP(A1716,'Hospitalisation Details'!$A$1:$T$2344,10,0)</f>
        <v>33</v>
      </c>
      <c r="E1716" s="26">
        <f>VLOOKUP(A1716,'Hospitalisation Details'!$A$1:$T$2344,11,0)</f>
        <v>1</v>
      </c>
      <c r="F1716" s="28">
        <f>VLOOKUP(A1716,'Medical Examinations'!$A$1:$L$2336,2,0)</f>
        <v>22.135000000000002</v>
      </c>
      <c r="G1716" s="28">
        <f>VLOOKUP(A1716,'Medical Examinations'!$A$1:$L$2336,4,0)</f>
        <v>5.0999999999999996</v>
      </c>
      <c r="H1716" s="30" t="str">
        <f>VLOOKUP(A1716,'Medical Examinations'!$A$1:$L$2336,3,0)</f>
        <v>Normal weight</v>
      </c>
      <c r="I1716" s="30" t="str">
        <f>VLOOKUP(A1716,'Medical Examinations'!$A$1:$L$2336,5,0)</f>
        <v>Normal</v>
      </c>
      <c r="J1716" s="27" t="str">
        <f>VLOOKUP(A1716,'Medical Examinations'!$A$1:$L$2336,6,0)</f>
        <v>No</v>
      </c>
      <c r="K1716" s="27" t="str">
        <f>VLOOKUP(A1716,'Medical Examinations'!$A$1:$L$2336,7,0)</f>
        <v>No</v>
      </c>
      <c r="L1716" s="27">
        <f>VLOOKUP(A1716,'Medical Examinations'!$A$1:$L$2336,10,0)</f>
        <v>0</v>
      </c>
      <c r="M1716" s="27" t="str">
        <f>VLOOKUP(A1716,'Medical Examinations'!$A$1:$L$2336,12,0)</f>
        <v>No</v>
      </c>
      <c r="N1716" s="27" t="str">
        <f>VLOOKUP(A1716,'Medical Examinations'!$A$1:$L$2336,8,0)</f>
        <v>No</v>
      </c>
      <c r="O1716" s="29">
        <f>VLOOKUP(A1716,'Hospitalisation Details'!$A$1:$T$2344,12,0)</f>
        <v>5354.07</v>
      </c>
      <c r="P1716" s="29" t="str">
        <f>VLOOKUP(A1716,'Hospitalisation Details'!$A$1:$T$2344,15,0)</f>
        <v>tier - 2</v>
      </c>
      <c r="Q1716" s="29" t="str">
        <f>VLOOKUP(A1716,'Hospitalisation Details'!$A$1:$T$2344,18,0)</f>
        <v>tier - 3</v>
      </c>
      <c r="R1716" s="29" t="str">
        <f>VLOOKUP(A1716,'Hospitalisation Details'!$A$1:$T$2344,20,0)</f>
        <v>R1024</v>
      </c>
    </row>
    <row r="1717" spans="1:18">
      <c r="A1717" t="s">
        <v>652</v>
      </c>
      <c r="B1717" s="22" t="str">
        <f>VLOOKUP(A1717,'Customer Names'!A1717:$E$2335,4,0)</f>
        <v>Parise</v>
      </c>
      <c r="C1717" s="25">
        <f>VLOOKUP(A1717,'Hospitalisation Details'!$A$1:$T$2344,9,0)</f>
        <v>26648</v>
      </c>
      <c r="D1717" s="26">
        <f>VLOOKUP(A1717,'Hospitalisation Details'!$A$1:$T$2344,10,0)</f>
        <v>50</v>
      </c>
      <c r="E1717" s="26">
        <f>VLOOKUP(A1717,'Hospitalisation Details'!$A$1:$T$2344,11,0)</f>
        <v>0</v>
      </c>
      <c r="F1717" s="28">
        <f>VLOOKUP(A1717,'Medical Examinations'!$A$1:$L$2336,2,0)</f>
        <v>16.53</v>
      </c>
      <c r="G1717" s="28">
        <f>VLOOKUP(A1717,'Medical Examinations'!$A$1:$L$2336,4,0)</f>
        <v>5.08</v>
      </c>
      <c r="H1717" s="30" t="str">
        <f>VLOOKUP(A1717,'Medical Examinations'!$A$1:$L$2336,3,0)</f>
        <v>Underweight</v>
      </c>
      <c r="I1717" s="30" t="str">
        <f>VLOOKUP(A1717,'Medical Examinations'!$A$1:$L$2336,5,0)</f>
        <v>Normal</v>
      </c>
      <c r="J1717" s="27" t="str">
        <f>VLOOKUP(A1717,'Medical Examinations'!$A$1:$L$2336,6,0)</f>
        <v>No</v>
      </c>
      <c r="K1717" s="27" t="str">
        <f>VLOOKUP(A1717,'Medical Examinations'!$A$1:$L$2336,7,0)</f>
        <v>No</v>
      </c>
      <c r="L1717" s="27">
        <f>VLOOKUP(A1717,'Medical Examinations'!$A$1:$L$2336,10,0)</f>
        <v>2</v>
      </c>
      <c r="M1717" s="27" t="str">
        <f>VLOOKUP(A1717,'Medical Examinations'!$A$1:$L$2336,12,0)</f>
        <v>No</v>
      </c>
      <c r="N1717" s="27" t="str">
        <f>VLOOKUP(A1717,'Medical Examinations'!$A$1:$L$2336,8,0)</f>
        <v>No</v>
      </c>
      <c r="O1717" s="29">
        <f>VLOOKUP(A1717,'Hospitalisation Details'!$A$1:$T$2344,12,0)</f>
        <v>5344.81</v>
      </c>
      <c r="P1717" s="29" t="str">
        <f>VLOOKUP(A1717,'Hospitalisation Details'!$A$1:$T$2344,15,0)</f>
        <v>tier - 2</v>
      </c>
      <c r="Q1717" s="29" t="str">
        <f>VLOOKUP(A1717,'Hospitalisation Details'!$A$1:$T$2344,18,0)</f>
        <v>tier - 3</v>
      </c>
      <c r="R1717" s="29" t="str">
        <f>VLOOKUP(A1717,'Hospitalisation Details'!$A$1:$T$2344,20,0)</f>
        <v>R1013</v>
      </c>
    </row>
    <row r="1718" spans="1:18">
      <c r="A1718" t="s">
        <v>651</v>
      </c>
      <c r="B1718" s="22" t="str">
        <f>VLOOKUP(A1718,'Customer Names'!A1718:$E$2335,4,0)</f>
        <v>Andrew</v>
      </c>
      <c r="C1718" s="25">
        <f>VLOOKUP(A1718,'Hospitalisation Details'!$A$1:$T$2344,9,0)</f>
        <v>33478</v>
      </c>
      <c r="D1718" s="26">
        <f>VLOOKUP(A1718,'Hospitalisation Details'!$A$1:$T$2344,10,0)</f>
        <v>31</v>
      </c>
      <c r="E1718" s="26">
        <f>VLOOKUP(A1718,'Hospitalisation Details'!$A$1:$T$2344,11,0)</f>
        <v>2</v>
      </c>
      <c r="F1718" s="28">
        <f>VLOOKUP(A1718,'Medical Examinations'!$A$1:$L$2336,2,0)</f>
        <v>32.774999999999999</v>
      </c>
      <c r="G1718" s="28">
        <f>VLOOKUP(A1718,'Medical Examinations'!$A$1:$L$2336,4,0)</f>
        <v>4.75</v>
      </c>
      <c r="H1718" s="30" t="str">
        <f>VLOOKUP(A1718,'Medical Examinations'!$A$1:$L$2336,3,0)</f>
        <v>Obesity</v>
      </c>
      <c r="I1718" s="30" t="str">
        <f>VLOOKUP(A1718,'Medical Examinations'!$A$1:$L$2336,5,0)</f>
        <v>Normal</v>
      </c>
      <c r="J1718" s="27" t="str">
        <f>VLOOKUP(A1718,'Medical Examinations'!$A$1:$L$2336,6,0)</f>
        <v>No</v>
      </c>
      <c r="K1718" s="27" t="str">
        <f>VLOOKUP(A1718,'Medical Examinations'!$A$1:$L$2336,7,0)</f>
        <v>No</v>
      </c>
      <c r="L1718" s="27">
        <f>VLOOKUP(A1718,'Medical Examinations'!$A$1:$L$2336,10,0)</f>
        <v>0</v>
      </c>
      <c r="M1718" s="27" t="str">
        <f>VLOOKUP(A1718,'Medical Examinations'!$A$1:$L$2336,12,0)</f>
        <v>No</v>
      </c>
      <c r="N1718" s="27" t="str">
        <f>VLOOKUP(A1718,'Medical Examinations'!$A$1:$L$2336,8,0)</f>
        <v>No</v>
      </c>
      <c r="O1718" s="29">
        <f>VLOOKUP(A1718,'Hospitalisation Details'!$A$1:$T$2344,12,0)</f>
        <v>5327.4</v>
      </c>
      <c r="P1718" s="29" t="str">
        <f>VLOOKUP(A1718,'Hospitalisation Details'!$A$1:$T$2344,15,0)</f>
        <v>tier - 2</v>
      </c>
      <c r="Q1718" s="29" t="str">
        <f>VLOOKUP(A1718,'Hospitalisation Details'!$A$1:$T$2344,18,0)</f>
        <v>tier - 1</v>
      </c>
      <c r="R1718" s="29" t="str">
        <f>VLOOKUP(A1718,'Hospitalisation Details'!$A$1:$T$2344,20,0)</f>
        <v>R1012</v>
      </c>
    </row>
    <row r="1719" spans="1:18">
      <c r="A1719" t="s">
        <v>650</v>
      </c>
      <c r="B1719" s="22" t="str">
        <f>VLOOKUP(A1719,'Customer Names'!A1719:$E$2335,4,0)</f>
        <v>Gryniewicz</v>
      </c>
      <c r="C1719" s="25">
        <f>VLOOKUP(A1719,'Hospitalisation Details'!$A$1:$T$2344,9,0)</f>
        <v>33773</v>
      </c>
      <c r="D1719" s="26">
        <f>VLOOKUP(A1719,'Hospitalisation Details'!$A$1:$T$2344,10,0)</f>
        <v>30</v>
      </c>
      <c r="E1719" s="26">
        <f>VLOOKUP(A1719,'Hospitalisation Details'!$A$1:$T$2344,11,0)</f>
        <v>3</v>
      </c>
      <c r="F1719" s="28">
        <f>VLOOKUP(A1719,'Medical Examinations'!$A$1:$L$2336,2,0)</f>
        <v>30.9</v>
      </c>
      <c r="G1719" s="28">
        <f>VLOOKUP(A1719,'Medical Examinations'!$A$1:$L$2336,4,0)</f>
        <v>6.05</v>
      </c>
      <c r="H1719" s="30" t="str">
        <f>VLOOKUP(A1719,'Medical Examinations'!$A$1:$L$2336,3,0)</f>
        <v>Obesity</v>
      </c>
      <c r="I1719" s="30" t="str">
        <f>VLOOKUP(A1719,'Medical Examinations'!$A$1:$L$2336,5,0)</f>
        <v>Pre-diabetes</v>
      </c>
      <c r="J1719" s="27" t="str">
        <f>VLOOKUP(A1719,'Medical Examinations'!$A$1:$L$2336,6,0)</f>
        <v>No</v>
      </c>
      <c r="K1719" s="27" t="str">
        <f>VLOOKUP(A1719,'Medical Examinations'!$A$1:$L$2336,7,0)</f>
        <v>No</v>
      </c>
      <c r="L1719" s="27">
        <f>VLOOKUP(A1719,'Medical Examinations'!$A$1:$L$2336,10,0)</f>
        <v>1</v>
      </c>
      <c r="M1719" s="27" t="str">
        <f>VLOOKUP(A1719,'Medical Examinations'!$A$1:$L$2336,12,0)</f>
        <v>No</v>
      </c>
      <c r="N1719" s="27" t="str">
        <f>VLOOKUP(A1719,'Medical Examinations'!$A$1:$L$2336,8,0)</f>
        <v>No</v>
      </c>
      <c r="O1719" s="29">
        <f>VLOOKUP(A1719,'Hospitalisation Details'!$A$1:$T$2344,12,0)</f>
        <v>5325.65</v>
      </c>
      <c r="P1719" s="29" t="str">
        <f>VLOOKUP(A1719,'Hospitalisation Details'!$A$1:$T$2344,15,0)</f>
        <v>tier - 2</v>
      </c>
      <c r="Q1719" s="29" t="str">
        <f>VLOOKUP(A1719,'Hospitalisation Details'!$A$1:$T$2344,18,0)</f>
        <v>tier - 1</v>
      </c>
      <c r="R1719" s="29" t="str">
        <f>VLOOKUP(A1719,'Hospitalisation Details'!$A$1:$T$2344,20,0)</f>
        <v>R1011</v>
      </c>
    </row>
    <row r="1720" spans="1:18">
      <c r="A1720" t="s">
        <v>649</v>
      </c>
      <c r="B1720" s="22" t="str">
        <f>VLOOKUP(A1720,'Customer Names'!A1720:$E$2335,4,0)</f>
        <v>Panora</v>
      </c>
      <c r="C1720" s="25">
        <f>VLOOKUP(A1720,'Hospitalisation Details'!$A$1:$T$2344,9,0)</f>
        <v>27274</v>
      </c>
      <c r="D1720" s="26">
        <f>VLOOKUP(A1720,'Hospitalisation Details'!$A$1:$T$2344,10,0)</f>
        <v>48</v>
      </c>
      <c r="E1720" s="26">
        <f>VLOOKUP(A1720,'Hospitalisation Details'!$A$1:$T$2344,11,0)</f>
        <v>0</v>
      </c>
      <c r="F1720" s="28">
        <f>VLOOKUP(A1720,'Medical Examinations'!$A$1:$L$2336,2,0)</f>
        <v>15.58</v>
      </c>
      <c r="G1720" s="28">
        <f>VLOOKUP(A1720,'Medical Examinations'!$A$1:$L$2336,4,0)</f>
        <v>11.56</v>
      </c>
      <c r="H1720" s="30" t="str">
        <f>VLOOKUP(A1720,'Medical Examinations'!$A$1:$L$2336,3,0)</f>
        <v>Underweight</v>
      </c>
      <c r="I1720" s="30" t="str">
        <f>VLOOKUP(A1720,'Medical Examinations'!$A$1:$L$2336,5,0)</f>
        <v>Diabetes</v>
      </c>
      <c r="J1720" s="27" t="str">
        <f>VLOOKUP(A1720,'Medical Examinations'!$A$1:$L$2336,6,0)</f>
        <v>No</v>
      </c>
      <c r="K1720" s="27" t="str">
        <f>VLOOKUP(A1720,'Medical Examinations'!$A$1:$L$2336,7,0)</f>
        <v>No</v>
      </c>
      <c r="L1720" s="27">
        <f>VLOOKUP(A1720,'Medical Examinations'!$A$1:$L$2336,10,0)</f>
        <v>0</v>
      </c>
      <c r="M1720" s="27" t="str">
        <f>VLOOKUP(A1720,'Medical Examinations'!$A$1:$L$2336,12,0)</f>
        <v>No</v>
      </c>
      <c r="N1720" s="27" t="str">
        <f>VLOOKUP(A1720,'Medical Examinations'!$A$1:$L$2336,8,0)</f>
        <v>No</v>
      </c>
      <c r="O1720" s="29">
        <f>VLOOKUP(A1720,'Hospitalisation Details'!$A$1:$T$2344,12,0)</f>
        <v>5322.24</v>
      </c>
      <c r="P1720" s="29" t="str">
        <f>VLOOKUP(A1720,'Hospitalisation Details'!$A$1:$T$2344,15,0)</f>
        <v>tier - 2</v>
      </c>
      <c r="Q1720" s="29" t="str">
        <f>VLOOKUP(A1720,'Hospitalisation Details'!$A$1:$T$2344,18,0)</f>
        <v>tier - 1</v>
      </c>
      <c r="R1720" s="29" t="str">
        <f>VLOOKUP(A1720,'Hospitalisation Details'!$A$1:$T$2344,20,0)</f>
        <v>R1012</v>
      </c>
    </row>
    <row r="1721" spans="1:18">
      <c r="A1721" t="s">
        <v>648</v>
      </c>
      <c r="B1721" s="22" t="str">
        <f>VLOOKUP(A1721,'Customer Names'!A1721:$E$2335,4,0)</f>
        <v>Woodward</v>
      </c>
      <c r="C1721" s="25">
        <f>VLOOKUP(A1721,'Hospitalisation Details'!$A$1:$T$2344,9,0)</f>
        <v>34651</v>
      </c>
      <c r="D1721" s="26">
        <f>VLOOKUP(A1721,'Hospitalisation Details'!$A$1:$T$2344,10,0)</f>
        <v>28</v>
      </c>
      <c r="E1721" s="26">
        <f>VLOOKUP(A1721,'Hospitalisation Details'!$A$1:$T$2344,11,0)</f>
        <v>3</v>
      </c>
      <c r="F1721" s="28">
        <f>VLOOKUP(A1721,'Medical Examinations'!$A$1:$L$2336,2,0)</f>
        <v>26.315000000000001</v>
      </c>
      <c r="G1721" s="28">
        <f>VLOOKUP(A1721,'Medical Examinations'!$A$1:$L$2336,4,0)</f>
        <v>5.76</v>
      </c>
      <c r="H1721" s="30" t="str">
        <f>VLOOKUP(A1721,'Medical Examinations'!$A$1:$L$2336,3,0)</f>
        <v>Overweight</v>
      </c>
      <c r="I1721" s="30" t="str">
        <f>VLOOKUP(A1721,'Medical Examinations'!$A$1:$L$2336,5,0)</f>
        <v>Pre-diabetes</v>
      </c>
      <c r="J1721" s="27" t="str">
        <f>VLOOKUP(A1721,'Medical Examinations'!$A$1:$L$2336,6,0)</f>
        <v>No</v>
      </c>
      <c r="K1721" s="27" t="str">
        <f>VLOOKUP(A1721,'Medical Examinations'!$A$1:$L$2336,7,0)</f>
        <v>No</v>
      </c>
      <c r="L1721" s="27">
        <f>VLOOKUP(A1721,'Medical Examinations'!$A$1:$L$2336,10,0)</f>
        <v>0</v>
      </c>
      <c r="M1721" s="27" t="str">
        <f>VLOOKUP(A1721,'Medical Examinations'!$A$1:$L$2336,12,0)</f>
        <v>No</v>
      </c>
      <c r="N1721" s="27" t="str">
        <f>VLOOKUP(A1721,'Medical Examinations'!$A$1:$L$2336,8,0)</f>
        <v>No</v>
      </c>
      <c r="O1721" s="29">
        <f>VLOOKUP(A1721,'Hospitalisation Details'!$A$1:$T$2344,12,0)</f>
        <v>5312.17</v>
      </c>
      <c r="P1721" s="29" t="str">
        <f>VLOOKUP(A1721,'Hospitalisation Details'!$A$1:$T$2344,15,0)</f>
        <v>tier - 2</v>
      </c>
      <c r="Q1721" s="29" t="str">
        <f>VLOOKUP(A1721,'Hospitalisation Details'!$A$1:$T$2344,18,0)</f>
        <v>tier - 2</v>
      </c>
      <c r="R1721" s="29" t="str">
        <f>VLOOKUP(A1721,'Hospitalisation Details'!$A$1:$T$2344,20,0)</f>
        <v>R1012</v>
      </c>
    </row>
    <row r="1722" spans="1:18">
      <c r="A1722" t="s">
        <v>647</v>
      </c>
      <c r="B1722" s="22" t="str">
        <f>VLOOKUP(A1722,'Customer Names'!A1722:$E$2335,4,0)</f>
        <v>Lambe</v>
      </c>
      <c r="C1722" s="25">
        <f>VLOOKUP(A1722,'Hospitalisation Details'!$A$1:$T$2344,9,0)</f>
        <v>36778</v>
      </c>
      <c r="D1722" s="26">
        <f>VLOOKUP(A1722,'Hospitalisation Details'!$A$1:$T$2344,10,0)</f>
        <v>22</v>
      </c>
      <c r="E1722" s="26">
        <f>VLOOKUP(A1722,'Hospitalisation Details'!$A$1:$T$2344,11,0)</f>
        <v>0</v>
      </c>
      <c r="F1722" s="28">
        <f>VLOOKUP(A1722,'Medical Examinations'!$A$1:$L$2336,2,0)</f>
        <v>35.61</v>
      </c>
      <c r="G1722" s="28">
        <f>VLOOKUP(A1722,'Medical Examinations'!$A$1:$L$2336,4,0)</f>
        <v>5.65</v>
      </c>
      <c r="H1722" s="30" t="str">
        <f>VLOOKUP(A1722,'Medical Examinations'!$A$1:$L$2336,3,0)</f>
        <v>Obesity</v>
      </c>
      <c r="I1722" s="30" t="str">
        <f>VLOOKUP(A1722,'Medical Examinations'!$A$1:$L$2336,5,0)</f>
        <v>Normal</v>
      </c>
      <c r="J1722" s="27" t="str">
        <f>VLOOKUP(A1722,'Medical Examinations'!$A$1:$L$2336,6,0)</f>
        <v>No</v>
      </c>
      <c r="K1722" s="27" t="str">
        <f>VLOOKUP(A1722,'Medical Examinations'!$A$1:$L$2336,7,0)</f>
        <v>yes</v>
      </c>
      <c r="L1722" s="27">
        <f>VLOOKUP(A1722,'Medical Examinations'!$A$1:$L$2336,10,0)</f>
        <v>1</v>
      </c>
      <c r="M1722" s="27" t="str">
        <f>VLOOKUP(A1722,'Medical Examinations'!$A$1:$L$2336,12,0)</f>
        <v>No</v>
      </c>
      <c r="N1722" s="27" t="str">
        <f>VLOOKUP(A1722,'Medical Examinations'!$A$1:$L$2336,8,0)</f>
        <v>No</v>
      </c>
      <c r="O1722" s="29">
        <f>VLOOKUP(A1722,'Hospitalisation Details'!$A$1:$T$2344,12,0)</f>
        <v>5306.7</v>
      </c>
      <c r="P1722" s="29" t="str">
        <f>VLOOKUP(A1722,'Hospitalisation Details'!$A$1:$T$2344,15,0)</f>
        <v>tier - 2</v>
      </c>
      <c r="Q1722" s="29" t="str">
        <f>VLOOKUP(A1722,'Hospitalisation Details'!$A$1:$T$2344,18,0)</f>
        <v>tier - 3</v>
      </c>
      <c r="R1722" s="29" t="str">
        <f>VLOOKUP(A1722,'Hospitalisation Details'!$A$1:$T$2344,20,0)</f>
        <v>R1012</v>
      </c>
    </row>
    <row r="1723" spans="1:18">
      <c r="A1723" t="s">
        <v>646</v>
      </c>
      <c r="B1723" s="22" t="str">
        <f>VLOOKUP(A1723,'Customer Names'!A1723:$E$2335,4,0)</f>
        <v>Casto</v>
      </c>
      <c r="C1723" s="25">
        <f>VLOOKUP(A1723,'Hospitalisation Details'!$A$1:$T$2344,9,0)</f>
        <v>38221</v>
      </c>
      <c r="D1723" s="26">
        <f>VLOOKUP(A1723,'Hospitalisation Details'!$A$1:$T$2344,10,0)</f>
        <v>18</v>
      </c>
      <c r="E1723" s="26">
        <f>VLOOKUP(A1723,'Hospitalisation Details'!$A$1:$T$2344,11,0)</f>
        <v>0</v>
      </c>
      <c r="F1723" s="28">
        <f>VLOOKUP(A1723,'Medical Examinations'!$A$1:$L$2336,2,0)</f>
        <v>37.56</v>
      </c>
      <c r="G1723" s="28">
        <f>VLOOKUP(A1723,'Medical Examinations'!$A$1:$L$2336,4,0)</f>
        <v>5.88</v>
      </c>
      <c r="H1723" s="30" t="str">
        <f>VLOOKUP(A1723,'Medical Examinations'!$A$1:$L$2336,3,0)</f>
        <v>Obesity</v>
      </c>
      <c r="I1723" s="30" t="str">
        <f>VLOOKUP(A1723,'Medical Examinations'!$A$1:$L$2336,5,0)</f>
        <v>Pre-diabetes</v>
      </c>
      <c r="J1723" s="27" t="str">
        <f>VLOOKUP(A1723,'Medical Examinations'!$A$1:$L$2336,6,0)</f>
        <v>No</v>
      </c>
      <c r="K1723" s="27" t="str">
        <f>VLOOKUP(A1723,'Medical Examinations'!$A$1:$L$2336,7,0)</f>
        <v>yes</v>
      </c>
      <c r="L1723" s="27">
        <f>VLOOKUP(A1723,'Medical Examinations'!$A$1:$L$2336,10,0)</f>
        <v>1</v>
      </c>
      <c r="M1723" s="27" t="str">
        <f>VLOOKUP(A1723,'Medical Examinations'!$A$1:$L$2336,12,0)</f>
        <v>No</v>
      </c>
      <c r="N1723" s="27" t="str">
        <f>VLOOKUP(A1723,'Medical Examinations'!$A$1:$L$2336,8,0)</f>
        <v>No</v>
      </c>
      <c r="O1723" s="29">
        <f>VLOOKUP(A1723,'Hospitalisation Details'!$A$1:$T$2344,12,0)</f>
        <v>5293.67</v>
      </c>
      <c r="P1723" s="29" t="str">
        <f>VLOOKUP(A1723,'Hospitalisation Details'!$A$1:$T$2344,15,0)</f>
        <v>tier - 2</v>
      </c>
      <c r="Q1723" s="29" t="str">
        <f>VLOOKUP(A1723,'Hospitalisation Details'!$A$1:$T$2344,18,0)</f>
        <v>tier - 2</v>
      </c>
      <c r="R1723" s="29" t="str">
        <f>VLOOKUP(A1723,'Hospitalisation Details'!$A$1:$T$2344,20,0)</f>
        <v>R1022</v>
      </c>
    </row>
    <row r="1724" spans="1:18">
      <c r="A1724" t="s">
        <v>645</v>
      </c>
      <c r="B1724" s="22" t="str">
        <f>VLOOKUP(A1724,'Customer Names'!A1724:$E$2335,4,0)</f>
        <v>Martelli</v>
      </c>
      <c r="C1724" s="25">
        <f>VLOOKUP(A1724,'Hospitalisation Details'!$A$1:$T$2344,9,0)</f>
        <v>27345</v>
      </c>
      <c r="D1724" s="26">
        <f>VLOOKUP(A1724,'Hospitalisation Details'!$A$1:$T$2344,10,0)</f>
        <v>48</v>
      </c>
      <c r="E1724" s="26">
        <f>VLOOKUP(A1724,'Hospitalisation Details'!$A$1:$T$2344,11,0)</f>
        <v>0</v>
      </c>
      <c r="F1724" s="28">
        <f>VLOOKUP(A1724,'Medical Examinations'!$A$1:$L$2336,2,0)</f>
        <v>15.49</v>
      </c>
      <c r="G1724" s="28">
        <f>VLOOKUP(A1724,'Medical Examinations'!$A$1:$L$2336,4,0)</f>
        <v>9.6</v>
      </c>
      <c r="H1724" s="30" t="str">
        <f>VLOOKUP(A1724,'Medical Examinations'!$A$1:$L$2336,3,0)</f>
        <v>Underweight</v>
      </c>
      <c r="I1724" s="30" t="str">
        <f>VLOOKUP(A1724,'Medical Examinations'!$A$1:$L$2336,5,0)</f>
        <v>Diabetes</v>
      </c>
      <c r="J1724" s="27" t="str">
        <f>VLOOKUP(A1724,'Medical Examinations'!$A$1:$L$2336,6,0)</f>
        <v>No</v>
      </c>
      <c r="K1724" s="27" t="str">
        <f>VLOOKUP(A1724,'Medical Examinations'!$A$1:$L$2336,7,0)</f>
        <v>No</v>
      </c>
      <c r="L1724" s="27">
        <f>VLOOKUP(A1724,'Medical Examinations'!$A$1:$L$2336,10,0)</f>
        <v>0</v>
      </c>
      <c r="M1724" s="27" t="str">
        <f>VLOOKUP(A1724,'Medical Examinations'!$A$1:$L$2336,12,0)</f>
        <v>No</v>
      </c>
      <c r="N1724" s="27" t="str">
        <f>VLOOKUP(A1724,'Medical Examinations'!$A$1:$L$2336,8,0)</f>
        <v>No</v>
      </c>
      <c r="O1724" s="29">
        <f>VLOOKUP(A1724,'Hospitalisation Details'!$A$1:$T$2344,12,0)</f>
        <v>5291.71</v>
      </c>
      <c r="P1724" s="29" t="str">
        <f>VLOOKUP(A1724,'Hospitalisation Details'!$A$1:$T$2344,15,0)</f>
        <v>tier - 2</v>
      </c>
      <c r="Q1724" s="29" t="str">
        <f>VLOOKUP(A1724,'Hospitalisation Details'!$A$1:$T$2344,18,0)</f>
        <v>tier - 2</v>
      </c>
      <c r="R1724" s="29" t="str">
        <f>VLOOKUP(A1724,'Hospitalisation Details'!$A$1:$T$2344,20,0)</f>
        <v>R1012</v>
      </c>
    </row>
    <row r="1725" spans="1:18">
      <c r="A1725" t="s">
        <v>644</v>
      </c>
      <c r="B1725" s="22" t="str">
        <f>VLOOKUP(A1725,'Customer Names'!A1725:$E$2335,4,0)</f>
        <v>Naskret</v>
      </c>
      <c r="C1725" s="25">
        <f>VLOOKUP(A1725,'Hospitalisation Details'!$A$1:$T$2344,9,0)</f>
        <v>32021</v>
      </c>
      <c r="D1725" s="26">
        <f>VLOOKUP(A1725,'Hospitalisation Details'!$A$1:$T$2344,10,0)</f>
        <v>35</v>
      </c>
      <c r="E1725" s="26">
        <f>VLOOKUP(A1725,'Hospitalisation Details'!$A$1:$T$2344,11,0)</f>
        <v>3</v>
      </c>
      <c r="F1725" s="28">
        <f>VLOOKUP(A1725,'Medical Examinations'!$A$1:$L$2336,2,0)</f>
        <v>23.48</v>
      </c>
      <c r="G1725" s="28">
        <f>VLOOKUP(A1725,'Medical Examinations'!$A$1:$L$2336,4,0)</f>
        <v>6.24</v>
      </c>
      <c r="H1725" s="30" t="str">
        <f>VLOOKUP(A1725,'Medical Examinations'!$A$1:$L$2336,3,0)</f>
        <v>Normal weight</v>
      </c>
      <c r="I1725" s="30" t="str">
        <f>VLOOKUP(A1725,'Medical Examinations'!$A$1:$L$2336,5,0)</f>
        <v>Pre-diabetes</v>
      </c>
      <c r="J1725" s="27" t="str">
        <f>VLOOKUP(A1725,'Medical Examinations'!$A$1:$L$2336,6,0)</f>
        <v>No</v>
      </c>
      <c r="K1725" s="27" t="str">
        <f>VLOOKUP(A1725,'Medical Examinations'!$A$1:$L$2336,7,0)</f>
        <v>No</v>
      </c>
      <c r="L1725" s="27">
        <f>VLOOKUP(A1725,'Medical Examinations'!$A$1:$L$2336,10,0)</f>
        <v>1</v>
      </c>
      <c r="M1725" s="27" t="str">
        <f>VLOOKUP(A1725,'Medical Examinations'!$A$1:$L$2336,12,0)</f>
        <v>No</v>
      </c>
      <c r="N1725" s="27" t="str">
        <f>VLOOKUP(A1725,'Medical Examinations'!$A$1:$L$2336,8,0)</f>
        <v>No</v>
      </c>
      <c r="O1725" s="29">
        <f>VLOOKUP(A1725,'Hospitalisation Details'!$A$1:$T$2344,12,0)</f>
        <v>5275.86</v>
      </c>
      <c r="P1725" s="29" t="str">
        <f>VLOOKUP(A1725,'Hospitalisation Details'!$A$1:$T$2344,15,0)</f>
        <v>tier - 2</v>
      </c>
      <c r="Q1725" s="29" t="str">
        <f>VLOOKUP(A1725,'Hospitalisation Details'!$A$1:$T$2344,18,0)</f>
        <v>tier - 2</v>
      </c>
      <c r="R1725" s="29" t="str">
        <f>VLOOKUP(A1725,'Hospitalisation Details'!$A$1:$T$2344,20,0)</f>
        <v>R1013</v>
      </c>
    </row>
    <row r="1726" spans="1:18">
      <c r="A1726" t="s">
        <v>643</v>
      </c>
      <c r="B1726" s="22" t="str">
        <f>VLOOKUP(A1726,'Customer Names'!A1726:$E$2335,4,0)</f>
        <v>Morgan</v>
      </c>
      <c r="C1726" s="25">
        <f>VLOOKUP(A1726,'Hospitalisation Details'!$A$1:$T$2344,9,0)</f>
        <v>31705</v>
      </c>
      <c r="D1726" s="26">
        <f>VLOOKUP(A1726,'Hospitalisation Details'!$A$1:$T$2344,10,0)</f>
        <v>36</v>
      </c>
      <c r="E1726" s="26">
        <f>VLOOKUP(A1726,'Hospitalisation Details'!$A$1:$T$2344,11,0)</f>
        <v>0</v>
      </c>
      <c r="F1726" s="28">
        <f>VLOOKUP(A1726,'Medical Examinations'!$A$1:$L$2336,2,0)</f>
        <v>30.02</v>
      </c>
      <c r="G1726" s="28">
        <f>VLOOKUP(A1726,'Medical Examinations'!$A$1:$L$2336,4,0)</f>
        <v>7.63</v>
      </c>
      <c r="H1726" s="30" t="str">
        <f>VLOOKUP(A1726,'Medical Examinations'!$A$1:$L$2336,3,0)</f>
        <v>Obesity</v>
      </c>
      <c r="I1726" s="30" t="str">
        <f>VLOOKUP(A1726,'Medical Examinations'!$A$1:$L$2336,5,0)</f>
        <v>Diabetes</v>
      </c>
      <c r="J1726" s="27" t="str">
        <f>VLOOKUP(A1726,'Medical Examinations'!$A$1:$L$2336,6,0)</f>
        <v>yes</v>
      </c>
      <c r="K1726" s="27" t="str">
        <f>VLOOKUP(A1726,'Medical Examinations'!$A$1:$L$2336,7,0)</f>
        <v>No</v>
      </c>
      <c r="L1726" s="27">
        <f>VLOOKUP(A1726,'Medical Examinations'!$A$1:$L$2336,10,0)</f>
        <v>1</v>
      </c>
      <c r="M1726" s="27" t="str">
        <f>VLOOKUP(A1726,'Medical Examinations'!$A$1:$L$2336,12,0)</f>
        <v>No</v>
      </c>
      <c r="N1726" s="27" t="str">
        <f>VLOOKUP(A1726,'Medical Examinations'!$A$1:$L$2336,8,0)</f>
        <v>No</v>
      </c>
      <c r="O1726" s="29">
        <f>VLOOKUP(A1726,'Hospitalisation Details'!$A$1:$T$2344,12,0)</f>
        <v>5272.18</v>
      </c>
      <c r="P1726" s="29" t="str">
        <f>VLOOKUP(A1726,'Hospitalisation Details'!$A$1:$T$2344,15,0)</f>
        <v>tier - 2</v>
      </c>
      <c r="Q1726" s="29" t="str">
        <f>VLOOKUP(A1726,'Hospitalisation Details'!$A$1:$T$2344,18,0)</f>
        <v>tier - 3</v>
      </c>
      <c r="R1726" s="29" t="str">
        <f>VLOOKUP(A1726,'Hospitalisation Details'!$A$1:$T$2344,20,0)</f>
        <v>R1012</v>
      </c>
    </row>
    <row r="1727" spans="1:18">
      <c r="A1727" t="s">
        <v>642</v>
      </c>
      <c r="B1727" s="22" t="str">
        <f>VLOOKUP(A1727,'Customer Names'!A1727:$E$2335,4,0)</f>
        <v>Maloney</v>
      </c>
      <c r="C1727" s="25">
        <f>VLOOKUP(A1727,'Hospitalisation Details'!$A$1:$T$2344,9,0)</f>
        <v>31675</v>
      </c>
      <c r="D1727" s="26">
        <f>VLOOKUP(A1727,'Hospitalisation Details'!$A$1:$T$2344,10,0)</f>
        <v>36</v>
      </c>
      <c r="E1727" s="26">
        <f>VLOOKUP(A1727,'Hospitalisation Details'!$A$1:$T$2344,11,0)</f>
        <v>0</v>
      </c>
      <c r="F1727" s="28">
        <f>VLOOKUP(A1727,'Medical Examinations'!$A$1:$L$2336,2,0)</f>
        <v>26.885000000000002</v>
      </c>
      <c r="G1727" s="28">
        <f>VLOOKUP(A1727,'Medical Examinations'!$A$1:$L$2336,4,0)</f>
        <v>8.66</v>
      </c>
      <c r="H1727" s="30" t="str">
        <f>VLOOKUP(A1727,'Medical Examinations'!$A$1:$L$2336,3,0)</f>
        <v>Overweight</v>
      </c>
      <c r="I1727" s="30" t="str">
        <f>VLOOKUP(A1727,'Medical Examinations'!$A$1:$L$2336,5,0)</f>
        <v>Diabetes</v>
      </c>
      <c r="J1727" s="27" t="str">
        <f>VLOOKUP(A1727,'Medical Examinations'!$A$1:$L$2336,6,0)</f>
        <v>yes</v>
      </c>
      <c r="K1727" s="27" t="str">
        <f>VLOOKUP(A1727,'Medical Examinations'!$A$1:$L$2336,7,0)</f>
        <v>No</v>
      </c>
      <c r="L1727" s="27">
        <f>VLOOKUP(A1727,'Medical Examinations'!$A$1:$L$2336,10,0)</f>
        <v>1</v>
      </c>
      <c r="M1727" s="27" t="str">
        <f>VLOOKUP(A1727,'Medical Examinations'!$A$1:$L$2336,12,0)</f>
        <v>No</v>
      </c>
      <c r="N1727" s="27" t="str">
        <f>VLOOKUP(A1727,'Medical Examinations'!$A$1:$L$2336,8,0)</f>
        <v>No</v>
      </c>
      <c r="O1727" s="29">
        <f>VLOOKUP(A1727,'Hospitalisation Details'!$A$1:$T$2344,12,0)</f>
        <v>5267.82</v>
      </c>
      <c r="P1727" s="29" t="str">
        <f>VLOOKUP(A1727,'Hospitalisation Details'!$A$1:$T$2344,15,0)</f>
        <v>tier - 2</v>
      </c>
      <c r="Q1727" s="29" t="str">
        <f>VLOOKUP(A1727,'Hospitalisation Details'!$A$1:$T$2344,18,0)</f>
        <v>tier - 2</v>
      </c>
      <c r="R1727" s="29" t="str">
        <f>VLOOKUP(A1727,'Hospitalisation Details'!$A$1:$T$2344,20,0)</f>
        <v>R1012</v>
      </c>
    </row>
    <row r="1728" spans="1:18">
      <c r="A1728" t="s">
        <v>641</v>
      </c>
      <c r="B1728" s="22" t="str">
        <f>VLOOKUP(A1728,'Customer Names'!A1728:$E$2335,4,0)</f>
        <v>Amherst</v>
      </c>
      <c r="C1728" s="25">
        <f>VLOOKUP(A1728,'Hospitalisation Details'!$A$1:$T$2344,9,0)</f>
        <v>31710</v>
      </c>
      <c r="D1728" s="26">
        <f>VLOOKUP(A1728,'Hospitalisation Details'!$A$1:$T$2344,10,0)</f>
        <v>36</v>
      </c>
      <c r="E1728" s="26">
        <f>VLOOKUP(A1728,'Hospitalisation Details'!$A$1:$T$2344,11,0)</f>
        <v>0</v>
      </c>
      <c r="F1728" s="28">
        <f>VLOOKUP(A1728,'Medical Examinations'!$A$1:$L$2336,2,0)</f>
        <v>25.84</v>
      </c>
      <c r="G1728" s="28">
        <f>VLOOKUP(A1728,'Medical Examinations'!$A$1:$L$2336,4,0)</f>
        <v>8.5500000000000007</v>
      </c>
      <c r="H1728" s="30" t="str">
        <f>VLOOKUP(A1728,'Medical Examinations'!$A$1:$L$2336,3,0)</f>
        <v>Overweight</v>
      </c>
      <c r="I1728" s="30" t="str">
        <f>VLOOKUP(A1728,'Medical Examinations'!$A$1:$L$2336,5,0)</f>
        <v>Diabetes</v>
      </c>
      <c r="J1728" s="27" t="str">
        <f>VLOOKUP(A1728,'Medical Examinations'!$A$1:$L$2336,6,0)</f>
        <v>yes</v>
      </c>
      <c r="K1728" s="27" t="str">
        <f>VLOOKUP(A1728,'Medical Examinations'!$A$1:$L$2336,7,0)</f>
        <v>No</v>
      </c>
      <c r="L1728" s="27">
        <f>VLOOKUP(A1728,'Medical Examinations'!$A$1:$L$2336,10,0)</f>
        <v>1</v>
      </c>
      <c r="M1728" s="27" t="str">
        <f>VLOOKUP(A1728,'Medical Examinations'!$A$1:$L$2336,12,0)</f>
        <v>No</v>
      </c>
      <c r="N1728" s="27" t="str">
        <f>VLOOKUP(A1728,'Medical Examinations'!$A$1:$L$2336,8,0)</f>
        <v>No</v>
      </c>
      <c r="O1728" s="29">
        <f>VLOOKUP(A1728,'Hospitalisation Details'!$A$1:$T$2344,12,0)</f>
        <v>5266.37</v>
      </c>
      <c r="P1728" s="29" t="str">
        <f>VLOOKUP(A1728,'Hospitalisation Details'!$A$1:$T$2344,15,0)</f>
        <v>tier - 2</v>
      </c>
      <c r="Q1728" s="29" t="str">
        <f>VLOOKUP(A1728,'Hospitalisation Details'!$A$1:$T$2344,18,0)</f>
        <v>tier - 2</v>
      </c>
      <c r="R1728" s="29" t="str">
        <f>VLOOKUP(A1728,'Hospitalisation Details'!$A$1:$T$2344,20,0)</f>
        <v>R1012</v>
      </c>
    </row>
    <row r="1729" spans="1:18">
      <c r="A1729" t="s">
        <v>640</v>
      </c>
      <c r="B1729" s="22" t="str">
        <f>VLOOKUP(A1729,'Customer Names'!A1729:$E$2335,4,0)</f>
        <v>Davenport</v>
      </c>
      <c r="C1729" s="25">
        <f>VLOOKUP(A1729,'Hospitalisation Details'!$A$1:$T$2344,9,0)</f>
        <v>32708</v>
      </c>
      <c r="D1729" s="26">
        <f>VLOOKUP(A1729,'Hospitalisation Details'!$A$1:$T$2344,10,0)</f>
        <v>33</v>
      </c>
      <c r="E1729" s="26">
        <f>VLOOKUP(A1729,'Hospitalisation Details'!$A$1:$T$2344,11,0)</f>
        <v>2</v>
      </c>
      <c r="F1729" s="28">
        <f>VLOOKUP(A1729,'Medical Examinations'!$A$1:$L$2336,2,0)</f>
        <v>27.454999999999998</v>
      </c>
      <c r="G1729" s="28">
        <f>VLOOKUP(A1729,'Medical Examinations'!$A$1:$L$2336,4,0)</f>
        <v>4.54</v>
      </c>
      <c r="H1729" s="30" t="str">
        <f>VLOOKUP(A1729,'Medical Examinations'!$A$1:$L$2336,3,0)</f>
        <v>Overweight</v>
      </c>
      <c r="I1729" s="30" t="str">
        <f>VLOOKUP(A1729,'Medical Examinations'!$A$1:$L$2336,5,0)</f>
        <v>Normal</v>
      </c>
      <c r="J1729" s="27" t="str">
        <f>VLOOKUP(A1729,'Medical Examinations'!$A$1:$L$2336,6,0)</f>
        <v>No</v>
      </c>
      <c r="K1729" s="27" t="str">
        <f>VLOOKUP(A1729,'Medical Examinations'!$A$1:$L$2336,7,0)</f>
        <v>No</v>
      </c>
      <c r="L1729" s="27">
        <f>VLOOKUP(A1729,'Medical Examinations'!$A$1:$L$2336,10,0)</f>
        <v>0</v>
      </c>
      <c r="M1729" s="27" t="str">
        <f>VLOOKUP(A1729,'Medical Examinations'!$A$1:$L$2336,12,0)</f>
        <v>No</v>
      </c>
      <c r="N1729" s="27" t="str">
        <f>VLOOKUP(A1729,'Medical Examinations'!$A$1:$L$2336,8,0)</f>
        <v>No</v>
      </c>
      <c r="O1729" s="29">
        <f>VLOOKUP(A1729,'Hospitalisation Details'!$A$1:$T$2344,12,0)</f>
        <v>5261.47</v>
      </c>
      <c r="P1729" s="29" t="str">
        <f>VLOOKUP(A1729,'Hospitalisation Details'!$A$1:$T$2344,15,0)</f>
        <v>tier - 2</v>
      </c>
      <c r="Q1729" s="29" t="str">
        <f>VLOOKUP(A1729,'Hospitalisation Details'!$A$1:$T$2344,18,0)</f>
        <v>tier - 2</v>
      </c>
      <c r="R1729" s="29" t="str">
        <f>VLOOKUP(A1729,'Hospitalisation Details'!$A$1:$T$2344,20,0)</f>
        <v>R1012</v>
      </c>
    </row>
    <row r="1730" spans="1:18">
      <c r="A1730" t="s">
        <v>639</v>
      </c>
      <c r="B1730" s="22" t="str">
        <f>VLOOKUP(A1730,'Customer Names'!A1730:$E$2335,4,0)</f>
        <v>Johansen</v>
      </c>
      <c r="C1730" s="25">
        <f>VLOOKUP(A1730,'Hospitalisation Details'!$A$1:$T$2344,9,0)</f>
        <v>32837</v>
      </c>
      <c r="D1730" s="26">
        <f>VLOOKUP(A1730,'Hospitalisation Details'!$A$1:$T$2344,10,0)</f>
        <v>33</v>
      </c>
      <c r="E1730" s="26">
        <f>VLOOKUP(A1730,'Hospitalisation Details'!$A$1:$T$2344,11,0)</f>
        <v>2</v>
      </c>
      <c r="F1730" s="28">
        <f>VLOOKUP(A1730,'Medical Examinations'!$A$1:$L$2336,2,0)</f>
        <v>24.605</v>
      </c>
      <c r="G1730" s="28">
        <f>VLOOKUP(A1730,'Medical Examinations'!$A$1:$L$2336,4,0)</f>
        <v>5.7</v>
      </c>
      <c r="H1730" s="30" t="str">
        <f>VLOOKUP(A1730,'Medical Examinations'!$A$1:$L$2336,3,0)</f>
        <v>Normal weight</v>
      </c>
      <c r="I1730" s="30" t="str">
        <f>VLOOKUP(A1730,'Medical Examinations'!$A$1:$L$2336,5,0)</f>
        <v>Pre-diabetes</v>
      </c>
      <c r="J1730" s="27" t="str">
        <f>VLOOKUP(A1730,'Medical Examinations'!$A$1:$L$2336,6,0)</f>
        <v>No</v>
      </c>
      <c r="K1730" s="27" t="str">
        <f>VLOOKUP(A1730,'Medical Examinations'!$A$1:$L$2336,7,0)</f>
        <v>No</v>
      </c>
      <c r="L1730" s="27">
        <f>VLOOKUP(A1730,'Medical Examinations'!$A$1:$L$2336,10,0)</f>
        <v>0</v>
      </c>
      <c r="M1730" s="27" t="str">
        <f>VLOOKUP(A1730,'Medical Examinations'!$A$1:$L$2336,12,0)</f>
        <v>No</v>
      </c>
      <c r="N1730" s="27" t="str">
        <f>VLOOKUP(A1730,'Medical Examinations'!$A$1:$L$2336,8,0)</f>
        <v>No</v>
      </c>
      <c r="O1730" s="29">
        <f>VLOOKUP(A1730,'Hospitalisation Details'!$A$1:$T$2344,12,0)</f>
        <v>5257.51</v>
      </c>
      <c r="P1730" s="29" t="str">
        <f>VLOOKUP(A1730,'Hospitalisation Details'!$A$1:$T$2344,15,0)</f>
        <v>tier - 2</v>
      </c>
      <c r="Q1730" s="29" t="str">
        <f>VLOOKUP(A1730,'Hospitalisation Details'!$A$1:$T$2344,18,0)</f>
        <v>tier - 2</v>
      </c>
      <c r="R1730" s="29" t="str">
        <f>VLOOKUP(A1730,'Hospitalisation Details'!$A$1:$T$2344,20,0)</f>
        <v>R1012</v>
      </c>
    </row>
    <row r="1731" spans="1:18">
      <c r="A1731" t="s">
        <v>638</v>
      </c>
      <c r="B1731" s="22" t="str">
        <f>VLOOKUP(A1731,'Customer Names'!A1731:$E$2335,4,0)</f>
        <v>Bond</v>
      </c>
      <c r="C1731" s="25">
        <f>VLOOKUP(A1731,'Hospitalisation Details'!$A$1:$T$2344,9,0)</f>
        <v>33060</v>
      </c>
      <c r="D1731" s="26">
        <f>VLOOKUP(A1731,'Hospitalisation Details'!$A$1:$T$2344,10,0)</f>
        <v>32</v>
      </c>
      <c r="E1731" s="26">
        <f>VLOOKUP(A1731,'Hospitalisation Details'!$A$1:$T$2344,11,0)</f>
        <v>3</v>
      </c>
      <c r="F1731" s="28">
        <f>VLOOKUP(A1731,'Medical Examinations'!$A$1:$L$2336,2,0)</f>
        <v>30.8</v>
      </c>
      <c r="G1731" s="28">
        <f>VLOOKUP(A1731,'Medical Examinations'!$A$1:$L$2336,4,0)</f>
        <v>5.07</v>
      </c>
      <c r="H1731" s="30" t="str">
        <f>VLOOKUP(A1731,'Medical Examinations'!$A$1:$L$2336,3,0)</f>
        <v>Obesity</v>
      </c>
      <c r="I1731" s="30" t="str">
        <f>VLOOKUP(A1731,'Medical Examinations'!$A$1:$L$2336,5,0)</f>
        <v>Normal</v>
      </c>
      <c r="J1731" s="27" t="str">
        <f>VLOOKUP(A1731,'Medical Examinations'!$A$1:$L$2336,6,0)</f>
        <v>No</v>
      </c>
      <c r="K1731" s="27" t="str">
        <f>VLOOKUP(A1731,'Medical Examinations'!$A$1:$L$2336,7,0)</f>
        <v>No</v>
      </c>
      <c r="L1731" s="27">
        <f>VLOOKUP(A1731,'Medical Examinations'!$A$1:$L$2336,10,0)</f>
        <v>0</v>
      </c>
      <c r="M1731" s="27" t="str">
        <f>VLOOKUP(A1731,'Medical Examinations'!$A$1:$L$2336,12,0)</f>
        <v>No</v>
      </c>
      <c r="N1731" s="27" t="str">
        <f>VLOOKUP(A1731,'Medical Examinations'!$A$1:$L$2336,8,0)</f>
        <v>No</v>
      </c>
      <c r="O1731" s="29">
        <f>VLOOKUP(A1731,'Hospitalisation Details'!$A$1:$T$2344,12,0)</f>
        <v>5253.52</v>
      </c>
      <c r="P1731" s="29" t="str">
        <f>VLOOKUP(A1731,'Hospitalisation Details'!$A$1:$T$2344,15,0)</f>
        <v>tier - 3</v>
      </c>
      <c r="Q1731" s="29" t="str">
        <f>VLOOKUP(A1731,'Hospitalisation Details'!$A$1:$T$2344,18,0)</f>
        <v>tier - 3</v>
      </c>
      <c r="R1731" s="29" t="str">
        <f>VLOOKUP(A1731,'Hospitalisation Details'!$A$1:$T$2344,20,0)</f>
        <v>R1011</v>
      </c>
    </row>
    <row r="1732" spans="1:18">
      <c r="A1732" t="s">
        <v>637</v>
      </c>
      <c r="B1732" s="22" t="str">
        <f>VLOOKUP(A1732,'Customer Names'!A1732:$E$2335,4,0)</f>
        <v>Reilly</v>
      </c>
      <c r="C1732" s="25">
        <f>VLOOKUP(A1732,'Hospitalisation Details'!$A$1:$T$2344,9,0)</f>
        <v>32029</v>
      </c>
      <c r="D1732" s="26">
        <f>VLOOKUP(A1732,'Hospitalisation Details'!$A$1:$T$2344,10,0)</f>
        <v>35</v>
      </c>
      <c r="E1732" s="26">
        <f>VLOOKUP(A1732,'Hospitalisation Details'!$A$1:$T$2344,11,0)</f>
        <v>1</v>
      </c>
      <c r="F1732" s="28">
        <f>VLOOKUP(A1732,'Medical Examinations'!$A$1:$L$2336,2,0)</f>
        <v>34.799999999999997</v>
      </c>
      <c r="G1732" s="28">
        <f>VLOOKUP(A1732,'Medical Examinations'!$A$1:$L$2336,4,0)</f>
        <v>4.38</v>
      </c>
      <c r="H1732" s="30" t="str">
        <f>VLOOKUP(A1732,'Medical Examinations'!$A$1:$L$2336,3,0)</f>
        <v>Obesity</v>
      </c>
      <c r="I1732" s="30" t="str">
        <f>VLOOKUP(A1732,'Medical Examinations'!$A$1:$L$2336,5,0)</f>
        <v>Normal</v>
      </c>
      <c r="J1732" s="27" t="str">
        <f>VLOOKUP(A1732,'Medical Examinations'!$A$1:$L$2336,6,0)</f>
        <v>No</v>
      </c>
      <c r="K1732" s="27" t="str">
        <f>VLOOKUP(A1732,'Medical Examinations'!$A$1:$L$2336,7,0)</f>
        <v>No</v>
      </c>
      <c r="L1732" s="27">
        <f>VLOOKUP(A1732,'Medical Examinations'!$A$1:$L$2336,10,0)</f>
        <v>1</v>
      </c>
      <c r="M1732" s="27" t="str">
        <f>VLOOKUP(A1732,'Medical Examinations'!$A$1:$L$2336,12,0)</f>
        <v>No</v>
      </c>
      <c r="N1732" s="27" t="str">
        <f>VLOOKUP(A1732,'Medical Examinations'!$A$1:$L$2336,8,0)</f>
        <v>No</v>
      </c>
      <c r="O1732" s="29">
        <f>VLOOKUP(A1732,'Hospitalisation Details'!$A$1:$T$2344,12,0)</f>
        <v>5246.05</v>
      </c>
      <c r="P1732" s="29" t="str">
        <f>VLOOKUP(A1732,'Hospitalisation Details'!$A$1:$T$2344,15,0)</f>
        <v>tier - 2</v>
      </c>
      <c r="Q1732" s="29" t="str">
        <f>VLOOKUP(A1732,'Hospitalisation Details'!$A$1:$T$2344,18,0)</f>
        <v>tier - 3</v>
      </c>
      <c r="R1732" s="29" t="str">
        <f>VLOOKUP(A1732,'Hospitalisation Details'!$A$1:$T$2344,20,0)</f>
        <v>R1011</v>
      </c>
    </row>
    <row r="1733" spans="1:18">
      <c r="A1733" t="s">
        <v>636</v>
      </c>
      <c r="B1733" s="22" t="str">
        <f>VLOOKUP(A1733,'Customer Names'!A1733:$E$2335,4,0)</f>
        <v>Chandler</v>
      </c>
      <c r="C1733" s="25">
        <f>VLOOKUP(A1733,'Hospitalisation Details'!$A$1:$T$2344,9,0)</f>
        <v>31963</v>
      </c>
      <c r="D1733" s="26">
        <f>VLOOKUP(A1733,'Hospitalisation Details'!$A$1:$T$2344,10,0)</f>
        <v>35</v>
      </c>
      <c r="E1733" s="26">
        <f>VLOOKUP(A1733,'Hospitalisation Details'!$A$1:$T$2344,11,0)</f>
        <v>1</v>
      </c>
      <c r="F1733" s="28">
        <f>VLOOKUP(A1733,'Medical Examinations'!$A$1:$L$2336,2,0)</f>
        <v>34.21</v>
      </c>
      <c r="G1733" s="28">
        <f>VLOOKUP(A1733,'Medical Examinations'!$A$1:$L$2336,4,0)</f>
        <v>4.54</v>
      </c>
      <c r="H1733" s="30" t="str">
        <f>VLOOKUP(A1733,'Medical Examinations'!$A$1:$L$2336,3,0)</f>
        <v>Obesity</v>
      </c>
      <c r="I1733" s="30" t="str">
        <f>VLOOKUP(A1733,'Medical Examinations'!$A$1:$L$2336,5,0)</f>
        <v>Normal</v>
      </c>
      <c r="J1733" s="27" t="str">
        <f>VLOOKUP(A1733,'Medical Examinations'!$A$1:$L$2336,6,0)</f>
        <v>No</v>
      </c>
      <c r="K1733" s="27" t="str">
        <f>VLOOKUP(A1733,'Medical Examinations'!$A$1:$L$2336,7,0)</f>
        <v>No</v>
      </c>
      <c r="L1733" s="27">
        <f>VLOOKUP(A1733,'Medical Examinations'!$A$1:$L$2336,10,0)</f>
        <v>1</v>
      </c>
      <c r="M1733" s="27" t="str">
        <f>VLOOKUP(A1733,'Medical Examinations'!$A$1:$L$2336,12,0)</f>
        <v>No</v>
      </c>
      <c r="N1733" s="27" t="str">
        <f>VLOOKUP(A1733,'Medical Examinations'!$A$1:$L$2336,8,0)</f>
        <v>No</v>
      </c>
      <c r="O1733" s="29">
        <f>VLOOKUP(A1733,'Hospitalisation Details'!$A$1:$T$2344,12,0)</f>
        <v>5245.23</v>
      </c>
      <c r="P1733" s="29" t="str">
        <f>VLOOKUP(A1733,'Hospitalisation Details'!$A$1:$T$2344,15,0)</f>
        <v>tier - 2</v>
      </c>
      <c r="Q1733" s="29" t="str">
        <f>VLOOKUP(A1733,'Hospitalisation Details'!$A$1:$T$2344,18,0)</f>
        <v>tier - 2</v>
      </c>
      <c r="R1733" s="29" t="str">
        <f>VLOOKUP(A1733,'Hospitalisation Details'!$A$1:$T$2344,20,0)</f>
        <v>R1013</v>
      </c>
    </row>
    <row r="1734" spans="1:18">
      <c r="A1734" t="s">
        <v>635</v>
      </c>
      <c r="B1734" s="22" t="str">
        <f>VLOOKUP(A1734,'Customer Names'!A1734:$E$2335,4,0)</f>
        <v>Kaufmann</v>
      </c>
      <c r="C1734" s="25">
        <f>VLOOKUP(A1734,'Hospitalisation Details'!$A$1:$T$2344,9,0)</f>
        <v>32137</v>
      </c>
      <c r="D1734" s="26">
        <f>VLOOKUP(A1734,'Hospitalisation Details'!$A$1:$T$2344,10,0)</f>
        <v>35</v>
      </c>
      <c r="E1734" s="26">
        <f>VLOOKUP(A1734,'Hospitalisation Details'!$A$1:$T$2344,11,0)</f>
        <v>1</v>
      </c>
      <c r="F1734" s="28">
        <f>VLOOKUP(A1734,'Medical Examinations'!$A$1:$L$2336,2,0)</f>
        <v>31</v>
      </c>
      <c r="G1734" s="28">
        <f>VLOOKUP(A1734,'Medical Examinations'!$A$1:$L$2336,4,0)</f>
        <v>5.38</v>
      </c>
      <c r="H1734" s="30" t="str">
        <f>VLOOKUP(A1734,'Medical Examinations'!$A$1:$L$2336,3,0)</f>
        <v>Obesity</v>
      </c>
      <c r="I1734" s="30" t="str">
        <f>VLOOKUP(A1734,'Medical Examinations'!$A$1:$L$2336,5,0)</f>
        <v>Normal</v>
      </c>
      <c r="J1734" s="27" t="str">
        <f>VLOOKUP(A1734,'Medical Examinations'!$A$1:$L$2336,6,0)</f>
        <v>No</v>
      </c>
      <c r="K1734" s="27" t="str">
        <f>VLOOKUP(A1734,'Medical Examinations'!$A$1:$L$2336,7,0)</f>
        <v>No</v>
      </c>
      <c r="L1734" s="27">
        <f>VLOOKUP(A1734,'Medical Examinations'!$A$1:$L$2336,10,0)</f>
        <v>1</v>
      </c>
      <c r="M1734" s="27" t="str">
        <f>VLOOKUP(A1734,'Medical Examinations'!$A$1:$L$2336,12,0)</f>
        <v>No</v>
      </c>
      <c r="N1734" s="27" t="str">
        <f>VLOOKUP(A1734,'Medical Examinations'!$A$1:$L$2336,8,0)</f>
        <v>No</v>
      </c>
      <c r="O1734" s="29">
        <f>VLOOKUP(A1734,'Hospitalisation Details'!$A$1:$T$2344,12,0)</f>
        <v>5240.7700000000004</v>
      </c>
      <c r="P1734" s="29" t="str">
        <f>VLOOKUP(A1734,'Hospitalisation Details'!$A$1:$T$2344,15,0)</f>
        <v>tier - 2</v>
      </c>
      <c r="Q1734" s="29" t="str">
        <f>VLOOKUP(A1734,'Hospitalisation Details'!$A$1:$T$2344,18,0)</f>
        <v>tier - 2</v>
      </c>
      <c r="R1734" s="29" t="str">
        <f>VLOOKUP(A1734,'Hospitalisation Details'!$A$1:$T$2344,20,0)</f>
        <v>R1011</v>
      </c>
    </row>
    <row r="1735" spans="1:18">
      <c r="A1735" t="s">
        <v>634</v>
      </c>
      <c r="B1735" s="22" t="str">
        <f>VLOOKUP(A1735,'Customer Names'!A1735:$E$2335,4,0)</f>
        <v>Barnes-Zurkinden</v>
      </c>
      <c r="C1735" s="25">
        <f>VLOOKUP(A1735,'Hospitalisation Details'!$A$1:$T$2344,9,0)</f>
        <v>31957</v>
      </c>
      <c r="D1735" s="26">
        <f>VLOOKUP(A1735,'Hospitalisation Details'!$A$1:$T$2344,10,0)</f>
        <v>35</v>
      </c>
      <c r="E1735" s="26">
        <f>VLOOKUP(A1735,'Hospitalisation Details'!$A$1:$T$2344,11,0)</f>
        <v>0</v>
      </c>
      <c r="F1735" s="28">
        <f>VLOOKUP(A1735,'Medical Examinations'!$A$1:$L$2336,2,0)</f>
        <v>26.125</v>
      </c>
      <c r="G1735" s="28">
        <f>VLOOKUP(A1735,'Medical Examinations'!$A$1:$L$2336,4,0)</f>
        <v>5.55</v>
      </c>
      <c r="H1735" s="30" t="str">
        <f>VLOOKUP(A1735,'Medical Examinations'!$A$1:$L$2336,3,0)</f>
        <v>Overweight</v>
      </c>
      <c r="I1735" s="30" t="str">
        <f>VLOOKUP(A1735,'Medical Examinations'!$A$1:$L$2336,5,0)</f>
        <v>Normal</v>
      </c>
      <c r="J1735" s="27" t="str">
        <f>VLOOKUP(A1735,'Medical Examinations'!$A$1:$L$2336,6,0)</f>
        <v>No</v>
      </c>
      <c r="K1735" s="27" t="str">
        <f>VLOOKUP(A1735,'Medical Examinations'!$A$1:$L$2336,7,0)</f>
        <v>No</v>
      </c>
      <c r="L1735" s="27">
        <f>VLOOKUP(A1735,'Medical Examinations'!$A$1:$L$2336,10,0)</f>
        <v>1</v>
      </c>
      <c r="M1735" s="27" t="str">
        <f>VLOOKUP(A1735,'Medical Examinations'!$A$1:$L$2336,12,0)</f>
        <v>No</v>
      </c>
      <c r="N1735" s="27" t="str">
        <f>VLOOKUP(A1735,'Medical Examinations'!$A$1:$L$2336,8,0)</f>
        <v>No</v>
      </c>
      <c r="O1735" s="29">
        <f>VLOOKUP(A1735,'Hospitalisation Details'!$A$1:$T$2344,12,0)</f>
        <v>5227.99</v>
      </c>
      <c r="P1735" s="29" t="str">
        <f>VLOOKUP(A1735,'Hospitalisation Details'!$A$1:$T$2344,15,0)</f>
        <v>tier - 2</v>
      </c>
      <c r="Q1735" s="29" t="str">
        <f>VLOOKUP(A1735,'Hospitalisation Details'!$A$1:$T$2344,18,0)</f>
        <v>tier - 1</v>
      </c>
      <c r="R1735" s="29" t="str">
        <f>VLOOKUP(A1735,'Hospitalisation Details'!$A$1:$T$2344,20,0)</f>
        <v>R1024</v>
      </c>
    </row>
    <row r="1736" spans="1:18">
      <c r="A1736" t="s">
        <v>633</v>
      </c>
      <c r="B1736" s="22" t="str">
        <f>VLOOKUP(A1736,'Customer Names'!A1736:$E$2335,4,0)</f>
        <v>Wolter</v>
      </c>
      <c r="C1736" s="25">
        <f>VLOOKUP(A1736,'Hospitalisation Details'!$A$1:$T$2344,9,0)</f>
        <v>34856</v>
      </c>
      <c r="D1736" s="26">
        <f>VLOOKUP(A1736,'Hospitalisation Details'!$A$1:$T$2344,10,0)</f>
        <v>28</v>
      </c>
      <c r="E1736" s="26">
        <f>VLOOKUP(A1736,'Hospitalisation Details'!$A$1:$T$2344,11,0)</f>
        <v>0</v>
      </c>
      <c r="F1736" s="28">
        <f>VLOOKUP(A1736,'Medical Examinations'!$A$1:$L$2336,2,0)</f>
        <v>30.13</v>
      </c>
      <c r="G1736" s="28">
        <f>VLOOKUP(A1736,'Medical Examinations'!$A$1:$L$2336,4,0)</f>
        <v>4.03</v>
      </c>
      <c r="H1736" s="30" t="str">
        <f>VLOOKUP(A1736,'Medical Examinations'!$A$1:$L$2336,3,0)</f>
        <v>Obesity</v>
      </c>
      <c r="I1736" s="30" t="str">
        <f>VLOOKUP(A1736,'Medical Examinations'!$A$1:$L$2336,5,0)</f>
        <v>Normal</v>
      </c>
      <c r="J1736" s="27" t="str">
        <f>VLOOKUP(A1736,'Medical Examinations'!$A$1:$L$2336,6,0)</f>
        <v>yes</v>
      </c>
      <c r="K1736" s="27" t="str">
        <f>VLOOKUP(A1736,'Medical Examinations'!$A$1:$L$2336,7,0)</f>
        <v>No</v>
      </c>
      <c r="L1736" s="27">
        <f>VLOOKUP(A1736,'Medical Examinations'!$A$1:$L$2336,10,0)</f>
        <v>1</v>
      </c>
      <c r="M1736" s="27" t="str">
        <f>VLOOKUP(A1736,'Medical Examinations'!$A$1:$L$2336,12,0)</f>
        <v>No</v>
      </c>
      <c r="N1736" s="27" t="str">
        <f>VLOOKUP(A1736,'Medical Examinations'!$A$1:$L$2336,8,0)</f>
        <v>No</v>
      </c>
      <c r="O1736" s="29">
        <f>VLOOKUP(A1736,'Hospitalisation Details'!$A$1:$T$2344,12,0)</f>
        <v>5216.4799999999996</v>
      </c>
      <c r="P1736" s="29" t="str">
        <f>VLOOKUP(A1736,'Hospitalisation Details'!$A$1:$T$2344,15,0)</f>
        <v>tier - 2</v>
      </c>
      <c r="Q1736" s="29" t="str">
        <f>VLOOKUP(A1736,'Hospitalisation Details'!$A$1:$T$2344,18,0)</f>
        <v>tier - 2</v>
      </c>
      <c r="R1736" s="29" t="str">
        <f>VLOOKUP(A1736,'Hospitalisation Details'!$A$1:$T$2344,20,0)</f>
        <v>R1025</v>
      </c>
    </row>
    <row r="1737" spans="1:18">
      <c r="A1737" t="s">
        <v>632</v>
      </c>
      <c r="B1737" s="22" t="str">
        <f>VLOOKUP(A1737,'Customer Names'!A1737:$E$2335,4,0)</f>
        <v>Pearson</v>
      </c>
      <c r="C1737" s="25">
        <f>VLOOKUP(A1737,'Hospitalisation Details'!$A$1:$T$2344,9,0)</f>
        <v>36495</v>
      </c>
      <c r="D1737" s="26">
        <f>VLOOKUP(A1737,'Hospitalisation Details'!$A$1:$T$2344,10,0)</f>
        <v>23</v>
      </c>
      <c r="E1737" s="26">
        <f>VLOOKUP(A1737,'Hospitalisation Details'!$A$1:$T$2344,11,0)</f>
        <v>0</v>
      </c>
      <c r="F1737" s="28">
        <f>VLOOKUP(A1737,'Medical Examinations'!$A$1:$L$2336,2,0)</f>
        <v>34.19</v>
      </c>
      <c r="G1737" s="28">
        <f>VLOOKUP(A1737,'Medical Examinations'!$A$1:$L$2336,4,0)</f>
        <v>4.1900000000000004</v>
      </c>
      <c r="H1737" s="30" t="str">
        <f>VLOOKUP(A1737,'Medical Examinations'!$A$1:$L$2336,3,0)</f>
        <v>Obesity</v>
      </c>
      <c r="I1737" s="30" t="str">
        <f>VLOOKUP(A1737,'Medical Examinations'!$A$1:$L$2336,5,0)</f>
        <v>Normal</v>
      </c>
      <c r="J1737" s="27" t="str">
        <f>VLOOKUP(A1737,'Medical Examinations'!$A$1:$L$2336,6,0)</f>
        <v>No</v>
      </c>
      <c r="K1737" s="27" t="str">
        <f>VLOOKUP(A1737,'Medical Examinations'!$A$1:$L$2336,7,0)</f>
        <v>No</v>
      </c>
      <c r="L1737" s="27">
        <f>VLOOKUP(A1737,'Medical Examinations'!$A$1:$L$2336,10,0)</f>
        <v>0</v>
      </c>
      <c r="M1737" s="27" t="str">
        <f>VLOOKUP(A1737,'Medical Examinations'!$A$1:$L$2336,12,0)</f>
        <v>No</v>
      </c>
      <c r="N1737" s="27" t="str">
        <f>VLOOKUP(A1737,'Medical Examinations'!$A$1:$L$2336,8,0)</f>
        <v>No</v>
      </c>
      <c r="O1737" s="29">
        <f>VLOOKUP(A1737,'Hospitalisation Details'!$A$1:$T$2344,12,0)</f>
        <v>5213.22</v>
      </c>
      <c r="P1737" s="29" t="str">
        <f>VLOOKUP(A1737,'Hospitalisation Details'!$A$1:$T$2344,15,0)</f>
        <v>tier - 2</v>
      </c>
      <c r="Q1737" s="29" t="str">
        <f>VLOOKUP(A1737,'Hospitalisation Details'!$A$1:$T$2344,18,0)</f>
        <v>tier - 1</v>
      </c>
      <c r="R1737" s="29" t="str">
        <f>VLOOKUP(A1737,'Hospitalisation Details'!$A$1:$T$2344,20,0)</f>
        <v>R1012</v>
      </c>
    </row>
    <row r="1738" spans="1:18">
      <c r="A1738" t="s">
        <v>631</v>
      </c>
      <c r="B1738" s="22" t="str">
        <f>VLOOKUP(A1738,'Customer Names'!A1738:$E$2335,4,0)</f>
        <v>Thomas</v>
      </c>
      <c r="C1738" s="25">
        <f>VLOOKUP(A1738,'Hospitalisation Details'!$A$1:$T$2344,9,0)</f>
        <v>34137</v>
      </c>
      <c r="D1738" s="26">
        <f>VLOOKUP(A1738,'Hospitalisation Details'!$A$1:$T$2344,10,0)</f>
        <v>29</v>
      </c>
      <c r="E1738" s="26">
        <f>VLOOKUP(A1738,'Hospitalisation Details'!$A$1:$T$2344,11,0)</f>
        <v>3</v>
      </c>
      <c r="F1738" s="28">
        <f>VLOOKUP(A1738,'Medical Examinations'!$A$1:$L$2336,2,0)</f>
        <v>22.515000000000001</v>
      </c>
      <c r="G1738" s="28">
        <f>VLOOKUP(A1738,'Medical Examinations'!$A$1:$L$2336,4,0)</f>
        <v>4.37</v>
      </c>
      <c r="H1738" s="30" t="str">
        <f>VLOOKUP(A1738,'Medical Examinations'!$A$1:$L$2336,3,0)</f>
        <v>Normal weight</v>
      </c>
      <c r="I1738" s="30" t="str">
        <f>VLOOKUP(A1738,'Medical Examinations'!$A$1:$L$2336,5,0)</f>
        <v>Normal</v>
      </c>
      <c r="J1738" s="27" t="str">
        <f>VLOOKUP(A1738,'Medical Examinations'!$A$1:$L$2336,6,0)</f>
        <v>No</v>
      </c>
      <c r="K1738" s="27" t="str">
        <f>VLOOKUP(A1738,'Medical Examinations'!$A$1:$L$2336,7,0)</f>
        <v>No</v>
      </c>
      <c r="L1738" s="27">
        <f>VLOOKUP(A1738,'Medical Examinations'!$A$1:$L$2336,10,0)</f>
        <v>1</v>
      </c>
      <c r="M1738" s="27" t="str">
        <f>VLOOKUP(A1738,'Medical Examinations'!$A$1:$L$2336,12,0)</f>
        <v>No</v>
      </c>
      <c r="N1738" s="27" t="str">
        <f>VLOOKUP(A1738,'Medical Examinations'!$A$1:$L$2336,8,0)</f>
        <v>Yes</v>
      </c>
      <c r="O1738" s="29">
        <f>VLOOKUP(A1738,'Hospitalisation Details'!$A$1:$T$2344,12,0)</f>
        <v>5209.58</v>
      </c>
      <c r="P1738" s="29" t="str">
        <f>VLOOKUP(A1738,'Hospitalisation Details'!$A$1:$T$2344,15,0)</f>
        <v>tier - 3</v>
      </c>
      <c r="Q1738" s="29" t="str">
        <f>VLOOKUP(A1738,'Hospitalisation Details'!$A$1:$T$2344,18,0)</f>
        <v>tier - 3</v>
      </c>
      <c r="R1738" s="29" t="str">
        <f>VLOOKUP(A1738,'Hospitalisation Details'!$A$1:$T$2344,20,0)</f>
        <v>R1017</v>
      </c>
    </row>
    <row r="1739" spans="1:18">
      <c r="A1739" t="s">
        <v>630</v>
      </c>
      <c r="B1739" s="22" t="str">
        <f>VLOOKUP(A1739,'Customer Names'!A1739:$E$2335,4,0)</f>
        <v>Leon</v>
      </c>
      <c r="C1739" s="25">
        <f>VLOOKUP(A1739,'Hospitalisation Details'!$A$1:$T$2344,9,0)</f>
        <v>30613</v>
      </c>
      <c r="D1739" s="26">
        <f>VLOOKUP(A1739,'Hospitalisation Details'!$A$1:$T$2344,10,0)</f>
        <v>39</v>
      </c>
      <c r="E1739" s="26">
        <f>VLOOKUP(A1739,'Hospitalisation Details'!$A$1:$T$2344,11,0)</f>
        <v>3</v>
      </c>
      <c r="F1739" s="28">
        <f>VLOOKUP(A1739,'Medical Examinations'!$A$1:$L$2336,2,0)</f>
        <v>18.239999999999998</v>
      </c>
      <c r="G1739" s="28">
        <f>VLOOKUP(A1739,'Medical Examinations'!$A$1:$L$2336,4,0)</f>
        <v>5.31</v>
      </c>
      <c r="H1739" s="30" t="str">
        <f>VLOOKUP(A1739,'Medical Examinations'!$A$1:$L$2336,3,0)</f>
        <v>Underweight</v>
      </c>
      <c r="I1739" s="30" t="str">
        <f>VLOOKUP(A1739,'Medical Examinations'!$A$1:$L$2336,5,0)</f>
        <v>Normal</v>
      </c>
      <c r="J1739" s="27" t="str">
        <f>VLOOKUP(A1739,'Medical Examinations'!$A$1:$L$2336,6,0)</f>
        <v>yes</v>
      </c>
      <c r="K1739" s="27" t="str">
        <f>VLOOKUP(A1739,'Medical Examinations'!$A$1:$L$2336,7,0)</f>
        <v>No</v>
      </c>
      <c r="L1739" s="27">
        <f>VLOOKUP(A1739,'Medical Examinations'!$A$1:$L$2336,10,0)</f>
        <v>1</v>
      </c>
      <c r="M1739" s="27" t="str">
        <f>VLOOKUP(A1739,'Medical Examinations'!$A$1:$L$2336,12,0)</f>
        <v>No</v>
      </c>
      <c r="N1739" s="27" t="str">
        <f>VLOOKUP(A1739,'Medical Examinations'!$A$1:$L$2336,8,0)</f>
        <v>Yes</v>
      </c>
      <c r="O1739" s="29">
        <f>VLOOKUP(A1739,'Hospitalisation Details'!$A$1:$T$2344,12,0)</f>
        <v>5207.97</v>
      </c>
      <c r="P1739" s="29" t="str">
        <f>VLOOKUP(A1739,'Hospitalisation Details'!$A$1:$T$2344,15,0)</f>
        <v>tier - 2</v>
      </c>
      <c r="Q1739" s="29" t="str">
        <f>VLOOKUP(A1739,'Hospitalisation Details'!$A$1:$T$2344,18,0)</f>
        <v>tier - 2</v>
      </c>
      <c r="R1739" s="29" t="str">
        <f>VLOOKUP(A1739,'Hospitalisation Details'!$A$1:$T$2344,20,0)</f>
        <v>R1012</v>
      </c>
    </row>
    <row r="1740" spans="1:18">
      <c r="A1740" t="s">
        <v>628</v>
      </c>
      <c r="B1740" s="22" t="str">
        <f>VLOOKUP(A1740,'Customer Names'!A1740:$E$2335,4,0)</f>
        <v>Marriott</v>
      </c>
      <c r="C1740" s="25">
        <f>VLOOKUP(A1740,'Hospitalisation Details'!$A$1:$T$2344,9,0)</f>
        <v>38144</v>
      </c>
      <c r="D1740" s="26">
        <f>VLOOKUP(A1740,'Hospitalisation Details'!$A$1:$T$2344,10,0)</f>
        <v>19</v>
      </c>
      <c r="E1740" s="26">
        <f>VLOOKUP(A1740,'Hospitalisation Details'!$A$1:$T$2344,11,0)</f>
        <v>0</v>
      </c>
      <c r="F1740" s="28">
        <f>VLOOKUP(A1740,'Medical Examinations'!$A$1:$L$2336,2,0)</f>
        <v>37.28</v>
      </c>
      <c r="G1740" s="28">
        <f>VLOOKUP(A1740,'Medical Examinations'!$A$1:$L$2336,4,0)</f>
        <v>4.66</v>
      </c>
      <c r="H1740" s="30" t="str">
        <f>VLOOKUP(A1740,'Medical Examinations'!$A$1:$L$2336,3,0)</f>
        <v>Obesity</v>
      </c>
      <c r="I1740" s="30" t="str">
        <f>VLOOKUP(A1740,'Medical Examinations'!$A$1:$L$2336,5,0)</f>
        <v>Normal</v>
      </c>
      <c r="J1740" s="27" t="str">
        <f>VLOOKUP(A1740,'Medical Examinations'!$A$1:$L$2336,6,0)</f>
        <v>No</v>
      </c>
      <c r="K1740" s="27" t="str">
        <f>VLOOKUP(A1740,'Medical Examinations'!$A$1:$L$2336,7,0)</f>
        <v>yes</v>
      </c>
      <c r="L1740" s="27">
        <f>VLOOKUP(A1740,'Medical Examinations'!$A$1:$L$2336,10,0)</f>
        <v>1</v>
      </c>
      <c r="M1740" s="27" t="str">
        <f>VLOOKUP(A1740,'Medical Examinations'!$A$1:$L$2336,12,0)</f>
        <v>No</v>
      </c>
      <c r="N1740" s="27" t="str">
        <f>VLOOKUP(A1740,'Medical Examinations'!$A$1:$L$2336,8,0)</f>
        <v>No</v>
      </c>
      <c r="O1740" s="29">
        <f>VLOOKUP(A1740,'Hospitalisation Details'!$A$1:$T$2344,12,0)</f>
        <v>5198.6899999999996</v>
      </c>
      <c r="P1740" s="29" t="str">
        <f>VLOOKUP(A1740,'Hospitalisation Details'!$A$1:$T$2344,15,0)</f>
        <v>tier - 2</v>
      </c>
      <c r="Q1740" s="29" t="str">
        <f>VLOOKUP(A1740,'Hospitalisation Details'!$A$1:$T$2344,18,0)</f>
        <v>tier - 2</v>
      </c>
      <c r="R1740" s="29" t="str">
        <f>VLOOKUP(A1740,'Hospitalisation Details'!$A$1:$T$2344,20,0)</f>
        <v>R1022</v>
      </c>
    </row>
    <row r="1741" spans="1:18">
      <c r="A1741" t="s">
        <v>627</v>
      </c>
      <c r="B1741" s="22" t="str">
        <f>VLOOKUP(A1741,'Customer Names'!A1741:$E$2335,4,0)</f>
        <v>Wilkins</v>
      </c>
      <c r="C1741" s="25">
        <f>VLOOKUP(A1741,'Hospitalisation Details'!$A$1:$T$2344,9,0)</f>
        <v>29110</v>
      </c>
      <c r="D1741" s="26">
        <f>VLOOKUP(A1741,'Hospitalisation Details'!$A$1:$T$2344,10,0)</f>
        <v>43</v>
      </c>
      <c r="E1741" s="26">
        <f>VLOOKUP(A1741,'Hospitalisation Details'!$A$1:$T$2344,11,0)</f>
        <v>2</v>
      </c>
      <c r="F1741" s="28">
        <f>VLOOKUP(A1741,'Medical Examinations'!$A$1:$L$2336,2,0)</f>
        <v>18.2</v>
      </c>
      <c r="G1741" s="28">
        <f>VLOOKUP(A1741,'Medical Examinations'!$A$1:$L$2336,4,0)</f>
        <v>6.19</v>
      </c>
      <c r="H1741" s="30" t="str">
        <f>VLOOKUP(A1741,'Medical Examinations'!$A$1:$L$2336,3,0)</f>
        <v>Underweight</v>
      </c>
      <c r="I1741" s="30" t="str">
        <f>VLOOKUP(A1741,'Medical Examinations'!$A$1:$L$2336,5,0)</f>
        <v>Pre-diabetes</v>
      </c>
      <c r="J1741" s="27" t="str">
        <f>VLOOKUP(A1741,'Medical Examinations'!$A$1:$L$2336,6,0)</f>
        <v>No</v>
      </c>
      <c r="K1741" s="27" t="str">
        <f>VLOOKUP(A1741,'Medical Examinations'!$A$1:$L$2336,7,0)</f>
        <v>No</v>
      </c>
      <c r="L1741" s="27">
        <f>VLOOKUP(A1741,'Medical Examinations'!$A$1:$L$2336,10,0)</f>
        <v>1</v>
      </c>
      <c r="M1741" s="27" t="str">
        <f>VLOOKUP(A1741,'Medical Examinations'!$A$1:$L$2336,12,0)</f>
        <v>No</v>
      </c>
      <c r="N1741" s="27" t="str">
        <f>VLOOKUP(A1741,'Medical Examinations'!$A$1:$L$2336,8,0)</f>
        <v>Yes</v>
      </c>
      <c r="O1741" s="29">
        <f>VLOOKUP(A1741,'Hospitalisation Details'!$A$1:$T$2344,12,0)</f>
        <v>5195.58</v>
      </c>
      <c r="P1741" s="29" t="str">
        <f>VLOOKUP(A1741,'Hospitalisation Details'!$A$1:$T$2344,15,0)</f>
        <v>tier - 2</v>
      </c>
      <c r="Q1741" s="29" t="str">
        <f>VLOOKUP(A1741,'Hospitalisation Details'!$A$1:$T$2344,18,0)</f>
        <v>tier - 2</v>
      </c>
      <c r="R1741" s="29" t="str">
        <f>VLOOKUP(A1741,'Hospitalisation Details'!$A$1:$T$2344,20,0)</f>
        <v>R1013</v>
      </c>
    </row>
    <row r="1742" spans="1:18">
      <c r="A1742" t="s">
        <v>626</v>
      </c>
      <c r="B1742" s="22" t="str">
        <f>VLOOKUP(A1742,'Customer Names'!A1742:$E$2335,4,0)</f>
        <v>Saiter</v>
      </c>
      <c r="C1742" s="25">
        <f>VLOOKUP(A1742,'Hospitalisation Details'!$A$1:$T$2344,9,0)</f>
        <v>30971</v>
      </c>
      <c r="D1742" s="26">
        <f>VLOOKUP(A1742,'Hospitalisation Details'!$A$1:$T$2344,10,0)</f>
        <v>38</v>
      </c>
      <c r="E1742" s="26">
        <f>VLOOKUP(A1742,'Hospitalisation Details'!$A$1:$T$2344,11,0)</f>
        <v>3</v>
      </c>
      <c r="F1742" s="28">
        <f>VLOOKUP(A1742,'Medical Examinations'!$A$1:$L$2336,2,0)</f>
        <v>20.53</v>
      </c>
      <c r="G1742" s="28">
        <f>VLOOKUP(A1742,'Medical Examinations'!$A$1:$L$2336,4,0)</f>
        <v>4.8600000000000003</v>
      </c>
      <c r="H1742" s="30" t="str">
        <f>VLOOKUP(A1742,'Medical Examinations'!$A$1:$L$2336,3,0)</f>
        <v>Normal weight</v>
      </c>
      <c r="I1742" s="30" t="str">
        <f>VLOOKUP(A1742,'Medical Examinations'!$A$1:$L$2336,5,0)</f>
        <v>Normal</v>
      </c>
      <c r="J1742" s="27" t="str">
        <f>VLOOKUP(A1742,'Medical Examinations'!$A$1:$L$2336,6,0)</f>
        <v>No</v>
      </c>
      <c r="K1742" s="27" t="str">
        <f>VLOOKUP(A1742,'Medical Examinations'!$A$1:$L$2336,7,0)</f>
        <v>No</v>
      </c>
      <c r="L1742" s="27">
        <f>VLOOKUP(A1742,'Medical Examinations'!$A$1:$L$2336,10,0)</f>
        <v>1</v>
      </c>
      <c r="M1742" s="27" t="str">
        <f>VLOOKUP(A1742,'Medical Examinations'!$A$1:$L$2336,12,0)</f>
        <v>No</v>
      </c>
      <c r="N1742" s="27" t="str">
        <f>VLOOKUP(A1742,'Medical Examinations'!$A$1:$L$2336,8,0)</f>
        <v>No</v>
      </c>
      <c r="O1742" s="29">
        <f>VLOOKUP(A1742,'Hospitalisation Details'!$A$1:$T$2344,12,0)</f>
        <v>5177.12</v>
      </c>
      <c r="P1742" s="29" t="str">
        <f>VLOOKUP(A1742,'Hospitalisation Details'!$A$1:$T$2344,15,0)</f>
        <v>tier - 2</v>
      </c>
      <c r="Q1742" s="29" t="str">
        <f>VLOOKUP(A1742,'Hospitalisation Details'!$A$1:$T$2344,18,0)</f>
        <v>tier - 1</v>
      </c>
      <c r="R1742" s="29" t="str">
        <f>VLOOKUP(A1742,'Hospitalisation Details'!$A$1:$T$2344,20,0)</f>
        <v>R1013</v>
      </c>
    </row>
    <row r="1743" spans="1:18">
      <c r="A1743" t="s">
        <v>625</v>
      </c>
      <c r="B1743" s="22" t="str">
        <f>VLOOKUP(A1743,'Customer Names'!A1743:$E$2335,4,0)</f>
        <v>Winrow</v>
      </c>
      <c r="C1743" s="25">
        <f>VLOOKUP(A1743,'Hospitalisation Details'!$A$1:$T$2344,9,0)</f>
        <v>33479</v>
      </c>
      <c r="D1743" s="26">
        <f>VLOOKUP(A1743,'Hospitalisation Details'!$A$1:$T$2344,10,0)</f>
        <v>31</v>
      </c>
      <c r="E1743" s="26">
        <f>VLOOKUP(A1743,'Hospitalisation Details'!$A$1:$T$2344,11,0)</f>
        <v>3</v>
      </c>
      <c r="F1743" s="28">
        <f>VLOOKUP(A1743,'Medical Examinations'!$A$1:$L$2336,2,0)</f>
        <v>23.79</v>
      </c>
      <c r="G1743" s="28">
        <f>VLOOKUP(A1743,'Medical Examinations'!$A$1:$L$2336,4,0)</f>
        <v>4.74</v>
      </c>
      <c r="H1743" s="30" t="str">
        <f>VLOOKUP(A1743,'Medical Examinations'!$A$1:$L$2336,3,0)</f>
        <v>Normal weight</v>
      </c>
      <c r="I1743" s="30" t="str">
        <f>VLOOKUP(A1743,'Medical Examinations'!$A$1:$L$2336,5,0)</f>
        <v>Normal</v>
      </c>
      <c r="J1743" s="27" t="str">
        <f>VLOOKUP(A1743,'Medical Examinations'!$A$1:$L$2336,6,0)</f>
        <v>No</v>
      </c>
      <c r="K1743" s="27" t="str">
        <f>VLOOKUP(A1743,'Medical Examinations'!$A$1:$L$2336,7,0)</f>
        <v>No</v>
      </c>
      <c r="L1743" s="27">
        <f>VLOOKUP(A1743,'Medical Examinations'!$A$1:$L$2336,10,0)</f>
        <v>0</v>
      </c>
      <c r="M1743" s="27" t="str">
        <f>VLOOKUP(A1743,'Medical Examinations'!$A$1:$L$2336,12,0)</f>
        <v>No</v>
      </c>
      <c r="N1743" s="27" t="str">
        <f>VLOOKUP(A1743,'Medical Examinations'!$A$1:$L$2336,8,0)</f>
        <v>No</v>
      </c>
      <c r="O1743" s="29">
        <f>VLOOKUP(A1743,'Hospitalisation Details'!$A$1:$T$2344,12,0)</f>
        <v>5166.96</v>
      </c>
      <c r="P1743" s="29" t="str">
        <f>VLOOKUP(A1743,'Hospitalisation Details'!$A$1:$T$2344,15,0)</f>
        <v>tier - 2</v>
      </c>
      <c r="Q1743" s="29" t="str">
        <f>VLOOKUP(A1743,'Hospitalisation Details'!$A$1:$T$2344,18,0)</f>
        <v>tier - 2</v>
      </c>
      <c r="R1743" s="29" t="str">
        <f>VLOOKUP(A1743,'Hospitalisation Details'!$A$1:$T$2344,20,0)</f>
        <v>R1012</v>
      </c>
    </row>
    <row r="1744" spans="1:18">
      <c r="A1744" t="s">
        <v>624</v>
      </c>
      <c r="B1744" s="22" t="str">
        <f>VLOOKUP(A1744,'Customer Names'!A1744:$E$2335,4,0)</f>
        <v>Gries</v>
      </c>
      <c r="C1744" s="25">
        <f>VLOOKUP(A1744,'Hospitalisation Details'!$A$1:$T$2344,9,0)</f>
        <v>33155</v>
      </c>
      <c r="D1744" s="26">
        <f>VLOOKUP(A1744,'Hospitalisation Details'!$A$1:$T$2344,10,0)</f>
        <v>32</v>
      </c>
      <c r="E1744" s="26">
        <f>VLOOKUP(A1744,'Hospitalisation Details'!$A$1:$T$2344,11,0)</f>
        <v>2</v>
      </c>
      <c r="F1744" s="28">
        <f>VLOOKUP(A1744,'Medical Examinations'!$A$1:$L$2336,2,0)</f>
        <v>29.8</v>
      </c>
      <c r="G1744" s="28">
        <f>VLOOKUP(A1744,'Medical Examinations'!$A$1:$L$2336,4,0)</f>
        <v>6.03</v>
      </c>
      <c r="H1744" s="30" t="str">
        <f>VLOOKUP(A1744,'Medical Examinations'!$A$1:$L$2336,3,0)</f>
        <v>Overweight</v>
      </c>
      <c r="I1744" s="30" t="str">
        <f>VLOOKUP(A1744,'Medical Examinations'!$A$1:$L$2336,5,0)</f>
        <v>Pre-diabetes</v>
      </c>
      <c r="J1744" s="27" t="str">
        <f>VLOOKUP(A1744,'Medical Examinations'!$A$1:$L$2336,6,0)</f>
        <v>No</v>
      </c>
      <c r="K1744" s="27" t="str">
        <f>VLOOKUP(A1744,'Medical Examinations'!$A$1:$L$2336,7,0)</f>
        <v>No</v>
      </c>
      <c r="L1744" s="27">
        <f>VLOOKUP(A1744,'Medical Examinations'!$A$1:$L$2336,10,0)</f>
        <v>0</v>
      </c>
      <c r="M1744" s="27" t="str">
        <f>VLOOKUP(A1744,'Medical Examinations'!$A$1:$L$2336,12,0)</f>
        <v>No</v>
      </c>
      <c r="N1744" s="27" t="str">
        <f>VLOOKUP(A1744,'Medical Examinations'!$A$1:$L$2336,8,0)</f>
        <v>No</v>
      </c>
      <c r="O1744" s="29">
        <f>VLOOKUP(A1744,'Hospitalisation Details'!$A$1:$T$2344,12,0)</f>
        <v>5152.13</v>
      </c>
      <c r="P1744" s="29" t="str">
        <f>VLOOKUP(A1744,'Hospitalisation Details'!$A$1:$T$2344,15,0)</f>
        <v>tier - 2</v>
      </c>
      <c r="Q1744" s="29" t="str">
        <f>VLOOKUP(A1744,'Hospitalisation Details'!$A$1:$T$2344,18,0)</f>
        <v>tier - 2</v>
      </c>
      <c r="R1744" s="29" t="str">
        <f>VLOOKUP(A1744,'Hospitalisation Details'!$A$1:$T$2344,20,0)</f>
        <v>R1011</v>
      </c>
    </row>
    <row r="1745" spans="1:18">
      <c r="A1745" t="s">
        <v>623</v>
      </c>
      <c r="B1745" s="22" t="str">
        <f>VLOOKUP(A1745,'Customer Names'!A1745:$E$2335,4,0)</f>
        <v>Strohschein</v>
      </c>
      <c r="C1745" s="25">
        <f>VLOOKUP(A1745,'Hospitalisation Details'!$A$1:$T$2344,9,0)</f>
        <v>33107</v>
      </c>
      <c r="D1745" s="26">
        <f>VLOOKUP(A1745,'Hospitalisation Details'!$A$1:$T$2344,10,0)</f>
        <v>32</v>
      </c>
      <c r="E1745" s="26">
        <f>VLOOKUP(A1745,'Hospitalisation Details'!$A$1:$T$2344,11,0)</f>
        <v>1</v>
      </c>
      <c r="F1745" s="28">
        <f>VLOOKUP(A1745,'Medical Examinations'!$A$1:$L$2336,2,0)</f>
        <v>31.54</v>
      </c>
      <c r="G1745" s="28">
        <f>VLOOKUP(A1745,'Medical Examinations'!$A$1:$L$2336,4,0)</f>
        <v>4.71</v>
      </c>
      <c r="H1745" s="30" t="str">
        <f>VLOOKUP(A1745,'Medical Examinations'!$A$1:$L$2336,3,0)</f>
        <v>Obesity</v>
      </c>
      <c r="I1745" s="30" t="str">
        <f>VLOOKUP(A1745,'Medical Examinations'!$A$1:$L$2336,5,0)</f>
        <v>Normal</v>
      </c>
      <c r="J1745" s="27" t="str">
        <f>VLOOKUP(A1745,'Medical Examinations'!$A$1:$L$2336,6,0)</f>
        <v>No</v>
      </c>
      <c r="K1745" s="27" t="str">
        <f>VLOOKUP(A1745,'Medical Examinations'!$A$1:$L$2336,7,0)</f>
        <v>No</v>
      </c>
      <c r="L1745" s="27">
        <f>VLOOKUP(A1745,'Medical Examinations'!$A$1:$L$2336,10,0)</f>
        <v>0</v>
      </c>
      <c r="M1745" s="27" t="str">
        <f>VLOOKUP(A1745,'Medical Examinations'!$A$1:$L$2336,12,0)</f>
        <v>No</v>
      </c>
      <c r="N1745" s="27" t="str">
        <f>VLOOKUP(A1745,'Medical Examinations'!$A$1:$L$2336,8,0)</f>
        <v>No</v>
      </c>
      <c r="O1745" s="29">
        <f>VLOOKUP(A1745,'Hospitalisation Details'!$A$1:$T$2344,12,0)</f>
        <v>5148.55</v>
      </c>
      <c r="P1745" s="29" t="str">
        <f>VLOOKUP(A1745,'Hospitalisation Details'!$A$1:$T$2344,15,0)</f>
        <v>tier - 2</v>
      </c>
      <c r="Q1745" s="29" t="str">
        <f>VLOOKUP(A1745,'Hospitalisation Details'!$A$1:$T$2344,18,0)</f>
        <v>tier - 2</v>
      </c>
      <c r="R1745" s="29" t="str">
        <f>VLOOKUP(A1745,'Hospitalisation Details'!$A$1:$T$2344,20,0)</f>
        <v>R1024</v>
      </c>
    </row>
    <row r="1746" spans="1:18">
      <c r="A1746" t="s">
        <v>622</v>
      </c>
      <c r="B1746" s="22" t="str">
        <f>VLOOKUP(A1746,'Customer Names'!A1746:$E$2335,4,0)</f>
        <v>Berger</v>
      </c>
      <c r="C1746" s="25">
        <f>VLOOKUP(A1746,'Hospitalisation Details'!$A$1:$T$2344,9,0)</f>
        <v>30916</v>
      </c>
      <c r="D1746" s="26">
        <f>VLOOKUP(A1746,'Hospitalisation Details'!$A$1:$T$2344,10,0)</f>
        <v>38</v>
      </c>
      <c r="E1746" s="26">
        <f>VLOOKUP(A1746,'Hospitalisation Details'!$A$1:$T$2344,11,0)</f>
        <v>3</v>
      </c>
      <c r="F1746" s="28">
        <f>VLOOKUP(A1746,'Medical Examinations'!$A$1:$L$2336,2,0)</f>
        <v>20.82</v>
      </c>
      <c r="G1746" s="28">
        <f>VLOOKUP(A1746,'Medical Examinations'!$A$1:$L$2336,4,0)</f>
        <v>5.55</v>
      </c>
      <c r="H1746" s="30" t="str">
        <f>VLOOKUP(A1746,'Medical Examinations'!$A$1:$L$2336,3,0)</f>
        <v>Normal weight</v>
      </c>
      <c r="I1746" s="30" t="str">
        <f>VLOOKUP(A1746,'Medical Examinations'!$A$1:$L$2336,5,0)</f>
        <v>Normal</v>
      </c>
      <c r="J1746" s="27" t="str">
        <f>VLOOKUP(A1746,'Medical Examinations'!$A$1:$L$2336,6,0)</f>
        <v>No</v>
      </c>
      <c r="K1746" s="27" t="str">
        <f>VLOOKUP(A1746,'Medical Examinations'!$A$1:$L$2336,7,0)</f>
        <v>No</v>
      </c>
      <c r="L1746" s="27">
        <f>VLOOKUP(A1746,'Medical Examinations'!$A$1:$L$2336,10,0)</f>
        <v>1</v>
      </c>
      <c r="M1746" s="27" t="str">
        <f>VLOOKUP(A1746,'Medical Examinations'!$A$1:$L$2336,12,0)</f>
        <v>No</v>
      </c>
      <c r="N1746" s="27" t="str">
        <f>VLOOKUP(A1746,'Medical Examinations'!$A$1:$L$2336,8,0)</f>
        <v>No</v>
      </c>
      <c r="O1746" s="29">
        <f>VLOOKUP(A1746,'Hospitalisation Details'!$A$1:$T$2344,12,0)</f>
        <v>5144.18</v>
      </c>
      <c r="P1746" s="29" t="str">
        <f>VLOOKUP(A1746,'Hospitalisation Details'!$A$1:$T$2344,15,0)</f>
        <v>tier - 2</v>
      </c>
      <c r="Q1746" s="29" t="str">
        <f>VLOOKUP(A1746,'Hospitalisation Details'!$A$1:$T$2344,18,0)</f>
        <v>tier - 1</v>
      </c>
      <c r="R1746" s="29" t="str">
        <f>VLOOKUP(A1746,'Hospitalisation Details'!$A$1:$T$2344,20,0)</f>
        <v>R1013</v>
      </c>
    </row>
    <row r="1747" spans="1:18">
      <c r="A1747" t="s">
        <v>621</v>
      </c>
      <c r="B1747" s="22" t="str">
        <f>VLOOKUP(A1747,'Customer Names'!A1747:$E$2335,4,0)</f>
        <v>Coogan</v>
      </c>
      <c r="C1747" s="25">
        <f>VLOOKUP(A1747,'Hospitalisation Details'!$A$1:$T$2344,9,0)</f>
        <v>34313</v>
      </c>
      <c r="D1747" s="26">
        <f>VLOOKUP(A1747,'Hospitalisation Details'!$A$1:$T$2344,10,0)</f>
        <v>29</v>
      </c>
      <c r="E1747" s="26">
        <f>VLOOKUP(A1747,'Hospitalisation Details'!$A$1:$T$2344,11,0)</f>
        <v>3</v>
      </c>
      <c r="F1747" s="28">
        <f>VLOOKUP(A1747,'Medical Examinations'!$A$1:$L$2336,2,0)</f>
        <v>38.83</v>
      </c>
      <c r="G1747" s="28">
        <f>VLOOKUP(A1747,'Medical Examinations'!$A$1:$L$2336,4,0)</f>
        <v>4.78</v>
      </c>
      <c r="H1747" s="30" t="str">
        <f>VLOOKUP(A1747,'Medical Examinations'!$A$1:$L$2336,3,0)</f>
        <v>Obesity</v>
      </c>
      <c r="I1747" s="30" t="str">
        <f>VLOOKUP(A1747,'Medical Examinations'!$A$1:$L$2336,5,0)</f>
        <v>Normal</v>
      </c>
      <c r="J1747" s="27" t="str">
        <f>VLOOKUP(A1747,'Medical Examinations'!$A$1:$L$2336,6,0)</f>
        <v>No</v>
      </c>
      <c r="K1747" s="27" t="str">
        <f>VLOOKUP(A1747,'Medical Examinations'!$A$1:$L$2336,7,0)</f>
        <v>No</v>
      </c>
      <c r="L1747" s="27">
        <f>VLOOKUP(A1747,'Medical Examinations'!$A$1:$L$2336,10,0)</f>
        <v>1</v>
      </c>
      <c r="M1747" s="27" t="str">
        <f>VLOOKUP(A1747,'Medical Examinations'!$A$1:$L$2336,12,0)</f>
        <v>No</v>
      </c>
      <c r="N1747" s="27" t="str">
        <f>VLOOKUP(A1747,'Medical Examinations'!$A$1:$L$2336,8,0)</f>
        <v>Yes</v>
      </c>
      <c r="O1747" s="29">
        <f>VLOOKUP(A1747,'Hospitalisation Details'!$A$1:$T$2344,12,0)</f>
        <v>5138.26</v>
      </c>
      <c r="P1747" s="29" t="str">
        <f>VLOOKUP(A1747,'Hospitalisation Details'!$A$1:$T$2344,15,0)</f>
        <v>tier - 2</v>
      </c>
      <c r="Q1747" s="29" t="str">
        <f>VLOOKUP(A1747,'Hospitalisation Details'!$A$1:$T$2344,18,0)</f>
        <v>tier - 2</v>
      </c>
      <c r="R1747" s="29" t="str">
        <f>VLOOKUP(A1747,'Hospitalisation Details'!$A$1:$T$2344,20,0)</f>
        <v>R1013</v>
      </c>
    </row>
    <row r="1748" spans="1:18">
      <c r="A1748" t="s">
        <v>620</v>
      </c>
      <c r="B1748" s="22" t="str">
        <f>VLOOKUP(A1748,'Customer Names'!A1748:$E$2335,4,0)</f>
        <v>Gagnon</v>
      </c>
      <c r="C1748" s="25">
        <f>VLOOKUP(A1748,'Hospitalisation Details'!$A$1:$T$2344,9,0)</f>
        <v>32401</v>
      </c>
      <c r="D1748" s="26">
        <f>VLOOKUP(A1748,'Hospitalisation Details'!$A$1:$T$2344,10,0)</f>
        <v>34</v>
      </c>
      <c r="E1748" s="26">
        <f>VLOOKUP(A1748,'Hospitalisation Details'!$A$1:$T$2344,11,0)</f>
        <v>3</v>
      </c>
      <c r="F1748" s="28">
        <f>VLOOKUP(A1748,'Medical Examinations'!$A$1:$L$2336,2,0)</f>
        <v>23.44</v>
      </c>
      <c r="G1748" s="28">
        <f>VLOOKUP(A1748,'Medical Examinations'!$A$1:$L$2336,4,0)</f>
        <v>4.6500000000000004</v>
      </c>
      <c r="H1748" s="30" t="str">
        <f>VLOOKUP(A1748,'Medical Examinations'!$A$1:$L$2336,3,0)</f>
        <v>Normal weight</v>
      </c>
      <c r="I1748" s="30" t="str">
        <f>VLOOKUP(A1748,'Medical Examinations'!$A$1:$L$2336,5,0)</f>
        <v>Normal</v>
      </c>
      <c r="J1748" s="27" t="str">
        <f>VLOOKUP(A1748,'Medical Examinations'!$A$1:$L$2336,6,0)</f>
        <v>yes</v>
      </c>
      <c r="K1748" s="27" t="str">
        <f>VLOOKUP(A1748,'Medical Examinations'!$A$1:$L$2336,7,0)</f>
        <v>No</v>
      </c>
      <c r="L1748" s="27">
        <f>VLOOKUP(A1748,'Medical Examinations'!$A$1:$L$2336,10,0)</f>
        <v>1</v>
      </c>
      <c r="M1748" s="27" t="str">
        <f>VLOOKUP(A1748,'Medical Examinations'!$A$1:$L$2336,12,0)</f>
        <v>No</v>
      </c>
      <c r="N1748" s="27" t="str">
        <f>VLOOKUP(A1748,'Medical Examinations'!$A$1:$L$2336,8,0)</f>
        <v>No</v>
      </c>
      <c r="O1748" s="29">
        <f>VLOOKUP(A1748,'Hospitalisation Details'!$A$1:$T$2344,12,0)</f>
        <v>5136.75</v>
      </c>
      <c r="P1748" s="29" t="str">
        <f>VLOOKUP(A1748,'Hospitalisation Details'!$A$1:$T$2344,15,0)</f>
        <v>tier - 2</v>
      </c>
      <c r="Q1748" s="29" t="str">
        <f>VLOOKUP(A1748,'Hospitalisation Details'!$A$1:$T$2344,18,0)</f>
        <v>tier - 1</v>
      </c>
      <c r="R1748" s="29" t="str">
        <f>VLOOKUP(A1748,'Hospitalisation Details'!$A$1:$T$2344,20,0)</f>
        <v>R1013</v>
      </c>
    </row>
    <row r="1749" spans="1:18">
      <c r="A1749" t="s">
        <v>619</v>
      </c>
      <c r="B1749" s="22" t="str">
        <f>VLOOKUP(A1749,'Customer Names'!A1749:$E$2335,4,0)</f>
        <v>Pearson</v>
      </c>
      <c r="C1749" s="25">
        <f>VLOOKUP(A1749,'Hospitalisation Details'!$A$1:$T$2344,9,0)</f>
        <v>32033</v>
      </c>
      <c r="D1749" s="26">
        <f>VLOOKUP(A1749,'Hospitalisation Details'!$A$1:$T$2344,10,0)</f>
        <v>35</v>
      </c>
      <c r="E1749" s="26">
        <f>VLOOKUP(A1749,'Hospitalisation Details'!$A$1:$T$2344,11,0)</f>
        <v>1</v>
      </c>
      <c r="F1749" s="28">
        <f>VLOOKUP(A1749,'Medical Examinations'!$A$1:$L$2336,2,0)</f>
        <v>24.13</v>
      </c>
      <c r="G1749" s="28">
        <f>VLOOKUP(A1749,'Medical Examinations'!$A$1:$L$2336,4,0)</f>
        <v>5.2</v>
      </c>
      <c r="H1749" s="30" t="str">
        <f>VLOOKUP(A1749,'Medical Examinations'!$A$1:$L$2336,3,0)</f>
        <v>Normal weight</v>
      </c>
      <c r="I1749" s="30" t="str">
        <f>VLOOKUP(A1749,'Medical Examinations'!$A$1:$L$2336,5,0)</f>
        <v>Normal</v>
      </c>
      <c r="J1749" s="27" t="str">
        <f>VLOOKUP(A1749,'Medical Examinations'!$A$1:$L$2336,6,0)</f>
        <v>No</v>
      </c>
      <c r="K1749" s="27" t="str">
        <f>VLOOKUP(A1749,'Medical Examinations'!$A$1:$L$2336,7,0)</f>
        <v>No</v>
      </c>
      <c r="L1749" s="27">
        <f>VLOOKUP(A1749,'Medical Examinations'!$A$1:$L$2336,10,0)</f>
        <v>1</v>
      </c>
      <c r="M1749" s="27" t="str">
        <f>VLOOKUP(A1749,'Medical Examinations'!$A$1:$L$2336,12,0)</f>
        <v>No</v>
      </c>
      <c r="N1749" s="27" t="str">
        <f>VLOOKUP(A1749,'Medical Examinations'!$A$1:$L$2336,8,0)</f>
        <v>No</v>
      </c>
      <c r="O1749" s="29">
        <f>VLOOKUP(A1749,'Hospitalisation Details'!$A$1:$T$2344,12,0)</f>
        <v>5125.22</v>
      </c>
      <c r="P1749" s="29" t="str">
        <f>VLOOKUP(A1749,'Hospitalisation Details'!$A$1:$T$2344,15,0)</f>
        <v>tier - 1</v>
      </c>
      <c r="Q1749" s="29" t="str">
        <f>VLOOKUP(A1749,'Hospitalisation Details'!$A$1:$T$2344,18,0)</f>
        <v>tier - 2</v>
      </c>
      <c r="R1749" s="29" t="str">
        <f>VLOOKUP(A1749,'Hospitalisation Details'!$A$1:$T$2344,20,0)</f>
        <v>R1012</v>
      </c>
    </row>
    <row r="1750" spans="1:18">
      <c r="A1750" t="s">
        <v>618</v>
      </c>
      <c r="B1750" s="22" t="str">
        <f>VLOOKUP(A1750,'Customer Names'!A1750:$E$2335,4,0)</f>
        <v>Brian</v>
      </c>
      <c r="C1750" s="25">
        <f>VLOOKUP(A1750,'Hospitalisation Details'!$A$1:$T$2344,9,0)</f>
        <v>32448</v>
      </c>
      <c r="D1750" s="26">
        <f>VLOOKUP(A1750,'Hospitalisation Details'!$A$1:$T$2344,10,0)</f>
        <v>34</v>
      </c>
      <c r="E1750" s="26">
        <f>VLOOKUP(A1750,'Hospitalisation Details'!$A$1:$T$2344,11,0)</f>
        <v>2</v>
      </c>
      <c r="F1750" s="28">
        <f>VLOOKUP(A1750,'Medical Examinations'!$A$1:$L$2336,2,0)</f>
        <v>42.13</v>
      </c>
      <c r="G1750" s="28">
        <f>VLOOKUP(A1750,'Medical Examinations'!$A$1:$L$2336,4,0)</f>
        <v>4.54</v>
      </c>
      <c r="H1750" s="30" t="str">
        <f>VLOOKUP(A1750,'Medical Examinations'!$A$1:$L$2336,3,0)</f>
        <v>Obesity</v>
      </c>
      <c r="I1750" s="30" t="str">
        <f>VLOOKUP(A1750,'Medical Examinations'!$A$1:$L$2336,5,0)</f>
        <v>Normal</v>
      </c>
      <c r="J1750" s="27" t="str">
        <f>VLOOKUP(A1750,'Medical Examinations'!$A$1:$L$2336,6,0)</f>
        <v>yes</v>
      </c>
      <c r="K1750" s="27" t="str">
        <f>VLOOKUP(A1750,'Medical Examinations'!$A$1:$L$2336,7,0)</f>
        <v>No</v>
      </c>
      <c r="L1750" s="27">
        <f>VLOOKUP(A1750,'Medical Examinations'!$A$1:$L$2336,10,0)</f>
        <v>1</v>
      </c>
      <c r="M1750" s="27" t="str">
        <f>VLOOKUP(A1750,'Medical Examinations'!$A$1:$L$2336,12,0)</f>
        <v>No</v>
      </c>
      <c r="N1750" s="27" t="str">
        <f>VLOOKUP(A1750,'Medical Examinations'!$A$1:$L$2336,8,0)</f>
        <v>No</v>
      </c>
      <c r="O1750" s="29">
        <f>VLOOKUP(A1750,'Hospitalisation Details'!$A$1:$T$2344,12,0)</f>
        <v>5124.1899999999996</v>
      </c>
      <c r="P1750" s="29" t="str">
        <f>VLOOKUP(A1750,'Hospitalisation Details'!$A$1:$T$2344,15,0)</f>
        <v>tier - 2</v>
      </c>
      <c r="Q1750" s="29" t="str">
        <f>VLOOKUP(A1750,'Hospitalisation Details'!$A$1:$T$2344,18,0)</f>
        <v>tier - 3</v>
      </c>
      <c r="R1750" s="29" t="str">
        <f>VLOOKUP(A1750,'Hospitalisation Details'!$A$1:$T$2344,20,0)</f>
        <v>R1013</v>
      </c>
    </row>
    <row r="1751" spans="1:18">
      <c r="A1751" t="s">
        <v>617</v>
      </c>
      <c r="B1751" s="22" t="str">
        <f>VLOOKUP(A1751,'Customer Names'!A1751:$E$2335,4,0)</f>
        <v>Brown</v>
      </c>
      <c r="C1751" s="25">
        <f>VLOOKUP(A1751,'Hospitalisation Details'!$A$1:$T$2344,9,0)</f>
        <v>32099</v>
      </c>
      <c r="D1751" s="26">
        <f>VLOOKUP(A1751,'Hospitalisation Details'!$A$1:$T$2344,10,0)</f>
        <v>35</v>
      </c>
      <c r="E1751" s="26">
        <f>VLOOKUP(A1751,'Hospitalisation Details'!$A$1:$T$2344,11,0)</f>
        <v>1</v>
      </c>
      <c r="F1751" s="28">
        <f>VLOOKUP(A1751,'Medical Examinations'!$A$1:$L$2336,2,0)</f>
        <v>17.86</v>
      </c>
      <c r="G1751" s="28">
        <f>VLOOKUP(A1751,'Medical Examinations'!$A$1:$L$2336,4,0)</f>
        <v>4.1100000000000003</v>
      </c>
      <c r="H1751" s="30" t="str">
        <f>VLOOKUP(A1751,'Medical Examinations'!$A$1:$L$2336,3,0)</f>
        <v>Underweight</v>
      </c>
      <c r="I1751" s="30" t="str">
        <f>VLOOKUP(A1751,'Medical Examinations'!$A$1:$L$2336,5,0)</f>
        <v>Normal</v>
      </c>
      <c r="J1751" s="27" t="str">
        <f>VLOOKUP(A1751,'Medical Examinations'!$A$1:$L$2336,6,0)</f>
        <v>No</v>
      </c>
      <c r="K1751" s="27" t="str">
        <f>VLOOKUP(A1751,'Medical Examinations'!$A$1:$L$2336,7,0)</f>
        <v>No</v>
      </c>
      <c r="L1751" s="27">
        <f>VLOOKUP(A1751,'Medical Examinations'!$A$1:$L$2336,10,0)</f>
        <v>1</v>
      </c>
      <c r="M1751" s="27" t="str">
        <f>VLOOKUP(A1751,'Medical Examinations'!$A$1:$L$2336,12,0)</f>
        <v>No</v>
      </c>
      <c r="N1751" s="27" t="str">
        <f>VLOOKUP(A1751,'Medical Examinations'!$A$1:$L$2336,8,0)</f>
        <v>No</v>
      </c>
      <c r="O1751" s="29">
        <f>VLOOKUP(A1751,'Hospitalisation Details'!$A$1:$T$2344,12,0)</f>
        <v>5116.5</v>
      </c>
      <c r="P1751" s="29" t="str">
        <f>VLOOKUP(A1751,'Hospitalisation Details'!$A$1:$T$2344,15,0)</f>
        <v>tier - 2</v>
      </c>
      <c r="Q1751" s="29" t="str">
        <f>VLOOKUP(A1751,'Hospitalisation Details'!$A$1:$T$2344,18,0)</f>
        <v>tier - 2</v>
      </c>
      <c r="R1751" s="29" t="str">
        <f>VLOOKUP(A1751,'Hospitalisation Details'!$A$1:$T$2344,20,0)</f>
        <v>R1012</v>
      </c>
    </row>
    <row r="1752" spans="1:18">
      <c r="A1752" t="s">
        <v>616</v>
      </c>
      <c r="B1752" s="22" t="str">
        <f>VLOOKUP(A1752,'Customer Names'!A1752:$E$2335,4,0)</f>
        <v>Fox</v>
      </c>
      <c r="C1752" s="25">
        <f>VLOOKUP(A1752,'Hospitalisation Details'!$A$1:$T$2344,9,0)</f>
        <v>36330</v>
      </c>
      <c r="D1752" s="26">
        <f>VLOOKUP(A1752,'Hospitalisation Details'!$A$1:$T$2344,10,0)</f>
        <v>23</v>
      </c>
      <c r="E1752" s="26">
        <f>VLOOKUP(A1752,'Hospitalisation Details'!$A$1:$T$2344,11,0)</f>
        <v>0</v>
      </c>
      <c r="F1752" s="28">
        <f>VLOOKUP(A1752,'Medical Examinations'!$A$1:$L$2336,2,0)</f>
        <v>32.78</v>
      </c>
      <c r="G1752" s="28">
        <f>VLOOKUP(A1752,'Medical Examinations'!$A$1:$L$2336,4,0)</f>
        <v>4.63</v>
      </c>
      <c r="H1752" s="30" t="str">
        <f>VLOOKUP(A1752,'Medical Examinations'!$A$1:$L$2336,3,0)</f>
        <v>Obesity</v>
      </c>
      <c r="I1752" s="30" t="str">
        <f>VLOOKUP(A1752,'Medical Examinations'!$A$1:$L$2336,5,0)</f>
        <v>Normal</v>
      </c>
      <c r="J1752" s="27" t="str">
        <f>VLOOKUP(A1752,'Medical Examinations'!$A$1:$L$2336,6,0)</f>
        <v>No</v>
      </c>
      <c r="K1752" s="27" t="str">
        <f>VLOOKUP(A1752,'Medical Examinations'!$A$1:$L$2336,7,0)</f>
        <v>No</v>
      </c>
      <c r="L1752" s="27">
        <f>VLOOKUP(A1752,'Medical Examinations'!$A$1:$L$2336,10,0)</f>
        <v>0</v>
      </c>
      <c r="M1752" s="27" t="str">
        <f>VLOOKUP(A1752,'Medical Examinations'!$A$1:$L$2336,12,0)</f>
        <v>No</v>
      </c>
      <c r="N1752" s="27" t="str">
        <f>VLOOKUP(A1752,'Medical Examinations'!$A$1:$L$2336,8,0)</f>
        <v>No</v>
      </c>
      <c r="O1752" s="29">
        <f>VLOOKUP(A1752,'Hospitalisation Details'!$A$1:$T$2344,12,0)</f>
        <v>5087.92</v>
      </c>
      <c r="P1752" s="29" t="str">
        <f>VLOOKUP(A1752,'Hospitalisation Details'!$A$1:$T$2344,15,0)</f>
        <v>tier - 2</v>
      </c>
      <c r="Q1752" s="29" t="str">
        <f>VLOOKUP(A1752,'Hospitalisation Details'!$A$1:$T$2344,18,0)</f>
        <v>tier - 2</v>
      </c>
      <c r="R1752" s="29" t="str">
        <f>VLOOKUP(A1752,'Hospitalisation Details'!$A$1:$T$2344,20,0)</f>
        <v>R1026</v>
      </c>
    </row>
    <row r="1753" spans="1:18">
      <c r="A1753" t="s">
        <v>615</v>
      </c>
      <c r="B1753" s="22" t="str">
        <f>VLOOKUP(A1753,'Customer Names'!A1753:$E$2335,4,0)</f>
        <v>Traver</v>
      </c>
      <c r="C1753" s="25">
        <f>VLOOKUP(A1753,'Hospitalisation Details'!$A$1:$T$2344,9,0)</f>
        <v>35625</v>
      </c>
      <c r="D1753" s="26">
        <f>VLOOKUP(A1753,'Hospitalisation Details'!$A$1:$T$2344,10,0)</f>
        <v>25</v>
      </c>
      <c r="E1753" s="26">
        <f>VLOOKUP(A1753,'Hospitalisation Details'!$A$1:$T$2344,11,0)</f>
        <v>5</v>
      </c>
      <c r="F1753" s="28">
        <f>VLOOKUP(A1753,'Medical Examinations'!$A$1:$L$2336,2,0)</f>
        <v>23.9</v>
      </c>
      <c r="G1753" s="28">
        <f>VLOOKUP(A1753,'Medical Examinations'!$A$1:$L$2336,4,0)</f>
        <v>6.06</v>
      </c>
      <c r="H1753" s="30" t="str">
        <f>VLOOKUP(A1753,'Medical Examinations'!$A$1:$L$2336,3,0)</f>
        <v>Normal weight</v>
      </c>
      <c r="I1753" s="30" t="str">
        <f>VLOOKUP(A1753,'Medical Examinations'!$A$1:$L$2336,5,0)</f>
        <v>Pre-diabetes</v>
      </c>
      <c r="J1753" s="27" t="str">
        <f>VLOOKUP(A1753,'Medical Examinations'!$A$1:$L$2336,6,0)</f>
        <v>yes</v>
      </c>
      <c r="K1753" s="27" t="str">
        <f>VLOOKUP(A1753,'Medical Examinations'!$A$1:$L$2336,7,0)</f>
        <v>No</v>
      </c>
      <c r="L1753" s="27">
        <f>VLOOKUP(A1753,'Medical Examinations'!$A$1:$L$2336,10,0)</f>
        <v>1</v>
      </c>
      <c r="M1753" s="27" t="str">
        <f>VLOOKUP(A1753,'Medical Examinations'!$A$1:$L$2336,12,0)</f>
        <v>No</v>
      </c>
      <c r="N1753" s="27" t="str">
        <f>VLOOKUP(A1753,'Medical Examinations'!$A$1:$L$2336,8,0)</f>
        <v>Yes</v>
      </c>
      <c r="O1753" s="29">
        <f>VLOOKUP(A1753,'Hospitalisation Details'!$A$1:$T$2344,12,0)</f>
        <v>5080.1000000000004</v>
      </c>
      <c r="P1753" s="29" t="str">
        <f>VLOOKUP(A1753,'Hospitalisation Details'!$A$1:$T$2344,15,0)</f>
        <v>tier - 3</v>
      </c>
      <c r="Q1753" s="29" t="str">
        <f>VLOOKUP(A1753,'Hospitalisation Details'!$A$1:$T$2344,18,0)</f>
        <v>tier - 2</v>
      </c>
      <c r="R1753" s="29" t="str">
        <f>VLOOKUP(A1753,'Hospitalisation Details'!$A$1:$T$2344,20,0)</f>
        <v>R1011</v>
      </c>
    </row>
    <row r="1754" spans="1:18">
      <c r="A1754" t="s">
        <v>614</v>
      </c>
      <c r="B1754" s="22" t="str">
        <f>VLOOKUP(A1754,'Customer Names'!A1754:$E$2335,4,0)</f>
        <v>Quick</v>
      </c>
      <c r="C1754" s="25">
        <f>VLOOKUP(A1754,'Hospitalisation Details'!$A$1:$T$2344,9,0)</f>
        <v>28816</v>
      </c>
      <c r="D1754" s="26">
        <f>VLOOKUP(A1754,'Hospitalisation Details'!$A$1:$T$2344,10,0)</f>
        <v>44</v>
      </c>
      <c r="E1754" s="26">
        <f>VLOOKUP(A1754,'Hospitalisation Details'!$A$1:$T$2344,11,0)</f>
        <v>2</v>
      </c>
      <c r="F1754" s="28">
        <f>VLOOKUP(A1754,'Medical Examinations'!$A$1:$L$2336,2,0)</f>
        <v>15.47</v>
      </c>
      <c r="G1754" s="28">
        <f>VLOOKUP(A1754,'Medical Examinations'!$A$1:$L$2336,4,0)</f>
        <v>8.43</v>
      </c>
      <c r="H1754" s="30" t="str">
        <f>VLOOKUP(A1754,'Medical Examinations'!$A$1:$L$2336,3,0)</f>
        <v>Underweight</v>
      </c>
      <c r="I1754" s="30" t="str">
        <f>VLOOKUP(A1754,'Medical Examinations'!$A$1:$L$2336,5,0)</f>
        <v>Diabetes</v>
      </c>
      <c r="J1754" s="27" t="str">
        <f>VLOOKUP(A1754,'Medical Examinations'!$A$1:$L$2336,6,0)</f>
        <v>No</v>
      </c>
      <c r="K1754" s="27" t="str">
        <f>VLOOKUP(A1754,'Medical Examinations'!$A$1:$L$2336,7,0)</f>
        <v>No</v>
      </c>
      <c r="L1754" s="27">
        <f>VLOOKUP(A1754,'Medical Examinations'!$A$1:$L$2336,10,0)</f>
        <v>0</v>
      </c>
      <c r="M1754" s="27" t="str">
        <f>VLOOKUP(A1754,'Medical Examinations'!$A$1:$L$2336,12,0)</f>
        <v>No</v>
      </c>
      <c r="N1754" s="27" t="str">
        <f>VLOOKUP(A1754,'Medical Examinations'!$A$1:$L$2336,8,0)</f>
        <v>No</v>
      </c>
      <c r="O1754" s="29">
        <f>VLOOKUP(A1754,'Hospitalisation Details'!$A$1:$T$2344,12,0)</f>
        <v>5077.1899999999996</v>
      </c>
      <c r="P1754" s="29" t="str">
        <f>VLOOKUP(A1754,'Hospitalisation Details'!$A$1:$T$2344,15,0)</f>
        <v>tier - 2</v>
      </c>
      <c r="Q1754" s="29" t="str">
        <f>VLOOKUP(A1754,'Hospitalisation Details'!$A$1:$T$2344,18,0)</f>
        <v>tier - 3</v>
      </c>
      <c r="R1754" s="29" t="str">
        <f>VLOOKUP(A1754,'Hospitalisation Details'!$A$1:$T$2344,20,0)</f>
        <v>R1012</v>
      </c>
    </row>
    <row r="1755" spans="1:18">
      <c r="A1755" t="s">
        <v>613</v>
      </c>
      <c r="B1755" s="22" t="str">
        <f>VLOOKUP(A1755,'Customer Names'!A1755:$E$2335,4,0)</f>
        <v>Scott</v>
      </c>
      <c r="C1755" s="25">
        <f>VLOOKUP(A1755,'Hospitalisation Details'!$A$1:$T$2344,9,0)</f>
        <v>34131</v>
      </c>
      <c r="D1755" s="26">
        <f>VLOOKUP(A1755,'Hospitalisation Details'!$A$1:$T$2344,10,0)</f>
        <v>29</v>
      </c>
      <c r="E1755" s="26">
        <f>VLOOKUP(A1755,'Hospitalisation Details'!$A$1:$T$2344,11,0)</f>
        <v>0</v>
      </c>
      <c r="F1755" s="28">
        <f>VLOOKUP(A1755,'Medical Examinations'!$A$1:$L$2336,2,0)</f>
        <v>28.54</v>
      </c>
      <c r="G1755" s="28">
        <f>VLOOKUP(A1755,'Medical Examinations'!$A$1:$L$2336,4,0)</f>
        <v>5.51</v>
      </c>
      <c r="H1755" s="30" t="str">
        <f>VLOOKUP(A1755,'Medical Examinations'!$A$1:$L$2336,3,0)</f>
        <v>Overweight</v>
      </c>
      <c r="I1755" s="30" t="str">
        <f>VLOOKUP(A1755,'Medical Examinations'!$A$1:$L$2336,5,0)</f>
        <v>Normal</v>
      </c>
      <c r="J1755" s="27" t="str">
        <f>VLOOKUP(A1755,'Medical Examinations'!$A$1:$L$2336,6,0)</f>
        <v>No</v>
      </c>
      <c r="K1755" s="27" t="str">
        <f>VLOOKUP(A1755,'Medical Examinations'!$A$1:$L$2336,7,0)</f>
        <v>No</v>
      </c>
      <c r="L1755" s="27">
        <f>VLOOKUP(A1755,'Medical Examinations'!$A$1:$L$2336,10,0)</f>
        <v>1</v>
      </c>
      <c r="M1755" s="27" t="str">
        <f>VLOOKUP(A1755,'Medical Examinations'!$A$1:$L$2336,12,0)</f>
        <v>No</v>
      </c>
      <c r="N1755" s="27" t="str">
        <f>VLOOKUP(A1755,'Medical Examinations'!$A$1:$L$2336,8,0)</f>
        <v>Yes</v>
      </c>
      <c r="O1755" s="29">
        <f>VLOOKUP(A1755,'Hospitalisation Details'!$A$1:$T$2344,12,0)</f>
        <v>5059.5600000000004</v>
      </c>
      <c r="P1755" s="29" t="str">
        <f>VLOOKUP(A1755,'Hospitalisation Details'!$A$1:$T$2344,15,0)</f>
        <v>tier - 2</v>
      </c>
      <c r="Q1755" s="29" t="str">
        <f>VLOOKUP(A1755,'Hospitalisation Details'!$A$1:$T$2344,18,0)</f>
        <v>tier - 1</v>
      </c>
      <c r="R1755" s="29" t="str">
        <f>VLOOKUP(A1755,'Hospitalisation Details'!$A$1:$T$2344,20,0)</f>
        <v>R1021</v>
      </c>
    </row>
    <row r="1756" spans="1:18">
      <c r="A1756" t="s">
        <v>612</v>
      </c>
      <c r="B1756" s="22" t="str">
        <f>VLOOKUP(A1756,'Customer Names'!A1756:$E$2335,4,0)</f>
        <v>Theriot</v>
      </c>
      <c r="C1756" s="25">
        <f>VLOOKUP(A1756,'Hospitalisation Details'!$A$1:$T$2344,9,0)</f>
        <v>29471</v>
      </c>
      <c r="D1756" s="26">
        <f>VLOOKUP(A1756,'Hospitalisation Details'!$A$1:$T$2344,10,0)</f>
        <v>42</v>
      </c>
      <c r="E1756" s="26">
        <f>VLOOKUP(A1756,'Hospitalisation Details'!$A$1:$T$2344,11,0)</f>
        <v>2</v>
      </c>
      <c r="F1756" s="28">
        <f>VLOOKUP(A1756,'Medical Examinations'!$A$1:$L$2336,2,0)</f>
        <v>18.54</v>
      </c>
      <c r="G1756" s="28">
        <f>VLOOKUP(A1756,'Medical Examinations'!$A$1:$L$2336,4,0)</f>
        <v>4.95</v>
      </c>
      <c r="H1756" s="30" t="str">
        <f>VLOOKUP(A1756,'Medical Examinations'!$A$1:$L$2336,3,0)</f>
        <v>Normal weight</v>
      </c>
      <c r="I1756" s="30" t="str">
        <f>VLOOKUP(A1756,'Medical Examinations'!$A$1:$L$2336,5,0)</f>
        <v>Normal</v>
      </c>
      <c r="J1756" s="27" t="str">
        <f>VLOOKUP(A1756,'Medical Examinations'!$A$1:$L$2336,6,0)</f>
        <v>No</v>
      </c>
      <c r="K1756" s="27" t="str">
        <f>VLOOKUP(A1756,'Medical Examinations'!$A$1:$L$2336,7,0)</f>
        <v>No</v>
      </c>
      <c r="L1756" s="27">
        <f>VLOOKUP(A1756,'Medical Examinations'!$A$1:$L$2336,10,0)</f>
        <v>0</v>
      </c>
      <c r="M1756" s="27" t="str">
        <f>VLOOKUP(A1756,'Medical Examinations'!$A$1:$L$2336,12,0)</f>
        <v>No</v>
      </c>
      <c r="N1756" s="27" t="str">
        <f>VLOOKUP(A1756,'Medical Examinations'!$A$1:$L$2336,8,0)</f>
        <v>No</v>
      </c>
      <c r="O1756" s="29">
        <f>VLOOKUP(A1756,'Hospitalisation Details'!$A$1:$T$2344,12,0)</f>
        <v>5054.05</v>
      </c>
      <c r="P1756" s="29" t="str">
        <f>VLOOKUP(A1756,'Hospitalisation Details'!$A$1:$T$2344,15,0)</f>
        <v>tier - 2</v>
      </c>
      <c r="Q1756" s="29" t="str">
        <f>VLOOKUP(A1756,'Hospitalisation Details'!$A$1:$T$2344,18,0)</f>
        <v>tier - 2</v>
      </c>
      <c r="R1756" s="29" t="str">
        <f>VLOOKUP(A1756,'Hospitalisation Details'!$A$1:$T$2344,20,0)</f>
        <v>R1013</v>
      </c>
    </row>
    <row r="1757" spans="1:18">
      <c r="A1757" t="s">
        <v>611</v>
      </c>
      <c r="B1757" s="22" t="str">
        <f>VLOOKUP(A1757,'Customer Names'!A1757:$E$2335,4,0)</f>
        <v>Michalis</v>
      </c>
      <c r="C1757" s="25">
        <f>VLOOKUP(A1757,'Hospitalisation Details'!$A$1:$T$2344,9,0)</f>
        <v>35640</v>
      </c>
      <c r="D1757" s="26">
        <f>VLOOKUP(A1757,'Hospitalisation Details'!$A$1:$T$2344,10,0)</f>
        <v>25</v>
      </c>
      <c r="E1757" s="26">
        <f>VLOOKUP(A1757,'Hospitalisation Details'!$A$1:$T$2344,11,0)</f>
        <v>0</v>
      </c>
      <c r="F1757" s="28">
        <f>VLOOKUP(A1757,'Medical Examinations'!$A$1:$L$2336,2,0)</f>
        <v>32.18</v>
      </c>
      <c r="G1757" s="28">
        <f>VLOOKUP(A1757,'Medical Examinations'!$A$1:$L$2336,4,0)</f>
        <v>6.44</v>
      </c>
      <c r="H1757" s="30" t="str">
        <f>VLOOKUP(A1757,'Medical Examinations'!$A$1:$L$2336,3,0)</f>
        <v>Obesity</v>
      </c>
      <c r="I1757" s="30" t="str">
        <f>VLOOKUP(A1757,'Medical Examinations'!$A$1:$L$2336,5,0)</f>
        <v>Pre-diabetes</v>
      </c>
      <c r="J1757" s="27" t="str">
        <f>VLOOKUP(A1757,'Medical Examinations'!$A$1:$L$2336,6,0)</f>
        <v>yes</v>
      </c>
      <c r="K1757" s="27" t="str">
        <f>VLOOKUP(A1757,'Medical Examinations'!$A$1:$L$2336,7,0)</f>
        <v>No</v>
      </c>
      <c r="L1757" s="27">
        <f>VLOOKUP(A1757,'Medical Examinations'!$A$1:$L$2336,10,0)</f>
        <v>1</v>
      </c>
      <c r="M1757" s="27" t="str">
        <f>VLOOKUP(A1757,'Medical Examinations'!$A$1:$L$2336,12,0)</f>
        <v>No</v>
      </c>
      <c r="N1757" s="27" t="str">
        <f>VLOOKUP(A1757,'Medical Examinations'!$A$1:$L$2336,8,0)</f>
        <v>Yes</v>
      </c>
      <c r="O1757" s="29">
        <f>VLOOKUP(A1757,'Hospitalisation Details'!$A$1:$T$2344,12,0)</f>
        <v>5045.1499999999996</v>
      </c>
      <c r="P1757" s="29" t="str">
        <f>VLOOKUP(A1757,'Hospitalisation Details'!$A$1:$T$2344,15,0)</f>
        <v>tier - 2</v>
      </c>
      <c r="Q1757" s="29" t="str">
        <f>VLOOKUP(A1757,'Hospitalisation Details'!$A$1:$T$2344,18,0)</f>
        <v>tier - 2</v>
      </c>
      <c r="R1757" s="29" t="str">
        <f>VLOOKUP(A1757,'Hospitalisation Details'!$A$1:$T$2344,20,0)</f>
        <v>R1012</v>
      </c>
    </row>
    <row r="1758" spans="1:18">
      <c r="A1758" t="s">
        <v>610</v>
      </c>
      <c r="B1758" s="22" t="str">
        <f>VLOOKUP(A1758,'Customer Names'!A1758:$E$2335,4,0)</f>
        <v>Hall</v>
      </c>
      <c r="C1758" s="25">
        <f>VLOOKUP(A1758,'Hospitalisation Details'!$A$1:$T$2344,9,0)</f>
        <v>37180</v>
      </c>
      <c r="D1758" s="26">
        <f>VLOOKUP(A1758,'Hospitalisation Details'!$A$1:$T$2344,10,0)</f>
        <v>21</v>
      </c>
      <c r="E1758" s="26">
        <f>VLOOKUP(A1758,'Hospitalisation Details'!$A$1:$T$2344,11,0)</f>
        <v>0</v>
      </c>
      <c r="F1758" s="28">
        <f>VLOOKUP(A1758,'Medical Examinations'!$A$1:$L$2336,2,0)</f>
        <v>37.380000000000003</v>
      </c>
      <c r="G1758" s="28">
        <f>VLOOKUP(A1758,'Medical Examinations'!$A$1:$L$2336,4,0)</f>
        <v>6.05</v>
      </c>
      <c r="H1758" s="30" t="str">
        <f>VLOOKUP(A1758,'Medical Examinations'!$A$1:$L$2336,3,0)</f>
        <v>Obesity</v>
      </c>
      <c r="I1758" s="30" t="str">
        <f>VLOOKUP(A1758,'Medical Examinations'!$A$1:$L$2336,5,0)</f>
        <v>Pre-diabetes</v>
      </c>
      <c r="J1758" s="27" t="str">
        <f>VLOOKUP(A1758,'Medical Examinations'!$A$1:$L$2336,6,0)</f>
        <v>yes</v>
      </c>
      <c r="K1758" s="27" t="str">
        <f>VLOOKUP(A1758,'Medical Examinations'!$A$1:$L$2336,7,0)</f>
        <v>No</v>
      </c>
      <c r="L1758" s="27">
        <f>VLOOKUP(A1758,'Medical Examinations'!$A$1:$L$2336,10,0)</f>
        <v>0</v>
      </c>
      <c r="M1758" s="27" t="str">
        <f>VLOOKUP(A1758,'Medical Examinations'!$A$1:$L$2336,12,0)</f>
        <v>No</v>
      </c>
      <c r="N1758" s="27" t="str">
        <f>VLOOKUP(A1758,'Medical Examinations'!$A$1:$L$2336,8,0)</f>
        <v>No</v>
      </c>
      <c r="O1758" s="29">
        <f>VLOOKUP(A1758,'Hospitalisation Details'!$A$1:$T$2344,12,0)</f>
        <v>5043.13</v>
      </c>
      <c r="P1758" s="29" t="str">
        <f>VLOOKUP(A1758,'Hospitalisation Details'!$A$1:$T$2344,15,0)</f>
        <v>tier - 2</v>
      </c>
      <c r="Q1758" s="29" t="str">
        <f>VLOOKUP(A1758,'Hospitalisation Details'!$A$1:$T$2344,18,0)</f>
        <v>tier - 3</v>
      </c>
      <c r="R1758" s="29" t="str">
        <f>VLOOKUP(A1758,'Hospitalisation Details'!$A$1:$T$2344,20,0)</f>
        <v>R1011</v>
      </c>
    </row>
    <row r="1759" spans="1:18">
      <c r="A1759" t="s">
        <v>609</v>
      </c>
      <c r="B1759" s="22" t="str">
        <f>VLOOKUP(A1759,'Customer Names'!A1759:$E$2335,4,0)</f>
        <v>Tjong Clemons</v>
      </c>
      <c r="C1759" s="25">
        <f>VLOOKUP(A1759,'Hospitalisation Details'!$A$1:$T$2344,9,0)</f>
        <v>35768</v>
      </c>
      <c r="D1759" s="26">
        <f>VLOOKUP(A1759,'Hospitalisation Details'!$A$1:$T$2344,10,0)</f>
        <v>25</v>
      </c>
      <c r="E1759" s="26">
        <f>VLOOKUP(A1759,'Hospitalisation Details'!$A$1:$T$2344,11,0)</f>
        <v>0</v>
      </c>
      <c r="F1759" s="28">
        <f>VLOOKUP(A1759,'Medical Examinations'!$A$1:$L$2336,2,0)</f>
        <v>31.12</v>
      </c>
      <c r="G1759" s="28">
        <f>VLOOKUP(A1759,'Medical Examinations'!$A$1:$L$2336,4,0)</f>
        <v>4.76</v>
      </c>
      <c r="H1759" s="30" t="str">
        <f>VLOOKUP(A1759,'Medical Examinations'!$A$1:$L$2336,3,0)</f>
        <v>Obesity</v>
      </c>
      <c r="I1759" s="30" t="str">
        <f>VLOOKUP(A1759,'Medical Examinations'!$A$1:$L$2336,5,0)</f>
        <v>Normal</v>
      </c>
      <c r="J1759" s="27" t="str">
        <f>VLOOKUP(A1759,'Medical Examinations'!$A$1:$L$2336,6,0)</f>
        <v>yes</v>
      </c>
      <c r="K1759" s="27" t="str">
        <f>VLOOKUP(A1759,'Medical Examinations'!$A$1:$L$2336,7,0)</f>
        <v>No</v>
      </c>
      <c r="L1759" s="27">
        <f>VLOOKUP(A1759,'Medical Examinations'!$A$1:$L$2336,10,0)</f>
        <v>1</v>
      </c>
      <c r="M1759" s="27" t="str">
        <f>VLOOKUP(A1759,'Medical Examinations'!$A$1:$L$2336,12,0)</f>
        <v>No</v>
      </c>
      <c r="N1759" s="27" t="str">
        <f>VLOOKUP(A1759,'Medical Examinations'!$A$1:$L$2336,8,0)</f>
        <v>Yes</v>
      </c>
      <c r="O1759" s="29">
        <f>VLOOKUP(A1759,'Hospitalisation Details'!$A$1:$T$2344,12,0)</f>
        <v>5038.57</v>
      </c>
      <c r="P1759" s="29" t="str">
        <f>VLOOKUP(A1759,'Hospitalisation Details'!$A$1:$T$2344,15,0)</f>
        <v>tier - 2</v>
      </c>
      <c r="Q1759" s="29" t="str">
        <f>VLOOKUP(A1759,'Hospitalisation Details'!$A$1:$T$2344,18,0)</f>
        <v>tier - 2</v>
      </c>
      <c r="R1759" s="29" t="str">
        <f>VLOOKUP(A1759,'Hospitalisation Details'!$A$1:$T$2344,20,0)</f>
        <v>R1025</v>
      </c>
    </row>
    <row r="1760" spans="1:18">
      <c r="A1760" t="s">
        <v>608</v>
      </c>
      <c r="B1760" s="22" t="str">
        <f>VLOOKUP(A1760,'Customer Names'!A1760:$E$2335,4,0)</f>
        <v>Palma</v>
      </c>
      <c r="C1760" s="25">
        <f>VLOOKUP(A1760,'Hospitalisation Details'!$A$1:$T$2344,9,0)</f>
        <v>31592</v>
      </c>
      <c r="D1760" s="26">
        <f>VLOOKUP(A1760,'Hospitalisation Details'!$A$1:$T$2344,10,0)</f>
        <v>36</v>
      </c>
      <c r="E1760" s="26">
        <f>VLOOKUP(A1760,'Hospitalisation Details'!$A$1:$T$2344,11,0)</f>
        <v>3</v>
      </c>
      <c r="F1760" s="28">
        <f>VLOOKUP(A1760,'Medical Examinations'!$A$1:$L$2336,2,0)</f>
        <v>22.01</v>
      </c>
      <c r="G1760" s="28">
        <f>VLOOKUP(A1760,'Medical Examinations'!$A$1:$L$2336,4,0)</f>
        <v>6.72</v>
      </c>
      <c r="H1760" s="30" t="str">
        <f>VLOOKUP(A1760,'Medical Examinations'!$A$1:$L$2336,3,0)</f>
        <v>Normal weight</v>
      </c>
      <c r="I1760" s="30" t="str">
        <f>VLOOKUP(A1760,'Medical Examinations'!$A$1:$L$2336,5,0)</f>
        <v>Diabetes</v>
      </c>
      <c r="J1760" s="27" t="str">
        <f>VLOOKUP(A1760,'Medical Examinations'!$A$1:$L$2336,6,0)</f>
        <v>yes</v>
      </c>
      <c r="K1760" s="27" t="str">
        <f>VLOOKUP(A1760,'Medical Examinations'!$A$1:$L$2336,7,0)</f>
        <v>No</v>
      </c>
      <c r="L1760" s="27">
        <f>VLOOKUP(A1760,'Medical Examinations'!$A$1:$L$2336,10,0)</f>
        <v>1</v>
      </c>
      <c r="M1760" s="27" t="str">
        <f>VLOOKUP(A1760,'Medical Examinations'!$A$1:$L$2336,12,0)</f>
        <v>No</v>
      </c>
      <c r="N1760" s="27" t="str">
        <f>VLOOKUP(A1760,'Medical Examinations'!$A$1:$L$2336,8,0)</f>
        <v>No</v>
      </c>
      <c r="O1760" s="29">
        <f>VLOOKUP(A1760,'Hospitalisation Details'!$A$1:$T$2344,12,0)</f>
        <v>5034.1000000000004</v>
      </c>
      <c r="P1760" s="29" t="str">
        <f>VLOOKUP(A1760,'Hospitalisation Details'!$A$1:$T$2344,15,0)</f>
        <v>tier - 2</v>
      </c>
      <c r="Q1760" s="29" t="str">
        <f>VLOOKUP(A1760,'Hospitalisation Details'!$A$1:$T$2344,18,0)</f>
        <v>tier - 2</v>
      </c>
      <c r="R1760" s="29" t="str">
        <f>VLOOKUP(A1760,'Hospitalisation Details'!$A$1:$T$2344,20,0)</f>
        <v>R1013</v>
      </c>
    </row>
    <row r="1761" spans="1:18">
      <c r="A1761" t="s">
        <v>607</v>
      </c>
      <c r="B1761" s="22" t="str">
        <f>VLOOKUP(A1761,'Customer Names'!A1761:$E$2335,4,0)</f>
        <v>Takaoka</v>
      </c>
      <c r="C1761" s="25">
        <f>VLOOKUP(A1761,'Hospitalisation Details'!$A$1:$T$2344,9,0)</f>
        <v>33491</v>
      </c>
      <c r="D1761" s="26">
        <f>VLOOKUP(A1761,'Hospitalisation Details'!$A$1:$T$2344,10,0)</f>
        <v>31</v>
      </c>
      <c r="E1761" s="26">
        <f>VLOOKUP(A1761,'Hospitalisation Details'!$A$1:$T$2344,11,0)</f>
        <v>2</v>
      </c>
      <c r="F1761" s="28">
        <f>VLOOKUP(A1761,'Medical Examinations'!$A$1:$L$2336,2,0)</f>
        <v>27.645</v>
      </c>
      <c r="G1761" s="28">
        <f>VLOOKUP(A1761,'Medical Examinations'!$A$1:$L$2336,4,0)</f>
        <v>5.7</v>
      </c>
      <c r="H1761" s="30" t="str">
        <f>VLOOKUP(A1761,'Medical Examinations'!$A$1:$L$2336,3,0)</f>
        <v>Overweight</v>
      </c>
      <c r="I1761" s="30" t="str">
        <f>VLOOKUP(A1761,'Medical Examinations'!$A$1:$L$2336,5,0)</f>
        <v>Pre-diabetes</v>
      </c>
      <c r="J1761" s="27" t="str">
        <f>VLOOKUP(A1761,'Medical Examinations'!$A$1:$L$2336,6,0)</f>
        <v>No</v>
      </c>
      <c r="K1761" s="27" t="str">
        <f>VLOOKUP(A1761,'Medical Examinations'!$A$1:$L$2336,7,0)</f>
        <v>No</v>
      </c>
      <c r="L1761" s="27">
        <f>VLOOKUP(A1761,'Medical Examinations'!$A$1:$L$2336,10,0)</f>
        <v>0</v>
      </c>
      <c r="M1761" s="27" t="str">
        <f>VLOOKUP(A1761,'Medical Examinations'!$A$1:$L$2336,12,0)</f>
        <v>No</v>
      </c>
      <c r="N1761" s="27" t="str">
        <f>VLOOKUP(A1761,'Medical Examinations'!$A$1:$L$2336,8,0)</f>
        <v>No</v>
      </c>
      <c r="O1761" s="29">
        <f>VLOOKUP(A1761,'Hospitalisation Details'!$A$1:$T$2344,12,0)</f>
        <v>5031.2700000000004</v>
      </c>
      <c r="P1761" s="29" t="str">
        <f>VLOOKUP(A1761,'Hospitalisation Details'!$A$1:$T$2344,15,0)</f>
        <v>tier - 3</v>
      </c>
      <c r="Q1761" s="29" t="str">
        <f>VLOOKUP(A1761,'Hospitalisation Details'!$A$1:$T$2344,18,0)</f>
        <v>tier - 1</v>
      </c>
      <c r="R1761" s="29" t="str">
        <f>VLOOKUP(A1761,'Hospitalisation Details'!$A$1:$T$2344,20,0)</f>
        <v>R1016</v>
      </c>
    </row>
    <row r="1762" spans="1:18">
      <c r="A1762" t="s">
        <v>606</v>
      </c>
      <c r="B1762" s="22" t="str">
        <f>VLOOKUP(A1762,'Customer Names'!A1762:$E$2335,4,0)</f>
        <v>Sherman</v>
      </c>
      <c r="C1762" s="25">
        <f>VLOOKUP(A1762,'Hospitalisation Details'!$A$1:$T$2344,9,0)</f>
        <v>31409</v>
      </c>
      <c r="D1762" s="26">
        <f>VLOOKUP(A1762,'Hospitalisation Details'!$A$1:$T$2344,10,0)</f>
        <v>37</v>
      </c>
      <c r="E1762" s="26">
        <f>VLOOKUP(A1762,'Hospitalisation Details'!$A$1:$T$2344,11,0)</f>
        <v>0</v>
      </c>
      <c r="F1762" s="28">
        <f>VLOOKUP(A1762,'Medical Examinations'!$A$1:$L$2336,2,0)</f>
        <v>29.64</v>
      </c>
      <c r="G1762" s="28">
        <f>VLOOKUP(A1762,'Medical Examinations'!$A$1:$L$2336,4,0)</f>
        <v>5.31</v>
      </c>
      <c r="H1762" s="30" t="str">
        <f>VLOOKUP(A1762,'Medical Examinations'!$A$1:$L$2336,3,0)</f>
        <v>Overweight</v>
      </c>
      <c r="I1762" s="30" t="str">
        <f>VLOOKUP(A1762,'Medical Examinations'!$A$1:$L$2336,5,0)</f>
        <v>Normal</v>
      </c>
      <c r="J1762" s="27" t="str">
        <f>VLOOKUP(A1762,'Medical Examinations'!$A$1:$L$2336,6,0)</f>
        <v>yes</v>
      </c>
      <c r="K1762" s="27" t="str">
        <f>VLOOKUP(A1762,'Medical Examinations'!$A$1:$L$2336,7,0)</f>
        <v>No</v>
      </c>
      <c r="L1762" s="27">
        <f>VLOOKUP(A1762,'Medical Examinations'!$A$1:$L$2336,10,0)</f>
        <v>0</v>
      </c>
      <c r="M1762" s="27" t="str">
        <f>VLOOKUP(A1762,'Medical Examinations'!$A$1:$L$2336,12,0)</f>
        <v>No</v>
      </c>
      <c r="N1762" s="27" t="str">
        <f>VLOOKUP(A1762,'Medical Examinations'!$A$1:$L$2336,8,0)</f>
        <v>No</v>
      </c>
      <c r="O1762" s="29">
        <f>VLOOKUP(A1762,'Hospitalisation Details'!$A$1:$T$2344,12,0)</f>
        <v>5028.1499999999996</v>
      </c>
      <c r="P1762" s="29" t="str">
        <f>VLOOKUP(A1762,'Hospitalisation Details'!$A$1:$T$2344,15,0)</f>
        <v>tier - 1</v>
      </c>
      <c r="Q1762" s="29" t="str">
        <f>VLOOKUP(A1762,'Hospitalisation Details'!$A$1:$T$2344,18,0)</f>
        <v>tier - 2</v>
      </c>
      <c r="R1762" s="29" t="str">
        <f>VLOOKUP(A1762,'Hospitalisation Details'!$A$1:$T$2344,20,0)</f>
        <v>R1012</v>
      </c>
    </row>
    <row r="1763" spans="1:18">
      <c r="A1763" t="s">
        <v>605</v>
      </c>
      <c r="B1763" s="22" t="str">
        <f>VLOOKUP(A1763,'Customer Names'!A1763:$E$2335,4,0)</f>
        <v>Andre</v>
      </c>
      <c r="C1763" s="25">
        <f>VLOOKUP(A1763,'Hospitalisation Details'!$A$1:$T$2344,9,0)</f>
        <v>32456</v>
      </c>
      <c r="D1763" s="26">
        <f>VLOOKUP(A1763,'Hospitalisation Details'!$A$1:$T$2344,10,0)</f>
        <v>34</v>
      </c>
      <c r="E1763" s="26">
        <f>VLOOKUP(A1763,'Hospitalisation Details'!$A$1:$T$2344,11,0)</f>
        <v>1</v>
      </c>
      <c r="F1763" s="28">
        <f>VLOOKUP(A1763,'Medical Examinations'!$A$1:$L$2336,2,0)</f>
        <v>33.700000000000003</v>
      </c>
      <c r="G1763" s="28">
        <f>VLOOKUP(A1763,'Medical Examinations'!$A$1:$L$2336,4,0)</f>
        <v>4.32</v>
      </c>
      <c r="H1763" s="30" t="str">
        <f>VLOOKUP(A1763,'Medical Examinations'!$A$1:$L$2336,3,0)</f>
        <v>Obesity</v>
      </c>
      <c r="I1763" s="30" t="str">
        <f>VLOOKUP(A1763,'Medical Examinations'!$A$1:$L$2336,5,0)</f>
        <v>Normal</v>
      </c>
      <c r="J1763" s="27" t="str">
        <f>VLOOKUP(A1763,'Medical Examinations'!$A$1:$L$2336,6,0)</f>
        <v>yes</v>
      </c>
      <c r="K1763" s="27" t="str">
        <f>VLOOKUP(A1763,'Medical Examinations'!$A$1:$L$2336,7,0)</f>
        <v>No</v>
      </c>
      <c r="L1763" s="27">
        <f>VLOOKUP(A1763,'Medical Examinations'!$A$1:$L$2336,10,0)</f>
        <v>1</v>
      </c>
      <c r="M1763" s="27" t="str">
        <f>VLOOKUP(A1763,'Medical Examinations'!$A$1:$L$2336,12,0)</f>
        <v>No</v>
      </c>
      <c r="N1763" s="27" t="str">
        <f>VLOOKUP(A1763,'Medical Examinations'!$A$1:$L$2336,8,0)</f>
        <v>No</v>
      </c>
      <c r="O1763" s="29">
        <f>VLOOKUP(A1763,'Hospitalisation Details'!$A$1:$T$2344,12,0)</f>
        <v>5012.47</v>
      </c>
      <c r="P1763" s="29" t="str">
        <f>VLOOKUP(A1763,'Hospitalisation Details'!$A$1:$T$2344,15,0)</f>
        <v>tier - 2</v>
      </c>
      <c r="Q1763" s="29" t="str">
        <f>VLOOKUP(A1763,'Hospitalisation Details'!$A$1:$T$2344,18,0)</f>
        <v>tier - 3</v>
      </c>
      <c r="R1763" s="29" t="str">
        <f>VLOOKUP(A1763,'Hospitalisation Details'!$A$1:$T$2344,20,0)</f>
        <v>R1011</v>
      </c>
    </row>
    <row r="1764" spans="1:18">
      <c r="A1764" t="s">
        <v>604</v>
      </c>
      <c r="B1764" s="22" t="str">
        <f>VLOOKUP(A1764,'Customer Names'!A1764:$E$2335,4,0)</f>
        <v>Switt</v>
      </c>
      <c r="C1764" s="25">
        <f>VLOOKUP(A1764,'Hospitalisation Details'!$A$1:$T$2344,9,0)</f>
        <v>32332</v>
      </c>
      <c r="D1764" s="26">
        <f>VLOOKUP(A1764,'Hospitalisation Details'!$A$1:$T$2344,10,0)</f>
        <v>34</v>
      </c>
      <c r="E1764" s="26">
        <f>VLOOKUP(A1764,'Hospitalisation Details'!$A$1:$T$2344,11,0)</f>
        <v>1</v>
      </c>
      <c r="F1764" s="28">
        <f>VLOOKUP(A1764,'Medical Examinations'!$A$1:$L$2336,2,0)</f>
        <v>27.5</v>
      </c>
      <c r="G1764" s="28">
        <f>VLOOKUP(A1764,'Medical Examinations'!$A$1:$L$2336,4,0)</f>
        <v>4.2300000000000004</v>
      </c>
      <c r="H1764" s="30" t="str">
        <f>VLOOKUP(A1764,'Medical Examinations'!$A$1:$L$2336,3,0)</f>
        <v>Overweight</v>
      </c>
      <c r="I1764" s="30" t="str">
        <f>VLOOKUP(A1764,'Medical Examinations'!$A$1:$L$2336,5,0)</f>
        <v>Normal</v>
      </c>
      <c r="J1764" s="27" t="str">
        <f>VLOOKUP(A1764,'Medical Examinations'!$A$1:$L$2336,6,0)</f>
        <v>yes</v>
      </c>
      <c r="K1764" s="27" t="str">
        <f>VLOOKUP(A1764,'Medical Examinations'!$A$1:$L$2336,7,0)</f>
        <v>No</v>
      </c>
      <c r="L1764" s="27">
        <f>VLOOKUP(A1764,'Medical Examinations'!$A$1:$L$2336,10,0)</f>
        <v>1</v>
      </c>
      <c r="M1764" s="27" t="str">
        <f>VLOOKUP(A1764,'Medical Examinations'!$A$1:$L$2336,12,0)</f>
        <v>No</v>
      </c>
      <c r="N1764" s="27" t="str">
        <f>VLOOKUP(A1764,'Medical Examinations'!$A$1:$L$2336,8,0)</f>
        <v>No</v>
      </c>
      <c r="O1764" s="29">
        <f>VLOOKUP(A1764,'Hospitalisation Details'!$A$1:$T$2344,12,0)</f>
        <v>5003.8500000000004</v>
      </c>
      <c r="P1764" s="29" t="str">
        <f>VLOOKUP(A1764,'Hospitalisation Details'!$A$1:$T$2344,15,0)</f>
        <v>tier - 2</v>
      </c>
      <c r="Q1764" s="29" t="str">
        <f>VLOOKUP(A1764,'Hospitalisation Details'!$A$1:$T$2344,18,0)</f>
        <v>tier - 3</v>
      </c>
      <c r="R1764" s="29" t="str">
        <f>VLOOKUP(A1764,'Hospitalisation Details'!$A$1:$T$2344,20,0)</f>
        <v>R1011</v>
      </c>
    </row>
    <row r="1765" spans="1:18">
      <c r="A1765" t="s">
        <v>603</v>
      </c>
      <c r="B1765" s="22" t="str">
        <f>VLOOKUP(A1765,'Customer Names'!A1765:$E$2335,4,0)</f>
        <v>Erickson</v>
      </c>
      <c r="C1765" s="25">
        <f>VLOOKUP(A1765,'Hospitalisation Details'!$A$1:$T$2344,9,0)</f>
        <v>28285</v>
      </c>
      <c r="D1765" s="26">
        <f>VLOOKUP(A1765,'Hospitalisation Details'!$A$1:$T$2344,10,0)</f>
        <v>45</v>
      </c>
      <c r="E1765" s="26">
        <f>VLOOKUP(A1765,'Hospitalisation Details'!$A$1:$T$2344,11,0)</f>
        <v>2</v>
      </c>
      <c r="F1765" s="28">
        <f>VLOOKUP(A1765,'Medical Examinations'!$A$1:$L$2336,2,0)</f>
        <v>16.12</v>
      </c>
      <c r="G1765" s="28">
        <f>VLOOKUP(A1765,'Medical Examinations'!$A$1:$L$2336,4,0)</f>
        <v>6.09</v>
      </c>
      <c r="H1765" s="30" t="str">
        <f>VLOOKUP(A1765,'Medical Examinations'!$A$1:$L$2336,3,0)</f>
        <v>Underweight</v>
      </c>
      <c r="I1765" s="30" t="str">
        <f>VLOOKUP(A1765,'Medical Examinations'!$A$1:$L$2336,5,0)</f>
        <v>Pre-diabetes</v>
      </c>
      <c r="J1765" s="27" t="str">
        <f>VLOOKUP(A1765,'Medical Examinations'!$A$1:$L$2336,6,0)</f>
        <v>No</v>
      </c>
      <c r="K1765" s="27" t="str">
        <f>VLOOKUP(A1765,'Medical Examinations'!$A$1:$L$2336,7,0)</f>
        <v>No</v>
      </c>
      <c r="L1765" s="27">
        <f>VLOOKUP(A1765,'Medical Examinations'!$A$1:$L$2336,10,0)</f>
        <v>0</v>
      </c>
      <c r="M1765" s="27" t="str">
        <f>VLOOKUP(A1765,'Medical Examinations'!$A$1:$L$2336,12,0)</f>
        <v>No</v>
      </c>
      <c r="N1765" s="27" t="str">
        <f>VLOOKUP(A1765,'Medical Examinations'!$A$1:$L$2336,8,0)</f>
        <v>No</v>
      </c>
      <c r="O1765" s="29">
        <f>VLOOKUP(A1765,'Hospitalisation Details'!$A$1:$T$2344,12,0)</f>
        <v>5003.7700000000004</v>
      </c>
      <c r="P1765" s="29" t="str">
        <f>VLOOKUP(A1765,'Hospitalisation Details'!$A$1:$T$2344,15,0)</f>
        <v>tier - 2</v>
      </c>
      <c r="Q1765" s="29" t="str">
        <f>VLOOKUP(A1765,'Hospitalisation Details'!$A$1:$T$2344,18,0)</f>
        <v>tier - 3</v>
      </c>
      <c r="R1765" s="29" t="str">
        <f>VLOOKUP(A1765,'Hospitalisation Details'!$A$1:$T$2344,20,0)</f>
        <v>R1013</v>
      </c>
    </row>
    <row r="1766" spans="1:18">
      <c r="A1766" t="s">
        <v>602</v>
      </c>
      <c r="B1766" s="22" t="str">
        <f>VLOOKUP(A1766,'Customer Names'!A1766:$E$2335,4,0)</f>
        <v>Miller</v>
      </c>
      <c r="C1766" s="25">
        <f>VLOOKUP(A1766,'Hospitalisation Details'!$A$1:$T$2344,9,0)</f>
        <v>32390</v>
      </c>
      <c r="D1766" s="26">
        <f>VLOOKUP(A1766,'Hospitalisation Details'!$A$1:$T$2344,10,0)</f>
        <v>34</v>
      </c>
      <c r="E1766" s="26">
        <f>VLOOKUP(A1766,'Hospitalisation Details'!$A$1:$T$2344,11,0)</f>
        <v>1</v>
      </c>
      <c r="F1766" s="28">
        <f>VLOOKUP(A1766,'Medical Examinations'!$A$1:$L$2336,2,0)</f>
        <v>26.73</v>
      </c>
      <c r="G1766" s="28">
        <f>VLOOKUP(A1766,'Medical Examinations'!$A$1:$L$2336,4,0)</f>
        <v>4.74</v>
      </c>
      <c r="H1766" s="30" t="str">
        <f>VLOOKUP(A1766,'Medical Examinations'!$A$1:$L$2336,3,0)</f>
        <v>Overweight</v>
      </c>
      <c r="I1766" s="30" t="str">
        <f>VLOOKUP(A1766,'Medical Examinations'!$A$1:$L$2336,5,0)</f>
        <v>Normal</v>
      </c>
      <c r="J1766" s="27" t="str">
        <f>VLOOKUP(A1766,'Medical Examinations'!$A$1:$L$2336,6,0)</f>
        <v>yes</v>
      </c>
      <c r="K1766" s="27" t="str">
        <f>VLOOKUP(A1766,'Medical Examinations'!$A$1:$L$2336,7,0)</f>
        <v>No</v>
      </c>
      <c r="L1766" s="27">
        <f>VLOOKUP(A1766,'Medical Examinations'!$A$1:$L$2336,10,0)</f>
        <v>1</v>
      </c>
      <c r="M1766" s="27" t="str">
        <f>VLOOKUP(A1766,'Medical Examinations'!$A$1:$L$2336,12,0)</f>
        <v>No</v>
      </c>
      <c r="N1766" s="27" t="str">
        <f>VLOOKUP(A1766,'Medical Examinations'!$A$1:$L$2336,8,0)</f>
        <v>No</v>
      </c>
      <c r="O1766" s="29">
        <f>VLOOKUP(A1766,'Hospitalisation Details'!$A$1:$T$2344,12,0)</f>
        <v>5002.78</v>
      </c>
      <c r="P1766" s="29" t="str">
        <f>VLOOKUP(A1766,'Hospitalisation Details'!$A$1:$T$2344,15,0)</f>
        <v>tier - 2</v>
      </c>
      <c r="Q1766" s="29" t="str">
        <f>VLOOKUP(A1766,'Hospitalisation Details'!$A$1:$T$2344,18,0)</f>
        <v>tier - 2</v>
      </c>
      <c r="R1766" s="29" t="str">
        <f>VLOOKUP(A1766,'Hospitalisation Details'!$A$1:$T$2344,20,0)</f>
        <v>R1013</v>
      </c>
    </row>
    <row r="1767" spans="1:18">
      <c r="A1767" t="s">
        <v>601</v>
      </c>
      <c r="B1767" s="22" t="str">
        <f>VLOOKUP(A1767,'Customer Names'!A1767:$E$2335,4,0)</f>
        <v>Whitbeck</v>
      </c>
      <c r="C1767" s="25">
        <f>VLOOKUP(A1767,'Hospitalisation Details'!$A$1:$T$2344,9,0)</f>
        <v>37169</v>
      </c>
      <c r="D1767" s="26">
        <f>VLOOKUP(A1767,'Hospitalisation Details'!$A$1:$T$2344,10,0)</f>
        <v>21</v>
      </c>
      <c r="E1767" s="26">
        <f>VLOOKUP(A1767,'Hospitalisation Details'!$A$1:$T$2344,11,0)</f>
        <v>0</v>
      </c>
      <c r="F1767" s="28">
        <f>VLOOKUP(A1767,'Medical Examinations'!$A$1:$L$2336,2,0)</f>
        <v>37.25</v>
      </c>
      <c r="G1767" s="28">
        <f>VLOOKUP(A1767,'Medical Examinations'!$A$1:$L$2336,4,0)</f>
        <v>6.23</v>
      </c>
      <c r="H1767" s="30" t="str">
        <f>VLOOKUP(A1767,'Medical Examinations'!$A$1:$L$2336,3,0)</f>
        <v>Obesity</v>
      </c>
      <c r="I1767" s="30" t="str">
        <f>VLOOKUP(A1767,'Medical Examinations'!$A$1:$L$2336,5,0)</f>
        <v>Pre-diabetes</v>
      </c>
      <c r="J1767" s="27" t="str">
        <f>VLOOKUP(A1767,'Medical Examinations'!$A$1:$L$2336,6,0)</f>
        <v>yes</v>
      </c>
      <c r="K1767" s="27" t="str">
        <f>VLOOKUP(A1767,'Medical Examinations'!$A$1:$L$2336,7,0)</f>
        <v>No</v>
      </c>
      <c r="L1767" s="27">
        <f>VLOOKUP(A1767,'Medical Examinations'!$A$1:$L$2336,10,0)</f>
        <v>0</v>
      </c>
      <c r="M1767" s="27" t="str">
        <f>VLOOKUP(A1767,'Medical Examinations'!$A$1:$L$2336,12,0)</f>
        <v>No</v>
      </c>
      <c r="N1767" s="27" t="str">
        <f>VLOOKUP(A1767,'Medical Examinations'!$A$1:$L$2336,8,0)</f>
        <v>No</v>
      </c>
      <c r="O1767" s="29">
        <f>VLOOKUP(A1767,'Hospitalisation Details'!$A$1:$T$2344,12,0)</f>
        <v>4999.04</v>
      </c>
      <c r="P1767" s="29" t="str">
        <f>VLOOKUP(A1767,'Hospitalisation Details'!$A$1:$T$2344,15,0)</f>
        <v>tier - 2</v>
      </c>
      <c r="Q1767" s="29" t="str">
        <f>VLOOKUP(A1767,'Hospitalisation Details'!$A$1:$T$2344,18,0)</f>
        <v>tier - 2</v>
      </c>
      <c r="R1767" s="29" t="str">
        <f>VLOOKUP(A1767,'Hospitalisation Details'!$A$1:$T$2344,20,0)</f>
        <v>R1011</v>
      </c>
    </row>
    <row r="1768" spans="1:18">
      <c r="A1768" t="s">
        <v>600</v>
      </c>
      <c r="B1768" s="22" t="str">
        <f>VLOOKUP(A1768,'Customer Names'!A1768:$E$2335,4,0)</f>
        <v>Auer</v>
      </c>
      <c r="C1768" s="25">
        <f>VLOOKUP(A1768,'Hospitalisation Details'!$A$1:$T$2344,9,0)</f>
        <v>32318</v>
      </c>
      <c r="D1768" s="26">
        <f>VLOOKUP(A1768,'Hospitalisation Details'!$A$1:$T$2344,10,0)</f>
        <v>34</v>
      </c>
      <c r="E1768" s="26">
        <f>VLOOKUP(A1768,'Hospitalisation Details'!$A$1:$T$2344,11,0)</f>
        <v>0</v>
      </c>
      <c r="F1768" s="28">
        <f>VLOOKUP(A1768,'Medical Examinations'!$A$1:$L$2336,2,0)</f>
        <v>23.56</v>
      </c>
      <c r="G1768" s="28">
        <f>VLOOKUP(A1768,'Medical Examinations'!$A$1:$L$2336,4,0)</f>
        <v>5.45</v>
      </c>
      <c r="H1768" s="30" t="str">
        <f>VLOOKUP(A1768,'Medical Examinations'!$A$1:$L$2336,3,0)</f>
        <v>Normal weight</v>
      </c>
      <c r="I1768" s="30" t="str">
        <f>VLOOKUP(A1768,'Medical Examinations'!$A$1:$L$2336,5,0)</f>
        <v>Normal</v>
      </c>
      <c r="J1768" s="27" t="str">
        <f>VLOOKUP(A1768,'Medical Examinations'!$A$1:$L$2336,6,0)</f>
        <v>yes</v>
      </c>
      <c r="K1768" s="27" t="str">
        <f>VLOOKUP(A1768,'Medical Examinations'!$A$1:$L$2336,7,0)</f>
        <v>No</v>
      </c>
      <c r="L1768" s="27">
        <f>VLOOKUP(A1768,'Medical Examinations'!$A$1:$L$2336,10,0)</f>
        <v>1</v>
      </c>
      <c r="M1768" s="27" t="str">
        <f>VLOOKUP(A1768,'Medical Examinations'!$A$1:$L$2336,12,0)</f>
        <v>No</v>
      </c>
      <c r="N1768" s="27" t="str">
        <f>VLOOKUP(A1768,'Medical Examinations'!$A$1:$L$2336,8,0)</f>
        <v>No</v>
      </c>
      <c r="O1768" s="29">
        <f>VLOOKUP(A1768,'Hospitalisation Details'!$A$1:$T$2344,12,0)</f>
        <v>4992.38</v>
      </c>
      <c r="P1768" s="29" t="str">
        <f>VLOOKUP(A1768,'Hospitalisation Details'!$A$1:$T$2344,15,0)</f>
        <v>tier - 2</v>
      </c>
      <c r="Q1768" s="29" t="str">
        <f>VLOOKUP(A1768,'Hospitalisation Details'!$A$1:$T$2344,18,0)</f>
        <v>tier - 3</v>
      </c>
      <c r="R1768" s="29" t="str">
        <f>VLOOKUP(A1768,'Hospitalisation Details'!$A$1:$T$2344,20,0)</f>
        <v>R1024</v>
      </c>
    </row>
    <row r="1769" spans="1:18">
      <c r="A1769" t="s">
        <v>599</v>
      </c>
      <c r="B1769" s="22" t="str">
        <f>VLOOKUP(A1769,'Customer Names'!A1769:$E$2335,4,0)</f>
        <v>Attar</v>
      </c>
      <c r="C1769" s="25">
        <f>VLOOKUP(A1769,'Hospitalisation Details'!$A$1:$T$2344,9,0)</f>
        <v>26975</v>
      </c>
      <c r="D1769" s="26">
        <f>VLOOKUP(A1769,'Hospitalisation Details'!$A$1:$T$2344,10,0)</f>
        <v>49</v>
      </c>
      <c r="E1769" s="26">
        <f>VLOOKUP(A1769,'Hospitalisation Details'!$A$1:$T$2344,11,0)</f>
        <v>0</v>
      </c>
      <c r="F1769" s="28">
        <f>VLOOKUP(A1769,'Medical Examinations'!$A$1:$L$2336,2,0)</f>
        <v>15.84</v>
      </c>
      <c r="G1769" s="28">
        <f>VLOOKUP(A1769,'Medical Examinations'!$A$1:$L$2336,4,0)</f>
        <v>10.34</v>
      </c>
      <c r="H1769" s="30" t="str">
        <f>VLOOKUP(A1769,'Medical Examinations'!$A$1:$L$2336,3,0)</f>
        <v>Underweight</v>
      </c>
      <c r="I1769" s="30" t="str">
        <f>VLOOKUP(A1769,'Medical Examinations'!$A$1:$L$2336,5,0)</f>
        <v>Diabetes</v>
      </c>
      <c r="J1769" s="27" t="str">
        <f>VLOOKUP(A1769,'Medical Examinations'!$A$1:$L$2336,6,0)</f>
        <v>No</v>
      </c>
      <c r="K1769" s="27" t="str">
        <f>VLOOKUP(A1769,'Medical Examinations'!$A$1:$L$2336,7,0)</f>
        <v>No</v>
      </c>
      <c r="L1769" s="27">
        <f>VLOOKUP(A1769,'Medical Examinations'!$A$1:$L$2336,10,0)</f>
        <v>2</v>
      </c>
      <c r="M1769" s="27" t="str">
        <f>VLOOKUP(A1769,'Medical Examinations'!$A$1:$L$2336,12,0)</f>
        <v>No</v>
      </c>
      <c r="N1769" s="27" t="str">
        <f>VLOOKUP(A1769,'Medical Examinations'!$A$1:$L$2336,8,0)</f>
        <v>No</v>
      </c>
      <c r="O1769" s="29">
        <f>VLOOKUP(A1769,'Hospitalisation Details'!$A$1:$T$2344,12,0)</f>
        <v>4985.22</v>
      </c>
      <c r="P1769" s="29" t="str">
        <f>VLOOKUP(A1769,'Hospitalisation Details'!$A$1:$T$2344,15,0)</f>
        <v>tier - 2</v>
      </c>
      <c r="Q1769" s="29" t="str">
        <f>VLOOKUP(A1769,'Hospitalisation Details'!$A$1:$T$2344,18,0)</f>
        <v>tier - 3</v>
      </c>
      <c r="R1769" s="29" t="str">
        <f>VLOOKUP(A1769,'Hospitalisation Details'!$A$1:$T$2344,20,0)</f>
        <v>R1013</v>
      </c>
    </row>
    <row r="1770" spans="1:18">
      <c r="A1770" t="s">
        <v>598</v>
      </c>
      <c r="B1770" s="22" t="str">
        <f>VLOOKUP(A1770,'Customer Names'!A1770:$E$2335,4,0)</f>
        <v>Misuraca</v>
      </c>
      <c r="C1770" s="25">
        <f>VLOOKUP(A1770,'Hospitalisation Details'!$A$1:$T$2344,9,0)</f>
        <v>33480</v>
      </c>
      <c r="D1770" s="26">
        <f>VLOOKUP(A1770,'Hospitalisation Details'!$A$1:$T$2344,10,0)</f>
        <v>31</v>
      </c>
      <c r="E1770" s="26">
        <f>VLOOKUP(A1770,'Hospitalisation Details'!$A$1:$T$2344,11,0)</f>
        <v>2</v>
      </c>
      <c r="F1770" s="28">
        <f>VLOOKUP(A1770,'Medical Examinations'!$A$1:$L$2336,2,0)</f>
        <v>36.630000000000003</v>
      </c>
      <c r="G1770" s="28">
        <f>VLOOKUP(A1770,'Medical Examinations'!$A$1:$L$2336,4,0)</f>
        <v>5.15</v>
      </c>
      <c r="H1770" s="30" t="str">
        <f>VLOOKUP(A1770,'Medical Examinations'!$A$1:$L$2336,3,0)</f>
        <v>Obesity</v>
      </c>
      <c r="I1770" s="30" t="str">
        <f>VLOOKUP(A1770,'Medical Examinations'!$A$1:$L$2336,5,0)</f>
        <v>Normal</v>
      </c>
      <c r="J1770" s="27" t="str">
        <f>VLOOKUP(A1770,'Medical Examinations'!$A$1:$L$2336,6,0)</f>
        <v>No</v>
      </c>
      <c r="K1770" s="27" t="str">
        <f>VLOOKUP(A1770,'Medical Examinations'!$A$1:$L$2336,7,0)</f>
        <v>No</v>
      </c>
      <c r="L1770" s="27">
        <f>VLOOKUP(A1770,'Medical Examinations'!$A$1:$L$2336,10,0)</f>
        <v>0</v>
      </c>
      <c r="M1770" s="27" t="str">
        <f>VLOOKUP(A1770,'Medical Examinations'!$A$1:$L$2336,12,0)</f>
        <v>No</v>
      </c>
      <c r="N1770" s="27" t="str">
        <f>VLOOKUP(A1770,'Medical Examinations'!$A$1:$L$2336,8,0)</f>
        <v>No</v>
      </c>
      <c r="O1770" s="29">
        <f>VLOOKUP(A1770,'Hospitalisation Details'!$A$1:$T$2344,12,0)</f>
        <v>4949.76</v>
      </c>
      <c r="P1770" s="29" t="str">
        <f>VLOOKUP(A1770,'Hospitalisation Details'!$A$1:$T$2344,15,0)</f>
        <v>tier - 2</v>
      </c>
      <c r="Q1770" s="29" t="str">
        <f>VLOOKUP(A1770,'Hospitalisation Details'!$A$1:$T$2344,18,0)</f>
        <v>tier - 1</v>
      </c>
      <c r="R1770" s="29" t="str">
        <f>VLOOKUP(A1770,'Hospitalisation Details'!$A$1:$T$2344,20,0)</f>
        <v>R1013</v>
      </c>
    </row>
    <row r="1771" spans="1:18">
      <c r="A1771" t="s">
        <v>597</v>
      </c>
      <c r="B1771" s="22" t="str">
        <f>VLOOKUP(A1771,'Customer Names'!A1771:$E$2335,4,0)</f>
        <v>Spannaus</v>
      </c>
      <c r="C1771" s="25">
        <f>VLOOKUP(A1771,'Hospitalisation Details'!$A$1:$T$2344,9,0)</f>
        <v>27206</v>
      </c>
      <c r="D1771" s="26">
        <f>VLOOKUP(A1771,'Hospitalisation Details'!$A$1:$T$2344,10,0)</f>
        <v>48</v>
      </c>
      <c r="E1771" s="26">
        <f>VLOOKUP(A1771,'Hospitalisation Details'!$A$1:$T$2344,11,0)</f>
        <v>0</v>
      </c>
      <c r="F1771" s="28">
        <f>VLOOKUP(A1771,'Medical Examinations'!$A$1:$L$2336,2,0)</f>
        <v>16.47</v>
      </c>
      <c r="G1771" s="28">
        <f>VLOOKUP(A1771,'Medical Examinations'!$A$1:$L$2336,4,0)</f>
        <v>11.72</v>
      </c>
      <c r="H1771" s="30" t="str">
        <f>VLOOKUP(A1771,'Medical Examinations'!$A$1:$L$2336,3,0)</f>
        <v>Underweight</v>
      </c>
      <c r="I1771" s="30" t="str">
        <f>VLOOKUP(A1771,'Medical Examinations'!$A$1:$L$2336,5,0)</f>
        <v>Diabetes</v>
      </c>
      <c r="J1771" s="27" t="str">
        <f>VLOOKUP(A1771,'Medical Examinations'!$A$1:$L$2336,6,0)</f>
        <v>No</v>
      </c>
      <c r="K1771" s="27" t="str">
        <f>VLOOKUP(A1771,'Medical Examinations'!$A$1:$L$2336,7,0)</f>
        <v>No</v>
      </c>
      <c r="L1771" s="27">
        <f>VLOOKUP(A1771,'Medical Examinations'!$A$1:$L$2336,10,0)</f>
        <v>0</v>
      </c>
      <c r="M1771" s="27" t="str">
        <f>VLOOKUP(A1771,'Medical Examinations'!$A$1:$L$2336,12,0)</f>
        <v>No</v>
      </c>
      <c r="N1771" s="27" t="str">
        <f>VLOOKUP(A1771,'Medical Examinations'!$A$1:$L$2336,8,0)</f>
        <v>No</v>
      </c>
      <c r="O1771" s="29">
        <f>VLOOKUP(A1771,'Hospitalisation Details'!$A$1:$T$2344,12,0)</f>
        <v>4942.0600000000004</v>
      </c>
      <c r="P1771" s="29" t="str">
        <f>VLOOKUP(A1771,'Hospitalisation Details'!$A$1:$T$2344,15,0)</f>
        <v>tier - 2</v>
      </c>
      <c r="Q1771" s="29" t="str">
        <f>VLOOKUP(A1771,'Hospitalisation Details'!$A$1:$T$2344,18,0)</f>
        <v>tier - 2</v>
      </c>
      <c r="R1771" s="29" t="str">
        <f>VLOOKUP(A1771,'Hospitalisation Details'!$A$1:$T$2344,20,0)</f>
        <v>R1013</v>
      </c>
    </row>
    <row r="1772" spans="1:18">
      <c r="A1772" t="s">
        <v>596</v>
      </c>
      <c r="B1772" s="22" t="str">
        <f>VLOOKUP(A1772,'Customer Names'!A1772:$E$2335,4,0)</f>
        <v>Tarbiat</v>
      </c>
      <c r="C1772" s="25">
        <f>VLOOKUP(A1772,'Hospitalisation Details'!$A$1:$T$2344,9,0)</f>
        <v>33569</v>
      </c>
      <c r="D1772" s="26">
        <f>VLOOKUP(A1772,'Hospitalisation Details'!$A$1:$T$2344,10,0)</f>
        <v>31</v>
      </c>
      <c r="E1772" s="26">
        <f>VLOOKUP(A1772,'Hospitalisation Details'!$A$1:$T$2344,11,0)</f>
        <v>2</v>
      </c>
      <c r="F1772" s="28">
        <f>VLOOKUP(A1772,'Medical Examinations'!$A$1:$L$2336,2,0)</f>
        <v>25.8</v>
      </c>
      <c r="G1772" s="28">
        <f>VLOOKUP(A1772,'Medical Examinations'!$A$1:$L$2336,4,0)</f>
        <v>5.29</v>
      </c>
      <c r="H1772" s="30" t="str">
        <f>VLOOKUP(A1772,'Medical Examinations'!$A$1:$L$2336,3,0)</f>
        <v>Overweight</v>
      </c>
      <c r="I1772" s="30" t="str">
        <f>VLOOKUP(A1772,'Medical Examinations'!$A$1:$L$2336,5,0)</f>
        <v>Normal</v>
      </c>
      <c r="J1772" s="27" t="str">
        <f>VLOOKUP(A1772,'Medical Examinations'!$A$1:$L$2336,6,0)</f>
        <v>No</v>
      </c>
      <c r="K1772" s="27" t="str">
        <f>VLOOKUP(A1772,'Medical Examinations'!$A$1:$L$2336,7,0)</f>
        <v>No</v>
      </c>
      <c r="L1772" s="27">
        <f>VLOOKUP(A1772,'Medical Examinations'!$A$1:$L$2336,10,0)</f>
        <v>0</v>
      </c>
      <c r="M1772" s="27" t="str">
        <f>VLOOKUP(A1772,'Medical Examinations'!$A$1:$L$2336,12,0)</f>
        <v>No</v>
      </c>
      <c r="N1772" s="27" t="str">
        <f>VLOOKUP(A1772,'Medical Examinations'!$A$1:$L$2336,8,0)</f>
        <v>No</v>
      </c>
      <c r="O1772" s="29">
        <f>VLOOKUP(A1772,'Hospitalisation Details'!$A$1:$T$2344,12,0)</f>
        <v>4934.71</v>
      </c>
      <c r="P1772" s="29" t="str">
        <f>VLOOKUP(A1772,'Hospitalisation Details'!$A$1:$T$2344,15,0)</f>
        <v>tier - 2</v>
      </c>
      <c r="Q1772" s="29" t="str">
        <f>VLOOKUP(A1772,'Hospitalisation Details'!$A$1:$T$2344,18,0)</f>
        <v>tier - 3</v>
      </c>
      <c r="R1772" s="29" t="str">
        <f>VLOOKUP(A1772,'Hospitalisation Details'!$A$1:$T$2344,20,0)</f>
        <v>R1011</v>
      </c>
    </row>
    <row r="1773" spans="1:18">
      <c r="A1773" t="s">
        <v>595</v>
      </c>
      <c r="B1773" s="22" t="str">
        <f>VLOOKUP(A1773,'Customer Names'!A1773:$E$2335,4,0)</f>
        <v>Pulkkinen</v>
      </c>
      <c r="C1773" s="25">
        <f>VLOOKUP(A1773,'Hospitalisation Details'!$A$1:$T$2344,9,0)</f>
        <v>33473</v>
      </c>
      <c r="D1773" s="26">
        <f>VLOOKUP(A1773,'Hospitalisation Details'!$A$1:$T$2344,10,0)</f>
        <v>31</v>
      </c>
      <c r="E1773" s="26">
        <f>VLOOKUP(A1773,'Hospitalisation Details'!$A$1:$T$2344,11,0)</f>
        <v>2</v>
      </c>
      <c r="F1773" s="28">
        <f>VLOOKUP(A1773,'Medical Examinations'!$A$1:$L$2336,2,0)</f>
        <v>23.6</v>
      </c>
      <c r="G1773" s="28">
        <f>VLOOKUP(A1773,'Medical Examinations'!$A$1:$L$2336,4,0)</f>
        <v>4.33</v>
      </c>
      <c r="H1773" s="30" t="str">
        <f>VLOOKUP(A1773,'Medical Examinations'!$A$1:$L$2336,3,0)</f>
        <v>Normal weight</v>
      </c>
      <c r="I1773" s="30" t="str">
        <f>VLOOKUP(A1773,'Medical Examinations'!$A$1:$L$2336,5,0)</f>
        <v>Normal</v>
      </c>
      <c r="J1773" s="27" t="str">
        <f>VLOOKUP(A1773,'Medical Examinations'!$A$1:$L$2336,6,0)</f>
        <v>No</v>
      </c>
      <c r="K1773" s="27" t="str">
        <f>VLOOKUP(A1773,'Medical Examinations'!$A$1:$L$2336,7,0)</f>
        <v>No</v>
      </c>
      <c r="L1773" s="27">
        <f>VLOOKUP(A1773,'Medical Examinations'!$A$1:$L$2336,10,0)</f>
        <v>0</v>
      </c>
      <c r="M1773" s="27" t="str">
        <f>VLOOKUP(A1773,'Medical Examinations'!$A$1:$L$2336,12,0)</f>
        <v>No</v>
      </c>
      <c r="N1773" s="27" t="str">
        <f>VLOOKUP(A1773,'Medical Examinations'!$A$1:$L$2336,8,0)</f>
        <v>No</v>
      </c>
      <c r="O1773" s="29">
        <f>VLOOKUP(A1773,'Hospitalisation Details'!$A$1:$T$2344,12,0)</f>
        <v>4931.6499999999996</v>
      </c>
      <c r="P1773" s="29" t="str">
        <f>VLOOKUP(A1773,'Hospitalisation Details'!$A$1:$T$2344,15,0)</f>
        <v>tier - 2</v>
      </c>
      <c r="Q1773" s="29" t="str">
        <f>VLOOKUP(A1773,'Hospitalisation Details'!$A$1:$T$2344,18,0)</f>
        <v>tier - 3</v>
      </c>
      <c r="R1773" s="29" t="str">
        <f>VLOOKUP(A1773,'Hospitalisation Details'!$A$1:$T$2344,20,0)</f>
        <v>R1011</v>
      </c>
    </row>
    <row r="1774" spans="1:18">
      <c r="A1774" t="s">
        <v>594</v>
      </c>
      <c r="B1774" s="22" t="str">
        <f>VLOOKUP(A1774,'Customer Names'!A1774:$E$2335,4,0)</f>
        <v>Trnovcova</v>
      </c>
      <c r="C1774" s="25">
        <f>VLOOKUP(A1774,'Hospitalisation Details'!$A$1:$T$2344,9,0)</f>
        <v>34191</v>
      </c>
      <c r="D1774" s="26">
        <f>VLOOKUP(A1774,'Hospitalisation Details'!$A$1:$T$2344,10,0)</f>
        <v>29</v>
      </c>
      <c r="E1774" s="26">
        <f>VLOOKUP(A1774,'Hospitalisation Details'!$A$1:$T$2344,11,0)</f>
        <v>2</v>
      </c>
      <c r="F1774" s="28">
        <f>VLOOKUP(A1774,'Medical Examinations'!$A$1:$L$2336,2,0)</f>
        <v>32.11</v>
      </c>
      <c r="G1774" s="28">
        <f>VLOOKUP(A1774,'Medical Examinations'!$A$1:$L$2336,4,0)</f>
        <v>6.24</v>
      </c>
      <c r="H1774" s="30" t="str">
        <f>VLOOKUP(A1774,'Medical Examinations'!$A$1:$L$2336,3,0)</f>
        <v>Obesity</v>
      </c>
      <c r="I1774" s="30" t="str">
        <f>VLOOKUP(A1774,'Medical Examinations'!$A$1:$L$2336,5,0)</f>
        <v>Pre-diabetes</v>
      </c>
      <c r="J1774" s="27" t="str">
        <f>VLOOKUP(A1774,'Medical Examinations'!$A$1:$L$2336,6,0)</f>
        <v>No</v>
      </c>
      <c r="K1774" s="27" t="str">
        <f>VLOOKUP(A1774,'Medical Examinations'!$A$1:$L$2336,7,0)</f>
        <v>No</v>
      </c>
      <c r="L1774" s="27">
        <f>VLOOKUP(A1774,'Medical Examinations'!$A$1:$L$2336,10,0)</f>
        <v>1</v>
      </c>
      <c r="M1774" s="27" t="str">
        <f>VLOOKUP(A1774,'Medical Examinations'!$A$1:$L$2336,12,0)</f>
        <v>No</v>
      </c>
      <c r="N1774" s="27" t="str">
        <f>VLOOKUP(A1774,'Medical Examinations'!$A$1:$L$2336,8,0)</f>
        <v>Yes</v>
      </c>
      <c r="O1774" s="29">
        <f>VLOOKUP(A1774,'Hospitalisation Details'!$A$1:$T$2344,12,0)</f>
        <v>4922.92</v>
      </c>
      <c r="P1774" s="29" t="str">
        <f>VLOOKUP(A1774,'Hospitalisation Details'!$A$1:$T$2344,15,0)</f>
        <v>tier - 2</v>
      </c>
      <c r="Q1774" s="29" t="str">
        <f>VLOOKUP(A1774,'Hospitalisation Details'!$A$1:$T$2344,18,0)</f>
        <v>tier - 2</v>
      </c>
      <c r="R1774" s="29" t="str">
        <f>VLOOKUP(A1774,'Hospitalisation Details'!$A$1:$T$2344,20,0)</f>
        <v>R1012</v>
      </c>
    </row>
    <row r="1775" spans="1:18">
      <c r="A1775" t="s">
        <v>593</v>
      </c>
      <c r="B1775" s="22" t="str">
        <f>VLOOKUP(A1775,'Customer Names'!A1775:$E$2335,4,0)</f>
        <v>Anthony</v>
      </c>
      <c r="C1775" s="25">
        <f>VLOOKUP(A1775,'Hospitalisation Details'!$A$1:$T$2344,9,0)</f>
        <v>37489</v>
      </c>
      <c r="D1775" s="26">
        <f>VLOOKUP(A1775,'Hospitalisation Details'!$A$1:$T$2344,10,0)</f>
        <v>20</v>
      </c>
      <c r="E1775" s="26">
        <f>VLOOKUP(A1775,'Hospitalisation Details'!$A$1:$T$2344,11,0)</f>
        <v>5</v>
      </c>
      <c r="F1775" s="28">
        <f>VLOOKUP(A1775,'Medical Examinations'!$A$1:$L$2336,2,0)</f>
        <v>30.114999999999998</v>
      </c>
      <c r="G1775" s="28">
        <f>VLOOKUP(A1775,'Medical Examinations'!$A$1:$L$2336,4,0)</f>
        <v>11.61</v>
      </c>
      <c r="H1775" s="30" t="str">
        <f>VLOOKUP(A1775,'Medical Examinations'!$A$1:$L$2336,3,0)</f>
        <v>Obesity</v>
      </c>
      <c r="I1775" s="30" t="str">
        <f>VLOOKUP(A1775,'Medical Examinations'!$A$1:$L$2336,5,0)</f>
        <v>Diabetes</v>
      </c>
      <c r="J1775" s="27" t="str">
        <f>VLOOKUP(A1775,'Medical Examinations'!$A$1:$L$2336,6,0)</f>
        <v>No</v>
      </c>
      <c r="K1775" s="27" t="str">
        <f>VLOOKUP(A1775,'Medical Examinations'!$A$1:$L$2336,7,0)</f>
        <v>No</v>
      </c>
      <c r="L1775" s="27">
        <f>VLOOKUP(A1775,'Medical Examinations'!$A$1:$L$2336,10,0)</f>
        <v>0</v>
      </c>
      <c r="M1775" s="27" t="str">
        <f>VLOOKUP(A1775,'Medical Examinations'!$A$1:$L$2336,12,0)</f>
        <v>No</v>
      </c>
      <c r="N1775" s="27" t="str">
        <f>VLOOKUP(A1775,'Medical Examinations'!$A$1:$L$2336,8,0)</f>
        <v>No</v>
      </c>
      <c r="O1775" s="29">
        <f>VLOOKUP(A1775,'Hospitalisation Details'!$A$1:$T$2344,12,0)</f>
        <v>4915.0600000000004</v>
      </c>
      <c r="P1775" s="29" t="str">
        <f>VLOOKUP(A1775,'Hospitalisation Details'!$A$1:$T$2344,15,0)</f>
        <v>tier - 2</v>
      </c>
      <c r="Q1775" s="29" t="str">
        <f>VLOOKUP(A1775,'Hospitalisation Details'!$A$1:$T$2344,18,0)</f>
        <v>tier - 1</v>
      </c>
      <c r="R1775" s="29" t="str">
        <f>VLOOKUP(A1775,'Hospitalisation Details'!$A$1:$T$2344,20,0)</f>
        <v>R1017</v>
      </c>
    </row>
    <row r="1776" spans="1:18">
      <c r="A1776" t="s">
        <v>592</v>
      </c>
      <c r="B1776" s="22" t="str">
        <f>VLOOKUP(A1776,'Customer Names'!A1776:$E$2335,4,0)</f>
        <v>Hetrick</v>
      </c>
      <c r="C1776" s="25">
        <f>VLOOKUP(A1776,'Hospitalisation Details'!$A$1:$T$2344,9,0)</f>
        <v>29877</v>
      </c>
      <c r="D1776" s="26">
        <f>VLOOKUP(A1776,'Hospitalisation Details'!$A$1:$T$2344,10,0)</f>
        <v>41</v>
      </c>
      <c r="E1776" s="26">
        <f>VLOOKUP(A1776,'Hospitalisation Details'!$A$1:$T$2344,11,0)</f>
        <v>1</v>
      </c>
      <c r="F1776" s="28">
        <f>VLOOKUP(A1776,'Medical Examinations'!$A$1:$L$2336,2,0)</f>
        <v>20.28</v>
      </c>
      <c r="G1776" s="28">
        <f>VLOOKUP(A1776,'Medical Examinations'!$A$1:$L$2336,4,0)</f>
        <v>11.07</v>
      </c>
      <c r="H1776" s="30" t="str">
        <f>VLOOKUP(A1776,'Medical Examinations'!$A$1:$L$2336,3,0)</f>
        <v>Normal weight</v>
      </c>
      <c r="I1776" s="30" t="str">
        <f>VLOOKUP(A1776,'Medical Examinations'!$A$1:$L$2336,5,0)</f>
        <v>Diabetes</v>
      </c>
      <c r="J1776" s="27" t="str">
        <f>VLOOKUP(A1776,'Medical Examinations'!$A$1:$L$2336,6,0)</f>
        <v>yes</v>
      </c>
      <c r="K1776" s="27" t="str">
        <f>VLOOKUP(A1776,'Medical Examinations'!$A$1:$L$2336,7,0)</f>
        <v>No</v>
      </c>
      <c r="L1776" s="27">
        <f>VLOOKUP(A1776,'Medical Examinations'!$A$1:$L$2336,10,0)</f>
        <v>0</v>
      </c>
      <c r="M1776" s="27" t="str">
        <f>VLOOKUP(A1776,'Medical Examinations'!$A$1:$L$2336,12,0)</f>
        <v>No</v>
      </c>
      <c r="N1776" s="27" t="str">
        <f>VLOOKUP(A1776,'Medical Examinations'!$A$1:$L$2336,8,0)</f>
        <v>No</v>
      </c>
      <c r="O1776" s="29">
        <f>VLOOKUP(A1776,'Hospitalisation Details'!$A$1:$T$2344,12,0)</f>
        <v>4911.8900000000003</v>
      </c>
      <c r="P1776" s="29" t="str">
        <f>VLOOKUP(A1776,'Hospitalisation Details'!$A$1:$T$2344,15,0)</f>
        <v>tier - 2</v>
      </c>
      <c r="Q1776" s="29" t="str">
        <f>VLOOKUP(A1776,'Hospitalisation Details'!$A$1:$T$2344,18,0)</f>
        <v>tier - 3</v>
      </c>
      <c r="R1776" s="29" t="str">
        <f>VLOOKUP(A1776,'Hospitalisation Details'!$A$1:$T$2344,20,0)</f>
        <v>R1013</v>
      </c>
    </row>
    <row r="1777" spans="1:18">
      <c r="A1777" t="s">
        <v>591</v>
      </c>
      <c r="B1777" s="22" t="str">
        <f>VLOOKUP(A1777,'Customer Names'!A1777:$E$2335,4,0)</f>
        <v>Stern</v>
      </c>
      <c r="C1777" s="25">
        <f>VLOOKUP(A1777,'Hospitalisation Details'!$A$1:$T$2344,9,0)</f>
        <v>34160</v>
      </c>
      <c r="D1777" s="26">
        <f>VLOOKUP(A1777,'Hospitalisation Details'!$A$1:$T$2344,10,0)</f>
        <v>29</v>
      </c>
      <c r="E1777" s="26">
        <f>VLOOKUP(A1777,'Hospitalisation Details'!$A$1:$T$2344,11,0)</f>
        <v>2</v>
      </c>
      <c r="F1777" s="28">
        <f>VLOOKUP(A1777,'Medical Examinations'!$A$1:$L$2336,2,0)</f>
        <v>20.234999999999999</v>
      </c>
      <c r="G1777" s="28">
        <f>VLOOKUP(A1777,'Medical Examinations'!$A$1:$L$2336,4,0)</f>
        <v>5.19</v>
      </c>
      <c r="H1777" s="30" t="str">
        <f>VLOOKUP(A1777,'Medical Examinations'!$A$1:$L$2336,3,0)</f>
        <v>Normal weight</v>
      </c>
      <c r="I1777" s="30" t="str">
        <f>VLOOKUP(A1777,'Medical Examinations'!$A$1:$L$2336,5,0)</f>
        <v>Normal</v>
      </c>
      <c r="J1777" s="27" t="str">
        <f>VLOOKUP(A1777,'Medical Examinations'!$A$1:$L$2336,6,0)</f>
        <v>No</v>
      </c>
      <c r="K1777" s="27" t="str">
        <f>VLOOKUP(A1777,'Medical Examinations'!$A$1:$L$2336,7,0)</f>
        <v>No</v>
      </c>
      <c r="L1777" s="27">
        <f>VLOOKUP(A1777,'Medical Examinations'!$A$1:$L$2336,10,0)</f>
        <v>1</v>
      </c>
      <c r="M1777" s="27" t="str">
        <f>VLOOKUP(A1777,'Medical Examinations'!$A$1:$L$2336,12,0)</f>
        <v>No</v>
      </c>
      <c r="N1777" s="27" t="str">
        <f>VLOOKUP(A1777,'Medical Examinations'!$A$1:$L$2336,8,0)</f>
        <v>Yes</v>
      </c>
      <c r="O1777" s="29">
        <f>VLOOKUP(A1777,'Hospitalisation Details'!$A$1:$T$2344,12,0)</f>
        <v>4906.41</v>
      </c>
      <c r="P1777" s="29" t="str">
        <f>VLOOKUP(A1777,'Hospitalisation Details'!$A$1:$T$2344,15,0)</f>
        <v>tier - 2</v>
      </c>
      <c r="Q1777" s="29" t="str">
        <f>VLOOKUP(A1777,'Hospitalisation Details'!$A$1:$T$2344,18,0)</f>
        <v>tier - 1</v>
      </c>
      <c r="R1777" s="29" t="str">
        <f>VLOOKUP(A1777,'Hospitalisation Details'!$A$1:$T$2344,20,0)</f>
        <v>R1012</v>
      </c>
    </row>
    <row r="1778" spans="1:18">
      <c r="A1778" t="s">
        <v>590</v>
      </c>
      <c r="B1778" s="22" t="str">
        <f>VLOOKUP(A1778,'Customer Names'!A1778:$E$2335,4,0)</f>
        <v>Newman</v>
      </c>
      <c r="C1778" s="25">
        <f>VLOOKUP(A1778,'Hospitalisation Details'!$A$1:$T$2344,9,0)</f>
        <v>32409</v>
      </c>
      <c r="D1778" s="26">
        <f>VLOOKUP(A1778,'Hospitalisation Details'!$A$1:$T$2344,10,0)</f>
        <v>34</v>
      </c>
      <c r="E1778" s="26">
        <f>VLOOKUP(A1778,'Hospitalisation Details'!$A$1:$T$2344,11,0)</f>
        <v>1</v>
      </c>
      <c r="F1778" s="28">
        <f>VLOOKUP(A1778,'Medical Examinations'!$A$1:$L$2336,2,0)</f>
        <v>25.27</v>
      </c>
      <c r="G1778" s="28">
        <f>VLOOKUP(A1778,'Medical Examinations'!$A$1:$L$2336,4,0)</f>
        <v>5.7</v>
      </c>
      <c r="H1778" s="30" t="str">
        <f>VLOOKUP(A1778,'Medical Examinations'!$A$1:$L$2336,3,0)</f>
        <v>Overweight</v>
      </c>
      <c r="I1778" s="30" t="str">
        <f>VLOOKUP(A1778,'Medical Examinations'!$A$1:$L$2336,5,0)</f>
        <v>Pre-diabetes</v>
      </c>
      <c r="J1778" s="27" t="str">
        <f>VLOOKUP(A1778,'Medical Examinations'!$A$1:$L$2336,6,0)</f>
        <v>yes</v>
      </c>
      <c r="K1778" s="27" t="str">
        <f>VLOOKUP(A1778,'Medical Examinations'!$A$1:$L$2336,7,0)</f>
        <v>No</v>
      </c>
      <c r="L1778" s="27">
        <f>VLOOKUP(A1778,'Medical Examinations'!$A$1:$L$2336,10,0)</f>
        <v>1</v>
      </c>
      <c r="M1778" s="27" t="str">
        <f>VLOOKUP(A1778,'Medical Examinations'!$A$1:$L$2336,12,0)</f>
        <v>No</v>
      </c>
      <c r="N1778" s="27" t="str">
        <f>VLOOKUP(A1778,'Medical Examinations'!$A$1:$L$2336,8,0)</f>
        <v>No</v>
      </c>
      <c r="O1778" s="29">
        <f>VLOOKUP(A1778,'Hospitalisation Details'!$A$1:$T$2344,12,0)</f>
        <v>4894.75</v>
      </c>
      <c r="P1778" s="29" t="str">
        <f>VLOOKUP(A1778,'Hospitalisation Details'!$A$1:$T$2344,15,0)</f>
        <v>tier - 3</v>
      </c>
      <c r="Q1778" s="29" t="str">
        <f>VLOOKUP(A1778,'Hospitalisation Details'!$A$1:$T$2344,18,0)</f>
        <v>tier - 3</v>
      </c>
      <c r="R1778" s="29" t="str">
        <f>VLOOKUP(A1778,'Hospitalisation Details'!$A$1:$T$2344,20,0)</f>
        <v>R1012</v>
      </c>
    </row>
    <row r="1779" spans="1:18">
      <c r="A1779" t="s">
        <v>589</v>
      </c>
      <c r="B1779" s="22" t="str">
        <f>VLOOKUP(A1779,'Customer Names'!A1779:$E$2335,4,0)</f>
        <v>Reasoner</v>
      </c>
      <c r="C1779" s="25">
        <f>VLOOKUP(A1779,'Hospitalisation Details'!$A$1:$T$2344,9,0)</f>
        <v>33205</v>
      </c>
      <c r="D1779" s="26">
        <f>VLOOKUP(A1779,'Hospitalisation Details'!$A$1:$T$2344,10,0)</f>
        <v>32</v>
      </c>
      <c r="E1779" s="26">
        <f>VLOOKUP(A1779,'Hospitalisation Details'!$A$1:$T$2344,11,0)</f>
        <v>3</v>
      </c>
      <c r="F1779" s="28">
        <f>VLOOKUP(A1779,'Medical Examinations'!$A$1:$L$2336,2,0)</f>
        <v>24.24</v>
      </c>
      <c r="G1779" s="28">
        <f>VLOOKUP(A1779,'Medical Examinations'!$A$1:$L$2336,4,0)</f>
        <v>6.15</v>
      </c>
      <c r="H1779" s="30" t="str">
        <f>VLOOKUP(A1779,'Medical Examinations'!$A$1:$L$2336,3,0)</f>
        <v>Normal weight</v>
      </c>
      <c r="I1779" s="30" t="str">
        <f>VLOOKUP(A1779,'Medical Examinations'!$A$1:$L$2336,5,0)</f>
        <v>Pre-diabetes</v>
      </c>
      <c r="J1779" s="27" t="str">
        <f>VLOOKUP(A1779,'Medical Examinations'!$A$1:$L$2336,6,0)</f>
        <v>No</v>
      </c>
      <c r="K1779" s="27" t="str">
        <f>VLOOKUP(A1779,'Medical Examinations'!$A$1:$L$2336,7,0)</f>
        <v>No</v>
      </c>
      <c r="L1779" s="27">
        <f>VLOOKUP(A1779,'Medical Examinations'!$A$1:$L$2336,10,0)</f>
        <v>0</v>
      </c>
      <c r="M1779" s="27" t="str">
        <f>VLOOKUP(A1779,'Medical Examinations'!$A$1:$L$2336,12,0)</f>
        <v>No</v>
      </c>
      <c r="N1779" s="27" t="str">
        <f>VLOOKUP(A1779,'Medical Examinations'!$A$1:$L$2336,8,0)</f>
        <v>No</v>
      </c>
      <c r="O1779" s="29">
        <f>VLOOKUP(A1779,'Hospitalisation Details'!$A$1:$T$2344,12,0)</f>
        <v>4894.3900000000003</v>
      </c>
      <c r="P1779" s="29" t="str">
        <f>VLOOKUP(A1779,'Hospitalisation Details'!$A$1:$T$2344,15,0)</f>
        <v>tier - 2</v>
      </c>
      <c r="Q1779" s="29" t="str">
        <f>VLOOKUP(A1779,'Hospitalisation Details'!$A$1:$T$2344,18,0)</f>
        <v>tier - 3</v>
      </c>
      <c r="R1779" s="29" t="str">
        <f>VLOOKUP(A1779,'Hospitalisation Details'!$A$1:$T$2344,20,0)</f>
        <v>R1013</v>
      </c>
    </row>
    <row r="1780" spans="1:18">
      <c r="A1780" t="s">
        <v>588</v>
      </c>
      <c r="B1780" s="22" t="str">
        <f>VLOOKUP(A1780,'Customer Names'!A1780:$E$2335,4,0)</f>
        <v>Mone</v>
      </c>
      <c r="C1780" s="25">
        <f>VLOOKUP(A1780,'Hospitalisation Details'!$A$1:$T$2344,9,0)</f>
        <v>32699</v>
      </c>
      <c r="D1780" s="26">
        <f>VLOOKUP(A1780,'Hospitalisation Details'!$A$1:$T$2344,10,0)</f>
        <v>33</v>
      </c>
      <c r="E1780" s="26">
        <f>VLOOKUP(A1780,'Hospitalisation Details'!$A$1:$T$2344,11,0)</f>
        <v>2</v>
      </c>
      <c r="F1780" s="28">
        <f>VLOOKUP(A1780,'Medical Examinations'!$A$1:$L$2336,2,0)</f>
        <v>35.75</v>
      </c>
      <c r="G1780" s="28">
        <f>VLOOKUP(A1780,'Medical Examinations'!$A$1:$L$2336,4,0)</f>
        <v>5.07</v>
      </c>
      <c r="H1780" s="30" t="str">
        <f>VLOOKUP(A1780,'Medical Examinations'!$A$1:$L$2336,3,0)</f>
        <v>Obesity</v>
      </c>
      <c r="I1780" s="30" t="str">
        <f>VLOOKUP(A1780,'Medical Examinations'!$A$1:$L$2336,5,0)</f>
        <v>Normal</v>
      </c>
      <c r="J1780" s="27" t="str">
        <f>VLOOKUP(A1780,'Medical Examinations'!$A$1:$L$2336,6,0)</f>
        <v>No</v>
      </c>
      <c r="K1780" s="27" t="str">
        <f>VLOOKUP(A1780,'Medical Examinations'!$A$1:$L$2336,7,0)</f>
        <v>No</v>
      </c>
      <c r="L1780" s="27">
        <f>VLOOKUP(A1780,'Medical Examinations'!$A$1:$L$2336,10,0)</f>
        <v>0</v>
      </c>
      <c r="M1780" s="27" t="str">
        <f>VLOOKUP(A1780,'Medical Examinations'!$A$1:$L$2336,12,0)</f>
        <v>No</v>
      </c>
      <c r="N1780" s="27" t="str">
        <f>VLOOKUP(A1780,'Medical Examinations'!$A$1:$L$2336,8,0)</f>
        <v>No</v>
      </c>
      <c r="O1780" s="29">
        <f>VLOOKUP(A1780,'Hospitalisation Details'!$A$1:$T$2344,12,0)</f>
        <v>4890</v>
      </c>
      <c r="P1780" s="29" t="str">
        <f>VLOOKUP(A1780,'Hospitalisation Details'!$A$1:$T$2344,15,0)</f>
        <v>tier - 3</v>
      </c>
      <c r="Q1780" s="29" t="str">
        <f>VLOOKUP(A1780,'Hospitalisation Details'!$A$1:$T$2344,18,0)</f>
        <v>tier - 2</v>
      </c>
      <c r="R1780" s="29" t="str">
        <f>VLOOKUP(A1780,'Hospitalisation Details'!$A$1:$T$2344,20,0)</f>
        <v>R1013</v>
      </c>
    </row>
    <row r="1781" spans="1:18">
      <c r="A1781" t="s">
        <v>587</v>
      </c>
      <c r="B1781" s="22" t="str">
        <f>VLOOKUP(A1781,'Customer Names'!A1781:$E$2335,4,0)</f>
        <v>Powers</v>
      </c>
      <c r="C1781" s="25">
        <f>VLOOKUP(A1781,'Hospitalisation Details'!$A$1:$T$2344,9,0)</f>
        <v>31712</v>
      </c>
      <c r="D1781" s="26">
        <f>VLOOKUP(A1781,'Hospitalisation Details'!$A$1:$T$2344,10,0)</f>
        <v>36</v>
      </c>
      <c r="E1781" s="26">
        <f>VLOOKUP(A1781,'Hospitalisation Details'!$A$1:$T$2344,11,0)</f>
        <v>0</v>
      </c>
      <c r="F1781" s="28">
        <f>VLOOKUP(A1781,'Medical Examinations'!$A$1:$L$2336,2,0)</f>
        <v>29.92</v>
      </c>
      <c r="G1781" s="28">
        <f>VLOOKUP(A1781,'Medical Examinations'!$A$1:$L$2336,4,0)</f>
        <v>10.97</v>
      </c>
      <c r="H1781" s="30" t="str">
        <f>VLOOKUP(A1781,'Medical Examinations'!$A$1:$L$2336,3,0)</f>
        <v>Overweight</v>
      </c>
      <c r="I1781" s="30" t="str">
        <f>VLOOKUP(A1781,'Medical Examinations'!$A$1:$L$2336,5,0)</f>
        <v>Diabetes</v>
      </c>
      <c r="J1781" s="27" t="str">
        <f>VLOOKUP(A1781,'Medical Examinations'!$A$1:$L$2336,6,0)</f>
        <v>yes</v>
      </c>
      <c r="K1781" s="27" t="str">
        <f>VLOOKUP(A1781,'Medical Examinations'!$A$1:$L$2336,7,0)</f>
        <v>No</v>
      </c>
      <c r="L1781" s="27">
        <f>VLOOKUP(A1781,'Medical Examinations'!$A$1:$L$2336,10,0)</f>
        <v>1</v>
      </c>
      <c r="M1781" s="27" t="str">
        <f>VLOOKUP(A1781,'Medical Examinations'!$A$1:$L$2336,12,0)</f>
        <v>No</v>
      </c>
      <c r="N1781" s="27" t="str">
        <f>VLOOKUP(A1781,'Medical Examinations'!$A$1:$L$2336,8,0)</f>
        <v>No</v>
      </c>
      <c r="O1781" s="29">
        <f>VLOOKUP(A1781,'Hospitalisation Details'!$A$1:$T$2344,12,0)</f>
        <v>4889.04</v>
      </c>
      <c r="P1781" s="29" t="str">
        <f>VLOOKUP(A1781,'Hospitalisation Details'!$A$1:$T$2344,15,0)</f>
        <v>tier - 2</v>
      </c>
      <c r="Q1781" s="29" t="str">
        <f>VLOOKUP(A1781,'Hospitalisation Details'!$A$1:$T$2344,18,0)</f>
        <v>tier - 1</v>
      </c>
      <c r="R1781" s="29" t="str">
        <f>VLOOKUP(A1781,'Hospitalisation Details'!$A$1:$T$2344,20,0)</f>
        <v>R1013</v>
      </c>
    </row>
    <row r="1782" spans="1:18">
      <c r="A1782" t="s">
        <v>586</v>
      </c>
      <c r="B1782" s="22" t="str">
        <f>VLOOKUP(A1782,'Customer Names'!A1782:$E$2335,4,0)</f>
        <v>Ulery</v>
      </c>
      <c r="C1782" s="25">
        <f>VLOOKUP(A1782,'Hospitalisation Details'!$A$1:$T$2344,9,0)</f>
        <v>31769</v>
      </c>
      <c r="D1782" s="26">
        <f>VLOOKUP(A1782,'Hospitalisation Details'!$A$1:$T$2344,10,0)</f>
        <v>36</v>
      </c>
      <c r="E1782" s="26">
        <f>VLOOKUP(A1782,'Hospitalisation Details'!$A$1:$T$2344,11,0)</f>
        <v>0</v>
      </c>
      <c r="F1782" s="28">
        <f>VLOOKUP(A1782,'Medical Examinations'!$A$1:$L$2336,2,0)</f>
        <v>26.2</v>
      </c>
      <c r="G1782" s="28">
        <f>VLOOKUP(A1782,'Medical Examinations'!$A$1:$L$2336,4,0)</f>
        <v>10.93</v>
      </c>
      <c r="H1782" s="30" t="str">
        <f>VLOOKUP(A1782,'Medical Examinations'!$A$1:$L$2336,3,0)</f>
        <v>Overweight</v>
      </c>
      <c r="I1782" s="30" t="str">
        <f>VLOOKUP(A1782,'Medical Examinations'!$A$1:$L$2336,5,0)</f>
        <v>Diabetes</v>
      </c>
      <c r="J1782" s="27" t="str">
        <f>VLOOKUP(A1782,'Medical Examinations'!$A$1:$L$2336,6,0)</f>
        <v>yes</v>
      </c>
      <c r="K1782" s="27" t="str">
        <f>VLOOKUP(A1782,'Medical Examinations'!$A$1:$L$2336,7,0)</f>
        <v>No</v>
      </c>
      <c r="L1782" s="27">
        <f>VLOOKUP(A1782,'Medical Examinations'!$A$1:$L$2336,10,0)</f>
        <v>1</v>
      </c>
      <c r="M1782" s="27" t="str">
        <f>VLOOKUP(A1782,'Medical Examinations'!$A$1:$L$2336,12,0)</f>
        <v>No</v>
      </c>
      <c r="N1782" s="27" t="str">
        <f>VLOOKUP(A1782,'Medical Examinations'!$A$1:$L$2336,8,0)</f>
        <v>No</v>
      </c>
      <c r="O1782" s="29">
        <f>VLOOKUP(A1782,'Hospitalisation Details'!$A$1:$T$2344,12,0)</f>
        <v>4883.87</v>
      </c>
      <c r="P1782" s="29" t="str">
        <f>VLOOKUP(A1782,'Hospitalisation Details'!$A$1:$T$2344,15,0)</f>
        <v>tier - 2</v>
      </c>
      <c r="Q1782" s="29" t="str">
        <f>VLOOKUP(A1782,'Hospitalisation Details'!$A$1:$T$2344,18,0)</f>
        <v>tier - 1</v>
      </c>
      <c r="R1782" s="29" t="str">
        <f>VLOOKUP(A1782,'Hospitalisation Details'!$A$1:$T$2344,20,0)</f>
        <v>R1011</v>
      </c>
    </row>
    <row r="1783" spans="1:18">
      <c r="A1783" t="s">
        <v>585</v>
      </c>
      <c r="B1783" s="22" t="str">
        <f>VLOOKUP(A1783,'Customer Names'!A1783:$E$2335,4,0)</f>
        <v>Haines</v>
      </c>
      <c r="C1783" s="25">
        <f>VLOOKUP(A1783,'Hospitalisation Details'!$A$1:$T$2344,9,0)</f>
        <v>35702</v>
      </c>
      <c r="D1783" s="26">
        <f>VLOOKUP(A1783,'Hospitalisation Details'!$A$1:$T$2344,10,0)</f>
        <v>25</v>
      </c>
      <c r="E1783" s="26">
        <f>VLOOKUP(A1783,'Hospitalisation Details'!$A$1:$T$2344,11,0)</f>
        <v>4</v>
      </c>
      <c r="F1783" s="28">
        <f>VLOOKUP(A1783,'Medical Examinations'!$A$1:$L$2336,2,0)</f>
        <v>26.695</v>
      </c>
      <c r="G1783" s="28">
        <f>VLOOKUP(A1783,'Medical Examinations'!$A$1:$L$2336,4,0)</f>
        <v>4.21</v>
      </c>
      <c r="H1783" s="30" t="str">
        <f>VLOOKUP(A1783,'Medical Examinations'!$A$1:$L$2336,3,0)</f>
        <v>Overweight</v>
      </c>
      <c r="I1783" s="30" t="str">
        <f>VLOOKUP(A1783,'Medical Examinations'!$A$1:$L$2336,5,0)</f>
        <v>Normal</v>
      </c>
      <c r="J1783" s="27" t="str">
        <f>VLOOKUP(A1783,'Medical Examinations'!$A$1:$L$2336,6,0)</f>
        <v>yes</v>
      </c>
      <c r="K1783" s="27" t="str">
        <f>VLOOKUP(A1783,'Medical Examinations'!$A$1:$L$2336,7,0)</f>
        <v>No</v>
      </c>
      <c r="L1783" s="27">
        <f>VLOOKUP(A1783,'Medical Examinations'!$A$1:$L$2336,10,0)</f>
        <v>1</v>
      </c>
      <c r="M1783" s="27" t="str">
        <f>VLOOKUP(A1783,'Medical Examinations'!$A$1:$L$2336,12,0)</f>
        <v>No</v>
      </c>
      <c r="N1783" s="27" t="str">
        <f>VLOOKUP(A1783,'Medical Examinations'!$A$1:$L$2336,8,0)</f>
        <v>Yes</v>
      </c>
      <c r="O1783" s="29">
        <f>VLOOKUP(A1783,'Hospitalisation Details'!$A$1:$T$2344,12,0)</f>
        <v>4877.9799999999996</v>
      </c>
      <c r="P1783" s="29" t="str">
        <f>VLOOKUP(A1783,'Hospitalisation Details'!$A$1:$T$2344,15,0)</f>
        <v>tier - 2</v>
      </c>
      <c r="Q1783" s="29" t="str">
        <f>VLOOKUP(A1783,'Hospitalisation Details'!$A$1:$T$2344,18,0)</f>
        <v>tier - 3</v>
      </c>
      <c r="R1783" s="29" t="str">
        <f>VLOOKUP(A1783,'Hospitalisation Details'!$A$1:$T$2344,20,0)</f>
        <v>R1012</v>
      </c>
    </row>
    <row r="1784" spans="1:18">
      <c r="A1784" t="s">
        <v>584</v>
      </c>
      <c r="B1784" s="22" t="str">
        <f>VLOOKUP(A1784,'Customer Names'!A1784:$E$2335,4,0)</f>
        <v>Airoldi</v>
      </c>
      <c r="C1784" s="25">
        <f>VLOOKUP(A1784,'Hospitalisation Details'!$A$1:$T$2344,9,0)</f>
        <v>32752</v>
      </c>
      <c r="D1784" s="26">
        <f>VLOOKUP(A1784,'Hospitalisation Details'!$A$1:$T$2344,10,0)</f>
        <v>33</v>
      </c>
      <c r="E1784" s="26">
        <f>VLOOKUP(A1784,'Hospitalisation Details'!$A$1:$T$2344,11,0)</f>
        <v>3</v>
      </c>
      <c r="F1784" s="28">
        <f>VLOOKUP(A1784,'Medical Examinations'!$A$1:$L$2336,2,0)</f>
        <v>23.16</v>
      </c>
      <c r="G1784" s="28">
        <f>VLOOKUP(A1784,'Medical Examinations'!$A$1:$L$2336,4,0)</f>
        <v>5.5</v>
      </c>
      <c r="H1784" s="30" t="str">
        <f>VLOOKUP(A1784,'Medical Examinations'!$A$1:$L$2336,3,0)</f>
        <v>Normal weight</v>
      </c>
      <c r="I1784" s="30" t="str">
        <f>VLOOKUP(A1784,'Medical Examinations'!$A$1:$L$2336,5,0)</f>
        <v>Normal</v>
      </c>
      <c r="J1784" s="27" t="str">
        <f>VLOOKUP(A1784,'Medical Examinations'!$A$1:$L$2336,6,0)</f>
        <v>No</v>
      </c>
      <c r="K1784" s="27" t="str">
        <f>VLOOKUP(A1784,'Medical Examinations'!$A$1:$L$2336,7,0)</f>
        <v>No</v>
      </c>
      <c r="L1784" s="27">
        <f>VLOOKUP(A1784,'Medical Examinations'!$A$1:$L$2336,10,0)</f>
        <v>0</v>
      </c>
      <c r="M1784" s="27" t="str">
        <f>VLOOKUP(A1784,'Medical Examinations'!$A$1:$L$2336,12,0)</f>
        <v>No</v>
      </c>
      <c r="N1784" s="27" t="str">
        <f>VLOOKUP(A1784,'Medical Examinations'!$A$1:$L$2336,8,0)</f>
        <v>No</v>
      </c>
      <c r="O1784" s="29">
        <f>VLOOKUP(A1784,'Hospitalisation Details'!$A$1:$T$2344,12,0)</f>
        <v>4859.8900000000003</v>
      </c>
      <c r="P1784" s="29" t="str">
        <f>VLOOKUP(A1784,'Hospitalisation Details'!$A$1:$T$2344,15,0)</f>
        <v>tier - 2</v>
      </c>
      <c r="Q1784" s="29" t="str">
        <f>VLOOKUP(A1784,'Hospitalisation Details'!$A$1:$T$2344,18,0)</f>
        <v>tier - 3</v>
      </c>
      <c r="R1784" s="29" t="str">
        <f>VLOOKUP(A1784,'Hospitalisation Details'!$A$1:$T$2344,20,0)</f>
        <v>R1011</v>
      </c>
    </row>
    <row r="1785" spans="1:18">
      <c r="A1785" t="s">
        <v>583</v>
      </c>
      <c r="B1785" s="22" t="str">
        <f>VLOOKUP(A1785,'Customer Names'!A1785:$E$2335,4,0)</f>
        <v>Mattis</v>
      </c>
      <c r="C1785" s="25">
        <f>VLOOKUP(A1785,'Hospitalisation Details'!$A$1:$T$2344,9,0)</f>
        <v>35060</v>
      </c>
      <c r="D1785" s="26">
        <f>VLOOKUP(A1785,'Hospitalisation Details'!$A$1:$T$2344,10,0)</f>
        <v>27</v>
      </c>
      <c r="E1785" s="26">
        <f>VLOOKUP(A1785,'Hospitalisation Details'!$A$1:$T$2344,11,0)</f>
        <v>3</v>
      </c>
      <c r="F1785" s="28">
        <f>VLOOKUP(A1785,'Medical Examinations'!$A$1:$L$2336,2,0)</f>
        <v>32.585000000000001</v>
      </c>
      <c r="G1785" s="28">
        <f>VLOOKUP(A1785,'Medical Examinations'!$A$1:$L$2336,4,0)</f>
        <v>4.93</v>
      </c>
      <c r="H1785" s="30" t="str">
        <f>VLOOKUP(A1785,'Medical Examinations'!$A$1:$L$2336,3,0)</f>
        <v>Obesity</v>
      </c>
      <c r="I1785" s="30" t="str">
        <f>VLOOKUP(A1785,'Medical Examinations'!$A$1:$L$2336,5,0)</f>
        <v>Normal</v>
      </c>
      <c r="J1785" s="27" t="str">
        <f>VLOOKUP(A1785,'Medical Examinations'!$A$1:$L$2336,6,0)</f>
        <v>yes</v>
      </c>
      <c r="K1785" s="27" t="str">
        <f>VLOOKUP(A1785,'Medical Examinations'!$A$1:$L$2336,7,0)</f>
        <v>No</v>
      </c>
      <c r="L1785" s="27">
        <f>VLOOKUP(A1785,'Medical Examinations'!$A$1:$L$2336,10,0)</f>
        <v>1</v>
      </c>
      <c r="M1785" s="27" t="str">
        <f>VLOOKUP(A1785,'Medical Examinations'!$A$1:$L$2336,12,0)</f>
        <v>No</v>
      </c>
      <c r="N1785" s="27" t="str">
        <f>VLOOKUP(A1785,'Medical Examinations'!$A$1:$L$2336,8,0)</f>
        <v>No</v>
      </c>
      <c r="O1785" s="29">
        <f>VLOOKUP(A1785,'Hospitalisation Details'!$A$1:$T$2344,12,0)</f>
        <v>4846.92</v>
      </c>
      <c r="P1785" s="29" t="str">
        <f>VLOOKUP(A1785,'Hospitalisation Details'!$A$1:$T$2344,15,0)</f>
        <v>tier - 2</v>
      </c>
      <c r="Q1785" s="29" t="str">
        <f>VLOOKUP(A1785,'Hospitalisation Details'!$A$1:$T$2344,18,0)</f>
        <v>tier - 3</v>
      </c>
      <c r="R1785" s="29" t="str">
        <f>VLOOKUP(A1785,'Hospitalisation Details'!$A$1:$T$2344,20,0)</f>
        <v>R1017</v>
      </c>
    </row>
    <row r="1786" spans="1:18">
      <c r="A1786" t="s">
        <v>582</v>
      </c>
      <c r="B1786" s="22" t="str">
        <f>VLOOKUP(A1786,'Customer Names'!A1786:$E$2335,4,0)</f>
        <v>Cho</v>
      </c>
      <c r="C1786" s="25">
        <f>VLOOKUP(A1786,'Hospitalisation Details'!$A$1:$T$2344,9,0)</f>
        <v>37049</v>
      </c>
      <c r="D1786" s="26">
        <f>VLOOKUP(A1786,'Hospitalisation Details'!$A$1:$T$2344,10,0)</f>
        <v>22</v>
      </c>
      <c r="E1786" s="26">
        <f>VLOOKUP(A1786,'Hospitalisation Details'!$A$1:$T$2344,11,0)</f>
        <v>0</v>
      </c>
      <c r="F1786" s="28">
        <f>VLOOKUP(A1786,'Medical Examinations'!$A$1:$L$2336,2,0)</f>
        <v>33.97</v>
      </c>
      <c r="G1786" s="28">
        <f>VLOOKUP(A1786,'Medical Examinations'!$A$1:$L$2336,4,0)</f>
        <v>5.6</v>
      </c>
      <c r="H1786" s="30" t="str">
        <f>VLOOKUP(A1786,'Medical Examinations'!$A$1:$L$2336,3,0)</f>
        <v>Obesity</v>
      </c>
      <c r="I1786" s="30" t="str">
        <f>VLOOKUP(A1786,'Medical Examinations'!$A$1:$L$2336,5,0)</f>
        <v>Normal</v>
      </c>
      <c r="J1786" s="27" t="str">
        <f>VLOOKUP(A1786,'Medical Examinations'!$A$1:$L$2336,6,0)</f>
        <v>yes</v>
      </c>
      <c r="K1786" s="27" t="str">
        <f>VLOOKUP(A1786,'Medical Examinations'!$A$1:$L$2336,7,0)</f>
        <v>No</v>
      </c>
      <c r="L1786" s="27">
        <f>VLOOKUP(A1786,'Medical Examinations'!$A$1:$L$2336,10,0)</f>
        <v>0</v>
      </c>
      <c r="M1786" s="27" t="str">
        <f>VLOOKUP(A1786,'Medical Examinations'!$A$1:$L$2336,12,0)</f>
        <v>No</v>
      </c>
      <c r="N1786" s="27" t="str">
        <f>VLOOKUP(A1786,'Medical Examinations'!$A$1:$L$2336,8,0)</f>
        <v>No</v>
      </c>
      <c r="O1786" s="29">
        <f>VLOOKUP(A1786,'Hospitalisation Details'!$A$1:$T$2344,12,0)</f>
        <v>4846.53</v>
      </c>
      <c r="P1786" s="29" t="str">
        <f>VLOOKUP(A1786,'Hospitalisation Details'!$A$1:$T$2344,15,0)</f>
        <v>tier - 2</v>
      </c>
      <c r="Q1786" s="29" t="str">
        <f>VLOOKUP(A1786,'Hospitalisation Details'!$A$1:$T$2344,18,0)</f>
        <v>tier - 3</v>
      </c>
      <c r="R1786" s="29" t="str">
        <f>VLOOKUP(A1786,'Hospitalisation Details'!$A$1:$T$2344,20,0)</f>
        <v>R1021</v>
      </c>
    </row>
    <row r="1787" spans="1:18">
      <c r="A1787" t="s">
        <v>581</v>
      </c>
      <c r="B1787" s="22" t="str">
        <f>VLOOKUP(A1787,'Customer Names'!A1787:$E$2335,4,0)</f>
        <v>Reumann</v>
      </c>
      <c r="C1787" s="25">
        <f>VLOOKUP(A1787,'Hospitalisation Details'!$A$1:$T$2344,9,0)</f>
        <v>27283</v>
      </c>
      <c r="D1787" s="26">
        <f>VLOOKUP(A1787,'Hospitalisation Details'!$A$1:$T$2344,10,0)</f>
        <v>48</v>
      </c>
      <c r="E1787" s="26">
        <f>VLOOKUP(A1787,'Hospitalisation Details'!$A$1:$T$2344,11,0)</f>
        <v>0</v>
      </c>
      <c r="F1787" s="28">
        <f>VLOOKUP(A1787,'Medical Examinations'!$A$1:$L$2336,2,0)</f>
        <v>16.57</v>
      </c>
      <c r="G1787" s="28">
        <f>VLOOKUP(A1787,'Medical Examinations'!$A$1:$L$2336,4,0)</f>
        <v>9.99</v>
      </c>
      <c r="H1787" s="30" t="str">
        <f>VLOOKUP(A1787,'Medical Examinations'!$A$1:$L$2336,3,0)</f>
        <v>Underweight</v>
      </c>
      <c r="I1787" s="30" t="str">
        <f>VLOOKUP(A1787,'Medical Examinations'!$A$1:$L$2336,5,0)</f>
        <v>Diabetes</v>
      </c>
      <c r="J1787" s="27" t="str">
        <f>VLOOKUP(A1787,'Medical Examinations'!$A$1:$L$2336,6,0)</f>
        <v>No</v>
      </c>
      <c r="K1787" s="27" t="str">
        <f>VLOOKUP(A1787,'Medical Examinations'!$A$1:$L$2336,7,0)</f>
        <v>No</v>
      </c>
      <c r="L1787" s="27">
        <f>VLOOKUP(A1787,'Medical Examinations'!$A$1:$L$2336,10,0)</f>
        <v>0</v>
      </c>
      <c r="M1787" s="27" t="str">
        <f>VLOOKUP(A1787,'Medical Examinations'!$A$1:$L$2336,12,0)</f>
        <v>No</v>
      </c>
      <c r="N1787" s="27" t="str">
        <f>VLOOKUP(A1787,'Medical Examinations'!$A$1:$L$2336,8,0)</f>
        <v>No</v>
      </c>
      <c r="O1787" s="29">
        <f>VLOOKUP(A1787,'Hospitalisation Details'!$A$1:$T$2344,12,0)</f>
        <v>4844.67</v>
      </c>
      <c r="P1787" s="29" t="str">
        <f>VLOOKUP(A1787,'Hospitalisation Details'!$A$1:$T$2344,15,0)</f>
        <v>tier - 2</v>
      </c>
      <c r="Q1787" s="29" t="str">
        <f>VLOOKUP(A1787,'Hospitalisation Details'!$A$1:$T$2344,18,0)</f>
        <v>tier - 2</v>
      </c>
      <c r="R1787" s="29" t="str">
        <f>VLOOKUP(A1787,'Hospitalisation Details'!$A$1:$T$2344,20,0)</f>
        <v>R1013</v>
      </c>
    </row>
    <row r="1788" spans="1:18">
      <c r="A1788" t="s">
        <v>580</v>
      </c>
      <c r="B1788" s="22" t="str">
        <f>VLOOKUP(A1788,'Customer Names'!A1788:$E$2335,4,0)</f>
        <v>Cooper</v>
      </c>
      <c r="C1788" s="25">
        <f>VLOOKUP(A1788,'Hospitalisation Details'!$A$1:$T$2344,9,0)</f>
        <v>29202</v>
      </c>
      <c r="D1788" s="26">
        <f>VLOOKUP(A1788,'Hospitalisation Details'!$A$1:$T$2344,10,0)</f>
        <v>43</v>
      </c>
      <c r="E1788" s="26">
        <f>VLOOKUP(A1788,'Hospitalisation Details'!$A$1:$T$2344,11,0)</f>
        <v>2</v>
      </c>
      <c r="F1788" s="28">
        <f>VLOOKUP(A1788,'Medical Examinations'!$A$1:$L$2336,2,0)</f>
        <v>17.55</v>
      </c>
      <c r="G1788" s="28">
        <f>VLOOKUP(A1788,'Medical Examinations'!$A$1:$L$2336,4,0)</f>
        <v>5.93</v>
      </c>
      <c r="H1788" s="30" t="str">
        <f>VLOOKUP(A1788,'Medical Examinations'!$A$1:$L$2336,3,0)</f>
        <v>Underweight</v>
      </c>
      <c r="I1788" s="30" t="str">
        <f>VLOOKUP(A1788,'Medical Examinations'!$A$1:$L$2336,5,0)</f>
        <v>Pre-diabetes</v>
      </c>
      <c r="J1788" s="27" t="str">
        <f>VLOOKUP(A1788,'Medical Examinations'!$A$1:$L$2336,6,0)</f>
        <v>No</v>
      </c>
      <c r="K1788" s="27" t="str">
        <f>VLOOKUP(A1788,'Medical Examinations'!$A$1:$L$2336,7,0)</f>
        <v>No</v>
      </c>
      <c r="L1788" s="27">
        <f>VLOOKUP(A1788,'Medical Examinations'!$A$1:$L$2336,10,0)</f>
        <v>1</v>
      </c>
      <c r="M1788" s="27" t="str">
        <f>VLOOKUP(A1788,'Medical Examinations'!$A$1:$L$2336,12,0)</f>
        <v>No</v>
      </c>
      <c r="N1788" s="27" t="str">
        <f>VLOOKUP(A1788,'Medical Examinations'!$A$1:$L$2336,8,0)</f>
        <v>Yes</v>
      </c>
      <c r="O1788" s="29">
        <f>VLOOKUP(A1788,'Hospitalisation Details'!$A$1:$T$2344,12,0)</f>
        <v>4843.79</v>
      </c>
      <c r="P1788" s="29" t="str">
        <f>VLOOKUP(A1788,'Hospitalisation Details'!$A$1:$T$2344,15,0)</f>
        <v>tier - 2</v>
      </c>
      <c r="Q1788" s="29" t="str">
        <f>VLOOKUP(A1788,'Hospitalisation Details'!$A$1:$T$2344,18,0)</f>
        <v>tier - 3</v>
      </c>
      <c r="R1788" s="29" t="str">
        <f>VLOOKUP(A1788,'Hospitalisation Details'!$A$1:$T$2344,20,0)</f>
        <v>R1013</v>
      </c>
    </row>
    <row r="1789" spans="1:18">
      <c r="A1789" t="s">
        <v>579</v>
      </c>
      <c r="B1789" s="22" t="str">
        <f>VLOOKUP(A1789,'Customer Names'!A1789:$E$2335,4,0)</f>
        <v>Kennedy</v>
      </c>
      <c r="C1789" s="25">
        <f>VLOOKUP(A1789,'Hospitalisation Details'!$A$1:$T$2344,9,0)</f>
        <v>34971</v>
      </c>
      <c r="D1789" s="26">
        <f>VLOOKUP(A1789,'Hospitalisation Details'!$A$1:$T$2344,10,0)</f>
        <v>27</v>
      </c>
      <c r="E1789" s="26">
        <f>VLOOKUP(A1789,'Hospitalisation Details'!$A$1:$T$2344,11,0)</f>
        <v>0</v>
      </c>
      <c r="F1789" s="28">
        <f>VLOOKUP(A1789,'Medical Examinations'!$A$1:$L$2336,2,0)</f>
        <v>29.41</v>
      </c>
      <c r="G1789" s="28">
        <f>VLOOKUP(A1789,'Medical Examinations'!$A$1:$L$2336,4,0)</f>
        <v>6.29</v>
      </c>
      <c r="H1789" s="30" t="str">
        <f>VLOOKUP(A1789,'Medical Examinations'!$A$1:$L$2336,3,0)</f>
        <v>Overweight</v>
      </c>
      <c r="I1789" s="30" t="str">
        <f>VLOOKUP(A1789,'Medical Examinations'!$A$1:$L$2336,5,0)</f>
        <v>Pre-diabetes</v>
      </c>
      <c r="J1789" s="27" t="str">
        <f>VLOOKUP(A1789,'Medical Examinations'!$A$1:$L$2336,6,0)</f>
        <v>yes</v>
      </c>
      <c r="K1789" s="27" t="str">
        <f>VLOOKUP(A1789,'Medical Examinations'!$A$1:$L$2336,7,0)</f>
        <v>No</v>
      </c>
      <c r="L1789" s="27">
        <f>VLOOKUP(A1789,'Medical Examinations'!$A$1:$L$2336,10,0)</f>
        <v>1</v>
      </c>
      <c r="M1789" s="27" t="str">
        <f>VLOOKUP(A1789,'Medical Examinations'!$A$1:$L$2336,12,0)</f>
        <v>No</v>
      </c>
      <c r="N1789" s="27" t="str">
        <f>VLOOKUP(A1789,'Medical Examinations'!$A$1:$L$2336,8,0)</f>
        <v>No</v>
      </c>
      <c r="O1789" s="29">
        <f>VLOOKUP(A1789,'Hospitalisation Details'!$A$1:$T$2344,12,0)</f>
        <v>4840.95</v>
      </c>
      <c r="P1789" s="29" t="str">
        <f>VLOOKUP(A1789,'Hospitalisation Details'!$A$1:$T$2344,15,0)</f>
        <v>tier - 2</v>
      </c>
      <c r="Q1789" s="29" t="str">
        <f>VLOOKUP(A1789,'Hospitalisation Details'!$A$1:$T$2344,18,0)</f>
        <v>tier - 1</v>
      </c>
      <c r="R1789" s="29" t="str">
        <f>VLOOKUP(A1789,'Hospitalisation Details'!$A$1:$T$2344,20,0)</f>
        <v>R1021</v>
      </c>
    </row>
    <row r="1790" spans="1:18">
      <c r="A1790" t="s">
        <v>578</v>
      </c>
      <c r="B1790" s="22" t="str">
        <f>VLOOKUP(A1790,'Customer Names'!A1790:$E$2335,4,0)</f>
        <v>Cichon</v>
      </c>
      <c r="C1790" s="25">
        <f>VLOOKUP(A1790,'Hospitalisation Details'!$A$1:$T$2344,9,0)</f>
        <v>30970</v>
      </c>
      <c r="D1790" s="26">
        <f>VLOOKUP(A1790,'Hospitalisation Details'!$A$1:$T$2344,10,0)</f>
        <v>38</v>
      </c>
      <c r="E1790" s="26">
        <f>VLOOKUP(A1790,'Hospitalisation Details'!$A$1:$T$2344,11,0)</f>
        <v>3</v>
      </c>
      <c r="F1790" s="28">
        <f>VLOOKUP(A1790,'Medical Examinations'!$A$1:$L$2336,2,0)</f>
        <v>17.91</v>
      </c>
      <c r="G1790" s="28">
        <f>VLOOKUP(A1790,'Medical Examinations'!$A$1:$L$2336,4,0)</f>
        <v>5.65</v>
      </c>
      <c r="H1790" s="30" t="str">
        <f>VLOOKUP(A1790,'Medical Examinations'!$A$1:$L$2336,3,0)</f>
        <v>Underweight</v>
      </c>
      <c r="I1790" s="30" t="str">
        <f>VLOOKUP(A1790,'Medical Examinations'!$A$1:$L$2336,5,0)</f>
        <v>Normal</v>
      </c>
      <c r="J1790" s="27" t="str">
        <f>VLOOKUP(A1790,'Medical Examinations'!$A$1:$L$2336,6,0)</f>
        <v>No</v>
      </c>
      <c r="K1790" s="27" t="str">
        <f>VLOOKUP(A1790,'Medical Examinations'!$A$1:$L$2336,7,0)</f>
        <v>No</v>
      </c>
      <c r="L1790" s="27">
        <f>VLOOKUP(A1790,'Medical Examinations'!$A$1:$L$2336,10,0)</f>
        <v>1</v>
      </c>
      <c r="M1790" s="27" t="str">
        <f>VLOOKUP(A1790,'Medical Examinations'!$A$1:$L$2336,12,0)</f>
        <v>No</v>
      </c>
      <c r="N1790" s="27" t="str">
        <f>VLOOKUP(A1790,'Medical Examinations'!$A$1:$L$2336,8,0)</f>
        <v>No</v>
      </c>
      <c r="O1790" s="29">
        <f>VLOOKUP(A1790,'Hospitalisation Details'!$A$1:$T$2344,12,0)</f>
        <v>4839.18</v>
      </c>
      <c r="P1790" s="29" t="str">
        <f>VLOOKUP(A1790,'Hospitalisation Details'!$A$1:$T$2344,15,0)</f>
        <v>tier - 2</v>
      </c>
      <c r="Q1790" s="29" t="str">
        <f>VLOOKUP(A1790,'Hospitalisation Details'!$A$1:$T$2344,18,0)</f>
        <v>tier - 1</v>
      </c>
      <c r="R1790" s="29" t="str">
        <f>VLOOKUP(A1790,'Hospitalisation Details'!$A$1:$T$2344,20,0)</f>
        <v>R1012</v>
      </c>
    </row>
    <row r="1791" spans="1:18">
      <c r="A1791" t="s">
        <v>577</v>
      </c>
      <c r="B1791" s="22" t="str">
        <f>VLOOKUP(A1791,'Customer Names'!A1791:$E$2335,4,0)</f>
        <v>Maroevic</v>
      </c>
      <c r="C1791" s="25">
        <f>VLOOKUP(A1791,'Hospitalisation Details'!$A$1:$T$2344,9,0)</f>
        <v>33857</v>
      </c>
      <c r="D1791" s="26">
        <f>VLOOKUP(A1791,'Hospitalisation Details'!$A$1:$T$2344,10,0)</f>
        <v>30</v>
      </c>
      <c r="E1791" s="26">
        <f>VLOOKUP(A1791,'Hospitalisation Details'!$A$1:$T$2344,11,0)</f>
        <v>3</v>
      </c>
      <c r="F1791" s="28">
        <f>VLOOKUP(A1791,'Medical Examinations'!$A$1:$L$2336,2,0)</f>
        <v>31.57</v>
      </c>
      <c r="G1791" s="28">
        <f>VLOOKUP(A1791,'Medical Examinations'!$A$1:$L$2336,4,0)</f>
        <v>6.15</v>
      </c>
      <c r="H1791" s="30" t="str">
        <f>VLOOKUP(A1791,'Medical Examinations'!$A$1:$L$2336,3,0)</f>
        <v>Obesity</v>
      </c>
      <c r="I1791" s="30" t="str">
        <f>VLOOKUP(A1791,'Medical Examinations'!$A$1:$L$2336,5,0)</f>
        <v>Pre-diabetes</v>
      </c>
      <c r="J1791" s="27" t="str">
        <f>VLOOKUP(A1791,'Medical Examinations'!$A$1:$L$2336,6,0)</f>
        <v>No</v>
      </c>
      <c r="K1791" s="27" t="str">
        <f>VLOOKUP(A1791,'Medical Examinations'!$A$1:$L$2336,7,0)</f>
        <v>No</v>
      </c>
      <c r="L1791" s="27">
        <f>VLOOKUP(A1791,'Medical Examinations'!$A$1:$L$2336,10,0)</f>
        <v>1</v>
      </c>
      <c r="M1791" s="27" t="str">
        <f>VLOOKUP(A1791,'Medical Examinations'!$A$1:$L$2336,12,0)</f>
        <v>No</v>
      </c>
      <c r="N1791" s="27" t="str">
        <f>VLOOKUP(A1791,'Medical Examinations'!$A$1:$L$2336,8,0)</f>
        <v>No</v>
      </c>
      <c r="O1791" s="29">
        <f>VLOOKUP(A1791,'Hospitalisation Details'!$A$1:$T$2344,12,0)</f>
        <v>4837.58</v>
      </c>
      <c r="P1791" s="29" t="str">
        <f>VLOOKUP(A1791,'Hospitalisation Details'!$A$1:$T$2344,15,0)</f>
        <v>tier - 3</v>
      </c>
      <c r="Q1791" s="29" t="str">
        <f>VLOOKUP(A1791,'Hospitalisation Details'!$A$1:$T$2344,18,0)</f>
        <v>tier - 2</v>
      </c>
      <c r="R1791" s="29" t="str">
        <f>VLOOKUP(A1791,'Hospitalisation Details'!$A$1:$T$2344,20,0)</f>
        <v>R1013</v>
      </c>
    </row>
    <row r="1792" spans="1:18">
      <c r="A1792" t="s">
        <v>576</v>
      </c>
      <c r="B1792" s="22" t="str">
        <f>VLOOKUP(A1792,'Customer Names'!A1792:$E$2335,4,0)</f>
        <v>Martin</v>
      </c>
      <c r="C1792" s="25">
        <f>VLOOKUP(A1792,'Hospitalisation Details'!$A$1:$T$2344,9,0)</f>
        <v>36871</v>
      </c>
      <c r="D1792" s="26">
        <f>VLOOKUP(A1792,'Hospitalisation Details'!$A$1:$T$2344,10,0)</f>
        <v>22</v>
      </c>
      <c r="E1792" s="26">
        <f>VLOOKUP(A1792,'Hospitalisation Details'!$A$1:$T$2344,11,0)</f>
        <v>0</v>
      </c>
      <c r="F1792" s="28">
        <f>VLOOKUP(A1792,'Medical Examinations'!$A$1:$L$2336,2,0)</f>
        <v>33.18</v>
      </c>
      <c r="G1792" s="28">
        <f>VLOOKUP(A1792,'Medical Examinations'!$A$1:$L$2336,4,0)</f>
        <v>5.22</v>
      </c>
      <c r="H1792" s="30" t="str">
        <f>VLOOKUP(A1792,'Medical Examinations'!$A$1:$L$2336,3,0)</f>
        <v>Obesity</v>
      </c>
      <c r="I1792" s="30" t="str">
        <f>VLOOKUP(A1792,'Medical Examinations'!$A$1:$L$2336,5,0)</f>
        <v>Normal</v>
      </c>
      <c r="J1792" s="27" t="str">
        <f>VLOOKUP(A1792,'Medical Examinations'!$A$1:$L$2336,6,0)</f>
        <v>No</v>
      </c>
      <c r="K1792" s="27" t="str">
        <f>VLOOKUP(A1792,'Medical Examinations'!$A$1:$L$2336,7,0)</f>
        <v>yes</v>
      </c>
      <c r="L1792" s="27">
        <f>VLOOKUP(A1792,'Medical Examinations'!$A$1:$L$2336,10,0)</f>
        <v>1</v>
      </c>
      <c r="M1792" s="27" t="str">
        <f>VLOOKUP(A1792,'Medical Examinations'!$A$1:$L$2336,12,0)</f>
        <v>No</v>
      </c>
      <c r="N1792" s="27" t="str">
        <f>VLOOKUP(A1792,'Medical Examinations'!$A$1:$L$2336,8,0)</f>
        <v>No</v>
      </c>
      <c r="O1792" s="29">
        <f>VLOOKUP(A1792,'Hospitalisation Details'!$A$1:$T$2344,12,0)</f>
        <v>4835.43</v>
      </c>
      <c r="P1792" s="29" t="str">
        <f>VLOOKUP(A1792,'Hospitalisation Details'!$A$1:$T$2344,15,0)</f>
        <v>tier - 2</v>
      </c>
      <c r="Q1792" s="29" t="str">
        <f>VLOOKUP(A1792,'Hospitalisation Details'!$A$1:$T$2344,18,0)</f>
        <v>tier - 2</v>
      </c>
      <c r="R1792" s="29" t="str">
        <f>VLOOKUP(A1792,'Hospitalisation Details'!$A$1:$T$2344,20,0)</f>
        <v>R1021</v>
      </c>
    </row>
    <row r="1793" spans="1:18">
      <c r="A1793" t="s">
        <v>575</v>
      </c>
      <c r="B1793" s="22" t="str">
        <f>VLOOKUP(A1793,'Customer Names'!A1793:$E$2335,4,0)</f>
        <v>Schulz</v>
      </c>
      <c r="C1793" s="25">
        <f>VLOOKUP(A1793,'Hospitalisation Details'!$A$1:$T$2344,9,0)</f>
        <v>37434</v>
      </c>
      <c r="D1793" s="26">
        <f>VLOOKUP(A1793,'Hospitalisation Details'!$A$1:$T$2344,10,0)</f>
        <v>20</v>
      </c>
      <c r="E1793" s="26">
        <f>VLOOKUP(A1793,'Hospitalisation Details'!$A$1:$T$2344,11,0)</f>
        <v>5</v>
      </c>
      <c r="F1793" s="28">
        <f>VLOOKUP(A1793,'Medical Examinations'!$A$1:$L$2336,2,0)</f>
        <v>37</v>
      </c>
      <c r="G1793" s="28">
        <f>VLOOKUP(A1793,'Medical Examinations'!$A$1:$L$2336,4,0)</f>
        <v>11.66</v>
      </c>
      <c r="H1793" s="30" t="str">
        <f>VLOOKUP(A1793,'Medical Examinations'!$A$1:$L$2336,3,0)</f>
        <v>Obesity</v>
      </c>
      <c r="I1793" s="30" t="str">
        <f>VLOOKUP(A1793,'Medical Examinations'!$A$1:$L$2336,5,0)</f>
        <v>Diabetes</v>
      </c>
      <c r="J1793" s="27" t="str">
        <f>VLOOKUP(A1793,'Medical Examinations'!$A$1:$L$2336,6,0)</f>
        <v>No</v>
      </c>
      <c r="K1793" s="27" t="str">
        <f>VLOOKUP(A1793,'Medical Examinations'!$A$1:$L$2336,7,0)</f>
        <v>No</v>
      </c>
      <c r="L1793" s="27">
        <f>VLOOKUP(A1793,'Medical Examinations'!$A$1:$L$2336,10,0)</f>
        <v>0</v>
      </c>
      <c r="M1793" s="27" t="str">
        <f>VLOOKUP(A1793,'Medical Examinations'!$A$1:$L$2336,12,0)</f>
        <v>No</v>
      </c>
      <c r="N1793" s="27" t="str">
        <f>VLOOKUP(A1793,'Medical Examinations'!$A$1:$L$2336,8,0)</f>
        <v>No</v>
      </c>
      <c r="O1793" s="29">
        <f>VLOOKUP(A1793,'Hospitalisation Details'!$A$1:$T$2344,12,0)</f>
        <v>4830.63</v>
      </c>
      <c r="P1793" s="29" t="str">
        <f>VLOOKUP(A1793,'Hospitalisation Details'!$A$1:$T$2344,15,0)</f>
        <v>tier - 2</v>
      </c>
      <c r="Q1793" s="29" t="str">
        <f>VLOOKUP(A1793,'Hospitalisation Details'!$A$1:$T$2344,18,0)</f>
        <v>tier - 1</v>
      </c>
      <c r="R1793" s="29" t="str">
        <f>VLOOKUP(A1793,'Hospitalisation Details'!$A$1:$T$2344,20,0)</f>
        <v>R1011</v>
      </c>
    </row>
    <row r="1794" spans="1:18">
      <c r="A1794" t="s">
        <v>574</v>
      </c>
      <c r="B1794" s="22" t="str">
        <f>VLOOKUP(A1794,'Customer Names'!A1794:$E$2335,4,0)</f>
        <v>Capriolo</v>
      </c>
      <c r="C1794" s="25">
        <f>VLOOKUP(A1794,'Hospitalisation Details'!$A$1:$T$2344,9,0)</f>
        <v>35034</v>
      </c>
      <c r="D1794" s="26">
        <f>VLOOKUP(A1794,'Hospitalisation Details'!$A$1:$T$2344,10,0)</f>
        <v>27</v>
      </c>
      <c r="E1794" s="26">
        <f>VLOOKUP(A1794,'Hospitalisation Details'!$A$1:$T$2344,11,0)</f>
        <v>3</v>
      </c>
      <c r="F1794" s="28">
        <f>VLOOKUP(A1794,'Medical Examinations'!$A$1:$L$2336,2,0)</f>
        <v>18.905000000000001</v>
      </c>
      <c r="G1794" s="28">
        <f>VLOOKUP(A1794,'Medical Examinations'!$A$1:$L$2336,4,0)</f>
        <v>4.91</v>
      </c>
      <c r="H1794" s="30" t="str">
        <f>VLOOKUP(A1794,'Medical Examinations'!$A$1:$L$2336,3,0)</f>
        <v>Normal weight</v>
      </c>
      <c r="I1794" s="30" t="str">
        <f>VLOOKUP(A1794,'Medical Examinations'!$A$1:$L$2336,5,0)</f>
        <v>Normal</v>
      </c>
      <c r="J1794" s="27" t="str">
        <f>VLOOKUP(A1794,'Medical Examinations'!$A$1:$L$2336,6,0)</f>
        <v>yes</v>
      </c>
      <c r="K1794" s="27" t="str">
        <f>VLOOKUP(A1794,'Medical Examinations'!$A$1:$L$2336,7,0)</f>
        <v>No</v>
      </c>
      <c r="L1794" s="27">
        <f>VLOOKUP(A1794,'Medical Examinations'!$A$1:$L$2336,10,0)</f>
        <v>1</v>
      </c>
      <c r="M1794" s="27" t="str">
        <f>VLOOKUP(A1794,'Medical Examinations'!$A$1:$L$2336,12,0)</f>
        <v>No</v>
      </c>
      <c r="N1794" s="27" t="str">
        <f>VLOOKUP(A1794,'Medical Examinations'!$A$1:$L$2336,8,0)</f>
        <v>No</v>
      </c>
      <c r="O1794" s="29">
        <f>VLOOKUP(A1794,'Hospitalisation Details'!$A$1:$T$2344,12,0)</f>
        <v>4827.8999999999996</v>
      </c>
      <c r="P1794" s="29" t="str">
        <f>VLOOKUP(A1794,'Hospitalisation Details'!$A$1:$T$2344,15,0)</f>
        <v>tier - 1</v>
      </c>
      <c r="Q1794" s="29" t="str">
        <f>VLOOKUP(A1794,'Hospitalisation Details'!$A$1:$T$2344,18,0)</f>
        <v>tier - 2</v>
      </c>
      <c r="R1794" s="29" t="str">
        <f>VLOOKUP(A1794,'Hospitalisation Details'!$A$1:$T$2344,20,0)</f>
        <v>Unknown</v>
      </c>
    </row>
    <row r="1795" spans="1:18">
      <c r="A1795" t="s">
        <v>573</v>
      </c>
      <c r="B1795" s="22" t="str">
        <f>VLOOKUP(A1795,'Customer Names'!A1795:$E$2335,4,0)</f>
        <v>Borleis</v>
      </c>
      <c r="C1795" s="25">
        <f>VLOOKUP(A1795,'Hospitalisation Details'!$A$1:$T$2344,9,0)</f>
        <v>29770</v>
      </c>
      <c r="D1795" s="26">
        <f>VLOOKUP(A1795,'Hospitalisation Details'!$A$1:$T$2344,10,0)</f>
        <v>41</v>
      </c>
      <c r="E1795" s="26">
        <f>VLOOKUP(A1795,'Hospitalisation Details'!$A$1:$T$2344,11,0)</f>
        <v>1</v>
      </c>
      <c r="F1795" s="28">
        <f>VLOOKUP(A1795,'Medical Examinations'!$A$1:$L$2336,2,0)</f>
        <v>20.03</v>
      </c>
      <c r="G1795" s="28">
        <f>VLOOKUP(A1795,'Medical Examinations'!$A$1:$L$2336,4,0)</f>
        <v>9.25</v>
      </c>
      <c r="H1795" s="30" t="str">
        <f>VLOOKUP(A1795,'Medical Examinations'!$A$1:$L$2336,3,0)</f>
        <v>Normal weight</v>
      </c>
      <c r="I1795" s="30" t="str">
        <f>VLOOKUP(A1795,'Medical Examinations'!$A$1:$L$2336,5,0)</f>
        <v>Diabetes</v>
      </c>
      <c r="J1795" s="27" t="str">
        <f>VLOOKUP(A1795,'Medical Examinations'!$A$1:$L$2336,6,0)</f>
        <v>yes</v>
      </c>
      <c r="K1795" s="27" t="str">
        <f>VLOOKUP(A1795,'Medical Examinations'!$A$1:$L$2336,7,0)</f>
        <v>No</v>
      </c>
      <c r="L1795" s="27">
        <f>VLOOKUP(A1795,'Medical Examinations'!$A$1:$L$2336,10,0)</f>
        <v>0</v>
      </c>
      <c r="M1795" s="27" t="str">
        <f>VLOOKUP(A1795,'Medical Examinations'!$A$1:$L$2336,12,0)</f>
        <v>No</v>
      </c>
      <c r="N1795" s="27" t="str">
        <f>VLOOKUP(A1795,'Medical Examinations'!$A$1:$L$2336,8,0)</f>
        <v>No</v>
      </c>
      <c r="O1795" s="29">
        <f>VLOOKUP(A1795,'Hospitalisation Details'!$A$1:$T$2344,12,0)</f>
        <v>4827.1000000000004</v>
      </c>
      <c r="P1795" s="29" t="str">
        <f>VLOOKUP(A1795,'Hospitalisation Details'!$A$1:$T$2344,15,0)</f>
        <v>tier - 2</v>
      </c>
      <c r="Q1795" s="29" t="str">
        <f>VLOOKUP(A1795,'Hospitalisation Details'!$A$1:$T$2344,18,0)</f>
        <v>tier - 1</v>
      </c>
      <c r="R1795" s="29" t="str">
        <f>VLOOKUP(A1795,'Hospitalisation Details'!$A$1:$T$2344,20,0)</f>
        <v>R1013</v>
      </c>
    </row>
    <row r="1796" spans="1:18">
      <c r="A1796" t="s">
        <v>572</v>
      </c>
      <c r="B1796" s="22" t="str">
        <f>VLOOKUP(A1796,'Customer Names'!A1796:$E$2335,4,0)</f>
        <v>Kramer</v>
      </c>
      <c r="C1796" s="25">
        <f>VLOOKUP(A1796,'Hospitalisation Details'!$A$1:$T$2344,9,0)</f>
        <v>28766</v>
      </c>
      <c r="D1796" s="26">
        <f>VLOOKUP(A1796,'Hospitalisation Details'!$A$1:$T$2344,10,0)</f>
        <v>44</v>
      </c>
      <c r="E1796" s="26">
        <f>VLOOKUP(A1796,'Hospitalisation Details'!$A$1:$T$2344,11,0)</f>
        <v>2</v>
      </c>
      <c r="F1796" s="28">
        <f>VLOOKUP(A1796,'Medical Examinations'!$A$1:$L$2336,2,0)</f>
        <v>16.7</v>
      </c>
      <c r="G1796" s="28">
        <f>VLOOKUP(A1796,'Medical Examinations'!$A$1:$L$2336,4,0)</f>
        <v>11.48</v>
      </c>
      <c r="H1796" s="30" t="str">
        <f>VLOOKUP(A1796,'Medical Examinations'!$A$1:$L$2336,3,0)</f>
        <v>Underweight</v>
      </c>
      <c r="I1796" s="30" t="str">
        <f>VLOOKUP(A1796,'Medical Examinations'!$A$1:$L$2336,5,0)</f>
        <v>Diabetes</v>
      </c>
      <c r="J1796" s="27" t="str">
        <f>VLOOKUP(A1796,'Medical Examinations'!$A$1:$L$2336,6,0)</f>
        <v>No</v>
      </c>
      <c r="K1796" s="27" t="str">
        <f>VLOOKUP(A1796,'Medical Examinations'!$A$1:$L$2336,7,0)</f>
        <v>No</v>
      </c>
      <c r="L1796" s="27">
        <f>VLOOKUP(A1796,'Medical Examinations'!$A$1:$L$2336,10,0)</f>
        <v>0</v>
      </c>
      <c r="M1796" s="27" t="str">
        <f>VLOOKUP(A1796,'Medical Examinations'!$A$1:$L$2336,12,0)</f>
        <v>No</v>
      </c>
      <c r="N1796" s="27" t="str">
        <f>VLOOKUP(A1796,'Medical Examinations'!$A$1:$L$2336,8,0)</f>
        <v>No</v>
      </c>
      <c r="O1796" s="29">
        <f>VLOOKUP(A1796,'Hospitalisation Details'!$A$1:$T$2344,12,0)</f>
        <v>4812.34</v>
      </c>
      <c r="P1796" s="29" t="str">
        <f>VLOOKUP(A1796,'Hospitalisation Details'!$A$1:$T$2344,15,0)</f>
        <v>tier - 2</v>
      </c>
      <c r="Q1796" s="29" t="str">
        <f>VLOOKUP(A1796,'Hospitalisation Details'!$A$1:$T$2344,18,0)</f>
        <v>tier - 3</v>
      </c>
      <c r="R1796" s="29" t="str">
        <f>VLOOKUP(A1796,'Hospitalisation Details'!$A$1:$T$2344,20,0)</f>
        <v>R1013</v>
      </c>
    </row>
    <row r="1797" spans="1:18">
      <c r="A1797" t="s">
        <v>571</v>
      </c>
      <c r="B1797" s="22" t="str">
        <f>VLOOKUP(A1797,'Customer Names'!A1797:$E$2335,4,0)</f>
        <v>Conrad</v>
      </c>
      <c r="C1797" s="25">
        <f>VLOOKUP(A1797,'Hospitalisation Details'!$A$1:$T$2344,9,0)</f>
        <v>32858</v>
      </c>
      <c r="D1797" s="26">
        <f>VLOOKUP(A1797,'Hospitalisation Details'!$A$1:$T$2344,10,0)</f>
        <v>33</v>
      </c>
      <c r="E1797" s="26">
        <f>VLOOKUP(A1797,'Hospitalisation Details'!$A$1:$T$2344,11,0)</f>
        <v>1</v>
      </c>
      <c r="F1797" s="28">
        <f>VLOOKUP(A1797,'Medical Examinations'!$A$1:$L$2336,2,0)</f>
        <v>39.82</v>
      </c>
      <c r="G1797" s="28">
        <f>VLOOKUP(A1797,'Medical Examinations'!$A$1:$L$2336,4,0)</f>
        <v>6.06</v>
      </c>
      <c r="H1797" s="30" t="str">
        <f>VLOOKUP(A1797,'Medical Examinations'!$A$1:$L$2336,3,0)</f>
        <v>Obesity</v>
      </c>
      <c r="I1797" s="30" t="str">
        <f>VLOOKUP(A1797,'Medical Examinations'!$A$1:$L$2336,5,0)</f>
        <v>Pre-diabetes</v>
      </c>
      <c r="J1797" s="27" t="str">
        <f>VLOOKUP(A1797,'Medical Examinations'!$A$1:$L$2336,6,0)</f>
        <v>No</v>
      </c>
      <c r="K1797" s="27" t="str">
        <f>VLOOKUP(A1797,'Medical Examinations'!$A$1:$L$2336,7,0)</f>
        <v>No</v>
      </c>
      <c r="L1797" s="27">
        <f>VLOOKUP(A1797,'Medical Examinations'!$A$1:$L$2336,10,0)</f>
        <v>0</v>
      </c>
      <c r="M1797" s="27" t="str">
        <f>VLOOKUP(A1797,'Medical Examinations'!$A$1:$L$2336,12,0)</f>
        <v>No</v>
      </c>
      <c r="N1797" s="27" t="str">
        <f>VLOOKUP(A1797,'Medical Examinations'!$A$1:$L$2336,8,0)</f>
        <v>No</v>
      </c>
      <c r="O1797" s="29">
        <f>VLOOKUP(A1797,'Hospitalisation Details'!$A$1:$T$2344,12,0)</f>
        <v>4795.66</v>
      </c>
      <c r="P1797" s="29" t="str">
        <f>VLOOKUP(A1797,'Hospitalisation Details'!$A$1:$T$2344,15,0)</f>
        <v>tier - 2</v>
      </c>
      <c r="Q1797" s="29" t="str">
        <f>VLOOKUP(A1797,'Hospitalisation Details'!$A$1:$T$2344,18,0)</f>
        <v>tier - 1</v>
      </c>
      <c r="R1797" s="29" t="str">
        <f>VLOOKUP(A1797,'Hospitalisation Details'!$A$1:$T$2344,20,0)</f>
        <v>R1013</v>
      </c>
    </row>
    <row r="1798" spans="1:18">
      <c r="A1798" t="s">
        <v>570</v>
      </c>
      <c r="B1798" s="22" t="str">
        <f>VLOOKUP(A1798,'Customer Names'!A1798:$E$2335,4,0)</f>
        <v>Karakoyunlu</v>
      </c>
      <c r="C1798" s="25">
        <f>VLOOKUP(A1798,'Hospitalisation Details'!$A$1:$T$2344,9,0)</f>
        <v>31950</v>
      </c>
      <c r="D1798" s="26">
        <f>VLOOKUP(A1798,'Hospitalisation Details'!$A$1:$T$2344,10,0)</f>
        <v>35</v>
      </c>
      <c r="E1798" s="26">
        <f>VLOOKUP(A1798,'Hospitalisation Details'!$A$1:$T$2344,11,0)</f>
        <v>3</v>
      </c>
      <c r="F1798" s="28">
        <f>VLOOKUP(A1798,'Medical Examinations'!$A$1:$L$2336,2,0)</f>
        <v>22.04</v>
      </c>
      <c r="G1798" s="28">
        <f>VLOOKUP(A1798,'Medical Examinations'!$A$1:$L$2336,4,0)</f>
        <v>5.86</v>
      </c>
      <c r="H1798" s="30" t="str">
        <f>VLOOKUP(A1798,'Medical Examinations'!$A$1:$L$2336,3,0)</f>
        <v>Normal weight</v>
      </c>
      <c r="I1798" s="30" t="str">
        <f>VLOOKUP(A1798,'Medical Examinations'!$A$1:$L$2336,5,0)</f>
        <v>Pre-diabetes</v>
      </c>
      <c r="J1798" s="27" t="str">
        <f>VLOOKUP(A1798,'Medical Examinations'!$A$1:$L$2336,6,0)</f>
        <v>No</v>
      </c>
      <c r="K1798" s="27" t="str">
        <f>VLOOKUP(A1798,'Medical Examinations'!$A$1:$L$2336,7,0)</f>
        <v>No</v>
      </c>
      <c r="L1798" s="27">
        <f>VLOOKUP(A1798,'Medical Examinations'!$A$1:$L$2336,10,0)</f>
        <v>1</v>
      </c>
      <c r="M1798" s="27" t="str">
        <f>VLOOKUP(A1798,'Medical Examinations'!$A$1:$L$2336,12,0)</f>
        <v>No</v>
      </c>
      <c r="N1798" s="27" t="str">
        <f>VLOOKUP(A1798,'Medical Examinations'!$A$1:$L$2336,8,0)</f>
        <v>No</v>
      </c>
      <c r="O1798" s="29">
        <f>VLOOKUP(A1798,'Hospitalisation Details'!$A$1:$T$2344,12,0)</f>
        <v>4787.42</v>
      </c>
      <c r="P1798" s="29" t="str">
        <f>VLOOKUP(A1798,'Hospitalisation Details'!$A$1:$T$2344,15,0)</f>
        <v>tier - 2</v>
      </c>
      <c r="Q1798" s="29" t="str">
        <f>VLOOKUP(A1798,'Hospitalisation Details'!$A$1:$T$2344,18,0)</f>
        <v>tier - 3</v>
      </c>
      <c r="R1798" s="29" t="str">
        <f>VLOOKUP(A1798,'Hospitalisation Details'!$A$1:$T$2344,20,0)</f>
        <v>R1013</v>
      </c>
    </row>
    <row r="1799" spans="1:18">
      <c r="A1799" t="s">
        <v>569</v>
      </c>
      <c r="B1799" s="22" t="str">
        <f>VLOOKUP(A1799,'Customer Names'!A1799:$E$2335,4,0)</f>
        <v>Desrosiers</v>
      </c>
      <c r="C1799" s="25">
        <f>VLOOKUP(A1799,'Hospitalisation Details'!$A$1:$T$2344,9,0)</f>
        <v>32851</v>
      </c>
      <c r="D1799" s="26">
        <f>VLOOKUP(A1799,'Hospitalisation Details'!$A$1:$T$2344,10,0)</f>
        <v>33</v>
      </c>
      <c r="E1799" s="26">
        <f>VLOOKUP(A1799,'Hospitalisation Details'!$A$1:$T$2344,11,0)</f>
        <v>1</v>
      </c>
      <c r="F1799" s="28">
        <f>VLOOKUP(A1799,'Medical Examinations'!$A$1:$L$2336,2,0)</f>
        <v>28.27</v>
      </c>
      <c r="G1799" s="28">
        <f>VLOOKUP(A1799,'Medical Examinations'!$A$1:$L$2336,4,0)</f>
        <v>5.33</v>
      </c>
      <c r="H1799" s="30" t="str">
        <f>VLOOKUP(A1799,'Medical Examinations'!$A$1:$L$2336,3,0)</f>
        <v>Overweight</v>
      </c>
      <c r="I1799" s="30" t="str">
        <f>VLOOKUP(A1799,'Medical Examinations'!$A$1:$L$2336,5,0)</f>
        <v>Normal</v>
      </c>
      <c r="J1799" s="27" t="str">
        <f>VLOOKUP(A1799,'Medical Examinations'!$A$1:$L$2336,6,0)</f>
        <v>No</v>
      </c>
      <c r="K1799" s="27" t="str">
        <f>VLOOKUP(A1799,'Medical Examinations'!$A$1:$L$2336,7,0)</f>
        <v>No</v>
      </c>
      <c r="L1799" s="27">
        <f>VLOOKUP(A1799,'Medical Examinations'!$A$1:$L$2336,10,0)</f>
        <v>0</v>
      </c>
      <c r="M1799" s="27" t="str">
        <f>VLOOKUP(A1799,'Medical Examinations'!$A$1:$L$2336,12,0)</f>
        <v>No</v>
      </c>
      <c r="N1799" s="27" t="str">
        <f>VLOOKUP(A1799,'Medical Examinations'!$A$1:$L$2336,8,0)</f>
        <v>No</v>
      </c>
      <c r="O1799" s="29">
        <f>VLOOKUP(A1799,'Hospitalisation Details'!$A$1:$T$2344,12,0)</f>
        <v>4779.6000000000004</v>
      </c>
      <c r="P1799" s="29" t="str">
        <f>VLOOKUP(A1799,'Hospitalisation Details'!$A$1:$T$2344,15,0)</f>
        <v>tier - 2</v>
      </c>
      <c r="Q1799" s="29" t="str">
        <f>VLOOKUP(A1799,'Hospitalisation Details'!$A$1:$T$2344,18,0)</f>
        <v>tier - 3</v>
      </c>
      <c r="R1799" s="29" t="str">
        <f>VLOOKUP(A1799,'Hospitalisation Details'!$A$1:$T$2344,20,0)</f>
        <v>R1013</v>
      </c>
    </row>
    <row r="1800" spans="1:18">
      <c r="A1800" t="s">
        <v>568</v>
      </c>
      <c r="B1800" s="22" t="str">
        <f>VLOOKUP(A1800,'Customer Names'!A1800:$E$2335,4,0)</f>
        <v>O'Mara</v>
      </c>
      <c r="C1800" s="25">
        <f>VLOOKUP(A1800,'Hospitalisation Details'!$A$1:$T$2344,9,0)</f>
        <v>32721</v>
      </c>
      <c r="D1800" s="26">
        <f>VLOOKUP(A1800,'Hospitalisation Details'!$A$1:$T$2344,10,0)</f>
        <v>33</v>
      </c>
      <c r="E1800" s="26">
        <f>VLOOKUP(A1800,'Hospitalisation Details'!$A$1:$T$2344,11,0)</f>
        <v>1</v>
      </c>
      <c r="F1800" s="28">
        <f>VLOOKUP(A1800,'Medical Examinations'!$A$1:$L$2336,2,0)</f>
        <v>18.5</v>
      </c>
      <c r="G1800" s="28">
        <f>VLOOKUP(A1800,'Medical Examinations'!$A$1:$L$2336,4,0)</f>
        <v>5.33</v>
      </c>
      <c r="H1800" s="30" t="str">
        <f>VLOOKUP(A1800,'Medical Examinations'!$A$1:$L$2336,3,0)</f>
        <v>Normal weight</v>
      </c>
      <c r="I1800" s="30" t="str">
        <f>VLOOKUP(A1800,'Medical Examinations'!$A$1:$L$2336,5,0)</f>
        <v>Normal</v>
      </c>
      <c r="J1800" s="27" t="str">
        <f>VLOOKUP(A1800,'Medical Examinations'!$A$1:$L$2336,6,0)</f>
        <v>No</v>
      </c>
      <c r="K1800" s="27" t="str">
        <f>VLOOKUP(A1800,'Medical Examinations'!$A$1:$L$2336,7,0)</f>
        <v>No</v>
      </c>
      <c r="L1800" s="27">
        <f>VLOOKUP(A1800,'Medical Examinations'!$A$1:$L$2336,10,0)</f>
        <v>0</v>
      </c>
      <c r="M1800" s="27" t="str">
        <f>VLOOKUP(A1800,'Medical Examinations'!$A$1:$L$2336,12,0)</f>
        <v>No</v>
      </c>
      <c r="N1800" s="27" t="str">
        <f>VLOOKUP(A1800,'Medical Examinations'!$A$1:$L$2336,8,0)</f>
        <v>No</v>
      </c>
      <c r="O1800" s="29">
        <f>VLOOKUP(A1800,'Hospitalisation Details'!$A$1:$T$2344,12,0)</f>
        <v>4766.0200000000004</v>
      </c>
      <c r="P1800" s="29" t="str">
        <f>VLOOKUP(A1800,'Hospitalisation Details'!$A$1:$T$2344,15,0)</f>
        <v>tier - 2</v>
      </c>
      <c r="Q1800" s="29" t="str">
        <f>VLOOKUP(A1800,'Hospitalisation Details'!$A$1:$T$2344,18,0)</f>
        <v>tier - 3</v>
      </c>
      <c r="R1800" s="29" t="str">
        <f>VLOOKUP(A1800,'Hospitalisation Details'!$A$1:$T$2344,20,0)</f>
        <v>R1011</v>
      </c>
    </row>
    <row r="1801" spans="1:18">
      <c r="A1801" t="s">
        <v>567</v>
      </c>
      <c r="B1801" s="22" t="str">
        <f>VLOOKUP(A1801,'Customer Names'!A1801:$E$2335,4,0)</f>
        <v>Shabot Marcos</v>
      </c>
      <c r="C1801" s="25">
        <f>VLOOKUP(A1801,'Hospitalisation Details'!$A$1:$T$2344,9,0)</f>
        <v>32047</v>
      </c>
      <c r="D1801" s="26">
        <f>VLOOKUP(A1801,'Hospitalisation Details'!$A$1:$T$2344,10,0)</f>
        <v>35</v>
      </c>
      <c r="E1801" s="26">
        <f>VLOOKUP(A1801,'Hospitalisation Details'!$A$1:$T$2344,11,0)</f>
        <v>1</v>
      </c>
      <c r="F1801" s="28">
        <f>VLOOKUP(A1801,'Medical Examinations'!$A$1:$L$2336,2,0)</f>
        <v>38.6</v>
      </c>
      <c r="G1801" s="28">
        <f>VLOOKUP(A1801,'Medical Examinations'!$A$1:$L$2336,4,0)</f>
        <v>6.02</v>
      </c>
      <c r="H1801" s="30" t="str">
        <f>VLOOKUP(A1801,'Medical Examinations'!$A$1:$L$2336,3,0)</f>
        <v>Obesity</v>
      </c>
      <c r="I1801" s="30" t="str">
        <f>VLOOKUP(A1801,'Medical Examinations'!$A$1:$L$2336,5,0)</f>
        <v>Pre-diabetes</v>
      </c>
      <c r="J1801" s="27" t="str">
        <f>VLOOKUP(A1801,'Medical Examinations'!$A$1:$L$2336,6,0)</f>
        <v>No</v>
      </c>
      <c r="K1801" s="27" t="str">
        <f>VLOOKUP(A1801,'Medical Examinations'!$A$1:$L$2336,7,0)</f>
        <v>No</v>
      </c>
      <c r="L1801" s="27">
        <f>VLOOKUP(A1801,'Medical Examinations'!$A$1:$L$2336,10,0)</f>
        <v>1</v>
      </c>
      <c r="M1801" s="27" t="str">
        <f>VLOOKUP(A1801,'Medical Examinations'!$A$1:$L$2336,12,0)</f>
        <v>No</v>
      </c>
      <c r="N1801" s="27" t="str">
        <f>VLOOKUP(A1801,'Medical Examinations'!$A$1:$L$2336,8,0)</f>
        <v>No</v>
      </c>
      <c r="O1801" s="29">
        <f>VLOOKUP(A1801,'Hospitalisation Details'!$A$1:$T$2344,12,0)</f>
        <v>4762.33</v>
      </c>
      <c r="P1801" s="29" t="str">
        <f>VLOOKUP(A1801,'Hospitalisation Details'!$A$1:$T$2344,15,0)</f>
        <v>tier - 3</v>
      </c>
      <c r="Q1801" s="29" t="str">
        <f>VLOOKUP(A1801,'Hospitalisation Details'!$A$1:$T$2344,18,0)</f>
        <v>tier - 3</v>
      </c>
      <c r="R1801" s="29" t="str">
        <f>VLOOKUP(A1801,'Hospitalisation Details'!$A$1:$T$2344,20,0)</f>
        <v>R1011</v>
      </c>
    </row>
    <row r="1802" spans="1:18">
      <c r="A1802" t="s">
        <v>566</v>
      </c>
      <c r="B1802" s="22" t="str">
        <f>VLOOKUP(A1802,'Customer Names'!A1802:$E$2335,4,0)</f>
        <v>Comment</v>
      </c>
      <c r="C1802" s="25">
        <f>VLOOKUP(A1802,'Hospitalisation Details'!$A$1:$T$2344,9,0)</f>
        <v>33832</v>
      </c>
      <c r="D1802" s="26">
        <f>VLOOKUP(A1802,'Hospitalisation Details'!$A$1:$T$2344,10,0)</f>
        <v>30</v>
      </c>
      <c r="E1802" s="26">
        <f>VLOOKUP(A1802,'Hospitalisation Details'!$A$1:$T$2344,11,0)</f>
        <v>2</v>
      </c>
      <c r="F1802" s="28">
        <f>VLOOKUP(A1802,'Medical Examinations'!$A$1:$L$2336,2,0)</f>
        <v>43.12</v>
      </c>
      <c r="G1802" s="28">
        <f>VLOOKUP(A1802,'Medical Examinations'!$A$1:$L$2336,4,0)</f>
        <v>6.25</v>
      </c>
      <c r="H1802" s="30" t="str">
        <f>VLOOKUP(A1802,'Medical Examinations'!$A$1:$L$2336,3,0)</f>
        <v>Obesity</v>
      </c>
      <c r="I1802" s="30" t="str">
        <f>VLOOKUP(A1802,'Medical Examinations'!$A$1:$L$2336,5,0)</f>
        <v>Pre-diabetes</v>
      </c>
      <c r="J1802" s="27" t="str">
        <f>VLOOKUP(A1802,'Medical Examinations'!$A$1:$L$2336,6,0)</f>
        <v>No</v>
      </c>
      <c r="K1802" s="27" t="str">
        <f>VLOOKUP(A1802,'Medical Examinations'!$A$1:$L$2336,7,0)</f>
        <v>No</v>
      </c>
      <c r="L1802" s="27">
        <f>VLOOKUP(A1802,'Medical Examinations'!$A$1:$L$2336,10,0)</f>
        <v>1</v>
      </c>
      <c r="M1802" s="27" t="str">
        <f>VLOOKUP(A1802,'Medical Examinations'!$A$1:$L$2336,12,0)</f>
        <v>No</v>
      </c>
      <c r="N1802" s="27" t="str">
        <f>VLOOKUP(A1802,'Medical Examinations'!$A$1:$L$2336,8,0)</f>
        <v>No</v>
      </c>
      <c r="O1802" s="29">
        <f>VLOOKUP(A1802,'Hospitalisation Details'!$A$1:$T$2344,12,0)</f>
        <v>4753.6400000000003</v>
      </c>
      <c r="P1802" s="29" t="str">
        <f>VLOOKUP(A1802,'Hospitalisation Details'!$A$1:$T$2344,15,0)</f>
        <v>tier - 2</v>
      </c>
      <c r="Q1802" s="29" t="str">
        <f>VLOOKUP(A1802,'Hospitalisation Details'!$A$1:$T$2344,18,0)</f>
        <v>tier - 3</v>
      </c>
      <c r="R1802" s="29" t="str">
        <f>VLOOKUP(A1802,'Hospitalisation Details'!$A$1:$T$2344,20,0)</f>
        <v>R1013</v>
      </c>
    </row>
    <row r="1803" spans="1:18">
      <c r="A1803" t="s">
        <v>565</v>
      </c>
      <c r="B1803" s="22" t="str">
        <f>VLOOKUP(A1803,'Customer Names'!A1803:$E$2335,4,0)</f>
        <v>Moss</v>
      </c>
      <c r="C1803" s="25">
        <f>VLOOKUP(A1803,'Hospitalisation Details'!$A$1:$T$2344,9,0)</f>
        <v>32103</v>
      </c>
      <c r="D1803" s="26">
        <f>VLOOKUP(A1803,'Hospitalisation Details'!$A$1:$T$2344,10,0)</f>
        <v>35</v>
      </c>
      <c r="E1803" s="26">
        <f>VLOOKUP(A1803,'Hospitalisation Details'!$A$1:$T$2344,11,0)</f>
        <v>1</v>
      </c>
      <c r="F1803" s="28">
        <f>VLOOKUP(A1803,'Medical Examinations'!$A$1:$L$2336,2,0)</f>
        <v>30.5</v>
      </c>
      <c r="G1803" s="28">
        <f>VLOOKUP(A1803,'Medical Examinations'!$A$1:$L$2336,4,0)</f>
        <v>4.8099999999999996</v>
      </c>
      <c r="H1803" s="30" t="str">
        <f>VLOOKUP(A1803,'Medical Examinations'!$A$1:$L$2336,3,0)</f>
        <v>Obesity</v>
      </c>
      <c r="I1803" s="30" t="str">
        <f>VLOOKUP(A1803,'Medical Examinations'!$A$1:$L$2336,5,0)</f>
        <v>Normal</v>
      </c>
      <c r="J1803" s="27" t="str">
        <f>VLOOKUP(A1803,'Medical Examinations'!$A$1:$L$2336,6,0)</f>
        <v>No</v>
      </c>
      <c r="K1803" s="27" t="str">
        <f>VLOOKUP(A1803,'Medical Examinations'!$A$1:$L$2336,7,0)</f>
        <v>No</v>
      </c>
      <c r="L1803" s="27">
        <f>VLOOKUP(A1803,'Medical Examinations'!$A$1:$L$2336,10,0)</f>
        <v>1</v>
      </c>
      <c r="M1803" s="27" t="str">
        <f>VLOOKUP(A1803,'Medical Examinations'!$A$1:$L$2336,12,0)</f>
        <v>No</v>
      </c>
      <c r="N1803" s="27" t="str">
        <f>VLOOKUP(A1803,'Medical Examinations'!$A$1:$L$2336,8,0)</f>
        <v>No</v>
      </c>
      <c r="O1803" s="29">
        <f>VLOOKUP(A1803,'Hospitalisation Details'!$A$1:$T$2344,12,0)</f>
        <v>4751.07</v>
      </c>
      <c r="P1803" s="29" t="str">
        <f>VLOOKUP(A1803,'Hospitalisation Details'!$A$1:$T$2344,15,0)</f>
        <v>tier - 3</v>
      </c>
      <c r="Q1803" s="29" t="str">
        <f>VLOOKUP(A1803,'Hospitalisation Details'!$A$1:$T$2344,18,0)</f>
        <v>tier - 1</v>
      </c>
      <c r="R1803" s="29" t="str">
        <f>VLOOKUP(A1803,'Hospitalisation Details'!$A$1:$T$2344,20,0)</f>
        <v>R1011</v>
      </c>
    </row>
    <row r="1804" spans="1:18">
      <c r="A1804" t="s">
        <v>564</v>
      </c>
      <c r="B1804" s="22" t="str">
        <f>VLOOKUP(A1804,'Customer Names'!A1804:$E$2335,4,0)</f>
        <v>Guzman</v>
      </c>
      <c r="C1804" s="25">
        <f>VLOOKUP(A1804,'Hospitalisation Details'!$A$1:$T$2344,9,0)</f>
        <v>32022</v>
      </c>
      <c r="D1804" s="26">
        <f>VLOOKUP(A1804,'Hospitalisation Details'!$A$1:$T$2344,10,0)</f>
        <v>35</v>
      </c>
      <c r="E1804" s="26">
        <f>VLOOKUP(A1804,'Hospitalisation Details'!$A$1:$T$2344,11,0)</f>
        <v>1</v>
      </c>
      <c r="F1804" s="28">
        <f>VLOOKUP(A1804,'Medical Examinations'!$A$1:$L$2336,2,0)</f>
        <v>27.61</v>
      </c>
      <c r="G1804" s="28">
        <f>VLOOKUP(A1804,'Medical Examinations'!$A$1:$L$2336,4,0)</f>
        <v>4.5999999999999996</v>
      </c>
      <c r="H1804" s="30" t="str">
        <f>VLOOKUP(A1804,'Medical Examinations'!$A$1:$L$2336,3,0)</f>
        <v>Overweight</v>
      </c>
      <c r="I1804" s="30" t="str">
        <f>VLOOKUP(A1804,'Medical Examinations'!$A$1:$L$2336,5,0)</f>
        <v>Normal</v>
      </c>
      <c r="J1804" s="27" t="str">
        <f>VLOOKUP(A1804,'Medical Examinations'!$A$1:$L$2336,6,0)</f>
        <v>No</v>
      </c>
      <c r="K1804" s="27" t="str">
        <f>VLOOKUP(A1804,'Medical Examinations'!$A$1:$L$2336,7,0)</f>
        <v>No</v>
      </c>
      <c r="L1804" s="27">
        <f>VLOOKUP(A1804,'Medical Examinations'!$A$1:$L$2336,10,0)</f>
        <v>1</v>
      </c>
      <c r="M1804" s="27" t="str">
        <f>VLOOKUP(A1804,'Medical Examinations'!$A$1:$L$2336,12,0)</f>
        <v>No</v>
      </c>
      <c r="N1804" s="27" t="str">
        <f>VLOOKUP(A1804,'Medical Examinations'!$A$1:$L$2336,8,0)</f>
        <v>No</v>
      </c>
      <c r="O1804" s="29">
        <f>VLOOKUP(A1804,'Hospitalisation Details'!$A$1:$T$2344,12,0)</f>
        <v>4747.05</v>
      </c>
      <c r="P1804" s="29" t="str">
        <f>VLOOKUP(A1804,'Hospitalisation Details'!$A$1:$T$2344,15,0)</f>
        <v>tier - 2</v>
      </c>
      <c r="Q1804" s="29" t="str">
        <f>VLOOKUP(A1804,'Hospitalisation Details'!$A$1:$T$2344,18,0)</f>
        <v>tier - 2</v>
      </c>
      <c r="R1804" s="29" t="str">
        <f>VLOOKUP(A1804,'Hospitalisation Details'!$A$1:$T$2344,20,0)</f>
        <v>R1013</v>
      </c>
    </row>
    <row r="1805" spans="1:18">
      <c r="A1805" t="s">
        <v>563</v>
      </c>
      <c r="B1805" s="22" t="str">
        <f>VLOOKUP(A1805,'Customer Names'!A1805:$E$2335,4,0)</f>
        <v>Cox</v>
      </c>
      <c r="C1805" s="25">
        <f>VLOOKUP(A1805,'Hospitalisation Details'!$A$1:$T$2344,9,0)</f>
        <v>31933</v>
      </c>
      <c r="D1805" s="26">
        <f>VLOOKUP(A1805,'Hospitalisation Details'!$A$1:$T$2344,10,0)</f>
        <v>36</v>
      </c>
      <c r="E1805" s="26">
        <f>VLOOKUP(A1805,'Hospitalisation Details'!$A$1:$T$2344,11,0)</f>
        <v>1</v>
      </c>
      <c r="F1805" s="28">
        <f>VLOOKUP(A1805,'Medical Examinations'!$A$1:$L$2336,2,0)</f>
        <v>27.1</v>
      </c>
      <c r="G1805" s="28">
        <f>VLOOKUP(A1805,'Medical Examinations'!$A$1:$L$2336,4,0)</f>
        <v>5.08</v>
      </c>
      <c r="H1805" s="30" t="str">
        <f>VLOOKUP(A1805,'Medical Examinations'!$A$1:$L$2336,3,0)</f>
        <v>Overweight</v>
      </c>
      <c r="I1805" s="30" t="str">
        <f>VLOOKUP(A1805,'Medical Examinations'!$A$1:$L$2336,5,0)</f>
        <v>Normal</v>
      </c>
      <c r="J1805" s="27" t="str">
        <f>VLOOKUP(A1805,'Medical Examinations'!$A$1:$L$2336,6,0)</f>
        <v>No</v>
      </c>
      <c r="K1805" s="27" t="str">
        <f>VLOOKUP(A1805,'Medical Examinations'!$A$1:$L$2336,7,0)</f>
        <v>No</v>
      </c>
      <c r="L1805" s="27">
        <f>VLOOKUP(A1805,'Medical Examinations'!$A$1:$L$2336,10,0)</f>
        <v>1</v>
      </c>
      <c r="M1805" s="27" t="str">
        <f>VLOOKUP(A1805,'Medical Examinations'!$A$1:$L$2336,12,0)</f>
        <v>No</v>
      </c>
      <c r="N1805" s="27" t="str">
        <f>VLOOKUP(A1805,'Medical Examinations'!$A$1:$L$2336,8,0)</f>
        <v>No</v>
      </c>
      <c r="O1805" s="29">
        <f>VLOOKUP(A1805,'Hospitalisation Details'!$A$1:$T$2344,12,0)</f>
        <v>4746.34</v>
      </c>
      <c r="P1805" s="29" t="str">
        <f>VLOOKUP(A1805,'Hospitalisation Details'!$A$1:$T$2344,15,0)</f>
        <v>tier - 2</v>
      </c>
      <c r="Q1805" s="29" t="str">
        <f>VLOOKUP(A1805,'Hospitalisation Details'!$A$1:$T$2344,18,0)</f>
        <v>tier - 2</v>
      </c>
      <c r="R1805" s="29" t="str">
        <f>VLOOKUP(A1805,'Hospitalisation Details'!$A$1:$T$2344,20,0)</f>
        <v>R1011</v>
      </c>
    </row>
    <row r="1806" spans="1:18">
      <c r="A1806" t="s">
        <v>562</v>
      </c>
      <c r="B1806" s="22" t="str">
        <f>VLOOKUP(A1806,'Customer Names'!A1806:$E$2335,4,0)</f>
        <v>Clash</v>
      </c>
      <c r="C1806" s="25">
        <f>VLOOKUP(A1806,'Hospitalisation Details'!$A$1:$T$2344,9,0)</f>
        <v>38315</v>
      </c>
      <c r="D1806" s="26">
        <f>VLOOKUP(A1806,'Hospitalisation Details'!$A$1:$T$2344,10,0)</f>
        <v>18</v>
      </c>
      <c r="E1806" s="26">
        <f>VLOOKUP(A1806,'Hospitalisation Details'!$A$1:$T$2344,11,0)</f>
        <v>0</v>
      </c>
      <c r="F1806" s="28">
        <f>VLOOKUP(A1806,'Medical Examinations'!$A$1:$L$2336,2,0)</f>
        <v>35.93</v>
      </c>
      <c r="G1806" s="28">
        <f>VLOOKUP(A1806,'Medical Examinations'!$A$1:$L$2336,4,0)</f>
        <v>5.43</v>
      </c>
      <c r="H1806" s="30" t="str">
        <f>VLOOKUP(A1806,'Medical Examinations'!$A$1:$L$2336,3,0)</f>
        <v>Obesity</v>
      </c>
      <c r="I1806" s="30" t="str">
        <f>VLOOKUP(A1806,'Medical Examinations'!$A$1:$L$2336,5,0)</f>
        <v>Normal</v>
      </c>
      <c r="J1806" s="27" t="str">
        <f>VLOOKUP(A1806,'Medical Examinations'!$A$1:$L$2336,6,0)</f>
        <v>No</v>
      </c>
      <c r="K1806" s="27" t="str">
        <f>VLOOKUP(A1806,'Medical Examinations'!$A$1:$L$2336,7,0)</f>
        <v>yes</v>
      </c>
      <c r="L1806" s="27">
        <f>VLOOKUP(A1806,'Medical Examinations'!$A$1:$L$2336,10,0)</f>
        <v>1</v>
      </c>
      <c r="M1806" s="27" t="str">
        <f>VLOOKUP(A1806,'Medical Examinations'!$A$1:$L$2336,12,0)</f>
        <v>No</v>
      </c>
      <c r="N1806" s="27" t="str">
        <f>VLOOKUP(A1806,'Medical Examinations'!$A$1:$L$2336,8,0)</f>
        <v>No</v>
      </c>
      <c r="O1806" s="29">
        <f>VLOOKUP(A1806,'Hospitalisation Details'!$A$1:$T$2344,12,0)</f>
        <v>4740.78</v>
      </c>
      <c r="P1806" s="29" t="str">
        <f>VLOOKUP(A1806,'Hospitalisation Details'!$A$1:$T$2344,15,0)</f>
        <v>tier - 2</v>
      </c>
      <c r="Q1806" s="29" t="str">
        <f>VLOOKUP(A1806,'Hospitalisation Details'!$A$1:$T$2344,18,0)</f>
        <v>tier - 3</v>
      </c>
      <c r="R1806" s="29" t="str">
        <f>VLOOKUP(A1806,'Hospitalisation Details'!$A$1:$T$2344,20,0)</f>
        <v>R1021</v>
      </c>
    </row>
    <row r="1807" spans="1:18">
      <c r="A1807" t="s">
        <v>561</v>
      </c>
      <c r="B1807" s="22" t="str">
        <f>VLOOKUP(A1807,'Customer Names'!A1807:$E$2335,4,0)</f>
        <v>Blankenship</v>
      </c>
      <c r="C1807" s="25">
        <f>VLOOKUP(A1807,'Hospitalisation Details'!$A$1:$T$2344,9,0)</f>
        <v>33523</v>
      </c>
      <c r="D1807" s="26">
        <f>VLOOKUP(A1807,'Hospitalisation Details'!$A$1:$T$2344,10,0)</f>
        <v>31</v>
      </c>
      <c r="E1807" s="26">
        <f>VLOOKUP(A1807,'Hospitalisation Details'!$A$1:$T$2344,11,0)</f>
        <v>1</v>
      </c>
      <c r="F1807" s="28">
        <f>VLOOKUP(A1807,'Medical Examinations'!$A$1:$L$2336,2,0)</f>
        <v>32.68</v>
      </c>
      <c r="G1807" s="28">
        <f>VLOOKUP(A1807,'Medical Examinations'!$A$1:$L$2336,4,0)</f>
        <v>5.44</v>
      </c>
      <c r="H1807" s="30" t="str">
        <f>VLOOKUP(A1807,'Medical Examinations'!$A$1:$L$2336,3,0)</f>
        <v>Obesity</v>
      </c>
      <c r="I1807" s="30" t="str">
        <f>VLOOKUP(A1807,'Medical Examinations'!$A$1:$L$2336,5,0)</f>
        <v>Normal</v>
      </c>
      <c r="J1807" s="27" t="str">
        <f>VLOOKUP(A1807,'Medical Examinations'!$A$1:$L$2336,6,0)</f>
        <v>No</v>
      </c>
      <c r="K1807" s="27" t="str">
        <f>VLOOKUP(A1807,'Medical Examinations'!$A$1:$L$2336,7,0)</f>
        <v>No</v>
      </c>
      <c r="L1807" s="27">
        <f>VLOOKUP(A1807,'Medical Examinations'!$A$1:$L$2336,10,0)</f>
        <v>0</v>
      </c>
      <c r="M1807" s="27" t="str">
        <f>VLOOKUP(A1807,'Medical Examinations'!$A$1:$L$2336,12,0)</f>
        <v>No</v>
      </c>
      <c r="N1807" s="27" t="str">
        <f>VLOOKUP(A1807,'Medical Examinations'!$A$1:$L$2336,8,0)</f>
        <v>No</v>
      </c>
      <c r="O1807" s="29">
        <f>VLOOKUP(A1807,'Hospitalisation Details'!$A$1:$T$2344,12,0)</f>
        <v>4738.2700000000004</v>
      </c>
      <c r="P1807" s="29" t="str">
        <f>VLOOKUP(A1807,'Hospitalisation Details'!$A$1:$T$2344,15,0)</f>
        <v>tier - 2</v>
      </c>
      <c r="Q1807" s="29" t="str">
        <f>VLOOKUP(A1807,'Hospitalisation Details'!$A$1:$T$2344,18,0)</f>
        <v>tier - 3</v>
      </c>
      <c r="R1807" s="29" t="str">
        <f>VLOOKUP(A1807,'Hospitalisation Details'!$A$1:$T$2344,20,0)</f>
        <v>R1012</v>
      </c>
    </row>
    <row r="1808" spans="1:18">
      <c r="A1808" t="s">
        <v>560</v>
      </c>
      <c r="B1808" s="22" t="str">
        <f>VLOOKUP(A1808,'Customer Names'!A1808:$E$2335,4,0)</f>
        <v>Lloyd</v>
      </c>
      <c r="C1808" s="25">
        <f>VLOOKUP(A1808,'Hospitalisation Details'!$A$1:$T$2344,9,0)</f>
        <v>31660</v>
      </c>
      <c r="D1808" s="26">
        <f>VLOOKUP(A1808,'Hospitalisation Details'!$A$1:$T$2344,10,0)</f>
        <v>36</v>
      </c>
      <c r="E1808" s="26">
        <f>VLOOKUP(A1808,'Hospitalisation Details'!$A$1:$T$2344,11,0)</f>
        <v>3</v>
      </c>
      <c r="F1808" s="28">
        <f>VLOOKUP(A1808,'Medical Examinations'!$A$1:$L$2336,2,0)</f>
        <v>20.74</v>
      </c>
      <c r="G1808" s="28">
        <f>VLOOKUP(A1808,'Medical Examinations'!$A$1:$L$2336,4,0)</f>
        <v>11.69</v>
      </c>
      <c r="H1808" s="30" t="str">
        <f>VLOOKUP(A1808,'Medical Examinations'!$A$1:$L$2336,3,0)</f>
        <v>Normal weight</v>
      </c>
      <c r="I1808" s="30" t="str">
        <f>VLOOKUP(A1808,'Medical Examinations'!$A$1:$L$2336,5,0)</f>
        <v>Diabetes</v>
      </c>
      <c r="J1808" s="27" t="str">
        <f>VLOOKUP(A1808,'Medical Examinations'!$A$1:$L$2336,6,0)</f>
        <v>yes</v>
      </c>
      <c r="K1808" s="27" t="str">
        <f>VLOOKUP(A1808,'Medical Examinations'!$A$1:$L$2336,7,0)</f>
        <v>No</v>
      </c>
      <c r="L1808" s="27">
        <f>VLOOKUP(A1808,'Medical Examinations'!$A$1:$L$2336,10,0)</f>
        <v>1</v>
      </c>
      <c r="M1808" s="27" t="str">
        <f>VLOOKUP(A1808,'Medical Examinations'!$A$1:$L$2336,12,0)</f>
        <v>No</v>
      </c>
      <c r="N1808" s="27" t="str">
        <f>VLOOKUP(A1808,'Medical Examinations'!$A$1:$L$2336,8,0)</f>
        <v>No</v>
      </c>
      <c r="O1808" s="29">
        <f>VLOOKUP(A1808,'Hospitalisation Details'!$A$1:$T$2344,12,0)</f>
        <v>4734.6400000000003</v>
      </c>
      <c r="P1808" s="29" t="str">
        <f>VLOOKUP(A1808,'Hospitalisation Details'!$A$1:$T$2344,15,0)</f>
        <v>tier - 2</v>
      </c>
      <c r="Q1808" s="29" t="str">
        <f>VLOOKUP(A1808,'Hospitalisation Details'!$A$1:$T$2344,18,0)</f>
        <v>tier - 1</v>
      </c>
      <c r="R1808" s="29" t="str">
        <f>VLOOKUP(A1808,'Hospitalisation Details'!$A$1:$T$2344,20,0)</f>
        <v>R1013</v>
      </c>
    </row>
    <row r="1809" spans="1:18">
      <c r="A1809" t="s">
        <v>559</v>
      </c>
      <c r="B1809" s="22" t="str">
        <f>VLOOKUP(A1809,'Customer Names'!A1809:$E$2335,4,0)</f>
        <v>Kong</v>
      </c>
      <c r="C1809" s="25">
        <f>VLOOKUP(A1809,'Hospitalisation Details'!$A$1:$T$2344,9,0)</f>
        <v>29404</v>
      </c>
      <c r="D1809" s="26">
        <f>VLOOKUP(A1809,'Hospitalisation Details'!$A$1:$T$2344,10,0)</f>
        <v>42</v>
      </c>
      <c r="E1809" s="26">
        <f>VLOOKUP(A1809,'Hospitalisation Details'!$A$1:$T$2344,11,0)</f>
        <v>2</v>
      </c>
      <c r="F1809" s="28">
        <f>VLOOKUP(A1809,'Medical Examinations'!$A$1:$L$2336,2,0)</f>
        <v>15.57</v>
      </c>
      <c r="G1809" s="28">
        <f>VLOOKUP(A1809,'Medical Examinations'!$A$1:$L$2336,4,0)</f>
        <v>6.07</v>
      </c>
      <c r="H1809" s="30" t="str">
        <f>VLOOKUP(A1809,'Medical Examinations'!$A$1:$L$2336,3,0)</f>
        <v>Underweight</v>
      </c>
      <c r="I1809" s="30" t="str">
        <f>VLOOKUP(A1809,'Medical Examinations'!$A$1:$L$2336,5,0)</f>
        <v>Pre-diabetes</v>
      </c>
      <c r="J1809" s="27" t="str">
        <f>VLOOKUP(A1809,'Medical Examinations'!$A$1:$L$2336,6,0)</f>
        <v>No</v>
      </c>
      <c r="K1809" s="27" t="str">
        <f>VLOOKUP(A1809,'Medical Examinations'!$A$1:$L$2336,7,0)</f>
        <v>No</v>
      </c>
      <c r="L1809" s="27">
        <f>VLOOKUP(A1809,'Medical Examinations'!$A$1:$L$2336,10,0)</f>
        <v>0</v>
      </c>
      <c r="M1809" s="27" t="str">
        <f>VLOOKUP(A1809,'Medical Examinations'!$A$1:$L$2336,12,0)</f>
        <v>No</v>
      </c>
      <c r="N1809" s="27" t="str">
        <f>VLOOKUP(A1809,'Medical Examinations'!$A$1:$L$2336,8,0)</f>
        <v>No</v>
      </c>
      <c r="O1809" s="29">
        <f>VLOOKUP(A1809,'Hospitalisation Details'!$A$1:$T$2344,12,0)</f>
        <v>4728.71</v>
      </c>
      <c r="P1809" s="29" t="str">
        <f>VLOOKUP(A1809,'Hospitalisation Details'!$A$1:$T$2344,15,0)</f>
        <v>tier - 2</v>
      </c>
      <c r="Q1809" s="29" t="str">
        <f>VLOOKUP(A1809,'Hospitalisation Details'!$A$1:$T$2344,18,0)</f>
        <v>tier - 3</v>
      </c>
      <c r="R1809" s="29" t="str">
        <f>VLOOKUP(A1809,'Hospitalisation Details'!$A$1:$T$2344,20,0)</f>
        <v>R1012</v>
      </c>
    </row>
    <row r="1810" spans="1:18">
      <c r="A1810" t="s">
        <v>558</v>
      </c>
      <c r="B1810" s="22" t="str">
        <f>VLOOKUP(A1810,'Customer Names'!A1810:$E$2335,4,0)</f>
        <v>Benson</v>
      </c>
      <c r="C1810" s="25">
        <f>VLOOKUP(A1810,'Hospitalisation Details'!$A$1:$T$2344,9,0)</f>
        <v>34558</v>
      </c>
      <c r="D1810" s="26">
        <f>VLOOKUP(A1810,'Hospitalisation Details'!$A$1:$T$2344,10,0)</f>
        <v>28</v>
      </c>
      <c r="E1810" s="26">
        <f>VLOOKUP(A1810,'Hospitalisation Details'!$A$1:$T$2344,11,0)</f>
        <v>2</v>
      </c>
      <c r="F1810" s="28">
        <f>VLOOKUP(A1810,'Medical Examinations'!$A$1:$L$2336,2,0)</f>
        <v>23.844999999999999</v>
      </c>
      <c r="G1810" s="28">
        <f>VLOOKUP(A1810,'Medical Examinations'!$A$1:$L$2336,4,0)</f>
        <v>4.3600000000000003</v>
      </c>
      <c r="H1810" s="30" t="str">
        <f>VLOOKUP(A1810,'Medical Examinations'!$A$1:$L$2336,3,0)</f>
        <v>Normal weight</v>
      </c>
      <c r="I1810" s="30" t="str">
        <f>VLOOKUP(A1810,'Medical Examinations'!$A$1:$L$2336,5,0)</f>
        <v>Normal</v>
      </c>
      <c r="J1810" s="27" t="str">
        <f>VLOOKUP(A1810,'Medical Examinations'!$A$1:$L$2336,6,0)</f>
        <v>No</v>
      </c>
      <c r="K1810" s="27" t="str">
        <f>VLOOKUP(A1810,'Medical Examinations'!$A$1:$L$2336,7,0)</f>
        <v>No</v>
      </c>
      <c r="L1810" s="27">
        <f>VLOOKUP(A1810,'Medical Examinations'!$A$1:$L$2336,10,0)</f>
        <v>0</v>
      </c>
      <c r="M1810" s="27" t="str">
        <f>VLOOKUP(A1810,'Medical Examinations'!$A$1:$L$2336,12,0)</f>
        <v>No</v>
      </c>
      <c r="N1810" s="27" t="str">
        <f>VLOOKUP(A1810,'Medical Examinations'!$A$1:$L$2336,8,0)</f>
        <v>No</v>
      </c>
      <c r="O1810" s="29">
        <f>VLOOKUP(A1810,'Hospitalisation Details'!$A$1:$T$2344,12,0)</f>
        <v>4719.74</v>
      </c>
      <c r="P1810" s="29" t="str">
        <f>VLOOKUP(A1810,'Hospitalisation Details'!$A$1:$T$2344,15,0)</f>
        <v>tier - 2</v>
      </c>
      <c r="Q1810" s="29" t="str">
        <f>VLOOKUP(A1810,'Hospitalisation Details'!$A$1:$T$2344,18,0)</f>
        <v>tier - 1</v>
      </c>
      <c r="R1810" s="29" t="str">
        <f>VLOOKUP(A1810,'Hospitalisation Details'!$A$1:$T$2344,20,0)</f>
        <v>R1012</v>
      </c>
    </row>
    <row r="1811" spans="1:18">
      <c r="A1811" t="s">
        <v>557</v>
      </c>
      <c r="B1811" s="22" t="str">
        <f>VLOOKUP(A1811,'Customer Names'!A1811:$E$2335,4,0)</f>
        <v>Huntington</v>
      </c>
      <c r="C1811" s="25">
        <f>VLOOKUP(A1811,'Hospitalisation Details'!$A$1:$T$2344,9,0)</f>
        <v>33875</v>
      </c>
      <c r="D1811" s="26">
        <f>VLOOKUP(A1811,'Hospitalisation Details'!$A$1:$T$2344,10,0)</f>
        <v>30</v>
      </c>
      <c r="E1811" s="26">
        <f>VLOOKUP(A1811,'Hospitalisation Details'!$A$1:$T$2344,11,0)</f>
        <v>1</v>
      </c>
      <c r="F1811" s="28">
        <f>VLOOKUP(A1811,'Medical Examinations'!$A$1:$L$2336,2,0)</f>
        <v>22.895</v>
      </c>
      <c r="G1811" s="28">
        <f>VLOOKUP(A1811,'Medical Examinations'!$A$1:$L$2336,4,0)</f>
        <v>5.24</v>
      </c>
      <c r="H1811" s="30" t="str">
        <f>VLOOKUP(A1811,'Medical Examinations'!$A$1:$L$2336,3,0)</f>
        <v>Normal weight</v>
      </c>
      <c r="I1811" s="30" t="str">
        <f>VLOOKUP(A1811,'Medical Examinations'!$A$1:$L$2336,5,0)</f>
        <v>Normal</v>
      </c>
      <c r="J1811" s="27" t="str">
        <f>VLOOKUP(A1811,'Medical Examinations'!$A$1:$L$2336,6,0)</f>
        <v>No</v>
      </c>
      <c r="K1811" s="27" t="str">
        <f>VLOOKUP(A1811,'Medical Examinations'!$A$1:$L$2336,7,0)</f>
        <v>No</v>
      </c>
      <c r="L1811" s="27">
        <f>VLOOKUP(A1811,'Medical Examinations'!$A$1:$L$2336,10,0)</f>
        <v>1</v>
      </c>
      <c r="M1811" s="27" t="str">
        <f>VLOOKUP(A1811,'Medical Examinations'!$A$1:$L$2336,12,0)</f>
        <v>No</v>
      </c>
      <c r="N1811" s="27" t="str">
        <f>VLOOKUP(A1811,'Medical Examinations'!$A$1:$L$2336,8,0)</f>
        <v>No</v>
      </c>
      <c r="O1811" s="29">
        <f>VLOOKUP(A1811,'Hospitalisation Details'!$A$1:$T$2344,12,0)</f>
        <v>4719.5200000000004</v>
      </c>
      <c r="P1811" s="29" t="str">
        <f>VLOOKUP(A1811,'Hospitalisation Details'!$A$1:$T$2344,15,0)</f>
        <v>tier - 2</v>
      </c>
      <c r="Q1811" s="29" t="str">
        <f>VLOOKUP(A1811,'Hospitalisation Details'!$A$1:$T$2344,18,0)</f>
        <v>tier - 2</v>
      </c>
      <c r="R1811" s="29" t="str">
        <f>VLOOKUP(A1811,'Hospitalisation Details'!$A$1:$T$2344,20,0)</f>
        <v>R1024</v>
      </c>
    </row>
    <row r="1812" spans="1:18">
      <c r="A1812" t="s">
        <v>556</v>
      </c>
      <c r="B1812" s="22" t="str">
        <f>VLOOKUP(A1812,'Customer Names'!A1812:$E$2335,4,0)</f>
        <v>Kendall</v>
      </c>
      <c r="C1812" s="25">
        <f>VLOOKUP(A1812,'Hospitalisation Details'!$A$1:$T$2344,9,0)</f>
        <v>33886</v>
      </c>
      <c r="D1812" s="26">
        <f>VLOOKUP(A1812,'Hospitalisation Details'!$A$1:$T$2344,10,0)</f>
        <v>30</v>
      </c>
      <c r="E1812" s="26">
        <f>VLOOKUP(A1812,'Hospitalisation Details'!$A$1:$T$2344,11,0)</f>
        <v>1</v>
      </c>
      <c r="F1812" s="28">
        <f>VLOOKUP(A1812,'Medical Examinations'!$A$1:$L$2336,2,0)</f>
        <v>21.945</v>
      </c>
      <c r="G1812" s="28">
        <f>VLOOKUP(A1812,'Medical Examinations'!$A$1:$L$2336,4,0)</f>
        <v>5.37</v>
      </c>
      <c r="H1812" s="30" t="str">
        <f>VLOOKUP(A1812,'Medical Examinations'!$A$1:$L$2336,3,0)</f>
        <v>Normal weight</v>
      </c>
      <c r="I1812" s="30" t="str">
        <f>VLOOKUP(A1812,'Medical Examinations'!$A$1:$L$2336,5,0)</f>
        <v>Normal</v>
      </c>
      <c r="J1812" s="27" t="str">
        <f>VLOOKUP(A1812,'Medical Examinations'!$A$1:$L$2336,6,0)</f>
        <v>No</v>
      </c>
      <c r="K1812" s="27" t="str">
        <f>VLOOKUP(A1812,'Medical Examinations'!$A$1:$L$2336,7,0)</f>
        <v>No</v>
      </c>
      <c r="L1812" s="27">
        <f>VLOOKUP(A1812,'Medical Examinations'!$A$1:$L$2336,10,0)</f>
        <v>1</v>
      </c>
      <c r="M1812" s="27" t="str">
        <f>VLOOKUP(A1812,'Medical Examinations'!$A$1:$L$2336,12,0)</f>
        <v>No</v>
      </c>
      <c r="N1812" s="27" t="str">
        <f>VLOOKUP(A1812,'Medical Examinations'!$A$1:$L$2336,8,0)</f>
        <v>No</v>
      </c>
      <c r="O1812" s="29">
        <f>VLOOKUP(A1812,'Hospitalisation Details'!$A$1:$T$2344,12,0)</f>
        <v>4718.2</v>
      </c>
      <c r="P1812" s="29" t="str">
        <f>VLOOKUP(A1812,'Hospitalisation Details'!$A$1:$T$2344,15,0)</f>
        <v>tier - 2</v>
      </c>
      <c r="Q1812" s="29" t="str">
        <f>VLOOKUP(A1812,'Hospitalisation Details'!$A$1:$T$2344,18,0)</f>
        <v>tier - 3</v>
      </c>
      <c r="R1812" s="29" t="str">
        <f>VLOOKUP(A1812,'Hospitalisation Details'!$A$1:$T$2344,20,0)</f>
        <v>R1024</v>
      </c>
    </row>
    <row r="1813" spans="1:18">
      <c r="A1813" t="s">
        <v>555</v>
      </c>
      <c r="B1813" s="22" t="str">
        <f>VLOOKUP(A1813,'Customer Names'!A1813:$E$2335,4,0)</f>
        <v>Gast</v>
      </c>
      <c r="C1813" s="25">
        <f>VLOOKUP(A1813,'Hospitalisation Details'!$A$1:$T$2344,9,0)</f>
        <v>29810</v>
      </c>
      <c r="D1813" s="26">
        <f>VLOOKUP(A1813,'Hospitalisation Details'!$A$1:$T$2344,10,0)</f>
        <v>41</v>
      </c>
      <c r="E1813" s="26">
        <f>VLOOKUP(A1813,'Hospitalisation Details'!$A$1:$T$2344,11,0)</f>
        <v>1</v>
      </c>
      <c r="F1813" s="28">
        <f>VLOOKUP(A1813,'Medical Examinations'!$A$1:$L$2336,2,0)</f>
        <v>19.47</v>
      </c>
      <c r="G1813" s="28">
        <f>VLOOKUP(A1813,'Medical Examinations'!$A$1:$L$2336,4,0)</f>
        <v>6.6</v>
      </c>
      <c r="H1813" s="30" t="str">
        <f>VLOOKUP(A1813,'Medical Examinations'!$A$1:$L$2336,3,0)</f>
        <v>Normal weight</v>
      </c>
      <c r="I1813" s="30" t="str">
        <f>VLOOKUP(A1813,'Medical Examinations'!$A$1:$L$2336,5,0)</f>
        <v>Diabetes</v>
      </c>
      <c r="J1813" s="27" t="str">
        <f>VLOOKUP(A1813,'Medical Examinations'!$A$1:$L$2336,6,0)</f>
        <v>yes</v>
      </c>
      <c r="K1813" s="27" t="str">
        <f>VLOOKUP(A1813,'Medical Examinations'!$A$1:$L$2336,7,0)</f>
        <v>No</v>
      </c>
      <c r="L1813" s="27">
        <f>VLOOKUP(A1813,'Medical Examinations'!$A$1:$L$2336,10,0)</f>
        <v>0</v>
      </c>
      <c r="M1813" s="27" t="str">
        <f>VLOOKUP(A1813,'Medical Examinations'!$A$1:$L$2336,12,0)</f>
        <v>No</v>
      </c>
      <c r="N1813" s="27" t="str">
        <f>VLOOKUP(A1813,'Medical Examinations'!$A$1:$L$2336,8,0)</f>
        <v>No</v>
      </c>
      <c r="O1813" s="29">
        <f>VLOOKUP(A1813,'Hospitalisation Details'!$A$1:$T$2344,12,0)</f>
        <v>4712.12</v>
      </c>
      <c r="P1813" s="29" t="str">
        <f>VLOOKUP(A1813,'Hospitalisation Details'!$A$1:$T$2344,15,0)</f>
        <v>tier - 2</v>
      </c>
      <c r="Q1813" s="29" t="str">
        <f>VLOOKUP(A1813,'Hospitalisation Details'!$A$1:$T$2344,18,0)</f>
        <v>tier - 3</v>
      </c>
      <c r="R1813" s="29" t="str">
        <f>VLOOKUP(A1813,'Hospitalisation Details'!$A$1:$T$2344,20,0)</f>
        <v>R1011</v>
      </c>
    </row>
    <row r="1814" spans="1:18">
      <c r="A1814" t="s">
        <v>554</v>
      </c>
      <c r="B1814" s="22" t="str">
        <f>VLOOKUP(A1814,'Customer Names'!A1814:$E$2335,4,0)</f>
        <v>Scanlin</v>
      </c>
      <c r="C1814" s="25">
        <f>VLOOKUP(A1814,'Hospitalisation Details'!$A$1:$T$2344,9,0)</f>
        <v>28463</v>
      </c>
      <c r="D1814" s="26">
        <f>VLOOKUP(A1814,'Hospitalisation Details'!$A$1:$T$2344,10,0)</f>
        <v>45</v>
      </c>
      <c r="E1814" s="26">
        <f>VLOOKUP(A1814,'Hospitalisation Details'!$A$1:$T$2344,11,0)</f>
        <v>2</v>
      </c>
      <c r="F1814" s="28">
        <f>VLOOKUP(A1814,'Medical Examinations'!$A$1:$L$2336,2,0)</f>
        <v>15.61</v>
      </c>
      <c r="G1814" s="28">
        <f>VLOOKUP(A1814,'Medical Examinations'!$A$1:$L$2336,4,0)</f>
        <v>5.77</v>
      </c>
      <c r="H1814" s="30" t="str">
        <f>VLOOKUP(A1814,'Medical Examinations'!$A$1:$L$2336,3,0)</f>
        <v>Underweight</v>
      </c>
      <c r="I1814" s="30" t="str">
        <f>VLOOKUP(A1814,'Medical Examinations'!$A$1:$L$2336,5,0)</f>
        <v>Pre-diabetes</v>
      </c>
      <c r="J1814" s="27" t="str">
        <f>VLOOKUP(A1814,'Medical Examinations'!$A$1:$L$2336,6,0)</f>
        <v>No</v>
      </c>
      <c r="K1814" s="27" t="str">
        <f>VLOOKUP(A1814,'Medical Examinations'!$A$1:$L$2336,7,0)</f>
        <v>No</v>
      </c>
      <c r="L1814" s="27">
        <f>VLOOKUP(A1814,'Medical Examinations'!$A$1:$L$2336,10,0)</f>
        <v>0</v>
      </c>
      <c r="M1814" s="27" t="str">
        <f>VLOOKUP(A1814,'Medical Examinations'!$A$1:$L$2336,12,0)</f>
        <v>No</v>
      </c>
      <c r="N1814" s="27" t="str">
        <f>VLOOKUP(A1814,'Medical Examinations'!$A$1:$L$2336,8,0)</f>
        <v>No</v>
      </c>
      <c r="O1814" s="29">
        <f>VLOOKUP(A1814,'Hospitalisation Details'!$A$1:$T$2344,12,0)</f>
        <v>4699.47</v>
      </c>
      <c r="P1814" s="29" t="str">
        <f>VLOOKUP(A1814,'Hospitalisation Details'!$A$1:$T$2344,15,0)</f>
        <v>tier - 2</v>
      </c>
      <c r="Q1814" s="29" t="str">
        <f>VLOOKUP(A1814,'Hospitalisation Details'!$A$1:$T$2344,18,0)</f>
        <v>tier - 3</v>
      </c>
      <c r="R1814" s="29" t="str">
        <f>VLOOKUP(A1814,'Hospitalisation Details'!$A$1:$T$2344,20,0)</f>
        <v>R1013</v>
      </c>
    </row>
    <row r="1815" spans="1:18">
      <c r="A1815" t="s">
        <v>553</v>
      </c>
      <c r="B1815" s="22" t="str">
        <f>VLOOKUP(A1815,'Customer Names'!A1815:$E$2335,4,0)</f>
        <v>Philbrook</v>
      </c>
      <c r="C1815" s="25">
        <f>VLOOKUP(A1815,'Hospitalisation Details'!$A$1:$T$2344,9,0)</f>
        <v>37794</v>
      </c>
      <c r="D1815" s="26">
        <f>VLOOKUP(A1815,'Hospitalisation Details'!$A$1:$T$2344,10,0)</f>
        <v>19</v>
      </c>
      <c r="E1815" s="26">
        <f>VLOOKUP(A1815,'Hospitalisation Details'!$A$1:$T$2344,11,0)</f>
        <v>5</v>
      </c>
      <c r="F1815" s="28">
        <f>VLOOKUP(A1815,'Medical Examinations'!$A$1:$L$2336,2,0)</f>
        <v>28.6</v>
      </c>
      <c r="G1815" s="28">
        <f>VLOOKUP(A1815,'Medical Examinations'!$A$1:$L$2336,4,0)</f>
        <v>6.08</v>
      </c>
      <c r="H1815" s="30" t="str">
        <f>VLOOKUP(A1815,'Medical Examinations'!$A$1:$L$2336,3,0)</f>
        <v>Overweight</v>
      </c>
      <c r="I1815" s="30" t="str">
        <f>VLOOKUP(A1815,'Medical Examinations'!$A$1:$L$2336,5,0)</f>
        <v>Pre-diabetes</v>
      </c>
      <c r="J1815" s="27" t="str">
        <f>VLOOKUP(A1815,'Medical Examinations'!$A$1:$L$2336,6,0)</f>
        <v>No</v>
      </c>
      <c r="K1815" s="27" t="str">
        <f>VLOOKUP(A1815,'Medical Examinations'!$A$1:$L$2336,7,0)</f>
        <v>No</v>
      </c>
      <c r="L1815" s="27">
        <f>VLOOKUP(A1815,'Medical Examinations'!$A$1:$L$2336,10,0)</f>
        <v>1</v>
      </c>
      <c r="M1815" s="27" t="str">
        <f>VLOOKUP(A1815,'Medical Examinations'!$A$1:$L$2336,12,0)</f>
        <v>No</v>
      </c>
      <c r="N1815" s="27" t="str">
        <f>VLOOKUP(A1815,'Medical Examinations'!$A$1:$L$2336,8,0)</f>
        <v>Yes</v>
      </c>
      <c r="O1815" s="29">
        <f>VLOOKUP(A1815,'Hospitalisation Details'!$A$1:$T$2344,12,0)</f>
        <v>4687.8</v>
      </c>
      <c r="P1815" s="29" t="str">
        <f>VLOOKUP(A1815,'Hospitalisation Details'!$A$1:$T$2344,15,0)</f>
        <v>tier - 2</v>
      </c>
      <c r="Q1815" s="29" t="str">
        <f>VLOOKUP(A1815,'Hospitalisation Details'!$A$1:$T$2344,18,0)</f>
        <v>tier - 3</v>
      </c>
      <c r="R1815" s="29" t="str">
        <f>VLOOKUP(A1815,'Hospitalisation Details'!$A$1:$T$2344,20,0)</f>
        <v>R1011</v>
      </c>
    </row>
    <row r="1816" spans="1:18">
      <c r="A1816" t="s">
        <v>552</v>
      </c>
      <c r="B1816" s="22" t="str">
        <f>VLOOKUP(A1816,'Customer Names'!A1816:$E$2335,4,0)</f>
        <v>Cowan</v>
      </c>
      <c r="C1816" s="25">
        <f>VLOOKUP(A1816,'Hospitalisation Details'!$A$1:$T$2344,9,0)</f>
        <v>33120</v>
      </c>
      <c r="D1816" s="26">
        <f>VLOOKUP(A1816,'Hospitalisation Details'!$A$1:$T$2344,10,0)</f>
        <v>32</v>
      </c>
      <c r="E1816" s="26">
        <f>VLOOKUP(A1816,'Hospitalisation Details'!$A$1:$T$2344,11,0)</f>
        <v>2</v>
      </c>
      <c r="F1816" s="28">
        <f>VLOOKUP(A1816,'Medical Examinations'!$A$1:$L$2336,2,0)</f>
        <v>46.53</v>
      </c>
      <c r="G1816" s="28">
        <f>VLOOKUP(A1816,'Medical Examinations'!$A$1:$L$2336,4,0)</f>
        <v>4.16</v>
      </c>
      <c r="H1816" s="30" t="str">
        <f>VLOOKUP(A1816,'Medical Examinations'!$A$1:$L$2336,3,0)</f>
        <v>Obesity</v>
      </c>
      <c r="I1816" s="30" t="str">
        <f>VLOOKUP(A1816,'Medical Examinations'!$A$1:$L$2336,5,0)</f>
        <v>Normal</v>
      </c>
      <c r="J1816" s="27" t="str">
        <f>VLOOKUP(A1816,'Medical Examinations'!$A$1:$L$2336,6,0)</f>
        <v>No</v>
      </c>
      <c r="K1816" s="27" t="str">
        <f>VLOOKUP(A1816,'Medical Examinations'!$A$1:$L$2336,7,0)</f>
        <v>No</v>
      </c>
      <c r="L1816" s="27">
        <f>VLOOKUP(A1816,'Medical Examinations'!$A$1:$L$2336,10,0)</f>
        <v>0</v>
      </c>
      <c r="M1816" s="27" t="str">
        <f>VLOOKUP(A1816,'Medical Examinations'!$A$1:$L$2336,12,0)</f>
        <v>No</v>
      </c>
      <c r="N1816" s="27" t="str">
        <f>VLOOKUP(A1816,'Medical Examinations'!$A$1:$L$2336,8,0)</f>
        <v>No</v>
      </c>
      <c r="O1816" s="29">
        <f>VLOOKUP(A1816,'Hospitalisation Details'!$A$1:$T$2344,12,0)</f>
        <v>4686.3900000000003</v>
      </c>
      <c r="P1816" s="29" t="str">
        <f>VLOOKUP(A1816,'Hospitalisation Details'!$A$1:$T$2344,15,0)</f>
        <v>tier - 3</v>
      </c>
      <c r="Q1816" s="29" t="str">
        <f>VLOOKUP(A1816,'Hospitalisation Details'!$A$1:$T$2344,18,0)</f>
        <v>tier - 3</v>
      </c>
      <c r="R1816" s="29" t="str">
        <f>VLOOKUP(A1816,'Hospitalisation Details'!$A$1:$T$2344,20,0)</f>
        <v>R1013</v>
      </c>
    </row>
    <row r="1817" spans="1:18">
      <c r="A1817" t="s">
        <v>551</v>
      </c>
      <c r="B1817" s="22" t="str">
        <f>VLOOKUP(A1817,'Customer Names'!A1817:$E$2335,4,0)</f>
        <v>Sousa</v>
      </c>
      <c r="C1817" s="25">
        <f>VLOOKUP(A1817,'Hospitalisation Details'!$A$1:$T$2344,9,0)</f>
        <v>37898</v>
      </c>
      <c r="D1817" s="26">
        <f>VLOOKUP(A1817,'Hospitalisation Details'!$A$1:$T$2344,10,0)</f>
        <v>19</v>
      </c>
      <c r="E1817" s="26">
        <f>VLOOKUP(A1817,'Hospitalisation Details'!$A$1:$T$2344,11,0)</f>
        <v>0</v>
      </c>
      <c r="F1817" s="28">
        <f>VLOOKUP(A1817,'Medical Examinations'!$A$1:$L$2336,2,0)</f>
        <v>34.99</v>
      </c>
      <c r="G1817" s="28">
        <f>VLOOKUP(A1817,'Medical Examinations'!$A$1:$L$2336,4,0)</f>
        <v>5.0999999999999996</v>
      </c>
      <c r="H1817" s="30" t="str">
        <f>VLOOKUP(A1817,'Medical Examinations'!$A$1:$L$2336,3,0)</f>
        <v>Obesity</v>
      </c>
      <c r="I1817" s="30" t="str">
        <f>VLOOKUP(A1817,'Medical Examinations'!$A$1:$L$2336,5,0)</f>
        <v>Normal</v>
      </c>
      <c r="J1817" s="27" t="str">
        <f>VLOOKUP(A1817,'Medical Examinations'!$A$1:$L$2336,6,0)</f>
        <v>No</v>
      </c>
      <c r="K1817" s="27" t="str">
        <f>VLOOKUP(A1817,'Medical Examinations'!$A$1:$L$2336,7,0)</f>
        <v>No</v>
      </c>
      <c r="L1817" s="27">
        <f>VLOOKUP(A1817,'Medical Examinations'!$A$1:$L$2336,10,0)</f>
        <v>1</v>
      </c>
      <c r="M1817" s="27" t="str">
        <f>VLOOKUP(A1817,'Medical Examinations'!$A$1:$L$2336,12,0)</f>
        <v>No</v>
      </c>
      <c r="N1817" s="27" t="str">
        <f>VLOOKUP(A1817,'Medical Examinations'!$A$1:$L$2336,8,0)</f>
        <v>Yes</v>
      </c>
      <c r="O1817" s="29">
        <f>VLOOKUP(A1817,'Hospitalisation Details'!$A$1:$T$2344,12,0)</f>
        <v>4678.8</v>
      </c>
      <c r="P1817" s="29" t="str">
        <f>VLOOKUP(A1817,'Hospitalisation Details'!$A$1:$T$2344,15,0)</f>
        <v>tier - 2</v>
      </c>
      <c r="Q1817" s="29" t="str">
        <f>VLOOKUP(A1817,'Hospitalisation Details'!$A$1:$T$2344,18,0)</f>
        <v>tier - 1</v>
      </c>
      <c r="R1817" s="29" t="str">
        <f>VLOOKUP(A1817,'Hospitalisation Details'!$A$1:$T$2344,20,0)</f>
        <v>R1021</v>
      </c>
    </row>
    <row r="1818" spans="1:18">
      <c r="A1818" t="s">
        <v>550</v>
      </c>
      <c r="B1818" s="22" t="str">
        <f>VLOOKUP(A1818,'Customer Names'!A1818:$E$2335,4,0)</f>
        <v>Stanton</v>
      </c>
      <c r="C1818" s="25">
        <f>VLOOKUP(A1818,'Hospitalisation Details'!$A$1:$T$2344,9,0)</f>
        <v>29146</v>
      </c>
      <c r="D1818" s="26">
        <f>VLOOKUP(A1818,'Hospitalisation Details'!$A$1:$T$2344,10,0)</f>
        <v>43</v>
      </c>
      <c r="E1818" s="26">
        <f>VLOOKUP(A1818,'Hospitalisation Details'!$A$1:$T$2344,11,0)</f>
        <v>2</v>
      </c>
      <c r="F1818" s="28">
        <f>VLOOKUP(A1818,'Medical Examinations'!$A$1:$L$2336,2,0)</f>
        <v>17.05</v>
      </c>
      <c r="G1818" s="28">
        <f>VLOOKUP(A1818,'Medical Examinations'!$A$1:$L$2336,4,0)</f>
        <v>5.3</v>
      </c>
      <c r="H1818" s="30" t="str">
        <f>VLOOKUP(A1818,'Medical Examinations'!$A$1:$L$2336,3,0)</f>
        <v>Underweight</v>
      </c>
      <c r="I1818" s="30" t="str">
        <f>VLOOKUP(A1818,'Medical Examinations'!$A$1:$L$2336,5,0)</f>
        <v>Normal</v>
      </c>
      <c r="J1818" s="27" t="str">
        <f>VLOOKUP(A1818,'Medical Examinations'!$A$1:$L$2336,6,0)</f>
        <v>No</v>
      </c>
      <c r="K1818" s="27" t="str">
        <f>VLOOKUP(A1818,'Medical Examinations'!$A$1:$L$2336,7,0)</f>
        <v>No</v>
      </c>
      <c r="L1818" s="27">
        <f>VLOOKUP(A1818,'Medical Examinations'!$A$1:$L$2336,10,0)</f>
        <v>1</v>
      </c>
      <c r="M1818" s="27" t="str">
        <f>VLOOKUP(A1818,'Medical Examinations'!$A$1:$L$2336,12,0)</f>
        <v>No</v>
      </c>
      <c r="N1818" s="27" t="str">
        <f>VLOOKUP(A1818,'Medical Examinations'!$A$1:$L$2336,8,0)</f>
        <v>Yes</v>
      </c>
      <c r="O1818" s="29">
        <f>VLOOKUP(A1818,'Hospitalisation Details'!$A$1:$T$2344,12,0)</f>
        <v>4674.2</v>
      </c>
      <c r="P1818" s="29" t="str">
        <f>VLOOKUP(A1818,'Hospitalisation Details'!$A$1:$T$2344,15,0)</f>
        <v>tier - 2</v>
      </c>
      <c r="Q1818" s="29" t="str">
        <f>VLOOKUP(A1818,'Hospitalisation Details'!$A$1:$T$2344,18,0)</f>
        <v>tier - 1</v>
      </c>
      <c r="R1818" s="29" t="str">
        <f>VLOOKUP(A1818,'Hospitalisation Details'!$A$1:$T$2344,20,0)</f>
        <v>R1013</v>
      </c>
    </row>
    <row r="1819" spans="1:18">
      <c r="A1819" t="s">
        <v>549</v>
      </c>
      <c r="B1819" s="22" t="str">
        <f>VLOOKUP(A1819,'Customer Names'!A1819:$E$2335,4,0)</f>
        <v>Mollak</v>
      </c>
      <c r="C1819" s="25">
        <f>VLOOKUP(A1819,'Hospitalisation Details'!$A$1:$T$2344,9,0)</f>
        <v>33067</v>
      </c>
      <c r="D1819" s="26">
        <f>VLOOKUP(A1819,'Hospitalisation Details'!$A$1:$T$2344,10,0)</f>
        <v>32</v>
      </c>
      <c r="E1819" s="26">
        <f>VLOOKUP(A1819,'Hospitalisation Details'!$A$1:$T$2344,11,0)</f>
        <v>2</v>
      </c>
      <c r="F1819" s="28">
        <f>VLOOKUP(A1819,'Medical Examinations'!$A$1:$L$2336,2,0)</f>
        <v>37.18</v>
      </c>
      <c r="G1819" s="28">
        <f>VLOOKUP(A1819,'Medical Examinations'!$A$1:$L$2336,4,0)</f>
        <v>4.9000000000000004</v>
      </c>
      <c r="H1819" s="30" t="str">
        <f>VLOOKUP(A1819,'Medical Examinations'!$A$1:$L$2336,3,0)</f>
        <v>Obesity</v>
      </c>
      <c r="I1819" s="30" t="str">
        <f>VLOOKUP(A1819,'Medical Examinations'!$A$1:$L$2336,5,0)</f>
        <v>Normal</v>
      </c>
      <c r="J1819" s="27" t="str">
        <f>VLOOKUP(A1819,'Medical Examinations'!$A$1:$L$2336,6,0)</f>
        <v>No</v>
      </c>
      <c r="K1819" s="27" t="str">
        <f>VLOOKUP(A1819,'Medical Examinations'!$A$1:$L$2336,7,0)</f>
        <v>No</v>
      </c>
      <c r="L1819" s="27">
        <f>VLOOKUP(A1819,'Medical Examinations'!$A$1:$L$2336,10,0)</f>
        <v>0</v>
      </c>
      <c r="M1819" s="27" t="str">
        <f>VLOOKUP(A1819,'Medical Examinations'!$A$1:$L$2336,12,0)</f>
        <v>No</v>
      </c>
      <c r="N1819" s="27" t="str">
        <f>VLOOKUP(A1819,'Medical Examinations'!$A$1:$L$2336,8,0)</f>
        <v>No</v>
      </c>
      <c r="O1819" s="29">
        <f>VLOOKUP(A1819,'Hospitalisation Details'!$A$1:$T$2344,12,0)</f>
        <v>4673.3900000000003</v>
      </c>
      <c r="P1819" s="29" t="str">
        <f>VLOOKUP(A1819,'Hospitalisation Details'!$A$1:$T$2344,15,0)</f>
        <v>tier - 2</v>
      </c>
      <c r="Q1819" s="29" t="str">
        <f>VLOOKUP(A1819,'Hospitalisation Details'!$A$1:$T$2344,18,0)</f>
        <v>tier - 1</v>
      </c>
      <c r="R1819" s="29" t="str">
        <f>VLOOKUP(A1819,'Hospitalisation Details'!$A$1:$T$2344,20,0)</f>
        <v>R1013</v>
      </c>
    </row>
    <row r="1820" spans="1:18">
      <c r="A1820" t="s">
        <v>548</v>
      </c>
      <c r="B1820" s="22" t="str">
        <f>VLOOKUP(A1820,'Customer Names'!A1820:$E$2335,4,0)</f>
        <v>Bell</v>
      </c>
      <c r="C1820" s="25">
        <f>VLOOKUP(A1820,'Hospitalisation Details'!$A$1:$T$2344,9,0)</f>
        <v>33142</v>
      </c>
      <c r="D1820" s="26">
        <f>VLOOKUP(A1820,'Hospitalisation Details'!$A$1:$T$2344,10,0)</f>
        <v>32</v>
      </c>
      <c r="E1820" s="26">
        <f>VLOOKUP(A1820,'Hospitalisation Details'!$A$1:$T$2344,11,0)</f>
        <v>2</v>
      </c>
      <c r="F1820" s="28">
        <f>VLOOKUP(A1820,'Medical Examinations'!$A$1:$L$2336,2,0)</f>
        <v>35.200000000000003</v>
      </c>
      <c r="G1820" s="28">
        <f>VLOOKUP(A1820,'Medical Examinations'!$A$1:$L$2336,4,0)</f>
        <v>5.55</v>
      </c>
      <c r="H1820" s="30" t="str">
        <f>VLOOKUP(A1820,'Medical Examinations'!$A$1:$L$2336,3,0)</f>
        <v>Obesity</v>
      </c>
      <c r="I1820" s="30" t="str">
        <f>VLOOKUP(A1820,'Medical Examinations'!$A$1:$L$2336,5,0)</f>
        <v>Normal</v>
      </c>
      <c r="J1820" s="27" t="str">
        <f>VLOOKUP(A1820,'Medical Examinations'!$A$1:$L$2336,6,0)</f>
        <v>No</v>
      </c>
      <c r="K1820" s="27" t="str">
        <f>VLOOKUP(A1820,'Medical Examinations'!$A$1:$L$2336,7,0)</f>
        <v>No</v>
      </c>
      <c r="L1820" s="27">
        <f>VLOOKUP(A1820,'Medical Examinations'!$A$1:$L$2336,10,0)</f>
        <v>0</v>
      </c>
      <c r="M1820" s="27" t="str">
        <f>VLOOKUP(A1820,'Medical Examinations'!$A$1:$L$2336,12,0)</f>
        <v>No</v>
      </c>
      <c r="N1820" s="27" t="str">
        <f>VLOOKUP(A1820,'Medical Examinations'!$A$1:$L$2336,8,0)</f>
        <v>No</v>
      </c>
      <c r="O1820" s="29">
        <f>VLOOKUP(A1820,'Hospitalisation Details'!$A$1:$T$2344,12,0)</f>
        <v>4670.6400000000003</v>
      </c>
      <c r="P1820" s="29" t="str">
        <f>VLOOKUP(A1820,'Hospitalisation Details'!$A$1:$T$2344,15,0)</f>
        <v>tier - 2</v>
      </c>
      <c r="Q1820" s="29" t="str">
        <f>VLOOKUP(A1820,'Hospitalisation Details'!$A$1:$T$2344,18,0)</f>
        <v>tier - 2</v>
      </c>
      <c r="R1820" s="29" t="str">
        <f>VLOOKUP(A1820,'Hospitalisation Details'!$A$1:$T$2344,20,0)</f>
        <v>R1011</v>
      </c>
    </row>
    <row r="1821" spans="1:18">
      <c r="A1821" t="s">
        <v>547</v>
      </c>
      <c r="B1821" s="22" t="str">
        <f>VLOOKUP(A1821,'Customer Names'!A1821:$E$2335,4,0)</f>
        <v>Weston</v>
      </c>
      <c r="C1821" s="25">
        <f>VLOOKUP(A1821,'Hospitalisation Details'!$A$1:$T$2344,9,0)</f>
        <v>33090</v>
      </c>
      <c r="D1821" s="26">
        <f>VLOOKUP(A1821,'Hospitalisation Details'!$A$1:$T$2344,10,0)</f>
        <v>32</v>
      </c>
      <c r="E1821" s="26">
        <f>VLOOKUP(A1821,'Hospitalisation Details'!$A$1:$T$2344,11,0)</f>
        <v>1</v>
      </c>
      <c r="F1821" s="28">
        <f>VLOOKUP(A1821,'Medical Examinations'!$A$1:$L$2336,2,0)</f>
        <v>37.335000000000001</v>
      </c>
      <c r="G1821" s="28">
        <f>VLOOKUP(A1821,'Medical Examinations'!$A$1:$L$2336,4,0)</f>
        <v>4.95</v>
      </c>
      <c r="H1821" s="30" t="str">
        <f>VLOOKUP(A1821,'Medical Examinations'!$A$1:$L$2336,3,0)</f>
        <v>Obesity</v>
      </c>
      <c r="I1821" s="30" t="str">
        <f>VLOOKUP(A1821,'Medical Examinations'!$A$1:$L$2336,5,0)</f>
        <v>Normal</v>
      </c>
      <c r="J1821" s="27" t="str">
        <f>VLOOKUP(A1821,'Medical Examinations'!$A$1:$L$2336,6,0)</f>
        <v>No</v>
      </c>
      <c r="K1821" s="27" t="str">
        <f>VLOOKUP(A1821,'Medical Examinations'!$A$1:$L$2336,7,0)</f>
        <v>No</v>
      </c>
      <c r="L1821" s="27">
        <f>VLOOKUP(A1821,'Medical Examinations'!$A$1:$L$2336,10,0)</f>
        <v>0</v>
      </c>
      <c r="M1821" s="27" t="str">
        <f>VLOOKUP(A1821,'Medical Examinations'!$A$1:$L$2336,12,0)</f>
        <v>No</v>
      </c>
      <c r="N1821" s="27" t="str">
        <f>VLOOKUP(A1821,'Medical Examinations'!$A$1:$L$2336,8,0)</f>
        <v>No</v>
      </c>
      <c r="O1821" s="29">
        <f>VLOOKUP(A1821,'Hospitalisation Details'!$A$1:$T$2344,12,0)</f>
        <v>4667.6099999999997</v>
      </c>
      <c r="P1821" s="29" t="str">
        <f>VLOOKUP(A1821,'Hospitalisation Details'!$A$1:$T$2344,15,0)</f>
        <v>tier - 3</v>
      </c>
      <c r="Q1821" s="29" t="str">
        <f>VLOOKUP(A1821,'Hospitalisation Details'!$A$1:$T$2344,18,0)</f>
        <v>tier - 3</v>
      </c>
      <c r="R1821" s="29" t="str">
        <f>VLOOKUP(A1821,'Hospitalisation Details'!$A$1:$T$2344,20,0)</f>
        <v>R1016</v>
      </c>
    </row>
    <row r="1822" spans="1:18">
      <c r="A1822" t="s">
        <v>546</v>
      </c>
      <c r="B1822" s="22" t="str">
        <f>VLOOKUP(A1822,'Customer Names'!A1822:$E$2335,4,0)</f>
        <v>Rabuzzi</v>
      </c>
      <c r="C1822" s="25">
        <f>VLOOKUP(A1822,'Hospitalisation Details'!$A$1:$T$2344,9,0)</f>
        <v>35363</v>
      </c>
      <c r="D1822" s="26">
        <f>VLOOKUP(A1822,'Hospitalisation Details'!$A$1:$T$2344,10,0)</f>
        <v>26</v>
      </c>
      <c r="E1822" s="26">
        <f>VLOOKUP(A1822,'Hospitalisation Details'!$A$1:$T$2344,11,0)</f>
        <v>3</v>
      </c>
      <c r="F1822" s="28">
        <f>VLOOKUP(A1822,'Medical Examinations'!$A$1:$L$2336,2,0)</f>
        <v>27.265000000000001</v>
      </c>
      <c r="G1822" s="28">
        <f>VLOOKUP(A1822,'Medical Examinations'!$A$1:$L$2336,4,0)</f>
        <v>6.46</v>
      </c>
      <c r="H1822" s="30" t="str">
        <f>VLOOKUP(A1822,'Medical Examinations'!$A$1:$L$2336,3,0)</f>
        <v>Overweight</v>
      </c>
      <c r="I1822" s="30" t="str">
        <f>VLOOKUP(A1822,'Medical Examinations'!$A$1:$L$2336,5,0)</f>
        <v>Pre-diabetes</v>
      </c>
      <c r="J1822" s="27" t="str">
        <f>VLOOKUP(A1822,'Medical Examinations'!$A$1:$L$2336,6,0)</f>
        <v>yes</v>
      </c>
      <c r="K1822" s="27" t="str">
        <f>VLOOKUP(A1822,'Medical Examinations'!$A$1:$L$2336,7,0)</f>
        <v>No</v>
      </c>
      <c r="L1822" s="27">
        <f>VLOOKUP(A1822,'Medical Examinations'!$A$1:$L$2336,10,0)</f>
        <v>0</v>
      </c>
      <c r="M1822" s="27" t="str">
        <f>VLOOKUP(A1822,'Medical Examinations'!$A$1:$L$2336,12,0)</f>
        <v>No</v>
      </c>
      <c r="N1822" s="27" t="str">
        <f>VLOOKUP(A1822,'Medical Examinations'!$A$1:$L$2336,8,0)</f>
        <v>No</v>
      </c>
      <c r="O1822" s="29">
        <f>VLOOKUP(A1822,'Hospitalisation Details'!$A$1:$T$2344,12,0)</f>
        <v>4661.29</v>
      </c>
      <c r="P1822" s="29" t="str">
        <f>VLOOKUP(A1822,'Hospitalisation Details'!$A$1:$T$2344,15,0)</f>
        <v>tier - 2</v>
      </c>
      <c r="Q1822" s="29" t="str">
        <f>VLOOKUP(A1822,'Hospitalisation Details'!$A$1:$T$2344,18,0)</f>
        <v>tier - 1</v>
      </c>
      <c r="R1822" s="29" t="str">
        <f>VLOOKUP(A1822,'Hospitalisation Details'!$A$1:$T$2344,20,0)</f>
        <v>R1017</v>
      </c>
    </row>
    <row r="1823" spans="1:18">
      <c r="A1823" t="s">
        <v>545</v>
      </c>
      <c r="B1823" s="22" t="str">
        <f>VLOOKUP(A1823,'Customer Names'!A1823:$E$2335,4,0)</f>
        <v>Hendrix</v>
      </c>
      <c r="C1823" s="25">
        <f>VLOOKUP(A1823,'Hospitalisation Details'!$A$1:$T$2344,9,0)</f>
        <v>31220</v>
      </c>
      <c r="D1823" s="26">
        <f>VLOOKUP(A1823,'Hospitalisation Details'!$A$1:$T$2344,10,0)</f>
        <v>37</v>
      </c>
      <c r="E1823" s="26">
        <f>VLOOKUP(A1823,'Hospitalisation Details'!$A$1:$T$2344,11,0)</f>
        <v>0</v>
      </c>
      <c r="F1823" s="28">
        <f>VLOOKUP(A1823,'Medical Examinations'!$A$1:$L$2336,2,0)</f>
        <v>30.8</v>
      </c>
      <c r="G1823" s="28">
        <f>VLOOKUP(A1823,'Medical Examinations'!$A$1:$L$2336,4,0)</f>
        <v>4.9000000000000004</v>
      </c>
      <c r="H1823" s="30" t="str">
        <f>VLOOKUP(A1823,'Medical Examinations'!$A$1:$L$2336,3,0)</f>
        <v>Obesity</v>
      </c>
      <c r="I1823" s="30" t="str">
        <f>VLOOKUP(A1823,'Medical Examinations'!$A$1:$L$2336,5,0)</f>
        <v>Normal</v>
      </c>
      <c r="J1823" s="27" t="str">
        <f>VLOOKUP(A1823,'Medical Examinations'!$A$1:$L$2336,6,0)</f>
        <v>yes</v>
      </c>
      <c r="K1823" s="27" t="str">
        <f>VLOOKUP(A1823,'Medical Examinations'!$A$1:$L$2336,7,0)</f>
        <v>No</v>
      </c>
      <c r="L1823" s="27">
        <f>VLOOKUP(A1823,'Medical Examinations'!$A$1:$L$2336,10,0)</f>
        <v>0</v>
      </c>
      <c r="M1823" s="27" t="str">
        <f>VLOOKUP(A1823,'Medical Examinations'!$A$1:$L$2336,12,0)</f>
        <v>No</v>
      </c>
      <c r="N1823" s="27" t="str">
        <f>VLOOKUP(A1823,'Medical Examinations'!$A$1:$L$2336,8,0)</f>
        <v>No</v>
      </c>
      <c r="O1823" s="29">
        <f>VLOOKUP(A1823,'Hospitalisation Details'!$A$1:$T$2344,12,0)</f>
        <v>4646.76</v>
      </c>
      <c r="P1823" s="29" t="str">
        <f>VLOOKUP(A1823,'Hospitalisation Details'!$A$1:$T$2344,15,0)</f>
        <v>tier - 1</v>
      </c>
      <c r="Q1823" s="29" t="str">
        <f>VLOOKUP(A1823,'Hospitalisation Details'!$A$1:$T$2344,18,0)</f>
        <v>tier - 1</v>
      </c>
      <c r="R1823" s="29" t="str">
        <f>VLOOKUP(A1823,'Hospitalisation Details'!$A$1:$T$2344,20,0)</f>
        <v>R1011</v>
      </c>
    </row>
    <row r="1824" spans="1:18">
      <c r="A1824" t="s">
        <v>544</v>
      </c>
      <c r="B1824" s="22" t="str">
        <f>VLOOKUP(A1824,'Customer Names'!A1824:$E$2335,4,0)</f>
        <v>Van Nielen</v>
      </c>
      <c r="C1824" s="25">
        <f>VLOOKUP(A1824,'Hospitalisation Details'!$A$1:$T$2344,9,0)</f>
        <v>35975</v>
      </c>
      <c r="D1824" s="26">
        <f>VLOOKUP(A1824,'Hospitalisation Details'!$A$1:$T$2344,10,0)</f>
        <v>24</v>
      </c>
      <c r="E1824" s="26">
        <f>VLOOKUP(A1824,'Hospitalisation Details'!$A$1:$T$2344,11,0)</f>
        <v>3</v>
      </c>
      <c r="F1824" s="28">
        <f>VLOOKUP(A1824,'Medical Examinations'!$A$1:$L$2336,2,0)</f>
        <v>30.21</v>
      </c>
      <c r="G1824" s="28">
        <f>VLOOKUP(A1824,'Medical Examinations'!$A$1:$L$2336,4,0)</f>
        <v>5.21</v>
      </c>
      <c r="H1824" s="30" t="str">
        <f>VLOOKUP(A1824,'Medical Examinations'!$A$1:$L$2336,3,0)</f>
        <v>Obesity</v>
      </c>
      <c r="I1824" s="30" t="str">
        <f>VLOOKUP(A1824,'Medical Examinations'!$A$1:$L$2336,5,0)</f>
        <v>Normal</v>
      </c>
      <c r="J1824" s="27" t="str">
        <f>VLOOKUP(A1824,'Medical Examinations'!$A$1:$L$2336,6,0)</f>
        <v>No</v>
      </c>
      <c r="K1824" s="27" t="str">
        <f>VLOOKUP(A1824,'Medical Examinations'!$A$1:$L$2336,7,0)</f>
        <v>No</v>
      </c>
      <c r="L1824" s="27">
        <f>VLOOKUP(A1824,'Medical Examinations'!$A$1:$L$2336,10,0)</f>
        <v>1</v>
      </c>
      <c r="M1824" s="27" t="str">
        <f>VLOOKUP(A1824,'Medical Examinations'!$A$1:$L$2336,12,0)</f>
        <v>No</v>
      </c>
      <c r="N1824" s="27" t="str">
        <f>VLOOKUP(A1824,'Medical Examinations'!$A$1:$L$2336,8,0)</f>
        <v>No</v>
      </c>
      <c r="O1824" s="29">
        <f>VLOOKUP(A1824,'Hospitalisation Details'!$A$1:$T$2344,12,0)</f>
        <v>4618.08</v>
      </c>
      <c r="P1824" s="29" t="str">
        <f>VLOOKUP(A1824,'Hospitalisation Details'!$A$1:$T$2344,15,0)</f>
        <v>tier - 2</v>
      </c>
      <c r="Q1824" s="29" t="str">
        <f>VLOOKUP(A1824,'Hospitalisation Details'!$A$1:$T$2344,18,0)</f>
        <v>tier - 1</v>
      </c>
      <c r="R1824" s="29" t="str">
        <f>VLOOKUP(A1824,'Hospitalisation Details'!$A$1:$T$2344,20,0)</f>
        <v>R1012</v>
      </c>
    </row>
    <row r="1825" spans="1:18">
      <c r="A1825" t="s">
        <v>543</v>
      </c>
      <c r="B1825" s="22" t="str">
        <f>VLOOKUP(A1825,'Customer Names'!A1825:$E$2335,4,0)</f>
        <v>Blanton</v>
      </c>
      <c r="C1825" s="25">
        <f>VLOOKUP(A1825,'Hospitalisation Details'!$A$1:$T$2344,9,0)</f>
        <v>36709</v>
      </c>
      <c r="D1825" s="26">
        <f>VLOOKUP(A1825,'Hospitalisation Details'!$A$1:$T$2344,10,0)</f>
        <v>22</v>
      </c>
      <c r="E1825" s="26">
        <f>VLOOKUP(A1825,'Hospitalisation Details'!$A$1:$T$2344,11,0)</f>
        <v>0</v>
      </c>
      <c r="F1825" s="28">
        <f>VLOOKUP(A1825,'Medical Examinations'!$A$1:$L$2336,2,0)</f>
        <v>35.340000000000003</v>
      </c>
      <c r="G1825" s="28">
        <f>VLOOKUP(A1825,'Medical Examinations'!$A$1:$L$2336,4,0)</f>
        <v>4.13</v>
      </c>
      <c r="H1825" s="30" t="str">
        <f>VLOOKUP(A1825,'Medical Examinations'!$A$1:$L$2336,3,0)</f>
        <v>Obesity</v>
      </c>
      <c r="I1825" s="30" t="str">
        <f>VLOOKUP(A1825,'Medical Examinations'!$A$1:$L$2336,5,0)</f>
        <v>Normal</v>
      </c>
      <c r="J1825" s="27" t="str">
        <f>VLOOKUP(A1825,'Medical Examinations'!$A$1:$L$2336,6,0)</f>
        <v>No</v>
      </c>
      <c r="K1825" s="27" t="str">
        <f>VLOOKUP(A1825,'Medical Examinations'!$A$1:$L$2336,7,0)</f>
        <v>yes</v>
      </c>
      <c r="L1825" s="27">
        <f>VLOOKUP(A1825,'Medical Examinations'!$A$1:$L$2336,10,0)</f>
        <v>1</v>
      </c>
      <c r="M1825" s="27" t="str">
        <f>VLOOKUP(A1825,'Medical Examinations'!$A$1:$L$2336,12,0)</f>
        <v>No</v>
      </c>
      <c r="N1825" s="27" t="str">
        <f>VLOOKUP(A1825,'Medical Examinations'!$A$1:$L$2336,8,0)</f>
        <v>No</v>
      </c>
      <c r="O1825" s="29">
        <f>VLOOKUP(A1825,'Hospitalisation Details'!$A$1:$T$2344,12,0)</f>
        <v>4608.03</v>
      </c>
      <c r="P1825" s="29" t="str">
        <f>VLOOKUP(A1825,'Hospitalisation Details'!$A$1:$T$2344,15,0)</f>
        <v>tier - 2</v>
      </c>
      <c r="Q1825" s="29" t="str">
        <f>VLOOKUP(A1825,'Hospitalisation Details'!$A$1:$T$2344,18,0)</f>
        <v>tier - 3</v>
      </c>
      <c r="R1825" s="29" t="str">
        <f>VLOOKUP(A1825,'Hospitalisation Details'!$A$1:$T$2344,20,0)</f>
        <v>R1011</v>
      </c>
    </row>
    <row r="1826" spans="1:18">
      <c r="A1826" t="s">
        <v>542</v>
      </c>
      <c r="B1826" s="22" t="str">
        <f>VLOOKUP(A1826,'Customer Names'!A1826:$E$2335,4,0)</f>
        <v>Schout</v>
      </c>
      <c r="C1826" s="25">
        <f>VLOOKUP(A1826,'Hospitalisation Details'!$A$1:$T$2344,9,0)</f>
        <v>32769</v>
      </c>
      <c r="D1826" s="26">
        <f>VLOOKUP(A1826,'Hospitalisation Details'!$A$1:$T$2344,10,0)</f>
        <v>33</v>
      </c>
      <c r="E1826" s="26">
        <f>VLOOKUP(A1826,'Hospitalisation Details'!$A$1:$T$2344,11,0)</f>
        <v>0</v>
      </c>
      <c r="F1826" s="28">
        <f>VLOOKUP(A1826,'Medical Examinations'!$A$1:$L$2336,2,0)</f>
        <v>26.695</v>
      </c>
      <c r="G1826" s="28">
        <f>VLOOKUP(A1826,'Medical Examinations'!$A$1:$L$2336,4,0)</f>
        <v>5.28</v>
      </c>
      <c r="H1826" s="30" t="str">
        <f>VLOOKUP(A1826,'Medical Examinations'!$A$1:$L$2336,3,0)</f>
        <v>Overweight</v>
      </c>
      <c r="I1826" s="30" t="str">
        <f>VLOOKUP(A1826,'Medical Examinations'!$A$1:$L$2336,5,0)</f>
        <v>Normal</v>
      </c>
      <c r="J1826" s="27" t="str">
        <f>VLOOKUP(A1826,'Medical Examinations'!$A$1:$L$2336,6,0)</f>
        <v>No</v>
      </c>
      <c r="K1826" s="27" t="str">
        <f>VLOOKUP(A1826,'Medical Examinations'!$A$1:$L$2336,7,0)</f>
        <v>No</v>
      </c>
      <c r="L1826" s="27">
        <f>VLOOKUP(A1826,'Medical Examinations'!$A$1:$L$2336,10,0)</f>
        <v>0</v>
      </c>
      <c r="M1826" s="27" t="str">
        <f>VLOOKUP(A1826,'Medical Examinations'!$A$1:$L$2336,12,0)</f>
        <v>No</v>
      </c>
      <c r="N1826" s="27" t="str">
        <f>VLOOKUP(A1826,'Medical Examinations'!$A$1:$L$2336,8,0)</f>
        <v>No</v>
      </c>
      <c r="O1826" s="29">
        <f>VLOOKUP(A1826,'Hospitalisation Details'!$A$1:$T$2344,12,0)</f>
        <v>4571.41</v>
      </c>
      <c r="P1826" s="29" t="str">
        <f>VLOOKUP(A1826,'Hospitalisation Details'!$A$1:$T$2344,15,0)</f>
        <v>tier - 2</v>
      </c>
      <c r="Q1826" s="29" t="str">
        <f>VLOOKUP(A1826,'Hospitalisation Details'!$A$1:$T$2344,18,0)</f>
        <v>tier - 2</v>
      </c>
      <c r="R1826" s="29" t="str">
        <f>VLOOKUP(A1826,'Hospitalisation Details'!$A$1:$T$2344,20,0)</f>
        <v>R1012</v>
      </c>
    </row>
    <row r="1827" spans="1:18">
      <c r="A1827" t="s">
        <v>541</v>
      </c>
      <c r="B1827" s="22" t="str">
        <f>VLOOKUP(A1827,'Customer Names'!A1827:$E$2335,4,0)</f>
        <v>Schmaltz</v>
      </c>
      <c r="C1827" s="25">
        <f>VLOOKUP(A1827,'Hospitalisation Details'!$A$1:$T$2344,9,0)</f>
        <v>35424</v>
      </c>
      <c r="D1827" s="26">
        <f>VLOOKUP(A1827,'Hospitalisation Details'!$A$1:$T$2344,10,0)</f>
        <v>26</v>
      </c>
      <c r="E1827" s="26">
        <f>VLOOKUP(A1827,'Hospitalisation Details'!$A$1:$T$2344,11,0)</f>
        <v>2</v>
      </c>
      <c r="F1827" s="28">
        <f>VLOOKUP(A1827,'Medical Examinations'!$A$1:$L$2336,2,0)</f>
        <v>29.355</v>
      </c>
      <c r="G1827" s="28">
        <f>VLOOKUP(A1827,'Medical Examinations'!$A$1:$L$2336,4,0)</f>
        <v>4.68</v>
      </c>
      <c r="H1827" s="30" t="str">
        <f>VLOOKUP(A1827,'Medical Examinations'!$A$1:$L$2336,3,0)</f>
        <v>Overweight</v>
      </c>
      <c r="I1827" s="30" t="str">
        <f>VLOOKUP(A1827,'Medical Examinations'!$A$1:$L$2336,5,0)</f>
        <v>Normal</v>
      </c>
      <c r="J1827" s="27" t="str">
        <f>VLOOKUP(A1827,'Medical Examinations'!$A$1:$L$2336,6,0)</f>
        <v>yes</v>
      </c>
      <c r="K1827" s="27" t="str">
        <f>VLOOKUP(A1827,'Medical Examinations'!$A$1:$L$2336,7,0)</f>
        <v>No</v>
      </c>
      <c r="L1827" s="27">
        <f>VLOOKUP(A1827,'Medical Examinations'!$A$1:$L$2336,10,0)</f>
        <v>0</v>
      </c>
      <c r="M1827" s="27" t="str">
        <f>VLOOKUP(A1827,'Medical Examinations'!$A$1:$L$2336,12,0)</f>
        <v>No</v>
      </c>
      <c r="N1827" s="27" t="str">
        <f>VLOOKUP(A1827,'Medical Examinations'!$A$1:$L$2336,8,0)</f>
        <v>No</v>
      </c>
      <c r="O1827" s="29">
        <f>VLOOKUP(A1827,'Hospitalisation Details'!$A$1:$T$2344,12,0)</f>
        <v>4564.1899999999996</v>
      </c>
      <c r="P1827" s="29" t="str">
        <f>VLOOKUP(A1827,'Hospitalisation Details'!$A$1:$T$2344,15,0)</f>
        <v>tier - 2</v>
      </c>
      <c r="Q1827" s="29" t="str">
        <f>VLOOKUP(A1827,'Hospitalisation Details'!$A$1:$T$2344,18,0)</f>
        <v>tier - 2</v>
      </c>
      <c r="R1827" s="29" t="str">
        <f>VLOOKUP(A1827,'Hospitalisation Details'!$A$1:$T$2344,20,0)</f>
        <v>R1024</v>
      </c>
    </row>
    <row r="1828" spans="1:18">
      <c r="A1828" t="s">
        <v>540</v>
      </c>
      <c r="B1828" s="22" t="str">
        <f>VLOOKUP(A1828,'Customer Names'!A1828:$E$2335,4,0)</f>
        <v>Eagen</v>
      </c>
      <c r="C1828" s="25">
        <f>VLOOKUP(A1828,'Hospitalisation Details'!$A$1:$T$2344,9,0)</f>
        <v>33136</v>
      </c>
      <c r="D1828" s="26">
        <f>VLOOKUP(A1828,'Hospitalisation Details'!$A$1:$T$2344,10,0)</f>
        <v>32</v>
      </c>
      <c r="E1828" s="26">
        <f>VLOOKUP(A1828,'Hospitalisation Details'!$A$1:$T$2344,11,0)</f>
        <v>1</v>
      </c>
      <c r="F1828" s="28">
        <f>VLOOKUP(A1828,'Medical Examinations'!$A$1:$L$2336,2,0)</f>
        <v>29.59</v>
      </c>
      <c r="G1828" s="28">
        <f>VLOOKUP(A1828,'Medical Examinations'!$A$1:$L$2336,4,0)</f>
        <v>4.0599999999999996</v>
      </c>
      <c r="H1828" s="30" t="str">
        <f>VLOOKUP(A1828,'Medical Examinations'!$A$1:$L$2336,3,0)</f>
        <v>Overweight</v>
      </c>
      <c r="I1828" s="30" t="str">
        <f>VLOOKUP(A1828,'Medical Examinations'!$A$1:$L$2336,5,0)</f>
        <v>Normal</v>
      </c>
      <c r="J1828" s="27" t="str">
        <f>VLOOKUP(A1828,'Medical Examinations'!$A$1:$L$2336,6,0)</f>
        <v>No</v>
      </c>
      <c r="K1828" s="27" t="str">
        <f>VLOOKUP(A1828,'Medical Examinations'!$A$1:$L$2336,7,0)</f>
        <v>No</v>
      </c>
      <c r="L1828" s="27">
        <f>VLOOKUP(A1828,'Medical Examinations'!$A$1:$L$2336,10,0)</f>
        <v>0</v>
      </c>
      <c r="M1828" s="27" t="str">
        <f>VLOOKUP(A1828,'Medical Examinations'!$A$1:$L$2336,12,0)</f>
        <v>No</v>
      </c>
      <c r="N1828" s="27" t="str">
        <f>VLOOKUP(A1828,'Medical Examinations'!$A$1:$L$2336,8,0)</f>
        <v>No</v>
      </c>
      <c r="O1828" s="29">
        <f>VLOOKUP(A1828,'Hospitalisation Details'!$A$1:$T$2344,12,0)</f>
        <v>4562.84</v>
      </c>
      <c r="P1828" s="29" t="str">
        <f>VLOOKUP(A1828,'Hospitalisation Details'!$A$1:$T$2344,15,0)</f>
        <v>tier - 2</v>
      </c>
      <c r="Q1828" s="29" t="str">
        <f>VLOOKUP(A1828,'Hospitalisation Details'!$A$1:$T$2344,18,0)</f>
        <v>tier - 2</v>
      </c>
      <c r="R1828" s="29" t="str">
        <f>VLOOKUP(A1828,'Hospitalisation Details'!$A$1:$T$2344,20,0)</f>
        <v>R1013</v>
      </c>
    </row>
    <row r="1829" spans="1:18">
      <c r="A1829" t="s">
        <v>539</v>
      </c>
      <c r="B1829" s="22" t="str">
        <f>VLOOKUP(A1829,'Customer Names'!A1829:$E$2335,4,0)</f>
        <v>Rotramel</v>
      </c>
      <c r="C1829" s="25">
        <f>VLOOKUP(A1829,'Hospitalisation Details'!$A$1:$T$2344,9,0)</f>
        <v>38343</v>
      </c>
      <c r="D1829" s="26">
        <f>VLOOKUP(A1829,'Hospitalisation Details'!$A$1:$T$2344,10,0)</f>
        <v>18</v>
      </c>
      <c r="E1829" s="26">
        <f>VLOOKUP(A1829,'Hospitalisation Details'!$A$1:$T$2344,11,0)</f>
        <v>4</v>
      </c>
      <c r="F1829" s="28">
        <f>VLOOKUP(A1829,'Medical Examinations'!$A$1:$L$2336,2,0)</f>
        <v>31.35</v>
      </c>
      <c r="G1829" s="28">
        <f>VLOOKUP(A1829,'Medical Examinations'!$A$1:$L$2336,4,0)</f>
        <v>4.2</v>
      </c>
      <c r="H1829" s="30" t="str">
        <f>VLOOKUP(A1829,'Medical Examinations'!$A$1:$L$2336,3,0)</f>
        <v>Obesity</v>
      </c>
      <c r="I1829" s="30" t="str">
        <f>VLOOKUP(A1829,'Medical Examinations'!$A$1:$L$2336,5,0)</f>
        <v>Normal</v>
      </c>
      <c r="J1829" s="27" t="str">
        <f>VLOOKUP(A1829,'Medical Examinations'!$A$1:$L$2336,6,0)</f>
        <v>No</v>
      </c>
      <c r="K1829" s="27" t="str">
        <f>VLOOKUP(A1829,'Medical Examinations'!$A$1:$L$2336,7,0)</f>
        <v>yes</v>
      </c>
      <c r="L1829" s="27">
        <f>VLOOKUP(A1829,'Medical Examinations'!$A$1:$L$2336,10,0)</f>
        <v>1</v>
      </c>
      <c r="M1829" s="27" t="str">
        <f>VLOOKUP(A1829,'Medical Examinations'!$A$1:$L$2336,12,0)</f>
        <v>No</v>
      </c>
      <c r="N1829" s="27" t="str">
        <f>VLOOKUP(A1829,'Medical Examinations'!$A$1:$L$2336,8,0)</f>
        <v>No</v>
      </c>
      <c r="O1829" s="29">
        <f>VLOOKUP(A1829,'Hospitalisation Details'!$A$1:$T$2344,12,0)</f>
        <v>4561.1899999999996</v>
      </c>
      <c r="P1829" s="29" t="str">
        <f>VLOOKUP(A1829,'Hospitalisation Details'!$A$1:$T$2344,15,0)</f>
        <v>tier - 2</v>
      </c>
      <c r="Q1829" s="29" t="str">
        <f>VLOOKUP(A1829,'Hospitalisation Details'!$A$1:$T$2344,18,0)</f>
        <v>tier - 2</v>
      </c>
      <c r="R1829" s="29" t="str">
        <f>VLOOKUP(A1829,'Hospitalisation Details'!$A$1:$T$2344,20,0)</f>
        <v>R1024</v>
      </c>
    </row>
    <row r="1830" spans="1:18">
      <c r="A1830" t="s">
        <v>538</v>
      </c>
      <c r="B1830" s="22" t="str">
        <f>VLOOKUP(A1830,'Customer Names'!A1830:$E$2335,4,0)</f>
        <v>Prevost</v>
      </c>
      <c r="C1830" s="25">
        <f>VLOOKUP(A1830,'Hospitalisation Details'!$A$1:$T$2344,9,0)</f>
        <v>33194</v>
      </c>
      <c r="D1830" s="26">
        <f>VLOOKUP(A1830,'Hospitalisation Details'!$A$1:$T$2344,10,0)</f>
        <v>32</v>
      </c>
      <c r="E1830" s="26">
        <f>VLOOKUP(A1830,'Hospitalisation Details'!$A$1:$T$2344,11,0)</f>
        <v>0</v>
      </c>
      <c r="F1830" s="28">
        <f>VLOOKUP(A1830,'Medical Examinations'!$A$1:$L$2336,2,0)</f>
        <v>20.52</v>
      </c>
      <c r="G1830" s="28">
        <f>VLOOKUP(A1830,'Medical Examinations'!$A$1:$L$2336,4,0)</f>
        <v>4.83</v>
      </c>
      <c r="H1830" s="30" t="str">
        <f>VLOOKUP(A1830,'Medical Examinations'!$A$1:$L$2336,3,0)</f>
        <v>Normal weight</v>
      </c>
      <c r="I1830" s="30" t="str">
        <f>VLOOKUP(A1830,'Medical Examinations'!$A$1:$L$2336,5,0)</f>
        <v>Normal</v>
      </c>
      <c r="J1830" s="27" t="str">
        <f>VLOOKUP(A1830,'Medical Examinations'!$A$1:$L$2336,6,0)</f>
        <v>No</v>
      </c>
      <c r="K1830" s="27" t="str">
        <f>VLOOKUP(A1830,'Medical Examinations'!$A$1:$L$2336,7,0)</f>
        <v>No</v>
      </c>
      <c r="L1830" s="27">
        <f>VLOOKUP(A1830,'Medical Examinations'!$A$1:$L$2336,10,0)</f>
        <v>0</v>
      </c>
      <c r="M1830" s="27" t="str">
        <f>VLOOKUP(A1830,'Medical Examinations'!$A$1:$L$2336,12,0)</f>
        <v>No</v>
      </c>
      <c r="N1830" s="27" t="str">
        <f>VLOOKUP(A1830,'Medical Examinations'!$A$1:$L$2336,8,0)</f>
        <v>No</v>
      </c>
      <c r="O1830" s="29">
        <f>VLOOKUP(A1830,'Hospitalisation Details'!$A$1:$T$2344,12,0)</f>
        <v>4544.2299999999996</v>
      </c>
      <c r="P1830" s="29" t="str">
        <f>VLOOKUP(A1830,'Hospitalisation Details'!$A$1:$T$2344,15,0)</f>
        <v>tier - 2</v>
      </c>
      <c r="Q1830" s="29" t="str">
        <f>VLOOKUP(A1830,'Hospitalisation Details'!$A$1:$T$2344,18,0)</f>
        <v>tier - 1</v>
      </c>
      <c r="R1830" s="29" t="str">
        <f>VLOOKUP(A1830,'Hospitalisation Details'!$A$1:$T$2344,20,0)</f>
        <v>R1024</v>
      </c>
    </row>
    <row r="1831" spans="1:18">
      <c r="A1831" t="s">
        <v>537</v>
      </c>
      <c r="B1831" s="22" t="str">
        <f>VLOOKUP(A1831,'Customer Names'!A1831:$E$2335,4,0)</f>
        <v>Boyd</v>
      </c>
      <c r="C1831" s="25">
        <f>VLOOKUP(A1831,'Hospitalisation Details'!$A$1:$T$2344,9,0)</f>
        <v>32307</v>
      </c>
      <c r="D1831" s="26">
        <f>VLOOKUP(A1831,'Hospitalisation Details'!$A$1:$T$2344,10,0)</f>
        <v>34</v>
      </c>
      <c r="E1831" s="26">
        <f>VLOOKUP(A1831,'Hospitalisation Details'!$A$1:$T$2344,11,0)</f>
        <v>1</v>
      </c>
      <c r="F1831" s="28">
        <f>VLOOKUP(A1831,'Medical Examinations'!$A$1:$L$2336,2,0)</f>
        <v>42.9</v>
      </c>
      <c r="G1831" s="28">
        <f>VLOOKUP(A1831,'Medical Examinations'!$A$1:$L$2336,4,0)</f>
        <v>4.87</v>
      </c>
      <c r="H1831" s="30" t="str">
        <f>VLOOKUP(A1831,'Medical Examinations'!$A$1:$L$2336,3,0)</f>
        <v>Obesity</v>
      </c>
      <c r="I1831" s="30" t="str">
        <f>VLOOKUP(A1831,'Medical Examinations'!$A$1:$L$2336,5,0)</f>
        <v>Normal</v>
      </c>
      <c r="J1831" s="27" t="str">
        <f>VLOOKUP(A1831,'Medical Examinations'!$A$1:$L$2336,6,0)</f>
        <v>yes</v>
      </c>
      <c r="K1831" s="27" t="str">
        <f>VLOOKUP(A1831,'Medical Examinations'!$A$1:$L$2336,7,0)</f>
        <v>No</v>
      </c>
      <c r="L1831" s="27">
        <f>VLOOKUP(A1831,'Medical Examinations'!$A$1:$L$2336,10,0)</f>
        <v>1</v>
      </c>
      <c r="M1831" s="27" t="str">
        <f>VLOOKUP(A1831,'Medical Examinations'!$A$1:$L$2336,12,0)</f>
        <v>No</v>
      </c>
      <c r="N1831" s="27" t="str">
        <f>VLOOKUP(A1831,'Medical Examinations'!$A$1:$L$2336,8,0)</f>
        <v>No</v>
      </c>
      <c r="O1831" s="29">
        <f>VLOOKUP(A1831,'Hospitalisation Details'!$A$1:$T$2344,12,0)</f>
        <v>4536.26</v>
      </c>
      <c r="P1831" s="29" t="str">
        <f>VLOOKUP(A1831,'Hospitalisation Details'!$A$1:$T$2344,15,0)</f>
        <v>tier - 2</v>
      </c>
      <c r="Q1831" s="29" t="str">
        <f>VLOOKUP(A1831,'Hospitalisation Details'!$A$1:$T$2344,18,0)</f>
        <v>tier - 2</v>
      </c>
      <c r="R1831" s="29" t="str">
        <f>VLOOKUP(A1831,'Hospitalisation Details'!$A$1:$T$2344,20,0)</f>
        <v>R1011</v>
      </c>
    </row>
    <row r="1832" spans="1:18">
      <c r="A1832" t="s">
        <v>536</v>
      </c>
      <c r="B1832" s="22" t="str">
        <f>VLOOKUP(A1832,'Customer Names'!A1832:$E$2335,4,0)</f>
        <v>Dawes</v>
      </c>
      <c r="C1832" s="25">
        <f>VLOOKUP(A1832,'Hospitalisation Details'!$A$1:$T$2344,9,0)</f>
        <v>34149</v>
      </c>
      <c r="D1832" s="26">
        <f>VLOOKUP(A1832,'Hospitalisation Details'!$A$1:$T$2344,10,0)</f>
        <v>29</v>
      </c>
      <c r="E1832" s="26">
        <f>VLOOKUP(A1832,'Hospitalisation Details'!$A$1:$T$2344,11,0)</f>
        <v>2</v>
      </c>
      <c r="F1832" s="28">
        <f>VLOOKUP(A1832,'Medical Examinations'!$A$1:$L$2336,2,0)</f>
        <v>24.6</v>
      </c>
      <c r="G1832" s="28">
        <f>VLOOKUP(A1832,'Medical Examinations'!$A$1:$L$2336,4,0)</f>
        <v>5.86</v>
      </c>
      <c r="H1832" s="30" t="str">
        <f>VLOOKUP(A1832,'Medical Examinations'!$A$1:$L$2336,3,0)</f>
        <v>Normal weight</v>
      </c>
      <c r="I1832" s="30" t="str">
        <f>VLOOKUP(A1832,'Medical Examinations'!$A$1:$L$2336,5,0)</f>
        <v>Pre-diabetes</v>
      </c>
      <c r="J1832" s="27" t="str">
        <f>VLOOKUP(A1832,'Medical Examinations'!$A$1:$L$2336,6,0)</f>
        <v>No</v>
      </c>
      <c r="K1832" s="27" t="str">
        <f>VLOOKUP(A1832,'Medical Examinations'!$A$1:$L$2336,7,0)</f>
        <v>No</v>
      </c>
      <c r="L1832" s="27">
        <f>VLOOKUP(A1832,'Medical Examinations'!$A$1:$L$2336,10,0)</f>
        <v>1</v>
      </c>
      <c r="M1832" s="27" t="str">
        <f>VLOOKUP(A1832,'Medical Examinations'!$A$1:$L$2336,12,0)</f>
        <v>No</v>
      </c>
      <c r="N1832" s="27" t="str">
        <f>VLOOKUP(A1832,'Medical Examinations'!$A$1:$L$2336,8,0)</f>
        <v>Yes</v>
      </c>
      <c r="O1832" s="29">
        <f>VLOOKUP(A1832,'Hospitalisation Details'!$A$1:$T$2344,12,0)</f>
        <v>4529.4799999999996</v>
      </c>
      <c r="P1832" s="29" t="str">
        <f>VLOOKUP(A1832,'Hospitalisation Details'!$A$1:$T$2344,15,0)</f>
        <v>tier - 2</v>
      </c>
      <c r="Q1832" s="29" t="str">
        <f>VLOOKUP(A1832,'Hospitalisation Details'!$A$1:$T$2344,18,0)</f>
        <v>tier - 1</v>
      </c>
      <c r="R1832" s="29" t="str">
        <f>VLOOKUP(A1832,'Hospitalisation Details'!$A$1:$T$2344,20,0)</f>
        <v>R1011</v>
      </c>
    </row>
    <row r="1833" spans="1:18">
      <c r="A1833" t="s">
        <v>535</v>
      </c>
      <c r="B1833" s="22" t="str">
        <f>VLOOKUP(A1833,'Customer Names'!A1833:$E$2335,4,0)</f>
        <v>Jennings</v>
      </c>
      <c r="C1833" s="25">
        <f>VLOOKUP(A1833,'Hospitalisation Details'!$A$1:$T$2344,9,0)</f>
        <v>33829</v>
      </c>
      <c r="D1833" s="26">
        <f>VLOOKUP(A1833,'Hospitalisation Details'!$A$1:$T$2344,10,0)</f>
        <v>30</v>
      </c>
      <c r="E1833" s="26">
        <f>VLOOKUP(A1833,'Hospitalisation Details'!$A$1:$T$2344,11,0)</f>
        <v>1</v>
      </c>
      <c r="F1833" s="28">
        <f>VLOOKUP(A1833,'Medical Examinations'!$A$1:$L$2336,2,0)</f>
        <v>28.405000000000001</v>
      </c>
      <c r="G1833" s="28">
        <f>VLOOKUP(A1833,'Medical Examinations'!$A$1:$L$2336,4,0)</f>
        <v>4.12</v>
      </c>
      <c r="H1833" s="30" t="str">
        <f>VLOOKUP(A1833,'Medical Examinations'!$A$1:$L$2336,3,0)</f>
        <v>Overweight</v>
      </c>
      <c r="I1833" s="30" t="str">
        <f>VLOOKUP(A1833,'Medical Examinations'!$A$1:$L$2336,5,0)</f>
        <v>Normal</v>
      </c>
      <c r="J1833" s="27" t="str">
        <f>VLOOKUP(A1833,'Medical Examinations'!$A$1:$L$2336,6,0)</f>
        <v>No</v>
      </c>
      <c r="K1833" s="27" t="str">
        <f>VLOOKUP(A1833,'Medical Examinations'!$A$1:$L$2336,7,0)</f>
        <v>No</v>
      </c>
      <c r="L1833" s="27">
        <f>VLOOKUP(A1833,'Medical Examinations'!$A$1:$L$2336,10,0)</f>
        <v>1</v>
      </c>
      <c r="M1833" s="27" t="str">
        <f>VLOOKUP(A1833,'Medical Examinations'!$A$1:$L$2336,12,0)</f>
        <v>No</v>
      </c>
      <c r="N1833" s="27" t="str">
        <f>VLOOKUP(A1833,'Medical Examinations'!$A$1:$L$2336,8,0)</f>
        <v>No</v>
      </c>
      <c r="O1833" s="29">
        <f>VLOOKUP(A1833,'Hospitalisation Details'!$A$1:$T$2344,12,0)</f>
        <v>4527.18</v>
      </c>
      <c r="P1833" s="29" t="str">
        <f>VLOOKUP(A1833,'Hospitalisation Details'!$A$1:$T$2344,15,0)</f>
        <v>tier - 2</v>
      </c>
      <c r="Q1833" s="29" t="str">
        <f>VLOOKUP(A1833,'Hospitalisation Details'!$A$1:$T$2344,18,0)</f>
        <v>tier - 2</v>
      </c>
      <c r="R1833" s="29" t="str">
        <f>VLOOKUP(A1833,'Hospitalisation Details'!$A$1:$T$2344,20,0)</f>
        <v>R1012</v>
      </c>
    </row>
    <row r="1834" spans="1:18">
      <c r="A1834" t="s">
        <v>534</v>
      </c>
      <c r="B1834" s="22" t="str">
        <f>VLOOKUP(A1834,'Customer Names'!A1834:$E$2335,4,0)</f>
        <v>Nyambaso</v>
      </c>
      <c r="C1834" s="25">
        <f>VLOOKUP(A1834,'Hospitalisation Details'!$A$1:$T$2344,9,0)</f>
        <v>32498</v>
      </c>
      <c r="D1834" s="26">
        <f>VLOOKUP(A1834,'Hospitalisation Details'!$A$1:$T$2344,10,0)</f>
        <v>34</v>
      </c>
      <c r="E1834" s="26">
        <f>VLOOKUP(A1834,'Hospitalisation Details'!$A$1:$T$2344,11,0)</f>
        <v>0</v>
      </c>
      <c r="F1834" s="28">
        <f>VLOOKUP(A1834,'Medical Examinations'!$A$1:$L$2336,2,0)</f>
        <v>34.674999999999997</v>
      </c>
      <c r="G1834" s="28">
        <f>VLOOKUP(A1834,'Medical Examinations'!$A$1:$L$2336,4,0)</f>
        <v>5.71</v>
      </c>
      <c r="H1834" s="30" t="str">
        <f>VLOOKUP(A1834,'Medical Examinations'!$A$1:$L$2336,3,0)</f>
        <v>Obesity</v>
      </c>
      <c r="I1834" s="30" t="str">
        <f>VLOOKUP(A1834,'Medical Examinations'!$A$1:$L$2336,5,0)</f>
        <v>Pre-diabetes</v>
      </c>
      <c r="J1834" s="27" t="str">
        <f>VLOOKUP(A1834,'Medical Examinations'!$A$1:$L$2336,6,0)</f>
        <v>yes</v>
      </c>
      <c r="K1834" s="27" t="str">
        <f>VLOOKUP(A1834,'Medical Examinations'!$A$1:$L$2336,7,0)</f>
        <v>No</v>
      </c>
      <c r="L1834" s="27">
        <f>VLOOKUP(A1834,'Medical Examinations'!$A$1:$L$2336,10,0)</f>
        <v>1</v>
      </c>
      <c r="M1834" s="27" t="str">
        <f>VLOOKUP(A1834,'Medical Examinations'!$A$1:$L$2336,12,0)</f>
        <v>No</v>
      </c>
      <c r="N1834" s="27" t="str">
        <f>VLOOKUP(A1834,'Medical Examinations'!$A$1:$L$2336,8,0)</f>
        <v>No</v>
      </c>
      <c r="O1834" s="29">
        <f>VLOOKUP(A1834,'Hospitalisation Details'!$A$1:$T$2344,12,0)</f>
        <v>4518.83</v>
      </c>
      <c r="P1834" s="29" t="str">
        <f>VLOOKUP(A1834,'Hospitalisation Details'!$A$1:$T$2344,15,0)</f>
        <v>tier - 2</v>
      </c>
      <c r="Q1834" s="29" t="str">
        <f>VLOOKUP(A1834,'Hospitalisation Details'!$A$1:$T$2344,18,0)</f>
        <v>tier - 2</v>
      </c>
      <c r="R1834" s="29" t="str">
        <f>VLOOKUP(A1834,'Hospitalisation Details'!$A$1:$T$2344,20,0)</f>
        <v>R1017</v>
      </c>
    </row>
    <row r="1835" spans="1:18">
      <c r="A1835" t="s">
        <v>533</v>
      </c>
      <c r="B1835" s="22" t="str">
        <f>VLOOKUP(A1835,'Customer Names'!A1835:$E$2335,4,0)</f>
        <v>Shaffer</v>
      </c>
      <c r="C1835" s="25">
        <f>VLOOKUP(A1835,'Hospitalisation Details'!$A$1:$T$2344,9,0)</f>
        <v>32116</v>
      </c>
      <c r="D1835" s="26">
        <f>VLOOKUP(A1835,'Hospitalisation Details'!$A$1:$T$2344,10,0)</f>
        <v>35</v>
      </c>
      <c r="E1835" s="26">
        <f>VLOOKUP(A1835,'Hospitalisation Details'!$A$1:$T$2344,11,0)</f>
        <v>3</v>
      </c>
      <c r="F1835" s="28">
        <f>VLOOKUP(A1835,'Medical Examinations'!$A$1:$L$2336,2,0)</f>
        <v>18.850000000000001</v>
      </c>
      <c r="G1835" s="28">
        <f>VLOOKUP(A1835,'Medical Examinations'!$A$1:$L$2336,4,0)</f>
        <v>6.03</v>
      </c>
      <c r="H1835" s="30" t="str">
        <f>VLOOKUP(A1835,'Medical Examinations'!$A$1:$L$2336,3,0)</f>
        <v>Normal weight</v>
      </c>
      <c r="I1835" s="30" t="str">
        <f>VLOOKUP(A1835,'Medical Examinations'!$A$1:$L$2336,5,0)</f>
        <v>Pre-diabetes</v>
      </c>
      <c r="J1835" s="27" t="str">
        <f>VLOOKUP(A1835,'Medical Examinations'!$A$1:$L$2336,6,0)</f>
        <v>No</v>
      </c>
      <c r="K1835" s="27" t="str">
        <f>VLOOKUP(A1835,'Medical Examinations'!$A$1:$L$2336,7,0)</f>
        <v>No</v>
      </c>
      <c r="L1835" s="27">
        <f>VLOOKUP(A1835,'Medical Examinations'!$A$1:$L$2336,10,0)</f>
        <v>1</v>
      </c>
      <c r="M1835" s="27" t="str">
        <f>VLOOKUP(A1835,'Medical Examinations'!$A$1:$L$2336,12,0)</f>
        <v>No</v>
      </c>
      <c r="N1835" s="27" t="str">
        <f>VLOOKUP(A1835,'Medical Examinations'!$A$1:$L$2336,8,0)</f>
        <v>No</v>
      </c>
      <c r="O1835" s="29">
        <f>VLOOKUP(A1835,'Hospitalisation Details'!$A$1:$T$2344,12,0)</f>
        <v>4518.7700000000004</v>
      </c>
      <c r="P1835" s="29" t="str">
        <f>VLOOKUP(A1835,'Hospitalisation Details'!$A$1:$T$2344,15,0)</f>
        <v>tier - 2</v>
      </c>
      <c r="Q1835" s="29" t="str">
        <f>VLOOKUP(A1835,'Hospitalisation Details'!$A$1:$T$2344,18,0)</f>
        <v>tier - 3</v>
      </c>
      <c r="R1835" s="29" t="str">
        <f>VLOOKUP(A1835,'Hospitalisation Details'!$A$1:$T$2344,20,0)</f>
        <v>R1012</v>
      </c>
    </row>
    <row r="1836" spans="1:18">
      <c r="A1836" t="s">
        <v>531</v>
      </c>
      <c r="B1836" s="22" t="str">
        <f>VLOOKUP(A1836,'Customer Names'!A1836:$E$2335,4,0)</f>
        <v>Corkum</v>
      </c>
      <c r="C1836" s="25">
        <f>VLOOKUP(A1836,'Hospitalisation Details'!$A$1:$T$2344,9,0)</f>
        <v>37896</v>
      </c>
      <c r="D1836" s="26">
        <f>VLOOKUP(A1836,'Hospitalisation Details'!$A$1:$T$2344,10,0)</f>
        <v>19</v>
      </c>
      <c r="E1836" s="26">
        <f>VLOOKUP(A1836,'Hospitalisation Details'!$A$1:$T$2344,11,0)</f>
        <v>0</v>
      </c>
      <c r="F1836" s="28">
        <f>VLOOKUP(A1836,'Medical Examinations'!$A$1:$L$2336,2,0)</f>
        <v>34.130000000000003</v>
      </c>
      <c r="G1836" s="28">
        <f>VLOOKUP(A1836,'Medical Examinations'!$A$1:$L$2336,4,0)</f>
        <v>5.65</v>
      </c>
      <c r="H1836" s="30" t="str">
        <f>VLOOKUP(A1836,'Medical Examinations'!$A$1:$L$2336,3,0)</f>
        <v>Obesity</v>
      </c>
      <c r="I1836" s="30" t="str">
        <f>VLOOKUP(A1836,'Medical Examinations'!$A$1:$L$2336,5,0)</f>
        <v>Normal</v>
      </c>
      <c r="J1836" s="27" t="str">
        <f>VLOOKUP(A1836,'Medical Examinations'!$A$1:$L$2336,6,0)</f>
        <v>No</v>
      </c>
      <c r="K1836" s="27" t="str">
        <f>VLOOKUP(A1836,'Medical Examinations'!$A$1:$L$2336,7,0)</f>
        <v>No</v>
      </c>
      <c r="L1836" s="27">
        <f>VLOOKUP(A1836,'Medical Examinations'!$A$1:$L$2336,10,0)</f>
        <v>1</v>
      </c>
      <c r="M1836" s="27" t="str">
        <f>VLOOKUP(A1836,'Medical Examinations'!$A$1:$L$2336,12,0)</f>
        <v>No</v>
      </c>
      <c r="N1836" s="27" t="str">
        <f>VLOOKUP(A1836,'Medical Examinations'!$A$1:$L$2336,8,0)</f>
        <v>Yes</v>
      </c>
      <c r="O1836" s="29">
        <f>VLOOKUP(A1836,'Hospitalisation Details'!$A$1:$T$2344,12,0)</f>
        <v>4518.3999999999996</v>
      </c>
      <c r="P1836" s="29" t="str">
        <f>VLOOKUP(A1836,'Hospitalisation Details'!$A$1:$T$2344,15,0)</f>
        <v>tier - 2</v>
      </c>
      <c r="Q1836" s="29" t="str">
        <f>VLOOKUP(A1836,'Hospitalisation Details'!$A$1:$T$2344,18,0)</f>
        <v>tier - 3</v>
      </c>
      <c r="R1836" s="29" t="str">
        <f>VLOOKUP(A1836,'Hospitalisation Details'!$A$1:$T$2344,20,0)</f>
        <v>R1026</v>
      </c>
    </row>
    <row r="1837" spans="1:18">
      <c r="A1837" t="s">
        <v>530</v>
      </c>
      <c r="B1837" s="22" t="str">
        <f>VLOOKUP(A1837,'Customer Names'!A1837:$E$2335,4,0)</f>
        <v>Pedersen</v>
      </c>
      <c r="C1837" s="25">
        <f>VLOOKUP(A1837,'Hospitalisation Details'!$A$1:$T$2344,9,0)</f>
        <v>29388</v>
      </c>
      <c r="D1837" s="26">
        <f>VLOOKUP(A1837,'Hospitalisation Details'!$A$1:$T$2344,10,0)</f>
        <v>42</v>
      </c>
      <c r="E1837" s="26">
        <f>VLOOKUP(A1837,'Hospitalisation Details'!$A$1:$T$2344,11,0)</f>
        <v>2</v>
      </c>
      <c r="F1837" s="28">
        <f>VLOOKUP(A1837,'Medical Examinations'!$A$1:$L$2336,2,0)</f>
        <v>17.34</v>
      </c>
      <c r="G1837" s="28">
        <f>VLOOKUP(A1837,'Medical Examinations'!$A$1:$L$2336,4,0)</f>
        <v>5.05</v>
      </c>
      <c r="H1837" s="30" t="str">
        <f>VLOOKUP(A1837,'Medical Examinations'!$A$1:$L$2336,3,0)</f>
        <v>Underweight</v>
      </c>
      <c r="I1837" s="30" t="str">
        <f>VLOOKUP(A1837,'Medical Examinations'!$A$1:$L$2336,5,0)</f>
        <v>Normal</v>
      </c>
      <c r="J1837" s="27" t="str">
        <f>VLOOKUP(A1837,'Medical Examinations'!$A$1:$L$2336,6,0)</f>
        <v>No</v>
      </c>
      <c r="K1837" s="27" t="str">
        <f>VLOOKUP(A1837,'Medical Examinations'!$A$1:$L$2336,7,0)</f>
        <v>No</v>
      </c>
      <c r="L1837" s="27">
        <f>VLOOKUP(A1837,'Medical Examinations'!$A$1:$L$2336,10,0)</f>
        <v>0</v>
      </c>
      <c r="M1837" s="27" t="str">
        <f>VLOOKUP(A1837,'Medical Examinations'!$A$1:$L$2336,12,0)</f>
        <v>No</v>
      </c>
      <c r="N1837" s="27" t="str">
        <f>VLOOKUP(A1837,'Medical Examinations'!$A$1:$L$2336,8,0)</f>
        <v>No</v>
      </c>
      <c r="O1837" s="29">
        <f>VLOOKUP(A1837,'Hospitalisation Details'!$A$1:$T$2344,12,0)</f>
        <v>4515.71</v>
      </c>
      <c r="P1837" s="29" t="str">
        <f>VLOOKUP(A1837,'Hospitalisation Details'!$A$1:$T$2344,15,0)</f>
        <v>tier - 2</v>
      </c>
      <c r="Q1837" s="29" t="str">
        <f>VLOOKUP(A1837,'Hospitalisation Details'!$A$1:$T$2344,18,0)</f>
        <v>tier - 3</v>
      </c>
      <c r="R1837" s="29" t="str">
        <f>VLOOKUP(A1837,'Hospitalisation Details'!$A$1:$T$2344,20,0)</f>
        <v>R1013</v>
      </c>
    </row>
    <row r="1838" spans="1:18">
      <c r="A1838" t="s">
        <v>529</v>
      </c>
      <c r="B1838" s="22" t="str">
        <f>VLOOKUP(A1838,'Customer Names'!A1838:$E$2335,4,0)</f>
        <v>Melo</v>
      </c>
      <c r="C1838" s="25">
        <f>VLOOKUP(A1838,'Hospitalisation Details'!$A$1:$T$2344,9,0)</f>
        <v>30221</v>
      </c>
      <c r="D1838" s="26">
        <f>VLOOKUP(A1838,'Hospitalisation Details'!$A$1:$T$2344,10,0)</f>
        <v>40</v>
      </c>
      <c r="E1838" s="26">
        <f>VLOOKUP(A1838,'Hospitalisation Details'!$A$1:$T$2344,11,0)</f>
        <v>3</v>
      </c>
      <c r="F1838" s="28">
        <f>VLOOKUP(A1838,'Medical Examinations'!$A$1:$L$2336,2,0)</f>
        <v>17.440000000000001</v>
      </c>
      <c r="G1838" s="28">
        <f>VLOOKUP(A1838,'Medical Examinations'!$A$1:$L$2336,4,0)</f>
        <v>6.26</v>
      </c>
      <c r="H1838" s="30" t="str">
        <f>VLOOKUP(A1838,'Medical Examinations'!$A$1:$L$2336,3,0)</f>
        <v>Underweight</v>
      </c>
      <c r="I1838" s="30" t="str">
        <f>VLOOKUP(A1838,'Medical Examinations'!$A$1:$L$2336,5,0)</f>
        <v>Pre-diabetes</v>
      </c>
      <c r="J1838" s="27" t="str">
        <f>VLOOKUP(A1838,'Medical Examinations'!$A$1:$L$2336,6,0)</f>
        <v>No</v>
      </c>
      <c r="K1838" s="27" t="str">
        <f>VLOOKUP(A1838,'Medical Examinations'!$A$1:$L$2336,7,0)</f>
        <v>No</v>
      </c>
      <c r="L1838" s="27">
        <f>VLOOKUP(A1838,'Medical Examinations'!$A$1:$L$2336,10,0)</f>
        <v>0</v>
      </c>
      <c r="M1838" s="27" t="str">
        <f>VLOOKUP(A1838,'Medical Examinations'!$A$1:$L$2336,12,0)</f>
        <v>No</v>
      </c>
      <c r="N1838" s="27" t="str">
        <f>VLOOKUP(A1838,'Medical Examinations'!$A$1:$L$2336,8,0)</f>
        <v>No</v>
      </c>
      <c r="O1838" s="29">
        <f>VLOOKUP(A1838,'Hospitalisation Details'!$A$1:$T$2344,12,0)</f>
        <v>4511.41</v>
      </c>
      <c r="P1838" s="29" t="str">
        <f>VLOOKUP(A1838,'Hospitalisation Details'!$A$1:$T$2344,15,0)</f>
        <v>tier - 2</v>
      </c>
      <c r="Q1838" s="29" t="str">
        <f>VLOOKUP(A1838,'Hospitalisation Details'!$A$1:$T$2344,18,0)</f>
        <v>tier - 3</v>
      </c>
      <c r="R1838" s="29" t="str">
        <f>VLOOKUP(A1838,'Hospitalisation Details'!$A$1:$T$2344,20,0)</f>
        <v>R1013</v>
      </c>
    </row>
    <row r="1839" spans="1:18">
      <c r="A1839" t="s">
        <v>528</v>
      </c>
      <c r="B1839" s="22" t="str">
        <f>VLOOKUP(A1839,'Customer Names'!A1839:$E$2335,4,0)</f>
        <v>Sakamoto</v>
      </c>
      <c r="C1839" s="25">
        <f>VLOOKUP(A1839,'Hospitalisation Details'!$A$1:$T$2344,9,0)</f>
        <v>35716</v>
      </c>
      <c r="D1839" s="26">
        <f>VLOOKUP(A1839,'Hospitalisation Details'!$A$1:$T$2344,10,0)</f>
        <v>25</v>
      </c>
      <c r="E1839" s="26">
        <f>VLOOKUP(A1839,'Hospitalisation Details'!$A$1:$T$2344,11,0)</f>
        <v>4</v>
      </c>
      <c r="F1839" s="28">
        <f>VLOOKUP(A1839,'Medical Examinations'!$A$1:$L$2336,2,0)</f>
        <v>33.659999999999997</v>
      </c>
      <c r="G1839" s="28">
        <f>VLOOKUP(A1839,'Medical Examinations'!$A$1:$L$2336,4,0)</f>
        <v>4.08</v>
      </c>
      <c r="H1839" s="30" t="str">
        <f>VLOOKUP(A1839,'Medical Examinations'!$A$1:$L$2336,3,0)</f>
        <v>Obesity</v>
      </c>
      <c r="I1839" s="30" t="str">
        <f>VLOOKUP(A1839,'Medical Examinations'!$A$1:$L$2336,5,0)</f>
        <v>Normal</v>
      </c>
      <c r="J1839" s="27" t="str">
        <f>VLOOKUP(A1839,'Medical Examinations'!$A$1:$L$2336,6,0)</f>
        <v>yes</v>
      </c>
      <c r="K1839" s="27" t="str">
        <f>VLOOKUP(A1839,'Medical Examinations'!$A$1:$L$2336,7,0)</f>
        <v>No</v>
      </c>
      <c r="L1839" s="27">
        <f>VLOOKUP(A1839,'Medical Examinations'!$A$1:$L$2336,10,0)</f>
        <v>1</v>
      </c>
      <c r="M1839" s="27" t="str">
        <f>VLOOKUP(A1839,'Medical Examinations'!$A$1:$L$2336,12,0)</f>
        <v>No</v>
      </c>
      <c r="N1839" s="27" t="str">
        <f>VLOOKUP(A1839,'Medical Examinations'!$A$1:$L$2336,8,0)</f>
        <v>Yes</v>
      </c>
      <c r="O1839" s="29">
        <f>VLOOKUP(A1839,'Hospitalisation Details'!$A$1:$T$2344,12,0)</f>
        <v>4504.66</v>
      </c>
      <c r="P1839" s="29" t="str">
        <f>VLOOKUP(A1839,'Hospitalisation Details'!$A$1:$T$2344,15,0)</f>
        <v>tier - 1</v>
      </c>
      <c r="Q1839" s="29" t="str">
        <f>VLOOKUP(A1839,'Hospitalisation Details'!$A$1:$T$2344,18,0)</f>
        <v>tier - 2</v>
      </c>
      <c r="R1839" s="29" t="str">
        <f>VLOOKUP(A1839,'Hospitalisation Details'!$A$1:$T$2344,20,0)</f>
        <v>R1013</v>
      </c>
    </row>
    <row r="1840" spans="1:18">
      <c r="A1840" t="s">
        <v>527</v>
      </c>
      <c r="B1840" s="22" t="str">
        <f>VLOOKUP(A1840,'Customer Names'!A1840:$E$2335,4,0)</f>
        <v>McMahon</v>
      </c>
      <c r="C1840" s="25">
        <f>VLOOKUP(A1840,'Hospitalisation Details'!$A$1:$T$2344,9,0)</f>
        <v>32320</v>
      </c>
      <c r="D1840" s="26">
        <f>VLOOKUP(A1840,'Hospitalisation Details'!$A$1:$T$2344,10,0)</f>
        <v>34</v>
      </c>
      <c r="E1840" s="26">
        <f>VLOOKUP(A1840,'Hospitalisation Details'!$A$1:$T$2344,11,0)</f>
        <v>0</v>
      </c>
      <c r="F1840" s="28">
        <f>VLOOKUP(A1840,'Medical Examinations'!$A$1:$L$2336,2,0)</f>
        <v>21.375</v>
      </c>
      <c r="G1840" s="28">
        <f>VLOOKUP(A1840,'Medical Examinations'!$A$1:$L$2336,4,0)</f>
        <v>6.19</v>
      </c>
      <c r="H1840" s="30" t="str">
        <f>VLOOKUP(A1840,'Medical Examinations'!$A$1:$L$2336,3,0)</f>
        <v>Normal weight</v>
      </c>
      <c r="I1840" s="30" t="str">
        <f>VLOOKUP(A1840,'Medical Examinations'!$A$1:$L$2336,5,0)</f>
        <v>Pre-diabetes</v>
      </c>
      <c r="J1840" s="27" t="str">
        <f>VLOOKUP(A1840,'Medical Examinations'!$A$1:$L$2336,6,0)</f>
        <v>yes</v>
      </c>
      <c r="K1840" s="27" t="str">
        <f>VLOOKUP(A1840,'Medical Examinations'!$A$1:$L$2336,7,0)</f>
        <v>No</v>
      </c>
      <c r="L1840" s="27">
        <f>VLOOKUP(A1840,'Medical Examinations'!$A$1:$L$2336,10,0)</f>
        <v>1</v>
      </c>
      <c r="M1840" s="27" t="str">
        <f>VLOOKUP(A1840,'Medical Examinations'!$A$1:$L$2336,12,0)</f>
        <v>No</v>
      </c>
      <c r="N1840" s="27" t="str">
        <f>VLOOKUP(A1840,'Medical Examinations'!$A$1:$L$2336,8,0)</f>
        <v>No</v>
      </c>
      <c r="O1840" s="29">
        <f>VLOOKUP(A1840,'Hospitalisation Details'!$A$1:$T$2344,12,0)</f>
        <v>4500.34</v>
      </c>
      <c r="P1840" s="29" t="str">
        <f>VLOOKUP(A1840,'Hospitalisation Details'!$A$1:$T$2344,15,0)</f>
        <v>tier - 2</v>
      </c>
      <c r="Q1840" s="29" t="str">
        <f>VLOOKUP(A1840,'Hospitalisation Details'!$A$1:$T$2344,18,0)</f>
        <v>tier - 1</v>
      </c>
      <c r="R1840" s="29" t="str">
        <f>VLOOKUP(A1840,'Hospitalisation Details'!$A$1:$T$2344,20,0)</f>
        <v>R1017</v>
      </c>
    </row>
    <row r="1841" spans="1:18">
      <c r="A1841" t="s">
        <v>526</v>
      </c>
      <c r="B1841" s="22" t="str">
        <f>VLOOKUP(A1841,'Customer Names'!A1841:$E$2335,4,0)</f>
        <v>Harris</v>
      </c>
      <c r="C1841" s="25">
        <f>VLOOKUP(A1841,'Hospitalisation Details'!$A$1:$T$2344,9,0)</f>
        <v>33797</v>
      </c>
      <c r="D1841" s="26">
        <f>VLOOKUP(A1841,'Hospitalisation Details'!$A$1:$T$2344,10,0)</f>
        <v>30</v>
      </c>
      <c r="E1841" s="26">
        <f>VLOOKUP(A1841,'Hospitalisation Details'!$A$1:$T$2344,11,0)</f>
        <v>0</v>
      </c>
      <c r="F1841" s="28">
        <f>VLOOKUP(A1841,'Medical Examinations'!$A$1:$L$2336,2,0)</f>
        <v>27.14</v>
      </c>
      <c r="G1841" s="28">
        <f>VLOOKUP(A1841,'Medical Examinations'!$A$1:$L$2336,4,0)</f>
        <v>6.01</v>
      </c>
      <c r="H1841" s="30" t="str">
        <f>VLOOKUP(A1841,'Medical Examinations'!$A$1:$L$2336,3,0)</f>
        <v>Overweight</v>
      </c>
      <c r="I1841" s="30" t="str">
        <f>VLOOKUP(A1841,'Medical Examinations'!$A$1:$L$2336,5,0)</f>
        <v>Pre-diabetes</v>
      </c>
      <c r="J1841" s="27" t="str">
        <f>VLOOKUP(A1841,'Medical Examinations'!$A$1:$L$2336,6,0)</f>
        <v>No</v>
      </c>
      <c r="K1841" s="27" t="str">
        <f>VLOOKUP(A1841,'Medical Examinations'!$A$1:$L$2336,7,0)</f>
        <v>No</v>
      </c>
      <c r="L1841" s="27">
        <f>VLOOKUP(A1841,'Medical Examinations'!$A$1:$L$2336,10,0)</f>
        <v>1</v>
      </c>
      <c r="M1841" s="27" t="str">
        <f>VLOOKUP(A1841,'Medical Examinations'!$A$1:$L$2336,12,0)</f>
        <v>No</v>
      </c>
      <c r="N1841" s="27" t="str">
        <f>VLOOKUP(A1841,'Medical Examinations'!$A$1:$L$2336,8,0)</f>
        <v>No</v>
      </c>
      <c r="O1841" s="29">
        <f>VLOOKUP(A1841,'Hospitalisation Details'!$A$1:$T$2344,12,0)</f>
        <v>4488.58</v>
      </c>
      <c r="P1841" s="29" t="str">
        <f>VLOOKUP(A1841,'Hospitalisation Details'!$A$1:$T$2344,15,0)</f>
        <v>tier - 2</v>
      </c>
      <c r="Q1841" s="29" t="str">
        <f>VLOOKUP(A1841,'Hospitalisation Details'!$A$1:$T$2344,18,0)</f>
        <v>tier - 3</v>
      </c>
      <c r="R1841" s="29" t="str">
        <f>VLOOKUP(A1841,'Hospitalisation Details'!$A$1:$T$2344,20,0)</f>
        <v>R1012</v>
      </c>
    </row>
    <row r="1842" spans="1:18">
      <c r="A1842" t="s">
        <v>525</v>
      </c>
      <c r="B1842" s="22" t="str">
        <f>VLOOKUP(A1842,'Customer Names'!A1842:$E$2335,4,0)</f>
        <v>Lombardo</v>
      </c>
      <c r="C1842" s="25">
        <f>VLOOKUP(A1842,'Hospitalisation Details'!$A$1:$T$2344,9,0)</f>
        <v>38186</v>
      </c>
      <c r="D1842" s="26">
        <f>VLOOKUP(A1842,'Hospitalisation Details'!$A$1:$T$2344,10,0)</f>
        <v>18</v>
      </c>
      <c r="E1842" s="26">
        <f>VLOOKUP(A1842,'Hospitalisation Details'!$A$1:$T$2344,11,0)</f>
        <v>0</v>
      </c>
      <c r="F1842" s="28">
        <f>VLOOKUP(A1842,'Medical Examinations'!$A$1:$L$2336,2,0)</f>
        <v>35.78</v>
      </c>
      <c r="G1842" s="28">
        <f>VLOOKUP(A1842,'Medical Examinations'!$A$1:$L$2336,4,0)</f>
        <v>6.07</v>
      </c>
      <c r="H1842" s="30" t="str">
        <f>VLOOKUP(A1842,'Medical Examinations'!$A$1:$L$2336,3,0)</f>
        <v>Obesity</v>
      </c>
      <c r="I1842" s="30" t="str">
        <f>VLOOKUP(A1842,'Medical Examinations'!$A$1:$L$2336,5,0)</f>
        <v>Pre-diabetes</v>
      </c>
      <c r="J1842" s="27" t="str">
        <f>VLOOKUP(A1842,'Medical Examinations'!$A$1:$L$2336,6,0)</f>
        <v>No</v>
      </c>
      <c r="K1842" s="27" t="str">
        <f>VLOOKUP(A1842,'Medical Examinations'!$A$1:$L$2336,7,0)</f>
        <v>yes</v>
      </c>
      <c r="L1842" s="27">
        <f>VLOOKUP(A1842,'Medical Examinations'!$A$1:$L$2336,10,0)</f>
        <v>1</v>
      </c>
      <c r="M1842" s="27" t="str">
        <f>VLOOKUP(A1842,'Medical Examinations'!$A$1:$L$2336,12,0)</f>
        <v>No</v>
      </c>
      <c r="N1842" s="27" t="str">
        <f>VLOOKUP(A1842,'Medical Examinations'!$A$1:$L$2336,8,0)</f>
        <v>No</v>
      </c>
      <c r="O1842" s="29">
        <f>VLOOKUP(A1842,'Hospitalisation Details'!$A$1:$T$2344,12,0)</f>
        <v>4468.25</v>
      </c>
      <c r="P1842" s="29" t="str">
        <f>VLOOKUP(A1842,'Hospitalisation Details'!$A$1:$T$2344,15,0)</f>
        <v>tier - 2</v>
      </c>
      <c r="Q1842" s="29" t="str">
        <f>VLOOKUP(A1842,'Hospitalisation Details'!$A$1:$T$2344,18,0)</f>
        <v>tier - 2</v>
      </c>
      <c r="R1842" s="29" t="str">
        <f>VLOOKUP(A1842,'Hospitalisation Details'!$A$1:$T$2344,20,0)</f>
        <v>R1012</v>
      </c>
    </row>
    <row r="1843" spans="1:18">
      <c r="A1843" t="s">
        <v>524</v>
      </c>
      <c r="B1843" s="22" t="str">
        <f>VLOOKUP(A1843,'Customer Names'!A1843:$E$2335,4,0)</f>
        <v>Bode</v>
      </c>
      <c r="C1843" s="25">
        <f>VLOOKUP(A1843,'Hospitalisation Details'!$A$1:$T$2344,9,0)</f>
        <v>36484</v>
      </c>
      <c r="D1843" s="26">
        <f>VLOOKUP(A1843,'Hospitalisation Details'!$A$1:$T$2344,10,0)</f>
        <v>23</v>
      </c>
      <c r="E1843" s="26">
        <f>VLOOKUP(A1843,'Hospitalisation Details'!$A$1:$T$2344,11,0)</f>
        <v>3</v>
      </c>
      <c r="F1843" s="28">
        <f>VLOOKUP(A1843,'Medical Examinations'!$A$1:$L$2336,2,0)</f>
        <v>34.96</v>
      </c>
      <c r="G1843" s="28">
        <f>VLOOKUP(A1843,'Medical Examinations'!$A$1:$L$2336,4,0)</f>
        <v>5.63</v>
      </c>
      <c r="H1843" s="30" t="str">
        <f>VLOOKUP(A1843,'Medical Examinations'!$A$1:$L$2336,3,0)</f>
        <v>Obesity</v>
      </c>
      <c r="I1843" s="30" t="str">
        <f>VLOOKUP(A1843,'Medical Examinations'!$A$1:$L$2336,5,0)</f>
        <v>Normal</v>
      </c>
      <c r="J1843" s="27" t="str">
        <f>VLOOKUP(A1843,'Medical Examinations'!$A$1:$L$2336,6,0)</f>
        <v>No</v>
      </c>
      <c r="K1843" s="27" t="str">
        <f>VLOOKUP(A1843,'Medical Examinations'!$A$1:$L$2336,7,0)</f>
        <v>No</v>
      </c>
      <c r="L1843" s="27">
        <f>VLOOKUP(A1843,'Medical Examinations'!$A$1:$L$2336,10,0)</f>
        <v>0</v>
      </c>
      <c r="M1843" s="27" t="str">
        <f>VLOOKUP(A1843,'Medical Examinations'!$A$1:$L$2336,12,0)</f>
        <v>No</v>
      </c>
      <c r="N1843" s="27" t="str">
        <f>VLOOKUP(A1843,'Medical Examinations'!$A$1:$L$2336,8,0)</f>
        <v>No</v>
      </c>
      <c r="O1843" s="29">
        <f>VLOOKUP(A1843,'Hospitalisation Details'!$A$1:$T$2344,12,0)</f>
        <v>4466.62</v>
      </c>
      <c r="P1843" s="29" t="str">
        <f>VLOOKUP(A1843,'Hospitalisation Details'!$A$1:$T$2344,15,0)</f>
        <v>tier - 2</v>
      </c>
      <c r="Q1843" s="29" t="str">
        <f>VLOOKUP(A1843,'Hospitalisation Details'!$A$1:$T$2344,18,0)</f>
        <v>tier - 2</v>
      </c>
      <c r="R1843" s="29" t="str">
        <f>VLOOKUP(A1843,'Hospitalisation Details'!$A$1:$T$2344,20,0)</f>
        <v>R1012</v>
      </c>
    </row>
    <row r="1844" spans="1:18">
      <c r="A1844" t="s">
        <v>523</v>
      </c>
      <c r="B1844" s="22" t="str">
        <f>VLOOKUP(A1844,'Customer Names'!A1844:$E$2335,4,0)</f>
        <v>Johnson</v>
      </c>
      <c r="C1844" s="25">
        <f>VLOOKUP(A1844,'Hospitalisation Details'!$A$1:$T$2344,9,0)</f>
        <v>33423</v>
      </c>
      <c r="D1844" s="26">
        <f>VLOOKUP(A1844,'Hospitalisation Details'!$A$1:$T$2344,10,0)</f>
        <v>31</v>
      </c>
      <c r="E1844" s="26">
        <f>VLOOKUP(A1844,'Hospitalisation Details'!$A$1:$T$2344,11,0)</f>
        <v>2</v>
      </c>
      <c r="F1844" s="28">
        <f>VLOOKUP(A1844,'Medical Examinations'!$A$1:$L$2336,2,0)</f>
        <v>38.39</v>
      </c>
      <c r="G1844" s="28">
        <f>VLOOKUP(A1844,'Medical Examinations'!$A$1:$L$2336,4,0)</f>
        <v>6.05</v>
      </c>
      <c r="H1844" s="30" t="str">
        <f>VLOOKUP(A1844,'Medical Examinations'!$A$1:$L$2336,3,0)</f>
        <v>Obesity</v>
      </c>
      <c r="I1844" s="30" t="str">
        <f>VLOOKUP(A1844,'Medical Examinations'!$A$1:$L$2336,5,0)</f>
        <v>Pre-diabetes</v>
      </c>
      <c r="J1844" s="27" t="str">
        <f>VLOOKUP(A1844,'Medical Examinations'!$A$1:$L$2336,6,0)</f>
        <v>No</v>
      </c>
      <c r="K1844" s="27" t="str">
        <f>VLOOKUP(A1844,'Medical Examinations'!$A$1:$L$2336,7,0)</f>
        <v>No</v>
      </c>
      <c r="L1844" s="27">
        <f>VLOOKUP(A1844,'Medical Examinations'!$A$1:$L$2336,10,0)</f>
        <v>0</v>
      </c>
      <c r="M1844" s="27" t="str">
        <f>VLOOKUP(A1844,'Medical Examinations'!$A$1:$L$2336,12,0)</f>
        <v>No</v>
      </c>
      <c r="N1844" s="27" t="str">
        <f>VLOOKUP(A1844,'Medical Examinations'!$A$1:$L$2336,8,0)</f>
        <v>No</v>
      </c>
      <c r="O1844" s="29">
        <f>VLOOKUP(A1844,'Hospitalisation Details'!$A$1:$T$2344,12,0)</f>
        <v>4463.21</v>
      </c>
      <c r="P1844" s="29" t="str">
        <f>VLOOKUP(A1844,'Hospitalisation Details'!$A$1:$T$2344,15,0)</f>
        <v>tier - 3</v>
      </c>
      <c r="Q1844" s="29" t="str">
        <f>VLOOKUP(A1844,'Hospitalisation Details'!$A$1:$T$2344,18,0)</f>
        <v>tier - 3</v>
      </c>
      <c r="R1844" s="29" t="str">
        <f>VLOOKUP(A1844,'Hospitalisation Details'!$A$1:$T$2344,20,0)</f>
        <v>R1013</v>
      </c>
    </row>
    <row r="1845" spans="1:18">
      <c r="A1845" t="s">
        <v>522</v>
      </c>
      <c r="B1845" s="22" t="str">
        <f>VLOOKUP(A1845,'Customer Names'!A1845:$E$2335,4,0)</f>
        <v>Norcross</v>
      </c>
      <c r="C1845" s="25">
        <f>VLOOKUP(A1845,'Hospitalisation Details'!$A$1:$T$2344,9,0)</f>
        <v>33069</v>
      </c>
      <c r="D1845" s="26">
        <f>VLOOKUP(A1845,'Hospitalisation Details'!$A$1:$T$2344,10,0)</f>
        <v>32</v>
      </c>
      <c r="E1845" s="26">
        <f>VLOOKUP(A1845,'Hospitalisation Details'!$A$1:$T$2344,11,0)</f>
        <v>1</v>
      </c>
      <c r="F1845" s="28">
        <f>VLOOKUP(A1845,'Medical Examinations'!$A$1:$L$2336,2,0)</f>
        <v>33.82</v>
      </c>
      <c r="G1845" s="28">
        <f>VLOOKUP(A1845,'Medical Examinations'!$A$1:$L$2336,4,0)</f>
        <v>4.6500000000000004</v>
      </c>
      <c r="H1845" s="30" t="str">
        <f>VLOOKUP(A1845,'Medical Examinations'!$A$1:$L$2336,3,0)</f>
        <v>Obesity</v>
      </c>
      <c r="I1845" s="30" t="str">
        <f>VLOOKUP(A1845,'Medical Examinations'!$A$1:$L$2336,5,0)</f>
        <v>Normal</v>
      </c>
      <c r="J1845" s="27" t="str">
        <f>VLOOKUP(A1845,'Medical Examinations'!$A$1:$L$2336,6,0)</f>
        <v>No</v>
      </c>
      <c r="K1845" s="27" t="str">
        <f>VLOOKUP(A1845,'Medical Examinations'!$A$1:$L$2336,7,0)</f>
        <v>No</v>
      </c>
      <c r="L1845" s="27">
        <f>VLOOKUP(A1845,'Medical Examinations'!$A$1:$L$2336,10,0)</f>
        <v>0</v>
      </c>
      <c r="M1845" s="27" t="str">
        <f>VLOOKUP(A1845,'Medical Examinations'!$A$1:$L$2336,12,0)</f>
        <v>No</v>
      </c>
      <c r="N1845" s="27" t="str">
        <f>VLOOKUP(A1845,'Medical Examinations'!$A$1:$L$2336,8,0)</f>
        <v>No</v>
      </c>
      <c r="O1845" s="29">
        <f>VLOOKUP(A1845,'Hospitalisation Details'!$A$1:$T$2344,12,0)</f>
        <v>4462.72</v>
      </c>
      <c r="P1845" s="29" t="str">
        <f>VLOOKUP(A1845,'Hospitalisation Details'!$A$1:$T$2344,15,0)</f>
        <v>tier - 2</v>
      </c>
      <c r="Q1845" s="29" t="str">
        <f>VLOOKUP(A1845,'Hospitalisation Details'!$A$1:$T$2344,18,0)</f>
        <v>tier - 3</v>
      </c>
      <c r="R1845" s="29" t="str">
        <f>VLOOKUP(A1845,'Hospitalisation Details'!$A$1:$T$2344,20,0)</f>
        <v>R1012</v>
      </c>
    </row>
    <row r="1846" spans="1:18">
      <c r="A1846" t="s">
        <v>521</v>
      </c>
      <c r="B1846" s="22" t="str">
        <f>VLOOKUP(A1846,'Customer Names'!A1846:$E$2335,4,0)</f>
        <v>Lazrus</v>
      </c>
      <c r="C1846" s="25">
        <f>VLOOKUP(A1846,'Hospitalisation Details'!$A$1:$T$2344,9,0)</f>
        <v>33093</v>
      </c>
      <c r="D1846" s="26">
        <f>VLOOKUP(A1846,'Hospitalisation Details'!$A$1:$T$2344,10,0)</f>
        <v>32</v>
      </c>
      <c r="E1846" s="26">
        <f>VLOOKUP(A1846,'Hospitalisation Details'!$A$1:$T$2344,11,0)</f>
        <v>1</v>
      </c>
      <c r="F1846" s="28">
        <f>VLOOKUP(A1846,'Medical Examinations'!$A$1:$L$2336,2,0)</f>
        <v>27.835000000000001</v>
      </c>
      <c r="G1846" s="28">
        <f>VLOOKUP(A1846,'Medical Examinations'!$A$1:$L$2336,4,0)</f>
        <v>5.37</v>
      </c>
      <c r="H1846" s="30" t="str">
        <f>VLOOKUP(A1846,'Medical Examinations'!$A$1:$L$2336,3,0)</f>
        <v>Overweight</v>
      </c>
      <c r="I1846" s="30" t="str">
        <f>VLOOKUP(A1846,'Medical Examinations'!$A$1:$L$2336,5,0)</f>
        <v>Normal</v>
      </c>
      <c r="J1846" s="27" t="str">
        <f>VLOOKUP(A1846,'Medical Examinations'!$A$1:$L$2336,6,0)</f>
        <v>No</v>
      </c>
      <c r="K1846" s="27" t="str">
        <f>VLOOKUP(A1846,'Medical Examinations'!$A$1:$L$2336,7,0)</f>
        <v>No</v>
      </c>
      <c r="L1846" s="27">
        <f>VLOOKUP(A1846,'Medical Examinations'!$A$1:$L$2336,10,0)</f>
        <v>0</v>
      </c>
      <c r="M1846" s="27" t="str">
        <f>VLOOKUP(A1846,'Medical Examinations'!$A$1:$L$2336,12,0)</f>
        <v>No</v>
      </c>
      <c r="N1846" s="27" t="str">
        <f>VLOOKUP(A1846,'Medical Examinations'!$A$1:$L$2336,8,0)</f>
        <v>No</v>
      </c>
      <c r="O1846" s="29">
        <f>VLOOKUP(A1846,'Hospitalisation Details'!$A$1:$T$2344,12,0)</f>
        <v>4454.3999999999996</v>
      </c>
      <c r="P1846" s="29" t="str">
        <f>VLOOKUP(A1846,'Hospitalisation Details'!$A$1:$T$2344,15,0)</f>
        <v>tier - 2</v>
      </c>
      <c r="Q1846" s="29" t="str">
        <f>VLOOKUP(A1846,'Hospitalisation Details'!$A$1:$T$2344,18,0)</f>
        <v>tier - 3</v>
      </c>
      <c r="R1846" s="29" t="str">
        <f>VLOOKUP(A1846,'Hospitalisation Details'!$A$1:$T$2344,20,0)</f>
        <v>R1012</v>
      </c>
    </row>
    <row r="1847" spans="1:18">
      <c r="A1847" t="s">
        <v>520</v>
      </c>
      <c r="B1847" s="22" t="str">
        <f>VLOOKUP(A1847,'Customer Names'!A1847:$E$2335,4,0)</f>
        <v>Tsegay</v>
      </c>
      <c r="C1847" s="25">
        <f>VLOOKUP(A1847,'Hospitalisation Details'!$A$1:$T$2344,9,0)</f>
        <v>34513</v>
      </c>
      <c r="D1847" s="26">
        <f>VLOOKUP(A1847,'Hospitalisation Details'!$A$1:$T$2344,10,0)</f>
        <v>28</v>
      </c>
      <c r="E1847" s="26">
        <f>VLOOKUP(A1847,'Hospitalisation Details'!$A$1:$T$2344,11,0)</f>
        <v>3</v>
      </c>
      <c r="F1847" s="28">
        <f>VLOOKUP(A1847,'Medical Examinations'!$A$1:$L$2336,2,0)</f>
        <v>33</v>
      </c>
      <c r="G1847" s="28">
        <f>VLOOKUP(A1847,'Medical Examinations'!$A$1:$L$2336,4,0)</f>
        <v>5.39</v>
      </c>
      <c r="H1847" s="30" t="str">
        <f>VLOOKUP(A1847,'Medical Examinations'!$A$1:$L$2336,3,0)</f>
        <v>Obesity</v>
      </c>
      <c r="I1847" s="30" t="str">
        <f>VLOOKUP(A1847,'Medical Examinations'!$A$1:$L$2336,5,0)</f>
        <v>Normal</v>
      </c>
      <c r="J1847" s="27" t="str">
        <f>VLOOKUP(A1847,'Medical Examinations'!$A$1:$L$2336,6,0)</f>
        <v>No</v>
      </c>
      <c r="K1847" s="27" t="str">
        <f>VLOOKUP(A1847,'Medical Examinations'!$A$1:$L$2336,7,0)</f>
        <v>No</v>
      </c>
      <c r="L1847" s="27">
        <f>VLOOKUP(A1847,'Medical Examinations'!$A$1:$L$2336,10,0)</f>
        <v>0</v>
      </c>
      <c r="M1847" s="27" t="str">
        <f>VLOOKUP(A1847,'Medical Examinations'!$A$1:$L$2336,12,0)</f>
        <v>No</v>
      </c>
      <c r="N1847" s="27" t="str">
        <f>VLOOKUP(A1847,'Medical Examinations'!$A$1:$L$2336,8,0)</f>
        <v>No</v>
      </c>
      <c r="O1847" s="29">
        <f>VLOOKUP(A1847,'Hospitalisation Details'!$A$1:$T$2344,12,0)</f>
        <v>4449.46</v>
      </c>
      <c r="P1847" s="29" t="str">
        <f>VLOOKUP(A1847,'Hospitalisation Details'!$A$1:$T$2344,15,0)</f>
        <v>tier - 1</v>
      </c>
      <c r="Q1847" s="29" t="str">
        <f>VLOOKUP(A1847,'Hospitalisation Details'!$A$1:$T$2344,18,0)</f>
        <v>tier - 2</v>
      </c>
      <c r="R1847" s="29" t="str">
        <f>VLOOKUP(A1847,'Hospitalisation Details'!$A$1:$T$2344,20,0)</f>
        <v>R1013</v>
      </c>
    </row>
    <row r="1848" spans="1:18">
      <c r="A1848" t="s">
        <v>519</v>
      </c>
      <c r="B1848" s="22" t="str">
        <f>VLOOKUP(A1848,'Customer Names'!A1848:$E$2335,4,0)</f>
        <v>Schneider</v>
      </c>
      <c r="C1848" s="25">
        <f>VLOOKUP(A1848,'Hospitalisation Details'!$A$1:$T$2344,9,0)</f>
        <v>33484</v>
      </c>
      <c r="D1848" s="26">
        <f>VLOOKUP(A1848,'Hospitalisation Details'!$A$1:$T$2344,10,0)</f>
        <v>31</v>
      </c>
      <c r="E1848" s="26">
        <f>VLOOKUP(A1848,'Hospitalisation Details'!$A$1:$T$2344,11,0)</f>
        <v>1</v>
      </c>
      <c r="F1848" s="28">
        <f>VLOOKUP(A1848,'Medical Examinations'!$A$1:$L$2336,2,0)</f>
        <v>26.885000000000002</v>
      </c>
      <c r="G1848" s="28">
        <f>VLOOKUP(A1848,'Medical Examinations'!$A$1:$L$2336,4,0)</f>
        <v>5.86</v>
      </c>
      <c r="H1848" s="30" t="str">
        <f>VLOOKUP(A1848,'Medical Examinations'!$A$1:$L$2336,3,0)</f>
        <v>Overweight</v>
      </c>
      <c r="I1848" s="30" t="str">
        <f>VLOOKUP(A1848,'Medical Examinations'!$A$1:$L$2336,5,0)</f>
        <v>Pre-diabetes</v>
      </c>
      <c r="J1848" s="27" t="str">
        <f>VLOOKUP(A1848,'Medical Examinations'!$A$1:$L$2336,6,0)</f>
        <v>No</v>
      </c>
      <c r="K1848" s="27" t="str">
        <f>VLOOKUP(A1848,'Medical Examinations'!$A$1:$L$2336,7,0)</f>
        <v>No</v>
      </c>
      <c r="L1848" s="27">
        <f>VLOOKUP(A1848,'Medical Examinations'!$A$1:$L$2336,10,0)</f>
        <v>0</v>
      </c>
      <c r="M1848" s="27" t="str">
        <f>VLOOKUP(A1848,'Medical Examinations'!$A$1:$L$2336,12,0)</f>
        <v>No</v>
      </c>
      <c r="N1848" s="27" t="str">
        <f>VLOOKUP(A1848,'Medical Examinations'!$A$1:$L$2336,8,0)</f>
        <v>No</v>
      </c>
      <c r="O1848" s="29">
        <f>VLOOKUP(A1848,'Hospitalisation Details'!$A$1:$T$2344,12,0)</f>
        <v>4441.21</v>
      </c>
      <c r="P1848" s="29" t="str">
        <f>VLOOKUP(A1848,'Hospitalisation Details'!$A$1:$T$2344,15,0)</f>
        <v>tier - 1</v>
      </c>
      <c r="Q1848" s="29" t="str">
        <f>VLOOKUP(A1848,'Hospitalisation Details'!$A$1:$T$2344,18,0)</f>
        <v>tier - 2</v>
      </c>
      <c r="R1848" s="29" t="str">
        <f>VLOOKUP(A1848,'Hospitalisation Details'!$A$1:$T$2344,20,0)</f>
        <v>R1014</v>
      </c>
    </row>
    <row r="1849" spans="1:18">
      <c r="A1849" t="s">
        <v>518</v>
      </c>
      <c r="B1849" s="22" t="str">
        <f>VLOOKUP(A1849,'Customer Names'!A1849:$E$2335,4,0)</f>
        <v>Loreto</v>
      </c>
      <c r="C1849" s="25">
        <f>VLOOKUP(A1849,'Hospitalisation Details'!$A$1:$T$2344,9,0)</f>
        <v>34631</v>
      </c>
      <c r="D1849" s="26">
        <f>VLOOKUP(A1849,'Hospitalisation Details'!$A$1:$T$2344,10,0)</f>
        <v>28</v>
      </c>
      <c r="E1849" s="26">
        <f>VLOOKUP(A1849,'Hospitalisation Details'!$A$1:$T$2344,11,0)</f>
        <v>2</v>
      </c>
      <c r="F1849" s="28">
        <f>VLOOKUP(A1849,'Medical Examinations'!$A$1:$L$2336,2,0)</f>
        <v>29.26</v>
      </c>
      <c r="G1849" s="28">
        <f>VLOOKUP(A1849,'Medical Examinations'!$A$1:$L$2336,4,0)</f>
        <v>4.4400000000000004</v>
      </c>
      <c r="H1849" s="30" t="str">
        <f>VLOOKUP(A1849,'Medical Examinations'!$A$1:$L$2336,3,0)</f>
        <v>Overweight</v>
      </c>
      <c r="I1849" s="30" t="str">
        <f>VLOOKUP(A1849,'Medical Examinations'!$A$1:$L$2336,5,0)</f>
        <v>Normal</v>
      </c>
      <c r="J1849" s="27" t="str">
        <f>VLOOKUP(A1849,'Medical Examinations'!$A$1:$L$2336,6,0)</f>
        <v>No</v>
      </c>
      <c r="K1849" s="27" t="str">
        <f>VLOOKUP(A1849,'Medical Examinations'!$A$1:$L$2336,7,0)</f>
        <v>No</v>
      </c>
      <c r="L1849" s="27">
        <f>VLOOKUP(A1849,'Medical Examinations'!$A$1:$L$2336,10,0)</f>
        <v>0</v>
      </c>
      <c r="M1849" s="27" t="str">
        <f>VLOOKUP(A1849,'Medical Examinations'!$A$1:$L$2336,12,0)</f>
        <v>No</v>
      </c>
      <c r="N1849" s="27" t="str">
        <f>VLOOKUP(A1849,'Medical Examinations'!$A$1:$L$2336,8,0)</f>
        <v>No</v>
      </c>
      <c r="O1849" s="29">
        <f>VLOOKUP(A1849,'Hospitalisation Details'!$A$1:$T$2344,12,0)</f>
        <v>4438.26</v>
      </c>
      <c r="P1849" s="29" t="str">
        <f>VLOOKUP(A1849,'Hospitalisation Details'!$A$1:$T$2344,15,0)</f>
        <v>tier - 2</v>
      </c>
      <c r="Q1849" s="29" t="str">
        <f>VLOOKUP(A1849,'Hospitalisation Details'!$A$1:$T$2344,18,0)</f>
        <v>tier - 3</v>
      </c>
      <c r="R1849" s="29" t="str">
        <f>VLOOKUP(A1849,'Hospitalisation Details'!$A$1:$T$2344,20,0)</f>
        <v>R1017</v>
      </c>
    </row>
    <row r="1850" spans="1:18">
      <c r="A1850" t="s">
        <v>517</v>
      </c>
      <c r="B1850" s="22" t="str">
        <f>VLOOKUP(A1850,'Customer Names'!A1850:$E$2335,4,0)</f>
        <v>Callahan</v>
      </c>
      <c r="C1850" s="25">
        <f>VLOOKUP(A1850,'Hospitalisation Details'!$A$1:$T$2344,9,0)</f>
        <v>34615</v>
      </c>
      <c r="D1850" s="26">
        <f>VLOOKUP(A1850,'Hospitalisation Details'!$A$1:$T$2344,10,0)</f>
        <v>28</v>
      </c>
      <c r="E1850" s="26">
        <f>VLOOKUP(A1850,'Hospitalisation Details'!$A$1:$T$2344,11,0)</f>
        <v>2</v>
      </c>
      <c r="F1850" s="28">
        <f>VLOOKUP(A1850,'Medical Examinations'!$A$1:$L$2336,2,0)</f>
        <v>26.98</v>
      </c>
      <c r="G1850" s="28">
        <f>VLOOKUP(A1850,'Medical Examinations'!$A$1:$L$2336,4,0)</f>
        <v>4.41</v>
      </c>
      <c r="H1850" s="30" t="str">
        <f>VLOOKUP(A1850,'Medical Examinations'!$A$1:$L$2336,3,0)</f>
        <v>Overweight</v>
      </c>
      <c r="I1850" s="30" t="str">
        <f>VLOOKUP(A1850,'Medical Examinations'!$A$1:$L$2336,5,0)</f>
        <v>Normal</v>
      </c>
      <c r="J1850" s="27" t="str">
        <f>VLOOKUP(A1850,'Medical Examinations'!$A$1:$L$2336,6,0)</f>
        <v>No</v>
      </c>
      <c r="K1850" s="27" t="str">
        <f>VLOOKUP(A1850,'Medical Examinations'!$A$1:$L$2336,7,0)</f>
        <v>No</v>
      </c>
      <c r="L1850" s="27">
        <f>VLOOKUP(A1850,'Medical Examinations'!$A$1:$L$2336,10,0)</f>
        <v>0</v>
      </c>
      <c r="M1850" s="27" t="str">
        <f>VLOOKUP(A1850,'Medical Examinations'!$A$1:$L$2336,12,0)</f>
        <v>No</v>
      </c>
      <c r="N1850" s="27" t="str">
        <f>VLOOKUP(A1850,'Medical Examinations'!$A$1:$L$2336,8,0)</f>
        <v>No</v>
      </c>
      <c r="O1850" s="29">
        <f>VLOOKUP(A1850,'Hospitalisation Details'!$A$1:$T$2344,12,0)</f>
        <v>4435.09</v>
      </c>
      <c r="P1850" s="29" t="str">
        <f>VLOOKUP(A1850,'Hospitalisation Details'!$A$1:$T$2344,15,0)</f>
        <v>tier - 3</v>
      </c>
      <c r="Q1850" s="29" t="str">
        <f>VLOOKUP(A1850,'Hospitalisation Details'!$A$1:$T$2344,18,0)</f>
        <v>tier - 2</v>
      </c>
      <c r="R1850" s="29" t="str">
        <f>VLOOKUP(A1850,'Hospitalisation Details'!$A$1:$T$2344,20,0)</f>
        <v>R1016</v>
      </c>
    </row>
    <row r="1851" spans="1:18">
      <c r="A1851" t="s">
        <v>516</v>
      </c>
      <c r="B1851" s="22" t="str">
        <f>VLOOKUP(A1851,'Customer Names'!A1851:$E$2335,4,0)</f>
        <v>Timko</v>
      </c>
      <c r="C1851" s="25">
        <f>VLOOKUP(A1851,'Hospitalisation Details'!$A$1:$T$2344,9,0)</f>
        <v>34326</v>
      </c>
      <c r="D1851" s="26">
        <f>VLOOKUP(A1851,'Hospitalisation Details'!$A$1:$T$2344,10,0)</f>
        <v>29</v>
      </c>
      <c r="E1851" s="26">
        <f>VLOOKUP(A1851,'Hospitalisation Details'!$A$1:$T$2344,11,0)</f>
        <v>2</v>
      </c>
      <c r="F1851" s="28">
        <f>VLOOKUP(A1851,'Medical Examinations'!$A$1:$L$2336,2,0)</f>
        <v>32.11</v>
      </c>
      <c r="G1851" s="28">
        <f>VLOOKUP(A1851,'Medical Examinations'!$A$1:$L$2336,4,0)</f>
        <v>5.19</v>
      </c>
      <c r="H1851" s="30" t="str">
        <f>VLOOKUP(A1851,'Medical Examinations'!$A$1:$L$2336,3,0)</f>
        <v>Obesity</v>
      </c>
      <c r="I1851" s="30" t="str">
        <f>VLOOKUP(A1851,'Medical Examinations'!$A$1:$L$2336,5,0)</f>
        <v>Normal</v>
      </c>
      <c r="J1851" s="27" t="str">
        <f>VLOOKUP(A1851,'Medical Examinations'!$A$1:$L$2336,6,0)</f>
        <v>No</v>
      </c>
      <c r="K1851" s="27" t="str">
        <f>VLOOKUP(A1851,'Medical Examinations'!$A$1:$L$2336,7,0)</f>
        <v>No</v>
      </c>
      <c r="L1851" s="27">
        <f>VLOOKUP(A1851,'Medical Examinations'!$A$1:$L$2336,10,0)</f>
        <v>1</v>
      </c>
      <c r="M1851" s="27" t="str">
        <f>VLOOKUP(A1851,'Medical Examinations'!$A$1:$L$2336,12,0)</f>
        <v>No</v>
      </c>
      <c r="N1851" s="27" t="str">
        <f>VLOOKUP(A1851,'Medical Examinations'!$A$1:$L$2336,8,0)</f>
        <v>Yes</v>
      </c>
      <c r="O1851" s="29">
        <f>VLOOKUP(A1851,'Hospitalisation Details'!$A$1:$T$2344,12,0)</f>
        <v>4433.92</v>
      </c>
      <c r="P1851" s="29" t="str">
        <f>VLOOKUP(A1851,'Hospitalisation Details'!$A$1:$T$2344,15,0)</f>
        <v>tier - 2</v>
      </c>
      <c r="Q1851" s="29" t="str">
        <f>VLOOKUP(A1851,'Hospitalisation Details'!$A$1:$T$2344,18,0)</f>
        <v>tier - 2</v>
      </c>
      <c r="R1851" s="29" t="str">
        <f>VLOOKUP(A1851,'Hospitalisation Details'!$A$1:$T$2344,20,0)</f>
        <v>R1012</v>
      </c>
    </row>
    <row r="1852" spans="1:18">
      <c r="A1852" t="s">
        <v>515</v>
      </c>
      <c r="B1852" s="22" t="str">
        <f>VLOOKUP(A1852,'Customer Names'!A1852:$E$2335,4,0)</f>
        <v>Achatz</v>
      </c>
      <c r="C1852" s="25">
        <f>VLOOKUP(A1852,'Hospitalisation Details'!$A$1:$T$2344,9,0)</f>
        <v>34216</v>
      </c>
      <c r="D1852" s="26">
        <f>VLOOKUP(A1852,'Hospitalisation Details'!$A$1:$T$2344,10,0)</f>
        <v>29</v>
      </c>
      <c r="E1852" s="26">
        <f>VLOOKUP(A1852,'Hospitalisation Details'!$A$1:$T$2344,11,0)</f>
        <v>2</v>
      </c>
      <c r="F1852" s="28">
        <f>VLOOKUP(A1852,'Medical Examinations'!$A$1:$L$2336,2,0)</f>
        <v>31.73</v>
      </c>
      <c r="G1852" s="28">
        <f>VLOOKUP(A1852,'Medical Examinations'!$A$1:$L$2336,4,0)</f>
        <v>5.16</v>
      </c>
      <c r="H1852" s="30" t="str">
        <f>VLOOKUP(A1852,'Medical Examinations'!$A$1:$L$2336,3,0)</f>
        <v>Obesity</v>
      </c>
      <c r="I1852" s="30" t="str">
        <f>VLOOKUP(A1852,'Medical Examinations'!$A$1:$L$2336,5,0)</f>
        <v>Normal</v>
      </c>
      <c r="J1852" s="27" t="str">
        <f>VLOOKUP(A1852,'Medical Examinations'!$A$1:$L$2336,6,0)</f>
        <v>No</v>
      </c>
      <c r="K1852" s="27" t="str">
        <f>VLOOKUP(A1852,'Medical Examinations'!$A$1:$L$2336,7,0)</f>
        <v>No</v>
      </c>
      <c r="L1852" s="27">
        <f>VLOOKUP(A1852,'Medical Examinations'!$A$1:$L$2336,10,0)</f>
        <v>1</v>
      </c>
      <c r="M1852" s="27" t="str">
        <f>VLOOKUP(A1852,'Medical Examinations'!$A$1:$L$2336,12,0)</f>
        <v>No</v>
      </c>
      <c r="N1852" s="27" t="str">
        <f>VLOOKUP(A1852,'Medical Examinations'!$A$1:$L$2336,8,0)</f>
        <v>Yes</v>
      </c>
      <c r="O1852" s="29">
        <f>VLOOKUP(A1852,'Hospitalisation Details'!$A$1:$T$2344,12,0)</f>
        <v>4433.3900000000003</v>
      </c>
      <c r="P1852" s="29" t="str">
        <f>VLOOKUP(A1852,'Hospitalisation Details'!$A$1:$T$2344,15,0)</f>
        <v>tier - 2</v>
      </c>
      <c r="Q1852" s="29" t="str">
        <f>VLOOKUP(A1852,'Hospitalisation Details'!$A$1:$T$2344,18,0)</f>
        <v>tier - 3</v>
      </c>
      <c r="R1852" s="29" t="str">
        <f>VLOOKUP(A1852,'Hospitalisation Details'!$A$1:$T$2344,20,0)</f>
        <v>R1012</v>
      </c>
    </row>
    <row r="1853" spans="1:18">
      <c r="A1853" t="s">
        <v>514</v>
      </c>
      <c r="B1853" s="22" t="str">
        <f>VLOOKUP(A1853,'Customer Names'!A1853:$E$2335,4,0)</f>
        <v>Horwitz</v>
      </c>
      <c r="C1853" s="25">
        <f>VLOOKUP(A1853,'Hospitalisation Details'!$A$1:$T$2344,9,0)</f>
        <v>34697</v>
      </c>
      <c r="D1853" s="26">
        <f>VLOOKUP(A1853,'Hospitalisation Details'!$A$1:$T$2344,10,0)</f>
        <v>28</v>
      </c>
      <c r="E1853" s="26">
        <f>VLOOKUP(A1853,'Hospitalisation Details'!$A$1:$T$2344,11,0)</f>
        <v>2</v>
      </c>
      <c r="F1853" s="28">
        <f>VLOOKUP(A1853,'Medical Examinations'!$A$1:$L$2336,2,0)</f>
        <v>22.515000000000001</v>
      </c>
      <c r="G1853" s="28">
        <f>VLOOKUP(A1853,'Medical Examinations'!$A$1:$L$2336,4,0)</f>
        <v>4.24</v>
      </c>
      <c r="H1853" s="30" t="str">
        <f>VLOOKUP(A1853,'Medical Examinations'!$A$1:$L$2336,3,0)</f>
        <v>Normal weight</v>
      </c>
      <c r="I1853" s="30" t="str">
        <f>VLOOKUP(A1853,'Medical Examinations'!$A$1:$L$2336,5,0)</f>
        <v>Normal</v>
      </c>
      <c r="J1853" s="27" t="str">
        <f>VLOOKUP(A1853,'Medical Examinations'!$A$1:$L$2336,6,0)</f>
        <v>No</v>
      </c>
      <c r="K1853" s="27" t="str">
        <f>VLOOKUP(A1853,'Medical Examinations'!$A$1:$L$2336,7,0)</f>
        <v>No</v>
      </c>
      <c r="L1853" s="27">
        <f>VLOOKUP(A1853,'Medical Examinations'!$A$1:$L$2336,10,0)</f>
        <v>0</v>
      </c>
      <c r="M1853" s="27" t="str">
        <f>VLOOKUP(A1853,'Medical Examinations'!$A$1:$L$2336,12,0)</f>
        <v>No</v>
      </c>
      <c r="N1853" s="27" t="str">
        <f>VLOOKUP(A1853,'Medical Examinations'!$A$1:$L$2336,8,0)</f>
        <v>No</v>
      </c>
      <c r="O1853" s="29">
        <f>VLOOKUP(A1853,'Hospitalisation Details'!$A$1:$T$2344,12,0)</f>
        <v>4428.8900000000003</v>
      </c>
      <c r="P1853" s="29" t="str">
        <f>VLOOKUP(A1853,'Hospitalisation Details'!$A$1:$T$2344,15,0)</f>
        <v>tier - 3</v>
      </c>
      <c r="Q1853" s="29" t="str">
        <f>VLOOKUP(A1853,'Hospitalisation Details'!$A$1:$T$2344,18,0)</f>
        <v>tier - 1</v>
      </c>
      <c r="R1853" s="29" t="str">
        <f>VLOOKUP(A1853,'Hospitalisation Details'!$A$1:$T$2344,20,0)</f>
        <v>R1017</v>
      </c>
    </row>
    <row r="1854" spans="1:18">
      <c r="A1854" t="s">
        <v>512</v>
      </c>
      <c r="B1854" s="22" t="str">
        <f>VLOOKUP(A1854,'Customer Names'!A1854:$E$2335,4,0)</f>
        <v>Gordyan</v>
      </c>
      <c r="C1854" s="25">
        <f>VLOOKUP(A1854,'Hospitalisation Details'!$A$1:$T$2344,9,0)</f>
        <v>33831</v>
      </c>
      <c r="D1854" s="26">
        <f>VLOOKUP(A1854,'Hospitalisation Details'!$A$1:$T$2344,10,0)</f>
        <v>30</v>
      </c>
      <c r="E1854" s="26">
        <f>VLOOKUP(A1854,'Hospitalisation Details'!$A$1:$T$2344,11,0)</f>
        <v>0</v>
      </c>
      <c r="F1854" s="28">
        <f>VLOOKUP(A1854,'Medical Examinations'!$A$1:$L$2336,2,0)</f>
        <v>25.9</v>
      </c>
      <c r="G1854" s="28">
        <f>VLOOKUP(A1854,'Medical Examinations'!$A$1:$L$2336,4,0)</f>
        <v>5.45</v>
      </c>
      <c r="H1854" s="30" t="str">
        <f>VLOOKUP(A1854,'Medical Examinations'!$A$1:$L$2336,3,0)</f>
        <v>Overweight</v>
      </c>
      <c r="I1854" s="30" t="str">
        <f>VLOOKUP(A1854,'Medical Examinations'!$A$1:$L$2336,5,0)</f>
        <v>Normal</v>
      </c>
      <c r="J1854" s="27" t="str">
        <f>VLOOKUP(A1854,'Medical Examinations'!$A$1:$L$2336,6,0)</f>
        <v>No</v>
      </c>
      <c r="K1854" s="27" t="str">
        <f>VLOOKUP(A1854,'Medical Examinations'!$A$1:$L$2336,7,0)</f>
        <v>No</v>
      </c>
      <c r="L1854" s="27">
        <f>VLOOKUP(A1854,'Medical Examinations'!$A$1:$L$2336,10,0)</f>
        <v>1</v>
      </c>
      <c r="M1854" s="27" t="str">
        <f>VLOOKUP(A1854,'Medical Examinations'!$A$1:$L$2336,12,0)</f>
        <v>No</v>
      </c>
      <c r="N1854" s="27" t="str">
        <f>VLOOKUP(A1854,'Medical Examinations'!$A$1:$L$2336,8,0)</f>
        <v>No</v>
      </c>
      <c r="O1854" s="29">
        <f>VLOOKUP(A1854,'Hospitalisation Details'!$A$1:$T$2344,12,0)</f>
        <v>4420.95</v>
      </c>
      <c r="P1854" s="29" t="str">
        <f>VLOOKUP(A1854,'Hospitalisation Details'!$A$1:$T$2344,15,0)</f>
        <v>tier - 2</v>
      </c>
      <c r="Q1854" s="29" t="str">
        <f>VLOOKUP(A1854,'Hospitalisation Details'!$A$1:$T$2344,18,0)</f>
        <v>tier - 3</v>
      </c>
      <c r="R1854" s="29" t="str">
        <f>VLOOKUP(A1854,'Hospitalisation Details'!$A$1:$T$2344,20,0)</f>
        <v>R1020</v>
      </c>
    </row>
    <row r="1855" spans="1:18">
      <c r="A1855" t="s">
        <v>511</v>
      </c>
      <c r="B1855" s="22" t="str">
        <f>VLOOKUP(A1855,'Customer Names'!A1855:$E$2335,4,0)</f>
        <v>Hetherington</v>
      </c>
      <c r="C1855" s="25">
        <f>VLOOKUP(A1855,'Hospitalisation Details'!$A$1:$T$2344,9,0)</f>
        <v>32402</v>
      </c>
      <c r="D1855" s="26">
        <f>VLOOKUP(A1855,'Hospitalisation Details'!$A$1:$T$2344,10,0)</f>
        <v>34</v>
      </c>
      <c r="E1855" s="26">
        <f>VLOOKUP(A1855,'Hospitalisation Details'!$A$1:$T$2344,11,0)</f>
        <v>0</v>
      </c>
      <c r="F1855" s="28">
        <f>VLOOKUP(A1855,'Medical Examinations'!$A$1:$L$2336,2,0)</f>
        <v>27.72</v>
      </c>
      <c r="G1855" s="28">
        <f>VLOOKUP(A1855,'Medical Examinations'!$A$1:$L$2336,4,0)</f>
        <v>5.03</v>
      </c>
      <c r="H1855" s="30" t="str">
        <f>VLOOKUP(A1855,'Medical Examinations'!$A$1:$L$2336,3,0)</f>
        <v>Overweight</v>
      </c>
      <c r="I1855" s="30" t="str">
        <f>VLOOKUP(A1855,'Medical Examinations'!$A$1:$L$2336,5,0)</f>
        <v>Normal</v>
      </c>
      <c r="J1855" s="27" t="str">
        <f>VLOOKUP(A1855,'Medical Examinations'!$A$1:$L$2336,6,0)</f>
        <v>yes</v>
      </c>
      <c r="K1855" s="27" t="str">
        <f>VLOOKUP(A1855,'Medical Examinations'!$A$1:$L$2336,7,0)</f>
        <v>No</v>
      </c>
      <c r="L1855" s="27">
        <f>VLOOKUP(A1855,'Medical Examinations'!$A$1:$L$2336,10,0)</f>
        <v>1</v>
      </c>
      <c r="M1855" s="27" t="str">
        <f>VLOOKUP(A1855,'Medical Examinations'!$A$1:$L$2336,12,0)</f>
        <v>No</v>
      </c>
      <c r="N1855" s="27" t="str">
        <f>VLOOKUP(A1855,'Medical Examinations'!$A$1:$L$2336,8,0)</f>
        <v>No</v>
      </c>
      <c r="O1855" s="29">
        <f>VLOOKUP(A1855,'Hospitalisation Details'!$A$1:$T$2344,12,0)</f>
        <v>4415.16</v>
      </c>
      <c r="P1855" s="29" t="str">
        <f>VLOOKUP(A1855,'Hospitalisation Details'!$A$1:$T$2344,15,0)</f>
        <v>tier - 2</v>
      </c>
      <c r="Q1855" s="29" t="str">
        <f>VLOOKUP(A1855,'Hospitalisation Details'!$A$1:$T$2344,18,0)</f>
        <v>tier - 1</v>
      </c>
      <c r="R1855" s="29" t="str">
        <f>VLOOKUP(A1855,'Hospitalisation Details'!$A$1:$T$2344,20,0)</f>
        <v>R1013</v>
      </c>
    </row>
    <row r="1856" spans="1:18">
      <c r="A1856" t="s">
        <v>510</v>
      </c>
      <c r="B1856" s="22" t="str">
        <f>VLOOKUP(A1856,'Customer Names'!A1856:$E$2335,4,0)</f>
        <v>Thompson</v>
      </c>
      <c r="C1856" s="25">
        <f>VLOOKUP(A1856,'Hospitalisation Details'!$A$1:$T$2344,9,0)</f>
        <v>31606</v>
      </c>
      <c r="D1856" s="26">
        <f>VLOOKUP(A1856,'Hospitalisation Details'!$A$1:$T$2344,10,0)</f>
        <v>36</v>
      </c>
      <c r="E1856" s="26">
        <f>VLOOKUP(A1856,'Hospitalisation Details'!$A$1:$T$2344,11,0)</f>
        <v>0</v>
      </c>
      <c r="F1856" s="28">
        <f>VLOOKUP(A1856,'Medical Examinations'!$A$1:$L$2336,2,0)</f>
        <v>31.5</v>
      </c>
      <c r="G1856" s="28">
        <f>VLOOKUP(A1856,'Medical Examinations'!$A$1:$L$2336,4,0)</f>
        <v>9.6199999999999992</v>
      </c>
      <c r="H1856" s="30" t="str">
        <f>VLOOKUP(A1856,'Medical Examinations'!$A$1:$L$2336,3,0)</f>
        <v>Obesity</v>
      </c>
      <c r="I1856" s="30" t="str">
        <f>VLOOKUP(A1856,'Medical Examinations'!$A$1:$L$2336,5,0)</f>
        <v>Diabetes</v>
      </c>
      <c r="J1856" s="27" t="str">
        <f>VLOOKUP(A1856,'Medical Examinations'!$A$1:$L$2336,6,0)</f>
        <v>yes</v>
      </c>
      <c r="K1856" s="27" t="str">
        <f>VLOOKUP(A1856,'Medical Examinations'!$A$1:$L$2336,7,0)</f>
        <v>No</v>
      </c>
      <c r="L1856" s="27">
        <f>VLOOKUP(A1856,'Medical Examinations'!$A$1:$L$2336,10,0)</f>
        <v>1</v>
      </c>
      <c r="M1856" s="27" t="str">
        <f>VLOOKUP(A1856,'Medical Examinations'!$A$1:$L$2336,12,0)</f>
        <v>No</v>
      </c>
      <c r="N1856" s="27" t="str">
        <f>VLOOKUP(A1856,'Medical Examinations'!$A$1:$L$2336,8,0)</f>
        <v>No</v>
      </c>
      <c r="O1856" s="29">
        <f>VLOOKUP(A1856,'Hospitalisation Details'!$A$1:$T$2344,12,0)</f>
        <v>4402.2299999999996</v>
      </c>
      <c r="P1856" s="29" t="str">
        <f>VLOOKUP(A1856,'Hospitalisation Details'!$A$1:$T$2344,15,0)</f>
        <v>tier - 2</v>
      </c>
      <c r="Q1856" s="29" t="str">
        <f>VLOOKUP(A1856,'Hospitalisation Details'!$A$1:$T$2344,18,0)</f>
        <v>tier - 2</v>
      </c>
      <c r="R1856" s="29" t="str">
        <f>VLOOKUP(A1856,'Hospitalisation Details'!$A$1:$T$2344,20,0)</f>
        <v>R1011</v>
      </c>
    </row>
    <row r="1857" spans="1:18">
      <c r="A1857" t="s">
        <v>509</v>
      </c>
      <c r="B1857" s="22" t="str">
        <f>VLOOKUP(A1857,'Customer Names'!A1857:$E$2335,4,0)</f>
        <v>Battoo</v>
      </c>
      <c r="C1857" s="25">
        <f>VLOOKUP(A1857,'Hospitalisation Details'!$A$1:$T$2344,9,0)</f>
        <v>31635</v>
      </c>
      <c r="D1857" s="26">
        <f>VLOOKUP(A1857,'Hospitalisation Details'!$A$1:$T$2344,10,0)</f>
        <v>36</v>
      </c>
      <c r="E1857" s="26">
        <f>VLOOKUP(A1857,'Hospitalisation Details'!$A$1:$T$2344,11,0)</f>
        <v>0</v>
      </c>
      <c r="F1857" s="28">
        <f>VLOOKUP(A1857,'Medical Examinations'!$A$1:$L$2336,2,0)</f>
        <v>29.7</v>
      </c>
      <c r="G1857" s="28">
        <f>VLOOKUP(A1857,'Medical Examinations'!$A$1:$L$2336,4,0)</f>
        <v>6.77</v>
      </c>
      <c r="H1857" s="30" t="str">
        <f>VLOOKUP(A1857,'Medical Examinations'!$A$1:$L$2336,3,0)</f>
        <v>Overweight</v>
      </c>
      <c r="I1857" s="30" t="str">
        <f>VLOOKUP(A1857,'Medical Examinations'!$A$1:$L$2336,5,0)</f>
        <v>Diabetes</v>
      </c>
      <c r="J1857" s="27" t="str">
        <f>VLOOKUP(A1857,'Medical Examinations'!$A$1:$L$2336,6,0)</f>
        <v>yes</v>
      </c>
      <c r="K1857" s="27" t="str">
        <f>VLOOKUP(A1857,'Medical Examinations'!$A$1:$L$2336,7,0)</f>
        <v>No</v>
      </c>
      <c r="L1857" s="27">
        <f>VLOOKUP(A1857,'Medical Examinations'!$A$1:$L$2336,10,0)</f>
        <v>1</v>
      </c>
      <c r="M1857" s="27" t="str">
        <f>VLOOKUP(A1857,'Medical Examinations'!$A$1:$L$2336,12,0)</f>
        <v>No</v>
      </c>
      <c r="N1857" s="27" t="str">
        <f>VLOOKUP(A1857,'Medical Examinations'!$A$1:$L$2336,8,0)</f>
        <v>No</v>
      </c>
      <c r="O1857" s="29">
        <f>VLOOKUP(A1857,'Hospitalisation Details'!$A$1:$T$2344,12,0)</f>
        <v>4399.7299999999996</v>
      </c>
      <c r="P1857" s="29" t="str">
        <f>VLOOKUP(A1857,'Hospitalisation Details'!$A$1:$T$2344,15,0)</f>
        <v>tier - 3</v>
      </c>
      <c r="Q1857" s="29" t="str">
        <f>VLOOKUP(A1857,'Hospitalisation Details'!$A$1:$T$2344,18,0)</f>
        <v>tier - 2</v>
      </c>
      <c r="R1857" s="29" t="str">
        <f>VLOOKUP(A1857,'Hospitalisation Details'!$A$1:$T$2344,20,0)</f>
        <v>R1013</v>
      </c>
    </row>
    <row r="1858" spans="1:18">
      <c r="A1858" t="s">
        <v>508</v>
      </c>
      <c r="B1858" s="22" t="str">
        <f>VLOOKUP(A1858,'Customer Names'!A1858:$E$2335,4,0)</f>
        <v>Barker</v>
      </c>
      <c r="C1858" s="25">
        <f>VLOOKUP(A1858,'Hospitalisation Details'!$A$1:$T$2344,9,0)</f>
        <v>32342</v>
      </c>
      <c r="D1858" s="26">
        <f>VLOOKUP(A1858,'Hospitalisation Details'!$A$1:$T$2344,10,0)</f>
        <v>34</v>
      </c>
      <c r="E1858" s="26">
        <f>VLOOKUP(A1858,'Hospitalisation Details'!$A$1:$T$2344,11,0)</f>
        <v>3</v>
      </c>
      <c r="F1858" s="28">
        <f>VLOOKUP(A1858,'Medical Examinations'!$A$1:$L$2336,2,0)</f>
        <v>21.26</v>
      </c>
      <c r="G1858" s="28">
        <f>VLOOKUP(A1858,'Medical Examinations'!$A$1:$L$2336,4,0)</f>
        <v>5.36</v>
      </c>
      <c r="H1858" s="30" t="str">
        <f>VLOOKUP(A1858,'Medical Examinations'!$A$1:$L$2336,3,0)</f>
        <v>Normal weight</v>
      </c>
      <c r="I1858" s="30" t="str">
        <f>VLOOKUP(A1858,'Medical Examinations'!$A$1:$L$2336,5,0)</f>
        <v>Normal</v>
      </c>
      <c r="J1858" s="27" t="str">
        <f>VLOOKUP(A1858,'Medical Examinations'!$A$1:$L$2336,6,0)</f>
        <v>yes</v>
      </c>
      <c r="K1858" s="27" t="str">
        <f>VLOOKUP(A1858,'Medical Examinations'!$A$1:$L$2336,7,0)</f>
        <v>No</v>
      </c>
      <c r="L1858" s="27">
        <f>VLOOKUP(A1858,'Medical Examinations'!$A$1:$L$2336,10,0)</f>
        <v>1</v>
      </c>
      <c r="M1858" s="27" t="str">
        <f>VLOOKUP(A1858,'Medical Examinations'!$A$1:$L$2336,12,0)</f>
        <v>No</v>
      </c>
      <c r="N1858" s="27" t="str">
        <f>VLOOKUP(A1858,'Medical Examinations'!$A$1:$L$2336,8,0)</f>
        <v>No</v>
      </c>
      <c r="O1858" s="29">
        <f>VLOOKUP(A1858,'Hospitalisation Details'!$A$1:$T$2344,12,0)</f>
        <v>4397.3100000000004</v>
      </c>
      <c r="P1858" s="29" t="str">
        <f>VLOOKUP(A1858,'Hospitalisation Details'!$A$1:$T$2344,15,0)</f>
        <v>tier - 2</v>
      </c>
      <c r="Q1858" s="29" t="str">
        <f>VLOOKUP(A1858,'Hospitalisation Details'!$A$1:$T$2344,18,0)</f>
        <v>tier - 2</v>
      </c>
      <c r="R1858" s="29" t="str">
        <f>VLOOKUP(A1858,'Hospitalisation Details'!$A$1:$T$2344,20,0)</f>
        <v>R1013</v>
      </c>
    </row>
    <row r="1859" spans="1:18">
      <c r="A1859" t="s">
        <v>507</v>
      </c>
      <c r="B1859" s="22" t="str">
        <f>VLOOKUP(A1859,'Customer Names'!A1859:$E$2335,4,0)</f>
        <v>Saarnilehto</v>
      </c>
      <c r="C1859" s="25">
        <f>VLOOKUP(A1859,'Hospitalisation Details'!$A$1:$T$2344,9,0)</f>
        <v>30131</v>
      </c>
      <c r="D1859" s="26">
        <f>VLOOKUP(A1859,'Hospitalisation Details'!$A$1:$T$2344,10,0)</f>
        <v>40</v>
      </c>
      <c r="E1859" s="26">
        <f>VLOOKUP(A1859,'Hospitalisation Details'!$A$1:$T$2344,11,0)</f>
        <v>3</v>
      </c>
      <c r="F1859" s="28">
        <f>VLOOKUP(A1859,'Medical Examinations'!$A$1:$L$2336,2,0)</f>
        <v>17.09</v>
      </c>
      <c r="G1859" s="28">
        <f>VLOOKUP(A1859,'Medical Examinations'!$A$1:$L$2336,4,0)</f>
        <v>5.69</v>
      </c>
      <c r="H1859" s="30" t="str">
        <f>VLOOKUP(A1859,'Medical Examinations'!$A$1:$L$2336,3,0)</f>
        <v>Underweight</v>
      </c>
      <c r="I1859" s="30" t="str">
        <f>VLOOKUP(A1859,'Medical Examinations'!$A$1:$L$2336,5,0)</f>
        <v>Normal</v>
      </c>
      <c r="J1859" s="27" t="str">
        <f>VLOOKUP(A1859,'Medical Examinations'!$A$1:$L$2336,6,0)</f>
        <v>No</v>
      </c>
      <c r="K1859" s="27" t="str">
        <f>VLOOKUP(A1859,'Medical Examinations'!$A$1:$L$2336,7,0)</f>
        <v>No</v>
      </c>
      <c r="L1859" s="27">
        <f>VLOOKUP(A1859,'Medical Examinations'!$A$1:$L$2336,10,0)</f>
        <v>0</v>
      </c>
      <c r="M1859" s="27" t="str">
        <f>VLOOKUP(A1859,'Medical Examinations'!$A$1:$L$2336,12,0)</f>
        <v>No</v>
      </c>
      <c r="N1859" s="27" t="str">
        <f>VLOOKUP(A1859,'Medical Examinations'!$A$1:$L$2336,8,0)</f>
        <v>No</v>
      </c>
      <c r="O1859" s="29">
        <f>VLOOKUP(A1859,'Hospitalisation Details'!$A$1:$T$2344,12,0)</f>
        <v>4392.7</v>
      </c>
      <c r="P1859" s="29" t="str">
        <f>VLOOKUP(A1859,'Hospitalisation Details'!$A$1:$T$2344,15,0)</f>
        <v>tier - 2</v>
      </c>
      <c r="Q1859" s="29" t="str">
        <f>VLOOKUP(A1859,'Hospitalisation Details'!$A$1:$T$2344,18,0)</f>
        <v>tier - 2</v>
      </c>
      <c r="R1859" s="29" t="str">
        <f>VLOOKUP(A1859,'Hospitalisation Details'!$A$1:$T$2344,20,0)</f>
        <v>R1013</v>
      </c>
    </row>
    <row r="1860" spans="1:18">
      <c r="A1860" t="s">
        <v>506</v>
      </c>
      <c r="B1860" s="22" t="str">
        <f>VLOOKUP(A1860,'Customer Names'!A1860:$E$2335,4,0)</f>
        <v>Morton</v>
      </c>
      <c r="C1860" s="25">
        <f>VLOOKUP(A1860,'Hospitalisation Details'!$A$1:$T$2344,9,0)</f>
        <v>35763</v>
      </c>
      <c r="D1860" s="26">
        <f>VLOOKUP(A1860,'Hospitalisation Details'!$A$1:$T$2344,10,0)</f>
        <v>25</v>
      </c>
      <c r="E1860" s="26">
        <f>VLOOKUP(A1860,'Hospitalisation Details'!$A$1:$T$2344,11,0)</f>
        <v>3</v>
      </c>
      <c r="F1860" s="28">
        <f>VLOOKUP(A1860,'Medical Examinations'!$A$1:$L$2336,2,0)</f>
        <v>24.3</v>
      </c>
      <c r="G1860" s="28">
        <f>VLOOKUP(A1860,'Medical Examinations'!$A$1:$L$2336,4,0)</f>
        <v>4.9000000000000004</v>
      </c>
      <c r="H1860" s="30" t="str">
        <f>VLOOKUP(A1860,'Medical Examinations'!$A$1:$L$2336,3,0)</f>
        <v>Normal weight</v>
      </c>
      <c r="I1860" s="30" t="str">
        <f>VLOOKUP(A1860,'Medical Examinations'!$A$1:$L$2336,5,0)</f>
        <v>Normal</v>
      </c>
      <c r="J1860" s="27" t="str">
        <f>VLOOKUP(A1860,'Medical Examinations'!$A$1:$L$2336,6,0)</f>
        <v>yes</v>
      </c>
      <c r="K1860" s="27" t="str">
        <f>VLOOKUP(A1860,'Medical Examinations'!$A$1:$L$2336,7,0)</f>
        <v>No</v>
      </c>
      <c r="L1860" s="27">
        <f>VLOOKUP(A1860,'Medical Examinations'!$A$1:$L$2336,10,0)</f>
        <v>1</v>
      </c>
      <c r="M1860" s="27" t="str">
        <f>VLOOKUP(A1860,'Medical Examinations'!$A$1:$L$2336,12,0)</f>
        <v>No</v>
      </c>
      <c r="N1860" s="27" t="str">
        <f>VLOOKUP(A1860,'Medical Examinations'!$A$1:$L$2336,8,0)</f>
        <v>Yes</v>
      </c>
      <c r="O1860" s="29">
        <f>VLOOKUP(A1860,'Hospitalisation Details'!$A$1:$T$2344,12,0)</f>
        <v>4391.6499999999996</v>
      </c>
      <c r="P1860" s="29" t="str">
        <f>VLOOKUP(A1860,'Hospitalisation Details'!$A$1:$T$2344,15,0)</f>
        <v>tier - 2</v>
      </c>
      <c r="Q1860" s="29" t="str">
        <f>VLOOKUP(A1860,'Hospitalisation Details'!$A$1:$T$2344,18,0)</f>
        <v>tier - 2</v>
      </c>
      <c r="R1860" s="29" t="str">
        <f>VLOOKUP(A1860,'Hospitalisation Details'!$A$1:$T$2344,20,0)</f>
        <v>R1011</v>
      </c>
    </row>
    <row r="1861" spans="1:18">
      <c r="A1861" t="s">
        <v>505</v>
      </c>
      <c r="B1861" s="22" t="str">
        <f>VLOOKUP(A1861,'Customer Names'!A1861:$E$2335,4,0)</f>
        <v>Thomas</v>
      </c>
      <c r="C1861" s="25">
        <f>VLOOKUP(A1861,'Hospitalisation Details'!$A$1:$T$2344,9,0)</f>
        <v>33113</v>
      </c>
      <c r="D1861" s="26">
        <f>VLOOKUP(A1861,'Hospitalisation Details'!$A$1:$T$2344,10,0)</f>
        <v>32</v>
      </c>
      <c r="E1861" s="26">
        <f>VLOOKUP(A1861,'Hospitalisation Details'!$A$1:$T$2344,11,0)</f>
        <v>0</v>
      </c>
      <c r="F1861" s="28">
        <f>VLOOKUP(A1861,'Medical Examinations'!$A$1:$L$2336,2,0)</f>
        <v>29.734999999999999</v>
      </c>
      <c r="G1861" s="28">
        <f>VLOOKUP(A1861,'Medical Examinations'!$A$1:$L$2336,4,0)</f>
        <v>5.78</v>
      </c>
      <c r="H1861" s="30" t="str">
        <f>VLOOKUP(A1861,'Medical Examinations'!$A$1:$L$2336,3,0)</f>
        <v>Overweight</v>
      </c>
      <c r="I1861" s="30" t="str">
        <f>VLOOKUP(A1861,'Medical Examinations'!$A$1:$L$2336,5,0)</f>
        <v>Pre-diabetes</v>
      </c>
      <c r="J1861" s="27" t="str">
        <f>VLOOKUP(A1861,'Medical Examinations'!$A$1:$L$2336,6,0)</f>
        <v>No</v>
      </c>
      <c r="K1861" s="27" t="str">
        <f>VLOOKUP(A1861,'Medical Examinations'!$A$1:$L$2336,7,0)</f>
        <v>No</v>
      </c>
      <c r="L1861" s="27">
        <f>VLOOKUP(A1861,'Medical Examinations'!$A$1:$L$2336,10,0)</f>
        <v>0</v>
      </c>
      <c r="M1861" s="27" t="str">
        <f>VLOOKUP(A1861,'Medical Examinations'!$A$1:$L$2336,12,0)</f>
        <v>No</v>
      </c>
      <c r="N1861" s="27" t="str">
        <f>VLOOKUP(A1861,'Medical Examinations'!$A$1:$L$2336,8,0)</f>
        <v>No</v>
      </c>
      <c r="O1861" s="29">
        <f>VLOOKUP(A1861,'Hospitalisation Details'!$A$1:$T$2344,12,0)</f>
        <v>4357.04</v>
      </c>
      <c r="P1861" s="29" t="str">
        <f>VLOOKUP(A1861,'Hospitalisation Details'!$A$1:$T$2344,15,0)</f>
        <v>tier - 2</v>
      </c>
      <c r="Q1861" s="29" t="str">
        <f>VLOOKUP(A1861,'Hospitalisation Details'!$A$1:$T$2344,18,0)</f>
        <v>tier - 3</v>
      </c>
      <c r="R1861" s="29" t="str">
        <f>VLOOKUP(A1861,'Hospitalisation Details'!$A$1:$T$2344,20,0)</f>
        <v>R1012</v>
      </c>
    </row>
    <row r="1862" spans="1:18">
      <c r="A1862" t="s">
        <v>504</v>
      </c>
      <c r="B1862" s="22" t="str">
        <f>VLOOKUP(A1862,'Customer Names'!A1862:$E$2335,4,0)</f>
        <v>Hillman</v>
      </c>
      <c r="C1862" s="25">
        <f>VLOOKUP(A1862,'Hospitalisation Details'!$A$1:$T$2344,9,0)</f>
        <v>33494</v>
      </c>
      <c r="D1862" s="26">
        <f>VLOOKUP(A1862,'Hospitalisation Details'!$A$1:$T$2344,10,0)</f>
        <v>31</v>
      </c>
      <c r="E1862" s="26">
        <f>VLOOKUP(A1862,'Hospitalisation Details'!$A$1:$T$2344,11,0)</f>
        <v>1</v>
      </c>
      <c r="F1862" s="28">
        <f>VLOOKUP(A1862,'Medical Examinations'!$A$1:$L$2336,2,0)</f>
        <v>29.26</v>
      </c>
      <c r="G1862" s="28">
        <f>VLOOKUP(A1862,'Medical Examinations'!$A$1:$L$2336,4,0)</f>
        <v>4.7</v>
      </c>
      <c r="H1862" s="30" t="str">
        <f>VLOOKUP(A1862,'Medical Examinations'!$A$1:$L$2336,3,0)</f>
        <v>Overweight</v>
      </c>
      <c r="I1862" s="30" t="str">
        <f>VLOOKUP(A1862,'Medical Examinations'!$A$1:$L$2336,5,0)</f>
        <v>Normal</v>
      </c>
      <c r="J1862" s="27" t="str">
        <f>VLOOKUP(A1862,'Medical Examinations'!$A$1:$L$2336,6,0)</f>
        <v>No</v>
      </c>
      <c r="K1862" s="27" t="str">
        <f>VLOOKUP(A1862,'Medical Examinations'!$A$1:$L$2336,7,0)</f>
        <v>No</v>
      </c>
      <c r="L1862" s="27">
        <f>VLOOKUP(A1862,'Medical Examinations'!$A$1:$L$2336,10,0)</f>
        <v>0</v>
      </c>
      <c r="M1862" s="27" t="str">
        <f>VLOOKUP(A1862,'Medical Examinations'!$A$1:$L$2336,12,0)</f>
        <v>No</v>
      </c>
      <c r="N1862" s="27" t="str">
        <f>VLOOKUP(A1862,'Medical Examinations'!$A$1:$L$2336,8,0)</f>
        <v>No</v>
      </c>
      <c r="O1862" s="29">
        <f>VLOOKUP(A1862,'Hospitalisation Details'!$A$1:$T$2344,12,0)</f>
        <v>4350.51</v>
      </c>
      <c r="P1862" s="29" t="str">
        <f>VLOOKUP(A1862,'Hospitalisation Details'!$A$1:$T$2344,15,0)</f>
        <v>tier - 2</v>
      </c>
      <c r="Q1862" s="29" t="str">
        <f>VLOOKUP(A1862,'Hospitalisation Details'!$A$1:$T$2344,18,0)</f>
        <v>tier - 2</v>
      </c>
      <c r="R1862" s="29" t="str">
        <f>VLOOKUP(A1862,'Hospitalisation Details'!$A$1:$T$2344,20,0)</f>
        <v>R1013</v>
      </c>
    </row>
    <row r="1863" spans="1:18">
      <c r="A1863" t="s">
        <v>503</v>
      </c>
      <c r="B1863" s="22" t="str">
        <f>VLOOKUP(A1863,'Customer Names'!A1863:$E$2335,4,0)</f>
        <v>Edwards</v>
      </c>
      <c r="C1863" s="25">
        <f>VLOOKUP(A1863,'Hospitalisation Details'!$A$1:$T$2344,9,0)</f>
        <v>34639</v>
      </c>
      <c r="D1863" s="26">
        <f>VLOOKUP(A1863,'Hospitalisation Details'!$A$1:$T$2344,10,0)</f>
        <v>28</v>
      </c>
      <c r="E1863" s="26">
        <f>VLOOKUP(A1863,'Hospitalisation Details'!$A$1:$T$2344,11,0)</f>
        <v>2</v>
      </c>
      <c r="F1863" s="28">
        <f>VLOOKUP(A1863,'Medical Examinations'!$A$1:$L$2336,2,0)</f>
        <v>33</v>
      </c>
      <c r="G1863" s="28">
        <f>VLOOKUP(A1863,'Medical Examinations'!$A$1:$L$2336,4,0)</f>
        <v>6.28</v>
      </c>
      <c r="H1863" s="30" t="str">
        <f>VLOOKUP(A1863,'Medical Examinations'!$A$1:$L$2336,3,0)</f>
        <v>Obesity</v>
      </c>
      <c r="I1863" s="30" t="str">
        <f>VLOOKUP(A1863,'Medical Examinations'!$A$1:$L$2336,5,0)</f>
        <v>Pre-diabetes</v>
      </c>
      <c r="J1863" s="27" t="str">
        <f>VLOOKUP(A1863,'Medical Examinations'!$A$1:$L$2336,6,0)</f>
        <v>No</v>
      </c>
      <c r="K1863" s="27" t="str">
        <f>VLOOKUP(A1863,'Medical Examinations'!$A$1:$L$2336,7,0)</f>
        <v>No</v>
      </c>
      <c r="L1863" s="27">
        <f>VLOOKUP(A1863,'Medical Examinations'!$A$1:$L$2336,10,0)</f>
        <v>0</v>
      </c>
      <c r="M1863" s="27" t="str">
        <f>VLOOKUP(A1863,'Medical Examinations'!$A$1:$L$2336,12,0)</f>
        <v>No</v>
      </c>
      <c r="N1863" s="27" t="str">
        <f>VLOOKUP(A1863,'Medical Examinations'!$A$1:$L$2336,8,0)</f>
        <v>No</v>
      </c>
      <c r="O1863" s="29">
        <f>VLOOKUP(A1863,'Hospitalisation Details'!$A$1:$T$2344,12,0)</f>
        <v>4349.46</v>
      </c>
      <c r="P1863" s="29" t="str">
        <f>VLOOKUP(A1863,'Hospitalisation Details'!$A$1:$T$2344,15,0)</f>
        <v>tier - 2</v>
      </c>
      <c r="Q1863" s="29" t="str">
        <f>VLOOKUP(A1863,'Hospitalisation Details'!$A$1:$T$2344,18,0)</f>
        <v>tier - 2</v>
      </c>
      <c r="R1863" s="29" t="str">
        <f>VLOOKUP(A1863,'Hospitalisation Details'!$A$1:$T$2344,20,0)</f>
        <v>R1013</v>
      </c>
    </row>
    <row r="1864" spans="1:18">
      <c r="A1864" t="s">
        <v>502</v>
      </c>
      <c r="B1864" s="22" t="str">
        <f>VLOOKUP(A1864,'Customer Names'!A1864:$E$2335,4,0)</f>
        <v>Bartel</v>
      </c>
      <c r="C1864" s="25">
        <f>VLOOKUP(A1864,'Hospitalisation Details'!$A$1:$T$2344,9,0)</f>
        <v>33390</v>
      </c>
      <c r="D1864" s="26">
        <f>VLOOKUP(A1864,'Hospitalisation Details'!$A$1:$T$2344,10,0)</f>
        <v>32</v>
      </c>
      <c r="E1864" s="26">
        <f>VLOOKUP(A1864,'Hospitalisation Details'!$A$1:$T$2344,11,0)</f>
        <v>0</v>
      </c>
      <c r="F1864" s="28">
        <f>VLOOKUP(A1864,'Medical Examinations'!$A$1:$L$2336,2,0)</f>
        <v>31.065000000000001</v>
      </c>
      <c r="G1864" s="28">
        <f>VLOOKUP(A1864,'Medical Examinations'!$A$1:$L$2336,4,0)</f>
        <v>4.2300000000000004</v>
      </c>
      <c r="H1864" s="30" t="str">
        <f>VLOOKUP(A1864,'Medical Examinations'!$A$1:$L$2336,3,0)</f>
        <v>Obesity</v>
      </c>
      <c r="I1864" s="30" t="str">
        <f>VLOOKUP(A1864,'Medical Examinations'!$A$1:$L$2336,5,0)</f>
        <v>Normal</v>
      </c>
      <c r="J1864" s="27" t="str">
        <f>VLOOKUP(A1864,'Medical Examinations'!$A$1:$L$2336,6,0)</f>
        <v>No</v>
      </c>
      <c r="K1864" s="27" t="str">
        <f>VLOOKUP(A1864,'Medical Examinations'!$A$1:$L$2336,7,0)</f>
        <v>No</v>
      </c>
      <c r="L1864" s="27">
        <f>VLOOKUP(A1864,'Medical Examinations'!$A$1:$L$2336,10,0)</f>
        <v>0</v>
      </c>
      <c r="M1864" s="27" t="str">
        <f>VLOOKUP(A1864,'Medical Examinations'!$A$1:$L$2336,12,0)</f>
        <v>No</v>
      </c>
      <c r="N1864" s="27" t="str">
        <f>VLOOKUP(A1864,'Medical Examinations'!$A$1:$L$2336,8,0)</f>
        <v>No</v>
      </c>
      <c r="O1864" s="29">
        <f>VLOOKUP(A1864,'Hospitalisation Details'!$A$1:$T$2344,12,0)</f>
        <v>4347.0200000000004</v>
      </c>
      <c r="P1864" s="29" t="str">
        <f>VLOOKUP(A1864,'Hospitalisation Details'!$A$1:$T$2344,15,0)</f>
        <v>tier - 2</v>
      </c>
      <c r="Q1864" s="29" t="str">
        <f>VLOOKUP(A1864,'Hospitalisation Details'!$A$1:$T$2344,18,0)</f>
        <v>tier - 1</v>
      </c>
      <c r="R1864" s="29" t="str">
        <f>VLOOKUP(A1864,'Hospitalisation Details'!$A$1:$T$2344,20,0)</f>
        <v>R1024</v>
      </c>
    </row>
    <row r="1865" spans="1:18">
      <c r="A1865" t="s">
        <v>501</v>
      </c>
      <c r="B1865" s="22" t="str">
        <f>VLOOKUP(A1865,'Customer Names'!A1865:$E$2335,4,0)</f>
        <v>Potekhina</v>
      </c>
      <c r="C1865" s="25">
        <f>VLOOKUP(A1865,'Hospitalisation Details'!$A$1:$T$2344,9,0)</f>
        <v>34633</v>
      </c>
      <c r="D1865" s="26">
        <f>VLOOKUP(A1865,'Hospitalisation Details'!$A$1:$T$2344,10,0)</f>
        <v>28</v>
      </c>
      <c r="E1865" s="26">
        <f>VLOOKUP(A1865,'Hospitalisation Details'!$A$1:$T$2344,11,0)</f>
        <v>2</v>
      </c>
      <c r="F1865" s="28">
        <f>VLOOKUP(A1865,'Medical Examinations'!$A$1:$L$2336,2,0)</f>
        <v>26.51</v>
      </c>
      <c r="G1865" s="28">
        <f>VLOOKUP(A1865,'Medical Examinations'!$A$1:$L$2336,4,0)</f>
        <v>6.17</v>
      </c>
      <c r="H1865" s="30" t="str">
        <f>VLOOKUP(A1865,'Medical Examinations'!$A$1:$L$2336,3,0)</f>
        <v>Overweight</v>
      </c>
      <c r="I1865" s="30" t="str">
        <f>VLOOKUP(A1865,'Medical Examinations'!$A$1:$L$2336,5,0)</f>
        <v>Pre-diabetes</v>
      </c>
      <c r="J1865" s="27" t="str">
        <f>VLOOKUP(A1865,'Medical Examinations'!$A$1:$L$2336,6,0)</f>
        <v>No</v>
      </c>
      <c r="K1865" s="27" t="str">
        <f>VLOOKUP(A1865,'Medical Examinations'!$A$1:$L$2336,7,0)</f>
        <v>No</v>
      </c>
      <c r="L1865" s="27">
        <f>VLOOKUP(A1865,'Medical Examinations'!$A$1:$L$2336,10,0)</f>
        <v>0</v>
      </c>
      <c r="M1865" s="27" t="str">
        <f>VLOOKUP(A1865,'Medical Examinations'!$A$1:$L$2336,12,0)</f>
        <v>No</v>
      </c>
      <c r="N1865" s="27" t="str">
        <f>VLOOKUP(A1865,'Medical Examinations'!$A$1:$L$2336,8,0)</f>
        <v>No</v>
      </c>
      <c r="O1865" s="29">
        <f>VLOOKUP(A1865,'Hospitalisation Details'!$A$1:$T$2344,12,0)</f>
        <v>4340.4399999999996</v>
      </c>
      <c r="P1865" s="29" t="str">
        <f>VLOOKUP(A1865,'Hospitalisation Details'!$A$1:$T$2344,15,0)</f>
        <v>tier - 2</v>
      </c>
      <c r="Q1865" s="29" t="str">
        <f>VLOOKUP(A1865,'Hospitalisation Details'!$A$1:$T$2344,18,0)</f>
        <v>tier - 1</v>
      </c>
      <c r="R1865" s="29" t="str">
        <f>VLOOKUP(A1865,'Hospitalisation Details'!$A$1:$T$2344,20,0)</f>
        <v>R1013</v>
      </c>
    </row>
    <row r="1866" spans="1:18">
      <c r="A1866" t="s">
        <v>500</v>
      </c>
      <c r="B1866" s="22" t="str">
        <f>VLOOKUP(A1866,'Customer Names'!A1866:$E$2335,4,0)</f>
        <v>Kelly</v>
      </c>
      <c r="C1866" s="25">
        <f>VLOOKUP(A1866,'Hospitalisation Details'!$A$1:$T$2344,9,0)</f>
        <v>34640</v>
      </c>
      <c r="D1866" s="26">
        <f>VLOOKUP(A1866,'Hospitalisation Details'!$A$1:$T$2344,10,0)</f>
        <v>28</v>
      </c>
      <c r="E1866" s="26">
        <f>VLOOKUP(A1866,'Hospitalisation Details'!$A$1:$T$2344,11,0)</f>
        <v>1</v>
      </c>
      <c r="F1866" s="28">
        <f>VLOOKUP(A1866,'Medical Examinations'!$A$1:$L$2336,2,0)</f>
        <v>28.88</v>
      </c>
      <c r="G1866" s="28">
        <f>VLOOKUP(A1866,'Medical Examinations'!$A$1:$L$2336,4,0)</f>
        <v>4.96</v>
      </c>
      <c r="H1866" s="30" t="str">
        <f>VLOOKUP(A1866,'Medical Examinations'!$A$1:$L$2336,3,0)</f>
        <v>Overweight</v>
      </c>
      <c r="I1866" s="30" t="str">
        <f>VLOOKUP(A1866,'Medical Examinations'!$A$1:$L$2336,5,0)</f>
        <v>Normal</v>
      </c>
      <c r="J1866" s="27" t="str">
        <f>VLOOKUP(A1866,'Medical Examinations'!$A$1:$L$2336,6,0)</f>
        <v>No</v>
      </c>
      <c r="K1866" s="27" t="str">
        <f>VLOOKUP(A1866,'Medical Examinations'!$A$1:$L$2336,7,0)</f>
        <v>No</v>
      </c>
      <c r="L1866" s="27">
        <f>VLOOKUP(A1866,'Medical Examinations'!$A$1:$L$2336,10,0)</f>
        <v>0</v>
      </c>
      <c r="M1866" s="27" t="str">
        <f>VLOOKUP(A1866,'Medical Examinations'!$A$1:$L$2336,12,0)</f>
        <v>No</v>
      </c>
      <c r="N1866" s="27" t="str">
        <f>VLOOKUP(A1866,'Medical Examinations'!$A$1:$L$2336,8,0)</f>
        <v>No</v>
      </c>
      <c r="O1866" s="29">
        <f>VLOOKUP(A1866,'Hospitalisation Details'!$A$1:$T$2344,12,0)</f>
        <v>4337.74</v>
      </c>
      <c r="P1866" s="29" t="str">
        <f>VLOOKUP(A1866,'Hospitalisation Details'!$A$1:$T$2344,15,0)</f>
        <v>tier - 2</v>
      </c>
      <c r="Q1866" s="29" t="str">
        <f>VLOOKUP(A1866,'Hospitalisation Details'!$A$1:$T$2344,18,0)</f>
        <v>tier - 1</v>
      </c>
      <c r="R1866" s="29" t="str">
        <f>VLOOKUP(A1866,'Hospitalisation Details'!$A$1:$T$2344,20,0)</f>
        <v>R1024</v>
      </c>
    </row>
    <row r="1867" spans="1:18">
      <c r="A1867" t="s">
        <v>499</v>
      </c>
      <c r="B1867" s="22" t="str">
        <f>VLOOKUP(A1867,'Customer Names'!A1867:$E$2335,4,0)</f>
        <v>Lapp</v>
      </c>
      <c r="C1867" s="25">
        <f>VLOOKUP(A1867,'Hospitalisation Details'!$A$1:$T$2344,9,0)</f>
        <v>32496</v>
      </c>
      <c r="D1867" s="26">
        <f>VLOOKUP(A1867,'Hospitalisation Details'!$A$1:$T$2344,10,0)</f>
        <v>34</v>
      </c>
      <c r="E1867" s="26">
        <f>VLOOKUP(A1867,'Hospitalisation Details'!$A$1:$T$2344,11,0)</f>
        <v>0</v>
      </c>
      <c r="F1867" s="28">
        <f>VLOOKUP(A1867,'Medical Examinations'!$A$1:$L$2336,2,0)</f>
        <v>35.814999999999998</v>
      </c>
      <c r="G1867" s="28">
        <f>VLOOKUP(A1867,'Medical Examinations'!$A$1:$L$2336,4,0)</f>
        <v>5.1100000000000003</v>
      </c>
      <c r="H1867" s="30" t="str">
        <f>VLOOKUP(A1867,'Medical Examinations'!$A$1:$L$2336,3,0)</f>
        <v>Obesity</v>
      </c>
      <c r="I1867" s="30" t="str">
        <f>VLOOKUP(A1867,'Medical Examinations'!$A$1:$L$2336,5,0)</f>
        <v>Normal</v>
      </c>
      <c r="J1867" s="27" t="str">
        <f>VLOOKUP(A1867,'Medical Examinations'!$A$1:$L$2336,6,0)</f>
        <v>yes</v>
      </c>
      <c r="K1867" s="27" t="str">
        <f>VLOOKUP(A1867,'Medical Examinations'!$A$1:$L$2336,7,0)</f>
        <v>No</v>
      </c>
      <c r="L1867" s="27">
        <f>VLOOKUP(A1867,'Medical Examinations'!$A$1:$L$2336,10,0)</f>
        <v>1</v>
      </c>
      <c r="M1867" s="27" t="str">
        <f>VLOOKUP(A1867,'Medical Examinations'!$A$1:$L$2336,12,0)</f>
        <v>No</v>
      </c>
      <c r="N1867" s="27" t="str">
        <f>VLOOKUP(A1867,'Medical Examinations'!$A$1:$L$2336,8,0)</f>
        <v>No</v>
      </c>
      <c r="O1867" s="29">
        <f>VLOOKUP(A1867,'Hospitalisation Details'!$A$1:$T$2344,12,0)</f>
        <v>4320.41</v>
      </c>
      <c r="P1867" s="29" t="str">
        <f>VLOOKUP(A1867,'Hospitalisation Details'!$A$1:$T$2344,15,0)</f>
        <v>tier - 2</v>
      </c>
      <c r="Q1867" s="29" t="str">
        <f>VLOOKUP(A1867,'Hospitalisation Details'!$A$1:$T$2344,18,0)</f>
        <v>tier - 1</v>
      </c>
      <c r="R1867" s="29" t="str">
        <f>VLOOKUP(A1867,'Hospitalisation Details'!$A$1:$T$2344,20,0)</f>
        <v>R1012</v>
      </c>
    </row>
    <row r="1868" spans="1:18">
      <c r="A1868" t="s">
        <v>498</v>
      </c>
      <c r="B1868" s="22" t="str">
        <f>VLOOKUP(A1868,'Customer Names'!A1868:$E$2335,4,0)</f>
        <v>Burke</v>
      </c>
      <c r="C1868" s="25">
        <f>VLOOKUP(A1868,'Hospitalisation Details'!$A$1:$T$2344,9,0)</f>
        <v>36855</v>
      </c>
      <c r="D1868" s="26">
        <f>VLOOKUP(A1868,'Hospitalisation Details'!$A$1:$T$2344,10,0)</f>
        <v>22</v>
      </c>
      <c r="E1868" s="26">
        <f>VLOOKUP(A1868,'Hospitalisation Details'!$A$1:$T$2344,11,0)</f>
        <v>3</v>
      </c>
      <c r="F1868" s="28">
        <f>VLOOKUP(A1868,'Medical Examinations'!$A$1:$L$2336,2,0)</f>
        <v>21.28</v>
      </c>
      <c r="G1868" s="28">
        <f>VLOOKUP(A1868,'Medical Examinations'!$A$1:$L$2336,4,0)</f>
        <v>4.05</v>
      </c>
      <c r="H1868" s="30" t="str">
        <f>VLOOKUP(A1868,'Medical Examinations'!$A$1:$L$2336,3,0)</f>
        <v>Normal weight</v>
      </c>
      <c r="I1868" s="30" t="str">
        <f>VLOOKUP(A1868,'Medical Examinations'!$A$1:$L$2336,5,0)</f>
        <v>Normal</v>
      </c>
      <c r="J1868" s="27" t="str">
        <f>VLOOKUP(A1868,'Medical Examinations'!$A$1:$L$2336,6,0)</f>
        <v>No</v>
      </c>
      <c r="K1868" s="27" t="str">
        <f>VLOOKUP(A1868,'Medical Examinations'!$A$1:$L$2336,7,0)</f>
        <v>yes</v>
      </c>
      <c r="L1868" s="27">
        <f>VLOOKUP(A1868,'Medical Examinations'!$A$1:$L$2336,10,0)</f>
        <v>1</v>
      </c>
      <c r="M1868" s="27" t="str">
        <f>VLOOKUP(A1868,'Medical Examinations'!$A$1:$L$2336,12,0)</f>
        <v>No</v>
      </c>
      <c r="N1868" s="27" t="str">
        <f>VLOOKUP(A1868,'Medical Examinations'!$A$1:$L$2336,8,0)</f>
        <v>No</v>
      </c>
      <c r="O1868" s="29">
        <f>VLOOKUP(A1868,'Hospitalisation Details'!$A$1:$T$2344,12,0)</f>
        <v>4296.2700000000004</v>
      </c>
      <c r="P1868" s="29" t="str">
        <f>VLOOKUP(A1868,'Hospitalisation Details'!$A$1:$T$2344,15,0)</f>
        <v>tier - 2</v>
      </c>
      <c r="Q1868" s="29" t="str">
        <f>VLOOKUP(A1868,'Hospitalisation Details'!$A$1:$T$2344,18,0)</f>
        <v>tier - 3</v>
      </c>
      <c r="R1868" s="29" t="str">
        <f>VLOOKUP(A1868,'Hospitalisation Details'!$A$1:$T$2344,20,0)</f>
        <v>R1012</v>
      </c>
    </row>
    <row r="1869" spans="1:18">
      <c r="A1869" t="s">
        <v>497</v>
      </c>
      <c r="B1869" s="22" t="str">
        <f>VLOOKUP(A1869,'Customer Names'!A1869:$E$2335,4,0)</f>
        <v>Barry</v>
      </c>
      <c r="C1869" s="25">
        <f>VLOOKUP(A1869,'Hospitalisation Details'!$A$1:$T$2344,9,0)</f>
        <v>37780</v>
      </c>
      <c r="D1869" s="26">
        <f>VLOOKUP(A1869,'Hospitalisation Details'!$A$1:$T$2344,10,0)</f>
        <v>20</v>
      </c>
      <c r="E1869" s="26">
        <f>VLOOKUP(A1869,'Hospitalisation Details'!$A$1:$T$2344,11,0)</f>
        <v>0</v>
      </c>
      <c r="F1869" s="28">
        <f>VLOOKUP(A1869,'Medical Examinations'!$A$1:$L$2336,2,0)</f>
        <v>33.81</v>
      </c>
      <c r="G1869" s="28">
        <f>VLOOKUP(A1869,'Medical Examinations'!$A$1:$L$2336,4,0)</f>
        <v>6.49</v>
      </c>
      <c r="H1869" s="30" t="str">
        <f>VLOOKUP(A1869,'Medical Examinations'!$A$1:$L$2336,3,0)</f>
        <v>Obesity</v>
      </c>
      <c r="I1869" s="30" t="str">
        <f>VLOOKUP(A1869,'Medical Examinations'!$A$1:$L$2336,5,0)</f>
        <v>Pre-diabetes</v>
      </c>
      <c r="J1869" s="27" t="str">
        <f>VLOOKUP(A1869,'Medical Examinations'!$A$1:$L$2336,6,0)</f>
        <v>No</v>
      </c>
      <c r="K1869" s="27" t="str">
        <f>VLOOKUP(A1869,'Medical Examinations'!$A$1:$L$2336,7,0)</f>
        <v>No</v>
      </c>
      <c r="L1869" s="27">
        <f>VLOOKUP(A1869,'Medical Examinations'!$A$1:$L$2336,10,0)</f>
        <v>1</v>
      </c>
      <c r="M1869" s="27" t="str">
        <f>VLOOKUP(A1869,'Medical Examinations'!$A$1:$L$2336,12,0)</f>
        <v>No</v>
      </c>
      <c r="N1869" s="27" t="str">
        <f>VLOOKUP(A1869,'Medical Examinations'!$A$1:$L$2336,8,0)</f>
        <v>Yes</v>
      </c>
      <c r="O1869" s="29">
        <f>VLOOKUP(A1869,'Hospitalisation Details'!$A$1:$T$2344,12,0)</f>
        <v>4278.55</v>
      </c>
      <c r="P1869" s="29" t="str">
        <f>VLOOKUP(A1869,'Hospitalisation Details'!$A$1:$T$2344,15,0)</f>
        <v>tier - 2</v>
      </c>
      <c r="Q1869" s="29" t="str">
        <f>VLOOKUP(A1869,'Hospitalisation Details'!$A$1:$T$2344,18,0)</f>
        <v>tier - 1</v>
      </c>
      <c r="R1869" s="29" t="str">
        <f>VLOOKUP(A1869,'Hospitalisation Details'!$A$1:$T$2344,20,0)</f>
        <v>R1021</v>
      </c>
    </row>
    <row r="1870" spans="1:18">
      <c r="A1870" t="s">
        <v>496</v>
      </c>
      <c r="B1870" s="22" t="str">
        <f>VLOOKUP(A1870,'Customer Names'!A1870:$E$2335,4,0)</f>
        <v>McCormick</v>
      </c>
      <c r="C1870" s="25">
        <f>VLOOKUP(A1870,'Hospitalisation Details'!$A$1:$T$2344,9,0)</f>
        <v>33773</v>
      </c>
      <c r="D1870" s="26">
        <f>VLOOKUP(A1870,'Hospitalisation Details'!$A$1:$T$2344,10,0)</f>
        <v>30</v>
      </c>
      <c r="E1870" s="26">
        <f>VLOOKUP(A1870,'Hospitalisation Details'!$A$1:$T$2344,11,0)</f>
        <v>2</v>
      </c>
      <c r="F1870" s="28">
        <f>VLOOKUP(A1870,'Medical Examinations'!$A$1:$L$2336,2,0)</f>
        <v>44.22</v>
      </c>
      <c r="G1870" s="28">
        <f>VLOOKUP(A1870,'Medical Examinations'!$A$1:$L$2336,4,0)</f>
        <v>4.1900000000000004</v>
      </c>
      <c r="H1870" s="30" t="str">
        <f>VLOOKUP(A1870,'Medical Examinations'!$A$1:$L$2336,3,0)</f>
        <v>Obesity</v>
      </c>
      <c r="I1870" s="30" t="str">
        <f>VLOOKUP(A1870,'Medical Examinations'!$A$1:$L$2336,5,0)</f>
        <v>Normal</v>
      </c>
      <c r="J1870" s="27" t="str">
        <f>VLOOKUP(A1870,'Medical Examinations'!$A$1:$L$2336,6,0)</f>
        <v>No</v>
      </c>
      <c r="K1870" s="27" t="str">
        <f>VLOOKUP(A1870,'Medical Examinations'!$A$1:$L$2336,7,0)</f>
        <v>No</v>
      </c>
      <c r="L1870" s="27">
        <f>VLOOKUP(A1870,'Medical Examinations'!$A$1:$L$2336,10,0)</f>
        <v>1</v>
      </c>
      <c r="M1870" s="27" t="str">
        <f>VLOOKUP(A1870,'Medical Examinations'!$A$1:$L$2336,12,0)</f>
        <v>No</v>
      </c>
      <c r="N1870" s="27" t="str">
        <f>VLOOKUP(A1870,'Medical Examinations'!$A$1:$L$2336,8,0)</f>
        <v>No</v>
      </c>
      <c r="O1870" s="29">
        <f>VLOOKUP(A1870,'Hospitalisation Details'!$A$1:$T$2344,12,0)</f>
        <v>4266.17</v>
      </c>
      <c r="P1870" s="29" t="str">
        <f>VLOOKUP(A1870,'Hospitalisation Details'!$A$1:$T$2344,15,0)</f>
        <v>tier - 3</v>
      </c>
      <c r="Q1870" s="29" t="str">
        <f>VLOOKUP(A1870,'Hospitalisation Details'!$A$1:$T$2344,18,0)</f>
        <v>tier - 2</v>
      </c>
      <c r="R1870" s="29" t="str">
        <f>VLOOKUP(A1870,'Hospitalisation Details'!$A$1:$T$2344,20,0)</f>
        <v>R1013</v>
      </c>
    </row>
    <row r="1871" spans="1:18">
      <c r="A1871" t="s">
        <v>495</v>
      </c>
      <c r="B1871" s="22" t="str">
        <f>VLOOKUP(A1871,'Customer Names'!A1871:$E$2335,4,0)</f>
        <v>McElroy</v>
      </c>
      <c r="C1871" s="25">
        <f>VLOOKUP(A1871,'Hospitalisation Details'!$A$1:$T$2344,9,0)</f>
        <v>30640</v>
      </c>
      <c r="D1871" s="26">
        <f>VLOOKUP(A1871,'Hospitalisation Details'!$A$1:$T$2344,10,0)</f>
        <v>39</v>
      </c>
      <c r="E1871" s="26">
        <f>VLOOKUP(A1871,'Hospitalisation Details'!$A$1:$T$2344,11,0)</f>
        <v>3</v>
      </c>
      <c r="F1871" s="28">
        <f>VLOOKUP(A1871,'Medical Examinations'!$A$1:$L$2336,2,0)</f>
        <v>15.46</v>
      </c>
      <c r="G1871" s="28">
        <f>VLOOKUP(A1871,'Medical Examinations'!$A$1:$L$2336,4,0)</f>
        <v>4.99</v>
      </c>
      <c r="H1871" s="30" t="str">
        <f>VLOOKUP(A1871,'Medical Examinations'!$A$1:$L$2336,3,0)</f>
        <v>Underweight</v>
      </c>
      <c r="I1871" s="30" t="str">
        <f>VLOOKUP(A1871,'Medical Examinations'!$A$1:$L$2336,5,0)</f>
        <v>Normal</v>
      </c>
      <c r="J1871" s="27" t="str">
        <f>VLOOKUP(A1871,'Medical Examinations'!$A$1:$L$2336,6,0)</f>
        <v>yes</v>
      </c>
      <c r="K1871" s="27" t="str">
        <f>VLOOKUP(A1871,'Medical Examinations'!$A$1:$L$2336,7,0)</f>
        <v>No</v>
      </c>
      <c r="L1871" s="27">
        <f>VLOOKUP(A1871,'Medical Examinations'!$A$1:$L$2336,10,0)</f>
        <v>1</v>
      </c>
      <c r="M1871" s="27" t="str">
        <f>VLOOKUP(A1871,'Medical Examinations'!$A$1:$L$2336,12,0)</f>
        <v>No</v>
      </c>
      <c r="N1871" s="27" t="str">
        <f>VLOOKUP(A1871,'Medical Examinations'!$A$1:$L$2336,8,0)</f>
        <v>Yes</v>
      </c>
      <c r="O1871" s="29">
        <f>VLOOKUP(A1871,'Hospitalisation Details'!$A$1:$T$2344,12,0)</f>
        <v>4265.01</v>
      </c>
      <c r="P1871" s="29" t="str">
        <f>VLOOKUP(A1871,'Hospitalisation Details'!$A$1:$T$2344,15,0)</f>
        <v>tier - 2</v>
      </c>
      <c r="Q1871" s="29" t="str">
        <f>VLOOKUP(A1871,'Hospitalisation Details'!$A$1:$T$2344,18,0)</f>
        <v>tier - 1</v>
      </c>
      <c r="R1871" s="29" t="str">
        <f>VLOOKUP(A1871,'Hospitalisation Details'!$A$1:$T$2344,20,0)</f>
        <v>R1012</v>
      </c>
    </row>
    <row r="1872" spans="1:18">
      <c r="A1872" t="s">
        <v>494</v>
      </c>
      <c r="B1872" s="22" t="str">
        <f>VLOOKUP(A1872,'Customer Names'!A1872:$E$2335,4,0)</f>
        <v>Coffed</v>
      </c>
      <c r="C1872" s="25">
        <f>VLOOKUP(A1872,'Hospitalisation Details'!$A$1:$T$2344,9,0)</f>
        <v>34986</v>
      </c>
      <c r="D1872" s="26">
        <f>VLOOKUP(A1872,'Hospitalisation Details'!$A$1:$T$2344,10,0)</f>
        <v>27</v>
      </c>
      <c r="E1872" s="26">
        <f>VLOOKUP(A1872,'Hospitalisation Details'!$A$1:$T$2344,11,0)</f>
        <v>3</v>
      </c>
      <c r="F1872" s="28">
        <f>VLOOKUP(A1872,'Medical Examinations'!$A$1:$L$2336,2,0)</f>
        <v>30.3</v>
      </c>
      <c r="G1872" s="28">
        <f>VLOOKUP(A1872,'Medical Examinations'!$A$1:$L$2336,4,0)</f>
        <v>4.7699999999999996</v>
      </c>
      <c r="H1872" s="30" t="str">
        <f>VLOOKUP(A1872,'Medical Examinations'!$A$1:$L$2336,3,0)</f>
        <v>Obesity</v>
      </c>
      <c r="I1872" s="30" t="str">
        <f>VLOOKUP(A1872,'Medical Examinations'!$A$1:$L$2336,5,0)</f>
        <v>Normal</v>
      </c>
      <c r="J1872" s="27" t="str">
        <f>VLOOKUP(A1872,'Medical Examinations'!$A$1:$L$2336,6,0)</f>
        <v>yes</v>
      </c>
      <c r="K1872" s="27" t="str">
        <f>VLOOKUP(A1872,'Medical Examinations'!$A$1:$L$2336,7,0)</f>
        <v>No</v>
      </c>
      <c r="L1872" s="27">
        <f>VLOOKUP(A1872,'Medical Examinations'!$A$1:$L$2336,10,0)</f>
        <v>1</v>
      </c>
      <c r="M1872" s="27" t="str">
        <f>VLOOKUP(A1872,'Medical Examinations'!$A$1:$L$2336,12,0)</f>
        <v>No</v>
      </c>
      <c r="N1872" s="27" t="str">
        <f>VLOOKUP(A1872,'Medical Examinations'!$A$1:$L$2336,8,0)</f>
        <v>No</v>
      </c>
      <c r="O1872" s="29">
        <f>VLOOKUP(A1872,'Hospitalisation Details'!$A$1:$T$2344,12,0)</f>
        <v>4260.74</v>
      </c>
      <c r="P1872" s="29" t="str">
        <f>VLOOKUP(A1872,'Hospitalisation Details'!$A$1:$T$2344,15,0)</f>
        <v>tier - 3</v>
      </c>
      <c r="Q1872" s="29" t="str">
        <f>VLOOKUP(A1872,'Hospitalisation Details'!$A$1:$T$2344,18,0)</f>
        <v>tier - 2</v>
      </c>
      <c r="R1872" s="29" t="str">
        <f>VLOOKUP(A1872,'Hospitalisation Details'!$A$1:$T$2344,20,0)</f>
        <v>R1011</v>
      </c>
    </row>
    <row r="1873" spans="1:18">
      <c r="A1873" t="s">
        <v>493</v>
      </c>
      <c r="B1873" s="22" t="str">
        <f>VLOOKUP(A1873,'Customer Names'!A1873:$E$2335,4,0)</f>
        <v>Estes</v>
      </c>
      <c r="C1873" s="25">
        <f>VLOOKUP(A1873,'Hospitalisation Details'!$A$1:$T$2344,9,0)</f>
        <v>30118</v>
      </c>
      <c r="D1873" s="26">
        <f>VLOOKUP(A1873,'Hospitalisation Details'!$A$1:$T$2344,10,0)</f>
        <v>40</v>
      </c>
      <c r="E1873" s="26">
        <f>VLOOKUP(A1873,'Hospitalisation Details'!$A$1:$T$2344,11,0)</f>
        <v>3</v>
      </c>
      <c r="F1873" s="28">
        <f>VLOOKUP(A1873,'Medical Examinations'!$A$1:$L$2336,2,0)</f>
        <v>16.670000000000002</v>
      </c>
      <c r="G1873" s="28">
        <f>VLOOKUP(A1873,'Medical Examinations'!$A$1:$L$2336,4,0)</f>
        <v>5.46</v>
      </c>
      <c r="H1873" s="30" t="str">
        <f>VLOOKUP(A1873,'Medical Examinations'!$A$1:$L$2336,3,0)</f>
        <v>Underweight</v>
      </c>
      <c r="I1873" s="30" t="str">
        <f>VLOOKUP(A1873,'Medical Examinations'!$A$1:$L$2336,5,0)</f>
        <v>Normal</v>
      </c>
      <c r="J1873" s="27" t="str">
        <f>VLOOKUP(A1873,'Medical Examinations'!$A$1:$L$2336,6,0)</f>
        <v>No</v>
      </c>
      <c r="K1873" s="27" t="str">
        <f>VLOOKUP(A1873,'Medical Examinations'!$A$1:$L$2336,7,0)</f>
        <v>No</v>
      </c>
      <c r="L1873" s="27">
        <f>VLOOKUP(A1873,'Medical Examinations'!$A$1:$L$2336,10,0)</f>
        <v>0</v>
      </c>
      <c r="M1873" s="27" t="str">
        <f>VLOOKUP(A1873,'Medical Examinations'!$A$1:$L$2336,12,0)</f>
        <v>No</v>
      </c>
      <c r="N1873" s="27" t="str">
        <f>VLOOKUP(A1873,'Medical Examinations'!$A$1:$L$2336,8,0)</f>
        <v>No</v>
      </c>
      <c r="O1873" s="29">
        <f>VLOOKUP(A1873,'Hospitalisation Details'!$A$1:$T$2344,12,0)</f>
        <v>4250.24</v>
      </c>
      <c r="P1873" s="29" t="str">
        <f>VLOOKUP(A1873,'Hospitalisation Details'!$A$1:$T$2344,15,0)</f>
        <v>tier - 2</v>
      </c>
      <c r="Q1873" s="29" t="str">
        <f>VLOOKUP(A1873,'Hospitalisation Details'!$A$1:$T$2344,18,0)</f>
        <v>tier - 3</v>
      </c>
      <c r="R1873" s="29" t="str">
        <f>VLOOKUP(A1873,'Hospitalisation Details'!$A$1:$T$2344,20,0)</f>
        <v>R1013</v>
      </c>
    </row>
    <row r="1874" spans="1:18">
      <c r="A1874" t="s">
        <v>492</v>
      </c>
      <c r="B1874" s="22" t="str">
        <f>VLOOKUP(A1874,'Customer Names'!A1874:$E$2335,4,0)</f>
        <v>Miles</v>
      </c>
      <c r="C1874" s="25">
        <f>VLOOKUP(A1874,'Hospitalisation Details'!$A$1:$T$2344,9,0)</f>
        <v>33573</v>
      </c>
      <c r="D1874" s="26">
        <f>VLOOKUP(A1874,'Hospitalisation Details'!$A$1:$T$2344,10,0)</f>
        <v>31</v>
      </c>
      <c r="E1874" s="26">
        <f>VLOOKUP(A1874,'Hospitalisation Details'!$A$1:$T$2344,11,0)</f>
        <v>1</v>
      </c>
      <c r="F1874" s="28">
        <f>VLOOKUP(A1874,'Medical Examinations'!$A$1:$L$2336,2,0)</f>
        <v>28.594999999999999</v>
      </c>
      <c r="G1874" s="28">
        <f>VLOOKUP(A1874,'Medical Examinations'!$A$1:$L$2336,4,0)</f>
        <v>5.43</v>
      </c>
      <c r="H1874" s="30" t="str">
        <f>VLOOKUP(A1874,'Medical Examinations'!$A$1:$L$2336,3,0)</f>
        <v>Overweight</v>
      </c>
      <c r="I1874" s="30" t="str">
        <f>VLOOKUP(A1874,'Medical Examinations'!$A$1:$L$2336,5,0)</f>
        <v>Normal</v>
      </c>
      <c r="J1874" s="27" t="str">
        <f>VLOOKUP(A1874,'Medical Examinations'!$A$1:$L$2336,6,0)</f>
        <v>No</v>
      </c>
      <c r="K1874" s="27" t="str">
        <f>VLOOKUP(A1874,'Medical Examinations'!$A$1:$L$2336,7,0)</f>
        <v>No</v>
      </c>
      <c r="L1874" s="27">
        <f>VLOOKUP(A1874,'Medical Examinations'!$A$1:$L$2336,10,0)</f>
        <v>0</v>
      </c>
      <c r="M1874" s="27" t="str">
        <f>VLOOKUP(A1874,'Medical Examinations'!$A$1:$L$2336,12,0)</f>
        <v>No</v>
      </c>
      <c r="N1874" s="27" t="str">
        <f>VLOOKUP(A1874,'Medical Examinations'!$A$1:$L$2336,8,0)</f>
        <v>No</v>
      </c>
      <c r="O1874" s="29">
        <f>VLOOKUP(A1874,'Hospitalisation Details'!$A$1:$T$2344,12,0)</f>
        <v>4243.59</v>
      </c>
      <c r="P1874" s="29" t="str">
        <f>VLOOKUP(A1874,'Hospitalisation Details'!$A$1:$T$2344,15,0)</f>
        <v>tier - 3</v>
      </c>
      <c r="Q1874" s="29" t="str">
        <f>VLOOKUP(A1874,'Hospitalisation Details'!$A$1:$T$2344,18,0)</f>
        <v>tier - 1</v>
      </c>
      <c r="R1874" s="29" t="str">
        <f>VLOOKUP(A1874,'Hospitalisation Details'!$A$1:$T$2344,20,0)</f>
        <v>R1012</v>
      </c>
    </row>
    <row r="1875" spans="1:18">
      <c r="A1875" t="s">
        <v>491</v>
      </c>
      <c r="B1875" s="22" t="str">
        <f>VLOOKUP(A1875,'Customer Names'!A1875:$E$2335,4,0)</f>
        <v>Zamore</v>
      </c>
      <c r="C1875" s="25">
        <f>VLOOKUP(A1875,'Hospitalisation Details'!$A$1:$T$2344,9,0)</f>
        <v>33545</v>
      </c>
      <c r="D1875" s="26">
        <f>VLOOKUP(A1875,'Hospitalisation Details'!$A$1:$T$2344,10,0)</f>
        <v>31</v>
      </c>
      <c r="E1875" s="26">
        <f>VLOOKUP(A1875,'Hospitalisation Details'!$A$1:$T$2344,11,0)</f>
        <v>1</v>
      </c>
      <c r="F1875" s="28">
        <f>VLOOKUP(A1875,'Medical Examinations'!$A$1:$L$2336,2,0)</f>
        <v>25.934999999999999</v>
      </c>
      <c r="G1875" s="28">
        <f>VLOOKUP(A1875,'Medical Examinations'!$A$1:$L$2336,4,0)</f>
        <v>4.29</v>
      </c>
      <c r="H1875" s="30" t="str">
        <f>VLOOKUP(A1875,'Medical Examinations'!$A$1:$L$2336,3,0)</f>
        <v>Overweight</v>
      </c>
      <c r="I1875" s="30" t="str">
        <f>VLOOKUP(A1875,'Medical Examinations'!$A$1:$L$2336,5,0)</f>
        <v>Normal</v>
      </c>
      <c r="J1875" s="27" t="str">
        <f>VLOOKUP(A1875,'Medical Examinations'!$A$1:$L$2336,6,0)</f>
        <v>No</v>
      </c>
      <c r="K1875" s="27" t="str">
        <f>VLOOKUP(A1875,'Medical Examinations'!$A$1:$L$2336,7,0)</f>
        <v>No</v>
      </c>
      <c r="L1875" s="27">
        <f>VLOOKUP(A1875,'Medical Examinations'!$A$1:$L$2336,10,0)</f>
        <v>0</v>
      </c>
      <c r="M1875" s="27" t="str">
        <f>VLOOKUP(A1875,'Medical Examinations'!$A$1:$L$2336,12,0)</f>
        <v>No</v>
      </c>
      <c r="N1875" s="27" t="str">
        <f>VLOOKUP(A1875,'Medical Examinations'!$A$1:$L$2336,8,0)</f>
        <v>No</v>
      </c>
      <c r="O1875" s="29">
        <f>VLOOKUP(A1875,'Hospitalisation Details'!$A$1:$T$2344,12,0)</f>
        <v>4239.8900000000003</v>
      </c>
      <c r="P1875" s="29" t="str">
        <f>VLOOKUP(A1875,'Hospitalisation Details'!$A$1:$T$2344,15,0)</f>
        <v>tier - 2</v>
      </c>
      <c r="Q1875" s="29" t="str">
        <f>VLOOKUP(A1875,'Hospitalisation Details'!$A$1:$T$2344,18,0)</f>
        <v>tier - 2</v>
      </c>
      <c r="R1875" s="29" t="str">
        <f>VLOOKUP(A1875,'Hospitalisation Details'!$A$1:$T$2344,20,0)</f>
        <v>R1012</v>
      </c>
    </row>
    <row r="1876" spans="1:18">
      <c r="A1876" t="s">
        <v>490</v>
      </c>
      <c r="B1876" s="22" t="str">
        <f>VLOOKUP(A1876,'Customer Names'!A1876:$E$2335,4,0)</f>
        <v>Donaghy</v>
      </c>
      <c r="C1876" s="25">
        <f>VLOOKUP(A1876,'Hospitalisation Details'!$A$1:$T$2344,9,0)</f>
        <v>33782</v>
      </c>
      <c r="D1876" s="26">
        <f>VLOOKUP(A1876,'Hospitalisation Details'!$A$1:$T$2344,10,0)</f>
        <v>30</v>
      </c>
      <c r="E1876" s="26">
        <f>VLOOKUP(A1876,'Hospitalisation Details'!$A$1:$T$2344,11,0)</f>
        <v>1</v>
      </c>
      <c r="F1876" s="28">
        <f>VLOOKUP(A1876,'Medical Examinations'!$A$1:$L$2336,2,0)</f>
        <v>27.645</v>
      </c>
      <c r="G1876" s="28">
        <f>VLOOKUP(A1876,'Medical Examinations'!$A$1:$L$2336,4,0)</f>
        <v>5.25</v>
      </c>
      <c r="H1876" s="30" t="str">
        <f>VLOOKUP(A1876,'Medical Examinations'!$A$1:$L$2336,3,0)</f>
        <v>Overweight</v>
      </c>
      <c r="I1876" s="30" t="str">
        <f>VLOOKUP(A1876,'Medical Examinations'!$A$1:$L$2336,5,0)</f>
        <v>Normal</v>
      </c>
      <c r="J1876" s="27" t="str">
        <f>VLOOKUP(A1876,'Medical Examinations'!$A$1:$L$2336,6,0)</f>
        <v>No</v>
      </c>
      <c r="K1876" s="27" t="str">
        <f>VLOOKUP(A1876,'Medical Examinations'!$A$1:$L$2336,7,0)</f>
        <v>No</v>
      </c>
      <c r="L1876" s="27">
        <f>VLOOKUP(A1876,'Medical Examinations'!$A$1:$L$2336,10,0)</f>
        <v>1</v>
      </c>
      <c r="M1876" s="27" t="str">
        <f>VLOOKUP(A1876,'Medical Examinations'!$A$1:$L$2336,12,0)</f>
        <v>No</v>
      </c>
      <c r="N1876" s="27" t="str">
        <f>VLOOKUP(A1876,'Medical Examinations'!$A$1:$L$2336,8,0)</f>
        <v>No</v>
      </c>
      <c r="O1876" s="29">
        <f>VLOOKUP(A1876,'Hospitalisation Details'!$A$1:$T$2344,12,0)</f>
        <v>4237.13</v>
      </c>
      <c r="P1876" s="29" t="str">
        <f>VLOOKUP(A1876,'Hospitalisation Details'!$A$1:$T$2344,15,0)</f>
        <v>tier - 3</v>
      </c>
      <c r="Q1876" s="29" t="str">
        <f>VLOOKUP(A1876,'Hospitalisation Details'!$A$1:$T$2344,18,0)</f>
        <v>tier - 1</v>
      </c>
      <c r="R1876" s="29" t="str">
        <f>VLOOKUP(A1876,'Hospitalisation Details'!$A$1:$T$2344,20,0)</f>
        <v>R1016</v>
      </c>
    </row>
    <row r="1877" spans="1:18">
      <c r="A1877" t="s">
        <v>489</v>
      </c>
      <c r="B1877" s="22" t="str">
        <f>VLOOKUP(A1877,'Customer Names'!A1877:$E$2335,4,0)</f>
        <v>Kennedy</v>
      </c>
      <c r="C1877" s="25">
        <f>VLOOKUP(A1877,'Hospitalisation Details'!$A$1:$T$2344,9,0)</f>
        <v>36143</v>
      </c>
      <c r="D1877" s="26">
        <f>VLOOKUP(A1877,'Hospitalisation Details'!$A$1:$T$2344,10,0)</f>
        <v>24</v>
      </c>
      <c r="E1877" s="26">
        <f>VLOOKUP(A1877,'Hospitalisation Details'!$A$1:$T$2344,11,0)</f>
        <v>3</v>
      </c>
      <c r="F1877" s="28">
        <f>VLOOKUP(A1877,'Medical Examinations'!$A$1:$L$2336,2,0)</f>
        <v>30.1</v>
      </c>
      <c r="G1877" s="28">
        <f>VLOOKUP(A1877,'Medical Examinations'!$A$1:$L$2336,4,0)</f>
        <v>4.04</v>
      </c>
      <c r="H1877" s="30" t="str">
        <f>VLOOKUP(A1877,'Medical Examinations'!$A$1:$L$2336,3,0)</f>
        <v>Obesity</v>
      </c>
      <c r="I1877" s="30" t="str">
        <f>VLOOKUP(A1877,'Medical Examinations'!$A$1:$L$2336,5,0)</f>
        <v>Normal</v>
      </c>
      <c r="J1877" s="27" t="str">
        <f>VLOOKUP(A1877,'Medical Examinations'!$A$1:$L$2336,6,0)</f>
        <v>No</v>
      </c>
      <c r="K1877" s="27" t="str">
        <f>VLOOKUP(A1877,'Medical Examinations'!$A$1:$L$2336,7,0)</f>
        <v>No</v>
      </c>
      <c r="L1877" s="27">
        <f>VLOOKUP(A1877,'Medical Examinations'!$A$1:$L$2336,10,0)</f>
        <v>1</v>
      </c>
      <c r="M1877" s="27" t="str">
        <f>VLOOKUP(A1877,'Medical Examinations'!$A$1:$L$2336,12,0)</f>
        <v>No</v>
      </c>
      <c r="N1877" s="27" t="str">
        <f>VLOOKUP(A1877,'Medical Examinations'!$A$1:$L$2336,8,0)</f>
        <v>No</v>
      </c>
      <c r="O1877" s="29">
        <f>VLOOKUP(A1877,'Hospitalisation Details'!$A$1:$T$2344,12,0)</f>
        <v>4234.93</v>
      </c>
      <c r="P1877" s="29" t="str">
        <f>VLOOKUP(A1877,'Hospitalisation Details'!$A$1:$T$2344,15,0)</f>
        <v>tier - 2</v>
      </c>
      <c r="Q1877" s="29" t="str">
        <f>VLOOKUP(A1877,'Hospitalisation Details'!$A$1:$T$2344,18,0)</f>
        <v>tier - 1</v>
      </c>
      <c r="R1877" s="29" t="str">
        <f>VLOOKUP(A1877,'Hospitalisation Details'!$A$1:$T$2344,20,0)</f>
        <v>R1011</v>
      </c>
    </row>
    <row r="1878" spans="1:18">
      <c r="A1878" t="s">
        <v>488</v>
      </c>
      <c r="B1878" s="22" t="str">
        <f>VLOOKUP(A1878,'Customer Names'!A1878:$E$2335,4,0)</f>
        <v>Fiorini</v>
      </c>
      <c r="C1878" s="25">
        <f>VLOOKUP(A1878,'Hospitalisation Details'!$A$1:$T$2344,9,0)</f>
        <v>35679</v>
      </c>
      <c r="D1878" s="26">
        <f>VLOOKUP(A1878,'Hospitalisation Details'!$A$1:$T$2344,10,0)</f>
        <v>25</v>
      </c>
      <c r="E1878" s="26">
        <f>VLOOKUP(A1878,'Hospitalisation Details'!$A$1:$T$2344,11,0)</f>
        <v>2</v>
      </c>
      <c r="F1878" s="28">
        <f>VLOOKUP(A1878,'Medical Examinations'!$A$1:$L$2336,2,0)</f>
        <v>26.79</v>
      </c>
      <c r="G1878" s="28">
        <f>VLOOKUP(A1878,'Medical Examinations'!$A$1:$L$2336,4,0)</f>
        <v>5</v>
      </c>
      <c r="H1878" s="30" t="str">
        <f>VLOOKUP(A1878,'Medical Examinations'!$A$1:$L$2336,3,0)</f>
        <v>Overweight</v>
      </c>
      <c r="I1878" s="30" t="str">
        <f>VLOOKUP(A1878,'Medical Examinations'!$A$1:$L$2336,5,0)</f>
        <v>Normal</v>
      </c>
      <c r="J1878" s="27" t="str">
        <f>VLOOKUP(A1878,'Medical Examinations'!$A$1:$L$2336,6,0)</f>
        <v>yes</v>
      </c>
      <c r="K1878" s="27" t="str">
        <f>VLOOKUP(A1878,'Medical Examinations'!$A$1:$L$2336,7,0)</f>
        <v>No</v>
      </c>
      <c r="L1878" s="27">
        <f>VLOOKUP(A1878,'Medical Examinations'!$A$1:$L$2336,10,0)</f>
        <v>1</v>
      </c>
      <c r="M1878" s="27" t="str">
        <f>VLOOKUP(A1878,'Medical Examinations'!$A$1:$L$2336,12,0)</f>
        <v>No</v>
      </c>
      <c r="N1878" s="27" t="str">
        <f>VLOOKUP(A1878,'Medical Examinations'!$A$1:$L$2336,8,0)</f>
        <v>Yes</v>
      </c>
      <c r="O1878" s="29">
        <f>VLOOKUP(A1878,'Hospitalisation Details'!$A$1:$T$2344,12,0)</f>
        <v>4189.1099999999997</v>
      </c>
      <c r="P1878" s="29" t="str">
        <f>VLOOKUP(A1878,'Hospitalisation Details'!$A$1:$T$2344,15,0)</f>
        <v>tier - 2</v>
      </c>
      <c r="Q1878" s="29" t="str">
        <f>VLOOKUP(A1878,'Hospitalisation Details'!$A$1:$T$2344,18,0)</f>
        <v>tier - 2</v>
      </c>
      <c r="R1878" s="29" t="str">
        <f>VLOOKUP(A1878,'Hospitalisation Details'!$A$1:$T$2344,20,0)</f>
        <v>R1012</v>
      </c>
    </row>
    <row r="1879" spans="1:18">
      <c r="A1879" t="s">
        <v>487</v>
      </c>
      <c r="B1879" s="22" t="str">
        <f>VLOOKUP(A1879,'Customer Names'!A1879:$E$2335,4,0)</f>
        <v>Alexander</v>
      </c>
      <c r="C1879" s="25">
        <f>VLOOKUP(A1879,'Hospitalisation Details'!$A$1:$T$2344,9,0)</f>
        <v>34975</v>
      </c>
      <c r="D1879" s="26">
        <f>VLOOKUP(A1879,'Hospitalisation Details'!$A$1:$T$2344,10,0)</f>
        <v>27</v>
      </c>
      <c r="E1879" s="26">
        <f>VLOOKUP(A1879,'Hospitalisation Details'!$A$1:$T$2344,11,0)</f>
        <v>0</v>
      </c>
      <c r="F1879" s="28">
        <f>VLOOKUP(A1879,'Medical Examinations'!$A$1:$L$2336,2,0)</f>
        <v>27.1</v>
      </c>
      <c r="G1879" s="28">
        <f>VLOOKUP(A1879,'Medical Examinations'!$A$1:$L$2336,4,0)</f>
        <v>4.01</v>
      </c>
      <c r="H1879" s="30" t="str">
        <f>VLOOKUP(A1879,'Medical Examinations'!$A$1:$L$2336,3,0)</f>
        <v>Overweight</v>
      </c>
      <c r="I1879" s="30" t="str">
        <f>VLOOKUP(A1879,'Medical Examinations'!$A$1:$L$2336,5,0)</f>
        <v>Normal</v>
      </c>
      <c r="J1879" s="27" t="str">
        <f>VLOOKUP(A1879,'Medical Examinations'!$A$1:$L$2336,6,0)</f>
        <v>yes</v>
      </c>
      <c r="K1879" s="27" t="str">
        <f>VLOOKUP(A1879,'Medical Examinations'!$A$1:$L$2336,7,0)</f>
        <v>No</v>
      </c>
      <c r="L1879" s="27">
        <f>VLOOKUP(A1879,'Medical Examinations'!$A$1:$L$2336,10,0)</f>
        <v>1</v>
      </c>
      <c r="M1879" s="27" t="str">
        <f>VLOOKUP(A1879,'Medical Examinations'!$A$1:$L$2336,12,0)</f>
        <v>No</v>
      </c>
      <c r="N1879" s="27" t="str">
        <f>VLOOKUP(A1879,'Medical Examinations'!$A$1:$L$2336,8,0)</f>
        <v>No</v>
      </c>
      <c r="O1879" s="29">
        <f>VLOOKUP(A1879,'Hospitalisation Details'!$A$1:$T$2344,12,0)</f>
        <v>4188.7299999999996</v>
      </c>
      <c r="P1879" s="29" t="str">
        <f>VLOOKUP(A1879,'Hospitalisation Details'!$A$1:$T$2344,15,0)</f>
        <v>tier - 2</v>
      </c>
      <c r="Q1879" s="29" t="str">
        <f>VLOOKUP(A1879,'Hospitalisation Details'!$A$1:$T$2344,18,0)</f>
        <v>tier - 2</v>
      </c>
      <c r="R1879" s="29" t="str">
        <f>VLOOKUP(A1879,'Hospitalisation Details'!$A$1:$T$2344,20,0)</f>
        <v>R1025</v>
      </c>
    </row>
    <row r="1880" spans="1:18">
      <c r="A1880" t="s">
        <v>486</v>
      </c>
      <c r="B1880" s="22" t="str">
        <f>VLOOKUP(A1880,'Customer Names'!A1880:$E$2335,4,0)</f>
        <v>Watkins</v>
      </c>
      <c r="C1880" s="25">
        <f>VLOOKUP(A1880,'Hospitalisation Details'!$A$1:$T$2344,9,0)</f>
        <v>32684</v>
      </c>
      <c r="D1880" s="26">
        <f>VLOOKUP(A1880,'Hospitalisation Details'!$A$1:$T$2344,10,0)</f>
        <v>33</v>
      </c>
      <c r="E1880" s="26">
        <f>VLOOKUP(A1880,'Hospitalisation Details'!$A$1:$T$2344,11,0)</f>
        <v>0</v>
      </c>
      <c r="F1880" s="28">
        <f>VLOOKUP(A1880,'Medical Examinations'!$A$1:$L$2336,2,0)</f>
        <v>24.31</v>
      </c>
      <c r="G1880" s="28">
        <f>VLOOKUP(A1880,'Medical Examinations'!$A$1:$L$2336,4,0)</f>
        <v>5.4</v>
      </c>
      <c r="H1880" s="30" t="str">
        <f>VLOOKUP(A1880,'Medical Examinations'!$A$1:$L$2336,3,0)</f>
        <v>Normal weight</v>
      </c>
      <c r="I1880" s="30" t="str">
        <f>VLOOKUP(A1880,'Medical Examinations'!$A$1:$L$2336,5,0)</f>
        <v>Normal</v>
      </c>
      <c r="J1880" s="27" t="str">
        <f>VLOOKUP(A1880,'Medical Examinations'!$A$1:$L$2336,6,0)</f>
        <v>No</v>
      </c>
      <c r="K1880" s="27" t="str">
        <f>VLOOKUP(A1880,'Medical Examinations'!$A$1:$L$2336,7,0)</f>
        <v>No</v>
      </c>
      <c r="L1880" s="27">
        <f>VLOOKUP(A1880,'Medical Examinations'!$A$1:$L$2336,10,0)</f>
        <v>0</v>
      </c>
      <c r="M1880" s="27" t="str">
        <f>VLOOKUP(A1880,'Medical Examinations'!$A$1:$L$2336,12,0)</f>
        <v>No</v>
      </c>
      <c r="N1880" s="27" t="str">
        <f>VLOOKUP(A1880,'Medical Examinations'!$A$1:$L$2336,8,0)</f>
        <v>No</v>
      </c>
      <c r="O1880" s="29">
        <f>VLOOKUP(A1880,'Hospitalisation Details'!$A$1:$T$2344,12,0)</f>
        <v>4185.1000000000004</v>
      </c>
      <c r="P1880" s="29" t="str">
        <f>VLOOKUP(A1880,'Hospitalisation Details'!$A$1:$T$2344,15,0)</f>
        <v>tier - 2</v>
      </c>
      <c r="Q1880" s="29" t="str">
        <f>VLOOKUP(A1880,'Hospitalisation Details'!$A$1:$T$2344,18,0)</f>
        <v>tier - 3</v>
      </c>
      <c r="R1880" s="29" t="str">
        <f>VLOOKUP(A1880,'Hospitalisation Details'!$A$1:$T$2344,20,0)</f>
        <v>R1013</v>
      </c>
    </row>
    <row r="1881" spans="1:18">
      <c r="A1881" t="s">
        <v>485</v>
      </c>
      <c r="B1881" s="22" t="str">
        <f>VLOOKUP(A1881,'Customer Names'!A1881:$E$2335,4,0)</f>
        <v>Cassel</v>
      </c>
      <c r="C1881" s="25">
        <f>VLOOKUP(A1881,'Hospitalisation Details'!$A$1:$T$2344,9,0)</f>
        <v>30941</v>
      </c>
      <c r="D1881" s="26">
        <f>VLOOKUP(A1881,'Hospitalisation Details'!$A$1:$T$2344,10,0)</f>
        <v>38</v>
      </c>
      <c r="E1881" s="26">
        <f>VLOOKUP(A1881,'Hospitalisation Details'!$A$1:$T$2344,11,0)</f>
        <v>3</v>
      </c>
      <c r="F1881" s="28">
        <f>VLOOKUP(A1881,'Medical Examinations'!$A$1:$L$2336,2,0)</f>
        <v>15.53</v>
      </c>
      <c r="G1881" s="28">
        <f>VLOOKUP(A1881,'Medical Examinations'!$A$1:$L$2336,4,0)</f>
        <v>5.81</v>
      </c>
      <c r="H1881" s="30" t="str">
        <f>VLOOKUP(A1881,'Medical Examinations'!$A$1:$L$2336,3,0)</f>
        <v>Underweight</v>
      </c>
      <c r="I1881" s="30" t="str">
        <f>VLOOKUP(A1881,'Medical Examinations'!$A$1:$L$2336,5,0)</f>
        <v>Pre-diabetes</v>
      </c>
      <c r="J1881" s="27" t="str">
        <f>VLOOKUP(A1881,'Medical Examinations'!$A$1:$L$2336,6,0)</f>
        <v>No</v>
      </c>
      <c r="K1881" s="27" t="str">
        <f>VLOOKUP(A1881,'Medical Examinations'!$A$1:$L$2336,7,0)</f>
        <v>No</v>
      </c>
      <c r="L1881" s="27">
        <f>VLOOKUP(A1881,'Medical Examinations'!$A$1:$L$2336,10,0)</f>
        <v>1</v>
      </c>
      <c r="M1881" s="27" t="str">
        <f>VLOOKUP(A1881,'Medical Examinations'!$A$1:$L$2336,12,0)</f>
        <v>No</v>
      </c>
      <c r="N1881" s="27" t="str">
        <f>VLOOKUP(A1881,'Medical Examinations'!$A$1:$L$2336,8,0)</f>
        <v>No</v>
      </c>
      <c r="O1881" s="29">
        <f>VLOOKUP(A1881,'Hospitalisation Details'!$A$1:$T$2344,12,0)</f>
        <v>4163.21</v>
      </c>
      <c r="P1881" s="29" t="str">
        <f>VLOOKUP(A1881,'Hospitalisation Details'!$A$1:$T$2344,15,0)</f>
        <v>tier - 2</v>
      </c>
      <c r="Q1881" s="29" t="str">
        <f>VLOOKUP(A1881,'Hospitalisation Details'!$A$1:$T$2344,18,0)</f>
        <v>tier - 2</v>
      </c>
      <c r="R1881" s="29" t="str">
        <f>VLOOKUP(A1881,'Hospitalisation Details'!$A$1:$T$2344,20,0)</f>
        <v>R1012</v>
      </c>
    </row>
    <row r="1882" spans="1:18">
      <c r="A1882" t="s">
        <v>484</v>
      </c>
      <c r="B1882" s="22" t="str">
        <f>VLOOKUP(A1882,'Customer Names'!A1882:$E$2335,4,0)</f>
        <v>Ferguson</v>
      </c>
      <c r="C1882" s="25">
        <f>VLOOKUP(A1882,'Hospitalisation Details'!$A$1:$T$2344,9,0)</f>
        <v>36125</v>
      </c>
      <c r="D1882" s="26">
        <f>VLOOKUP(A1882,'Hospitalisation Details'!$A$1:$T$2344,10,0)</f>
        <v>24</v>
      </c>
      <c r="E1882" s="26">
        <f>VLOOKUP(A1882,'Hospitalisation Details'!$A$1:$T$2344,11,0)</f>
        <v>0</v>
      </c>
      <c r="F1882" s="28">
        <f>VLOOKUP(A1882,'Medical Examinations'!$A$1:$L$2336,2,0)</f>
        <v>30.7</v>
      </c>
      <c r="G1882" s="28">
        <f>VLOOKUP(A1882,'Medical Examinations'!$A$1:$L$2336,4,0)</f>
        <v>5.82</v>
      </c>
      <c r="H1882" s="30" t="str">
        <f>VLOOKUP(A1882,'Medical Examinations'!$A$1:$L$2336,3,0)</f>
        <v>Obesity</v>
      </c>
      <c r="I1882" s="30" t="str">
        <f>VLOOKUP(A1882,'Medical Examinations'!$A$1:$L$2336,5,0)</f>
        <v>Pre-diabetes</v>
      </c>
      <c r="J1882" s="27" t="str">
        <f>VLOOKUP(A1882,'Medical Examinations'!$A$1:$L$2336,6,0)</f>
        <v>No</v>
      </c>
      <c r="K1882" s="27" t="str">
        <f>VLOOKUP(A1882,'Medical Examinations'!$A$1:$L$2336,7,0)</f>
        <v>No</v>
      </c>
      <c r="L1882" s="27">
        <f>VLOOKUP(A1882,'Medical Examinations'!$A$1:$L$2336,10,0)</f>
        <v>1</v>
      </c>
      <c r="M1882" s="27" t="str">
        <f>VLOOKUP(A1882,'Medical Examinations'!$A$1:$L$2336,12,0)</f>
        <v>No</v>
      </c>
      <c r="N1882" s="27" t="str">
        <f>VLOOKUP(A1882,'Medical Examinations'!$A$1:$L$2336,8,0)</f>
        <v>No</v>
      </c>
      <c r="O1882" s="29">
        <f>VLOOKUP(A1882,'Hospitalisation Details'!$A$1:$T$2344,12,0)</f>
        <v>4154.97</v>
      </c>
      <c r="P1882" s="29" t="str">
        <f>VLOOKUP(A1882,'Hospitalisation Details'!$A$1:$T$2344,15,0)</f>
        <v>tier - 2</v>
      </c>
      <c r="Q1882" s="29" t="str">
        <f>VLOOKUP(A1882,'Hospitalisation Details'!$A$1:$T$2344,18,0)</f>
        <v>tier - 1</v>
      </c>
      <c r="R1882" s="29" t="str">
        <f>VLOOKUP(A1882,'Hospitalisation Details'!$A$1:$T$2344,20,0)</f>
        <v>R1012</v>
      </c>
    </row>
    <row r="1883" spans="1:18">
      <c r="A1883" t="s">
        <v>483</v>
      </c>
      <c r="B1883" s="22" t="str">
        <f>VLOOKUP(A1883,'Customer Names'!A1883:$E$2335,4,0)</f>
        <v>O'Sullivan</v>
      </c>
      <c r="C1883" s="25">
        <f>VLOOKUP(A1883,'Hospitalisation Details'!$A$1:$T$2344,9,0)</f>
        <v>33820</v>
      </c>
      <c r="D1883" s="26">
        <f>VLOOKUP(A1883,'Hospitalisation Details'!$A$1:$T$2344,10,0)</f>
        <v>30</v>
      </c>
      <c r="E1883" s="26">
        <f>VLOOKUP(A1883,'Hospitalisation Details'!$A$1:$T$2344,11,0)</f>
        <v>1</v>
      </c>
      <c r="F1883" s="28">
        <f>VLOOKUP(A1883,'Medical Examinations'!$A$1:$L$2336,2,0)</f>
        <v>33.33</v>
      </c>
      <c r="G1883" s="28">
        <f>VLOOKUP(A1883,'Medical Examinations'!$A$1:$L$2336,4,0)</f>
        <v>4.82</v>
      </c>
      <c r="H1883" s="30" t="str">
        <f>VLOOKUP(A1883,'Medical Examinations'!$A$1:$L$2336,3,0)</f>
        <v>Obesity</v>
      </c>
      <c r="I1883" s="30" t="str">
        <f>VLOOKUP(A1883,'Medical Examinations'!$A$1:$L$2336,5,0)</f>
        <v>Normal</v>
      </c>
      <c r="J1883" s="27" t="str">
        <f>VLOOKUP(A1883,'Medical Examinations'!$A$1:$L$2336,6,0)</f>
        <v>No</v>
      </c>
      <c r="K1883" s="27" t="str">
        <f>VLOOKUP(A1883,'Medical Examinations'!$A$1:$L$2336,7,0)</f>
        <v>No</v>
      </c>
      <c r="L1883" s="27">
        <f>VLOOKUP(A1883,'Medical Examinations'!$A$1:$L$2336,10,0)</f>
        <v>1</v>
      </c>
      <c r="M1883" s="27" t="str">
        <f>VLOOKUP(A1883,'Medical Examinations'!$A$1:$L$2336,12,0)</f>
        <v>No</v>
      </c>
      <c r="N1883" s="27" t="str">
        <f>VLOOKUP(A1883,'Medical Examinations'!$A$1:$L$2336,8,0)</f>
        <v>No</v>
      </c>
      <c r="O1883" s="29">
        <f>VLOOKUP(A1883,'Hospitalisation Details'!$A$1:$T$2344,12,0)</f>
        <v>4151.03</v>
      </c>
      <c r="P1883" s="29" t="str">
        <f>VLOOKUP(A1883,'Hospitalisation Details'!$A$1:$T$2344,15,0)</f>
        <v>tier - 2</v>
      </c>
      <c r="Q1883" s="29" t="str">
        <f>VLOOKUP(A1883,'Hospitalisation Details'!$A$1:$T$2344,18,0)</f>
        <v>tier - 2</v>
      </c>
      <c r="R1883" s="29" t="str">
        <f>VLOOKUP(A1883,'Hospitalisation Details'!$A$1:$T$2344,20,0)</f>
        <v>R1013</v>
      </c>
    </row>
    <row r="1884" spans="1:18">
      <c r="A1884" t="s">
        <v>482</v>
      </c>
      <c r="B1884" s="22" t="str">
        <f>VLOOKUP(A1884,'Customer Names'!A1884:$E$2335,4,0)</f>
        <v>Chepkirui</v>
      </c>
      <c r="C1884" s="25">
        <f>VLOOKUP(A1884,'Hospitalisation Details'!$A$1:$T$2344,9,0)</f>
        <v>33783</v>
      </c>
      <c r="D1884" s="26">
        <f>VLOOKUP(A1884,'Hospitalisation Details'!$A$1:$T$2344,10,0)</f>
        <v>30</v>
      </c>
      <c r="E1884" s="26">
        <f>VLOOKUP(A1884,'Hospitalisation Details'!$A$1:$T$2344,11,0)</f>
        <v>1</v>
      </c>
      <c r="F1884" s="28">
        <f>VLOOKUP(A1884,'Medical Examinations'!$A$1:$L$2336,2,0)</f>
        <v>32.4</v>
      </c>
      <c r="G1884" s="28">
        <f>VLOOKUP(A1884,'Medical Examinations'!$A$1:$L$2336,4,0)</f>
        <v>5.08</v>
      </c>
      <c r="H1884" s="30" t="str">
        <f>VLOOKUP(A1884,'Medical Examinations'!$A$1:$L$2336,3,0)</f>
        <v>Obesity</v>
      </c>
      <c r="I1884" s="30" t="str">
        <f>VLOOKUP(A1884,'Medical Examinations'!$A$1:$L$2336,5,0)</f>
        <v>Normal</v>
      </c>
      <c r="J1884" s="27" t="str">
        <f>VLOOKUP(A1884,'Medical Examinations'!$A$1:$L$2336,6,0)</f>
        <v>No</v>
      </c>
      <c r="K1884" s="27" t="str">
        <f>VLOOKUP(A1884,'Medical Examinations'!$A$1:$L$2336,7,0)</f>
        <v>No</v>
      </c>
      <c r="L1884" s="27">
        <f>VLOOKUP(A1884,'Medical Examinations'!$A$1:$L$2336,10,0)</f>
        <v>1</v>
      </c>
      <c r="M1884" s="27" t="str">
        <f>VLOOKUP(A1884,'Medical Examinations'!$A$1:$L$2336,12,0)</f>
        <v>No</v>
      </c>
      <c r="N1884" s="27" t="str">
        <f>VLOOKUP(A1884,'Medical Examinations'!$A$1:$L$2336,8,0)</f>
        <v>No</v>
      </c>
      <c r="O1884" s="29">
        <f>VLOOKUP(A1884,'Hospitalisation Details'!$A$1:$T$2344,12,0)</f>
        <v>4149.74</v>
      </c>
      <c r="P1884" s="29" t="str">
        <f>VLOOKUP(A1884,'Hospitalisation Details'!$A$1:$T$2344,15,0)</f>
        <v>tier - 2</v>
      </c>
      <c r="Q1884" s="29" t="str">
        <f>VLOOKUP(A1884,'Hospitalisation Details'!$A$1:$T$2344,18,0)</f>
        <v>tier - 1</v>
      </c>
      <c r="R1884" s="29" t="str">
        <f>VLOOKUP(A1884,'Hospitalisation Details'!$A$1:$T$2344,20,0)</f>
        <v>R1011</v>
      </c>
    </row>
    <row r="1885" spans="1:18">
      <c r="A1885" t="s">
        <v>481</v>
      </c>
      <c r="B1885" s="22" t="str">
        <f>VLOOKUP(A1885,'Customer Names'!A1885:$E$2335,4,0)</f>
        <v>Gurney</v>
      </c>
      <c r="C1885" s="25">
        <f>VLOOKUP(A1885,'Hospitalisation Details'!$A$1:$T$2344,9,0)</f>
        <v>33773</v>
      </c>
      <c r="D1885" s="26">
        <f>VLOOKUP(A1885,'Hospitalisation Details'!$A$1:$T$2344,10,0)</f>
        <v>30</v>
      </c>
      <c r="E1885" s="26">
        <f>VLOOKUP(A1885,'Hospitalisation Details'!$A$1:$T$2344,11,0)</f>
        <v>0</v>
      </c>
      <c r="F1885" s="28">
        <f>VLOOKUP(A1885,'Medical Examinations'!$A$1:$L$2336,2,0)</f>
        <v>27.93</v>
      </c>
      <c r="G1885" s="28">
        <f>VLOOKUP(A1885,'Medical Examinations'!$A$1:$L$2336,4,0)</f>
        <v>5.59</v>
      </c>
      <c r="H1885" s="30" t="str">
        <f>VLOOKUP(A1885,'Medical Examinations'!$A$1:$L$2336,3,0)</f>
        <v>Overweight</v>
      </c>
      <c r="I1885" s="30" t="str">
        <f>VLOOKUP(A1885,'Medical Examinations'!$A$1:$L$2336,5,0)</f>
        <v>Normal</v>
      </c>
      <c r="J1885" s="27" t="str">
        <f>VLOOKUP(A1885,'Medical Examinations'!$A$1:$L$2336,6,0)</f>
        <v>No</v>
      </c>
      <c r="K1885" s="27" t="str">
        <f>VLOOKUP(A1885,'Medical Examinations'!$A$1:$L$2336,7,0)</f>
        <v>No</v>
      </c>
      <c r="L1885" s="27">
        <f>VLOOKUP(A1885,'Medical Examinations'!$A$1:$L$2336,10,0)</f>
        <v>1</v>
      </c>
      <c r="M1885" s="27" t="str">
        <f>VLOOKUP(A1885,'Medical Examinations'!$A$1:$L$2336,12,0)</f>
        <v>No</v>
      </c>
      <c r="N1885" s="27" t="str">
        <f>VLOOKUP(A1885,'Medical Examinations'!$A$1:$L$2336,8,0)</f>
        <v>No</v>
      </c>
      <c r="O1885" s="29">
        <f>VLOOKUP(A1885,'Hospitalisation Details'!$A$1:$T$2344,12,0)</f>
        <v>4137.5200000000004</v>
      </c>
      <c r="P1885" s="29" t="str">
        <f>VLOOKUP(A1885,'Hospitalisation Details'!$A$1:$T$2344,15,0)</f>
        <v>tier - 2</v>
      </c>
      <c r="Q1885" s="29" t="str">
        <f>VLOOKUP(A1885,'Hospitalisation Details'!$A$1:$T$2344,18,0)</f>
        <v>tier - 3</v>
      </c>
      <c r="R1885" s="29" t="str">
        <f>VLOOKUP(A1885,'Hospitalisation Details'!$A$1:$T$2344,20,0)</f>
        <v>R1024</v>
      </c>
    </row>
    <row r="1886" spans="1:18">
      <c r="A1886" t="s">
        <v>480</v>
      </c>
      <c r="B1886" s="22" t="str">
        <f>VLOOKUP(A1886,'Customer Names'!A1886:$E$2335,4,0)</f>
        <v>Francis</v>
      </c>
      <c r="C1886" s="25">
        <f>VLOOKUP(A1886,'Hospitalisation Details'!$A$1:$T$2344,9,0)</f>
        <v>33456</v>
      </c>
      <c r="D1886" s="26">
        <f>VLOOKUP(A1886,'Hospitalisation Details'!$A$1:$T$2344,10,0)</f>
        <v>31</v>
      </c>
      <c r="E1886" s="26">
        <f>VLOOKUP(A1886,'Hospitalisation Details'!$A$1:$T$2344,11,0)</f>
        <v>0</v>
      </c>
      <c r="F1886" s="28">
        <f>VLOOKUP(A1886,'Medical Examinations'!$A$1:$L$2336,2,0)</f>
        <v>21.754999999999999</v>
      </c>
      <c r="G1886" s="28">
        <f>VLOOKUP(A1886,'Medical Examinations'!$A$1:$L$2336,4,0)</f>
        <v>5.12</v>
      </c>
      <c r="H1886" s="30" t="str">
        <f>VLOOKUP(A1886,'Medical Examinations'!$A$1:$L$2336,3,0)</f>
        <v>Normal weight</v>
      </c>
      <c r="I1886" s="30" t="str">
        <f>VLOOKUP(A1886,'Medical Examinations'!$A$1:$L$2336,5,0)</f>
        <v>Normal</v>
      </c>
      <c r="J1886" s="27" t="str">
        <f>VLOOKUP(A1886,'Medical Examinations'!$A$1:$L$2336,6,0)</f>
        <v>No</v>
      </c>
      <c r="K1886" s="27" t="str">
        <f>VLOOKUP(A1886,'Medical Examinations'!$A$1:$L$2336,7,0)</f>
        <v>No</v>
      </c>
      <c r="L1886" s="27">
        <f>VLOOKUP(A1886,'Medical Examinations'!$A$1:$L$2336,10,0)</f>
        <v>0</v>
      </c>
      <c r="M1886" s="27" t="str">
        <f>VLOOKUP(A1886,'Medical Examinations'!$A$1:$L$2336,12,0)</f>
        <v>No</v>
      </c>
      <c r="N1886" s="27" t="str">
        <f>VLOOKUP(A1886,'Medical Examinations'!$A$1:$L$2336,8,0)</f>
        <v>No</v>
      </c>
      <c r="O1886" s="29">
        <f>VLOOKUP(A1886,'Hospitalisation Details'!$A$1:$T$2344,12,0)</f>
        <v>4134.08</v>
      </c>
      <c r="P1886" s="29" t="str">
        <f>VLOOKUP(A1886,'Hospitalisation Details'!$A$1:$T$2344,15,0)</f>
        <v>tier - 2</v>
      </c>
      <c r="Q1886" s="29" t="str">
        <f>VLOOKUP(A1886,'Hospitalisation Details'!$A$1:$T$2344,18,0)</f>
        <v>tier - 1</v>
      </c>
      <c r="R1886" s="29" t="str">
        <f>VLOOKUP(A1886,'Hospitalisation Details'!$A$1:$T$2344,20,0)</f>
        <v>R1012</v>
      </c>
    </row>
    <row r="1887" spans="1:18">
      <c r="A1887" t="s">
        <v>479</v>
      </c>
      <c r="B1887" s="22" t="str">
        <f>VLOOKUP(A1887,'Customer Names'!A1887:$E$2335,4,0)</f>
        <v>Gruca</v>
      </c>
      <c r="C1887" s="25">
        <f>VLOOKUP(A1887,'Hospitalisation Details'!$A$1:$T$2344,9,0)</f>
        <v>34567</v>
      </c>
      <c r="D1887" s="26">
        <f>VLOOKUP(A1887,'Hospitalisation Details'!$A$1:$T$2344,10,0)</f>
        <v>28</v>
      </c>
      <c r="E1887" s="26">
        <f>VLOOKUP(A1887,'Hospitalisation Details'!$A$1:$T$2344,11,0)</f>
        <v>1</v>
      </c>
      <c r="F1887" s="28">
        <f>VLOOKUP(A1887,'Medical Examinations'!$A$1:$L$2336,2,0)</f>
        <v>25.934999999999999</v>
      </c>
      <c r="G1887" s="28">
        <f>VLOOKUP(A1887,'Medical Examinations'!$A$1:$L$2336,4,0)</f>
        <v>4.95</v>
      </c>
      <c r="H1887" s="30" t="str">
        <f>VLOOKUP(A1887,'Medical Examinations'!$A$1:$L$2336,3,0)</f>
        <v>Overweight</v>
      </c>
      <c r="I1887" s="30" t="str">
        <f>VLOOKUP(A1887,'Medical Examinations'!$A$1:$L$2336,5,0)</f>
        <v>Normal</v>
      </c>
      <c r="J1887" s="27" t="str">
        <f>VLOOKUP(A1887,'Medical Examinations'!$A$1:$L$2336,6,0)</f>
        <v>No</v>
      </c>
      <c r="K1887" s="27" t="str">
        <f>VLOOKUP(A1887,'Medical Examinations'!$A$1:$L$2336,7,0)</f>
        <v>No</v>
      </c>
      <c r="L1887" s="27">
        <f>VLOOKUP(A1887,'Medical Examinations'!$A$1:$L$2336,10,0)</f>
        <v>0</v>
      </c>
      <c r="M1887" s="27" t="str">
        <f>VLOOKUP(A1887,'Medical Examinations'!$A$1:$L$2336,12,0)</f>
        <v>No</v>
      </c>
      <c r="N1887" s="27" t="str">
        <f>VLOOKUP(A1887,'Medical Examinations'!$A$1:$L$2336,8,0)</f>
        <v>No</v>
      </c>
      <c r="O1887" s="29">
        <f>VLOOKUP(A1887,'Hospitalisation Details'!$A$1:$T$2344,12,0)</f>
        <v>4133.6400000000003</v>
      </c>
      <c r="P1887" s="29" t="str">
        <f>VLOOKUP(A1887,'Hospitalisation Details'!$A$1:$T$2344,15,0)</f>
        <v>tier - 2</v>
      </c>
      <c r="Q1887" s="29" t="str">
        <f>VLOOKUP(A1887,'Hospitalisation Details'!$A$1:$T$2344,18,0)</f>
        <v>tier - 3</v>
      </c>
      <c r="R1887" s="29" t="str">
        <f>VLOOKUP(A1887,'Hospitalisation Details'!$A$1:$T$2344,20,0)</f>
        <v>R1012</v>
      </c>
    </row>
    <row r="1888" spans="1:18">
      <c r="A1888" t="s">
        <v>478</v>
      </c>
      <c r="B1888" s="22" t="str">
        <f>VLOOKUP(A1888,'Customer Names'!A1888:$E$2335,4,0)</f>
        <v>Rojas Alvarez</v>
      </c>
      <c r="C1888" s="25">
        <f>VLOOKUP(A1888,'Hospitalisation Details'!$A$1:$T$2344,9,0)</f>
        <v>33221</v>
      </c>
      <c r="D1888" s="26">
        <f>VLOOKUP(A1888,'Hospitalisation Details'!$A$1:$T$2344,10,0)</f>
        <v>32</v>
      </c>
      <c r="E1888" s="26">
        <f>VLOOKUP(A1888,'Hospitalisation Details'!$A$1:$T$2344,11,0)</f>
        <v>1</v>
      </c>
      <c r="F1888" s="28">
        <f>VLOOKUP(A1888,'Medical Examinations'!$A$1:$L$2336,2,0)</f>
        <v>31.5</v>
      </c>
      <c r="G1888" s="28">
        <f>VLOOKUP(A1888,'Medical Examinations'!$A$1:$L$2336,4,0)</f>
        <v>6.16</v>
      </c>
      <c r="H1888" s="30" t="str">
        <f>VLOOKUP(A1888,'Medical Examinations'!$A$1:$L$2336,3,0)</f>
        <v>Obesity</v>
      </c>
      <c r="I1888" s="30" t="str">
        <f>VLOOKUP(A1888,'Medical Examinations'!$A$1:$L$2336,5,0)</f>
        <v>Pre-diabetes</v>
      </c>
      <c r="J1888" s="27" t="str">
        <f>VLOOKUP(A1888,'Medical Examinations'!$A$1:$L$2336,6,0)</f>
        <v>No</v>
      </c>
      <c r="K1888" s="27" t="str">
        <f>VLOOKUP(A1888,'Medical Examinations'!$A$1:$L$2336,7,0)</f>
        <v>No</v>
      </c>
      <c r="L1888" s="27">
        <f>VLOOKUP(A1888,'Medical Examinations'!$A$1:$L$2336,10,0)</f>
        <v>0</v>
      </c>
      <c r="M1888" s="27" t="str">
        <f>VLOOKUP(A1888,'Medical Examinations'!$A$1:$L$2336,12,0)</f>
        <v>No</v>
      </c>
      <c r="N1888" s="27" t="str">
        <f>VLOOKUP(A1888,'Medical Examinations'!$A$1:$L$2336,8,0)</f>
        <v>No</v>
      </c>
      <c r="O1888" s="29">
        <f>VLOOKUP(A1888,'Hospitalisation Details'!$A$1:$T$2344,12,0)</f>
        <v>4076.5</v>
      </c>
      <c r="P1888" s="29" t="str">
        <f>VLOOKUP(A1888,'Hospitalisation Details'!$A$1:$T$2344,15,0)</f>
        <v>tier - 2</v>
      </c>
      <c r="Q1888" s="29" t="str">
        <f>VLOOKUP(A1888,'Hospitalisation Details'!$A$1:$T$2344,18,0)</f>
        <v>tier - 3</v>
      </c>
      <c r="R1888" s="29" t="str">
        <f>VLOOKUP(A1888,'Hospitalisation Details'!$A$1:$T$2344,20,0)</f>
        <v>R1011</v>
      </c>
    </row>
    <row r="1889" spans="1:18">
      <c r="A1889" t="s">
        <v>477</v>
      </c>
      <c r="B1889" s="22" t="str">
        <f>VLOOKUP(A1889,'Customer Names'!A1889:$E$2335,4,0)</f>
        <v>Denton</v>
      </c>
      <c r="C1889" s="25">
        <f>VLOOKUP(A1889,'Hospitalisation Details'!$A$1:$T$2344,9,0)</f>
        <v>33208</v>
      </c>
      <c r="D1889" s="26">
        <f>VLOOKUP(A1889,'Hospitalisation Details'!$A$1:$T$2344,10,0)</f>
        <v>32</v>
      </c>
      <c r="E1889" s="26">
        <f>VLOOKUP(A1889,'Hospitalisation Details'!$A$1:$T$2344,11,0)</f>
        <v>1</v>
      </c>
      <c r="F1889" s="28">
        <f>VLOOKUP(A1889,'Medical Examinations'!$A$1:$L$2336,2,0)</f>
        <v>30.03</v>
      </c>
      <c r="G1889" s="28">
        <f>VLOOKUP(A1889,'Medical Examinations'!$A$1:$L$2336,4,0)</f>
        <v>6.41</v>
      </c>
      <c r="H1889" s="30" t="str">
        <f>VLOOKUP(A1889,'Medical Examinations'!$A$1:$L$2336,3,0)</f>
        <v>Obesity</v>
      </c>
      <c r="I1889" s="30" t="str">
        <f>VLOOKUP(A1889,'Medical Examinations'!$A$1:$L$2336,5,0)</f>
        <v>Pre-diabetes</v>
      </c>
      <c r="J1889" s="27" t="str">
        <f>VLOOKUP(A1889,'Medical Examinations'!$A$1:$L$2336,6,0)</f>
        <v>No</v>
      </c>
      <c r="K1889" s="27" t="str">
        <f>VLOOKUP(A1889,'Medical Examinations'!$A$1:$L$2336,7,0)</f>
        <v>No</v>
      </c>
      <c r="L1889" s="27">
        <f>VLOOKUP(A1889,'Medical Examinations'!$A$1:$L$2336,10,0)</f>
        <v>0</v>
      </c>
      <c r="M1889" s="27" t="str">
        <f>VLOOKUP(A1889,'Medical Examinations'!$A$1:$L$2336,12,0)</f>
        <v>No</v>
      </c>
      <c r="N1889" s="27" t="str">
        <f>VLOOKUP(A1889,'Medical Examinations'!$A$1:$L$2336,8,0)</f>
        <v>No</v>
      </c>
      <c r="O1889" s="29">
        <f>VLOOKUP(A1889,'Hospitalisation Details'!$A$1:$T$2344,12,0)</f>
        <v>4074.45</v>
      </c>
      <c r="P1889" s="29" t="str">
        <f>VLOOKUP(A1889,'Hospitalisation Details'!$A$1:$T$2344,15,0)</f>
        <v>tier - 3</v>
      </c>
      <c r="Q1889" s="29" t="str">
        <f>VLOOKUP(A1889,'Hospitalisation Details'!$A$1:$T$2344,18,0)</f>
        <v>tier - 2</v>
      </c>
      <c r="R1889" s="29" t="str">
        <f>VLOOKUP(A1889,'Hospitalisation Details'!$A$1:$T$2344,20,0)</f>
        <v>R1013</v>
      </c>
    </row>
    <row r="1890" spans="1:18">
      <c r="A1890" t="s">
        <v>476</v>
      </c>
      <c r="B1890" s="22" t="str">
        <f>VLOOKUP(A1890,'Customer Names'!A1890:$E$2335,4,0)</f>
        <v>Mason</v>
      </c>
      <c r="C1890" s="25">
        <f>VLOOKUP(A1890,'Hospitalisation Details'!$A$1:$T$2344,9,0)</f>
        <v>37547</v>
      </c>
      <c r="D1890" s="26">
        <f>VLOOKUP(A1890,'Hospitalisation Details'!$A$1:$T$2344,10,0)</f>
        <v>20</v>
      </c>
      <c r="E1890" s="26">
        <f>VLOOKUP(A1890,'Hospitalisation Details'!$A$1:$T$2344,11,0)</f>
        <v>0</v>
      </c>
      <c r="F1890" s="28">
        <f>VLOOKUP(A1890,'Medical Examinations'!$A$1:$L$2336,2,0)</f>
        <v>33.479999999999997</v>
      </c>
      <c r="G1890" s="28">
        <f>VLOOKUP(A1890,'Medical Examinations'!$A$1:$L$2336,4,0)</f>
        <v>8.94</v>
      </c>
      <c r="H1890" s="30" t="str">
        <f>VLOOKUP(A1890,'Medical Examinations'!$A$1:$L$2336,3,0)</f>
        <v>Obesity</v>
      </c>
      <c r="I1890" s="30" t="str">
        <f>VLOOKUP(A1890,'Medical Examinations'!$A$1:$L$2336,5,0)</f>
        <v>Diabetes</v>
      </c>
      <c r="J1890" s="27" t="str">
        <f>VLOOKUP(A1890,'Medical Examinations'!$A$1:$L$2336,6,0)</f>
        <v>No</v>
      </c>
      <c r="K1890" s="27" t="str">
        <f>VLOOKUP(A1890,'Medical Examinations'!$A$1:$L$2336,7,0)</f>
        <v>No</v>
      </c>
      <c r="L1890" s="27">
        <f>VLOOKUP(A1890,'Medical Examinations'!$A$1:$L$2336,10,0)</f>
        <v>0</v>
      </c>
      <c r="M1890" s="27" t="str">
        <f>VLOOKUP(A1890,'Medical Examinations'!$A$1:$L$2336,12,0)</f>
        <v>No</v>
      </c>
      <c r="N1890" s="27" t="str">
        <f>VLOOKUP(A1890,'Medical Examinations'!$A$1:$L$2336,8,0)</f>
        <v>No</v>
      </c>
      <c r="O1890" s="29">
        <f>VLOOKUP(A1890,'Hospitalisation Details'!$A$1:$T$2344,12,0)</f>
        <v>4070.51</v>
      </c>
      <c r="P1890" s="29" t="str">
        <f>VLOOKUP(A1890,'Hospitalisation Details'!$A$1:$T$2344,15,0)</f>
        <v>tier - 2</v>
      </c>
      <c r="Q1890" s="29" t="str">
        <f>VLOOKUP(A1890,'Hospitalisation Details'!$A$1:$T$2344,18,0)</f>
        <v>tier - 1</v>
      </c>
      <c r="R1890" s="29" t="str">
        <f>VLOOKUP(A1890,'Hospitalisation Details'!$A$1:$T$2344,20,0)</f>
        <v>R1012</v>
      </c>
    </row>
    <row r="1891" spans="1:18">
      <c r="A1891" t="s">
        <v>475</v>
      </c>
      <c r="B1891" s="22" t="str">
        <f>VLOOKUP(A1891,'Customer Names'!A1891:$E$2335,4,0)</f>
        <v>Trout</v>
      </c>
      <c r="C1891" s="25">
        <f>VLOOKUP(A1891,'Hospitalisation Details'!$A$1:$T$2344,9,0)</f>
        <v>30575</v>
      </c>
      <c r="D1891" s="26">
        <f>VLOOKUP(A1891,'Hospitalisation Details'!$A$1:$T$2344,10,0)</f>
        <v>39</v>
      </c>
      <c r="E1891" s="26">
        <f>VLOOKUP(A1891,'Hospitalisation Details'!$A$1:$T$2344,11,0)</f>
        <v>3</v>
      </c>
      <c r="F1891" s="28">
        <f>VLOOKUP(A1891,'Medical Examinations'!$A$1:$L$2336,2,0)</f>
        <v>16.510000000000002</v>
      </c>
      <c r="G1891" s="28">
        <f>VLOOKUP(A1891,'Medical Examinations'!$A$1:$L$2336,4,0)</f>
        <v>4.42</v>
      </c>
      <c r="H1891" s="30" t="str">
        <f>VLOOKUP(A1891,'Medical Examinations'!$A$1:$L$2336,3,0)</f>
        <v>Underweight</v>
      </c>
      <c r="I1891" s="30" t="str">
        <f>VLOOKUP(A1891,'Medical Examinations'!$A$1:$L$2336,5,0)</f>
        <v>Normal</v>
      </c>
      <c r="J1891" s="27" t="str">
        <f>VLOOKUP(A1891,'Medical Examinations'!$A$1:$L$2336,6,0)</f>
        <v>yes</v>
      </c>
      <c r="K1891" s="27" t="str">
        <f>VLOOKUP(A1891,'Medical Examinations'!$A$1:$L$2336,7,0)</f>
        <v>No</v>
      </c>
      <c r="L1891" s="27">
        <f>VLOOKUP(A1891,'Medical Examinations'!$A$1:$L$2336,10,0)</f>
        <v>1</v>
      </c>
      <c r="M1891" s="27" t="str">
        <f>VLOOKUP(A1891,'Medical Examinations'!$A$1:$L$2336,12,0)</f>
        <v>No</v>
      </c>
      <c r="N1891" s="27" t="str">
        <f>VLOOKUP(A1891,'Medical Examinations'!$A$1:$L$2336,8,0)</f>
        <v>Yes</v>
      </c>
      <c r="O1891" s="29">
        <f>VLOOKUP(A1891,'Hospitalisation Details'!$A$1:$T$2344,12,0)</f>
        <v>4070.42</v>
      </c>
      <c r="P1891" s="29" t="str">
        <f>VLOOKUP(A1891,'Hospitalisation Details'!$A$1:$T$2344,15,0)</f>
        <v>tier - 2</v>
      </c>
      <c r="Q1891" s="29" t="str">
        <f>VLOOKUP(A1891,'Hospitalisation Details'!$A$1:$T$2344,18,0)</f>
        <v>tier - 1</v>
      </c>
      <c r="R1891" s="29" t="str">
        <f>VLOOKUP(A1891,'Hospitalisation Details'!$A$1:$T$2344,20,0)</f>
        <v>R1013</v>
      </c>
    </row>
    <row r="1892" spans="1:18">
      <c r="A1892" t="s">
        <v>474</v>
      </c>
      <c r="B1892" s="22" t="str">
        <f>VLOOKUP(A1892,'Customer Names'!A1892:$E$2335,4,0)</f>
        <v>Gilbert</v>
      </c>
      <c r="C1892" s="25">
        <f>VLOOKUP(A1892,'Hospitalisation Details'!$A$1:$T$2344,9,0)</f>
        <v>34956</v>
      </c>
      <c r="D1892" s="26">
        <f>VLOOKUP(A1892,'Hospitalisation Details'!$A$1:$T$2344,10,0)</f>
        <v>27</v>
      </c>
      <c r="E1892" s="26">
        <f>VLOOKUP(A1892,'Hospitalisation Details'!$A$1:$T$2344,11,0)</f>
        <v>2</v>
      </c>
      <c r="F1892" s="28">
        <f>VLOOKUP(A1892,'Medical Examinations'!$A$1:$L$2336,2,0)</f>
        <v>33.155000000000001</v>
      </c>
      <c r="G1892" s="28">
        <f>VLOOKUP(A1892,'Medical Examinations'!$A$1:$L$2336,4,0)</f>
        <v>5.3</v>
      </c>
      <c r="H1892" s="30" t="str">
        <f>VLOOKUP(A1892,'Medical Examinations'!$A$1:$L$2336,3,0)</f>
        <v>Obesity</v>
      </c>
      <c r="I1892" s="30" t="str">
        <f>VLOOKUP(A1892,'Medical Examinations'!$A$1:$L$2336,5,0)</f>
        <v>Normal</v>
      </c>
      <c r="J1892" s="27" t="str">
        <f>VLOOKUP(A1892,'Medical Examinations'!$A$1:$L$2336,6,0)</f>
        <v>yes</v>
      </c>
      <c r="K1892" s="27" t="str">
        <f>VLOOKUP(A1892,'Medical Examinations'!$A$1:$L$2336,7,0)</f>
        <v>No</v>
      </c>
      <c r="L1892" s="27">
        <f>VLOOKUP(A1892,'Medical Examinations'!$A$1:$L$2336,10,0)</f>
        <v>1</v>
      </c>
      <c r="M1892" s="27" t="str">
        <f>VLOOKUP(A1892,'Medical Examinations'!$A$1:$L$2336,12,0)</f>
        <v>No</v>
      </c>
      <c r="N1892" s="27" t="str">
        <f>VLOOKUP(A1892,'Medical Examinations'!$A$1:$L$2336,8,0)</f>
        <v>No</v>
      </c>
      <c r="O1892" s="29">
        <f>VLOOKUP(A1892,'Hospitalisation Details'!$A$1:$T$2344,12,0)</f>
        <v>4058.71</v>
      </c>
      <c r="P1892" s="29" t="str">
        <f>VLOOKUP(A1892,'Hospitalisation Details'!$A$1:$T$2344,15,0)</f>
        <v>tier - 3</v>
      </c>
      <c r="Q1892" s="29" t="str">
        <f>VLOOKUP(A1892,'Hospitalisation Details'!$A$1:$T$2344,18,0)</f>
        <v>tier - 3</v>
      </c>
      <c r="R1892" s="29" t="str">
        <f>VLOOKUP(A1892,'Hospitalisation Details'!$A$1:$T$2344,20,0)</f>
        <v>R1012</v>
      </c>
    </row>
    <row r="1893" spans="1:18">
      <c r="A1893" t="s">
        <v>473</v>
      </c>
      <c r="B1893" s="22" t="str">
        <f>VLOOKUP(A1893,'Customer Names'!A1893:$E$2335,4,0)</f>
        <v>Chong</v>
      </c>
      <c r="C1893" s="25">
        <f>VLOOKUP(A1893,'Hospitalisation Details'!$A$1:$T$2344,9,0)</f>
        <v>34194</v>
      </c>
      <c r="D1893" s="26">
        <f>VLOOKUP(A1893,'Hospitalisation Details'!$A$1:$T$2344,10,0)</f>
        <v>29</v>
      </c>
      <c r="E1893" s="26">
        <f>VLOOKUP(A1893,'Hospitalisation Details'!$A$1:$T$2344,11,0)</f>
        <v>2</v>
      </c>
      <c r="F1893" s="28">
        <f>VLOOKUP(A1893,'Medical Examinations'!$A$1:$L$2336,2,0)</f>
        <v>37.29</v>
      </c>
      <c r="G1893" s="28">
        <f>VLOOKUP(A1893,'Medical Examinations'!$A$1:$L$2336,4,0)</f>
        <v>4.6399999999999997</v>
      </c>
      <c r="H1893" s="30" t="str">
        <f>VLOOKUP(A1893,'Medical Examinations'!$A$1:$L$2336,3,0)</f>
        <v>Obesity</v>
      </c>
      <c r="I1893" s="30" t="str">
        <f>VLOOKUP(A1893,'Medical Examinations'!$A$1:$L$2336,5,0)</f>
        <v>Normal</v>
      </c>
      <c r="J1893" s="27" t="str">
        <f>VLOOKUP(A1893,'Medical Examinations'!$A$1:$L$2336,6,0)</f>
        <v>No</v>
      </c>
      <c r="K1893" s="27" t="str">
        <f>VLOOKUP(A1893,'Medical Examinations'!$A$1:$L$2336,7,0)</f>
        <v>No</v>
      </c>
      <c r="L1893" s="27">
        <f>VLOOKUP(A1893,'Medical Examinations'!$A$1:$L$2336,10,0)</f>
        <v>1</v>
      </c>
      <c r="M1893" s="27" t="str">
        <f>VLOOKUP(A1893,'Medical Examinations'!$A$1:$L$2336,12,0)</f>
        <v>No</v>
      </c>
      <c r="N1893" s="27" t="str">
        <f>VLOOKUP(A1893,'Medical Examinations'!$A$1:$L$2336,8,0)</f>
        <v>Yes</v>
      </c>
      <c r="O1893" s="29">
        <f>VLOOKUP(A1893,'Hospitalisation Details'!$A$1:$T$2344,12,0)</f>
        <v>4058.12</v>
      </c>
      <c r="P1893" s="29" t="str">
        <f>VLOOKUP(A1893,'Hospitalisation Details'!$A$1:$T$2344,15,0)</f>
        <v>tier - 2</v>
      </c>
      <c r="Q1893" s="29" t="str">
        <f>VLOOKUP(A1893,'Hospitalisation Details'!$A$1:$T$2344,18,0)</f>
        <v>tier - 1</v>
      </c>
      <c r="R1893" s="29" t="str">
        <f>VLOOKUP(A1893,'Hospitalisation Details'!$A$1:$T$2344,20,0)</f>
        <v>R1013</v>
      </c>
    </row>
    <row r="1894" spans="1:18">
      <c r="A1894" t="s">
        <v>472</v>
      </c>
      <c r="B1894" s="22" t="str">
        <f>VLOOKUP(A1894,'Customer Names'!A1894:$E$2335,4,0)</f>
        <v>Henry</v>
      </c>
      <c r="C1894" s="25">
        <f>VLOOKUP(A1894,'Hospitalisation Details'!$A$1:$T$2344,9,0)</f>
        <v>32477</v>
      </c>
      <c r="D1894" s="26">
        <f>VLOOKUP(A1894,'Hospitalisation Details'!$A$1:$T$2344,10,0)</f>
        <v>34</v>
      </c>
      <c r="E1894" s="26">
        <f>VLOOKUP(A1894,'Hospitalisation Details'!$A$1:$T$2344,11,0)</f>
        <v>3</v>
      </c>
      <c r="F1894" s="28">
        <f>VLOOKUP(A1894,'Medical Examinations'!$A$1:$L$2336,2,0)</f>
        <v>20.23</v>
      </c>
      <c r="G1894" s="28">
        <f>VLOOKUP(A1894,'Medical Examinations'!$A$1:$L$2336,4,0)</f>
        <v>6.16</v>
      </c>
      <c r="H1894" s="30" t="str">
        <f>VLOOKUP(A1894,'Medical Examinations'!$A$1:$L$2336,3,0)</f>
        <v>Normal weight</v>
      </c>
      <c r="I1894" s="30" t="str">
        <f>VLOOKUP(A1894,'Medical Examinations'!$A$1:$L$2336,5,0)</f>
        <v>Pre-diabetes</v>
      </c>
      <c r="J1894" s="27" t="str">
        <f>VLOOKUP(A1894,'Medical Examinations'!$A$1:$L$2336,6,0)</f>
        <v>yes</v>
      </c>
      <c r="K1894" s="27" t="str">
        <f>VLOOKUP(A1894,'Medical Examinations'!$A$1:$L$2336,7,0)</f>
        <v>No</v>
      </c>
      <c r="L1894" s="27">
        <f>VLOOKUP(A1894,'Medical Examinations'!$A$1:$L$2336,10,0)</f>
        <v>1</v>
      </c>
      <c r="M1894" s="27" t="str">
        <f>VLOOKUP(A1894,'Medical Examinations'!$A$1:$L$2336,12,0)</f>
        <v>No</v>
      </c>
      <c r="N1894" s="27" t="str">
        <f>VLOOKUP(A1894,'Medical Examinations'!$A$1:$L$2336,8,0)</f>
        <v>No</v>
      </c>
      <c r="O1894" s="29">
        <f>VLOOKUP(A1894,'Hospitalisation Details'!$A$1:$T$2344,12,0)</f>
        <v>4047.94</v>
      </c>
      <c r="P1894" s="29" t="str">
        <f>VLOOKUP(A1894,'Hospitalisation Details'!$A$1:$T$2344,15,0)</f>
        <v>tier - 2</v>
      </c>
      <c r="Q1894" s="29" t="str">
        <f>VLOOKUP(A1894,'Hospitalisation Details'!$A$1:$T$2344,18,0)</f>
        <v>tier - 1</v>
      </c>
      <c r="R1894" s="29" t="str">
        <f>VLOOKUP(A1894,'Hospitalisation Details'!$A$1:$T$2344,20,0)</f>
        <v>R1013</v>
      </c>
    </row>
    <row r="1895" spans="1:18">
      <c r="A1895" t="s">
        <v>471</v>
      </c>
      <c r="B1895" s="22" t="str">
        <f>VLOOKUP(A1895,'Customer Names'!A1895:$E$2335,4,0)</f>
        <v>Brenneman</v>
      </c>
      <c r="C1895" s="25">
        <f>VLOOKUP(A1895,'Hospitalisation Details'!$A$1:$T$2344,9,0)</f>
        <v>34329</v>
      </c>
      <c r="D1895" s="26">
        <f>VLOOKUP(A1895,'Hospitalisation Details'!$A$1:$T$2344,10,0)</f>
        <v>29</v>
      </c>
      <c r="E1895" s="26">
        <f>VLOOKUP(A1895,'Hospitalisation Details'!$A$1:$T$2344,11,0)</f>
        <v>1</v>
      </c>
      <c r="F1895" s="28">
        <f>VLOOKUP(A1895,'Medical Examinations'!$A$1:$L$2336,2,0)</f>
        <v>28.975000000000001</v>
      </c>
      <c r="G1895" s="28">
        <f>VLOOKUP(A1895,'Medical Examinations'!$A$1:$L$2336,4,0)</f>
        <v>4.12</v>
      </c>
      <c r="H1895" s="30" t="str">
        <f>VLOOKUP(A1895,'Medical Examinations'!$A$1:$L$2336,3,0)</f>
        <v>Overweight</v>
      </c>
      <c r="I1895" s="30" t="str">
        <f>VLOOKUP(A1895,'Medical Examinations'!$A$1:$L$2336,5,0)</f>
        <v>Normal</v>
      </c>
      <c r="J1895" s="27" t="str">
        <f>VLOOKUP(A1895,'Medical Examinations'!$A$1:$L$2336,6,0)</f>
        <v>No</v>
      </c>
      <c r="K1895" s="27" t="str">
        <f>VLOOKUP(A1895,'Medical Examinations'!$A$1:$L$2336,7,0)</f>
        <v>No</v>
      </c>
      <c r="L1895" s="27">
        <f>VLOOKUP(A1895,'Medical Examinations'!$A$1:$L$2336,10,0)</f>
        <v>1</v>
      </c>
      <c r="M1895" s="27" t="str">
        <f>VLOOKUP(A1895,'Medical Examinations'!$A$1:$L$2336,12,0)</f>
        <v>No</v>
      </c>
      <c r="N1895" s="27" t="str">
        <f>VLOOKUP(A1895,'Medical Examinations'!$A$1:$L$2336,8,0)</f>
        <v>Yes</v>
      </c>
      <c r="O1895" s="29">
        <f>VLOOKUP(A1895,'Hospitalisation Details'!$A$1:$T$2344,12,0)</f>
        <v>4040.56</v>
      </c>
      <c r="P1895" s="29" t="str">
        <f>VLOOKUP(A1895,'Hospitalisation Details'!$A$1:$T$2344,15,0)</f>
        <v>tier - 3</v>
      </c>
      <c r="Q1895" s="29" t="str">
        <f>VLOOKUP(A1895,'Hospitalisation Details'!$A$1:$T$2344,18,0)</f>
        <v>tier - 3</v>
      </c>
      <c r="R1895" s="29" t="str">
        <f>VLOOKUP(A1895,'Hospitalisation Details'!$A$1:$T$2344,20,0)</f>
        <v>R1015</v>
      </c>
    </row>
    <row r="1896" spans="1:18">
      <c r="A1896" t="s">
        <v>470</v>
      </c>
      <c r="B1896" s="22" t="str">
        <f>VLOOKUP(A1896,'Customer Names'!A1896:$E$2335,4,0)</f>
        <v>Kemp</v>
      </c>
      <c r="C1896" s="25">
        <f>VLOOKUP(A1896,'Hospitalisation Details'!$A$1:$T$2344,9,0)</f>
        <v>30630</v>
      </c>
      <c r="D1896" s="26">
        <f>VLOOKUP(A1896,'Hospitalisation Details'!$A$1:$T$2344,10,0)</f>
        <v>39</v>
      </c>
      <c r="E1896" s="26">
        <f>VLOOKUP(A1896,'Hospitalisation Details'!$A$1:$T$2344,11,0)</f>
        <v>3</v>
      </c>
      <c r="F1896" s="28">
        <f>VLOOKUP(A1896,'Medical Examinations'!$A$1:$L$2336,2,0)</f>
        <v>16.420000000000002</v>
      </c>
      <c r="G1896" s="28">
        <f>VLOOKUP(A1896,'Medical Examinations'!$A$1:$L$2336,4,0)</f>
        <v>5.77</v>
      </c>
      <c r="H1896" s="30" t="str">
        <f>VLOOKUP(A1896,'Medical Examinations'!$A$1:$L$2336,3,0)</f>
        <v>Underweight</v>
      </c>
      <c r="I1896" s="30" t="str">
        <f>VLOOKUP(A1896,'Medical Examinations'!$A$1:$L$2336,5,0)</f>
        <v>Pre-diabetes</v>
      </c>
      <c r="J1896" s="27" t="str">
        <f>VLOOKUP(A1896,'Medical Examinations'!$A$1:$L$2336,6,0)</f>
        <v>yes</v>
      </c>
      <c r="K1896" s="27" t="str">
        <f>VLOOKUP(A1896,'Medical Examinations'!$A$1:$L$2336,7,0)</f>
        <v>No</v>
      </c>
      <c r="L1896" s="27">
        <f>VLOOKUP(A1896,'Medical Examinations'!$A$1:$L$2336,10,0)</f>
        <v>1</v>
      </c>
      <c r="M1896" s="27" t="str">
        <f>VLOOKUP(A1896,'Medical Examinations'!$A$1:$L$2336,12,0)</f>
        <v>No</v>
      </c>
      <c r="N1896" s="27" t="str">
        <f>VLOOKUP(A1896,'Medical Examinations'!$A$1:$L$2336,8,0)</f>
        <v>Yes</v>
      </c>
      <c r="O1896" s="29">
        <f>VLOOKUP(A1896,'Hospitalisation Details'!$A$1:$T$2344,12,0)</f>
        <v>4039.9</v>
      </c>
      <c r="P1896" s="29" t="str">
        <f>VLOOKUP(A1896,'Hospitalisation Details'!$A$1:$T$2344,15,0)</f>
        <v>tier - 2</v>
      </c>
      <c r="Q1896" s="29" t="str">
        <f>VLOOKUP(A1896,'Hospitalisation Details'!$A$1:$T$2344,18,0)</f>
        <v>tier - 1</v>
      </c>
      <c r="R1896" s="29" t="str">
        <f>VLOOKUP(A1896,'Hospitalisation Details'!$A$1:$T$2344,20,0)</f>
        <v>R1013</v>
      </c>
    </row>
    <row r="1897" spans="1:18">
      <c r="A1897" t="s">
        <v>469</v>
      </c>
      <c r="B1897" s="22" t="str">
        <f>VLOOKUP(A1897,'Customer Names'!A1897:$E$2335,4,0)</f>
        <v>Wilson</v>
      </c>
      <c r="C1897" s="25">
        <f>VLOOKUP(A1897,'Hospitalisation Details'!$A$1:$T$2344,9,0)</f>
        <v>30870</v>
      </c>
      <c r="D1897" s="26">
        <f>VLOOKUP(A1897,'Hospitalisation Details'!$A$1:$T$2344,10,0)</f>
        <v>38</v>
      </c>
      <c r="E1897" s="26">
        <f>VLOOKUP(A1897,'Hospitalisation Details'!$A$1:$T$2344,11,0)</f>
        <v>3</v>
      </c>
      <c r="F1897" s="28">
        <f>VLOOKUP(A1897,'Medical Examinations'!$A$1:$L$2336,2,0)</f>
        <v>17.559999999999999</v>
      </c>
      <c r="G1897" s="28">
        <f>VLOOKUP(A1897,'Medical Examinations'!$A$1:$L$2336,4,0)</f>
        <v>6.2</v>
      </c>
      <c r="H1897" s="30" t="str">
        <f>VLOOKUP(A1897,'Medical Examinations'!$A$1:$L$2336,3,0)</f>
        <v>Underweight</v>
      </c>
      <c r="I1897" s="30" t="str">
        <f>VLOOKUP(A1897,'Medical Examinations'!$A$1:$L$2336,5,0)</f>
        <v>Pre-diabetes</v>
      </c>
      <c r="J1897" s="27" t="str">
        <f>VLOOKUP(A1897,'Medical Examinations'!$A$1:$L$2336,6,0)</f>
        <v>No</v>
      </c>
      <c r="K1897" s="27" t="str">
        <f>VLOOKUP(A1897,'Medical Examinations'!$A$1:$L$2336,7,0)</f>
        <v>No</v>
      </c>
      <c r="L1897" s="27">
        <f>VLOOKUP(A1897,'Medical Examinations'!$A$1:$L$2336,10,0)</f>
        <v>1</v>
      </c>
      <c r="M1897" s="27" t="str">
        <f>VLOOKUP(A1897,'Medical Examinations'!$A$1:$L$2336,12,0)</f>
        <v>No</v>
      </c>
      <c r="N1897" s="27" t="str">
        <f>VLOOKUP(A1897,'Medical Examinations'!$A$1:$L$2336,8,0)</f>
        <v>No</v>
      </c>
      <c r="O1897" s="29">
        <f>VLOOKUP(A1897,'Hospitalisation Details'!$A$1:$T$2344,12,0)</f>
        <v>4038.41</v>
      </c>
      <c r="P1897" s="29" t="str">
        <f>VLOOKUP(A1897,'Hospitalisation Details'!$A$1:$T$2344,15,0)</f>
        <v>tier - 2</v>
      </c>
      <c r="Q1897" s="29" t="str">
        <f>VLOOKUP(A1897,'Hospitalisation Details'!$A$1:$T$2344,18,0)</f>
        <v>tier - 1</v>
      </c>
      <c r="R1897" s="29" t="str">
        <f>VLOOKUP(A1897,'Hospitalisation Details'!$A$1:$T$2344,20,0)</f>
        <v>R1013</v>
      </c>
    </row>
    <row r="1898" spans="1:18">
      <c r="A1898" t="s">
        <v>468</v>
      </c>
      <c r="B1898" s="22" t="str">
        <f>VLOOKUP(A1898,'Customer Names'!A1898:$E$2335,4,0)</f>
        <v>Hillyard</v>
      </c>
      <c r="C1898" s="25">
        <f>VLOOKUP(A1898,'Hospitalisation Details'!$A$1:$T$2344,9,0)</f>
        <v>33888</v>
      </c>
      <c r="D1898" s="26">
        <f>VLOOKUP(A1898,'Hospitalisation Details'!$A$1:$T$2344,10,0)</f>
        <v>30</v>
      </c>
      <c r="E1898" s="26">
        <f>VLOOKUP(A1898,'Hospitalisation Details'!$A$1:$T$2344,11,0)</f>
        <v>1</v>
      </c>
      <c r="F1898" s="28">
        <f>VLOOKUP(A1898,'Medical Examinations'!$A$1:$L$2336,2,0)</f>
        <v>24.13</v>
      </c>
      <c r="G1898" s="28">
        <f>VLOOKUP(A1898,'Medical Examinations'!$A$1:$L$2336,4,0)</f>
        <v>4.3899999999999997</v>
      </c>
      <c r="H1898" s="30" t="str">
        <f>VLOOKUP(A1898,'Medical Examinations'!$A$1:$L$2336,3,0)</f>
        <v>Normal weight</v>
      </c>
      <c r="I1898" s="30" t="str">
        <f>VLOOKUP(A1898,'Medical Examinations'!$A$1:$L$2336,5,0)</f>
        <v>Normal</v>
      </c>
      <c r="J1898" s="27" t="str">
        <f>VLOOKUP(A1898,'Medical Examinations'!$A$1:$L$2336,6,0)</f>
        <v>No</v>
      </c>
      <c r="K1898" s="27" t="str">
        <f>VLOOKUP(A1898,'Medical Examinations'!$A$1:$L$2336,7,0)</f>
        <v>No</v>
      </c>
      <c r="L1898" s="27">
        <f>VLOOKUP(A1898,'Medical Examinations'!$A$1:$L$2336,10,0)</f>
        <v>1</v>
      </c>
      <c r="M1898" s="27" t="str">
        <f>VLOOKUP(A1898,'Medical Examinations'!$A$1:$L$2336,12,0)</f>
        <v>No</v>
      </c>
      <c r="N1898" s="27" t="str">
        <f>VLOOKUP(A1898,'Medical Examinations'!$A$1:$L$2336,8,0)</f>
        <v>No</v>
      </c>
      <c r="O1898" s="29">
        <f>VLOOKUP(A1898,'Hospitalisation Details'!$A$1:$T$2344,12,0)</f>
        <v>4032.24</v>
      </c>
      <c r="P1898" s="29" t="str">
        <f>VLOOKUP(A1898,'Hospitalisation Details'!$A$1:$T$2344,15,0)</f>
        <v>tier - 3</v>
      </c>
      <c r="Q1898" s="29" t="str">
        <f>VLOOKUP(A1898,'Hospitalisation Details'!$A$1:$T$2344,18,0)</f>
        <v>tier - 3</v>
      </c>
      <c r="R1898" s="29" t="str">
        <f>VLOOKUP(A1898,'Hospitalisation Details'!$A$1:$T$2344,20,0)</f>
        <v>R1012</v>
      </c>
    </row>
    <row r="1899" spans="1:18">
      <c r="A1899" t="s">
        <v>467</v>
      </c>
      <c r="B1899" s="22" t="str">
        <f>VLOOKUP(A1899,'Customer Names'!A1899:$E$2335,4,0)</f>
        <v>Turner</v>
      </c>
      <c r="C1899" s="25">
        <f>VLOOKUP(A1899,'Hospitalisation Details'!$A$1:$T$2344,9,0)</f>
        <v>36782</v>
      </c>
      <c r="D1899" s="26">
        <f>VLOOKUP(A1899,'Hospitalisation Details'!$A$1:$T$2344,10,0)</f>
        <v>22</v>
      </c>
      <c r="E1899" s="26">
        <f>VLOOKUP(A1899,'Hospitalisation Details'!$A$1:$T$2344,11,0)</f>
        <v>3</v>
      </c>
      <c r="F1899" s="28">
        <f>VLOOKUP(A1899,'Medical Examinations'!$A$1:$L$2336,2,0)</f>
        <v>19.95</v>
      </c>
      <c r="G1899" s="28">
        <f>VLOOKUP(A1899,'Medical Examinations'!$A$1:$L$2336,4,0)</f>
        <v>5.13</v>
      </c>
      <c r="H1899" s="30" t="str">
        <f>VLOOKUP(A1899,'Medical Examinations'!$A$1:$L$2336,3,0)</f>
        <v>Normal weight</v>
      </c>
      <c r="I1899" s="30" t="str">
        <f>VLOOKUP(A1899,'Medical Examinations'!$A$1:$L$2336,5,0)</f>
        <v>Normal</v>
      </c>
      <c r="J1899" s="27" t="str">
        <f>VLOOKUP(A1899,'Medical Examinations'!$A$1:$L$2336,6,0)</f>
        <v>No</v>
      </c>
      <c r="K1899" s="27" t="str">
        <f>VLOOKUP(A1899,'Medical Examinations'!$A$1:$L$2336,7,0)</f>
        <v>yes</v>
      </c>
      <c r="L1899" s="27">
        <f>VLOOKUP(A1899,'Medical Examinations'!$A$1:$L$2336,10,0)</f>
        <v>2</v>
      </c>
      <c r="M1899" s="27" t="str">
        <f>VLOOKUP(A1899,'Medical Examinations'!$A$1:$L$2336,12,0)</f>
        <v>No</v>
      </c>
      <c r="N1899" s="27" t="str">
        <f>VLOOKUP(A1899,'Medical Examinations'!$A$1:$L$2336,8,0)</f>
        <v>No</v>
      </c>
      <c r="O1899" s="29">
        <f>VLOOKUP(A1899,'Hospitalisation Details'!$A$1:$T$2344,12,0)</f>
        <v>4005.42</v>
      </c>
      <c r="P1899" s="29" t="str">
        <f>VLOOKUP(A1899,'Hospitalisation Details'!$A$1:$T$2344,15,0)</f>
        <v>tier - 2</v>
      </c>
      <c r="Q1899" s="29" t="str">
        <f>VLOOKUP(A1899,'Hospitalisation Details'!$A$1:$T$2344,18,0)</f>
        <v>tier - 1</v>
      </c>
      <c r="R1899" s="29" t="str">
        <f>VLOOKUP(A1899,'Hospitalisation Details'!$A$1:$T$2344,20,0)</f>
        <v>R1015</v>
      </c>
    </row>
    <row r="1900" spans="1:18">
      <c r="A1900" t="s">
        <v>466</v>
      </c>
      <c r="B1900" s="22" t="str">
        <f>VLOOKUP(A1900,'Customer Names'!A1900:$E$2335,4,0)</f>
        <v>Benestad</v>
      </c>
      <c r="C1900" s="25">
        <f>VLOOKUP(A1900,'Hospitalisation Details'!$A$1:$T$2344,9,0)</f>
        <v>32699</v>
      </c>
      <c r="D1900" s="26">
        <f>VLOOKUP(A1900,'Hospitalisation Details'!$A$1:$T$2344,10,0)</f>
        <v>33</v>
      </c>
      <c r="E1900" s="26">
        <f>VLOOKUP(A1900,'Hospitalisation Details'!$A$1:$T$2344,11,0)</f>
        <v>3</v>
      </c>
      <c r="F1900" s="28">
        <f>VLOOKUP(A1900,'Medical Examinations'!$A$1:$L$2336,2,0)</f>
        <v>21.24</v>
      </c>
      <c r="G1900" s="28">
        <f>VLOOKUP(A1900,'Medical Examinations'!$A$1:$L$2336,4,0)</f>
        <v>4.49</v>
      </c>
      <c r="H1900" s="30" t="str">
        <f>VLOOKUP(A1900,'Medical Examinations'!$A$1:$L$2336,3,0)</f>
        <v>Normal weight</v>
      </c>
      <c r="I1900" s="30" t="str">
        <f>VLOOKUP(A1900,'Medical Examinations'!$A$1:$L$2336,5,0)</f>
        <v>Normal</v>
      </c>
      <c r="J1900" s="27" t="str">
        <f>VLOOKUP(A1900,'Medical Examinations'!$A$1:$L$2336,6,0)</f>
        <v>No</v>
      </c>
      <c r="K1900" s="27" t="str">
        <f>VLOOKUP(A1900,'Medical Examinations'!$A$1:$L$2336,7,0)</f>
        <v>No</v>
      </c>
      <c r="L1900" s="27">
        <f>VLOOKUP(A1900,'Medical Examinations'!$A$1:$L$2336,10,0)</f>
        <v>0</v>
      </c>
      <c r="M1900" s="27" t="str">
        <f>VLOOKUP(A1900,'Medical Examinations'!$A$1:$L$2336,12,0)</f>
        <v>No</v>
      </c>
      <c r="N1900" s="27" t="str">
        <f>VLOOKUP(A1900,'Medical Examinations'!$A$1:$L$2336,8,0)</f>
        <v>No</v>
      </c>
      <c r="O1900" s="29">
        <f>VLOOKUP(A1900,'Hospitalisation Details'!$A$1:$T$2344,12,0)</f>
        <v>4002.36</v>
      </c>
      <c r="P1900" s="29" t="str">
        <f>VLOOKUP(A1900,'Hospitalisation Details'!$A$1:$T$2344,15,0)</f>
        <v>tier - 2</v>
      </c>
      <c r="Q1900" s="29" t="str">
        <f>VLOOKUP(A1900,'Hospitalisation Details'!$A$1:$T$2344,18,0)</f>
        <v>tier - 1</v>
      </c>
      <c r="R1900" s="29" t="str">
        <f>VLOOKUP(A1900,'Hospitalisation Details'!$A$1:$T$2344,20,0)</f>
        <v>R1013</v>
      </c>
    </row>
    <row r="1901" spans="1:18">
      <c r="A1901" t="s">
        <v>465</v>
      </c>
      <c r="B1901" s="22" t="str">
        <f>VLOOKUP(A1901,'Customer Names'!A1901:$E$2335,4,0)</f>
        <v>Gonzales</v>
      </c>
      <c r="C1901" s="25">
        <f>VLOOKUP(A1901,'Hospitalisation Details'!$A$1:$T$2344,9,0)</f>
        <v>33178</v>
      </c>
      <c r="D1901" s="26">
        <f>VLOOKUP(A1901,'Hospitalisation Details'!$A$1:$T$2344,10,0)</f>
        <v>32</v>
      </c>
      <c r="E1901" s="26">
        <f>VLOOKUP(A1901,'Hospitalisation Details'!$A$1:$T$2344,11,0)</f>
        <v>0</v>
      </c>
      <c r="F1901" s="28">
        <f>VLOOKUP(A1901,'Medical Examinations'!$A$1:$L$2336,2,0)</f>
        <v>44.22</v>
      </c>
      <c r="G1901" s="28">
        <f>VLOOKUP(A1901,'Medical Examinations'!$A$1:$L$2336,4,0)</f>
        <v>6.35</v>
      </c>
      <c r="H1901" s="30" t="str">
        <f>VLOOKUP(A1901,'Medical Examinations'!$A$1:$L$2336,3,0)</f>
        <v>Obesity</v>
      </c>
      <c r="I1901" s="30" t="str">
        <f>VLOOKUP(A1901,'Medical Examinations'!$A$1:$L$2336,5,0)</f>
        <v>Pre-diabetes</v>
      </c>
      <c r="J1901" s="27" t="str">
        <f>VLOOKUP(A1901,'Medical Examinations'!$A$1:$L$2336,6,0)</f>
        <v>No</v>
      </c>
      <c r="K1901" s="27" t="str">
        <f>VLOOKUP(A1901,'Medical Examinations'!$A$1:$L$2336,7,0)</f>
        <v>No</v>
      </c>
      <c r="L1901" s="27">
        <f>VLOOKUP(A1901,'Medical Examinations'!$A$1:$L$2336,10,0)</f>
        <v>0</v>
      </c>
      <c r="M1901" s="27" t="str">
        <f>VLOOKUP(A1901,'Medical Examinations'!$A$1:$L$2336,12,0)</f>
        <v>No</v>
      </c>
      <c r="N1901" s="27" t="str">
        <f>VLOOKUP(A1901,'Medical Examinations'!$A$1:$L$2336,8,0)</f>
        <v>No</v>
      </c>
      <c r="O1901" s="29">
        <f>VLOOKUP(A1901,'Hospitalisation Details'!$A$1:$T$2344,12,0)</f>
        <v>3994.18</v>
      </c>
      <c r="P1901" s="29" t="str">
        <f>VLOOKUP(A1901,'Hospitalisation Details'!$A$1:$T$2344,15,0)</f>
        <v>tier - 2</v>
      </c>
      <c r="Q1901" s="29" t="str">
        <f>VLOOKUP(A1901,'Hospitalisation Details'!$A$1:$T$2344,18,0)</f>
        <v>tier - 2</v>
      </c>
      <c r="R1901" s="29" t="str">
        <f>VLOOKUP(A1901,'Hospitalisation Details'!$A$1:$T$2344,20,0)</f>
        <v>R1013</v>
      </c>
    </row>
    <row r="1902" spans="1:18">
      <c r="A1902" t="s">
        <v>464</v>
      </c>
      <c r="B1902" s="22" t="str">
        <f>VLOOKUP(A1902,'Customer Names'!A1902:$E$2335,4,0)</f>
        <v>Newman</v>
      </c>
      <c r="C1902" s="25">
        <f>VLOOKUP(A1902,'Hospitalisation Details'!$A$1:$T$2344,9,0)</f>
        <v>33199</v>
      </c>
      <c r="D1902" s="26">
        <f>VLOOKUP(A1902,'Hospitalisation Details'!$A$1:$T$2344,10,0)</f>
        <v>32</v>
      </c>
      <c r="E1902" s="26">
        <f>VLOOKUP(A1902,'Hospitalisation Details'!$A$1:$T$2344,11,0)</f>
        <v>0</v>
      </c>
      <c r="F1902" s="28">
        <f>VLOOKUP(A1902,'Medical Examinations'!$A$1:$L$2336,2,0)</f>
        <v>41.1</v>
      </c>
      <c r="G1902" s="28">
        <f>VLOOKUP(A1902,'Medical Examinations'!$A$1:$L$2336,4,0)</f>
        <v>5.79</v>
      </c>
      <c r="H1902" s="30" t="str">
        <f>VLOOKUP(A1902,'Medical Examinations'!$A$1:$L$2336,3,0)</f>
        <v>Obesity</v>
      </c>
      <c r="I1902" s="30" t="str">
        <f>VLOOKUP(A1902,'Medical Examinations'!$A$1:$L$2336,5,0)</f>
        <v>Pre-diabetes</v>
      </c>
      <c r="J1902" s="27" t="str">
        <f>VLOOKUP(A1902,'Medical Examinations'!$A$1:$L$2336,6,0)</f>
        <v>No</v>
      </c>
      <c r="K1902" s="27" t="str">
        <f>VLOOKUP(A1902,'Medical Examinations'!$A$1:$L$2336,7,0)</f>
        <v>No</v>
      </c>
      <c r="L1902" s="27">
        <f>VLOOKUP(A1902,'Medical Examinations'!$A$1:$L$2336,10,0)</f>
        <v>0</v>
      </c>
      <c r="M1902" s="27" t="str">
        <f>VLOOKUP(A1902,'Medical Examinations'!$A$1:$L$2336,12,0)</f>
        <v>No</v>
      </c>
      <c r="N1902" s="27" t="str">
        <f>VLOOKUP(A1902,'Medical Examinations'!$A$1:$L$2336,8,0)</f>
        <v>No</v>
      </c>
      <c r="O1902" s="29">
        <f>VLOOKUP(A1902,'Hospitalisation Details'!$A$1:$T$2344,12,0)</f>
        <v>3989.84</v>
      </c>
      <c r="P1902" s="29" t="str">
        <f>VLOOKUP(A1902,'Hospitalisation Details'!$A$1:$T$2344,15,0)</f>
        <v>tier - 2</v>
      </c>
      <c r="Q1902" s="29" t="str">
        <f>VLOOKUP(A1902,'Hospitalisation Details'!$A$1:$T$2344,18,0)</f>
        <v>tier - 2</v>
      </c>
      <c r="R1902" s="29" t="str">
        <f>VLOOKUP(A1902,'Hospitalisation Details'!$A$1:$T$2344,20,0)</f>
        <v>R1011</v>
      </c>
    </row>
    <row r="1903" spans="1:18">
      <c r="A1903" t="s">
        <v>463</v>
      </c>
      <c r="B1903" s="22" t="str">
        <f>VLOOKUP(A1903,'Customer Names'!A1903:$E$2335,4,0)</f>
        <v>Sayre</v>
      </c>
      <c r="C1903" s="25">
        <f>VLOOKUP(A1903,'Hospitalisation Details'!$A$1:$T$2344,9,0)</f>
        <v>35316</v>
      </c>
      <c r="D1903" s="26">
        <f>VLOOKUP(A1903,'Hospitalisation Details'!$A$1:$T$2344,10,0)</f>
        <v>26</v>
      </c>
      <c r="E1903" s="26">
        <f>VLOOKUP(A1903,'Hospitalisation Details'!$A$1:$T$2344,11,0)</f>
        <v>2</v>
      </c>
      <c r="F1903" s="28">
        <f>VLOOKUP(A1903,'Medical Examinations'!$A$1:$L$2336,2,0)</f>
        <v>34.200000000000003</v>
      </c>
      <c r="G1903" s="28">
        <f>VLOOKUP(A1903,'Medical Examinations'!$A$1:$L$2336,4,0)</f>
        <v>4.78</v>
      </c>
      <c r="H1903" s="30" t="str">
        <f>VLOOKUP(A1903,'Medical Examinations'!$A$1:$L$2336,3,0)</f>
        <v>Obesity</v>
      </c>
      <c r="I1903" s="30" t="str">
        <f>VLOOKUP(A1903,'Medical Examinations'!$A$1:$L$2336,5,0)</f>
        <v>Normal</v>
      </c>
      <c r="J1903" s="27" t="str">
        <f>VLOOKUP(A1903,'Medical Examinations'!$A$1:$L$2336,6,0)</f>
        <v>yes</v>
      </c>
      <c r="K1903" s="27" t="str">
        <f>VLOOKUP(A1903,'Medical Examinations'!$A$1:$L$2336,7,0)</f>
        <v>No</v>
      </c>
      <c r="L1903" s="27">
        <f>VLOOKUP(A1903,'Medical Examinations'!$A$1:$L$2336,10,0)</f>
        <v>0</v>
      </c>
      <c r="M1903" s="27" t="str">
        <f>VLOOKUP(A1903,'Medical Examinations'!$A$1:$L$2336,12,0)</f>
        <v>No</v>
      </c>
      <c r="N1903" s="27" t="str">
        <f>VLOOKUP(A1903,'Medical Examinations'!$A$1:$L$2336,8,0)</f>
        <v>No</v>
      </c>
      <c r="O1903" s="29">
        <f>VLOOKUP(A1903,'Hospitalisation Details'!$A$1:$T$2344,12,0)</f>
        <v>3987.93</v>
      </c>
      <c r="P1903" s="29" t="str">
        <f>VLOOKUP(A1903,'Hospitalisation Details'!$A$1:$T$2344,15,0)</f>
        <v>tier - 2</v>
      </c>
      <c r="Q1903" s="29" t="str">
        <f>VLOOKUP(A1903,'Hospitalisation Details'!$A$1:$T$2344,18,0)</f>
        <v>tier - 2</v>
      </c>
      <c r="R1903" s="29" t="str">
        <f>VLOOKUP(A1903,'Hospitalisation Details'!$A$1:$T$2344,20,0)</f>
        <v>R1011</v>
      </c>
    </row>
    <row r="1904" spans="1:18">
      <c r="A1904" t="s">
        <v>462</v>
      </c>
      <c r="B1904" s="22" t="str">
        <f>VLOOKUP(A1904,'Customer Names'!A1904:$E$2335,4,0)</f>
        <v>Panke</v>
      </c>
      <c r="C1904" s="25">
        <f>VLOOKUP(A1904,'Hospitalisation Details'!$A$1:$T$2344,9,0)</f>
        <v>35294</v>
      </c>
      <c r="D1904" s="26">
        <f>VLOOKUP(A1904,'Hospitalisation Details'!$A$1:$T$2344,10,0)</f>
        <v>26</v>
      </c>
      <c r="E1904" s="26">
        <f>VLOOKUP(A1904,'Hospitalisation Details'!$A$1:$T$2344,11,0)</f>
        <v>2</v>
      </c>
      <c r="F1904" s="28">
        <f>VLOOKUP(A1904,'Medical Examinations'!$A$1:$L$2336,2,0)</f>
        <v>29.92</v>
      </c>
      <c r="G1904" s="28">
        <f>VLOOKUP(A1904,'Medical Examinations'!$A$1:$L$2336,4,0)</f>
        <v>6.02</v>
      </c>
      <c r="H1904" s="30" t="str">
        <f>VLOOKUP(A1904,'Medical Examinations'!$A$1:$L$2336,3,0)</f>
        <v>Overweight</v>
      </c>
      <c r="I1904" s="30" t="str">
        <f>VLOOKUP(A1904,'Medical Examinations'!$A$1:$L$2336,5,0)</f>
        <v>Pre-diabetes</v>
      </c>
      <c r="J1904" s="27" t="str">
        <f>VLOOKUP(A1904,'Medical Examinations'!$A$1:$L$2336,6,0)</f>
        <v>yes</v>
      </c>
      <c r="K1904" s="27" t="str">
        <f>VLOOKUP(A1904,'Medical Examinations'!$A$1:$L$2336,7,0)</f>
        <v>No</v>
      </c>
      <c r="L1904" s="27">
        <f>VLOOKUP(A1904,'Medical Examinations'!$A$1:$L$2336,10,0)</f>
        <v>0</v>
      </c>
      <c r="M1904" s="27" t="str">
        <f>VLOOKUP(A1904,'Medical Examinations'!$A$1:$L$2336,12,0)</f>
        <v>No</v>
      </c>
      <c r="N1904" s="27" t="str">
        <f>VLOOKUP(A1904,'Medical Examinations'!$A$1:$L$2336,8,0)</f>
        <v>No</v>
      </c>
      <c r="O1904" s="29">
        <f>VLOOKUP(A1904,'Hospitalisation Details'!$A$1:$T$2344,12,0)</f>
        <v>3981.98</v>
      </c>
      <c r="P1904" s="29" t="str">
        <f>VLOOKUP(A1904,'Hospitalisation Details'!$A$1:$T$2344,15,0)</f>
        <v>tier - 2</v>
      </c>
      <c r="Q1904" s="29" t="str">
        <f>VLOOKUP(A1904,'Hospitalisation Details'!$A$1:$T$2344,18,0)</f>
        <v>tier - 2</v>
      </c>
      <c r="R1904" s="29" t="str">
        <f>VLOOKUP(A1904,'Hospitalisation Details'!$A$1:$T$2344,20,0)</f>
        <v>R1013</v>
      </c>
    </row>
    <row r="1905" spans="1:18">
      <c r="A1905" t="s">
        <v>461</v>
      </c>
      <c r="B1905" s="22" t="str">
        <f>VLOOKUP(A1905,'Customer Names'!A1905:$E$2335,4,0)</f>
        <v>Brennan</v>
      </c>
      <c r="C1905" s="25">
        <f>VLOOKUP(A1905,'Hospitalisation Details'!$A$1:$T$2344,9,0)</f>
        <v>33083</v>
      </c>
      <c r="D1905" s="26">
        <f>VLOOKUP(A1905,'Hospitalisation Details'!$A$1:$T$2344,10,0)</f>
        <v>32</v>
      </c>
      <c r="E1905" s="26">
        <f>VLOOKUP(A1905,'Hospitalisation Details'!$A$1:$T$2344,11,0)</f>
        <v>0</v>
      </c>
      <c r="F1905" s="28">
        <f>VLOOKUP(A1905,'Medical Examinations'!$A$1:$L$2336,2,0)</f>
        <v>28.93</v>
      </c>
      <c r="G1905" s="28">
        <f>VLOOKUP(A1905,'Medical Examinations'!$A$1:$L$2336,4,0)</f>
        <v>4.4400000000000004</v>
      </c>
      <c r="H1905" s="30" t="str">
        <f>VLOOKUP(A1905,'Medical Examinations'!$A$1:$L$2336,3,0)</f>
        <v>Overweight</v>
      </c>
      <c r="I1905" s="30" t="str">
        <f>VLOOKUP(A1905,'Medical Examinations'!$A$1:$L$2336,5,0)</f>
        <v>Normal</v>
      </c>
      <c r="J1905" s="27" t="str">
        <f>VLOOKUP(A1905,'Medical Examinations'!$A$1:$L$2336,6,0)</f>
        <v>No</v>
      </c>
      <c r="K1905" s="27" t="str">
        <f>VLOOKUP(A1905,'Medical Examinations'!$A$1:$L$2336,7,0)</f>
        <v>No</v>
      </c>
      <c r="L1905" s="27">
        <f>VLOOKUP(A1905,'Medical Examinations'!$A$1:$L$2336,10,0)</f>
        <v>0</v>
      </c>
      <c r="M1905" s="27" t="str">
        <f>VLOOKUP(A1905,'Medical Examinations'!$A$1:$L$2336,12,0)</f>
        <v>No</v>
      </c>
      <c r="N1905" s="27" t="str">
        <f>VLOOKUP(A1905,'Medical Examinations'!$A$1:$L$2336,8,0)</f>
        <v>No</v>
      </c>
      <c r="O1905" s="29">
        <f>VLOOKUP(A1905,'Hospitalisation Details'!$A$1:$T$2344,12,0)</f>
        <v>3972.92</v>
      </c>
      <c r="P1905" s="29" t="str">
        <f>VLOOKUP(A1905,'Hospitalisation Details'!$A$1:$T$2344,15,0)</f>
        <v>tier - 2</v>
      </c>
      <c r="Q1905" s="29" t="str">
        <f>VLOOKUP(A1905,'Hospitalisation Details'!$A$1:$T$2344,18,0)</f>
        <v>tier - 3</v>
      </c>
      <c r="R1905" s="29" t="str">
        <f>VLOOKUP(A1905,'Hospitalisation Details'!$A$1:$T$2344,20,0)</f>
        <v>R1013</v>
      </c>
    </row>
    <row r="1906" spans="1:18">
      <c r="A1906" t="s">
        <v>460</v>
      </c>
      <c r="B1906" s="22" t="str">
        <f>VLOOKUP(A1906,'Customer Names'!A1906:$E$2335,4,0)</f>
        <v>Ngo</v>
      </c>
      <c r="C1906" s="25">
        <f>VLOOKUP(A1906,'Hospitalisation Details'!$A$1:$T$2344,9,0)</f>
        <v>34891</v>
      </c>
      <c r="D1906" s="26">
        <f>VLOOKUP(A1906,'Hospitalisation Details'!$A$1:$T$2344,10,0)</f>
        <v>27</v>
      </c>
      <c r="E1906" s="26">
        <f>VLOOKUP(A1906,'Hospitalisation Details'!$A$1:$T$2344,11,0)</f>
        <v>1</v>
      </c>
      <c r="F1906" s="28">
        <f>VLOOKUP(A1906,'Medical Examinations'!$A$1:$L$2336,2,0)</f>
        <v>31.254999999999999</v>
      </c>
      <c r="G1906" s="28">
        <f>VLOOKUP(A1906,'Medical Examinations'!$A$1:$L$2336,4,0)</f>
        <v>5.84</v>
      </c>
      <c r="H1906" s="30" t="str">
        <f>VLOOKUP(A1906,'Medical Examinations'!$A$1:$L$2336,3,0)</f>
        <v>Obesity</v>
      </c>
      <c r="I1906" s="30" t="str">
        <f>VLOOKUP(A1906,'Medical Examinations'!$A$1:$L$2336,5,0)</f>
        <v>Pre-diabetes</v>
      </c>
      <c r="J1906" s="27" t="str">
        <f>VLOOKUP(A1906,'Medical Examinations'!$A$1:$L$2336,6,0)</f>
        <v>yes</v>
      </c>
      <c r="K1906" s="27" t="str">
        <f>VLOOKUP(A1906,'Medical Examinations'!$A$1:$L$2336,7,0)</f>
        <v>No</v>
      </c>
      <c r="L1906" s="27">
        <f>VLOOKUP(A1906,'Medical Examinations'!$A$1:$L$2336,10,0)</f>
        <v>1</v>
      </c>
      <c r="M1906" s="27" t="str">
        <f>VLOOKUP(A1906,'Medical Examinations'!$A$1:$L$2336,12,0)</f>
        <v>No</v>
      </c>
      <c r="N1906" s="27" t="str">
        <f>VLOOKUP(A1906,'Medical Examinations'!$A$1:$L$2336,8,0)</f>
        <v>No</v>
      </c>
      <c r="O1906" s="29">
        <f>VLOOKUP(A1906,'Hospitalisation Details'!$A$1:$T$2344,12,0)</f>
        <v>3956.07</v>
      </c>
      <c r="P1906" s="29" t="str">
        <f>VLOOKUP(A1906,'Hospitalisation Details'!$A$1:$T$2344,15,0)</f>
        <v>tier - 2</v>
      </c>
      <c r="Q1906" s="29" t="str">
        <f>VLOOKUP(A1906,'Hospitalisation Details'!$A$1:$T$2344,18,0)</f>
        <v>tier - 2</v>
      </c>
      <c r="R1906" s="29" t="str">
        <f>VLOOKUP(A1906,'Hospitalisation Details'!$A$1:$T$2344,20,0)</f>
        <v>R1012</v>
      </c>
    </row>
    <row r="1907" spans="1:18">
      <c r="A1907" t="s">
        <v>459</v>
      </c>
      <c r="B1907" s="22" t="str">
        <f>VLOOKUP(A1907,'Customer Names'!A1907:$E$2335,4,0)</f>
        <v>Guerdan</v>
      </c>
      <c r="C1907" s="25">
        <f>VLOOKUP(A1907,'Hospitalisation Details'!$A$1:$T$2344,9,0)</f>
        <v>36351</v>
      </c>
      <c r="D1907" s="26">
        <f>VLOOKUP(A1907,'Hospitalisation Details'!$A$1:$T$2344,10,0)</f>
        <v>23</v>
      </c>
      <c r="E1907" s="26">
        <f>VLOOKUP(A1907,'Hospitalisation Details'!$A$1:$T$2344,11,0)</f>
        <v>0</v>
      </c>
      <c r="F1907" s="28">
        <f>VLOOKUP(A1907,'Medical Examinations'!$A$1:$L$2336,2,0)</f>
        <v>29.83</v>
      </c>
      <c r="G1907" s="28">
        <f>VLOOKUP(A1907,'Medical Examinations'!$A$1:$L$2336,4,0)</f>
        <v>5.39</v>
      </c>
      <c r="H1907" s="30" t="str">
        <f>VLOOKUP(A1907,'Medical Examinations'!$A$1:$L$2336,3,0)</f>
        <v>Overweight</v>
      </c>
      <c r="I1907" s="30" t="str">
        <f>VLOOKUP(A1907,'Medical Examinations'!$A$1:$L$2336,5,0)</f>
        <v>Normal</v>
      </c>
      <c r="J1907" s="27" t="str">
        <f>VLOOKUP(A1907,'Medical Examinations'!$A$1:$L$2336,6,0)</f>
        <v>No</v>
      </c>
      <c r="K1907" s="27" t="str">
        <f>VLOOKUP(A1907,'Medical Examinations'!$A$1:$L$2336,7,0)</f>
        <v>No</v>
      </c>
      <c r="L1907" s="27">
        <f>VLOOKUP(A1907,'Medical Examinations'!$A$1:$L$2336,10,0)</f>
        <v>0</v>
      </c>
      <c r="M1907" s="27" t="str">
        <f>VLOOKUP(A1907,'Medical Examinations'!$A$1:$L$2336,12,0)</f>
        <v>No</v>
      </c>
      <c r="N1907" s="27" t="str">
        <f>VLOOKUP(A1907,'Medical Examinations'!$A$1:$L$2336,8,0)</f>
        <v>No</v>
      </c>
      <c r="O1907" s="29">
        <f>VLOOKUP(A1907,'Hospitalisation Details'!$A$1:$T$2344,12,0)</f>
        <v>3955.98</v>
      </c>
      <c r="P1907" s="29" t="str">
        <f>VLOOKUP(A1907,'Hospitalisation Details'!$A$1:$T$2344,15,0)</f>
        <v>tier - 2</v>
      </c>
      <c r="Q1907" s="29" t="str">
        <f>VLOOKUP(A1907,'Hospitalisation Details'!$A$1:$T$2344,18,0)</f>
        <v>tier - 3</v>
      </c>
      <c r="R1907" s="29" t="str">
        <f>VLOOKUP(A1907,'Hospitalisation Details'!$A$1:$T$2344,20,0)</f>
        <v>R1021</v>
      </c>
    </row>
    <row r="1908" spans="1:18">
      <c r="A1908" t="s">
        <v>458</v>
      </c>
      <c r="B1908" s="22" t="str">
        <f>VLOOKUP(A1908,'Customer Names'!A1908:$E$2335,4,0)</f>
        <v>Shaw</v>
      </c>
      <c r="C1908" s="25">
        <f>VLOOKUP(A1908,'Hospitalisation Details'!$A$1:$T$2344,9,0)</f>
        <v>34284</v>
      </c>
      <c r="D1908" s="26">
        <f>VLOOKUP(A1908,'Hospitalisation Details'!$A$1:$T$2344,10,0)</f>
        <v>29</v>
      </c>
      <c r="E1908" s="26">
        <f>VLOOKUP(A1908,'Hospitalisation Details'!$A$1:$T$2344,11,0)</f>
        <v>1</v>
      </c>
      <c r="F1908" s="28">
        <f>VLOOKUP(A1908,'Medical Examinations'!$A$1:$L$2336,2,0)</f>
        <v>29.59</v>
      </c>
      <c r="G1908" s="28">
        <f>VLOOKUP(A1908,'Medical Examinations'!$A$1:$L$2336,4,0)</f>
        <v>6.16</v>
      </c>
      <c r="H1908" s="30" t="str">
        <f>VLOOKUP(A1908,'Medical Examinations'!$A$1:$L$2336,3,0)</f>
        <v>Overweight</v>
      </c>
      <c r="I1908" s="30" t="str">
        <f>VLOOKUP(A1908,'Medical Examinations'!$A$1:$L$2336,5,0)</f>
        <v>Pre-diabetes</v>
      </c>
      <c r="J1908" s="27" t="str">
        <f>VLOOKUP(A1908,'Medical Examinations'!$A$1:$L$2336,6,0)</f>
        <v>No</v>
      </c>
      <c r="K1908" s="27" t="str">
        <f>VLOOKUP(A1908,'Medical Examinations'!$A$1:$L$2336,7,0)</f>
        <v>No</v>
      </c>
      <c r="L1908" s="27">
        <f>VLOOKUP(A1908,'Medical Examinations'!$A$1:$L$2336,10,0)</f>
        <v>1</v>
      </c>
      <c r="M1908" s="27" t="str">
        <f>VLOOKUP(A1908,'Medical Examinations'!$A$1:$L$2336,12,0)</f>
        <v>No</v>
      </c>
      <c r="N1908" s="27" t="str">
        <f>VLOOKUP(A1908,'Medical Examinations'!$A$1:$L$2336,8,0)</f>
        <v>Yes</v>
      </c>
      <c r="O1908" s="29">
        <f>VLOOKUP(A1908,'Hospitalisation Details'!$A$1:$T$2344,12,0)</f>
        <v>3947.41</v>
      </c>
      <c r="P1908" s="29" t="str">
        <f>VLOOKUP(A1908,'Hospitalisation Details'!$A$1:$T$2344,15,0)</f>
        <v>tier - 2</v>
      </c>
      <c r="Q1908" s="29" t="str">
        <f>VLOOKUP(A1908,'Hospitalisation Details'!$A$1:$T$2344,18,0)</f>
        <v>tier - 2</v>
      </c>
      <c r="R1908" s="29" t="str">
        <f>VLOOKUP(A1908,'Hospitalisation Details'!$A$1:$T$2344,20,0)</f>
        <v>R1013</v>
      </c>
    </row>
    <row r="1909" spans="1:18">
      <c r="A1909" t="s">
        <v>457</v>
      </c>
      <c r="B1909" s="22" t="str">
        <f>VLOOKUP(A1909,'Customer Names'!A1909:$E$2335,4,0)</f>
        <v>Mills-Honarvar</v>
      </c>
      <c r="C1909" s="25">
        <f>VLOOKUP(A1909,'Hospitalisation Details'!$A$1:$T$2344,9,0)</f>
        <v>34241</v>
      </c>
      <c r="D1909" s="26">
        <f>VLOOKUP(A1909,'Hospitalisation Details'!$A$1:$T$2344,10,0)</f>
        <v>29</v>
      </c>
      <c r="E1909" s="26">
        <f>VLOOKUP(A1909,'Hospitalisation Details'!$A$1:$T$2344,11,0)</f>
        <v>0</v>
      </c>
      <c r="F1909" s="28">
        <f>VLOOKUP(A1909,'Medical Examinations'!$A$1:$L$2336,2,0)</f>
        <v>31.16</v>
      </c>
      <c r="G1909" s="28">
        <f>VLOOKUP(A1909,'Medical Examinations'!$A$1:$L$2336,4,0)</f>
        <v>4.49</v>
      </c>
      <c r="H1909" s="30" t="str">
        <f>VLOOKUP(A1909,'Medical Examinations'!$A$1:$L$2336,3,0)</f>
        <v>Obesity</v>
      </c>
      <c r="I1909" s="30" t="str">
        <f>VLOOKUP(A1909,'Medical Examinations'!$A$1:$L$2336,5,0)</f>
        <v>Normal</v>
      </c>
      <c r="J1909" s="27" t="str">
        <f>VLOOKUP(A1909,'Medical Examinations'!$A$1:$L$2336,6,0)</f>
        <v>No</v>
      </c>
      <c r="K1909" s="27" t="str">
        <f>VLOOKUP(A1909,'Medical Examinations'!$A$1:$L$2336,7,0)</f>
        <v>No</v>
      </c>
      <c r="L1909" s="27">
        <f>VLOOKUP(A1909,'Medical Examinations'!$A$1:$L$2336,10,0)</f>
        <v>1</v>
      </c>
      <c r="M1909" s="27" t="str">
        <f>VLOOKUP(A1909,'Medical Examinations'!$A$1:$L$2336,12,0)</f>
        <v>No</v>
      </c>
      <c r="N1909" s="27" t="str">
        <f>VLOOKUP(A1909,'Medical Examinations'!$A$1:$L$2336,8,0)</f>
        <v>Yes</v>
      </c>
      <c r="O1909" s="29">
        <f>VLOOKUP(A1909,'Hospitalisation Details'!$A$1:$T$2344,12,0)</f>
        <v>3943.6</v>
      </c>
      <c r="P1909" s="29" t="str">
        <f>VLOOKUP(A1909,'Hospitalisation Details'!$A$1:$T$2344,15,0)</f>
        <v>tier - 2</v>
      </c>
      <c r="Q1909" s="29" t="str">
        <f>VLOOKUP(A1909,'Hospitalisation Details'!$A$1:$T$2344,18,0)</f>
        <v>tier - 3</v>
      </c>
      <c r="R1909" s="29" t="str">
        <f>VLOOKUP(A1909,'Hospitalisation Details'!$A$1:$T$2344,20,0)</f>
        <v>R1024</v>
      </c>
    </row>
    <row r="1910" spans="1:18">
      <c r="A1910" t="s">
        <v>456</v>
      </c>
      <c r="B1910" s="22" t="str">
        <f>VLOOKUP(A1910,'Customer Names'!A1910:$E$2335,4,0)</f>
        <v>Farvard</v>
      </c>
      <c r="C1910" s="25">
        <f>VLOOKUP(A1910,'Hospitalisation Details'!$A$1:$T$2344,9,0)</f>
        <v>32440</v>
      </c>
      <c r="D1910" s="26">
        <f>VLOOKUP(A1910,'Hospitalisation Details'!$A$1:$T$2344,10,0)</f>
        <v>34</v>
      </c>
      <c r="E1910" s="26">
        <f>VLOOKUP(A1910,'Hospitalisation Details'!$A$1:$T$2344,11,0)</f>
        <v>0</v>
      </c>
      <c r="F1910" s="28">
        <f>VLOOKUP(A1910,'Medical Examinations'!$A$1:$L$2336,2,0)</f>
        <v>34.21</v>
      </c>
      <c r="G1910" s="28">
        <f>VLOOKUP(A1910,'Medical Examinations'!$A$1:$L$2336,4,0)</f>
        <v>4.4800000000000004</v>
      </c>
      <c r="H1910" s="30" t="str">
        <f>VLOOKUP(A1910,'Medical Examinations'!$A$1:$L$2336,3,0)</f>
        <v>Obesity</v>
      </c>
      <c r="I1910" s="30" t="str">
        <f>VLOOKUP(A1910,'Medical Examinations'!$A$1:$L$2336,5,0)</f>
        <v>Normal</v>
      </c>
      <c r="J1910" s="27" t="str">
        <f>VLOOKUP(A1910,'Medical Examinations'!$A$1:$L$2336,6,0)</f>
        <v>yes</v>
      </c>
      <c r="K1910" s="27" t="str">
        <f>VLOOKUP(A1910,'Medical Examinations'!$A$1:$L$2336,7,0)</f>
        <v>No</v>
      </c>
      <c r="L1910" s="27">
        <f>VLOOKUP(A1910,'Medical Examinations'!$A$1:$L$2336,10,0)</f>
        <v>1</v>
      </c>
      <c r="M1910" s="27" t="str">
        <f>VLOOKUP(A1910,'Medical Examinations'!$A$1:$L$2336,12,0)</f>
        <v>No</v>
      </c>
      <c r="N1910" s="27" t="str">
        <f>VLOOKUP(A1910,'Medical Examinations'!$A$1:$L$2336,8,0)</f>
        <v>No</v>
      </c>
      <c r="O1910" s="29">
        <f>VLOOKUP(A1910,'Hospitalisation Details'!$A$1:$T$2344,12,0)</f>
        <v>3935.18</v>
      </c>
      <c r="P1910" s="29" t="str">
        <f>VLOOKUP(A1910,'Hospitalisation Details'!$A$1:$T$2344,15,0)</f>
        <v>tier - 3</v>
      </c>
      <c r="Q1910" s="29" t="str">
        <f>VLOOKUP(A1910,'Hospitalisation Details'!$A$1:$T$2344,18,0)</f>
        <v>tier - 1</v>
      </c>
      <c r="R1910" s="29" t="str">
        <f>VLOOKUP(A1910,'Hospitalisation Details'!$A$1:$T$2344,20,0)</f>
        <v>R1013</v>
      </c>
    </row>
    <row r="1911" spans="1:18">
      <c r="A1911" t="s">
        <v>455</v>
      </c>
      <c r="B1911" s="22" t="str">
        <f>VLOOKUP(A1911,'Customer Names'!A1911:$E$2335,4,0)</f>
        <v>Kelly</v>
      </c>
      <c r="C1911" s="25">
        <f>VLOOKUP(A1911,'Hospitalisation Details'!$A$1:$T$2344,9,0)</f>
        <v>37422</v>
      </c>
      <c r="D1911" s="26">
        <f>VLOOKUP(A1911,'Hospitalisation Details'!$A$1:$T$2344,10,0)</f>
        <v>20</v>
      </c>
      <c r="E1911" s="26">
        <f>VLOOKUP(A1911,'Hospitalisation Details'!$A$1:$T$2344,11,0)</f>
        <v>0</v>
      </c>
      <c r="F1911" s="28">
        <f>VLOOKUP(A1911,'Medical Examinations'!$A$1:$L$2336,2,0)</f>
        <v>34.86</v>
      </c>
      <c r="G1911" s="28">
        <f>VLOOKUP(A1911,'Medical Examinations'!$A$1:$L$2336,4,0)</f>
        <v>10.97</v>
      </c>
      <c r="H1911" s="30" t="str">
        <f>VLOOKUP(A1911,'Medical Examinations'!$A$1:$L$2336,3,0)</f>
        <v>Obesity</v>
      </c>
      <c r="I1911" s="30" t="str">
        <f>VLOOKUP(A1911,'Medical Examinations'!$A$1:$L$2336,5,0)</f>
        <v>Diabetes</v>
      </c>
      <c r="J1911" s="27" t="str">
        <f>VLOOKUP(A1911,'Medical Examinations'!$A$1:$L$2336,6,0)</f>
        <v>No</v>
      </c>
      <c r="K1911" s="27" t="str">
        <f>VLOOKUP(A1911,'Medical Examinations'!$A$1:$L$2336,7,0)</f>
        <v>No</v>
      </c>
      <c r="L1911" s="27">
        <f>VLOOKUP(A1911,'Medical Examinations'!$A$1:$L$2336,10,0)</f>
        <v>0</v>
      </c>
      <c r="M1911" s="27" t="str">
        <f>VLOOKUP(A1911,'Medical Examinations'!$A$1:$L$2336,12,0)</f>
        <v>No</v>
      </c>
      <c r="N1911" s="27" t="str">
        <f>VLOOKUP(A1911,'Medical Examinations'!$A$1:$L$2336,8,0)</f>
        <v>No</v>
      </c>
      <c r="O1911" s="29">
        <f>VLOOKUP(A1911,'Hospitalisation Details'!$A$1:$T$2344,12,0)</f>
        <v>3931.51</v>
      </c>
      <c r="P1911" s="29" t="str">
        <f>VLOOKUP(A1911,'Hospitalisation Details'!$A$1:$T$2344,15,0)</f>
        <v>tier - 2</v>
      </c>
      <c r="Q1911" s="29" t="str">
        <f>VLOOKUP(A1911,'Hospitalisation Details'!$A$1:$T$2344,18,0)</f>
        <v>tier - 3</v>
      </c>
      <c r="R1911" s="29" t="str">
        <f>VLOOKUP(A1911,'Hospitalisation Details'!$A$1:$T$2344,20,0)</f>
        <v>R1011</v>
      </c>
    </row>
    <row r="1912" spans="1:18">
      <c r="A1912" t="s">
        <v>454</v>
      </c>
      <c r="B1912" s="22" t="str">
        <f>VLOOKUP(A1912,'Customer Names'!A1912:$E$2335,4,0)</f>
        <v>Skinner</v>
      </c>
      <c r="C1912" s="25">
        <f>VLOOKUP(A1912,'Hospitalisation Details'!$A$1:$T$2344,9,0)</f>
        <v>36717</v>
      </c>
      <c r="D1912" s="26">
        <f>VLOOKUP(A1912,'Hospitalisation Details'!$A$1:$T$2344,10,0)</f>
        <v>22</v>
      </c>
      <c r="E1912" s="26">
        <f>VLOOKUP(A1912,'Hospitalisation Details'!$A$1:$T$2344,11,0)</f>
        <v>2</v>
      </c>
      <c r="F1912" s="28">
        <f>VLOOKUP(A1912,'Medical Examinations'!$A$1:$L$2336,2,0)</f>
        <v>34.58</v>
      </c>
      <c r="G1912" s="28">
        <f>VLOOKUP(A1912,'Medical Examinations'!$A$1:$L$2336,4,0)</f>
        <v>5.14</v>
      </c>
      <c r="H1912" s="30" t="str">
        <f>VLOOKUP(A1912,'Medical Examinations'!$A$1:$L$2336,3,0)</f>
        <v>Obesity</v>
      </c>
      <c r="I1912" s="30" t="str">
        <f>VLOOKUP(A1912,'Medical Examinations'!$A$1:$L$2336,5,0)</f>
        <v>Normal</v>
      </c>
      <c r="J1912" s="27" t="str">
        <f>VLOOKUP(A1912,'Medical Examinations'!$A$1:$L$2336,6,0)</f>
        <v>No</v>
      </c>
      <c r="K1912" s="27" t="str">
        <f>VLOOKUP(A1912,'Medical Examinations'!$A$1:$L$2336,7,0)</f>
        <v>yes</v>
      </c>
      <c r="L1912" s="27">
        <f>VLOOKUP(A1912,'Medical Examinations'!$A$1:$L$2336,10,0)</f>
        <v>2</v>
      </c>
      <c r="M1912" s="27" t="str">
        <f>VLOOKUP(A1912,'Medical Examinations'!$A$1:$L$2336,12,0)</f>
        <v>No</v>
      </c>
      <c r="N1912" s="27" t="str">
        <f>VLOOKUP(A1912,'Medical Examinations'!$A$1:$L$2336,8,0)</f>
        <v>No</v>
      </c>
      <c r="O1912" s="29">
        <f>VLOOKUP(A1912,'Hospitalisation Details'!$A$1:$T$2344,12,0)</f>
        <v>3925.76</v>
      </c>
      <c r="P1912" s="29" t="str">
        <f>VLOOKUP(A1912,'Hospitalisation Details'!$A$1:$T$2344,15,0)</f>
        <v>tier - 2</v>
      </c>
      <c r="Q1912" s="29" t="str">
        <f>VLOOKUP(A1912,'Hospitalisation Details'!$A$1:$T$2344,18,0)</f>
        <v>tier - 2</v>
      </c>
      <c r="R1912" s="29" t="str">
        <f>VLOOKUP(A1912,'Hospitalisation Details'!$A$1:$T$2344,20,0)</f>
        <v>R1024</v>
      </c>
    </row>
    <row r="1913" spans="1:18">
      <c r="A1913" t="s">
        <v>453</v>
      </c>
      <c r="B1913" s="22" t="str">
        <f>VLOOKUP(A1913,'Customer Names'!A1913:$E$2335,4,0)</f>
        <v>Murphy</v>
      </c>
      <c r="C1913" s="25">
        <f>VLOOKUP(A1913,'Hospitalisation Details'!$A$1:$T$2344,9,0)</f>
        <v>31233</v>
      </c>
      <c r="D1913" s="26">
        <f>VLOOKUP(A1913,'Hospitalisation Details'!$A$1:$T$2344,10,0)</f>
        <v>37</v>
      </c>
      <c r="E1913" s="26">
        <f>VLOOKUP(A1913,'Hospitalisation Details'!$A$1:$T$2344,11,0)</f>
        <v>3</v>
      </c>
      <c r="F1913" s="28">
        <f>VLOOKUP(A1913,'Medical Examinations'!$A$1:$L$2336,2,0)</f>
        <v>17.940000000000001</v>
      </c>
      <c r="G1913" s="28">
        <f>VLOOKUP(A1913,'Medical Examinations'!$A$1:$L$2336,4,0)</f>
        <v>5.17</v>
      </c>
      <c r="H1913" s="30" t="str">
        <f>VLOOKUP(A1913,'Medical Examinations'!$A$1:$L$2336,3,0)</f>
        <v>Underweight</v>
      </c>
      <c r="I1913" s="30" t="str">
        <f>VLOOKUP(A1913,'Medical Examinations'!$A$1:$L$2336,5,0)</f>
        <v>Normal</v>
      </c>
      <c r="J1913" s="27" t="str">
        <f>VLOOKUP(A1913,'Medical Examinations'!$A$1:$L$2336,6,0)</f>
        <v>yes</v>
      </c>
      <c r="K1913" s="27" t="str">
        <f>VLOOKUP(A1913,'Medical Examinations'!$A$1:$L$2336,7,0)</f>
        <v>No</v>
      </c>
      <c r="L1913" s="27">
        <f>VLOOKUP(A1913,'Medical Examinations'!$A$1:$L$2336,10,0)</f>
        <v>0</v>
      </c>
      <c r="M1913" s="27" t="str">
        <f>VLOOKUP(A1913,'Medical Examinations'!$A$1:$L$2336,12,0)</f>
        <v>No</v>
      </c>
      <c r="N1913" s="27" t="str">
        <f>VLOOKUP(A1913,'Medical Examinations'!$A$1:$L$2336,8,0)</f>
        <v>No</v>
      </c>
      <c r="O1913" s="29">
        <f>VLOOKUP(A1913,'Hospitalisation Details'!$A$1:$T$2344,12,0)</f>
        <v>3910.44</v>
      </c>
      <c r="P1913" s="29" t="str">
        <f>VLOOKUP(A1913,'Hospitalisation Details'!$A$1:$T$2344,15,0)</f>
        <v>tier - 2</v>
      </c>
      <c r="Q1913" s="29" t="str">
        <f>VLOOKUP(A1913,'Hospitalisation Details'!$A$1:$T$2344,18,0)</f>
        <v>tier - 2</v>
      </c>
      <c r="R1913" s="29" t="str">
        <f>VLOOKUP(A1913,'Hospitalisation Details'!$A$1:$T$2344,20,0)</f>
        <v>R1013</v>
      </c>
    </row>
    <row r="1914" spans="1:18">
      <c r="A1914" t="s">
        <v>452</v>
      </c>
      <c r="B1914" s="22" t="str">
        <f>VLOOKUP(A1914,'Customer Names'!A1914:$E$2335,4,0)</f>
        <v>Shue</v>
      </c>
      <c r="C1914" s="25">
        <f>VLOOKUP(A1914,'Hospitalisation Details'!$A$1:$T$2344,9,0)</f>
        <v>35758</v>
      </c>
      <c r="D1914" s="26">
        <f>VLOOKUP(A1914,'Hospitalisation Details'!$A$1:$T$2344,10,0)</f>
        <v>25</v>
      </c>
      <c r="E1914" s="26">
        <f>VLOOKUP(A1914,'Hospitalisation Details'!$A$1:$T$2344,11,0)</f>
        <v>3</v>
      </c>
      <c r="F1914" s="28">
        <f>VLOOKUP(A1914,'Medical Examinations'!$A$1:$L$2336,2,0)</f>
        <v>26.8</v>
      </c>
      <c r="G1914" s="28">
        <f>VLOOKUP(A1914,'Medical Examinations'!$A$1:$L$2336,4,0)</f>
        <v>6.18</v>
      </c>
      <c r="H1914" s="30" t="str">
        <f>VLOOKUP(A1914,'Medical Examinations'!$A$1:$L$2336,3,0)</f>
        <v>Overweight</v>
      </c>
      <c r="I1914" s="30" t="str">
        <f>VLOOKUP(A1914,'Medical Examinations'!$A$1:$L$2336,5,0)</f>
        <v>Pre-diabetes</v>
      </c>
      <c r="J1914" s="27" t="str">
        <f>VLOOKUP(A1914,'Medical Examinations'!$A$1:$L$2336,6,0)</f>
        <v>yes</v>
      </c>
      <c r="K1914" s="27" t="str">
        <f>VLOOKUP(A1914,'Medical Examinations'!$A$1:$L$2336,7,0)</f>
        <v>No</v>
      </c>
      <c r="L1914" s="27">
        <f>VLOOKUP(A1914,'Medical Examinations'!$A$1:$L$2336,10,0)</f>
        <v>1</v>
      </c>
      <c r="M1914" s="27" t="str">
        <f>VLOOKUP(A1914,'Medical Examinations'!$A$1:$L$2336,12,0)</f>
        <v>No</v>
      </c>
      <c r="N1914" s="27" t="str">
        <f>VLOOKUP(A1914,'Medical Examinations'!$A$1:$L$2336,8,0)</f>
        <v>Yes</v>
      </c>
      <c r="O1914" s="29">
        <f>VLOOKUP(A1914,'Hospitalisation Details'!$A$1:$T$2344,12,0)</f>
        <v>3906.13</v>
      </c>
      <c r="P1914" s="29" t="str">
        <f>VLOOKUP(A1914,'Hospitalisation Details'!$A$1:$T$2344,15,0)</f>
        <v>tier - 3</v>
      </c>
      <c r="Q1914" s="29" t="str">
        <f>VLOOKUP(A1914,'Hospitalisation Details'!$A$1:$T$2344,18,0)</f>
        <v>tier - 3</v>
      </c>
      <c r="R1914" s="29" t="str">
        <f>VLOOKUP(A1914,'Hospitalisation Details'!$A$1:$T$2344,20,0)</f>
        <v>R1011</v>
      </c>
    </row>
    <row r="1915" spans="1:18">
      <c r="A1915" t="s">
        <v>451</v>
      </c>
      <c r="B1915" s="22" t="str">
        <f>VLOOKUP(A1915,'Customer Names'!A1915:$E$2335,4,0)</f>
        <v>Reilly</v>
      </c>
      <c r="C1915" s="25">
        <f>VLOOKUP(A1915,'Hospitalisation Details'!$A$1:$T$2344,9,0)</f>
        <v>29825</v>
      </c>
      <c r="D1915" s="26">
        <f>VLOOKUP(A1915,'Hospitalisation Details'!$A$1:$T$2344,10,0)</f>
        <v>41</v>
      </c>
      <c r="E1915" s="26">
        <f>VLOOKUP(A1915,'Hospitalisation Details'!$A$1:$T$2344,11,0)</f>
        <v>1</v>
      </c>
      <c r="F1915" s="28">
        <f>VLOOKUP(A1915,'Medical Examinations'!$A$1:$L$2336,2,0)</f>
        <v>17.690000000000001</v>
      </c>
      <c r="G1915" s="28">
        <f>VLOOKUP(A1915,'Medical Examinations'!$A$1:$L$2336,4,0)</f>
        <v>9.07</v>
      </c>
      <c r="H1915" s="30" t="str">
        <f>VLOOKUP(A1915,'Medical Examinations'!$A$1:$L$2336,3,0)</f>
        <v>Underweight</v>
      </c>
      <c r="I1915" s="30" t="str">
        <f>VLOOKUP(A1915,'Medical Examinations'!$A$1:$L$2336,5,0)</f>
        <v>Diabetes</v>
      </c>
      <c r="J1915" s="27" t="str">
        <f>VLOOKUP(A1915,'Medical Examinations'!$A$1:$L$2336,6,0)</f>
        <v>yes</v>
      </c>
      <c r="K1915" s="27" t="str">
        <f>VLOOKUP(A1915,'Medical Examinations'!$A$1:$L$2336,7,0)</f>
        <v>No</v>
      </c>
      <c r="L1915" s="27">
        <f>VLOOKUP(A1915,'Medical Examinations'!$A$1:$L$2336,10,0)</f>
        <v>0</v>
      </c>
      <c r="M1915" s="27" t="str">
        <f>VLOOKUP(A1915,'Medical Examinations'!$A$1:$L$2336,12,0)</f>
        <v>No</v>
      </c>
      <c r="N1915" s="27" t="str">
        <f>VLOOKUP(A1915,'Medical Examinations'!$A$1:$L$2336,8,0)</f>
        <v>No</v>
      </c>
      <c r="O1915" s="29">
        <f>VLOOKUP(A1915,'Hospitalisation Details'!$A$1:$T$2344,12,0)</f>
        <v>3902.07</v>
      </c>
      <c r="P1915" s="29" t="str">
        <f>VLOOKUP(A1915,'Hospitalisation Details'!$A$1:$T$2344,15,0)</f>
        <v>tier - 2</v>
      </c>
      <c r="Q1915" s="29" t="str">
        <f>VLOOKUP(A1915,'Hospitalisation Details'!$A$1:$T$2344,18,0)</f>
        <v>tier - 2</v>
      </c>
      <c r="R1915" s="29" t="str">
        <f>VLOOKUP(A1915,'Hospitalisation Details'!$A$1:$T$2344,20,0)</f>
        <v>R1013</v>
      </c>
    </row>
    <row r="1916" spans="1:18">
      <c r="A1916" t="s">
        <v>450</v>
      </c>
      <c r="B1916" s="22" t="str">
        <f>VLOOKUP(A1916,'Customer Names'!A1916:$E$2335,4,0)</f>
        <v>Blinn</v>
      </c>
      <c r="C1916" s="25">
        <f>VLOOKUP(A1916,'Hospitalisation Details'!$A$1:$T$2344,9,0)</f>
        <v>34226</v>
      </c>
      <c r="D1916" s="26">
        <f>VLOOKUP(A1916,'Hospitalisation Details'!$A$1:$T$2344,10,0)</f>
        <v>29</v>
      </c>
      <c r="E1916" s="26">
        <f>VLOOKUP(A1916,'Hospitalisation Details'!$A$1:$T$2344,11,0)</f>
        <v>0</v>
      </c>
      <c r="F1916" s="28">
        <f>VLOOKUP(A1916,'Medical Examinations'!$A$1:$L$2336,2,0)</f>
        <v>25.77</v>
      </c>
      <c r="G1916" s="28">
        <f>VLOOKUP(A1916,'Medical Examinations'!$A$1:$L$2336,4,0)</f>
        <v>4.43</v>
      </c>
      <c r="H1916" s="30" t="str">
        <f>VLOOKUP(A1916,'Medical Examinations'!$A$1:$L$2336,3,0)</f>
        <v>Overweight</v>
      </c>
      <c r="I1916" s="30" t="str">
        <f>VLOOKUP(A1916,'Medical Examinations'!$A$1:$L$2336,5,0)</f>
        <v>Normal</v>
      </c>
      <c r="J1916" s="27" t="str">
        <f>VLOOKUP(A1916,'Medical Examinations'!$A$1:$L$2336,6,0)</f>
        <v>No</v>
      </c>
      <c r="K1916" s="27" t="str">
        <f>VLOOKUP(A1916,'Medical Examinations'!$A$1:$L$2336,7,0)</f>
        <v>No</v>
      </c>
      <c r="L1916" s="27">
        <f>VLOOKUP(A1916,'Medical Examinations'!$A$1:$L$2336,10,0)</f>
        <v>1</v>
      </c>
      <c r="M1916" s="27" t="str">
        <f>VLOOKUP(A1916,'Medical Examinations'!$A$1:$L$2336,12,0)</f>
        <v>No</v>
      </c>
      <c r="N1916" s="27" t="str">
        <f>VLOOKUP(A1916,'Medical Examinations'!$A$1:$L$2336,8,0)</f>
        <v>Yes</v>
      </c>
      <c r="O1916" s="29">
        <f>VLOOKUP(A1916,'Hospitalisation Details'!$A$1:$T$2344,12,0)</f>
        <v>3898.35</v>
      </c>
      <c r="P1916" s="29" t="str">
        <f>VLOOKUP(A1916,'Hospitalisation Details'!$A$1:$T$2344,15,0)</f>
        <v>tier - 2</v>
      </c>
      <c r="Q1916" s="29" t="str">
        <f>VLOOKUP(A1916,'Hospitalisation Details'!$A$1:$T$2344,18,0)</f>
        <v>tier - 2</v>
      </c>
      <c r="R1916" s="29" t="str">
        <f>VLOOKUP(A1916,'Hospitalisation Details'!$A$1:$T$2344,20,0)</f>
        <v>R1012</v>
      </c>
    </row>
    <row r="1917" spans="1:18">
      <c r="A1917" t="s">
        <v>449</v>
      </c>
      <c r="B1917" s="22" t="str">
        <f>VLOOKUP(A1917,'Customer Names'!A1917:$E$2335,4,0)</f>
        <v>Duyn</v>
      </c>
      <c r="C1917" s="25">
        <f>VLOOKUP(A1917,'Hospitalisation Details'!$A$1:$T$2344,9,0)</f>
        <v>38181</v>
      </c>
      <c r="D1917" s="26">
        <f>VLOOKUP(A1917,'Hospitalisation Details'!$A$1:$T$2344,10,0)</f>
        <v>18</v>
      </c>
      <c r="E1917" s="26">
        <f>VLOOKUP(A1917,'Hospitalisation Details'!$A$1:$T$2344,11,0)</f>
        <v>0</v>
      </c>
      <c r="F1917" s="28">
        <f>VLOOKUP(A1917,'Medical Examinations'!$A$1:$L$2336,2,0)</f>
        <v>34.46</v>
      </c>
      <c r="G1917" s="28">
        <f>VLOOKUP(A1917,'Medical Examinations'!$A$1:$L$2336,4,0)</f>
        <v>4.17</v>
      </c>
      <c r="H1917" s="30" t="str">
        <f>VLOOKUP(A1917,'Medical Examinations'!$A$1:$L$2336,3,0)</f>
        <v>Obesity</v>
      </c>
      <c r="I1917" s="30" t="str">
        <f>VLOOKUP(A1917,'Medical Examinations'!$A$1:$L$2336,5,0)</f>
        <v>Normal</v>
      </c>
      <c r="J1917" s="27" t="str">
        <f>VLOOKUP(A1917,'Medical Examinations'!$A$1:$L$2336,6,0)</f>
        <v>No</v>
      </c>
      <c r="K1917" s="27" t="str">
        <f>VLOOKUP(A1917,'Medical Examinations'!$A$1:$L$2336,7,0)</f>
        <v>yes</v>
      </c>
      <c r="L1917" s="27">
        <f>VLOOKUP(A1917,'Medical Examinations'!$A$1:$L$2336,10,0)</f>
        <v>1</v>
      </c>
      <c r="M1917" s="27" t="str">
        <f>VLOOKUP(A1917,'Medical Examinations'!$A$1:$L$2336,12,0)</f>
        <v>No</v>
      </c>
      <c r="N1917" s="27" t="str">
        <f>VLOOKUP(A1917,'Medical Examinations'!$A$1:$L$2336,8,0)</f>
        <v>No</v>
      </c>
      <c r="O1917" s="29">
        <f>VLOOKUP(A1917,'Hospitalisation Details'!$A$1:$T$2344,12,0)</f>
        <v>3889.2</v>
      </c>
      <c r="P1917" s="29" t="str">
        <f>VLOOKUP(A1917,'Hospitalisation Details'!$A$1:$T$2344,15,0)</f>
        <v>tier - 2</v>
      </c>
      <c r="Q1917" s="29" t="str">
        <f>VLOOKUP(A1917,'Hospitalisation Details'!$A$1:$T$2344,18,0)</f>
        <v>tier - 2</v>
      </c>
      <c r="R1917" s="29" t="str">
        <f>VLOOKUP(A1917,'Hospitalisation Details'!$A$1:$T$2344,20,0)</f>
        <v>R1012</v>
      </c>
    </row>
    <row r="1918" spans="1:18">
      <c r="A1918" t="s">
        <v>448</v>
      </c>
      <c r="B1918" s="22" t="str">
        <f>VLOOKUP(A1918,'Customer Names'!A1918:$E$2335,4,0)</f>
        <v>Wardian</v>
      </c>
      <c r="C1918" s="25">
        <f>VLOOKUP(A1918,'Hospitalisation Details'!$A$1:$T$2344,9,0)</f>
        <v>35361</v>
      </c>
      <c r="D1918" s="26">
        <f>VLOOKUP(A1918,'Hospitalisation Details'!$A$1:$T$2344,10,0)</f>
        <v>26</v>
      </c>
      <c r="E1918" s="26">
        <f>VLOOKUP(A1918,'Hospitalisation Details'!$A$1:$T$2344,11,0)</f>
        <v>2</v>
      </c>
      <c r="F1918" s="28">
        <f>VLOOKUP(A1918,'Medical Examinations'!$A$1:$L$2336,2,0)</f>
        <v>30.875</v>
      </c>
      <c r="G1918" s="28">
        <f>VLOOKUP(A1918,'Medical Examinations'!$A$1:$L$2336,4,0)</f>
        <v>4.95</v>
      </c>
      <c r="H1918" s="30" t="str">
        <f>VLOOKUP(A1918,'Medical Examinations'!$A$1:$L$2336,3,0)</f>
        <v>Obesity</v>
      </c>
      <c r="I1918" s="30" t="str">
        <f>VLOOKUP(A1918,'Medical Examinations'!$A$1:$L$2336,5,0)</f>
        <v>Normal</v>
      </c>
      <c r="J1918" s="27" t="str">
        <f>VLOOKUP(A1918,'Medical Examinations'!$A$1:$L$2336,6,0)</f>
        <v>yes</v>
      </c>
      <c r="K1918" s="27" t="str">
        <f>VLOOKUP(A1918,'Medical Examinations'!$A$1:$L$2336,7,0)</f>
        <v>No</v>
      </c>
      <c r="L1918" s="27">
        <f>VLOOKUP(A1918,'Medical Examinations'!$A$1:$L$2336,10,0)</f>
        <v>0</v>
      </c>
      <c r="M1918" s="27" t="str">
        <f>VLOOKUP(A1918,'Medical Examinations'!$A$1:$L$2336,12,0)</f>
        <v>No</v>
      </c>
      <c r="N1918" s="27" t="str">
        <f>VLOOKUP(A1918,'Medical Examinations'!$A$1:$L$2336,8,0)</f>
        <v>No</v>
      </c>
      <c r="O1918" s="29">
        <f>VLOOKUP(A1918,'Hospitalisation Details'!$A$1:$T$2344,12,0)</f>
        <v>3877.3</v>
      </c>
      <c r="P1918" s="29" t="str">
        <f>VLOOKUP(A1918,'Hospitalisation Details'!$A$1:$T$2344,15,0)</f>
        <v>tier - 1</v>
      </c>
      <c r="Q1918" s="29" t="str">
        <f>VLOOKUP(A1918,'Hospitalisation Details'!$A$1:$T$2344,18,0)</f>
        <v>tier - 3</v>
      </c>
      <c r="R1918" s="29" t="str">
        <f>VLOOKUP(A1918,'Hospitalisation Details'!$A$1:$T$2344,20,0)</f>
        <v>R1012</v>
      </c>
    </row>
    <row r="1919" spans="1:18">
      <c r="A1919" t="s">
        <v>447</v>
      </c>
      <c r="B1919" s="22" t="str">
        <f>VLOOKUP(A1919,'Customer Names'!A1919:$E$2335,4,0)</f>
        <v>Heuninck</v>
      </c>
      <c r="C1919" s="25">
        <f>VLOOKUP(A1919,'Hospitalisation Details'!$A$1:$T$2344,9,0)</f>
        <v>33444</v>
      </c>
      <c r="D1919" s="26">
        <f>VLOOKUP(A1919,'Hospitalisation Details'!$A$1:$T$2344,10,0)</f>
        <v>31</v>
      </c>
      <c r="E1919" s="26">
        <f>VLOOKUP(A1919,'Hospitalisation Details'!$A$1:$T$2344,11,0)</f>
        <v>1</v>
      </c>
      <c r="F1919" s="28">
        <f>VLOOKUP(A1919,'Medical Examinations'!$A$1:$L$2336,2,0)</f>
        <v>39.49</v>
      </c>
      <c r="G1919" s="28">
        <f>VLOOKUP(A1919,'Medical Examinations'!$A$1:$L$2336,4,0)</f>
        <v>5.13</v>
      </c>
      <c r="H1919" s="30" t="str">
        <f>VLOOKUP(A1919,'Medical Examinations'!$A$1:$L$2336,3,0)</f>
        <v>Obesity</v>
      </c>
      <c r="I1919" s="30" t="str">
        <f>VLOOKUP(A1919,'Medical Examinations'!$A$1:$L$2336,5,0)</f>
        <v>Normal</v>
      </c>
      <c r="J1919" s="27" t="str">
        <f>VLOOKUP(A1919,'Medical Examinations'!$A$1:$L$2336,6,0)</f>
        <v>No</v>
      </c>
      <c r="K1919" s="27" t="str">
        <f>VLOOKUP(A1919,'Medical Examinations'!$A$1:$L$2336,7,0)</f>
        <v>No</v>
      </c>
      <c r="L1919" s="27">
        <f>VLOOKUP(A1919,'Medical Examinations'!$A$1:$L$2336,10,0)</f>
        <v>0</v>
      </c>
      <c r="M1919" s="27" t="str">
        <f>VLOOKUP(A1919,'Medical Examinations'!$A$1:$L$2336,12,0)</f>
        <v>No</v>
      </c>
      <c r="N1919" s="27" t="str">
        <f>VLOOKUP(A1919,'Medical Examinations'!$A$1:$L$2336,8,0)</f>
        <v>No</v>
      </c>
      <c r="O1919" s="29">
        <f>VLOOKUP(A1919,'Hospitalisation Details'!$A$1:$T$2344,12,0)</f>
        <v>3875.73</v>
      </c>
      <c r="P1919" s="29" t="str">
        <f>VLOOKUP(A1919,'Hospitalisation Details'!$A$1:$T$2344,15,0)</f>
        <v>tier - 2</v>
      </c>
      <c r="Q1919" s="29" t="str">
        <f>VLOOKUP(A1919,'Hospitalisation Details'!$A$1:$T$2344,18,0)</f>
        <v>tier - 3</v>
      </c>
      <c r="R1919" s="29" t="str">
        <f>VLOOKUP(A1919,'Hospitalisation Details'!$A$1:$T$2344,20,0)</f>
        <v>R1013</v>
      </c>
    </row>
    <row r="1920" spans="1:18">
      <c r="A1920" t="s">
        <v>446</v>
      </c>
      <c r="B1920" s="22" t="str">
        <f>VLOOKUP(A1920,'Customer Names'!A1920:$E$2335,4,0)</f>
        <v>Kipyego</v>
      </c>
      <c r="C1920" s="25">
        <f>VLOOKUP(A1920,'Hospitalisation Details'!$A$1:$T$2344,9,0)</f>
        <v>33048</v>
      </c>
      <c r="D1920" s="26">
        <f>VLOOKUP(A1920,'Hospitalisation Details'!$A$1:$T$2344,10,0)</f>
        <v>32</v>
      </c>
      <c r="E1920" s="26">
        <f>VLOOKUP(A1920,'Hospitalisation Details'!$A$1:$T$2344,11,0)</f>
        <v>0</v>
      </c>
      <c r="F1920" s="28">
        <f>VLOOKUP(A1920,'Medical Examinations'!$A$1:$L$2336,2,0)</f>
        <v>28.88</v>
      </c>
      <c r="G1920" s="28">
        <f>VLOOKUP(A1920,'Medical Examinations'!$A$1:$L$2336,4,0)</f>
        <v>4.0999999999999996</v>
      </c>
      <c r="H1920" s="30" t="str">
        <f>VLOOKUP(A1920,'Medical Examinations'!$A$1:$L$2336,3,0)</f>
        <v>Overweight</v>
      </c>
      <c r="I1920" s="30" t="str">
        <f>VLOOKUP(A1920,'Medical Examinations'!$A$1:$L$2336,5,0)</f>
        <v>Normal</v>
      </c>
      <c r="J1920" s="27" t="str">
        <f>VLOOKUP(A1920,'Medical Examinations'!$A$1:$L$2336,6,0)</f>
        <v>No</v>
      </c>
      <c r="K1920" s="27" t="str">
        <f>VLOOKUP(A1920,'Medical Examinations'!$A$1:$L$2336,7,0)</f>
        <v>No</v>
      </c>
      <c r="L1920" s="27">
        <f>VLOOKUP(A1920,'Medical Examinations'!$A$1:$L$2336,10,0)</f>
        <v>0</v>
      </c>
      <c r="M1920" s="27" t="str">
        <f>VLOOKUP(A1920,'Medical Examinations'!$A$1:$L$2336,12,0)</f>
        <v>No</v>
      </c>
      <c r="N1920" s="27" t="str">
        <f>VLOOKUP(A1920,'Medical Examinations'!$A$1:$L$2336,8,0)</f>
        <v>No</v>
      </c>
      <c r="O1920" s="29">
        <f>VLOOKUP(A1920,'Hospitalisation Details'!$A$1:$T$2344,12,0)</f>
        <v>3866.86</v>
      </c>
      <c r="P1920" s="29" t="str">
        <f>VLOOKUP(A1920,'Hospitalisation Details'!$A$1:$T$2344,15,0)</f>
        <v>tier - 1</v>
      </c>
      <c r="Q1920" s="29" t="str">
        <f>VLOOKUP(A1920,'Hospitalisation Details'!$A$1:$T$2344,18,0)</f>
        <v>tier - 1</v>
      </c>
      <c r="R1920" s="29" t="str">
        <f>VLOOKUP(A1920,'Hospitalisation Details'!$A$1:$T$2344,20,0)</f>
        <v>R1012</v>
      </c>
    </row>
    <row r="1921" spans="1:18">
      <c r="A1921" t="s">
        <v>445</v>
      </c>
      <c r="B1921" s="22" t="str">
        <f>VLOOKUP(A1921,'Customer Names'!A1921:$E$2335,4,0)</f>
        <v>Kuehl</v>
      </c>
      <c r="C1921" s="25">
        <f>VLOOKUP(A1921,'Hospitalisation Details'!$A$1:$T$2344,9,0)</f>
        <v>37182</v>
      </c>
      <c r="D1921" s="26">
        <f>VLOOKUP(A1921,'Hospitalisation Details'!$A$1:$T$2344,10,0)</f>
        <v>21</v>
      </c>
      <c r="E1921" s="26">
        <f>VLOOKUP(A1921,'Hospitalisation Details'!$A$1:$T$2344,11,0)</f>
        <v>3</v>
      </c>
      <c r="F1921" s="28">
        <f>VLOOKUP(A1921,'Medical Examinations'!$A$1:$L$2336,2,0)</f>
        <v>20.234999999999999</v>
      </c>
      <c r="G1921" s="28">
        <f>VLOOKUP(A1921,'Medical Examinations'!$A$1:$L$2336,4,0)</f>
        <v>5.01</v>
      </c>
      <c r="H1921" s="30" t="str">
        <f>VLOOKUP(A1921,'Medical Examinations'!$A$1:$L$2336,3,0)</f>
        <v>Normal weight</v>
      </c>
      <c r="I1921" s="30" t="str">
        <f>VLOOKUP(A1921,'Medical Examinations'!$A$1:$L$2336,5,0)</f>
        <v>Normal</v>
      </c>
      <c r="J1921" s="27" t="str">
        <f>VLOOKUP(A1921,'Medical Examinations'!$A$1:$L$2336,6,0)</f>
        <v>yes</v>
      </c>
      <c r="K1921" s="27" t="str">
        <f>VLOOKUP(A1921,'Medical Examinations'!$A$1:$L$2336,7,0)</f>
        <v>No</v>
      </c>
      <c r="L1921" s="27">
        <f>VLOOKUP(A1921,'Medical Examinations'!$A$1:$L$2336,10,0)</f>
        <v>0</v>
      </c>
      <c r="M1921" s="27" t="str">
        <f>VLOOKUP(A1921,'Medical Examinations'!$A$1:$L$2336,12,0)</f>
        <v>No</v>
      </c>
      <c r="N1921" s="27" t="str">
        <f>VLOOKUP(A1921,'Medical Examinations'!$A$1:$L$2336,8,0)</f>
        <v>No</v>
      </c>
      <c r="O1921" s="29">
        <f>VLOOKUP(A1921,'Hospitalisation Details'!$A$1:$T$2344,12,0)</f>
        <v>3861.21</v>
      </c>
      <c r="P1921" s="29" t="str">
        <f>VLOOKUP(A1921,'Hospitalisation Details'!$A$1:$T$2344,15,0)</f>
        <v>tier - 2</v>
      </c>
      <c r="Q1921" s="29" t="str">
        <f>VLOOKUP(A1921,'Hospitalisation Details'!$A$1:$T$2344,18,0)</f>
        <v>tier - 2</v>
      </c>
      <c r="R1921" s="29" t="str">
        <f>VLOOKUP(A1921,'Hospitalisation Details'!$A$1:$T$2344,20,0)</f>
        <v>R1016</v>
      </c>
    </row>
    <row r="1922" spans="1:18">
      <c r="A1922" t="s">
        <v>444</v>
      </c>
      <c r="B1922" s="22" t="str">
        <f>VLOOKUP(A1922,'Customer Names'!A1922:$E$2335,4,0)</f>
        <v>Burkholder</v>
      </c>
      <c r="C1922" s="25">
        <f>VLOOKUP(A1922,'Hospitalisation Details'!$A$1:$T$2344,9,0)</f>
        <v>37048</v>
      </c>
      <c r="D1922" s="26">
        <f>VLOOKUP(A1922,'Hospitalisation Details'!$A$1:$T$2344,10,0)</f>
        <v>22</v>
      </c>
      <c r="E1922" s="26">
        <f>VLOOKUP(A1922,'Hospitalisation Details'!$A$1:$T$2344,11,0)</f>
        <v>0</v>
      </c>
      <c r="F1922" s="28">
        <f>VLOOKUP(A1922,'Medical Examinations'!$A$1:$L$2336,2,0)</f>
        <v>30.67</v>
      </c>
      <c r="G1922" s="28">
        <f>VLOOKUP(A1922,'Medical Examinations'!$A$1:$L$2336,4,0)</f>
        <v>5.09</v>
      </c>
      <c r="H1922" s="30" t="str">
        <f>VLOOKUP(A1922,'Medical Examinations'!$A$1:$L$2336,3,0)</f>
        <v>Obesity</v>
      </c>
      <c r="I1922" s="30" t="str">
        <f>VLOOKUP(A1922,'Medical Examinations'!$A$1:$L$2336,5,0)</f>
        <v>Normal</v>
      </c>
      <c r="J1922" s="27" t="str">
        <f>VLOOKUP(A1922,'Medical Examinations'!$A$1:$L$2336,6,0)</f>
        <v>yes</v>
      </c>
      <c r="K1922" s="27" t="str">
        <f>VLOOKUP(A1922,'Medical Examinations'!$A$1:$L$2336,7,0)</f>
        <v>No</v>
      </c>
      <c r="L1922" s="27">
        <f>VLOOKUP(A1922,'Medical Examinations'!$A$1:$L$2336,10,0)</f>
        <v>0</v>
      </c>
      <c r="M1922" s="27" t="str">
        <f>VLOOKUP(A1922,'Medical Examinations'!$A$1:$L$2336,12,0)</f>
        <v>No</v>
      </c>
      <c r="N1922" s="27" t="str">
        <f>VLOOKUP(A1922,'Medical Examinations'!$A$1:$L$2336,8,0)</f>
        <v>No</v>
      </c>
      <c r="O1922" s="29">
        <f>VLOOKUP(A1922,'Hospitalisation Details'!$A$1:$T$2344,12,0)</f>
        <v>3858.51</v>
      </c>
      <c r="P1922" s="29" t="str">
        <f>VLOOKUP(A1922,'Hospitalisation Details'!$A$1:$T$2344,15,0)</f>
        <v>tier - 2</v>
      </c>
      <c r="Q1922" s="29" t="str">
        <f>VLOOKUP(A1922,'Hospitalisation Details'!$A$1:$T$2344,18,0)</f>
        <v>tier - 3</v>
      </c>
      <c r="R1922" s="29" t="str">
        <f>VLOOKUP(A1922,'Hospitalisation Details'!$A$1:$T$2344,20,0)</f>
        <v>R1025</v>
      </c>
    </row>
    <row r="1923" spans="1:18">
      <c r="A1923" t="s">
        <v>443</v>
      </c>
      <c r="B1923" s="22" t="str">
        <f>VLOOKUP(A1923,'Customer Names'!A1923:$E$2335,4,0)</f>
        <v>Stadolnik</v>
      </c>
      <c r="C1923" s="25">
        <f>VLOOKUP(A1923,'Hospitalisation Details'!$A$1:$T$2344,9,0)</f>
        <v>33469</v>
      </c>
      <c r="D1923" s="26">
        <f>VLOOKUP(A1923,'Hospitalisation Details'!$A$1:$T$2344,10,0)</f>
        <v>31</v>
      </c>
      <c r="E1923" s="26">
        <f>VLOOKUP(A1923,'Hospitalisation Details'!$A$1:$T$2344,11,0)</f>
        <v>0</v>
      </c>
      <c r="F1923" s="28">
        <f>VLOOKUP(A1923,'Medical Examinations'!$A$1:$L$2336,2,0)</f>
        <v>30.875</v>
      </c>
      <c r="G1923" s="28">
        <f>VLOOKUP(A1923,'Medical Examinations'!$A$1:$L$2336,4,0)</f>
        <v>6.49</v>
      </c>
      <c r="H1923" s="30" t="str">
        <f>VLOOKUP(A1923,'Medical Examinations'!$A$1:$L$2336,3,0)</f>
        <v>Obesity</v>
      </c>
      <c r="I1923" s="30" t="str">
        <f>VLOOKUP(A1923,'Medical Examinations'!$A$1:$L$2336,5,0)</f>
        <v>Pre-diabetes</v>
      </c>
      <c r="J1923" s="27" t="str">
        <f>VLOOKUP(A1923,'Medical Examinations'!$A$1:$L$2336,6,0)</f>
        <v>No</v>
      </c>
      <c r="K1923" s="27" t="str">
        <f>VLOOKUP(A1923,'Medical Examinations'!$A$1:$L$2336,7,0)</f>
        <v>No</v>
      </c>
      <c r="L1923" s="27">
        <f>VLOOKUP(A1923,'Medical Examinations'!$A$1:$L$2336,10,0)</f>
        <v>0</v>
      </c>
      <c r="M1923" s="27" t="str">
        <f>VLOOKUP(A1923,'Medical Examinations'!$A$1:$L$2336,12,0)</f>
        <v>No</v>
      </c>
      <c r="N1923" s="27" t="str">
        <f>VLOOKUP(A1923,'Medical Examinations'!$A$1:$L$2336,8,0)</f>
        <v>No</v>
      </c>
      <c r="O1923" s="29">
        <f>VLOOKUP(A1923,'Hospitalisation Details'!$A$1:$T$2344,12,0)</f>
        <v>3857.76</v>
      </c>
      <c r="P1923" s="29" t="str">
        <f>VLOOKUP(A1923,'Hospitalisation Details'!$A$1:$T$2344,15,0)</f>
        <v>tier - 3</v>
      </c>
      <c r="Q1923" s="29" t="str">
        <f>VLOOKUP(A1923,'Hospitalisation Details'!$A$1:$T$2344,18,0)</f>
        <v>tier - 1</v>
      </c>
      <c r="R1923" s="29" t="str">
        <f>VLOOKUP(A1923,'Hospitalisation Details'!$A$1:$T$2344,20,0)</f>
        <v>R1016</v>
      </c>
    </row>
    <row r="1924" spans="1:18">
      <c r="A1924" t="s">
        <v>442</v>
      </c>
      <c r="B1924" s="22" t="str">
        <f>VLOOKUP(A1924,'Customer Names'!A1924:$E$2335,4,0)</f>
        <v>Shields</v>
      </c>
      <c r="C1924" s="25">
        <f>VLOOKUP(A1924,'Hospitalisation Details'!$A$1:$T$2344,9,0)</f>
        <v>34558</v>
      </c>
      <c r="D1924" s="26">
        <f>VLOOKUP(A1924,'Hospitalisation Details'!$A$1:$T$2344,10,0)</f>
        <v>28</v>
      </c>
      <c r="E1924" s="26">
        <f>VLOOKUP(A1924,'Hospitalisation Details'!$A$1:$T$2344,11,0)</f>
        <v>2</v>
      </c>
      <c r="F1924" s="28">
        <f>VLOOKUP(A1924,'Medical Examinations'!$A$1:$L$2336,2,0)</f>
        <v>23.8</v>
      </c>
      <c r="G1924" s="28">
        <f>VLOOKUP(A1924,'Medical Examinations'!$A$1:$L$2336,4,0)</f>
        <v>4.08</v>
      </c>
      <c r="H1924" s="30" t="str">
        <f>VLOOKUP(A1924,'Medical Examinations'!$A$1:$L$2336,3,0)</f>
        <v>Normal weight</v>
      </c>
      <c r="I1924" s="30" t="str">
        <f>VLOOKUP(A1924,'Medical Examinations'!$A$1:$L$2336,5,0)</f>
        <v>Normal</v>
      </c>
      <c r="J1924" s="27" t="str">
        <f>VLOOKUP(A1924,'Medical Examinations'!$A$1:$L$2336,6,0)</f>
        <v>No</v>
      </c>
      <c r="K1924" s="27" t="str">
        <f>VLOOKUP(A1924,'Medical Examinations'!$A$1:$L$2336,7,0)</f>
        <v>No</v>
      </c>
      <c r="L1924" s="27">
        <f>VLOOKUP(A1924,'Medical Examinations'!$A$1:$L$2336,10,0)</f>
        <v>0</v>
      </c>
      <c r="M1924" s="27" t="str">
        <f>VLOOKUP(A1924,'Medical Examinations'!$A$1:$L$2336,12,0)</f>
        <v>No</v>
      </c>
      <c r="N1924" s="27" t="str">
        <f>VLOOKUP(A1924,'Medical Examinations'!$A$1:$L$2336,8,0)</f>
        <v>No</v>
      </c>
      <c r="O1924" s="29">
        <f>VLOOKUP(A1924,'Hospitalisation Details'!$A$1:$T$2344,12,0)</f>
        <v>3847.67</v>
      </c>
      <c r="P1924" s="29" t="str">
        <f>VLOOKUP(A1924,'Hospitalisation Details'!$A$1:$T$2344,15,0)</f>
        <v>tier - 3</v>
      </c>
      <c r="Q1924" s="29" t="str">
        <f>VLOOKUP(A1924,'Hospitalisation Details'!$A$1:$T$2344,18,0)</f>
        <v>tier - 2</v>
      </c>
      <c r="R1924" s="29" t="str">
        <f>VLOOKUP(A1924,'Hospitalisation Details'!$A$1:$T$2344,20,0)</f>
        <v>R1011</v>
      </c>
    </row>
    <row r="1925" spans="1:18">
      <c r="A1925" t="s">
        <v>441</v>
      </c>
      <c r="B1925" s="22" t="str">
        <f>VLOOKUP(A1925,'Customer Names'!A1925:$E$2335,4,0)</f>
        <v>Margolis</v>
      </c>
      <c r="C1925" s="25">
        <f>VLOOKUP(A1925,'Hospitalisation Details'!$A$1:$T$2344,9,0)</f>
        <v>29858</v>
      </c>
      <c r="D1925" s="26">
        <f>VLOOKUP(A1925,'Hospitalisation Details'!$A$1:$T$2344,10,0)</f>
        <v>41</v>
      </c>
      <c r="E1925" s="26">
        <f>VLOOKUP(A1925,'Hospitalisation Details'!$A$1:$T$2344,11,0)</f>
        <v>1</v>
      </c>
      <c r="F1925" s="28">
        <f>VLOOKUP(A1925,'Medical Examinations'!$A$1:$L$2336,2,0)</f>
        <v>15.37</v>
      </c>
      <c r="G1925" s="28">
        <f>VLOOKUP(A1925,'Medical Examinations'!$A$1:$L$2336,4,0)</f>
        <v>8.6300000000000008</v>
      </c>
      <c r="H1925" s="30" t="str">
        <f>VLOOKUP(A1925,'Medical Examinations'!$A$1:$L$2336,3,0)</f>
        <v>Underweight</v>
      </c>
      <c r="I1925" s="30" t="str">
        <f>VLOOKUP(A1925,'Medical Examinations'!$A$1:$L$2336,5,0)</f>
        <v>Diabetes</v>
      </c>
      <c r="J1925" s="27" t="str">
        <f>VLOOKUP(A1925,'Medical Examinations'!$A$1:$L$2336,6,0)</f>
        <v>yes</v>
      </c>
      <c r="K1925" s="27" t="str">
        <f>VLOOKUP(A1925,'Medical Examinations'!$A$1:$L$2336,7,0)</f>
        <v>No</v>
      </c>
      <c r="L1925" s="27">
        <f>VLOOKUP(A1925,'Medical Examinations'!$A$1:$L$2336,10,0)</f>
        <v>0</v>
      </c>
      <c r="M1925" s="27" t="str">
        <f>VLOOKUP(A1925,'Medical Examinations'!$A$1:$L$2336,12,0)</f>
        <v>No</v>
      </c>
      <c r="N1925" s="27" t="str">
        <f>VLOOKUP(A1925,'Medical Examinations'!$A$1:$L$2336,8,0)</f>
        <v>No</v>
      </c>
      <c r="O1925" s="29">
        <f>VLOOKUP(A1925,'Hospitalisation Details'!$A$1:$T$2344,12,0)</f>
        <v>3797.2</v>
      </c>
      <c r="P1925" s="29" t="str">
        <f>VLOOKUP(A1925,'Hospitalisation Details'!$A$1:$T$2344,15,0)</f>
        <v>tier - 2</v>
      </c>
      <c r="Q1925" s="29" t="str">
        <f>VLOOKUP(A1925,'Hospitalisation Details'!$A$1:$T$2344,18,0)</f>
        <v>tier - 3</v>
      </c>
      <c r="R1925" s="29" t="str">
        <f>VLOOKUP(A1925,'Hospitalisation Details'!$A$1:$T$2344,20,0)</f>
        <v>R1012</v>
      </c>
    </row>
    <row r="1926" spans="1:18">
      <c r="A1926" t="s">
        <v>440</v>
      </c>
      <c r="B1926" s="22" t="str">
        <f>VLOOKUP(A1926,'Customer Names'!A1926:$E$2335,4,0)</f>
        <v>Uffenbeck</v>
      </c>
      <c r="C1926" s="25">
        <f>VLOOKUP(A1926,'Hospitalisation Details'!$A$1:$T$2344,9,0)</f>
        <v>36335</v>
      </c>
      <c r="D1926" s="26">
        <f>VLOOKUP(A1926,'Hospitalisation Details'!$A$1:$T$2344,10,0)</f>
        <v>23</v>
      </c>
      <c r="E1926" s="26">
        <f>VLOOKUP(A1926,'Hospitalisation Details'!$A$1:$T$2344,11,0)</f>
        <v>0</v>
      </c>
      <c r="F1926" s="28">
        <f>VLOOKUP(A1926,'Medical Examinations'!$A$1:$L$2336,2,0)</f>
        <v>30.4</v>
      </c>
      <c r="G1926" s="28">
        <f>VLOOKUP(A1926,'Medical Examinations'!$A$1:$L$2336,4,0)</f>
        <v>5.28</v>
      </c>
      <c r="H1926" s="30" t="str">
        <f>VLOOKUP(A1926,'Medical Examinations'!$A$1:$L$2336,3,0)</f>
        <v>Obesity</v>
      </c>
      <c r="I1926" s="30" t="str">
        <f>VLOOKUP(A1926,'Medical Examinations'!$A$1:$L$2336,5,0)</f>
        <v>Normal</v>
      </c>
      <c r="J1926" s="27" t="str">
        <f>VLOOKUP(A1926,'Medical Examinations'!$A$1:$L$2336,6,0)</f>
        <v>No</v>
      </c>
      <c r="K1926" s="27" t="str">
        <f>VLOOKUP(A1926,'Medical Examinations'!$A$1:$L$2336,7,0)</f>
        <v>No</v>
      </c>
      <c r="L1926" s="27">
        <f>VLOOKUP(A1926,'Medical Examinations'!$A$1:$L$2336,10,0)</f>
        <v>0</v>
      </c>
      <c r="M1926" s="27" t="str">
        <f>VLOOKUP(A1926,'Medical Examinations'!$A$1:$L$2336,12,0)</f>
        <v>No</v>
      </c>
      <c r="N1926" s="27" t="str">
        <f>VLOOKUP(A1926,'Medical Examinations'!$A$1:$L$2336,8,0)</f>
        <v>No</v>
      </c>
      <c r="O1926" s="29">
        <f>VLOOKUP(A1926,'Hospitalisation Details'!$A$1:$T$2344,12,0)</f>
        <v>3796.36</v>
      </c>
      <c r="P1926" s="29" t="str">
        <f>VLOOKUP(A1926,'Hospitalisation Details'!$A$1:$T$2344,15,0)</f>
        <v>tier - 2</v>
      </c>
      <c r="Q1926" s="29" t="str">
        <f>VLOOKUP(A1926,'Hospitalisation Details'!$A$1:$T$2344,18,0)</f>
        <v>tier - 3</v>
      </c>
      <c r="R1926" s="29" t="str">
        <f>VLOOKUP(A1926,'Hospitalisation Details'!$A$1:$T$2344,20,0)</f>
        <v>R1012</v>
      </c>
    </row>
    <row r="1927" spans="1:18">
      <c r="A1927" t="s">
        <v>439</v>
      </c>
      <c r="B1927" s="22" t="str">
        <f>VLOOKUP(A1927,'Customer Names'!A1927:$E$2335,4,0)</f>
        <v>Brake</v>
      </c>
      <c r="C1927" s="25">
        <f>VLOOKUP(A1927,'Hospitalisation Details'!$A$1:$T$2344,9,0)</f>
        <v>32383</v>
      </c>
      <c r="D1927" s="26">
        <f>VLOOKUP(A1927,'Hospitalisation Details'!$A$1:$T$2344,10,0)</f>
        <v>34</v>
      </c>
      <c r="E1927" s="26">
        <f>VLOOKUP(A1927,'Hospitalisation Details'!$A$1:$T$2344,11,0)</f>
        <v>3</v>
      </c>
      <c r="F1927" s="28">
        <f>VLOOKUP(A1927,'Medical Examinations'!$A$1:$L$2336,2,0)</f>
        <v>19.48</v>
      </c>
      <c r="G1927" s="28">
        <f>VLOOKUP(A1927,'Medical Examinations'!$A$1:$L$2336,4,0)</f>
        <v>5.63</v>
      </c>
      <c r="H1927" s="30" t="str">
        <f>VLOOKUP(A1927,'Medical Examinations'!$A$1:$L$2336,3,0)</f>
        <v>Normal weight</v>
      </c>
      <c r="I1927" s="30" t="str">
        <f>VLOOKUP(A1927,'Medical Examinations'!$A$1:$L$2336,5,0)</f>
        <v>Normal</v>
      </c>
      <c r="J1927" s="27" t="str">
        <f>VLOOKUP(A1927,'Medical Examinations'!$A$1:$L$2336,6,0)</f>
        <v>yes</v>
      </c>
      <c r="K1927" s="27" t="str">
        <f>VLOOKUP(A1927,'Medical Examinations'!$A$1:$L$2336,7,0)</f>
        <v>No</v>
      </c>
      <c r="L1927" s="27">
        <f>VLOOKUP(A1927,'Medical Examinations'!$A$1:$L$2336,10,0)</f>
        <v>1</v>
      </c>
      <c r="M1927" s="27" t="str">
        <f>VLOOKUP(A1927,'Medical Examinations'!$A$1:$L$2336,12,0)</f>
        <v>No</v>
      </c>
      <c r="N1927" s="27" t="str">
        <f>VLOOKUP(A1927,'Medical Examinations'!$A$1:$L$2336,8,0)</f>
        <v>No</v>
      </c>
      <c r="O1927" s="29">
        <f>VLOOKUP(A1927,'Hospitalisation Details'!$A$1:$T$2344,12,0)</f>
        <v>3793.55</v>
      </c>
      <c r="P1927" s="29" t="str">
        <f>VLOOKUP(A1927,'Hospitalisation Details'!$A$1:$T$2344,15,0)</f>
        <v>tier - 2</v>
      </c>
      <c r="Q1927" s="29" t="str">
        <f>VLOOKUP(A1927,'Hospitalisation Details'!$A$1:$T$2344,18,0)</f>
        <v>tier - 3</v>
      </c>
      <c r="R1927" s="29" t="str">
        <f>VLOOKUP(A1927,'Hospitalisation Details'!$A$1:$T$2344,20,0)</f>
        <v>R1013</v>
      </c>
    </row>
    <row r="1928" spans="1:18">
      <c r="A1928" t="s">
        <v>438</v>
      </c>
      <c r="B1928" s="22" t="str">
        <f>VLOOKUP(A1928,'Customer Names'!A1928:$E$2335,4,0)</f>
        <v>Stepanova</v>
      </c>
      <c r="C1928" s="25">
        <f>VLOOKUP(A1928,'Hospitalisation Details'!$A$1:$T$2344,9,0)</f>
        <v>29933</v>
      </c>
      <c r="D1928" s="26">
        <f>VLOOKUP(A1928,'Hospitalisation Details'!$A$1:$T$2344,10,0)</f>
        <v>41</v>
      </c>
      <c r="E1928" s="26">
        <f>VLOOKUP(A1928,'Hospitalisation Details'!$A$1:$T$2344,11,0)</f>
        <v>1</v>
      </c>
      <c r="F1928" s="28">
        <f>VLOOKUP(A1928,'Medical Examinations'!$A$1:$L$2336,2,0)</f>
        <v>16.96</v>
      </c>
      <c r="G1928" s="28">
        <f>VLOOKUP(A1928,'Medical Examinations'!$A$1:$L$2336,4,0)</f>
        <v>11.47</v>
      </c>
      <c r="H1928" s="30" t="str">
        <f>VLOOKUP(A1928,'Medical Examinations'!$A$1:$L$2336,3,0)</f>
        <v>Underweight</v>
      </c>
      <c r="I1928" s="30" t="str">
        <f>VLOOKUP(A1928,'Medical Examinations'!$A$1:$L$2336,5,0)</f>
        <v>Diabetes</v>
      </c>
      <c r="J1928" s="27" t="str">
        <f>VLOOKUP(A1928,'Medical Examinations'!$A$1:$L$2336,6,0)</f>
        <v>yes</v>
      </c>
      <c r="K1928" s="27" t="str">
        <f>VLOOKUP(A1928,'Medical Examinations'!$A$1:$L$2336,7,0)</f>
        <v>No</v>
      </c>
      <c r="L1928" s="27">
        <f>VLOOKUP(A1928,'Medical Examinations'!$A$1:$L$2336,10,0)</f>
        <v>0</v>
      </c>
      <c r="M1928" s="27" t="str">
        <f>VLOOKUP(A1928,'Medical Examinations'!$A$1:$L$2336,12,0)</f>
        <v>No</v>
      </c>
      <c r="N1928" s="27" t="str">
        <f>VLOOKUP(A1928,'Medical Examinations'!$A$1:$L$2336,8,0)</f>
        <v>No</v>
      </c>
      <c r="O1928" s="29">
        <f>VLOOKUP(A1928,'Hospitalisation Details'!$A$1:$T$2344,12,0)</f>
        <v>3785.77</v>
      </c>
      <c r="P1928" s="29" t="str">
        <f>VLOOKUP(A1928,'Hospitalisation Details'!$A$1:$T$2344,15,0)</f>
        <v>tier - 2</v>
      </c>
      <c r="Q1928" s="29" t="str">
        <f>VLOOKUP(A1928,'Hospitalisation Details'!$A$1:$T$2344,18,0)</f>
        <v>tier - 1</v>
      </c>
      <c r="R1928" s="29" t="str">
        <f>VLOOKUP(A1928,'Hospitalisation Details'!$A$1:$T$2344,20,0)</f>
        <v>R1013</v>
      </c>
    </row>
    <row r="1929" spans="1:18">
      <c r="A1929" t="s">
        <v>437</v>
      </c>
      <c r="B1929" s="22" t="str">
        <f>VLOOKUP(A1929,'Customer Names'!A1929:$E$2335,4,0)</f>
        <v>Verdi</v>
      </c>
      <c r="C1929" s="25">
        <f>VLOOKUP(A1929,'Hospitalisation Details'!$A$1:$T$2344,9,0)</f>
        <v>32074</v>
      </c>
      <c r="D1929" s="26">
        <f>VLOOKUP(A1929,'Hospitalisation Details'!$A$1:$T$2344,10,0)</f>
        <v>35</v>
      </c>
      <c r="E1929" s="26">
        <f>VLOOKUP(A1929,'Hospitalisation Details'!$A$1:$T$2344,11,0)</f>
        <v>3</v>
      </c>
      <c r="F1929" s="28">
        <f>VLOOKUP(A1929,'Medical Examinations'!$A$1:$L$2336,2,0)</f>
        <v>19.05</v>
      </c>
      <c r="G1929" s="28">
        <f>VLOOKUP(A1929,'Medical Examinations'!$A$1:$L$2336,4,0)</f>
        <v>4.92</v>
      </c>
      <c r="H1929" s="30" t="str">
        <f>VLOOKUP(A1929,'Medical Examinations'!$A$1:$L$2336,3,0)</f>
        <v>Normal weight</v>
      </c>
      <c r="I1929" s="30" t="str">
        <f>VLOOKUP(A1929,'Medical Examinations'!$A$1:$L$2336,5,0)</f>
        <v>Normal</v>
      </c>
      <c r="J1929" s="27" t="str">
        <f>VLOOKUP(A1929,'Medical Examinations'!$A$1:$L$2336,6,0)</f>
        <v>No</v>
      </c>
      <c r="K1929" s="27" t="str">
        <f>VLOOKUP(A1929,'Medical Examinations'!$A$1:$L$2336,7,0)</f>
        <v>No</v>
      </c>
      <c r="L1929" s="27">
        <f>VLOOKUP(A1929,'Medical Examinations'!$A$1:$L$2336,10,0)</f>
        <v>1</v>
      </c>
      <c r="M1929" s="27" t="str">
        <f>VLOOKUP(A1929,'Medical Examinations'!$A$1:$L$2336,12,0)</f>
        <v>No</v>
      </c>
      <c r="N1929" s="27" t="str">
        <f>VLOOKUP(A1929,'Medical Examinations'!$A$1:$L$2336,8,0)</f>
        <v>No</v>
      </c>
      <c r="O1929" s="29">
        <f>VLOOKUP(A1929,'Hospitalisation Details'!$A$1:$T$2344,12,0)</f>
        <v>3773.23</v>
      </c>
      <c r="P1929" s="29" t="str">
        <f>VLOOKUP(A1929,'Hospitalisation Details'!$A$1:$T$2344,15,0)</f>
        <v>tier - 2</v>
      </c>
      <c r="Q1929" s="29" t="str">
        <f>VLOOKUP(A1929,'Hospitalisation Details'!$A$1:$T$2344,18,0)</f>
        <v>tier - 3</v>
      </c>
      <c r="R1929" s="29" t="str">
        <f>VLOOKUP(A1929,'Hospitalisation Details'!$A$1:$T$2344,20,0)</f>
        <v>R1013</v>
      </c>
    </row>
    <row r="1930" spans="1:18">
      <c r="A1930" t="s">
        <v>436</v>
      </c>
      <c r="B1930" s="22" t="str">
        <f>VLOOKUP(A1930,'Customer Names'!A1930:$E$2335,4,0)</f>
        <v>McLean</v>
      </c>
      <c r="C1930" s="25">
        <f>VLOOKUP(A1930,'Hospitalisation Details'!$A$1:$T$2344,9,0)</f>
        <v>34659</v>
      </c>
      <c r="D1930" s="26">
        <f>VLOOKUP(A1930,'Hospitalisation Details'!$A$1:$T$2344,10,0)</f>
        <v>28</v>
      </c>
      <c r="E1930" s="26">
        <f>VLOOKUP(A1930,'Hospitalisation Details'!$A$1:$T$2344,11,0)</f>
        <v>1</v>
      </c>
      <c r="F1930" s="28">
        <f>VLOOKUP(A1930,'Medical Examinations'!$A$1:$L$2336,2,0)</f>
        <v>37.619999999999997</v>
      </c>
      <c r="G1930" s="28">
        <f>VLOOKUP(A1930,'Medical Examinations'!$A$1:$L$2336,4,0)</f>
        <v>4.18</v>
      </c>
      <c r="H1930" s="30" t="str">
        <f>VLOOKUP(A1930,'Medical Examinations'!$A$1:$L$2336,3,0)</f>
        <v>Obesity</v>
      </c>
      <c r="I1930" s="30" t="str">
        <f>VLOOKUP(A1930,'Medical Examinations'!$A$1:$L$2336,5,0)</f>
        <v>Normal</v>
      </c>
      <c r="J1930" s="27" t="str">
        <f>VLOOKUP(A1930,'Medical Examinations'!$A$1:$L$2336,6,0)</f>
        <v>No</v>
      </c>
      <c r="K1930" s="27" t="str">
        <f>VLOOKUP(A1930,'Medical Examinations'!$A$1:$L$2336,7,0)</f>
        <v>No</v>
      </c>
      <c r="L1930" s="27">
        <f>VLOOKUP(A1930,'Medical Examinations'!$A$1:$L$2336,10,0)</f>
        <v>0</v>
      </c>
      <c r="M1930" s="27" t="str">
        <f>VLOOKUP(A1930,'Medical Examinations'!$A$1:$L$2336,12,0)</f>
        <v>No</v>
      </c>
      <c r="N1930" s="27" t="str">
        <f>VLOOKUP(A1930,'Medical Examinations'!$A$1:$L$2336,8,0)</f>
        <v>No</v>
      </c>
      <c r="O1930" s="29">
        <f>VLOOKUP(A1930,'Hospitalisation Details'!$A$1:$T$2344,12,0)</f>
        <v>3766.88</v>
      </c>
      <c r="P1930" s="29" t="str">
        <f>VLOOKUP(A1930,'Hospitalisation Details'!$A$1:$T$2344,15,0)</f>
        <v>tier - 2</v>
      </c>
      <c r="Q1930" s="29" t="str">
        <f>VLOOKUP(A1930,'Hospitalisation Details'!$A$1:$T$2344,18,0)</f>
        <v>tier - 1</v>
      </c>
      <c r="R1930" s="29" t="str">
        <f>VLOOKUP(A1930,'Hospitalisation Details'!$A$1:$T$2344,20,0)</f>
        <v>R1013</v>
      </c>
    </row>
    <row r="1931" spans="1:18">
      <c r="A1931" t="s">
        <v>435</v>
      </c>
      <c r="B1931" s="22" t="str">
        <f>VLOOKUP(A1931,'Customer Names'!A1931:$E$2335,4,0)</f>
        <v>Ryan</v>
      </c>
      <c r="C1931" s="25">
        <f>VLOOKUP(A1931,'Hospitalisation Details'!$A$1:$T$2344,9,0)</f>
        <v>33535</v>
      </c>
      <c r="D1931" s="26">
        <f>VLOOKUP(A1931,'Hospitalisation Details'!$A$1:$T$2344,10,0)</f>
        <v>31</v>
      </c>
      <c r="E1931" s="26">
        <f>VLOOKUP(A1931,'Hospitalisation Details'!$A$1:$T$2344,11,0)</f>
        <v>0</v>
      </c>
      <c r="F1931" s="28">
        <f>VLOOKUP(A1931,'Medical Examinations'!$A$1:$L$2336,2,0)</f>
        <v>29.1</v>
      </c>
      <c r="G1931" s="28">
        <f>VLOOKUP(A1931,'Medical Examinations'!$A$1:$L$2336,4,0)</f>
        <v>4.67</v>
      </c>
      <c r="H1931" s="30" t="str">
        <f>VLOOKUP(A1931,'Medical Examinations'!$A$1:$L$2336,3,0)</f>
        <v>Overweight</v>
      </c>
      <c r="I1931" s="30" t="str">
        <f>VLOOKUP(A1931,'Medical Examinations'!$A$1:$L$2336,5,0)</f>
        <v>Normal</v>
      </c>
      <c r="J1931" s="27" t="str">
        <f>VLOOKUP(A1931,'Medical Examinations'!$A$1:$L$2336,6,0)</f>
        <v>No</v>
      </c>
      <c r="K1931" s="27" t="str">
        <f>VLOOKUP(A1931,'Medical Examinations'!$A$1:$L$2336,7,0)</f>
        <v>No</v>
      </c>
      <c r="L1931" s="27">
        <f>VLOOKUP(A1931,'Medical Examinations'!$A$1:$L$2336,10,0)</f>
        <v>0</v>
      </c>
      <c r="M1931" s="27" t="str">
        <f>VLOOKUP(A1931,'Medical Examinations'!$A$1:$L$2336,12,0)</f>
        <v>No</v>
      </c>
      <c r="N1931" s="27" t="str">
        <f>VLOOKUP(A1931,'Medical Examinations'!$A$1:$L$2336,8,0)</f>
        <v>No</v>
      </c>
      <c r="O1931" s="29">
        <f>VLOOKUP(A1931,'Hospitalisation Details'!$A$1:$T$2344,12,0)</f>
        <v>3761.29</v>
      </c>
      <c r="P1931" s="29" t="str">
        <f>VLOOKUP(A1931,'Hospitalisation Details'!$A$1:$T$2344,15,0)</f>
        <v>tier - 2</v>
      </c>
      <c r="Q1931" s="29" t="str">
        <f>VLOOKUP(A1931,'Hospitalisation Details'!$A$1:$T$2344,18,0)</f>
        <v>tier - 3</v>
      </c>
      <c r="R1931" s="29" t="str">
        <f>VLOOKUP(A1931,'Hospitalisation Details'!$A$1:$T$2344,20,0)</f>
        <v>R1011</v>
      </c>
    </row>
    <row r="1932" spans="1:18">
      <c r="A1932" t="s">
        <v>434</v>
      </c>
      <c r="B1932" s="22" t="str">
        <f>VLOOKUP(A1932,'Customer Names'!A1932:$E$2335,4,0)</f>
        <v>Mickelson</v>
      </c>
      <c r="C1932" s="25">
        <f>VLOOKUP(A1932,'Hospitalisation Details'!$A$1:$T$2344,9,0)</f>
        <v>33475</v>
      </c>
      <c r="D1932" s="26">
        <f>VLOOKUP(A1932,'Hospitalisation Details'!$A$1:$T$2344,10,0)</f>
        <v>31</v>
      </c>
      <c r="E1932" s="26">
        <f>VLOOKUP(A1932,'Hospitalisation Details'!$A$1:$T$2344,11,0)</f>
        <v>0</v>
      </c>
      <c r="F1932" s="28">
        <f>VLOOKUP(A1932,'Medical Examinations'!$A$1:$L$2336,2,0)</f>
        <v>26.62</v>
      </c>
      <c r="G1932" s="28">
        <f>VLOOKUP(A1932,'Medical Examinations'!$A$1:$L$2336,4,0)</f>
        <v>6.24</v>
      </c>
      <c r="H1932" s="30" t="str">
        <f>VLOOKUP(A1932,'Medical Examinations'!$A$1:$L$2336,3,0)</f>
        <v>Overweight</v>
      </c>
      <c r="I1932" s="30" t="str">
        <f>VLOOKUP(A1932,'Medical Examinations'!$A$1:$L$2336,5,0)</f>
        <v>Pre-diabetes</v>
      </c>
      <c r="J1932" s="27" t="str">
        <f>VLOOKUP(A1932,'Medical Examinations'!$A$1:$L$2336,6,0)</f>
        <v>No</v>
      </c>
      <c r="K1932" s="27" t="str">
        <f>VLOOKUP(A1932,'Medical Examinations'!$A$1:$L$2336,7,0)</f>
        <v>No</v>
      </c>
      <c r="L1932" s="27">
        <f>VLOOKUP(A1932,'Medical Examinations'!$A$1:$L$2336,10,0)</f>
        <v>0</v>
      </c>
      <c r="M1932" s="27" t="str">
        <f>VLOOKUP(A1932,'Medical Examinations'!$A$1:$L$2336,12,0)</f>
        <v>No</v>
      </c>
      <c r="N1932" s="27" t="str">
        <f>VLOOKUP(A1932,'Medical Examinations'!$A$1:$L$2336,8,0)</f>
        <v>No</v>
      </c>
      <c r="O1932" s="29">
        <f>VLOOKUP(A1932,'Hospitalisation Details'!$A$1:$T$2344,12,0)</f>
        <v>3757.84</v>
      </c>
      <c r="P1932" s="29" t="str">
        <f>VLOOKUP(A1932,'Hospitalisation Details'!$A$1:$T$2344,15,0)</f>
        <v>tier - 2</v>
      </c>
      <c r="Q1932" s="29" t="str">
        <f>VLOOKUP(A1932,'Hospitalisation Details'!$A$1:$T$2344,18,0)</f>
        <v>tier - 1</v>
      </c>
      <c r="R1932" s="29" t="str">
        <f>VLOOKUP(A1932,'Hospitalisation Details'!$A$1:$T$2344,20,0)</f>
        <v>R1013</v>
      </c>
    </row>
    <row r="1933" spans="1:18">
      <c r="A1933" t="s">
        <v>433</v>
      </c>
      <c r="B1933" s="22" t="str">
        <f>VLOOKUP(A1933,'Customer Names'!A1933:$E$2335,4,0)</f>
        <v>Dibaba</v>
      </c>
      <c r="C1933" s="25">
        <f>VLOOKUP(A1933,'Hospitalisation Details'!$A$1:$T$2344,9,0)</f>
        <v>33539</v>
      </c>
      <c r="D1933" s="26">
        <f>VLOOKUP(A1933,'Hospitalisation Details'!$A$1:$T$2344,10,0)</f>
        <v>31</v>
      </c>
      <c r="E1933" s="26">
        <f>VLOOKUP(A1933,'Hospitalisation Details'!$A$1:$T$2344,11,0)</f>
        <v>0</v>
      </c>
      <c r="F1933" s="28">
        <f>VLOOKUP(A1933,'Medical Examinations'!$A$1:$L$2336,2,0)</f>
        <v>25.74</v>
      </c>
      <c r="G1933" s="28">
        <f>VLOOKUP(A1933,'Medical Examinations'!$A$1:$L$2336,4,0)</f>
        <v>5.99</v>
      </c>
      <c r="H1933" s="30" t="str">
        <f>VLOOKUP(A1933,'Medical Examinations'!$A$1:$L$2336,3,0)</f>
        <v>Overweight</v>
      </c>
      <c r="I1933" s="30" t="str">
        <f>VLOOKUP(A1933,'Medical Examinations'!$A$1:$L$2336,5,0)</f>
        <v>Pre-diabetes</v>
      </c>
      <c r="J1933" s="27" t="str">
        <f>VLOOKUP(A1933,'Medical Examinations'!$A$1:$L$2336,6,0)</f>
        <v>No</v>
      </c>
      <c r="K1933" s="27" t="str">
        <f>VLOOKUP(A1933,'Medical Examinations'!$A$1:$L$2336,7,0)</f>
        <v>No</v>
      </c>
      <c r="L1933" s="27">
        <f>VLOOKUP(A1933,'Medical Examinations'!$A$1:$L$2336,10,0)</f>
        <v>0</v>
      </c>
      <c r="M1933" s="27" t="str">
        <f>VLOOKUP(A1933,'Medical Examinations'!$A$1:$L$2336,12,0)</f>
        <v>No</v>
      </c>
      <c r="N1933" s="27" t="str">
        <f>VLOOKUP(A1933,'Medical Examinations'!$A$1:$L$2336,8,0)</f>
        <v>No</v>
      </c>
      <c r="O1933" s="29">
        <f>VLOOKUP(A1933,'Hospitalisation Details'!$A$1:$T$2344,12,0)</f>
        <v>3756.62</v>
      </c>
      <c r="P1933" s="29" t="str">
        <f>VLOOKUP(A1933,'Hospitalisation Details'!$A$1:$T$2344,15,0)</f>
        <v>tier - 2</v>
      </c>
      <c r="Q1933" s="29" t="str">
        <f>VLOOKUP(A1933,'Hospitalisation Details'!$A$1:$T$2344,18,0)</f>
        <v>tier - 2</v>
      </c>
      <c r="R1933" s="29" t="str">
        <f>VLOOKUP(A1933,'Hospitalisation Details'!$A$1:$T$2344,20,0)</f>
        <v>R1013</v>
      </c>
    </row>
    <row r="1934" spans="1:18">
      <c r="A1934" t="s">
        <v>432</v>
      </c>
      <c r="B1934" s="22" t="str">
        <f>VLOOKUP(A1934,'Customer Names'!A1934:$E$2335,4,0)</f>
        <v>Shilling</v>
      </c>
      <c r="C1934" s="25">
        <f>VLOOKUP(A1934,'Hospitalisation Details'!$A$1:$T$2344,9,0)</f>
        <v>31664</v>
      </c>
      <c r="D1934" s="26">
        <f>VLOOKUP(A1934,'Hospitalisation Details'!$A$1:$T$2344,10,0)</f>
        <v>36</v>
      </c>
      <c r="E1934" s="26">
        <f>VLOOKUP(A1934,'Hospitalisation Details'!$A$1:$T$2344,11,0)</f>
        <v>3</v>
      </c>
      <c r="F1934" s="28">
        <f>VLOOKUP(A1934,'Medical Examinations'!$A$1:$L$2336,2,0)</f>
        <v>18.22</v>
      </c>
      <c r="G1934" s="28">
        <f>VLOOKUP(A1934,'Medical Examinations'!$A$1:$L$2336,4,0)</f>
        <v>10.27</v>
      </c>
      <c r="H1934" s="30" t="str">
        <f>VLOOKUP(A1934,'Medical Examinations'!$A$1:$L$2336,3,0)</f>
        <v>Underweight</v>
      </c>
      <c r="I1934" s="30" t="str">
        <f>VLOOKUP(A1934,'Medical Examinations'!$A$1:$L$2336,5,0)</f>
        <v>Diabetes</v>
      </c>
      <c r="J1934" s="27" t="str">
        <f>VLOOKUP(A1934,'Medical Examinations'!$A$1:$L$2336,6,0)</f>
        <v>yes</v>
      </c>
      <c r="K1934" s="27" t="str">
        <f>VLOOKUP(A1934,'Medical Examinations'!$A$1:$L$2336,7,0)</f>
        <v>No</v>
      </c>
      <c r="L1934" s="27">
        <f>VLOOKUP(A1934,'Medical Examinations'!$A$1:$L$2336,10,0)</f>
        <v>1</v>
      </c>
      <c r="M1934" s="27" t="str">
        <f>VLOOKUP(A1934,'Medical Examinations'!$A$1:$L$2336,12,0)</f>
        <v>No</v>
      </c>
      <c r="N1934" s="27" t="str">
        <f>VLOOKUP(A1934,'Medical Examinations'!$A$1:$L$2336,8,0)</f>
        <v>No</v>
      </c>
      <c r="O1934" s="29">
        <f>VLOOKUP(A1934,'Hospitalisation Details'!$A$1:$T$2344,12,0)</f>
        <v>3748.56</v>
      </c>
      <c r="P1934" s="29" t="str">
        <f>VLOOKUP(A1934,'Hospitalisation Details'!$A$1:$T$2344,15,0)</f>
        <v>tier - 2</v>
      </c>
      <c r="Q1934" s="29" t="str">
        <f>VLOOKUP(A1934,'Hospitalisation Details'!$A$1:$T$2344,18,0)</f>
        <v>tier - 2</v>
      </c>
      <c r="R1934" s="29" t="str">
        <f>VLOOKUP(A1934,'Hospitalisation Details'!$A$1:$T$2344,20,0)</f>
        <v>R1013</v>
      </c>
    </row>
    <row r="1935" spans="1:18">
      <c r="A1935" t="s">
        <v>431</v>
      </c>
      <c r="B1935" s="22" t="str">
        <f>VLOOKUP(A1935,'Customer Names'!A1935:$E$2335,4,0)</f>
        <v>Bashaw</v>
      </c>
      <c r="C1935" s="25">
        <f>VLOOKUP(A1935,'Hospitalisation Details'!$A$1:$T$2344,9,0)</f>
        <v>34142</v>
      </c>
      <c r="D1935" s="26">
        <f>VLOOKUP(A1935,'Hospitalisation Details'!$A$1:$T$2344,10,0)</f>
        <v>29</v>
      </c>
      <c r="E1935" s="26">
        <f>VLOOKUP(A1935,'Hospitalisation Details'!$A$1:$T$2344,11,0)</f>
        <v>0</v>
      </c>
      <c r="F1935" s="28">
        <f>VLOOKUP(A1935,'Medical Examinations'!$A$1:$L$2336,2,0)</f>
        <v>26.03</v>
      </c>
      <c r="G1935" s="28">
        <f>VLOOKUP(A1935,'Medical Examinations'!$A$1:$L$2336,4,0)</f>
        <v>5.97</v>
      </c>
      <c r="H1935" s="30" t="str">
        <f>VLOOKUP(A1935,'Medical Examinations'!$A$1:$L$2336,3,0)</f>
        <v>Overweight</v>
      </c>
      <c r="I1935" s="30" t="str">
        <f>VLOOKUP(A1935,'Medical Examinations'!$A$1:$L$2336,5,0)</f>
        <v>Pre-diabetes</v>
      </c>
      <c r="J1935" s="27" t="str">
        <f>VLOOKUP(A1935,'Medical Examinations'!$A$1:$L$2336,6,0)</f>
        <v>No</v>
      </c>
      <c r="K1935" s="27" t="str">
        <f>VLOOKUP(A1935,'Medical Examinations'!$A$1:$L$2336,7,0)</f>
        <v>No</v>
      </c>
      <c r="L1935" s="27">
        <f>VLOOKUP(A1935,'Medical Examinations'!$A$1:$L$2336,10,0)</f>
        <v>1</v>
      </c>
      <c r="M1935" s="27" t="str">
        <f>VLOOKUP(A1935,'Medical Examinations'!$A$1:$L$2336,12,0)</f>
        <v>No</v>
      </c>
      <c r="N1935" s="27" t="str">
        <f>VLOOKUP(A1935,'Medical Examinations'!$A$1:$L$2336,8,0)</f>
        <v>Yes</v>
      </c>
      <c r="O1935" s="29">
        <f>VLOOKUP(A1935,'Hospitalisation Details'!$A$1:$T$2344,12,0)</f>
        <v>3736.46</v>
      </c>
      <c r="P1935" s="29" t="str">
        <f>VLOOKUP(A1935,'Hospitalisation Details'!$A$1:$T$2344,15,0)</f>
        <v>tier - 2</v>
      </c>
      <c r="Q1935" s="29" t="str">
        <f>VLOOKUP(A1935,'Hospitalisation Details'!$A$1:$T$2344,18,0)</f>
        <v>tier - 2</v>
      </c>
      <c r="R1935" s="29" t="str">
        <f>VLOOKUP(A1935,'Hospitalisation Details'!$A$1:$T$2344,20,0)</f>
        <v>R1012</v>
      </c>
    </row>
    <row r="1936" spans="1:18">
      <c r="A1936" t="s">
        <v>430</v>
      </c>
      <c r="B1936" s="22" t="str">
        <f>VLOOKUP(A1936,'Customer Names'!A1936:$E$2335,4,0)</f>
        <v>Jacob</v>
      </c>
      <c r="C1936" s="25">
        <f>VLOOKUP(A1936,'Hospitalisation Details'!$A$1:$T$2344,9,0)</f>
        <v>34568</v>
      </c>
      <c r="D1936" s="26">
        <f>VLOOKUP(A1936,'Hospitalisation Details'!$A$1:$T$2344,10,0)</f>
        <v>28</v>
      </c>
      <c r="E1936" s="26">
        <f>VLOOKUP(A1936,'Hospitalisation Details'!$A$1:$T$2344,11,0)</f>
        <v>0</v>
      </c>
      <c r="F1936" s="28">
        <f>VLOOKUP(A1936,'Medical Examinations'!$A$1:$L$2336,2,0)</f>
        <v>17.29</v>
      </c>
      <c r="G1936" s="28">
        <f>VLOOKUP(A1936,'Medical Examinations'!$A$1:$L$2336,4,0)</f>
        <v>4.9800000000000004</v>
      </c>
      <c r="H1936" s="30" t="str">
        <f>VLOOKUP(A1936,'Medical Examinations'!$A$1:$L$2336,3,0)</f>
        <v>Underweight</v>
      </c>
      <c r="I1936" s="30" t="str">
        <f>VLOOKUP(A1936,'Medical Examinations'!$A$1:$L$2336,5,0)</f>
        <v>Normal</v>
      </c>
      <c r="J1936" s="27" t="str">
        <f>VLOOKUP(A1936,'Medical Examinations'!$A$1:$L$2336,6,0)</f>
        <v>No</v>
      </c>
      <c r="K1936" s="27" t="str">
        <f>VLOOKUP(A1936,'Medical Examinations'!$A$1:$L$2336,7,0)</f>
        <v>No</v>
      </c>
      <c r="L1936" s="27">
        <f>VLOOKUP(A1936,'Medical Examinations'!$A$1:$L$2336,10,0)</f>
        <v>0</v>
      </c>
      <c r="M1936" s="27" t="str">
        <f>VLOOKUP(A1936,'Medical Examinations'!$A$1:$L$2336,12,0)</f>
        <v>No</v>
      </c>
      <c r="N1936" s="27" t="str">
        <f>VLOOKUP(A1936,'Medical Examinations'!$A$1:$L$2336,8,0)</f>
        <v>No</v>
      </c>
      <c r="O1936" s="29">
        <f>VLOOKUP(A1936,'Hospitalisation Details'!$A$1:$T$2344,12,0)</f>
        <v>3732.63</v>
      </c>
      <c r="P1936" s="29" t="str">
        <f>VLOOKUP(A1936,'Hospitalisation Details'!$A$1:$T$2344,15,0)</f>
        <v>tier - 2</v>
      </c>
      <c r="Q1936" s="29" t="str">
        <f>VLOOKUP(A1936,'Hospitalisation Details'!$A$1:$T$2344,18,0)</f>
        <v>tier - 3</v>
      </c>
      <c r="R1936" s="29" t="str">
        <f>VLOOKUP(A1936,'Hospitalisation Details'!$A$1:$T$2344,20,0)</f>
        <v>R1024</v>
      </c>
    </row>
    <row r="1937" spans="1:18">
      <c r="A1937" t="s">
        <v>429</v>
      </c>
      <c r="B1937" s="22" t="str">
        <f>VLOOKUP(A1937,'Customer Names'!A1937:$E$2335,4,0)</f>
        <v>McCutcheon</v>
      </c>
      <c r="C1937" s="25">
        <f>VLOOKUP(A1937,'Hospitalisation Details'!$A$1:$T$2344,9,0)</f>
        <v>31747</v>
      </c>
      <c r="D1937" s="26">
        <f>VLOOKUP(A1937,'Hospitalisation Details'!$A$1:$T$2344,10,0)</f>
        <v>36</v>
      </c>
      <c r="E1937" s="26">
        <f>VLOOKUP(A1937,'Hospitalisation Details'!$A$1:$T$2344,11,0)</f>
        <v>3</v>
      </c>
      <c r="F1937" s="28">
        <f>VLOOKUP(A1937,'Medical Examinations'!$A$1:$L$2336,2,0)</f>
        <v>18.170000000000002</v>
      </c>
      <c r="G1937" s="28">
        <f>VLOOKUP(A1937,'Medical Examinations'!$A$1:$L$2336,4,0)</f>
        <v>6.91</v>
      </c>
      <c r="H1937" s="30" t="str">
        <f>VLOOKUP(A1937,'Medical Examinations'!$A$1:$L$2336,3,0)</f>
        <v>Underweight</v>
      </c>
      <c r="I1937" s="30" t="str">
        <f>VLOOKUP(A1937,'Medical Examinations'!$A$1:$L$2336,5,0)</f>
        <v>Diabetes</v>
      </c>
      <c r="J1937" s="27" t="str">
        <f>VLOOKUP(A1937,'Medical Examinations'!$A$1:$L$2336,6,0)</f>
        <v>yes</v>
      </c>
      <c r="K1937" s="27" t="str">
        <f>VLOOKUP(A1937,'Medical Examinations'!$A$1:$L$2336,7,0)</f>
        <v>No</v>
      </c>
      <c r="L1937" s="27">
        <f>VLOOKUP(A1937,'Medical Examinations'!$A$1:$L$2336,10,0)</f>
        <v>1</v>
      </c>
      <c r="M1937" s="27" t="str">
        <f>VLOOKUP(A1937,'Medical Examinations'!$A$1:$L$2336,12,0)</f>
        <v>No</v>
      </c>
      <c r="N1937" s="27" t="str">
        <f>VLOOKUP(A1937,'Medical Examinations'!$A$1:$L$2336,8,0)</f>
        <v>No</v>
      </c>
      <c r="O1937" s="29">
        <f>VLOOKUP(A1937,'Hospitalisation Details'!$A$1:$T$2344,12,0)</f>
        <v>3731.6</v>
      </c>
      <c r="P1937" s="29" t="str">
        <f>VLOOKUP(A1937,'Hospitalisation Details'!$A$1:$T$2344,15,0)</f>
        <v>tier - 2</v>
      </c>
      <c r="Q1937" s="29" t="str">
        <f>VLOOKUP(A1937,'Hospitalisation Details'!$A$1:$T$2344,18,0)</f>
        <v>tier - 2</v>
      </c>
      <c r="R1937" s="29" t="str">
        <f>VLOOKUP(A1937,'Hospitalisation Details'!$A$1:$T$2344,20,0)</f>
        <v>R1013</v>
      </c>
    </row>
    <row r="1938" spans="1:18">
      <c r="A1938" t="s">
        <v>428</v>
      </c>
      <c r="B1938" s="22" t="str">
        <f>VLOOKUP(A1938,'Customer Names'!A1938:$E$2335,4,0)</f>
        <v>Connor</v>
      </c>
      <c r="C1938" s="25">
        <f>VLOOKUP(A1938,'Hospitalisation Details'!$A$1:$T$2344,9,0)</f>
        <v>38296</v>
      </c>
      <c r="D1938" s="26">
        <f>VLOOKUP(A1938,'Hospitalisation Details'!$A$1:$T$2344,10,0)</f>
        <v>18</v>
      </c>
      <c r="E1938" s="26">
        <f>VLOOKUP(A1938,'Hospitalisation Details'!$A$1:$T$2344,11,0)</f>
        <v>0</v>
      </c>
      <c r="F1938" s="28">
        <f>VLOOKUP(A1938,'Medical Examinations'!$A$1:$L$2336,2,0)</f>
        <v>32.54</v>
      </c>
      <c r="G1938" s="28">
        <f>VLOOKUP(A1938,'Medical Examinations'!$A$1:$L$2336,4,0)</f>
        <v>6.38</v>
      </c>
      <c r="H1938" s="30" t="str">
        <f>VLOOKUP(A1938,'Medical Examinations'!$A$1:$L$2336,3,0)</f>
        <v>Obesity</v>
      </c>
      <c r="I1938" s="30" t="str">
        <f>VLOOKUP(A1938,'Medical Examinations'!$A$1:$L$2336,5,0)</f>
        <v>Pre-diabetes</v>
      </c>
      <c r="J1938" s="27" t="str">
        <f>VLOOKUP(A1938,'Medical Examinations'!$A$1:$L$2336,6,0)</f>
        <v>No</v>
      </c>
      <c r="K1938" s="27" t="str">
        <f>VLOOKUP(A1938,'Medical Examinations'!$A$1:$L$2336,7,0)</f>
        <v>yes</v>
      </c>
      <c r="L1938" s="27">
        <f>VLOOKUP(A1938,'Medical Examinations'!$A$1:$L$2336,10,0)</f>
        <v>1</v>
      </c>
      <c r="M1938" s="27" t="str">
        <f>VLOOKUP(A1938,'Medical Examinations'!$A$1:$L$2336,12,0)</f>
        <v>No</v>
      </c>
      <c r="N1938" s="27" t="str">
        <f>VLOOKUP(A1938,'Medical Examinations'!$A$1:$L$2336,8,0)</f>
        <v>No</v>
      </c>
      <c r="O1938" s="29">
        <f>VLOOKUP(A1938,'Hospitalisation Details'!$A$1:$T$2344,12,0)</f>
        <v>3722.23</v>
      </c>
      <c r="P1938" s="29" t="str">
        <f>VLOOKUP(A1938,'Hospitalisation Details'!$A$1:$T$2344,15,0)</f>
        <v>tier - 2</v>
      </c>
      <c r="Q1938" s="29" t="str">
        <f>VLOOKUP(A1938,'Hospitalisation Details'!$A$1:$T$2344,18,0)</f>
        <v>tier - 2</v>
      </c>
      <c r="R1938" s="29" t="str">
        <f>VLOOKUP(A1938,'Hospitalisation Details'!$A$1:$T$2344,20,0)</f>
        <v>R1025</v>
      </c>
    </row>
    <row r="1939" spans="1:18">
      <c r="A1939" t="s">
        <v>427</v>
      </c>
      <c r="B1939" s="22" t="str">
        <f>VLOOKUP(A1939,'Customer Names'!A1939:$E$2335,4,0)</f>
        <v>May</v>
      </c>
      <c r="C1939" s="25">
        <f>VLOOKUP(A1939,'Hospitalisation Details'!$A$1:$T$2344,9,0)</f>
        <v>32844</v>
      </c>
      <c r="D1939" s="26">
        <f>VLOOKUP(A1939,'Hospitalisation Details'!$A$1:$T$2344,10,0)</f>
        <v>33</v>
      </c>
      <c r="E1939" s="26">
        <f>VLOOKUP(A1939,'Hospitalisation Details'!$A$1:$T$2344,11,0)</f>
        <v>0</v>
      </c>
      <c r="F1939" s="28">
        <f>VLOOKUP(A1939,'Medical Examinations'!$A$1:$L$2336,2,0)</f>
        <v>30.25</v>
      </c>
      <c r="G1939" s="28">
        <f>VLOOKUP(A1939,'Medical Examinations'!$A$1:$L$2336,4,0)</f>
        <v>4.7699999999999996</v>
      </c>
      <c r="H1939" s="30" t="str">
        <f>VLOOKUP(A1939,'Medical Examinations'!$A$1:$L$2336,3,0)</f>
        <v>Obesity</v>
      </c>
      <c r="I1939" s="30" t="str">
        <f>VLOOKUP(A1939,'Medical Examinations'!$A$1:$L$2336,5,0)</f>
        <v>Normal</v>
      </c>
      <c r="J1939" s="27" t="str">
        <f>VLOOKUP(A1939,'Medical Examinations'!$A$1:$L$2336,6,0)</f>
        <v>No</v>
      </c>
      <c r="K1939" s="27" t="str">
        <f>VLOOKUP(A1939,'Medical Examinations'!$A$1:$L$2336,7,0)</f>
        <v>No</v>
      </c>
      <c r="L1939" s="27">
        <f>VLOOKUP(A1939,'Medical Examinations'!$A$1:$L$2336,10,0)</f>
        <v>0</v>
      </c>
      <c r="M1939" s="27" t="str">
        <f>VLOOKUP(A1939,'Medical Examinations'!$A$1:$L$2336,12,0)</f>
        <v>No</v>
      </c>
      <c r="N1939" s="27" t="str">
        <f>VLOOKUP(A1939,'Medical Examinations'!$A$1:$L$2336,8,0)</f>
        <v>No</v>
      </c>
      <c r="O1939" s="29">
        <f>VLOOKUP(A1939,'Hospitalisation Details'!$A$1:$T$2344,12,0)</f>
        <v>3704.35</v>
      </c>
      <c r="P1939" s="29" t="str">
        <f>VLOOKUP(A1939,'Hospitalisation Details'!$A$1:$T$2344,15,0)</f>
        <v>tier - 2</v>
      </c>
      <c r="Q1939" s="29" t="str">
        <f>VLOOKUP(A1939,'Hospitalisation Details'!$A$1:$T$2344,18,0)</f>
        <v>tier - 2</v>
      </c>
      <c r="R1939" s="29" t="str">
        <f>VLOOKUP(A1939,'Hospitalisation Details'!$A$1:$T$2344,20,0)</f>
        <v>R1013</v>
      </c>
    </row>
    <row r="1940" spans="1:18">
      <c r="A1940" t="s">
        <v>426</v>
      </c>
      <c r="B1940" s="22" t="str">
        <f>VLOOKUP(A1940,'Customer Names'!A1940:$E$2335,4,0)</f>
        <v>Geoghegan</v>
      </c>
      <c r="C1940" s="25">
        <f>VLOOKUP(A1940,'Hospitalisation Details'!$A$1:$T$2344,9,0)</f>
        <v>32373</v>
      </c>
      <c r="D1940" s="26">
        <f>VLOOKUP(A1940,'Hospitalisation Details'!$A$1:$T$2344,10,0)</f>
        <v>34</v>
      </c>
      <c r="E1940" s="26">
        <f>VLOOKUP(A1940,'Hospitalisation Details'!$A$1:$T$2344,11,0)</f>
        <v>3</v>
      </c>
      <c r="F1940" s="28">
        <f>VLOOKUP(A1940,'Medical Examinations'!$A$1:$L$2336,2,0)</f>
        <v>19.59</v>
      </c>
      <c r="G1940" s="28">
        <f>VLOOKUP(A1940,'Medical Examinations'!$A$1:$L$2336,4,0)</f>
        <v>6.04</v>
      </c>
      <c r="H1940" s="30" t="str">
        <f>VLOOKUP(A1940,'Medical Examinations'!$A$1:$L$2336,3,0)</f>
        <v>Normal weight</v>
      </c>
      <c r="I1940" s="30" t="str">
        <f>VLOOKUP(A1940,'Medical Examinations'!$A$1:$L$2336,5,0)</f>
        <v>Pre-diabetes</v>
      </c>
      <c r="J1940" s="27" t="str">
        <f>VLOOKUP(A1940,'Medical Examinations'!$A$1:$L$2336,6,0)</f>
        <v>yes</v>
      </c>
      <c r="K1940" s="27" t="str">
        <f>VLOOKUP(A1940,'Medical Examinations'!$A$1:$L$2336,7,0)</f>
        <v>No</v>
      </c>
      <c r="L1940" s="27">
        <f>VLOOKUP(A1940,'Medical Examinations'!$A$1:$L$2336,10,0)</f>
        <v>1</v>
      </c>
      <c r="M1940" s="27" t="str">
        <f>VLOOKUP(A1940,'Medical Examinations'!$A$1:$L$2336,12,0)</f>
        <v>No</v>
      </c>
      <c r="N1940" s="27" t="str">
        <f>VLOOKUP(A1940,'Medical Examinations'!$A$1:$L$2336,8,0)</f>
        <v>No</v>
      </c>
      <c r="O1940" s="29">
        <f>VLOOKUP(A1940,'Hospitalisation Details'!$A$1:$T$2344,12,0)</f>
        <v>3699.54</v>
      </c>
      <c r="P1940" s="29" t="str">
        <f>VLOOKUP(A1940,'Hospitalisation Details'!$A$1:$T$2344,15,0)</f>
        <v>tier - 2</v>
      </c>
      <c r="Q1940" s="29" t="str">
        <f>VLOOKUP(A1940,'Hospitalisation Details'!$A$1:$T$2344,18,0)</f>
        <v>tier - 3</v>
      </c>
      <c r="R1940" s="29" t="str">
        <f>VLOOKUP(A1940,'Hospitalisation Details'!$A$1:$T$2344,20,0)</f>
        <v>R1013</v>
      </c>
    </row>
    <row r="1941" spans="1:18">
      <c r="A1941" t="s">
        <v>425</v>
      </c>
      <c r="B1941" s="22" t="str">
        <f>VLOOKUP(A1941,'Customer Names'!A1941:$E$2335,4,0)</f>
        <v>McGinn</v>
      </c>
      <c r="C1941" s="25">
        <f>VLOOKUP(A1941,'Hospitalisation Details'!$A$1:$T$2344,9,0)</f>
        <v>34993</v>
      </c>
      <c r="D1941" s="26">
        <f>VLOOKUP(A1941,'Hospitalisation Details'!$A$1:$T$2344,10,0)</f>
        <v>27</v>
      </c>
      <c r="E1941" s="26">
        <f>VLOOKUP(A1941,'Hospitalisation Details'!$A$1:$T$2344,11,0)</f>
        <v>2</v>
      </c>
      <c r="F1941" s="28">
        <f>VLOOKUP(A1941,'Medical Examinations'!$A$1:$L$2336,2,0)</f>
        <v>45.9</v>
      </c>
      <c r="G1941" s="28">
        <f>VLOOKUP(A1941,'Medical Examinations'!$A$1:$L$2336,4,0)</f>
        <v>4.3</v>
      </c>
      <c r="H1941" s="30" t="str">
        <f>VLOOKUP(A1941,'Medical Examinations'!$A$1:$L$2336,3,0)</f>
        <v>Obesity</v>
      </c>
      <c r="I1941" s="30" t="str">
        <f>VLOOKUP(A1941,'Medical Examinations'!$A$1:$L$2336,5,0)</f>
        <v>Normal</v>
      </c>
      <c r="J1941" s="27" t="str">
        <f>VLOOKUP(A1941,'Medical Examinations'!$A$1:$L$2336,6,0)</f>
        <v>yes</v>
      </c>
      <c r="K1941" s="27" t="str">
        <f>VLOOKUP(A1941,'Medical Examinations'!$A$1:$L$2336,7,0)</f>
        <v>No</v>
      </c>
      <c r="L1941" s="27">
        <f>VLOOKUP(A1941,'Medical Examinations'!$A$1:$L$2336,10,0)</f>
        <v>1</v>
      </c>
      <c r="M1941" s="27" t="str">
        <f>VLOOKUP(A1941,'Medical Examinations'!$A$1:$L$2336,12,0)</f>
        <v>No</v>
      </c>
      <c r="N1941" s="27" t="str">
        <f>VLOOKUP(A1941,'Medical Examinations'!$A$1:$L$2336,8,0)</f>
        <v>No</v>
      </c>
      <c r="O1941" s="29">
        <f>VLOOKUP(A1941,'Hospitalisation Details'!$A$1:$T$2344,12,0)</f>
        <v>3693.43</v>
      </c>
      <c r="P1941" s="29" t="str">
        <f>VLOOKUP(A1941,'Hospitalisation Details'!$A$1:$T$2344,15,0)</f>
        <v>tier - 2</v>
      </c>
      <c r="Q1941" s="29" t="str">
        <f>VLOOKUP(A1941,'Hospitalisation Details'!$A$1:$T$2344,18,0)</f>
        <v>tier - 3</v>
      </c>
      <c r="R1941" s="29" t="str">
        <f>VLOOKUP(A1941,'Hospitalisation Details'!$A$1:$T$2344,20,0)</f>
        <v>R1011</v>
      </c>
    </row>
    <row r="1942" spans="1:18">
      <c r="A1942" t="s">
        <v>424</v>
      </c>
      <c r="B1942" s="22" t="str">
        <f>VLOOKUP(A1942,'Customer Names'!A1942:$E$2335,4,0)</f>
        <v>Jones</v>
      </c>
      <c r="C1942" s="25">
        <f>VLOOKUP(A1942,'Hospitalisation Details'!$A$1:$T$2344,9,0)</f>
        <v>29934</v>
      </c>
      <c r="D1942" s="26">
        <f>VLOOKUP(A1942,'Hospitalisation Details'!$A$1:$T$2344,10,0)</f>
        <v>41</v>
      </c>
      <c r="E1942" s="26">
        <f>VLOOKUP(A1942,'Hospitalisation Details'!$A$1:$T$2344,11,0)</f>
        <v>1</v>
      </c>
      <c r="F1942" s="28">
        <f>VLOOKUP(A1942,'Medical Examinations'!$A$1:$L$2336,2,0)</f>
        <v>17.059999999999999</v>
      </c>
      <c r="G1942" s="28">
        <f>VLOOKUP(A1942,'Medical Examinations'!$A$1:$L$2336,4,0)</f>
        <v>8.75</v>
      </c>
      <c r="H1942" s="30" t="str">
        <f>VLOOKUP(A1942,'Medical Examinations'!$A$1:$L$2336,3,0)</f>
        <v>Underweight</v>
      </c>
      <c r="I1942" s="30" t="str">
        <f>VLOOKUP(A1942,'Medical Examinations'!$A$1:$L$2336,5,0)</f>
        <v>Diabetes</v>
      </c>
      <c r="J1942" s="27" t="str">
        <f>VLOOKUP(A1942,'Medical Examinations'!$A$1:$L$2336,6,0)</f>
        <v>yes</v>
      </c>
      <c r="K1942" s="27" t="str">
        <f>VLOOKUP(A1942,'Medical Examinations'!$A$1:$L$2336,7,0)</f>
        <v>No</v>
      </c>
      <c r="L1942" s="27">
        <f>VLOOKUP(A1942,'Medical Examinations'!$A$1:$L$2336,10,0)</f>
        <v>0</v>
      </c>
      <c r="M1942" s="27" t="str">
        <f>VLOOKUP(A1942,'Medical Examinations'!$A$1:$L$2336,12,0)</f>
        <v>No</v>
      </c>
      <c r="N1942" s="27" t="str">
        <f>VLOOKUP(A1942,'Medical Examinations'!$A$1:$L$2336,8,0)</f>
        <v>No</v>
      </c>
      <c r="O1942" s="29">
        <f>VLOOKUP(A1942,'Hospitalisation Details'!$A$1:$T$2344,12,0)</f>
        <v>3688.38</v>
      </c>
      <c r="P1942" s="29" t="str">
        <f>VLOOKUP(A1942,'Hospitalisation Details'!$A$1:$T$2344,15,0)</f>
        <v>tier - 2</v>
      </c>
      <c r="Q1942" s="29" t="str">
        <f>VLOOKUP(A1942,'Hospitalisation Details'!$A$1:$T$2344,18,0)</f>
        <v>tier - 2</v>
      </c>
      <c r="R1942" s="29" t="str">
        <f>VLOOKUP(A1942,'Hospitalisation Details'!$A$1:$T$2344,20,0)</f>
        <v>R1013</v>
      </c>
    </row>
    <row r="1943" spans="1:18">
      <c r="A1943" t="s">
        <v>423</v>
      </c>
      <c r="B1943" s="22" t="str">
        <f>VLOOKUP(A1943,'Customer Names'!A1943:$E$2335,4,0)</f>
        <v>Quinteros</v>
      </c>
      <c r="C1943" s="25">
        <f>VLOOKUP(A1943,'Hospitalisation Details'!$A$1:$T$2344,9,0)</f>
        <v>37812</v>
      </c>
      <c r="D1943" s="26">
        <f>VLOOKUP(A1943,'Hospitalisation Details'!$A$1:$T$2344,10,0)</f>
        <v>19</v>
      </c>
      <c r="E1943" s="26">
        <f>VLOOKUP(A1943,'Hospitalisation Details'!$A$1:$T$2344,11,0)</f>
        <v>0</v>
      </c>
      <c r="F1943" s="28">
        <f>VLOOKUP(A1943,'Medical Examinations'!$A$1:$L$2336,2,0)</f>
        <v>32.07</v>
      </c>
      <c r="G1943" s="28">
        <f>VLOOKUP(A1943,'Medical Examinations'!$A$1:$L$2336,4,0)</f>
        <v>5.25</v>
      </c>
      <c r="H1943" s="30" t="str">
        <f>VLOOKUP(A1943,'Medical Examinations'!$A$1:$L$2336,3,0)</f>
        <v>Obesity</v>
      </c>
      <c r="I1943" s="30" t="str">
        <f>VLOOKUP(A1943,'Medical Examinations'!$A$1:$L$2336,5,0)</f>
        <v>Normal</v>
      </c>
      <c r="J1943" s="27" t="str">
        <f>VLOOKUP(A1943,'Medical Examinations'!$A$1:$L$2336,6,0)</f>
        <v>No</v>
      </c>
      <c r="K1943" s="27" t="str">
        <f>VLOOKUP(A1943,'Medical Examinations'!$A$1:$L$2336,7,0)</f>
        <v>No</v>
      </c>
      <c r="L1943" s="27">
        <f>VLOOKUP(A1943,'Medical Examinations'!$A$1:$L$2336,10,0)</f>
        <v>1</v>
      </c>
      <c r="M1943" s="27" t="str">
        <f>VLOOKUP(A1943,'Medical Examinations'!$A$1:$L$2336,12,0)</f>
        <v>No</v>
      </c>
      <c r="N1943" s="27" t="str">
        <f>VLOOKUP(A1943,'Medical Examinations'!$A$1:$L$2336,8,0)</f>
        <v>Yes</v>
      </c>
      <c r="O1943" s="29">
        <f>VLOOKUP(A1943,'Hospitalisation Details'!$A$1:$T$2344,12,0)</f>
        <v>3688.35</v>
      </c>
      <c r="P1943" s="29" t="str">
        <f>VLOOKUP(A1943,'Hospitalisation Details'!$A$1:$T$2344,15,0)</f>
        <v>tier - 2</v>
      </c>
      <c r="Q1943" s="29" t="str">
        <f>VLOOKUP(A1943,'Hospitalisation Details'!$A$1:$T$2344,18,0)</f>
        <v>tier - 2</v>
      </c>
      <c r="R1943" s="29" t="str">
        <f>VLOOKUP(A1943,'Hospitalisation Details'!$A$1:$T$2344,20,0)</f>
        <v>R1021</v>
      </c>
    </row>
    <row r="1944" spans="1:18">
      <c r="A1944" t="s">
        <v>422</v>
      </c>
      <c r="B1944" s="22" t="str">
        <f>VLOOKUP(A1944,'Customer Names'!A1944:$E$2335,4,0)</f>
        <v>Loenser</v>
      </c>
      <c r="C1944" s="25">
        <f>VLOOKUP(A1944,'Hospitalisation Details'!$A$1:$T$2344,9,0)</f>
        <v>30869</v>
      </c>
      <c r="D1944" s="26">
        <f>VLOOKUP(A1944,'Hospitalisation Details'!$A$1:$T$2344,10,0)</f>
        <v>38</v>
      </c>
      <c r="E1944" s="26">
        <f>VLOOKUP(A1944,'Hospitalisation Details'!$A$1:$T$2344,11,0)</f>
        <v>3</v>
      </c>
      <c r="F1944" s="28">
        <f>VLOOKUP(A1944,'Medical Examinations'!$A$1:$L$2336,2,0)</f>
        <v>16.5</v>
      </c>
      <c r="G1944" s="28">
        <f>VLOOKUP(A1944,'Medical Examinations'!$A$1:$L$2336,4,0)</f>
        <v>5.03</v>
      </c>
      <c r="H1944" s="30" t="str">
        <f>VLOOKUP(A1944,'Medical Examinations'!$A$1:$L$2336,3,0)</f>
        <v>Underweight</v>
      </c>
      <c r="I1944" s="30" t="str">
        <f>VLOOKUP(A1944,'Medical Examinations'!$A$1:$L$2336,5,0)</f>
        <v>Normal</v>
      </c>
      <c r="J1944" s="27" t="str">
        <f>VLOOKUP(A1944,'Medical Examinations'!$A$1:$L$2336,6,0)</f>
        <v>No</v>
      </c>
      <c r="K1944" s="27" t="str">
        <f>VLOOKUP(A1944,'Medical Examinations'!$A$1:$L$2336,7,0)</f>
        <v>No</v>
      </c>
      <c r="L1944" s="27">
        <f>VLOOKUP(A1944,'Medical Examinations'!$A$1:$L$2336,10,0)</f>
        <v>1</v>
      </c>
      <c r="M1944" s="27" t="str">
        <f>VLOOKUP(A1944,'Medical Examinations'!$A$1:$L$2336,12,0)</f>
        <v>No</v>
      </c>
      <c r="N1944" s="27" t="str">
        <f>VLOOKUP(A1944,'Medical Examinations'!$A$1:$L$2336,8,0)</f>
        <v>No</v>
      </c>
      <c r="O1944" s="29">
        <f>VLOOKUP(A1944,'Hospitalisation Details'!$A$1:$T$2344,12,0)</f>
        <v>3678.86</v>
      </c>
      <c r="P1944" s="29" t="str">
        <f>VLOOKUP(A1944,'Hospitalisation Details'!$A$1:$T$2344,15,0)</f>
        <v>tier - 2</v>
      </c>
      <c r="Q1944" s="29" t="str">
        <f>VLOOKUP(A1944,'Hospitalisation Details'!$A$1:$T$2344,18,0)</f>
        <v>tier - 3</v>
      </c>
      <c r="R1944" s="29" t="str">
        <f>VLOOKUP(A1944,'Hospitalisation Details'!$A$1:$T$2344,20,0)</f>
        <v>R1013</v>
      </c>
    </row>
    <row r="1945" spans="1:18">
      <c r="A1945" t="s">
        <v>421</v>
      </c>
      <c r="B1945" s="22" t="str">
        <f>VLOOKUP(A1945,'Customer Names'!A1945:$E$2335,4,0)</f>
        <v>Aitken</v>
      </c>
      <c r="C1945" s="25">
        <f>VLOOKUP(A1945,'Hospitalisation Details'!$A$1:$T$2344,9,0)</f>
        <v>33861</v>
      </c>
      <c r="D1945" s="26">
        <f>VLOOKUP(A1945,'Hospitalisation Details'!$A$1:$T$2344,10,0)</f>
        <v>30</v>
      </c>
      <c r="E1945" s="26">
        <f>VLOOKUP(A1945,'Hospitalisation Details'!$A$1:$T$2344,11,0)</f>
        <v>1</v>
      </c>
      <c r="F1945" s="28">
        <f>VLOOKUP(A1945,'Medical Examinations'!$A$1:$L$2336,2,0)</f>
        <v>31.4</v>
      </c>
      <c r="G1945" s="28">
        <f>VLOOKUP(A1945,'Medical Examinations'!$A$1:$L$2336,4,0)</f>
        <v>5.88</v>
      </c>
      <c r="H1945" s="30" t="str">
        <f>VLOOKUP(A1945,'Medical Examinations'!$A$1:$L$2336,3,0)</f>
        <v>Obesity</v>
      </c>
      <c r="I1945" s="30" t="str">
        <f>VLOOKUP(A1945,'Medical Examinations'!$A$1:$L$2336,5,0)</f>
        <v>Pre-diabetes</v>
      </c>
      <c r="J1945" s="27" t="str">
        <f>VLOOKUP(A1945,'Medical Examinations'!$A$1:$L$2336,6,0)</f>
        <v>No</v>
      </c>
      <c r="K1945" s="27" t="str">
        <f>VLOOKUP(A1945,'Medical Examinations'!$A$1:$L$2336,7,0)</f>
        <v>No</v>
      </c>
      <c r="L1945" s="27">
        <f>VLOOKUP(A1945,'Medical Examinations'!$A$1:$L$2336,10,0)</f>
        <v>1</v>
      </c>
      <c r="M1945" s="27" t="str">
        <f>VLOOKUP(A1945,'Medical Examinations'!$A$1:$L$2336,12,0)</f>
        <v>No</v>
      </c>
      <c r="N1945" s="27" t="str">
        <f>VLOOKUP(A1945,'Medical Examinations'!$A$1:$L$2336,8,0)</f>
        <v>No</v>
      </c>
      <c r="O1945" s="29">
        <f>VLOOKUP(A1945,'Hospitalisation Details'!$A$1:$T$2344,12,0)</f>
        <v>3659.35</v>
      </c>
      <c r="P1945" s="29" t="str">
        <f>VLOOKUP(A1945,'Hospitalisation Details'!$A$1:$T$2344,15,0)</f>
        <v>tier - 3</v>
      </c>
      <c r="Q1945" s="29" t="str">
        <f>VLOOKUP(A1945,'Hospitalisation Details'!$A$1:$T$2344,18,0)</f>
        <v>tier - 1</v>
      </c>
      <c r="R1945" s="29" t="str">
        <f>VLOOKUP(A1945,'Hospitalisation Details'!$A$1:$T$2344,20,0)</f>
        <v>R1011</v>
      </c>
    </row>
    <row r="1946" spans="1:18">
      <c r="A1946" t="s">
        <v>420</v>
      </c>
      <c r="B1946" s="22" t="str">
        <f>VLOOKUP(A1946,'Customer Names'!A1946:$E$2335,4,0)</f>
        <v>Furrer</v>
      </c>
      <c r="C1946" s="25">
        <f>VLOOKUP(A1946,'Hospitalisation Details'!$A$1:$T$2344,9,0)</f>
        <v>33185</v>
      </c>
      <c r="D1946" s="26">
        <f>VLOOKUP(A1946,'Hospitalisation Details'!$A$1:$T$2344,10,0)</f>
        <v>32</v>
      </c>
      <c r="E1946" s="26">
        <f>VLOOKUP(A1946,'Hospitalisation Details'!$A$1:$T$2344,11,0)</f>
        <v>3</v>
      </c>
      <c r="F1946" s="28">
        <f>VLOOKUP(A1946,'Medical Examinations'!$A$1:$L$2336,2,0)</f>
        <v>20.36</v>
      </c>
      <c r="G1946" s="28">
        <f>VLOOKUP(A1946,'Medical Examinations'!$A$1:$L$2336,4,0)</f>
        <v>4.49</v>
      </c>
      <c r="H1946" s="30" t="str">
        <f>VLOOKUP(A1946,'Medical Examinations'!$A$1:$L$2336,3,0)</f>
        <v>Normal weight</v>
      </c>
      <c r="I1946" s="30" t="str">
        <f>VLOOKUP(A1946,'Medical Examinations'!$A$1:$L$2336,5,0)</f>
        <v>Normal</v>
      </c>
      <c r="J1946" s="27" t="str">
        <f>VLOOKUP(A1946,'Medical Examinations'!$A$1:$L$2336,6,0)</f>
        <v>No</v>
      </c>
      <c r="K1946" s="27" t="str">
        <f>VLOOKUP(A1946,'Medical Examinations'!$A$1:$L$2336,7,0)</f>
        <v>No</v>
      </c>
      <c r="L1946" s="27">
        <f>VLOOKUP(A1946,'Medical Examinations'!$A$1:$L$2336,10,0)</f>
        <v>0</v>
      </c>
      <c r="M1946" s="27" t="str">
        <f>VLOOKUP(A1946,'Medical Examinations'!$A$1:$L$2336,12,0)</f>
        <v>No</v>
      </c>
      <c r="N1946" s="27" t="str">
        <f>VLOOKUP(A1946,'Medical Examinations'!$A$1:$L$2336,8,0)</f>
        <v>No</v>
      </c>
      <c r="O1946" s="29">
        <f>VLOOKUP(A1946,'Hospitalisation Details'!$A$1:$T$2344,12,0)</f>
        <v>3653.29</v>
      </c>
      <c r="P1946" s="29" t="str">
        <f>VLOOKUP(A1946,'Hospitalisation Details'!$A$1:$T$2344,15,0)</f>
        <v>tier - 2</v>
      </c>
      <c r="Q1946" s="29" t="str">
        <f>VLOOKUP(A1946,'Hospitalisation Details'!$A$1:$T$2344,18,0)</f>
        <v>tier - 3</v>
      </c>
      <c r="R1946" s="29" t="str">
        <f>VLOOKUP(A1946,'Hospitalisation Details'!$A$1:$T$2344,20,0)</f>
        <v>R1011</v>
      </c>
    </row>
    <row r="1947" spans="1:18">
      <c r="A1947" t="s">
        <v>419</v>
      </c>
      <c r="B1947" s="22" t="str">
        <f>VLOOKUP(A1947,'Customer Names'!A1947:$E$2335,4,0)</f>
        <v>Konigs</v>
      </c>
      <c r="C1947" s="25">
        <f>VLOOKUP(A1947,'Hospitalisation Details'!$A$1:$T$2344,9,0)</f>
        <v>33925</v>
      </c>
      <c r="D1947" s="26">
        <f>VLOOKUP(A1947,'Hospitalisation Details'!$A$1:$T$2344,10,0)</f>
        <v>30</v>
      </c>
      <c r="E1947" s="26">
        <f>VLOOKUP(A1947,'Hospitalisation Details'!$A$1:$T$2344,11,0)</f>
        <v>0</v>
      </c>
      <c r="F1947" s="28">
        <f>VLOOKUP(A1947,'Medical Examinations'!$A$1:$L$2336,2,0)</f>
        <v>25.46</v>
      </c>
      <c r="G1947" s="28">
        <f>VLOOKUP(A1947,'Medical Examinations'!$A$1:$L$2336,4,0)</f>
        <v>4.1399999999999997</v>
      </c>
      <c r="H1947" s="30" t="str">
        <f>VLOOKUP(A1947,'Medical Examinations'!$A$1:$L$2336,3,0)</f>
        <v>Overweight</v>
      </c>
      <c r="I1947" s="30" t="str">
        <f>VLOOKUP(A1947,'Medical Examinations'!$A$1:$L$2336,5,0)</f>
        <v>Normal</v>
      </c>
      <c r="J1947" s="27" t="str">
        <f>VLOOKUP(A1947,'Medical Examinations'!$A$1:$L$2336,6,0)</f>
        <v>No</v>
      </c>
      <c r="K1947" s="27" t="str">
        <f>VLOOKUP(A1947,'Medical Examinations'!$A$1:$L$2336,7,0)</f>
        <v>No</v>
      </c>
      <c r="L1947" s="27">
        <f>VLOOKUP(A1947,'Medical Examinations'!$A$1:$L$2336,10,0)</f>
        <v>1</v>
      </c>
      <c r="M1947" s="27" t="str">
        <f>VLOOKUP(A1947,'Medical Examinations'!$A$1:$L$2336,12,0)</f>
        <v>No</v>
      </c>
      <c r="N1947" s="27" t="str">
        <f>VLOOKUP(A1947,'Medical Examinations'!$A$1:$L$2336,8,0)</f>
        <v>No</v>
      </c>
      <c r="O1947" s="29">
        <f>VLOOKUP(A1947,'Hospitalisation Details'!$A$1:$T$2344,12,0)</f>
        <v>3645.09</v>
      </c>
      <c r="P1947" s="29" t="str">
        <f>VLOOKUP(A1947,'Hospitalisation Details'!$A$1:$T$2344,15,0)</f>
        <v>tier - 1</v>
      </c>
      <c r="Q1947" s="29" t="str">
        <f>VLOOKUP(A1947,'Hospitalisation Details'!$A$1:$T$2344,18,0)</f>
        <v>tier - 2</v>
      </c>
      <c r="R1947" s="29" t="str">
        <f>VLOOKUP(A1947,'Hospitalisation Details'!$A$1:$T$2344,20,0)</f>
        <v>R1014</v>
      </c>
    </row>
    <row r="1948" spans="1:18">
      <c r="A1948" t="s">
        <v>418</v>
      </c>
      <c r="B1948" s="22" t="str">
        <f>VLOOKUP(A1948,'Customer Names'!A1948:$E$2335,4,0)</f>
        <v>Tesdahl</v>
      </c>
      <c r="C1948" s="25">
        <f>VLOOKUP(A1948,'Hospitalisation Details'!$A$1:$T$2344,9,0)</f>
        <v>31212</v>
      </c>
      <c r="D1948" s="26">
        <f>VLOOKUP(A1948,'Hospitalisation Details'!$A$1:$T$2344,10,0)</f>
        <v>37</v>
      </c>
      <c r="E1948" s="26">
        <f>VLOOKUP(A1948,'Hospitalisation Details'!$A$1:$T$2344,11,0)</f>
        <v>3</v>
      </c>
      <c r="F1948" s="28">
        <f>VLOOKUP(A1948,'Medical Examinations'!$A$1:$L$2336,2,0)</f>
        <v>17.09</v>
      </c>
      <c r="G1948" s="28">
        <f>VLOOKUP(A1948,'Medical Examinations'!$A$1:$L$2336,4,0)</f>
        <v>5.8</v>
      </c>
      <c r="H1948" s="30" t="str">
        <f>VLOOKUP(A1948,'Medical Examinations'!$A$1:$L$2336,3,0)</f>
        <v>Underweight</v>
      </c>
      <c r="I1948" s="30" t="str">
        <f>VLOOKUP(A1948,'Medical Examinations'!$A$1:$L$2336,5,0)</f>
        <v>Pre-diabetes</v>
      </c>
      <c r="J1948" s="27" t="str">
        <f>VLOOKUP(A1948,'Medical Examinations'!$A$1:$L$2336,6,0)</f>
        <v>yes</v>
      </c>
      <c r="K1948" s="27" t="str">
        <f>VLOOKUP(A1948,'Medical Examinations'!$A$1:$L$2336,7,0)</f>
        <v>No</v>
      </c>
      <c r="L1948" s="27">
        <f>VLOOKUP(A1948,'Medical Examinations'!$A$1:$L$2336,10,0)</f>
        <v>0</v>
      </c>
      <c r="M1948" s="27" t="str">
        <f>VLOOKUP(A1948,'Medical Examinations'!$A$1:$L$2336,12,0)</f>
        <v>No</v>
      </c>
      <c r="N1948" s="27" t="str">
        <f>VLOOKUP(A1948,'Medical Examinations'!$A$1:$L$2336,8,0)</f>
        <v>No</v>
      </c>
      <c r="O1948" s="29">
        <f>VLOOKUP(A1948,'Hospitalisation Details'!$A$1:$T$2344,12,0)</f>
        <v>3622.13</v>
      </c>
      <c r="P1948" s="29" t="str">
        <f>VLOOKUP(A1948,'Hospitalisation Details'!$A$1:$T$2344,15,0)</f>
        <v>tier - 2</v>
      </c>
      <c r="Q1948" s="29" t="str">
        <f>VLOOKUP(A1948,'Hospitalisation Details'!$A$1:$T$2344,18,0)</f>
        <v>tier - 1</v>
      </c>
      <c r="R1948" s="29" t="str">
        <f>VLOOKUP(A1948,'Hospitalisation Details'!$A$1:$T$2344,20,0)</f>
        <v>R1013</v>
      </c>
    </row>
    <row r="1949" spans="1:18">
      <c r="A1949" t="s">
        <v>417</v>
      </c>
      <c r="B1949" s="22" t="str">
        <f>VLOOKUP(A1949,'Customer Names'!A1949:$E$2335,4,0)</f>
        <v>Engel</v>
      </c>
      <c r="C1949" s="25">
        <f>VLOOKUP(A1949,'Hospitalisation Details'!$A$1:$T$2344,9,0)</f>
        <v>33157</v>
      </c>
      <c r="D1949" s="26">
        <f>VLOOKUP(A1949,'Hospitalisation Details'!$A$1:$T$2344,10,0)</f>
        <v>32</v>
      </c>
      <c r="E1949" s="26">
        <f>VLOOKUP(A1949,'Hospitalisation Details'!$A$1:$T$2344,11,0)</f>
        <v>3</v>
      </c>
      <c r="F1949" s="28">
        <f>VLOOKUP(A1949,'Medical Examinations'!$A$1:$L$2336,2,0)</f>
        <v>20.83</v>
      </c>
      <c r="G1949" s="28">
        <f>VLOOKUP(A1949,'Medical Examinations'!$A$1:$L$2336,4,0)</f>
        <v>5.12</v>
      </c>
      <c r="H1949" s="30" t="str">
        <f>VLOOKUP(A1949,'Medical Examinations'!$A$1:$L$2336,3,0)</f>
        <v>Normal weight</v>
      </c>
      <c r="I1949" s="30" t="str">
        <f>VLOOKUP(A1949,'Medical Examinations'!$A$1:$L$2336,5,0)</f>
        <v>Normal</v>
      </c>
      <c r="J1949" s="27" t="str">
        <f>VLOOKUP(A1949,'Medical Examinations'!$A$1:$L$2336,6,0)</f>
        <v>No</v>
      </c>
      <c r="K1949" s="27" t="str">
        <f>VLOOKUP(A1949,'Medical Examinations'!$A$1:$L$2336,7,0)</f>
        <v>No</v>
      </c>
      <c r="L1949" s="27">
        <f>VLOOKUP(A1949,'Medical Examinations'!$A$1:$L$2336,10,0)</f>
        <v>0</v>
      </c>
      <c r="M1949" s="27" t="str">
        <f>VLOOKUP(A1949,'Medical Examinations'!$A$1:$L$2336,12,0)</f>
        <v>No</v>
      </c>
      <c r="N1949" s="27" t="str">
        <f>VLOOKUP(A1949,'Medical Examinations'!$A$1:$L$2336,8,0)</f>
        <v>No</v>
      </c>
      <c r="O1949" s="29">
        <f>VLOOKUP(A1949,'Hospitalisation Details'!$A$1:$T$2344,12,0)</f>
        <v>3606.43</v>
      </c>
      <c r="P1949" s="29" t="str">
        <f>VLOOKUP(A1949,'Hospitalisation Details'!$A$1:$T$2344,15,0)</f>
        <v>tier - 2</v>
      </c>
      <c r="Q1949" s="29" t="str">
        <f>VLOOKUP(A1949,'Hospitalisation Details'!$A$1:$T$2344,18,0)</f>
        <v>tier - 1</v>
      </c>
      <c r="R1949" s="29" t="str">
        <f>VLOOKUP(A1949,'Hospitalisation Details'!$A$1:$T$2344,20,0)</f>
        <v>R1013</v>
      </c>
    </row>
    <row r="1950" spans="1:18">
      <c r="A1950" t="s">
        <v>416</v>
      </c>
      <c r="B1950" s="22" t="str">
        <f>VLOOKUP(A1950,'Customer Names'!A1950:$E$2335,4,0)</f>
        <v>Kuck</v>
      </c>
      <c r="C1950" s="25">
        <f>VLOOKUP(A1950,'Hospitalisation Details'!$A$1:$T$2344,9,0)</f>
        <v>32451</v>
      </c>
      <c r="D1950" s="26">
        <f>VLOOKUP(A1950,'Hospitalisation Details'!$A$1:$T$2344,10,0)</f>
        <v>34</v>
      </c>
      <c r="E1950" s="26">
        <f>VLOOKUP(A1950,'Hospitalisation Details'!$A$1:$T$2344,11,0)</f>
        <v>3</v>
      </c>
      <c r="F1950" s="28">
        <f>VLOOKUP(A1950,'Medical Examinations'!$A$1:$L$2336,2,0)</f>
        <v>18.920000000000002</v>
      </c>
      <c r="G1950" s="28">
        <f>VLOOKUP(A1950,'Medical Examinations'!$A$1:$L$2336,4,0)</f>
        <v>5.98</v>
      </c>
      <c r="H1950" s="30" t="str">
        <f>VLOOKUP(A1950,'Medical Examinations'!$A$1:$L$2336,3,0)</f>
        <v>Normal weight</v>
      </c>
      <c r="I1950" s="30" t="str">
        <f>VLOOKUP(A1950,'Medical Examinations'!$A$1:$L$2336,5,0)</f>
        <v>Pre-diabetes</v>
      </c>
      <c r="J1950" s="27" t="str">
        <f>VLOOKUP(A1950,'Medical Examinations'!$A$1:$L$2336,6,0)</f>
        <v>yes</v>
      </c>
      <c r="K1950" s="27" t="str">
        <f>VLOOKUP(A1950,'Medical Examinations'!$A$1:$L$2336,7,0)</f>
        <v>No</v>
      </c>
      <c r="L1950" s="27">
        <f>VLOOKUP(A1950,'Medical Examinations'!$A$1:$L$2336,10,0)</f>
        <v>1</v>
      </c>
      <c r="M1950" s="27" t="str">
        <f>VLOOKUP(A1950,'Medical Examinations'!$A$1:$L$2336,12,0)</f>
        <v>No</v>
      </c>
      <c r="N1950" s="27" t="str">
        <f>VLOOKUP(A1950,'Medical Examinations'!$A$1:$L$2336,8,0)</f>
        <v>No</v>
      </c>
      <c r="O1950" s="29">
        <f>VLOOKUP(A1950,'Hospitalisation Details'!$A$1:$T$2344,12,0)</f>
        <v>3603.6</v>
      </c>
      <c r="P1950" s="29" t="str">
        <f>VLOOKUP(A1950,'Hospitalisation Details'!$A$1:$T$2344,15,0)</f>
        <v>tier - 2</v>
      </c>
      <c r="Q1950" s="29" t="str">
        <f>VLOOKUP(A1950,'Hospitalisation Details'!$A$1:$T$2344,18,0)</f>
        <v>tier - 1</v>
      </c>
      <c r="R1950" s="29" t="str">
        <f>VLOOKUP(A1950,'Hospitalisation Details'!$A$1:$T$2344,20,0)</f>
        <v>R1013</v>
      </c>
    </row>
    <row r="1951" spans="1:18">
      <c r="A1951" t="s">
        <v>415</v>
      </c>
      <c r="B1951" s="22" t="str">
        <f>VLOOKUP(A1951,'Customer Names'!A1951:$E$2335,4,0)</f>
        <v>Dillon</v>
      </c>
      <c r="C1951" s="25">
        <f>VLOOKUP(A1951,'Hospitalisation Details'!$A$1:$T$2344,9,0)</f>
        <v>36384</v>
      </c>
      <c r="D1951" s="26">
        <f>VLOOKUP(A1951,'Hospitalisation Details'!$A$1:$T$2344,10,0)</f>
        <v>23</v>
      </c>
      <c r="E1951" s="26">
        <f>VLOOKUP(A1951,'Hospitalisation Details'!$A$1:$T$2344,11,0)</f>
        <v>3</v>
      </c>
      <c r="F1951" s="28">
        <f>VLOOKUP(A1951,'Medical Examinations'!$A$1:$L$2336,2,0)</f>
        <v>37.1</v>
      </c>
      <c r="G1951" s="28">
        <f>VLOOKUP(A1951,'Medical Examinations'!$A$1:$L$2336,4,0)</f>
        <v>5.46</v>
      </c>
      <c r="H1951" s="30" t="str">
        <f>VLOOKUP(A1951,'Medical Examinations'!$A$1:$L$2336,3,0)</f>
        <v>Obesity</v>
      </c>
      <c r="I1951" s="30" t="str">
        <f>VLOOKUP(A1951,'Medical Examinations'!$A$1:$L$2336,5,0)</f>
        <v>Normal</v>
      </c>
      <c r="J1951" s="27" t="str">
        <f>VLOOKUP(A1951,'Medical Examinations'!$A$1:$L$2336,6,0)</f>
        <v>No</v>
      </c>
      <c r="K1951" s="27" t="str">
        <f>VLOOKUP(A1951,'Medical Examinations'!$A$1:$L$2336,7,0)</f>
        <v>No</v>
      </c>
      <c r="L1951" s="27">
        <f>VLOOKUP(A1951,'Medical Examinations'!$A$1:$L$2336,10,0)</f>
        <v>0</v>
      </c>
      <c r="M1951" s="27" t="str">
        <f>VLOOKUP(A1951,'Medical Examinations'!$A$1:$L$2336,12,0)</f>
        <v>No</v>
      </c>
      <c r="N1951" s="27" t="str">
        <f>VLOOKUP(A1951,'Medical Examinations'!$A$1:$L$2336,8,0)</f>
        <v>No</v>
      </c>
      <c r="O1951" s="29">
        <f>VLOOKUP(A1951,'Hospitalisation Details'!$A$1:$T$2344,12,0)</f>
        <v>3597.6</v>
      </c>
      <c r="P1951" s="29" t="str">
        <f>VLOOKUP(A1951,'Hospitalisation Details'!$A$1:$T$2344,15,0)</f>
        <v>tier - 2</v>
      </c>
      <c r="Q1951" s="29" t="str">
        <f>VLOOKUP(A1951,'Hospitalisation Details'!$A$1:$T$2344,18,0)</f>
        <v>tier - 2</v>
      </c>
      <c r="R1951" s="29" t="str">
        <f>VLOOKUP(A1951,'Hospitalisation Details'!$A$1:$T$2344,20,0)</f>
        <v>R1011</v>
      </c>
    </row>
    <row r="1952" spans="1:18">
      <c r="A1952" t="s">
        <v>414</v>
      </c>
      <c r="B1952" s="22" t="str">
        <f>VLOOKUP(A1952,'Customer Names'!A1952:$E$2335,4,0)</f>
        <v>Neuschel</v>
      </c>
      <c r="C1952" s="25">
        <f>VLOOKUP(A1952,'Hospitalisation Details'!$A$1:$T$2344,9,0)</f>
        <v>35738</v>
      </c>
      <c r="D1952" s="26">
        <f>VLOOKUP(A1952,'Hospitalisation Details'!$A$1:$T$2344,10,0)</f>
        <v>25</v>
      </c>
      <c r="E1952" s="26">
        <f>VLOOKUP(A1952,'Hospitalisation Details'!$A$1:$T$2344,11,0)</f>
        <v>1</v>
      </c>
      <c r="F1952" s="28">
        <f>VLOOKUP(A1952,'Medical Examinations'!$A$1:$L$2336,2,0)</f>
        <v>22.515000000000001</v>
      </c>
      <c r="G1952" s="28">
        <f>VLOOKUP(A1952,'Medical Examinations'!$A$1:$L$2336,4,0)</f>
        <v>4.91</v>
      </c>
      <c r="H1952" s="30" t="str">
        <f>VLOOKUP(A1952,'Medical Examinations'!$A$1:$L$2336,3,0)</f>
        <v>Normal weight</v>
      </c>
      <c r="I1952" s="30" t="str">
        <f>VLOOKUP(A1952,'Medical Examinations'!$A$1:$L$2336,5,0)</f>
        <v>Normal</v>
      </c>
      <c r="J1952" s="27" t="str">
        <f>VLOOKUP(A1952,'Medical Examinations'!$A$1:$L$2336,6,0)</f>
        <v>yes</v>
      </c>
      <c r="K1952" s="27" t="str">
        <f>VLOOKUP(A1952,'Medical Examinations'!$A$1:$L$2336,7,0)</f>
        <v>No</v>
      </c>
      <c r="L1952" s="27">
        <f>VLOOKUP(A1952,'Medical Examinations'!$A$1:$L$2336,10,0)</f>
        <v>1</v>
      </c>
      <c r="M1952" s="27" t="str">
        <f>VLOOKUP(A1952,'Medical Examinations'!$A$1:$L$2336,12,0)</f>
        <v>No</v>
      </c>
      <c r="N1952" s="27" t="str">
        <f>VLOOKUP(A1952,'Medical Examinations'!$A$1:$L$2336,8,0)</f>
        <v>Yes</v>
      </c>
      <c r="O1952" s="29">
        <f>VLOOKUP(A1952,'Hospitalisation Details'!$A$1:$T$2344,12,0)</f>
        <v>3594.17</v>
      </c>
      <c r="P1952" s="29" t="str">
        <f>VLOOKUP(A1952,'Hospitalisation Details'!$A$1:$T$2344,15,0)</f>
        <v>tier - 2</v>
      </c>
      <c r="Q1952" s="29" t="str">
        <f>VLOOKUP(A1952,'Hospitalisation Details'!$A$1:$T$2344,18,0)</f>
        <v>tier - 2</v>
      </c>
      <c r="R1952" s="29" t="str">
        <f>VLOOKUP(A1952,'Hospitalisation Details'!$A$1:$T$2344,20,0)</f>
        <v>R1012</v>
      </c>
    </row>
    <row r="1953" spans="1:18">
      <c r="A1953" t="s">
        <v>413</v>
      </c>
      <c r="B1953" s="22" t="str">
        <f>VLOOKUP(A1953,'Customer Names'!A1953:$E$2335,4,0)</f>
        <v>Rosales Ramirez</v>
      </c>
      <c r="C1953" s="25">
        <f>VLOOKUP(A1953,'Hospitalisation Details'!$A$1:$T$2344,9,0)</f>
        <v>36317</v>
      </c>
      <c r="D1953" s="26">
        <f>VLOOKUP(A1953,'Hospitalisation Details'!$A$1:$T$2344,10,0)</f>
        <v>24</v>
      </c>
      <c r="E1953" s="26">
        <f>VLOOKUP(A1953,'Hospitalisation Details'!$A$1:$T$2344,11,0)</f>
        <v>3</v>
      </c>
      <c r="F1953" s="28">
        <f>VLOOKUP(A1953,'Medical Examinations'!$A$1:$L$2336,2,0)</f>
        <v>32.700000000000003</v>
      </c>
      <c r="G1953" s="28">
        <f>VLOOKUP(A1953,'Medical Examinations'!$A$1:$L$2336,4,0)</f>
        <v>4.66</v>
      </c>
      <c r="H1953" s="30" t="str">
        <f>VLOOKUP(A1953,'Medical Examinations'!$A$1:$L$2336,3,0)</f>
        <v>Obesity</v>
      </c>
      <c r="I1953" s="30" t="str">
        <f>VLOOKUP(A1953,'Medical Examinations'!$A$1:$L$2336,5,0)</f>
        <v>Normal</v>
      </c>
      <c r="J1953" s="27" t="str">
        <f>VLOOKUP(A1953,'Medical Examinations'!$A$1:$L$2336,6,0)</f>
        <v>No</v>
      </c>
      <c r="K1953" s="27" t="str">
        <f>VLOOKUP(A1953,'Medical Examinations'!$A$1:$L$2336,7,0)</f>
        <v>No</v>
      </c>
      <c r="L1953" s="27">
        <f>VLOOKUP(A1953,'Medical Examinations'!$A$1:$L$2336,10,0)</f>
        <v>0</v>
      </c>
      <c r="M1953" s="27" t="str">
        <f>VLOOKUP(A1953,'Medical Examinations'!$A$1:$L$2336,12,0)</f>
        <v>No</v>
      </c>
      <c r="N1953" s="27" t="str">
        <f>VLOOKUP(A1953,'Medical Examinations'!$A$1:$L$2336,8,0)</f>
        <v>No</v>
      </c>
      <c r="O1953" s="29">
        <f>VLOOKUP(A1953,'Hospitalisation Details'!$A$1:$T$2344,12,0)</f>
        <v>3591.48</v>
      </c>
      <c r="P1953" s="29" t="str">
        <f>VLOOKUP(A1953,'Hospitalisation Details'!$A$1:$T$2344,15,0)</f>
        <v>tier - 2</v>
      </c>
      <c r="Q1953" s="29" t="str">
        <f>VLOOKUP(A1953,'Hospitalisation Details'!$A$1:$T$2344,18,0)</f>
        <v>tier - 3</v>
      </c>
      <c r="R1953" s="29" t="str">
        <f>VLOOKUP(A1953,'Hospitalisation Details'!$A$1:$T$2344,20,0)</f>
        <v>R1011</v>
      </c>
    </row>
    <row r="1954" spans="1:18">
      <c r="A1954" t="s">
        <v>412</v>
      </c>
      <c r="B1954" s="22" t="str">
        <f>VLOOKUP(A1954,'Customer Names'!A1954:$E$2335,4,0)</f>
        <v>Marquez</v>
      </c>
      <c r="C1954" s="25">
        <f>VLOOKUP(A1954,'Hospitalisation Details'!$A$1:$T$2344,9,0)</f>
        <v>31773</v>
      </c>
      <c r="D1954" s="26">
        <f>VLOOKUP(A1954,'Hospitalisation Details'!$A$1:$T$2344,10,0)</f>
        <v>36</v>
      </c>
      <c r="E1954" s="26">
        <f>VLOOKUP(A1954,'Hospitalisation Details'!$A$1:$T$2344,11,0)</f>
        <v>3</v>
      </c>
      <c r="F1954" s="28">
        <f>VLOOKUP(A1954,'Medical Examinations'!$A$1:$L$2336,2,0)</f>
        <v>17.75</v>
      </c>
      <c r="G1954" s="28">
        <f>VLOOKUP(A1954,'Medical Examinations'!$A$1:$L$2336,4,0)</f>
        <v>6.8</v>
      </c>
      <c r="H1954" s="30" t="str">
        <f>VLOOKUP(A1954,'Medical Examinations'!$A$1:$L$2336,3,0)</f>
        <v>Underweight</v>
      </c>
      <c r="I1954" s="30" t="str">
        <f>VLOOKUP(A1954,'Medical Examinations'!$A$1:$L$2336,5,0)</f>
        <v>Diabetes</v>
      </c>
      <c r="J1954" s="27" t="str">
        <f>VLOOKUP(A1954,'Medical Examinations'!$A$1:$L$2336,6,0)</f>
        <v>yes</v>
      </c>
      <c r="K1954" s="27" t="str">
        <f>VLOOKUP(A1954,'Medical Examinations'!$A$1:$L$2336,7,0)</f>
        <v>No</v>
      </c>
      <c r="L1954" s="27">
        <f>VLOOKUP(A1954,'Medical Examinations'!$A$1:$L$2336,10,0)</f>
        <v>1</v>
      </c>
      <c r="M1954" s="27" t="str">
        <f>VLOOKUP(A1954,'Medical Examinations'!$A$1:$L$2336,12,0)</f>
        <v>No</v>
      </c>
      <c r="N1954" s="27" t="str">
        <f>VLOOKUP(A1954,'Medical Examinations'!$A$1:$L$2336,8,0)</f>
        <v>No</v>
      </c>
      <c r="O1954" s="29">
        <f>VLOOKUP(A1954,'Hospitalisation Details'!$A$1:$T$2344,12,0)</f>
        <v>3589.14</v>
      </c>
      <c r="P1954" s="29" t="str">
        <f>VLOOKUP(A1954,'Hospitalisation Details'!$A$1:$T$2344,15,0)</f>
        <v>tier - 2</v>
      </c>
      <c r="Q1954" s="29" t="str">
        <f>VLOOKUP(A1954,'Hospitalisation Details'!$A$1:$T$2344,18,0)</f>
        <v>tier - 2</v>
      </c>
      <c r="R1954" s="29" t="str">
        <f>VLOOKUP(A1954,'Hospitalisation Details'!$A$1:$T$2344,20,0)</f>
        <v>R1013</v>
      </c>
    </row>
    <row r="1955" spans="1:18">
      <c r="A1955" t="s">
        <v>411</v>
      </c>
      <c r="B1955" s="22" t="str">
        <f>VLOOKUP(A1955,'Customer Names'!A1955:$E$2335,4,0)</f>
        <v>Green</v>
      </c>
      <c r="C1955" s="25">
        <f>VLOOKUP(A1955,'Hospitalisation Details'!$A$1:$T$2344,9,0)</f>
        <v>37206</v>
      </c>
      <c r="D1955" s="26">
        <f>VLOOKUP(A1955,'Hospitalisation Details'!$A$1:$T$2344,10,0)</f>
        <v>21</v>
      </c>
      <c r="E1955" s="26">
        <f>VLOOKUP(A1955,'Hospitalisation Details'!$A$1:$T$2344,11,0)</f>
        <v>2</v>
      </c>
      <c r="F1955" s="28">
        <f>VLOOKUP(A1955,'Medical Examinations'!$A$1:$L$2336,2,0)</f>
        <v>33.630000000000003</v>
      </c>
      <c r="G1955" s="28">
        <f>VLOOKUP(A1955,'Medical Examinations'!$A$1:$L$2336,4,0)</f>
        <v>4.47</v>
      </c>
      <c r="H1955" s="30" t="str">
        <f>VLOOKUP(A1955,'Medical Examinations'!$A$1:$L$2336,3,0)</f>
        <v>Obesity</v>
      </c>
      <c r="I1955" s="30" t="str">
        <f>VLOOKUP(A1955,'Medical Examinations'!$A$1:$L$2336,5,0)</f>
        <v>Normal</v>
      </c>
      <c r="J1955" s="27" t="str">
        <f>VLOOKUP(A1955,'Medical Examinations'!$A$1:$L$2336,6,0)</f>
        <v>yes</v>
      </c>
      <c r="K1955" s="27" t="str">
        <f>VLOOKUP(A1955,'Medical Examinations'!$A$1:$L$2336,7,0)</f>
        <v>No</v>
      </c>
      <c r="L1955" s="27">
        <f>VLOOKUP(A1955,'Medical Examinations'!$A$1:$L$2336,10,0)</f>
        <v>0</v>
      </c>
      <c r="M1955" s="27" t="str">
        <f>VLOOKUP(A1955,'Medical Examinations'!$A$1:$L$2336,12,0)</f>
        <v>No</v>
      </c>
      <c r="N1955" s="27" t="str">
        <f>VLOOKUP(A1955,'Medical Examinations'!$A$1:$L$2336,8,0)</f>
        <v>No</v>
      </c>
      <c r="O1955" s="29">
        <f>VLOOKUP(A1955,'Hospitalisation Details'!$A$1:$T$2344,12,0)</f>
        <v>3579.83</v>
      </c>
      <c r="P1955" s="29" t="str">
        <f>VLOOKUP(A1955,'Hospitalisation Details'!$A$1:$T$2344,15,0)</f>
        <v>tier - 2</v>
      </c>
      <c r="Q1955" s="29" t="str">
        <f>VLOOKUP(A1955,'Hospitalisation Details'!$A$1:$T$2344,18,0)</f>
        <v>tier - 2</v>
      </c>
      <c r="R1955" s="29" t="str">
        <f>VLOOKUP(A1955,'Hospitalisation Details'!$A$1:$T$2344,20,0)</f>
        <v>R1012</v>
      </c>
    </row>
    <row r="1956" spans="1:18">
      <c r="A1956" t="s">
        <v>410</v>
      </c>
      <c r="B1956" s="22" t="str">
        <f>VLOOKUP(A1956,'Customer Names'!A1956:$E$2335,4,0)</f>
        <v>Schubel</v>
      </c>
      <c r="C1956" s="25">
        <f>VLOOKUP(A1956,'Hospitalisation Details'!$A$1:$T$2344,9,0)</f>
        <v>34934</v>
      </c>
      <c r="D1956" s="26">
        <f>VLOOKUP(A1956,'Hospitalisation Details'!$A$1:$T$2344,10,0)</f>
        <v>27</v>
      </c>
      <c r="E1956" s="26">
        <f>VLOOKUP(A1956,'Hospitalisation Details'!$A$1:$T$2344,11,0)</f>
        <v>1</v>
      </c>
      <c r="F1956" s="28">
        <f>VLOOKUP(A1956,'Medical Examinations'!$A$1:$L$2336,2,0)</f>
        <v>34.799999999999997</v>
      </c>
      <c r="G1956" s="28">
        <f>VLOOKUP(A1956,'Medical Examinations'!$A$1:$L$2336,4,0)</f>
        <v>4.08</v>
      </c>
      <c r="H1956" s="30" t="str">
        <f>VLOOKUP(A1956,'Medical Examinations'!$A$1:$L$2336,3,0)</f>
        <v>Obesity</v>
      </c>
      <c r="I1956" s="30" t="str">
        <f>VLOOKUP(A1956,'Medical Examinations'!$A$1:$L$2336,5,0)</f>
        <v>Normal</v>
      </c>
      <c r="J1956" s="27" t="str">
        <f>VLOOKUP(A1956,'Medical Examinations'!$A$1:$L$2336,6,0)</f>
        <v>yes</v>
      </c>
      <c r="K1956" s="27" t="str">
        <f>VLOOKUP(A1956,'Medical Examinations'!$A$1:$L$2336,7,0)</f>
        <v>No</v>
      </c>
      <c r="L1956" s="27">
        <f>VLOOKUP(A1956,'Medical Examinations'!$A$1:$L$2336,10,0)</f>
        <v>1</v>
      </c>
      <c r="M1956" s="27" t="str">
        <f>VLOOKUP(A1956,'Medical Examinations'!$A$1:$L$2336,12,0)</f>
        <v>No</v>
      </c>
      <c r="N1956" s="27" t="str">
        <f>VLOOKUP(A1956,'Medical Examinations'!$A$1:$L$2336,8,0)</f>
        <v>No</v>
      </c>
      <c r="O1956" s="29">
        <f>VLOOKUP(A1956,'Hospitalisation Details'!$A$1:$T$2344,12,0)</f>
        <v>3578</v>
      </c>
      <c r="P1956" s="29" t="str">
        <f>VLOOKUP(A1956,'Hospitalisation Details'!$A$1:$T$2344,15,0)</f>
        <v>tier - 2</v>
      </c>
      <c r="Q1956" s="29" t="str">
        <f>VLOOKUP(A1956,'Hospitalisation Details'!$A$1:$T$2344,18,0)</f>
        <v>tier - 3</v>
      </c>
      <c r="R1956" s="29" t="str">
        <f>VLOOKUP(A1956,'Hospitalisation Details'!$A$1:$T$2344,20,0)</f>
        <v>R1011</v>
      </c>
    </row>
    <row r="1957" spans="1:18">
      <c r="A1957" t="s">
        <v>409</v>
      </c>
      <c r="B1957" s="22" t="str">
        <f>VLOOKUP(A1957,'Customer Names'!A1957:$E$2335,4,0)</f>
        <v>Jimenez</v>
      </c>
      <c r="C1957" s="25">
        <f>VLOOKUP(A1957,'Hospitalisation Details'!$A$1:$T$2344,9,0)</f>
        <v>32373</v>
      </c>
      <c r="D1957" s="26">
        <f>VLOOKUP(A1957,'Hospitalisation Details'!$A$1:$T$2344,10,0)</f>
        <v>34</v>
      </c>
      <c r="E1957" s="26">
        <f>VLOOKUP(A1957,'Hospitalisation Details'!$A$1:$T$2344,11,0)</f>
        <v>3</v>
      </c>
      <c r="F1957" s="28">
        <f>VLOOKUP(A1957,'Medical Examinations'!$A$1:$L$2336,2,0)</f>
        <v>16.809999999999999</v>
      </c>
      <c r="G1957" s="28">
        <f>VLOOKUP(A1957,'Medical Examinations'!$A$1:$L$2336,4,0)</f>
        <v>5.51</v>
      </c>
      <c r="H1957" s="30" t="str">
        <f>VLOOKUP(A1957,'Medical Examinations'!$A$1:$L$2336,3,0)</f>
        <v>Underweight</v>
      </c>
      <c r="I1957" s="30" t="str">
        <f>VLOOKUP(A1957,'Medical Examinations'!$A$1:$L$2336,5,0)</f>
        <v>Normal</v>
      </c>
      <c r="J1957" s="27" t="str">
        <f>VLOOKUP(A1957,'Medical Examinations'!$A$1:$L$2336,6,0)</f>
        <v>yes</v>
      </c>
      <c r="K1957" s="27" t="str">
        <f>VLOOKUP(A1957,'Medical Examinations'!$A$1:$L$2336,7,0)</f>
        <v>No</v>
      </c>
      <c r="L1957" s="27">
        <f>VLOOKUP(A1957,'Medical Examinations'!$A$1:$L$2336,10,0)</f>
        <v>1</v>
      </c>
      <c r="M1957" s="27" t="str">
        <f>VLOOKUP(A1957,'Medical Examinations'!$A$1:$L$2336,12,0)</f>
        <v>No</v>
      </c>
      <c r="N1957" s="27" t="str">
        <f>VLOOKUP(A1957,'Medical Examinations'!$A$1:$L$2336,8,0)</f>
        <v>No</v>
      </c>
      <c r="O1957" s="29">
        <f>VLOOKUP(A1957,'Hospitalisation Details'!$A$1:$T$2344,12,0)</f>
        <v>3569.96</v>
      </c>
      <c r="P1957" s="29" t="str">
        <f>VLOOKUP(A1957,'Hospitalisation Details'!$A$1:$T$2344,15,0)</f>
        <v>tier - 2</v>
      </c>
      <c r="Q1957" s="29" t="str">
        <f>VLOOKUP(A1957,'Hospitalisation Details'!$A$1:$T$2344,18,0)</f>
        <v>tier - 1</v>
      </c>
      <c r="R1957" s="29" t="str">
        <f>VLOOKUP(A1957,'Hospitalisation Details'!$A$1:$T$2344,20,0)</f>
        <v>R1012</v>
      </c>
    </row>
    <row r="1958" spans="1:18">
      <c r="A1958" t="s">
        <v>408</v>
      </c>
      <c r="B1958" s="22" t="str">
        <f>VLOOKUP(A1958,'Customer Names'!A1958:$E$2335,4,0)</f>
        <v>Zimny-Schmitt</v>
      </c>
      <c r="C1958" s="25">
        <f>VLOOKUP(A1958,'Hospitalisation Details'!$A$1:$T$2344,9,0)</f>
        <v>29869</v>
      </c>
      <c r="D1958" s="26">
        <f>VLOOKUP(A1958,'Hospitalisation Details'!$A$1:$T$2344,10,0)</f>
        <v>41</v>
      </c>
      <c r="E1958" s="26">
        <f>VLOOKUP(A1958,'Hospitalisation Details'!$A$1:$T$2344,11,0)</f>
        <v>1</v>
      </c>
      <c r="F1958" s="28">
        <f>VLOOKUP(A1958,'Medical Examinations'!$A$1:$L$2336,2,0)</f>
        <v>16.690000000000001</v>
      </c>
      <c r="G1958" s="28">
        <f>VLOOKUP(A1958,'Medical Examinations'!$A$1:$L$2336,4,0)</f>
        <v>8.4</v>
      </c>
      <c r="H1958" s="30" t="str">
        <f>VLOOKUP(A1958,'Medical Examinations'!$A$1:$L$2336,3,0)</f>
        <v>Underweight</v>
      </c>
      <c r="I1958" s="30" t="str">
        <f>VLOOKUP(A1958,'Medical Examinations'!$A$1:$L$2336,5,0)</f>
        <v>Diabetes</v>
      </c>
      <c r="J1958" s="27" t="str">
        <f>VLOOKUP(A1958,'Medical Examinations'!$A$1:$L$2336,6,0)</f>
        <v>yes</v>
      </c>
      <c r="K1958" s="27" t="str">
        <f>VLOOKUP(A1958,'Medical Examinations'!$A$1:$L$2336,7,0)</f>
        <v>No</v>
      </c>
      <c r="L1958" s="27">
        <f>VLOOKUP(A1958,'Medical Examinations'!$A$1:$L$2336,10,0)</f>
        <v>0</v>
      </c>
      <c r="M1958" s="27" t="str">
        <f>VLOOKUP(A1958,'Medical Examinations'!$A$1:$L$2336,12,0)</f>
        <v>No</v>
      </c>
      <c r="N1958" s="27" t="str">
        <f>VLOOKUP(A1958,'Medical Examinations'!$A$1:$L$2336,8,0)</f>
        <v>No</v>
      </c>
      <c r="O1958" s="29">
        <f>VLOOKUP(A1958,'Hospitalisation Details'!$A$1:$T$2344,12,0)</f>
        <v>3562.87</v>
      </c>
      <c r="P1958" s="29" t="str">
        <f>VLOOKUP(A1958,'Hospitalisation Details'!$A$1:$T$2344,15,0)</f>
        <v>tier - 2</v>
      </c>
      <c r="Q1958" s="29" t="str">
        <f>VLOOKUP(A1958,'Hospitalisation Details'!$A$1:$T$2344,18,0)</f>
        <v>tier - 1</v>
      </c>
      <c r="R1958" s="29" t="str">
        <f>VLOOKUP(A1958,'Hospitalisation Details'!$A$1:$T$2344,20,0)</f>
        <v>R1013</v>
      </c>
    </row>
    <row r="1959" spans="1:18">
      <c r="A1959" t="s">
        <v>407</v>
      </c>
      <c r="B1959" s="22" t="str">
        <f>VLOOKUP(A1959,'Customer Names'!A1959:$E$2335,4,0)</f>
        <v>Hill</v>
      </c>
      <c r="C1959" s="25">
        <f>VLOOKUP(A1959,'Hospitalisation Details'!$A$1:$T$2344,9,0)</f>
        <v>34866</v>
      </c>
      <c r="D1959" s="26">
        <f>VLOOKUP(A1959,'Hospitalisation Details'!$A$1:$T$2344,10,0)</f>
        <v>27</v>
      </c>
      <c r="E1959" s="26">
        <f>VLOOKUP(A1959,'Hospitalisation Details'!$A$1:$T$2344,11,0)</f>
        <v>1</v>
      </c>
      <c r="F1959" s="28">
        <f>VLOOKUP(A1959,'Medical Examinations'!$A$1:$L$2336,2,0)</f>
        <v>23.21</v>
      </c>
      <c r="G1959" s="28">
        <f>VLOOKUP(A1959,'Medical Examinations'!$A$1:$L$2336,4,0)</f>
        <v>5.14</v>
      </c>
      <c r="H1959" s="30" t="str">
        <f>VLOOKUP(A1959,'Medical Examinations'!$A$1:$L$2336,3,0)</f>
        <v>Normal weight</v>
      </c>
      <c r="I1959" s="30" t="str">
        <f>VLOOKUP(A1959,'Medical Examinations'!$A$1:$L$2336,5,0)</f>
        <v>Normal</v>
      </c>
      <c r="J1959" s="27" t="str">
        <f>VLOOKUP(A1959,'Medical Examinations'!$A$1:$L$2336,6,0)</f>
        <v>yes</v>
      </c>
      <c r="K1959" s="27" t="str">
        <f>VLOOKUP(A1959,'Medical Examinations'!$A$1:$L$2336,7,0)</f>
        <v>No</v>
      </c>
      <c r="L1959" s="27">
        <f>VLOOKUP(A1959,'Medical Examinations'!$A$1:$L$2336,10,0)</f>
        <v>1</v>
      </c>
      <c r="M1959" s="27" t="str">
        <f>VLOOKUP(A1959,'Medical Examinations'!$A$1:$L$2336,12,0)</f>
        <v>No</v>
      </c>
      <c r="N1959" s="27" t="str">
        <f>VLOOKUP(A1959,'Medical Examinations'!$A$1:$L$2336,8,0)</f>
        <v>No</v>
      </c>
      <c r="O1959" s="29">
        <f>VLOOKUP(A1959,'Hospitalisation Details'!$A$1:$T$2344,12,0)</f>
        <v>3561.89</v>
      </c>
      <c r="P1959" s="29" t="str">
        <f>VLOOKUP(A1959,'Hospitalisation Details'!$A$1:$T$2344,15,0)</f>
        <v>tier - 2</v>
      </c>
      <c r="Q1959" s="29" t="str">
        <f>VLOOKUP(A1959,'Hospitalisation Details'!$A$1:$T$2344,18,0)</f>
        <v>tier - 1</v>
      </c>
      <c r="R1959" s="29" t="str">
        <f>VLOOKUP(A1959,'Hospitalisation Details'!$A$1:$T$2344,20,0)</f>
        <v>R1013</v>
      </c>
    </row>
    <row r="1960" spans="1:18">
      <c r="A1960" t="s">
        <v>406</v>
      </c>
      <c r="B1960" s="22" t="str">
        <f>VLOOKUP(A1960,'Customer Names'!A1960:$E$2335,4,0)</f>
        <v>Brohart</v>
      </c>
      <c r="C1960" s="25">
        <f>VLOOKUP(A1960,'Hospitalisation Details'!$A$1:$T$2344,9,0)</f>
        <v>34981</v>
      </c>
      <c r="D1960" s="26">
        <f>VLOOKUP(A1960,'Hospitalisation Details'!$A$1:$T$2344,10,0)</f>
        <v>27</v>
      </c>
      <c r="E1960" s="26">
        <f>VLOOKUP(A1960,'Hospitalisation Details'!$A$1:$T$2344,11,0)</f>
        <v>0</v>
      </c>
      <c r="F1960" s="28">
        <f>VLOOKUP(A1960,'Medical Examinations'!$A$1:$L$2336,2,0)</f>
        <v>25.175000000000001</v>
      </c>
      <c r="G1960" s="28">
        <f>VLOOKUP(A1960,'Medical Examinations'!$A$1:$L$2336,4,0)</f>
        <v>5.21</v>
      </c>
      <c r="H1960" s="30" t="str">
        <f>VLOOKUP(A1960,'Medical Examinations'!$A$1:$L$2336,3,0)</f>
        <v>Overweight</v>
      </c>
      <c r="I1960" s="30" t="str">
        <f>VLOOKUP(A1960,'Medical Examinations'!$A$1:$L$2336,5,0)</f>
        <v>Normal</v>
      </c>
      <c r="J1960" s="27" t="str">
        <f>VLOOKUP(A1960,'Medical Examinations'!$A$1:$L$2336,6,0)</f>
        <v>yes</v>
      </c>
      <c r="K1960" s="27" t="str">
        <f>VLOOKUP(A1960,'Medical Examinations'!$A$1:$L$2336,7,0)</f>
        <v>No</v>
      </c>
      <c r="L1960" s="27">
        <f>VLOOKUP(A1960,'Medical Examinations'!$A$1:$L$2336,10,0)</f>
        <v>1</v>
      </c>
      <c r="M1960" s="27" t="str">
        <f>VLOOKUP(A1960,'Medical Examinations'!$A$1:$L$2336,12,0)</f>
        <v>No</v>
      </c>
      <c r="N1960" s="27" t="str">
        <f>VLOOKUP(A1960,'Medical Examinations'!$A$1:$L$2336,8,0)</f>
        <v>No</v>
      </c>
      <c r="O1960" s="29">
        <f>VLOOKUP(A1960,'Hospitalisation Details'!$A$1:$T$2344,12,0)</f>
        <v>3558.62</v>
      </c>
      <c r="P1960" s="29" t="str">
        <f>VLOOKUP(A1960,'Hospitalisation Details'!$A$1:$T$2344,15,0)</f>
        <v>tier - 2</v>
      </c>
      <c r="Q1960" s="29" t="str">
        <f>VLOOKUP(A1960,'Hospitalisation Details'!$A$1:$T$2344,18,0)</f>
        <v>tier - 3</v>
      </c>
      <c r="R1960" s="29" t="str">
        <f>VLOOKUP(A1960,'Hospitalisation Details'!$A$1:$T$2344,20,0)</f>
        <v>R1024</v>
      </c>
    </row>
    <row r="1961" spans="1:18">
      <c r="A1961" t="s">
        <v>405</v>
      </c>
      <c r="B1961" s="22" t="str">
        <f>VLOOKUP(A1961,'Customer Names'!A1961:$E$2335,4,0)</f>
        <v>Ryan</v>
      </c>
      <c r="C1961" s="25">
        <f>VLOOKUP(A1961,'Hospitalisation Details'!$A$1:$T$2344,9,0)</f>
        <v>34601</v>
      </c>
      <c r="D1961" s="26">
        <f>VLOOKUP(A1961,'Hospitalisation Details'!$A$1:$T$2344,10,0)</f>
        <v>28</v>
      </c>
      <c r="E1961" s="26">
        <f>VLOOKUP(A1961,'Hospitalisation Details'!$A$1:$T$2344,11,0)</f>
        <v>0</v>
      </c>
      <c r="F1961" s="28">
        <f>VLOOKUP(A1961,'Medical Examinations'!$A$1:$L$2336,2,0)</f>
        <v>34.770000000000003</v>
      </c>
      <c r="G1961" s="28">
        <f>VLOOKUP(A1961,'Medical Examinations'!$A$1:$L$2336,4,0)</f>
        <v>6.23</v>
      </c>
      <c r="H1961" s="30" t="str">
        <f>VLOOKUP(A1961,'Medical Examinations'!$A$1:$L$2336,3,0)</f>
        <v>Obesity</v>
      </c>
      <c r="I1961" s="30" t="str">
        <f>VLOOKUP(A1961,'Medical Examinations'!$A$1:$L$2336,5,0)</f>
        <v>Pre-diabetes</v>
      </c>
      <c r="J1961" s="27" t="str">
        <f>VLOOKUP(A1961,'Medical Examinations'!$A$1:$L$2336,6,0)</f>
        <v>No</v>
      </c>
      <c r="K1961" s="27" t="str">
        <f>VLOOKUP(A1961,'Medical Examinations'!$A$1:$L$2336,7,0)</f>
        <v>No</v>
      </c>
      <c r="L1961" s="27">
        <f>VLOOKUP(A1961,'Medical Examinations'!$A$1:$L$2336,10,0)</f>
        <v>0</v>
      </c>
      <c r="M1961" s="27" t="str">
        <f>VLOOKUP(A1961,'Medical Examinations'!$A$1:$L$2336,12,0)</f>
        <v>No</v>
      </c>
      <c r="N1961" s="27" t="str">
        <f>VLOOKUP(A1961,'Medical Examinations'!$A$1:$L$2336,8,0)</f>
        <v>No</v>
      </c>
      <c r="O1961" s="29">
        <f>VLOOKUP(A1961,'Hospitalisation Details'!$A$1:$T$2344,12,0)</f>
        <v>3556.92</v>
      </c>
      <c r="P1961" s="29" t="str">
        <f>VLOOKUP(A1961,'Hospitalisation Details'!$A$1:$T$2344,15,0)</f>
        <v>tier - 2</v>
      </c>
      <c r="Q1961" s="29" t="str">
        <f>VLOOKUP(A1961,'Hospitalisation Details'!$A$1:$T$2344,18,0)</f>
        <v>tier - 3</v>
      </c>
      <c r="R1961" s="29" t="str">
        <f>VLOOKUP(A1961,'Hospitalisation Details'!$A$1:$T$2344,20,0)</f>
        <v>R1012</v>
      </c>
    </row>
    <row r="1962" spans="1:18">
      <c r="A1962" t="s">
        <v>404</v>
      </c>
      <c r="B1962" s="22" t="str">
        <f>VLOOKUP(A1962,'Customer Names'!A1962:$E$2335,4,0)</f>
        <v>Oka</v>
      </c>
      <c r="C1962" s="25">
        <f>VLOOKUP(A1962,'Hospitalisation Details'!$A$1:$T$2344,9,0)</f>
        <v>33960</v>
      </c>
      <c r="D1962" s="26">
        <f>VLOOKUP(A1962,'Hospitalisation Details'!$A$1:$T$2344,10,0)</f>
        <v>30</v>
      </c>
      <c r="E1962" s="26">
        <f>VLOOKUP(A1962,'Hospitalisation Details'!$A$1:$T$2344,11,0)</f>
        <v>0</v>
      </c>
      <c r="F1962" s="28">
        <f>VLOOKUP(A1962,'Medical Examinations'!$A$1:$L$2336,2,0)</f>
        <v>27.7</v>
      </c>
      <c r="G1962" s="28">
        <f>VLOOKUP(A1962,'Medical Examinations'!$A$1:$L$2336,4,0)</f>
        <v>5.6</v>
      </c>
      <c r="H1962" s="30" t="str">
        <f>VLOOKUP(A1962,'Medical Examinations'!$A$1:$L$2336,3,0)</f>
        <v>Overweight</v>
      </c>
      <c r="I1962" s="30" t="str">
        <f>VLOOKUP(A1962,'Medical Examinations'!$A$1:$L$2336,5,0)</f>
        <v>Normal</v>
      </c>
      <c r="J1962" s="27" t="str">
        <f>VLOOKUP(A1962,'Medical Examinations'!$A$1:$L$2336,6,0)</f>
        <v>No</v>
      </c>
      <c r="K1962" s="27" t="str">
        <f>VLOOKUP(A1962,'Medical Examinations'!$A$1:$L$2336,7,0)</f>
        <v>No</v>
      </c>
      <c r="L1962" s="27">
        <f>VLOOKUP(A1962,'Medical Examinations'!$A$1:$L$2336,10,0)</f>
        <v>1</v>
      </c>
      <c r="M1962" s="27" t="str">
        <f>VLOOKUP(A1962,'Medical Examinations'!$A$1:$L$2336,12,0)</f>
        <v>No</v>
      </c>
      <c r="N1962" s="27" t="str">
        <f>VLOOKUP(A1962,'Medical Examinations'!$A$1:$L$2336,8,0)</f>
        <v>No</v>
      </c>
      <c r="O1962" s="29">
        <f>VLOOKUP(A1962,'Hospitalisation Details'!$A$1:$T$2344,12,0)</f>
        <v>3554.2</v>
      </c>
      <c r="P1962" s="29" t="str">
        <f>VLOOKUP(A1962,'Hospitalisation Details'!$A$1:$T$2344,15,0)</f>
        <v>tier - 2</v>
      </c>
      <c r="Q1962" s="29" t="str">
        <f>VLOOKUP(A1962,'Hospitalisation Details'!$A$1:$T$2344,18,0)</f>
        <v>tier - 3</v>
      </c>
      <c r="R1962" s="29" t="str">
        <f>VLOOKUP(A1962,'Hospitalisation Details'!$A$1:$T$2344,20,0)</f>
        <v>R1011</v>
      </c>
    </row>
    <row r="1963" spans="1:18">
      <c r="A1963" t="s">
        <v>403</v>
      </c>
      <c r="B1963" s="22" t="str">
        <f>VLOOKUP(A1963,'Customer Names'!A1963:$E$2335,4,0)</f>
        <v>Newman</v>
      </c>
      <c r="C1963" s="25">
        <f>VLOOKUP(A1963,'Hospitalisation Details'!$A$1:$T$2344,9,0)</f>
        <v>32431</v>
      </c>
      <c r="D1963" s="26">
        <f>VLOOKUP(A1963,'Hospitalisation Details'!$A$1:$T$2344,10,0)</f>
        <v>34</v>
      </c>
      <c r="E1963" s="26">
        <f>VLOOKUP(A1963,'Hospitalisation Details'!$A$1:$T$2344,11,0)</f>
        <v>3</v>
      </c>
      <c r="F1963" s="28">
        <f>VLOOKUP(A1963,'Medical Examinations'!$A$1:$L$2336,2,0)</f>
        <v>19.12</v>
      </c>
      <c r="G1963" s="28">
        <f>VLOOKUP(A1963,'Medical Examinations'!$A$1:$L$2336,4,0)</f>
        <v>4.72</v>
      </c>
      <c r="H1963" s="30" t="str">
        <f>VLOOKUP(A1963,'Medical Examinations'!$A$1:$L$2336,3,0)</f>
        <v>Normal weight</v>
      </c>
      <c r="I1963" s="30" t="str">
        <f>VLOOKUP(A1963,'Medical Examinations'!$A$1:$L$2336,5,0)</f>
        <v>Normal</v>
      </c>
      <c r="J1963" s="27" t="str">
        <f>VLOOKUP(A1963,'Medical Examinations'!$A$1:$L$2336,6,0)</f>
        <v>yes</v>
      </c>
      <c r="K1963" s="27" t="str">
        <f>VLOOKUP(A1963,'Medical Examinations'!$A$1:$L$2336,7,0)</f>
        <v>No</v>
      </c>
      <c r="L1963" s="27">
        <f>VLOOKUP(A1963,'Medical Examinations'!$A$1:$L$2336,10,0)</f>
        <v>1</v>
      </c>
      <c r="M1963" s="27" t="str">
        <f>VLOOKUP(A1963,'Medical Examinations'!$A$1:$L$2336,12,0)</f>
        <v>No</v>
      </c>
      <c r="N1963" s="27" t="str">
        <f>VLOOKUP(A1963,'Medical Examinations'!$A$1:$L$2336,8,0)</f>
        <v>No</v>
      </c>
      <c r="O1963" s="29">
        <f>VLOOKUP(A1963,'Hospitalisation Details'!$A$1:$T$2344,12,0)</f>
        <v>3540.12</v>
      </c>
      <c r="P1963" s="29" t="str">
        <f>VLOOKUP(A1963,'Hospitalisation Details'!$A$1:$T$2344,15,0)</f>
        <v>tier - 2</v>
      </c>
      <c r="Q1963" s="29" t="str">
        <f>VLOOKUP(A1963,'Hospitalisation Details'!$A$1:$T$2344,18,0)</f>
        <v>tier - 1</v>
      </c>
      <c r="R1963" s="29" t="str">
        <f>VLOOKUP(A1963,'Hospitalisation Details'!$A$1:$T$2344,20,0)</f>
        <v>R1013</v>
      </c>
    </row>
    <row r="1964" spans="1:18">
      <c r="A1964" t="s">
        <v>402</v>
      </c>
      <c r="B1964" s="22" t="str">
        <f>VLOOKUP(A1964,'Customer Names'!A1964:$E$2335,4,0)</f>
        <v>Metzger</v>
      </c>
      <c r="C1964" s="25">
        <f>VLOOKUP(A1964,'Hospitalisation Details'!$A$1:$T$2344,9,0)</f>
        <v>37857</v>
      </c>
      <c r="D1964" s="26">
        <f>VLOOKUP(A1964,'Hospitalisation Details'!$A$1:$T$2344,10,0)</f>
        <v>19</v>
      </c>
      <c r="E1964" s="26">
        <f>VLOOKUP(A1964,'Hospitalisation Details'!$A$1:$T$2344,11,0)</f>
        <v>0</v>
      </c>
      <c r="F1964" s="28">
        <f>VLOOKUP(A1964,'Medical Examinations'!$A$1:$L$2336,2,0)</f>
        <v>32.67</v>
      </c>
      <c r="G1964" s="28">
        <f>VLOOKUP(A1964,'Medical Examinations'!$A$1:$L$2336,4,0)</f>
        <v>4.67</v>
      </c>
      <c r="H1964" s="30" t="str">
        <f>VLOOKUP(A1964,'Medical Examinations'!$A$1:$L$2336,3,0)</f>
        <v>Obesity</v>
      </c>
      <c r="I1964" s="30" t="str">
        <f>VLOOKUP(A1964,'Medical Examinations'!$A$1:$L$2336,5,0)</f>
        <v>Normal</v>
      </c>
      <c r="J1964" s="27" t="str">
        <f>VLOOKUP(A1964,'Medical Examinations'!$A$1:$L$2336,6,0)</f>
        <v>No</v>
      </c>
      <c r="K1964" s="27" t="str">
        <f>VLOOKUP(A1964,'Medical Examinations'!$A$1:$L$2336,7,0)</f>
        <v>No</v>
      </c>
      <c r="L1964" s="27">
        <f>VLOOKUP(A1964,'Medical Examinations'!$A$1:$L$2336,10,0)</f>
        <v>1</v>
      </c>
      <c r="M1964" s="27" t="str">
        <f>VLOOKUP(A1964,'Medical Examinations'!$A$1:$L$2336,12,0)</f>
        <v>No</v>
      </c>
      <c r="N1964" s="27" t="str">
        <f>VLOOKUP(A1964,'Medical Examinations'!$A$1:$L$2336,8,0)</f>
        <v>Yes</v>
      </c>
      <c r="O1964" s="29">
        <f>VLOOKUP(A1964,'Hospitalisation Details'!$A$1:$T$2344,12,0)</f>
        <v>3538.9</v>
      </c>
      <c r="P1964" s="29" t="str">
        <f>VLOOKUP(A1964,'Hospitalisation Details'!$A$1:$T$2344,15,0)</f>
        <v>tier - 2</v>
      </c>
      <c r="Q1964" s="29" t="str">
        <f>VLOOKUP(A1964,'Hospitalisation Details'!$A$1:$T$2344,18,0)</f>
        <v>tier - 2</v>
      </c>
      <c r="R1964" s="29" t="str">
        <f>VLOOKUP(A1964,'Hospitalisation Details'!$A$1:$T$2344,20,0)</f>
        <v>R1012</v>
      </c>
    </row>
    <row r="1965" spans="1:18">
      <c r="A1965" t="s">
        <v>401</v>
      </c>
      <c r="B1965" s="22" t="str">
        <f>VLOOKUP(A1965,'Customer Names'!A1965:$E$2335,4,0)</f>
        <v>Gonzalez</v>
      </c>
      <c r="C1965" s="25">
        <f>VLOOKUP(A1965,'Hospitalisation Details'!$A$1:$T$2344,9,0)</f>
        <v>36054</v>
      </c>
      <c r="D1965" s="26">
        <f>VLOOKUP(A1965,'Hospitalisation Details'!$A$1:$T$2344,10,0)</f>
        <v>24</v>
      </c>
      <c r="E1965" s="26">
        <f>VLOOKUP(A1965,'Hospitalisation Details'!$A$1:$T$2344,11,0)</f>
        <v>2</v>
      </c>
      <c r="F1965" s="28">
        <f>VLOOKUP(A1965,'Medical Examinations'!$A$1:$L$2336,2,0)</f>
        <v>28.5</v>
      </c>
      <c r="G1965" s="28">
        <f>VLOOKUP(A1965,'Medical Examinations'!$A$1:$L$2336,4,0)</f>
        <v>6.11</v>
      </c>
      <c r="H1965" s="30" t="str">
        <f>VLOOKUP(A1965,'Medical Examinations'!$A$1:$L$2336,3,0)</f>
        <v>Overweight</v>
      </c>
      <c r="I1965" s="30" t="str">
        <f>VLOOKUP(A1965,'Medical Examinations'!$A$1:$L$2336,5,0)</f>
        <v>Pre-diabetes</v>
      </c>
      <c r="J1965" s="27" t="str">
        <f>VLOOKUP(A1965,'Medical Examinations'!$A$1:$L$2336,6,0)</f>
        <v>No</v>
      </c>
      <c r="K1965" s="27" t="str">
        <f>VLOOKUP(A1965,'Medical Examinations'!$A$1:$L$2336,7,0)</f>
        <v>No</v>
      </c>
      <c r="L1965" s="27">
        <f>VLOOKUP(A1965,'Medical Examinations'!$A$1:$L$2336,10,0)</f>
        <v>1</v>
      </c>
      <c r="M1965" s="27" t="str">
        <f>VLOOKUP(A1965,'Medical Examinations'!$A$1:$L$2336,12,0)</f>
        <v>No</v>
      </c>
      <c r="N1965" s="27" t="str">
        <f>VLOOKUP(A1965,'Medical Examinations'!$A$1:$L$2336,8,0)</f>
        <v>No</v>
      </c>
      <c r="O1965" s="29">
        <f>VLOOKUP(A1965,'Hospitalisation Details'!$A$1:$T$2344,12,0)</f>
        <v>3537.7</v>
      </c>
      <c r="P1965" s="29" t="str">
        <f>VLOOKUP(A1965,'Hospitalisation Details'!$A$1:$T$2344,15,0)</f>
        <v>tier - 3</v>
      </c>
      <c r="Q1965" s="29" t="str">
        <f>VLOOKUP(A1965,'Hospitalisation Details'!$A$1:$T$2344,18,0)</f>
        <v>tier - 3</v>
      </c>
      <c r="R1965" s="29" t="str">
        <f>VLOOKUP(A1965,'Hospitalisation Details'!$A$1:$T$2344,20,0)</f>
        <v>R1012</v>
      </c>
    </row>
    <row r="1966" spans="1:18">
      <c r="A1966" t="s">
        <v>400</v>
      </c>
      <c r="B1966" s="22" t="str">
        <f>VLOOKUP(A1966,'Customer Names'!A1966:$E$2335,4,0)</f>
        <v>Vaughn</v>
      </c>
      <c r="C1966" s="25">
        <f>VLOOKUP(A1966,'Hospitalisation Details'!$A$1:$T$2344,9,0)</f>
        <v>36425</v>
      </c>
      <c r="D1966" s="26">
        <f>VLOOKUP(A1966,'Hospitalisation Details'!$A$1:$T$2344,10,0)</f>
        <v>23</v>
      </c>
      <c r="E1966" s="26">
        <f>VLOOKUP(A1966,'Hospitalisation Details'!$A$1:$T$2344,11,0)</f>
        <v>2</v>
      </c>
      <c r="F1966" s="28">
        <f>VLOOKUP(A1966,'Medical Examinations'!$A$1:$L$2336,2,0)</f>
        <v>39.270000000000003</v>
      </c>
      <c r="G1966" s="28">
        <f>VLOOKUP(A1966,'Medical Examinations'!$A$1:$L$2336,4,0)</f>
        <v>6.25</v>
      </c>
      <c r="H1966" s="30" t="str">
        <f>VLOOKUP(A1966,'Medical Examinations'!$A$1:$L$2336,3,0)</f>
        <v>Obesity</v>
      </c>
      <c r="I1966" s="30" t="str">
        <f>VLOOKUP(A1966,'Medical Examinations'!$A$1:$L$2336,5,0)</f>
        <v>Pre-diabetes</v>
      </c>
      <c r="J1966" s="27" t="str">
        <f>VLOOKUP(A1966,'Medical Examinations'!$A$1:$L$2336,6,0)</f>
        <v>No</v>
      </c>
      <c r="K1966" s="27" t="str">
        <f>VLOOKUP(A1966,'Medical Examinations'!$A$1:$L$2336,7,0)</f>
        <v>No</v>
      </c>
      <c r="L1966" s="27">
        <f>VLOOKUP(A1966,'Medical Examinations'!$A$1:$L$2336,10,0)</f>
        <v>0</v>
      </c>
      <c r="M1966" s="27" t="str">
        <f>VLOOKUP(A1966,'Medical Examinations'!$A$1:$L$2336,12,0)</f>
        <v>No</v>
      </c>
      <c r="N1966" s="27" t="str">
        <f>VLOOKUP(A1966,'Medical Examinations'!$A$1:$L$2336,8,0)</f>
        <v>No</v>
      </c>
      <c r="O1966" s="29">
        <f>VLOOKUP(A1966,'Hospitalisation Details'!$A$1:$T$2344,12,0)</f>
        <v>3500.61</v>
      </c>
      <c r="P1966" s="29" t="str">
        <f>VLOOKUP(A1966,'Hospitalisation Details'!$A$1:$T$2344,15,0)</f>
        <v>tier - 2</v>
      </c>
      <c r="Q1966" s="29" t="str">
        <f>VLOOKUP(A1966,'Hospitalisation Details'!$A$1:$T$2344,18,0)</f>
        <v>tier - 2</v>
      </c>
      <c r="R1966" s="29" t="str">
        <f>VLOOKUP(A1966,'Hospitalisation Details'!$A$1:$T$2344,20,0)</f>
        <v>R1013</v>
      </c>
    </row>
    <row r="1967" spans="1:18">
      <c r="A1967" t="s">
        <v>399</v>
      </c>
      <c r="B1967" s="22" t="str">
        <f>VLOOKUP(A1967,'Customer Names'!A1967:$E$2335,4,0)</f>
        <v>Clifford</v>
      </c>
      <c r="C1967" s="25">
        <f>VLOOKUP(A1967,'Hospitalisation Details'!$A$1:$T$2344,9,0)</f>
        <v>35326</v>
      </c>
      <c r="D1967" s="26">
        <f>VLOOKUP(A1967,'Hospitalisation Details'!$A$1:$T$2344,10,0)</f>
        <v>26</v>
      </c>
      <c r="E1967" s="26">
        <f>VLOOKUP(A1967,'Hospitalisation Details'!$A$1:$T$2344,11,0)</f>
        <v>1</v>
      </c>
      <c r="F1967" s="28">
        <f>VLOOKUP(A1967,'Medical Examinations'!$A$1:$L$2336,2,0)</f>
        <v>32.49</v>
      </c>
      <c r="G1967" s="28">
        <f>VLOOKUP(A1967,'Medical Examinations'!$A$1:$L$2336,4,0)</f>
        <v>4</v>
      </c>
      <c r="H1967" s="30" t="str">
        <f>VLOOKUP(A1967,'Medical Examinations'!$A$1:$L$2336,3,0)</f>
        <v>Obesity</v>
      </c>
      <c r="I1967" s="30" t="str">
        <f>VLOOKUP(A1967,'Medical Examinations'!$A$1:$L$2336,5,0)</f>
        <v>Normal</v>
      </c>
      <c r="J1967" s="27" t="str">
        <f>VLOOKUP(A1967,'Medical Examinations'!$A$1:$L$2336,6,0)</f>
        <v>yes</v>
      </c>
      <c r="K1967" s="27" t="str">
        <f>VLOOKUP(A1967,'Medical Examinations'!$A$1:$L$2336,7,0)</f>
        <v>No</v>
      </c>
      <c r="L1967" s="27">
        <f>VLOOKUP(A1967,'Medical Examinations'!$A$1:$L$2336,10,0)</f>
        <v>0</v>
      </c>
      <c r="M1967" s="27" t="str">
        <f>VLOOKUP(A1967,'Medical Examinations'!$A$1:$L$2336,12,0)</f>
        <v>No</v>
      </c>
      <c r="N1967" s="27" t="str">
        <f>VLOOKUP(A1967,'Medical Examinations'!$A$1:$L$2336,8,0)</f>
        <v>No</v>
      </c>
      <c r="O1967" s="29">
        <f>VLOOKUP(A1967,'Hospitalisation Details'!$A$1:$T$2344,12,0)</f>
        <v>3490.55</v>
      </c>
      <c r="P1967" s="29" t="str">
        <f>VLOOKUP(A1967,'Hospitalisation Details'!$A$1:$T$2344,15,0)</f>
        <v>tier - 1</v>
      </c>
      <c r="Q1967" s="29" t="str">
        <f>VLOOKUP(A1967,'Hospitalisation Details'!$A$1:$T$2344,18,0)</f>
        <v>tier - 2</v>
      </c>
      <c r="R1967" s="29" t="str">
        <f>VLOOKUP(A1967,'Hospitalisation Details'!$A$1:$T$2344,20,0)</f>
        <v>R1015</v>
      </c>
    </row>
    <row r="1968" spans="1:18">
      <c r="A1968" t="s">
        <v>398</v>
      </c>
      <c r="B1968" s="22" t="str">
        <f>VLOOKUP(A1968,'Customer Names'!A1968:$E$2335,4,0)</f>
        <v>Petty</v>
      </c>
      <c r="C1968" s="25">
        <f>VLOOKUP(A1968,'Hospitalisation Details'!$A$1:$T$2344,9,0)</f>
        <v>35327</v>
      </c>
      <c r="D1968" s="26">
        <f>VLOOKUP(A1968,'Hospitalisation Details'!$A$1:$T$2344,10,0)</f>
        <v>26</v>
      </c>
      <c r="E1968" s="26">
        <f>VLOOKUP(A1968,'Hospitalisation Details'!$A$1:$T$2344,11,0)</f>
        <v>2</v>
      </c>
      <c r="F1968" s="28">
        <f>VLOOKUP(A1968,'Medical Examinations'!$A$1:$L$2336,2,0)</f>
        <v>23.7</v>
      </c>
      <c r="G1968" s="28">
        <f>VLOOKUP(A1968,'Medical Examinations'!$A$1:$L$2336,4,0)</f>
        <v>5.55</v>
      </c>
      <c r="H1968" s="30" t="str">
        <f>VLOOKUP(A1968,'Medical Examinations'!$A$1:$L$2336,3,0)</f>
        <v>Normal weight</v>
      </c>
      <c r="I1968" s="30" t="str">
        <f>VLOOKUP(A1968,'Medical Examinations'!$A$1:$L$2336,5,0)</f>
        <v>Normal</v>
      </c>
      <c r="J1968" s="27" t="str">
        <f>VLOOKUP(A1968,'Medical Examinations'!$A$1:$L$2336,6,0)</f>
        <v>yes</v>
      </c>
      <c r="K1968" s="27" t="str">
        <f>VLOOKUP(A1968,'Medical Examinations'!$A$1:$L$2336,7,0)</f>
        <v>No</v>
      </c>
      <c r="L1968" s="27">
        <f>VLOOKUP(A1968,'Medical Examinations'!$A$1:$L$2336,10,0)</f>
        <v>0</v>
      </c>
      <c r="M1968" s="27" t="str">
        <f>VLOOKUP(A1968,'Medical Examinations'!$A$1:$L$2336,12,0)</f>
        <v>No</v>
      </c>
      <c r="N1968" s="27" t="str">
        <f>VLOOKUP(A1968,'Medical Examinations'!$A$1:$L$2336,8,0)</f>
        <v>No</v>
      </c>
      <c r="O1968" s="29">
        <f>VLOOKUP(A1968,'Hospitalisation Details'!$A$1:$T$2344,12,0)</f>
        <v>3484.33</v>
      </c>
      <c r="P1968" s="29" t="str">
        <f>VLOOKUP(A1968,'Hospitalisation Details'!$A$1:$T$2344,15,0)</f>
        <v>tier - 3</v>
      </c>
      <c r="Q1968" s="29" t="str">
        <f>VLOOKUP(A1968,'Hospitalisation Details'!$A$1:$T$2344,18,0)</f>
        <v>tier - 3</v>
      </c>
      <c r="R1968" s="29" t="str">
        <f>VLOOKUP(A1968,'Hospitalisation Details'!$A$1:$T$2344,20,0)</f>
        <v>R1011</v>
      </c>
    </row>
    <row r="1969" spans="1:18">
      <c r="A1969" t="s">
        <v>397</v>
      </c>
      <c r="B1969" s="22" t="str">
        <f>VLOOKUP(A1969,'Customer Names'!A1969:$E$2335,4,0)</f>
        <v>Sanford</v>
      </c>
      <c r="C1969" s="25">
        <f>VLOOKUP(A1969,'Hospitalisation Details'!$A$1:$T$2344,9,0)</f>
        <v>38164</v>
      </c>
      <c r="D1969" s="26">
        <f>VLOOKUP(A1969,'Hospitalisation Details'!$A$1:$T$2344,10,0)</f>
        <v>18</v>
      </c>
      <c r="E1969" s="26">
        <f>VLOOKUP(A1969,'Hospitalisation Details'!$A$1:$T$2344,11,0)</f>
        <v>3</v>
      </c>
      <c r="F1969" s="28">
        <f>VLOOKUP(A1969,'Medical Examinations'!$A$1:$L$2336,2,0)</f>
        <v>30.4</v>
      </c>
      <c r="G1969" s="28">
        <f>VLOOKUP(A1969,'Medical Examinations'!$A$1:$L$2336,4,0)</f>
        <v>5.95</v>
      </c>
      <c r="H1969" s="30" t="str">
        <f>VLOOKUP(A1969,'Medical Examinations'!$A$1:$L$2336,3,0)</f>
        <v>Obesity</v>
      </c>
      <c r="I1969" s="30" t="str">
        <f>VLOOKUP(A1969,'Medical Examinations'!$A$1:$L$2336,5,0)</f>
        <v>Pre-diabetes</v>
      </c>
      <c r="J1969" s="27" t="str">
        <f>VLOOKUP(A1969,'Medical Examinations'!$A$1:$L$2336,6,0)</f>
        <v>No</v>
      </c>
      <c r="K1969" s="27" t="str">
        <f>VLOOKUP(A1969,'Medical Examinations'!$A$1:$L$2336,7,0)</f>
        <v>yes</v>
      </c>
      <c r="L1969" s="27">
        <f>VLOOKUP(A1969,'Medical Examinations'!$A$1:$L$2336,10,0)</f>
        <v>1</v>
      </c>
      <c r="M1969" s="27" t="str">
        <f>VLOOKUP(A1969,'Medical Examinations'!$A$1:$L$2336,12,0)</f>
        <v>No</v>
      </c>
      <c r="N1969" s="27" t="str">
        <f>VLOOKUP(A1969,'Medical Examinations'!$A$1:$L$2336,8,0)</f>
        <v>No</v>
      </c>
      <c r="O1969" s="29">
        <f>VLOOKUP(A1969,'Hospitalisation Details'!$A$1:$T$2344,12,0)</f>
        <v>3481.87</v>
      </c>
      <c r="P1969" s="29" t="str">
        <f>VLOOKUP(A1969,'Hospitalisation Details'!$A$1:$T$2344,15,0)</f>
        <v>tier - 2</v>
      </c>
      <c r="Q1969" s="29" t="str">
        <f>VLOOKUP(A1969,'Hospitalisation Details'!$A$1:$T$2344,18,0)</f>
        <v>tier - 3</v>
      </c>
      <c r="R1969" s="29" t="str">
        <f>VLOOKUP(A1969,'Hospitalisation Details'!$A$1:$T$2344,20,0)</f>
        <v>R1016</v>
      </c>
    </row>
    <row r="1970" spans="1:18">
      <c r="A1970" t="s">
        <v>396</v>
      </c>
      <c r="B1970" s="22" t="str">
        <f>VLOOKUP(A1970,'Customer Names'!A1970:$E$2335,4,0)</f>
        <v>Sprague</v>
      </c>
      <c r="C1970" s="25">
        <f>VLOOKUP(A1970,'Hospitalisation Details'!$A$1:$T$2344,9,0)</f>
        <v>34254</v>
      </c>
      <c r="D1970" s="26">
        <f>VLOOKUP(A1970,'Hospitalisation Details'!$A$1:$T$2344,10,0)</f>
        <v>29</v>
      </c>
      <c r="E1970" s="26">
        <f>VLOOKUP(A1970,'Hospitalisation Details'!$A$1:$T$2344,11,0)</f>
        <v>1</v>
      </c>
      <c r="F1970" s="28">
        <f>VLOOKUP(A1970,'Medical Examinations'!$A$1:$L$2336,2,0)</f>
        <v>38.94</v>
      </c>
      <c r="G1970" s="28">
        <f>VLOOKUP(A1970,'Medical Examinations'!$A$1:$L$2336,4,0)</f>
        <v>4.3600000000000003</v>
      </c>
      <c r="H1970" s="30" t="str">
        <f>VLOOKUP(A1970,'Medical Examinations'!$A$1:$L$2336,3,0)</f>
        <v>Obesity</v>
      </c>
      <c r="I1970" s="30" t="str">
        <f>VLOOKUP(A1970,'Medical Examinations'!$A$1:$L$2336,5,0)</f>
        <v>Normal</v>
      </c>
      <c r="J1970" s="27" t="str">
        <f>VLOOKUP(A1970,'Medical Examinations'!$A$1:$L$2336,6,0)</f>
        <v>No</v>
      </c>
      <c r="K1970" s="27" t="str">
        <f>VLOOKUP(A1970,'Medical Examinations'!$A$1:$L$2336,7,0)</f>
        <v>No</v>
      </c>
      <c r="L1970" s="27">
        <f>VLOOKUP(A1970,'Medical Examinations'!$A$1:$L$2336,10,0)</f>
        <v>1</v>
      </c>
      <c r="M1970" s="27" t="str">
        <f>VLOOKUP(A1970,'Medical Examinations'!$A$1:$L$2336,12,0)</f>
        <v>No</v>
      </c>
      <c r="N1970" s="27" t="str">
        <f>VLOOKUP(A1970,'Medical Examinations'!$A$1:$L$2336,8,0)</f>
        <v>Yes</v>
      </c>
      <c r="O1970" s="29">
        <f>VLOOKUP(A1970,'Hospitalisation Details'!$A$1:$T$2344,12,0)</f>
        <v>3471.41</v>
      </c>
      <c r="P1970" s="29" t="str">
        <f>VLOOKUP(A1970,'Hospitalisation Details'!$A$1:$T$2344,15,0)</f>
        <v>tier - 2</v>
      </c>
      <c r="Q1970" s="29" t="str">
        <f>VLOOKUP(A1970,'Hospitalisation Details'!$A$1:$T$2344,18,0)</f>
        <v>tier - 2</v>
      </c>
      <c r="R1970" s="29" t="str">
        <f>VLOOKUP(A1970,'Hospitalisation Details'!$A$1:$T$2344,20,0)</f>
        <v>R1013</v>
      </c>
    </row>
    <row r="1971" spans="1:18">
      <c r="A1971" t="s">
        <v>395</v>
      </c>
      <c r="B1971" s="22" t="str">
        <f>VLOOKUP(A1971,'Customer Names'!A1971:$E$2335,4,0)</f>
        <v>Lasseron</v>
      </c>
      <c r="C1971" s="25">
        <f>VLOOKUP(A1971,'Hospitalisation Details'!$A$1:$T$2344,9,0)</f>
        <v>37831</v>
      </c>
      <c r="D1971" s="26">
        <f>VLOOKUP(A1971,'Hospitalisation Details'!$A$1:$T$2344,10,0)</f>
        <v>19</v>
      </c>
      <c r="E1971" s="26">
        <f>VLOOKUP(A1971,'Hospitalisation Details'!$A$1:$T$2344,11,0)</f>
        <v>0</v>
      </c>
      <c r="F1971" s="28">
        <f>VLOOKUP(A1971,'Medical Examinations'!$A$1:$L$2336,2,0)</f>
        <v>31.02</v>
      </c>
      <c r="G1971" s="28">
        <f>VLOOKUP(A1971,'Medical Examinations'!$A$1:$L$2336,4,0)</f>
        <v>4.84</v>
      </c>
      <c r="H1971" s="30" t="str">
        <f>VLOOKUP(A1971,'Medical Examinations'!$A$1:$L$2336,3,0)</f>
        <v>Obesity</v>
      </c>
      <c r="I1971" s="30" t="str">
        <f>VLOOKUP(A1971,'Medical Examinations'!$A$1:$L$2336,5,0)</f>
        <v>Normal</v>
      </c>
      <c r="J1971" s="27" t="str">
        <f>VLOOKUP(A1971,'Medical Examinations'!$A$1:$L$2336,6,0)</f>
        <v>No</v>
      </c>
      <c r="K1971" s="27" t="str">
        <f>VLOOKUP(A1971,'Medical Examinations'!$A$1:$L$2336,7,0)</f>
        <v>No</v>
      </c>
      <c r="L1971" s="27">
        <f>VLOOKUP(A1971,'Medical Examinations'!$A$1:$L$2336,10,0)</f>
        <v>1</v>
      </c>
      <c r="M1971" s="27" t="str">
        <f>VLOOKUP(A1971,'Medical Examinations'!$A$1:$L$2336,12,0)</f>
        <v>No</v>
      </c>
      <c r="N1971" s="27" t="str">
        <f>VLOOKUP(A1971,'Medical Examinations'!$A$1:$L$2336,8,0)</f>
        <v>Yes</v>
      </c>
      <c r="O1971" s="29">
        <f>VLOOKUP(A1971,'Hospitalisation Details'!$A$1:$T$2344,12,0)</f>
        <v>3463.51</v>
      </c>
      <c r="P1971" s="29" t="str">
        <f>VLOOKUP(A1971,'Hospitalisation Details'!$A$1:$T$2344,15,0)</f>
        <v>tier - 2</v>
      </c>
      <c r="Q1971" s="29" t="str">
        <f>VLOOKUP(A1971,'Hospitalisation Details'!$A$1:$T$2344,18,0)</f>
        <v>tier - 1</v>
      </c>
      <c r="R1971" s="29" t="str">
        <f>VLOOKUP(A1971,'Hospitalisation Details'!$A$1:$T$2344,20,0)</f>
        <v>R1025</v>
      </c>
    </row>
    <row r="1972" spans="1:18">
      <c r="A1972" t="s">
        <v>394</v>
      </c>
      <c r="B1972" s="22" t="str">
        <f>VLOOKUP(A1972,'Customer Names'!A1972:$E$2335,4,0)</f>
        <v>Bushong</v>
      </c>
      <c r="C1972" s="25">
        <f>VLOOKUP(A1972,'Hospitalisation Details'!$A$1:$T$2344,9,0)</f>
        <v>32034</v>
      </c>
      <c r="D1972" s="26">
        <f>VLOOKUP(A1972,'Hospitalisation Details'!$A$1:$T$2344,10,0)</f>
        <v>35</v>
      </c>
      <c r="E1972" s="26">
        <f>VLOOKUP(A1972,'Hospitalisation Details'!$A$1:$T$2344,11,0)</f>
        <v>3</v>
      </c>
      <c r="F1972" s="28">
        <f>VLOOKUP(A1972,'Medical Examinations'!$A$1:$L$2336,2,0)</f>
        <v>17.5</v>
      </c>
      <c r="G1972" s="28">
        <f>VLOOKUP(A1972,'Medical Examinations'!$A$1:$L$2336,4,0)</f>
        <v>4.5599999999999996</v>
      </c>
      <c r="H1972" s="30" t="str">
        <f>VLOOKUP(A1972,'Medical Examinations'!$A$1:$L$2336,3,0)</f>
        <v>Underweight</v>
      </c>
      <c r="I1972" s="30" t="str">
        <f>VLOOKUP(A1972,'Medical Examinations'!$A$1:$L$2336,5,0)</f>
        <v>Normal</v>
      </c>
      <c r="J1972" s="27" t="str">
        <f>VLOOKUP(A1972,'Medical Examinations'!$A$1:$L$2336,6,0)</f>
        <v>No</v>
      </c>
      <c r="K1972" s="27" t="str">
        <f>VLOOKUP(A1972,'Medical Examinations'!$A$1:$L$2336,7,0)</f>
        <v>No</v>
      </c>
      <c r="L1972" s="27">
        <f>VLOOKUP(A1972,'Medical Examinations'!$A$1:$L$2336,10,0)</f>
        <v>1</v>
      </c>
      <c r="M1972" s="27" t="str">
        <f>VLOOKUP(A1972,'Medical Examinations'!$A$1:$L$2336,12,0)</f>
        <v>No</v>
      </c>
      <c r="N1972" s="27" t="str">
        <f>VLOOKUP(A1972,'Medical Examinations'!$A$1:$L$2336,8,0)</f>
        <v>No</v>
      </c>
      <c r="O1972" s="29">
        <f>VLOOKUP(A1972,'Hospitalisation Details'!$A$1:$T$2344,12,0)</f>
        <v>3453.77</v>
      </c>
      <c r="P1972" s="29" t="str">
        <f>VLOOKUP(A1972,'Hospitalisation Details'!$A$1:$T$2344,15,0)</f>
        <v>tier - 2</v>
      </c>
      <c r="Q1972" s="29" t="str">
        <f>VLOOKUP(A1972,'Hospitalisation Details'!$A$1:$T$2344,18,0)</f>
        <v>tier - 1</v>
      </c>
      <c r="R1972" s="29" t="str">
        <f>VLOOKUP(A1972,'Hospitalisation Details'!$A$1:$T$2344,20,0)</f>
        <v>R1011</v>
      </c>
    </row>
    <row r="1973" spans="1:18">
      <c r="A1973" t="s">
        <v>393</v>
      </c>
      <c r="B1973" s="22" t="str">
        <f>VLOOKUP(A1973,'Customer Names'!A1973:$E$2335,4,0)</f>
        <v>Dennison</v>
      </c>
      <c r="C1973" s="25">
        <f>VLOOKUP(A1973,'Hospitalisation Details'!$A$1:$T$2344,9,0)</f>
        <v>36697</v>
      </c>
      <c r="D1973" s="26">
        <f>VLOOKUP(A1973,'Hospitalisation Details'!$A$1:$T$2344,10,0)</f>
        <v>22</v>
      </c>
      <c r="E1973" s="26">
        <f>VLOOKUP(A1973,'Hospitalisation Details'!$A$1:$T$2344,11,0)</f>
        <v>3</v>
      </c>
      <c r="F1973" s="28">
        <f>VLOOKUP(A1973,'Medical Examinations'!$A$1:$L$2336,2,0)</f>
        <v>34.799999999999997</v>
      </c>
      <c r="G1973" s="28">
        <f>VLOOKUP(A1973,'Medical Examinations'!$A$1:$L$2336,4,0)</f>
        <v>4.42</v>
      </c>
      <c r="H1973" s="30" t="str">
        <f>VLOOKUP(A1973,'Medical Examinations'!$A$1:$L$2336,3,0)</f>
        <v>Obesity</v>
      </c>
      <c r="I1973" s="30" t="str">
        <f>VLOOKUP(A1973,'Medical Examinations'!$A$1:$L$2336,5,0)</f>
        <v>Normal</v>
      </c>
      <c r="J1973" s="27" t="str">
        <f>VLOOKUP(A1973,'Medical Examinations'!$A$1:$L$2336,6,0)</f>
        <v>yes</v>
      </c>
      <c r="K1973" s="27" t="str">
        <f>VLOOKUP(A1973,'Medical Examinations'!$A$1:$L$2336,7,0)</f>
        <v>yes</v>
      </c>
      <c r="L1973" s="27">
        <f>VLOOKUP(A1973,'Medical Examinations'!$A$1:$L$2336,10,0)</f>
        <v>2</v>
      </c>
      <c r="M1973" s="27" t="str">
        <f>VLOOKUP(A1973,'Medical Examinations'!$A$1:$L$2336,12,0)</f>
        <v>No</v>
      </c>
      <c r="N1973" s="27" t="str">
        <f>VLOOKUP(A1973,'Medical Examinations'!$A$1:$L$2336,8,0)</f>
        <v>No</v>
      </c>
      <c r="O1973" s="29">
        <f>VLOOKUP(A1973,'Hospitalisation Details'!$A$1:$T$2344,12,0)</f>
        <v>3443.06</v>
      </c>
      <c r="P1973" s="29" t="str">
        <f>VLOOKUP(A1973,'Hospitalisation Details'!$A$1:$T$2344,15,0)</f>
        <v>tier - 2</v>
      </c>
      <c r="Q1973" s="29" t="str">
        <f>VLOOKUP(A1973,'Hospitalisation Details'!$A$1:$T$2344,18,0)</f>
        <v>tier - 1</v>
      </c>
      <c r="R1973" s="29" t="str">
        <f>VLOOKUP(A1973,'Hospitalisation Details'!$A$1:$T$2344,20,0)</f>
        <v>R1011</v>
      </c>
    </row>
    <row r="1974" spans="1:18">
      <c r="A1974" t="s">
        <v>392</v>
      </c>
      <c r="B1974" s="22" t="str">
        <f>VLOOKUP(A1974,'Customer Names'!A1974:$E$2335,4,0)</f>
        <v>Lira</v>
      </c>
      <c r="C1974" s="25">
        <f>VLOOKUP(A1974,'Hospitalisation Details'!$A$1:$T$2344,9,0)</f>
        <v>31651</v>
      </c>
      <c r="D1974" s="26">
        <f>VLOOKUP(A1974,'Hospitalisation Details'!$A$1:$T$2344,10,0)</f>
        <v>36</v>
      </c>
      <c r="E1974" s="26">
        <f>VLOOKUP(A1974,'Hospitalisation Details'!$A$1:$T$2344,11,0)</f>
        <v>3</v>
      </c>
      <c r="F1974" s="28">
        <f>VLOOKUP(A1974,'Medical Examinations'!$A$1:$L$2336,2,0)</f>
        <v>17.3</v>
      </c>
      <c r="G1974" s="28">
        <f>VLOOKUP(A1974,'Medical Examinations'!$A$1:$L$2336,4,0)</f>
        <v>7.66</v>
      </c>
      <c r="H1974" s="30" t="str">
        <f>VLOOKUP(A1974,'Medical Examinations'!$A$1:$L$2336,3,0)</f>
        <v>Underweight</v>
      </c>
      <c r="I1974" s="30" t="str">
        <f>VLOOKUP(A1974,'Medical Examinations'!$A$1:$L$2336,5,0)</f>
        <v>Diabetes</v>
      </c>
      <c r="J1974" s="27" t="str">
        <f>VLOOKUP(A1974,'Medical Examinations'!$A$1:$L$2336,6,0)</f>
        <v>yes</v>
      </c>
      <c r="K1974" s="27" t="str">
        <f>VLOOKUP(A1974,'Medical Examinations'!$A$1:$L$2336,7,0)</f>
        <v>No</v>
      </c>
      <c r="L1974" s="27">
        <f>VLOOKUP(A1974,'Medical Examinations'!$A$1:$L$2336,10,0)</f>
        <v>1</v>
      </c>
      <c r="M1974" s="27" t="str">
        <f>VLOOKUP(A1974,'Medical Examinations'!$A$1:$L$2336,12,0)</f>
        <v>No</v>
      </c>
      <c r="N1974" s="27" t="str">
        <f>VLOOKUP(A1974,'Medical Examinations'!$A$1:$L$2336,8,0)</f>
        <v>No</v>
      </c>
      <c r="O1974" s="29">
        <f>VLOOKUP(A1974,'Hospitalisation Details'!$A$1:$T$2344,12,0)</f>
        <v>3436.5</v>
      </c>
      <c r="P1974" s="29" t="str">
        <f>VLOOKUP(A1974,'Hospitalisation Details'!$A$1:$T$2344,15,0)</f>
        <v>tier - 2</v>
      </c>
      <c r="Q1974" s="29" t="str">
        <f>VLOOKUP(A1974,'Hospitalisation Details'!$A$1:$T$2344,18,0)</f>
        <v>tier - 1</v>
      </c>
      <c r="R1974" s="29" t="str">
        <f>VLOOKUP(A1974,'Hospitalisation Details'!$A$1:$T$2344,20,0)</f>
        <v>R1013</v>
      </c>
    </row>
    <row r="1975" spans="1:18">
      <c r="A1975" t="s">
        <v>391</v>
      </c>
      <c r="B1975" s="22" t="str">
        <f>VLOOKUP(A1975,'Customer Names'!A1975:$E$2335,4,0)</f>
        <v>Nahigian</v>
      </c>
      <c r="C1975" s="25">
        <f>VLOOKUP(A1975,'Hospitalisation Details'!$A$1:$T$2344,9,0)</f>
        <v>37251</v>
      </c>
      <c r="D1975" s="26">
        <f>VLOOKUP(A1975,'Hospitalisation Details'!$A$1:$T$2344,10,0)</f>
        <v>21</v>
      </c>
      <c r="E1975" s="26">
        <f>VLOOKUP(A1975,'Hospitalisation Details'!$A$1:$T$2344,11,0)</f>
        <v>0</v>
      </c>
      <c r="F1975" s="28">
        <f>VLOOKUP(A1975,'Medical Examinations'!$A$1:$L$2336,2,0)</f>
        <v>32.25</v>
      </c>
      <c r="G1975" s="28">
        <f>VLOOKUP(A1975,'Medical Examinations'!$A$1:$L$2336,4,0)</f>
        <v>5.2</v>
      </c>
      <c r="H1975" s="30" t="str">
        <f>VLOOKUP(A1975,'Medical Examinations'!$A$1:$L$2336,3,0)</f>
        <v>Obesity</v>
      </c>
      <c r="I1975" s="30" t="str">
        <f>VLOOKUP(A1975,'Medical Examinations'!$A$1:$L$2336,5,0)</f>
        <v>Normal</v>
      </c>
      <c r="J1975" s="27" t="str">
        <f>VLOOKUP(A1975,'Medical Examinations'!$A$1:$L$2336,6,0)</f>
        <v>yes</v>
      </c>
      <c r="K1975" s="27" t="str">
        <f>VLOOKUP(A1975,'Medical Examinations'!$A$1:$L$2336,7,0)</f>
        <v>No</v>
      </c>
      <c r="L1975" s="27">
        <f>VLOOKUP(A1975,'Medical Examinations'!$A$1:$L$2336,10,0)</f>
        <v>0</v>
      </c>
      <c r="M1975" s="27" t="str">
        <f>VLOOKUP(A1975,'Medical Examinations'!$A$1:$L$2336,12,0)</f>
        <v>No</v>
      </c>
      <c r="N1975" s="27" t="str">
        <f>VLOOKUP(A1975,'Medical Examinations'!$A$1:$L$2336,8,0)</f>
        <v>No</v>
      </c>
      <c r="O1975" s="29">
        <f>VLOOKUP(A1975,'Hospitalisation Details'!$A$1:$T$2344,12,0)</f>
        <v>3434.38</v>
      </c>
      <c r="P1975" s="29" t="str">
        <f>VLOOKUP(A1975,'Hospitalisation Details'!$A$1:$T$2344,15,0)</f>
        <v>tier - 2</v>
      </c>
      <c r="Q1975" s="29" t="str">
        <f>VLOOKUP(A1975,'Hospitalisation Details'!$A$1:$T$2344,18,0)</f>
        <v>tier - 2</v>
      </c>
      <c r="R1975" s="29" t="str">
        <f>VLOOKUP(A1975,'Hospitalisation Details'!$A$1:$T$2344,20,0)</f>
        <v>R1011</v>
      </c>
    </row>
    <row r="1976" spans="1:18">
      <c r="A1976" t="s">
        <v>390</v>
      </c>
      <c r="B1976" s="22" t="str">
        <f>VLOOKUP(A1976,'Customer Names'!A1976:$E$2335,4,0)</f>
        <v>Cackett</v>
      </c>
      <c r="C1976" s="25">
        <f>VLOOKUP(A1976,'Hospitalisation Details'!$A$1:$T$2344,9,0)</f>
        <v>35418</v>
      </c>
      <c r="D1976" s="26">
        <f>VLOOKUP(A1976,'Hospitalisation Details'!$A$1:$T$2344,10,0)</f>
        <v>26</v>
      </c>
      <c r="E1976" s="26">
        <f>VLOOKUP(A1976,'Hospitalisation Details'!$A$1:$T$2344,11,0)</f>
        <v>1</v>
      </c>
      <c r="F1976" s="28">
        <f>VLOOKUP(A1976,'Medical Examinations'!$A$1:$L$2336,2,0)</f>
        <v>42.4</v>
      </c>
      <c r="G1976" s="28">
        <f>VLOOKUP(A1976,'Medical Examinations'!$A$1:$L$2336,4,0)</f>
        <v>5.53</v>
      </c>
      <c r="H1976" s="30" t="str">
        <f>VLOOKUP(A1976,'Medical Examinations'!$A$1:$L$2336,3,0)</f>
        <v>Obesity</v>
      </c>
      <c r="I1976" s="30" t="str">
        <f>VLOOKUP(A1976,'Medical Examinations'!$A$1:$L$2336,5,0)</f>
        <v>Normal</v>
      </c>
      <c r="J1976" s="27" t="str">
        <f>VLOOKUP(A1976,'Medical Examinations'!$A$1:$L$2336,6,0)</f>
        <v>yes</v>
      </c>
      <c r="K1976" s="27" t="str">
        <f>VLOOKUP(A1976,'Medical Examinations'!$A$1:$L$2336,7,0)</f>
        <v>No</v>
      </c>
      <c r="L1976" s="27">
        <f>VLOOKUP(A1976,'Medical Examinations'!$A$1:$L$2336,10,0)</f>
        <v>0</v>
      </c>
      <c r="M1976" s="27" t="str">
        <f>VLOOKUP(A1976,'Medical Examinations'!$A$1:$L$2336,12,0)</f>
        <v>No</v>
      </c>
      <c r="N1976" s="27" t="str">
        <f>VLOOKUP(A1976,'Medical Examinations'!$A$1:$L$2336,8,0)</f>
        <v>No</v>
      </c>
      <c r="O1976" s="29">
        <f>VLOOKUP(A1976,'Hospitalisation Details'!$A$1:$T$2344,12,0)</f>
        <v>3410.32</v>
      </c>
      <c r="P1976" s="29" t="str">
        <f>VLOOKUP(A1976,'Hospitalisation Details'!$A$1:$T$2344,15,0)</f>
        <v>tier - 2</v>
      </c>
      <c r="Q1976" s="29" t="str">
        <f>VLOOKUP(A1976,'Hospitalisation Details'!$A$1:$T$2344,18,0)</f>
        <v>tier - 2</v>
      </c>
      <c r="R1976" s="29" t="str">
        <f>VLOOKUP(A1976,'Hospitalisation Details'!$A$1:$T$2344,20,0)</f>
        <v>R1011</v>
      </c>
    </row>
    <row r="1977" spans="1:18">
      <c r="A1977" t="s">
        <v>389</v>
      </c>
      <c r="B1977" s="22" t="str">
        <f>VLOOKUP(A1977,'Customer Names'!A1977:$E$2335,4,0)</f>
        <v>Hunter-Galvan</v>
      </c>
      <c r="C1977" s="25">
        <f>VLOOKUP(A1977,'Hospitalisation Details'!$A$1:$T$2344,9,0)</f>
        <v>38184</v>
      </c>
      <c r="D1977" s="26">
        <f>VLOOKUP(A1977,'Hospitalisation Details'!$A$1:$T$2344,10,0)</f>
        <v>18</v>
      </c>
      <c r="E1977" s="26">
        <f>VLOOKUP(A1977,'Hospitalisation Details'!$A$1:$T$2344,11,0)</f>
        <v>2</v>
      </c>
      <c r="F1977" s="28">
        <f>VLOOKUP(A1977,'Medical Examinations'!$A$1:$L$2336,2,0)</f>
        <v>38.664999999999999</v>
      </c>
      <c r="G1977" s="28">
        <f>VLOOKUP(A1977,'Medical Examinations'!$A$1:$L$2336,4,0)</f>
        <v>4.8600000000000003</v>
      </c>
      <c r="H1977" s="30" t="str">
        <f>VLOOKUP(A1977,'Medical Examinations'!$A$1:$L$2336,3,0)</f>
        <v>Obesity</v>
      </c>
      <c r="I1977" s="30" t="str">
        <f>VLOOKUP(A1977,'Medical Examinations'!$A$1:$L$2336,5,0)</f>
        <v>Normal</v>
      </c>
      <c r="J1977" s="27" t="str">
        <f>VLOOKUP(A1977,'Medical Examinations'!$A$1:$L$2336,6,0)</f>
        <v>No</v>
      </c>
      <c r="K1977" s="27" t="str">
        <f>VLOOKUP(A1977,'Medical Examinations'!$A$1:$L$2336,7,0)</f>
        <v>yes</v>
      </c>
      <c r="L1977" s="27">
        <f>VLOOKUP(A1977,'Medical Examinations'!$A$1:$L$2336,10,0)</f>
        <v>1</v>
      </c>
      <c r="M1977" s="27" t="str">
        <f>VLOOKUP(A1977,'Medical Examinations'!$A$1:$L$2336,12,0)</f>
        <v>No</v>
      </c>
      <c r="N1977" s="27" t="str">
        <f>VLOOKUP(A1977,'Medical Examinations'!$A$1:$L$2336,8,0)</f>
        <v>No</v>
      </c>
      <c r="O1977" s="29">
        <f>VLOOKUP(A1977,'Hospitalisation Details'!$A$1:$T$2344,12,0)</f>
        <v>3393.36</v>
      </c>
      <c r="P1977" s="29" t="str">
        <f>VLOOKUP(A1977,'Hospitalisation Details'!$A$1:$T$2344,15,0)</f>
        <v>tier - 2</v>
      </c>
      <c r="Q1977" s="29" t="str">
        <f>VLOOKUP(A1977,'Hospitalisation Details'!$A$1:$T$2344,18,0)</f>
        <v>tier - 2</v>
      </c>
      <c r="R1977" s="29" t="str">
        <f>VLOOKUP(A1977,'Hospitalisation Details'!$A$1:$T$2344,20,0)</f>
        <v>R1023</v>
      </c>
    </row>
    <row r="1978" spans="1:18">
      <c r="A1978" t="s">
        <v>388</v>
      </c>
      <c r="B1978" s="22" t="str">
        <f>VLOOKUP(A1978,'Customer Names'!A1978:$E$2335,4,0)</f>
        <v>Pierret</v>
      </c>
      <c r="C1978" s="25">
        <f>VLOOKUP(A1978,'Hospitalisation Details'!$A$1:$T$2344,9,0)</f>
        <v>35365</v>
      </c>
      <c r="D1978" s="26">
        <f>VLOOKUP(A1978,'Hospitalisation Details'!$A$1:$T$2344,10,0)</f>
        <v>26</v>
      </c>
      <c r="E1978" s="26">
        <f>VLOOKUP(A1978,'Hospitalisation Details'!$A$1:$T$2344,11,0)</f>
        <v>1</v>
      </c>
      <c r="F1978" s="28">
        <f>VLOOKUP(A1978,'Medical Examinations'!$A$1:$L$2336,2,0)</f>
        <v>29.92</v>
      </c>
      <c r="G1978" s="28">
        <f>VLOOKUP(A1978,'Medical Examinations'!$A$1:$L$2336,4,0)</f>
        <v>5.49</v>
      </c>
      <c r="H1978" s="30" t="str">
        <f>VLOOKUP(A1978,'Medical Examinations'!$A$1:$L$2336,3,0)</f>
        <v>Overweight</v>
      </c>
      <c r="I1978" s="30" t="str">
        <f>VLOOKUP(A1978,'Medical Examinations'!$A$1:$L$2336,5,0)</f>
        <v>Normal</v>
      </c>
      <c r="J1978" s="27" t="str">
        <f>VLOOKUP(A1978,'Medical Examinations'!$A$1:$L$2336,6,0)</f>
        <v>yes</v>
      </c>
      <c r="K1978" s="27" t="str">
        <f>VLOOKUP(A1978,'Medical Examinations'!$A$1:$L$2336,7,0)</f>
        <v>No</v>
      </c>
      <c r="L1978" s="27">
        <f>VLOOKUP(A1978,'Medical Examinations'!$A$1:$L$2336,10,0)</f>
        <v>0</v>
      </c>
      <c r="M1978" s="27" t="str">
        <f>VLOOKUP(A1978,'Medical Examinations'!$A$1:$L$2336,12,0)</f>
        <v>No</v>
      </c>
      <c r="N1978" s="27" t="str">
        <f>VLOOKUP(A1978,'Medical Examinations'!$A$1:$L$2336,8,0)</f>
        <v>No</v>
      </c>
      <c r="O1978" s="29">
        <f>VLOOKUP(A1978,'Hospitalisation Details'!$A$1:$T$2344,12,0)</f>
        <v>3392.98</v>
      </c>
      <c r="P1978" s="29" t="str">
        <f>VLOOKUP(A1978,'Hospitalisation Details'!$A$1:$T$2344,15,0)</f>
        <v>tier - 2</v>
      </c>
      <c r="Q1978" s="29" t="str">
        <f>VLOOKUP(A1978,'Hospitalisation Details'!$A$1:$T$2344,18,0)</f>
        <v>tier - 3</v>
      </c>
      <c r="R1978" s="29" t="str">
        <f>VLOOKUP(A1978,'Hospitalisation Details'!$A$1:$T$2344,20,0)</f>
        <v>R1013</v>
      </c>
    </row>
    <row r="1979" spans="1:18">
      <c r="A1979" t="s">
        <v>387</v>
      </c>
      <c r="B1979" s="22" t="str">
        <f>VLOOKUP(A1979,'Customer Names'!A1979:$E$2335,4,0)</f>
        <v>White</v>
      </c>
      <c r="C1979" s="25">
        <f>VLOOKUP(A1979,'Hospitalisation Details'!$A$1:$T$2344,9,0)</f>
        <v>35287</v>
      </c>
      <c r="D1979" s="26">
        <f>VLOOKUP(A1979,'Hospitalisation Details'!$A$1:$T$2344,10,0)</f>
        <v>26</v>
      </c>
      <c r="E1979" s="26">
        <f>VLOOKUP(A1979,'Hospitalisation Details'!$A$1:$T$2344,11,0)</f>
        <v>1</v>
      </c>
      <c r="F1979" s="28">
        <f>VLOOKUP(A1979,'Medical Examinations'!$A$1:$L$2336,2,0)</f>
        <v>29.48</v>
      </c>
      <c r="G1979" s="28">
        <f>VLOOKUP(A1979,'Medical Examinations'!$A$1:$L$2336,4,0)</f>
        <v>4.09</v>
      </c>
      <c r="H1979" s="30" t="str">
        <f>VLOOKUP(A1979,'Medical Examinations'!$A$1:$L$2336,3,0)</f>
        <v>Overweight</v>
      </c>
      <c r="I1979" s="30" t="str">
        <f>VLOOKUP(A1979,'Medical Examinations'!$A$1:$L$2336,5,0)</f>
        <v>Normal</v>
      </c>
      <c r="J1979" s="27" t="str">
        <f>VLOOKUP(A1979,'Medical Examinations'!$A$1:$L$2336,6,0)</f>
        <v>yes</v>
      </c>
      <c r="K1979" s="27" t="str">
        <f>VLOOKUP(A1979,'Medical Examinations'!$A$1:$L$2336,7,0)</f>
        <v>No</v>
      </c>
      <c r="L1979" s="27">
        <f>VLOOKUP(A1979,'Medical Examinations'!$A$1:$L$2336,10,0)</f>
        <v>0</v>
      </c>
      <c r="M1979" s="27" t="str">
        <f>VLOOKUP(A1979,'Medical Examinations'!$A$1:$L$2336,12,0)</f>
        <v>No</v>
      </c>
      <c r="N1979" s="27" t="str">
        <f>VLOOKUP(A1979,'Medical Examinations'!$A$1:$L$2336,8,0)</f>
        <v>No</v>
      </c>
      <c r="O1979" s="29">
        <f>VLOOKUP(A1979,'Hospitalisation Details'!$A$1:$T$2344,12,0)</f>
        <v>3392.37</v>
      </c>
      <c r="P1979" s="29" t="str">
        <f>VLOOKUP(A1979,'Hospitalisation Details'!$A$1:$T$2344,15,0)</f>
        <v>tier - 2</v>
      </c>
      <c r="Q1979" s="29" t="str">
        <f>VLOOKUP(A1979,'Hospitalisation Details'!$A$1:$T$2344,18,0)</f>
        <v>tier - 3</v>
      </c>
      <c r="R1979" s="29" t="str">
        <f>VLOOKUP(A1979,'Hospitalisation Details'!$A$1:$T$2344,20,0)</f>
        <v>R1013</v>
      </c>
    </row>
    <row r="1980" spans="1:18">
      <c r="A1980" t="s">
        <v>386</v>
      </c>
      <c r="B1980" s="22" t="str">
        <f>VLOOKUP(A1980,'Customer Names'!A1980:$E$2335,4,0)</f>
        <v>O'Neil</v>
      </c>
      <c r="C1980" s="25">
        <f>VLOOKUP(A1980,'Hospitalisation Details'!$A$1:$T$2344,9,0)</f>
        <v>35382</v>
      </c>
      <c r="D1980" s="26">
        <f>VLOOKUP(A1980,'Hospitalisation Details'!$A$1:$T$2344,10,0)</f>
        <v>26</v>
      </c>
      <c r="E1980" s="26">
        <f>VLOOKUP(A1980,'Hospitalisation Details'!$A$1:$T$2344,11,0)</f>
        <v>0</v>
      </c>
      <c r="F1980" s="28">
        <f>VLOOKUP(A1980,'Medical Examinations'!$A$1:$L$2336,2,0)</f>
        <v>28.785</v>
      </c>
      <c r="G1980" s="28">
        <f>VLOOKUP(A1980,'Medical Examinations'!$A$1:$L$2336,4,0)</f>
        <v>4.3099999999999996</v>
      </c>
      <c r="H1980" s="30" t="str">
        <f>VLOOKUP(A1980,'Medical Examinations'!$A$1:$L$2336,3,0)</f>
        <v>Overweight</v>
      </c>
      <c r="I1980" s="30" t="str">
        <f>VLOOKUP(A1980,'Medical Examinations'!$A$1:$L$2336,5,0)</f>
        <v>Normal</v>
      </c>
      <c r="J1980" s="27" t="str">
        <f>VLOOKUP(A1980,'Medical Examinations'!$A$1:$L$2336,6,0)</f>
        <v>yes</v>
      </c>
      <c r="K1980" s="27" t="str">
        <f>VLOOKUP(A1980,'Medical Examinations'!$A$1:$L$2336,7,0)</f>
        <v>No</v>
      </c>
      <c r="L1980" s="27">
        <f>VLOOKUP(A1980,'Medical Examinations'!$A$1:$L$2336,10,0)</f>
        <v>0</v>
      </c>
      <c r="M1980" s="27" t="str">
        <f>VLOOKUP(A1980,'Medical Examinations'!$A$1:$L$2336,12,0)</f>
        <v>No</v>
      </c>
      <c r="N1980" s="27" t="str">
        <f>VLOOKUP(A1980,'Medical Examinations'!$A$1:$L$2336,8,0)</f>
        <v>No</v>
      </c>
      <c r="O1980" s="29">
        <f>VLOOKUP(A1980,'Hospitalisation Details'!$A$1:$T$2344,12,0)</f>
        <v>3385.4</v>
      </c>
      <c r="P1980" s="29" t="str">
        <f>VLOOKUP(A1980,'Hospitalisation Details'!$A$1:$T$2344,15,0)</f>
        <v>tier - 2</v>
      </c>
      <c r="Q1980" s="29" t="str">
        <f>VLOOKUP(A1980,'Hospitalisation Details'!$A$1:$T$2344,18,0)</f>
        <v>tier - 2</v>
      </c>
      <c r="R1980" s="29" t="str">
        <f>VLOOKUP(A1980,'Hospitalisation Details'!$A$1:$T$2344,20,0)</f>
        <v>R1024</v>
      </c>
    </row>
    <row r="1981" spans="1:18">
      <c r="A1981" t="s">
        <v>385</v>
      </c>
      <c r="B1981" s="22" t="str">
        <f>VLOOKUP(A1981,'Customer Names'!A1981:$E$2335,4,0)</f>
        <v>Leitz</v>
      </c>
      <c r="C1981" s="25">
        <f>VLOOKUP(A1981,'Hospitalisation Details'!$A$1:$T$2344,9,0)</f>
        <v>35413</v>
      </c>
      <c r="D1981" s="26">
        <f>VLOOKUP(A1981,'Hospitalisation Details'!$A$1:$T$2344,10,0)</f>
        <v>26</v>
      </c>
      <c r="E1981" s="26">
        <f>VLOOKUP(A1981,'Hospitalisation Details'!$A$1:$T$2344,11,0)</f>
        <v>1</v>
      </c>
      <c r="F1981" s="28">
        <f>VLOOKUP(A1981,'Medical Examinations'!$A$1:$L$2336,2,0)</f>
        <v>19.8</v>
      </c>
      <c r="G1981" s="28">
        <f>VLOOKUP(A1981,'Medical Examinations'!$A$1:$L$2336,4,0)</f>
        <v>4</v>
      </c>
      <c r="H1981" s="30" t="str">
        <f>VLOOKUP(A1981,'Medical Examinations'!$A$1:$L$2336,3,0)</f>
        <v>Normal weight</v>
      </c>
      <c r="I1981" s="30" t="str">
        <f>VLOOKUP(A1981,'Medical Examinations'!$A$1:$L$2336,5,0)</f>
        <v>Normal</v>
      </c>
      <c r="J1981" s="27" t="str">
        <f>VLOOKUP(A1981,'Medical Examinations'!$A$1:$L$2336,6,0)</f>
        <v>yes</v>
      </c>
      <c r="K1981" s="27" t="str">
        <f>VLOOKUP(A1981,'Medical Examinations'!$A$1:$L$2336,7,0)</f>
        <v>No</v>
      </c>
      <c r="L1981" s="27">
        <f>VLOOKUP(A1981,'Medical Examinations'!$A$1:$L$2336,10,0)</f>
        <v>0</v>
      </c>
      <c r="M1981" s="27" t="str">
        <f>VLOOKUP(A1981,'Medical Examinations'!$A$1:$L$2336,12,0)</f>
        <v>No</v>
      </c>
      <c r="N1981" s="27" t="str">
        <f>VLOOKUP(A1981,'Medical Examinations'!$A$1:$L$2336,8,0)</f>
        <v>No</v>
      </c>
      <c r="O1981" s="29">
        <f>VLOOKUP(A1981,'Hospitalisation Details'!$A$1:$T$2344,12,0)</f>
        <v>3378.91</v>
      </c>
      <c r="P1981" s="29" t="str">
        <f>VLOOKUP(A1981,'Hospitalisation Details'!$A$1:$T$2344,15,0)</f>
        <v>tier - 2</v>
      </c>
      <c r="Q1981" s="29" t="str">
        <f>VLOOKUP(A1981,'Hospitalisation Details'!$A$1:$T$2344,18,0)</f>
        <v>tier - 1</v>
      </c>
      <c r="R1981" s="29" t="str">
        <f>VLOOKUP(A1981,'Hospitalisation Details'!$A$1:$T$2344,20,0)</f>
        <v>R1011</v>
      </c>
    </row>
    <row r="1982" spans="1:18">
      <c r="A1982" t="s">
        <v>384</v>
      </c>
      <c r="B1982" s="22" t="str">
        <f>VLOOKUP(A1982,'Customer Names'!A1982:$E$2335,4,0)</f>
        <v>Durfee</v>
      </c>
      <c r="C1982" s="25">
        <f>VLOOKUP(A1982,'Hospitalisation Details'!$A$1:$T$2344,9,0)</f>
        <v>34249</v>
      </c>
      <c r="D1982" s="26">
        <f>VLOOKUP(A1982,'Hospitalisation Details'!$A$1:$T$2344,10,0)</f>
        <v>29</v>
      </c>
      <c r="E1982" s="26">
        <f>VLOOKUP(A1982,'Hospitalisation Details'!$A$1:$T$2344,11,0)</f>
        <v>0</v>
      </c>
      <c r="F1982" s="28">
        <f>VLOOKUP(A1982,'Medical Examinations'!$A$1:$L$2336,2,0)</f>
        <v>35.53</v>
      </c>
      <c r="G1982" s="28">
        <f>VLOOKUP(A1982,'Medical Examinations'!$A$1:$L$2336,4,0)</f>
        <v>4.68</v>
      </c>
      <c r="H1982" s="30" t="str">
        <f>VLOOKUP(A1982,'Medical Examinations'!$A$1:$L$2336,3,0)</f>
        <v>Obesity</v>
      </c>
      <c r="I1982" s="30" t="str">
        <f>VLOOKUP(A1982,'Medical Examinations'!$A$1:$L$2336,5,0)</f>
        <v>Normal</v>
      </c>
      <c r="J1982" s="27" t="str">
        <f>VLOOKUP(A1982,'Medical Examinations'!$A$1:$L$2336,6,0)</f>
        <v>No</v>
      </c>
      <c r="K1982" s="27" t="str">
        <f>VLOOKUP(A1982,'Medical Examinations'!$A$1:$L$2336,7,0)</f>
        <v>No</v>
      </c>
      <c r="L1982" s="27">
        <f>VLOOKUP(A1982,'Medical Examinations'!$A$1:$L$2336,10,0)</f>
        <v>1</v>
      </c>
      <c r="M1982" s="27" t="str">
        <f>VLOOKUP(A1982,'Medical Examinations'!$A$1:$L$2336,12,0)</f>
        <v>No</v>
      </c>
      <c r="N1982" s="27" t="str">
        <f>VLOOKUP(A1982,'Medical Examinations'!$A$1:$L$2336,8,0)</f>
        <v>Yes</v>
      </c>
      <c r="O1982" s="29">
        <f>VLOOKUP(A1982,'Hospitalisation Details'!$A$1:$T$2344,12,0)</f>
        <v>3366.67</v>
      </c>
      <c r="P1982" s="29" t="str">
        <f>VLOOKUP(A1982,'Hospitalisation Details'!$A$1:$T$2344,15,0)</f>
        <v>tier - 2</v>
      </c>
      <c r="Q1982" s="29" t="str">
        <f>VLOOKUP(A1982,'Hospitalisation Details'!$A$1:$T$2344,18,0)</f>
        <v>tier - 2</v>
      </c>
      <c r="R1982" s="29" t="str">
        <f>VLOOKUP(A1982,'Hospitalisation Details'!$A$1:$T$2344,20,0)</f>
        <v>R1013</v>
      </c>
    </row>
    <row r="1983" spans="1:18">
      <c r="A1983" t="s">
        <v>383</v>
      </c>
      <c r="B1983" s="22" t="str">
        <f>VLOOKUP(A1983,'Customer Names'!A1983:$E$2335,4,0)</f>
        <v>Maylone</v>
      </c>
      <c r="C1983" s="25">
        <f>VLOOKUP(A1983,'Hospitalisation Details'!$A$1:$T$2344,9,0)</f>
        <v>34873</v>
      </c>
      <c r="D1983" s="26">
        <f>VLOOKUP(A1983,'Hospitalisation Details'!$A$1:$T$2344,10,0)</f>
        <v>27</v>
      </c>
      <c r="E1983" s="26">
        <f>VLOOKUP(A1983,'Hospitalisation Details'!$A$1:$T$2344,11,0)</f>
        <v>0</v>
      </c>
      <c r="F1983" s="28">
        <f>VLOOKUP(A1983,'Medical Examinations'!$A$1:$L$2336,2,0)</f>
        <v>21.47</v>
      </c>
      <c r="G1983" s="28">
        <f>VLOOKUP(A1983,'Medical Examinations'!$A$1:$L$2336,4,0)</f>
        <v>4.0199999999999996</v>
      </c>
      <c r="H1983" s="30" t="str">
        <f>VLOOKUP(A1983,'Medical Examinations'!$A$1:$L$2336,3,0)</f>
        <v>Normal weight</v>
      </c>
      <c r="I1983" s="30" t="str">
        <f>VLOOKUP(A1983,'Medical Examinations'!$A$1:$L$2336,5,0)</f>
        <v>Normal</v>
      </c>
      <c r="J1983" s="27" t="str">
        <f>VLOOKUP(A1983,'Medical Examinations'!$A$1:$L$2336,6,0)</f>
        <v>yes</v>
      </c>
      <c r="K1983" s="27" t="str">
        <f>VLOOKUP(A1983,'Medical Examinations'!$A$1:$L$2336,7,0)</f>
        <v>No</v>
      </c>
      <c r="L1983" s="27">
        <f>VLOOKUP(A1983,'Medical Examinations'!$A$1:$L$2336,10,0)</f>
        <v>1</v>
      </c>
      <c r="M1983" s="27" t="str">
        <f>VLOOKUP(A1983,'Medical Examinations'!$A$1:$L$2336,12,0)</f>
        <v>No</v>
      </c>
      <c r="N1983" s="27" t="str">
        <f>VLOOKUP(A1983,'Medical Examinations'!$A$1:$L$2336,8,0)</f>
        <v>No</v>
      </c>
      <c r="O1983" s="29">
        <f>VLOOKUP(A1983,'Hospitalisation Details'!$A$1:$T$2344,12,0)</f>
        <v>3353.47</v>
      </c>
      <c r="P1983" s="29" t="str">
        <f>VLOOKUP(A1983,'Hospitalisation Details'!$A$1:$T$2344,15,0)</f>
        <v>tier - 2</v>
      </c>
      <c r="Q1983" s="29" t="str">
        <f>VLOOKUP(A1983,'Hospitalisation Details'!$A$1:$T$2344,18,0)</f>
        <v>tier - 3</v>
      </c>
      <c r="R1983" s="29" t="str">
        <f>VLOOKUP(A1983,'Hospitalisation Details'!$A$1:$T$2344,20,0)</f>
        <v>R1012</v>
      </c>
    </row>
    <row r="1984" spans="1:18">
      <c r="A1984" t="s">
        <v>382</v>
      </c>
      <c r="B1984" s="22" t="str">
        <f>VLOOKUP(A1984,'Customer Names'!A1984:$E$2335,4,0)</f>
        <v>Reiland</v>
      </c>
      <c r="C1984" s="25">
        <f>VLOOKUP(A1984,'Hospitalisation Details'!$A$1:$T$2344,9,0)</f>
        <v>34270</v>
      </c>
      <c r="D1984" s="26">
        <f>VLOOKUP(A1984,'Hospitalisation Details'!$A$1:$T$2344,10,0)</f>
        <v>29</v>
      </c>
      <c r="E1984" s="26">
        <f>VLOOKUP(A1984,'Hospitalisation Details'!$A$1:$T$2344,11,0)</f>
        <v>0</v>
      </c>
      <c r="F1984" s="28">
        <f>VLOOKUP(A1984,'Medical Examinations'!$A$1:$L$2336,2,0)</f>
        <v>25.9</v>
      </c>
      <c r="G1984" s="28">
        <f>VLOOKUP(A1984,'Medical Examinations'!$A$1:$L$2336,4,0)</f>
        <v>5.12</v>
      </c>
      <c r="H1984" s="30" t="str">
        <f>VLOOKUP(A1984,'Medical Examinations'!$A$1:$L$2336,3,0)</f>
        <v>Overweight</v>
      </c>
      <c r="I1984" s="30" t="str">
        <f>VLOOKUP(A1984,'Medical Examinations'!$A$1:$L$2336,5,0)</f>
        <v>Normal</v>
      </c>
      <c r="J1984" s="27" t="str">
        <f>VLOOKUP(A1984,'Medical Examinations'!$A$1:$L$2336,6,0)</f>
        <v>No</v>
      </c>
      <c r="K1984" s="27" t="str">
        <f>VLOOKUP(A1984,'Medical Examinations'!$A$1:$L$2336,7,0)</f>
        <v>No</v>
      </c>
      <c r="L1984" s="27">
        <f>VLOOKUP(A1984,'Medical Examinations'!$A$1:$L$2336,10,0)</f>
        <v>1</v>
      </c>
      <c r="M1984" s="27" t="str">
        <f>VLOOKUP(A1984,'Medical Examinations'!$A$1:$L$2336,12,0)</f>
        <v>No</v>
      </c>
      <c r="N1984" s="27" t="str">
        <f>VLOOKUP(A1984,'Medical Examinations'!$A$1:$L$2336,8,0)</f>
        <v>Yes</v>
      </c>
      <c r="O1984" s="29">
        <f>VLOOKUP(A1984,'Hospitalisation Details'!$A$1:$T$2344,12,0)</f>
        <v>3353.28</v>
      </c>
      <c r="P1984" s="29" t="str">
        <f>VLOOKUP(A1984,'Hospitalisation Details'!$A$1:$T$2344,15,0)</f>
        <v>tier - 2</v>
      </c>
      <c r="Q1984" s="29" t="str">
        <f>VLOOKUP(A1984,'Hospitalisation Details'!$A$1:$T$2344,18,0)</f>
        <v>tier - 1</v>
      </c>
      <c r="R1984" s="29" t="str">
        <f>VLOOKUP(A1984,'Hospitalisation Details'!$A$1:$T$2344,20,0)</f>
        <v>R1011</v>
      </c>
    </row>
    <row r="1985" spans="1:18">
      <c r="A1985" t="s">
        <v>381</v>
      </c>
      <c r="B1985" s="22" t="str">
        <f>VLOOKUP(A1985,'Customer Names'!A1985:$E$2335,4,0)</f>
        <v>Hu</v>
      </c>
      <c r="C1985" s="25">
        <f>VLOOKUP(A1985,'Hospitalisation Details'!$A$1:$T$2344,9,0)</f>
        <v>33482</v>
      </c>
      <c r="D1985" s="26">
        <f>VLOOKUP(A1985,'Hospitalisation Details'!$A$1:$T$2344,10,0)</f>
        <v>31</v>
      </c>
      <c r="E1985" s="26">
        <f>VLOOKUP(A1985,'Hospitalisation Details'!$A$1:$T$2344,11,0)</f>
        <v>3</v>
      </c>
      <c r="F1985" s="28">
        <f>VLOOKUP(A1985,'Medical Examinations'!$A$1:$L$2336,2,0)</f>
        <v>20.81</v>
      </c>
      <c r="G1985" s="28">
        <f>VLOOKUP(A1985,'Medical Examinations'!$A$1:$L$2336,4,0)</f>
        <v>5.52</v>
      </c>
      <c r="H1985" s="30" t="str">
        <f>VLOOKUP(A1985,'Medical Examinations'!$A$1:$L$2336,3,0)</f>
        <v>Normal weight</v>
      </c>
      <c r="I1985" s="30" t="str">
        <f>VLOOKUP(A1985,'Medical Examinations'!$A$1:$L$2336,5,0)</f>
        <v>Normal</v>
      </c>
      <c r="J1985" s="27" t="str">
        <f>VLOOKUP(A1985,'Medical Examinations'!$A$1:$L$2336,6,0)</f>
        <v>No</v>
      </c>
      <c r="K1985" s="27" t="str">
        <f>VLOOKUP(A1985,'Medical Examinations'!$A$1:$L$2336,7,0)</f>
        <v>No</v>
      </c>
      <c r="L1985" s="27">
        <f>VLOOKUP(A1985,'Medical Examinations'!$A$1:$L$2336,10,0)</f>
        <v>0</v>
      </c>
      <c r="M1985" s="27" t="str">
        <f>VLOOKUP(A1985,'Medical Examinations'!$A$1:$L$2336,12,0)</f>
        <v>No</v>
      </c>
      <c r="N1985" s="27" t="str">
        <f>VLOOKUP(A1985,'Medical Examinations'!$A$1:$L$2336,8,0)</f>
        <v>No</v>
      </c>
      <c r="O1985" s="29">
        <f>VLOOKUP(A1985,'Hospitalisation Details'!$A$1:$T$2344,12,0)</f>
        <v>3342.79</v>
      </c>
      <c r="P1985" s="29" t="str">
        <f>VLOOKUP(A1985,'Hospitalisation Details'!$A$1:$T$2344,15,0)</f>
        <v>tier - 2</v>
      </c>
      <c r="Q1985" s="29" t="str">
        <f>VLOOKUP(A1985,'Hospitalisation Details'!$A$1:$T$2344,18,0)</f>
        <v>tier - 1</v>
      </c>
      <c r="R1985" s="29" t="str">
        <f>VLOOKUP(A1985,'Hospitalisation Details'!$A$1:$T$2344,20,0)</f>
        <v>R1013</v>
      </c>
    </row>
    <row r="1986" spans="1:18">
      <c r="A1986" t="s">
        <v>380</v>
      </c>
      <c r="B1986" s="22" t="str">
        <f>VLOOKUP(A1986,'Customer Names'!A1986:$E$2335,4,0)</f>
        <v>Lessek</v>
      </c>
      <c r="C1986" s="25">
        <f>VLOOKUP(A1986,'Hospitalisation Details'!$A$1:$T$2344,9,0)</f>
        <v>35601</v>
      </c>
      <c r="D1986" s="26">
        <f>VLOOKUP(A1986,'Hospitalisation Details'!$A$1:$T$2344,10,0)</f>
        <v>25</v>
      </c>
      <c r="E1986" s="26">
        <f>VLOOKUP(A1986,'Hospitalisation Details'!$A$1:$T$2344,11,0)</f>
        <v>1</v>
      </c>
      <c r="F1986" s="28">
        <f>VLOOKUP(A1986,'Medical Examinations'!$A$1:$L$2336,2,0)</f>
        <v>25.84</v>
      </c>
      <c r="G1986" s="28">
        <f>VLOOKUP(A1986,'Medical Examinations'!$A$1:$L$2336,4,0)</f>
        <v>5.81</v>
      </c>
      <c r="H1986" s="30" t="str">
        <f>VLOOKUP(A1986,'Medical Examinations'!$A$1:$L$2336,3,0)</f>
        <v>Overweight</v>
      </c>
      <c r="I1986" s="30" t="str">
        <f>VLOOKUP(A1986,'Medical Examinations'!$A$1:$L$2336,5,0)</f>
        <v>Pre-diabetes</v>
      </c>
      <c r="J1986" s="27" t="str">
        <f>VLOOKUP(A1986,'Medical Examinations'!$A$1:$L$2336,6,0)</f>
        <v>yes</v>
      </c>
      <c r="K1986" s="27" t="str">
        <f>VLOOKUP(A1986,'Medical Examinations'!$A$1:$L$2336,7,0)</f>
        <v>No</v>
      </c>
      <c r="L1986" s="27">
        <f>VLOOKUP(A1986,'Medical Examinations'!$A$1:$L$2336,10,0)</f>
        <v>1</v>
      </c>
      <c r="M1986" s="27" t="str">
        <f>VLOOKUP(A1986,'Medical Examinations'!$A$1:$L$2336,12,0)</f>
        <v>No</v>
      </c>
      <c r="N1986" s="27" t="str">
        <f>VLOOKUP(A1986,'Medical Examinations'!$A$1:$L$2336,8,0)</f>
        <v>Yes</v>
      </c>
      <c r="O1986" s="29">
        <f>VLOOKUP(A1986,'Hospitalisation Details'!$A$1:$T$2344,12,0)</f>
        <v>3309.79</v>
      </c>
      <c r="P1986" s="29" t="str">
        <f>VLOOKUP(A1986,'Hospitalisation Details'!$A$1:$T$2344,15,0)</f>
        <v>tier - 3</v>
      </c>
      <c r="Q1986" s="29" t="str">
        <f>VLOOKUP(A1986,'Hospitalisation Details'!$A$1:$T$2344,18,0)</f>
        <v>tier - 3</v>
      </c>
      <c r="R1986" s="29" t="str">
        <f>VLOOKUP(A1986,'Hospitalisation Details'!$A$1:$T$2344,20,0)</f>
        <v>R1017</v>
      </c>
    </row>
    <row r="1987" spans="1:18">
      <c r="A1987" t="s">
        <v>379</v>
      </c>
      <c r="B1987" s="22" t="str">
        <f>VLOOKUP(A1987,'Customer Names'!A1987:$E$2335,4,0)</f>
        <v>Colavincenzo</v>
      </c>
      <c r="C1987" s="25">
        <f>VLOOKUP(A1987,'Hospitalisation Details'!$A$1:$T$2344,9,0)</f>
        <v>37943</v>
      </c>
      <c r="D1987" s="26">
        <f>VLOOKUP(A1987,'Hospitalisation Details'!$A$1:$T$2344,10,0)</f>
        <v>19</v>
      </c>
      <c r="E1987" s="26">
        <f>VLOOKUP(A1987,'Hospitalisation Details'!$A$1:$T$2344,11,0)</f>
        <v>0</v>
      </c>
      <c r="F1987" s="28">
        <f>VLOOKUP(A1987,'Medical Examinations'!$A$1:$L$2336,2,0)</f>
        <v>30.95</v>
      </c>
      <c r="G1987" s="28">
        <f>VLOOKUP(A1987,'Medical Examinations'!$A$1:$L$2336,4,0)</f>
        <v>5.16</v>
      </c>
      <c r="H1987" s="30" t="str">
        <f>VLOOKUP(A1987,'Medical Examinations'!$A$1:$L$2336,3,0)</f>
        <v>Obesity</v>
      </c>
      <c r="I1987" s="30" t="str">
        <f>VLOOKUP(A1987,'Medical Examinations'!$A$1:$L$2336,5,0)</f>
        <v>Normal</v>
      </c>
      <c r="J1987" s="27" t="str">
        <f>VLOOKUP(A1987,'Medical Examinations'!$A$1:$L$2336,6,0)</f>
        <v>No</v>
      </c>
      <c r="K1987" s="27" t="str">
        <f>VLOOKUP(A1987,'Medical Examinations'!$A$1:$L$2336,7,0)</f>
        <v>No</v>
      </c>
      <c r="L1987" s="27">
        <f>VLOOKUP(A1987,'Medical Examinations'!$A$1:$L$2336,10,0)</f>
        <v>1</v>
      </c>
      <c r="M1987" s="27" t="str">
        <f>VLOOKUP(A1987,'Medical Examinations'!$A$1:$L$2336,12,0)</f>
        <v>No</v>
      </c>
      <c r="N1987" s="27" t="str">
        <f>VLOOKUP(A1987,'Medical Examinations'!$A$1:$L$2336,8,0)</f>
        <v>Yes</v>
      </c>
      <c r="O1987" s="29">
        <f>VLOOKUP(A1987,'Hospitalisation Details'!$A$1:$T$2344,12,0)</f>
        <v>3308.46</v>
      </c>
      <c r="P1987" s="29" t="str">
        <f>VLOOKUP(A1987,'Hospitalisation Details'!$A$1:$T$2344,15,0)</f>
        <v>tier - 2</v>
      </c>
      <c r="Q1987" s="29" t="str">
        <f>VLOOKUP(A1987,'Hospitalisation Details'!$A$1:$T$2344,18,0)</f>
        <v>tier - 1</v>
      </c>
      <c r="R1987" s="29" t="str">
        <f>VLOOKUP(A1987,'Hospitalisation Details'!$A$1:$T$2344,20,0)</f>
        <v>R1021</v>
      </c>
    </row>
    <row r="1988" spans="1:18">
      <c r="A1988" t="s">
        <v>378</v>
      </c>
      <c r="B1988" s="22" t="str">
        <f>VLOOKUP(A1988,'Customer Names'!A1988:$E$2335,4,0)</f>
        <v>Mendez-Karr</v>
      </c>
      <c r="C1988" s="25">
        <f>VLOOKUP(A1988,'Hospitalisation Details'!$A$1:$T$2344,9,0)</f>
        <v>37960</v>
      </c>
      <c r="D1988" s="26">
        <f>VLOOKUP(A1988,'Hospitalisation Details'!$A$1:$T$2344,10,0)</f>
        <v>19</v>
      </c>
      <c r="E1988" s="26">
        <f>VLOOKUP(A1988,'Hospitalisation Details'!$A$1:$T$2344,11,0)</f>
        <v>0</v>
      </c>
      <c r="F1988" s="28">
        <f>VLOOKUP(A1988,'Medical Examinations'!$A$1:$L$2336,2,0)</f>
        <v>30.54</v>
      </c>
      <c r="G1988" s="28">
        <f>VLOOKUP(A1988,'Medical Examinations'!$A$1:$L$2336,4,0)</f>
        <v>5</v>
      </c>
      <c r="H1988" s="30" t="str">
        <f>VLOOKUP(A1988,'Medical Examinations'!$A$1:$L$2336,3,0)</f>
        <v>Obesity</v>
      </c>
      <c r="I1988" s="30" t="str">
        <f>VLOOKUP(A1988,'Medical Examinations'!$A$1:$L$2336,5,0)</f>
        <v>Normal</v>
      </c>
      <c r="J1988" s="27" t="str">
        <f>VLOOKUP(A1988,'Medical Examinations'!$A$1:$L$2336,6,0)</f>
        <v>No</v>
      </c>
      <c r="K1988" s="27" t="str">
        <f>VLOOKUP(A1988,'Medical Examinations'!$A$1:$L$2336,7,0)</f>
        <v>No</v>
      </c>
      <c r="L1988" s="27">
        <f>VLOOKUP(A1988,'Medical Examinations'!$A$1:$L$2336,10,0)</f>
        <v>1</v>
      </c>
      <c r="M1988" s="27" t="str">
        <f>VLOOKUP(A1988,'Medical Examinations'!$A$1:$L$2336,12,0)</f>
        <v>No</v>
      </c>
      <c r="N1988" s="27" t="str">
        <f>VLOOKUP(A1988,'Medical Examinations'!$A$1:$L$2336,8,0)</f>
        <v>Yes</v>
      </c>
      <c r="O1988" s="29">
        <f>VLOOKUP(A1988,'Hospitalisation Details'!$A$1:$T$2344,12,0)</f>
        <v>3300.7</v>
      </c>
      <c r="P1988" s="29" t="str">
        <f>VLOOKUP(A1988,'Hospitalisation Details'!$A$1:$T$2344,15,0)</f>
        <v>tier - 2</v>
      </c>
      <c r="Q1988" s="29" t="str">
        <f>VLOOKUP(A1988,'Hospitalisation Details'!$A$1:$T$2344,18,0)</f>
        <v>tier - 2</v>
      </c>
      <c r="R1988" s="29" t="str">
        <f>VLOOKUP(A1988,'Hospitalisation Details'!$A$1:$T$2344,20,0)</f>
        <v>R1025</v>
      </c>
    </row>
    <row r="1989" spans="1:18">
      <c r="A1989" t="s">
        <v>377</v>
      </c>
      <c r="B1989" s="22" t="str">
        <f>VLOOKUP(A1989,'Customer Names'!A1989:$E$2335,4,0)</f>
        <v>Saulnier</v>
      </c>
      <c r="C1989" s="25">
        <f>VLOOKUP(A1989,'Hospitalisation Details'!$A$1:$T$2344,9,0)</f>
        <v>35386</v>
      </c>
      <c r="D1989" s="26">
        <f>VLOOKUP(A1989,'Hospitalisation Details'!$A$1:$T$2344,10,0)</f>
        <v>26</v>
      </c>
      <c r="E1989" s="26">
        <f>VLOOKUP(A1989,'Hospitalisation Details'!$A$1:$T$2344,11,0)</f>
        <v>1</v>
      </c>
      <c r="F1989" s="28">
        <f>VLOOKUP(A1989,'Medical Examinations'!$A$1:$L$2336,2,0)</f>
        <v>33.914999999999999</v>
      </c>
      <c r="G1989" s="28">
        <f>VLOOKUP(A1989,'Medical Examinations'!$A$1:$L$2336,4,0)</f>
        <v>5.84</v>
      </c>
      <c r="H1989" s="30" t="str">
        <f>VLOOKUP(A1989,'Medical Examinations'!$A$1:$L$2336,3,0)</f>
        <v>Obesity</v>
      </c>
      <c r="I1989" s="30" t="str">
        <f>VLOOKUP(A1989,'Medical Examinations'!$A$1:$L$2336,5,0)</f>
        <v>Pre-diabetes</v>
      </c>
      <c r="J1989" s="27" t="str">
        <f>VLOOKUP(A1989,'Medical Examinations'!$A$1:$L$2336,6,0)</f>
        <v>yes</v>
      </c>
      <c r="K1989" s="27" t="str">
        <f>VLOOKUP(A1989,'Medical Examinations'!$A$1:$L$2336,7,0)</f>
        <v>No</v>
      </c>
      <c r="L1989" s="27">
        <f>VLOOKUP(A1989,'Medical Examinations'!$A$1:$L$2336,10,0)</f>
        <v>0</v>
      </c>
      <c r="M1989" s="27" t="str">
        <f>VLOOKUP(A1989,'Medical Examinations'!$A$1:$L$2336,12,0)</f>
        <v>No</v>
      </c>
      <c r="N1989" s="27" t="str">
        <f>VLOOKUP(A1989,'Medical Examinations'!$A$1:$L$2336,8,0)</f>
        <v>No</v>
      </c>
      <c r="O1989" s="29">
        <f>VLOOKUP(A1989,'Hospitalisation Details'!$A$1:$T$2344,12,0)</f>
        <v>3292.53</v>
      </c>
      <c r="P1989" s="29" t="str">
        <f>VLOOKUP(A1989,'Hospitalisation Details'!$A$1:$T$2344,15,0)</f>
        <v>tier - 2</v>
      </c>
      <c r="Q1989" s="29" t="str">
        <f>VLOOKUP(A1989,'Hospitalisation Details'!$A$1:$T$2344,18,0)</f>
        <v>tier - 2</v>
      </c>
      <c r="R1989" s="29" t="str">
        <f>VLOOKUP(A1989,'Hospitalisation Details'!$A$1:$T$2344,20,0)</f>
        <v>R1012</v>
      </c>
    </row>
    <row r="1990" spans="1:18">
      <c r="A1990" t="s">
        <v>376</v>
      </c>
      <c r="B1990" s="22" t="str">
        <f>VLOOKUP(A1990,'Customer Names'!A1990:$E$2335,4,0)</f>
        <v>Schoonover</v>
      </c>
      <c r="C1990" s="25">
        <f>VLOOKUP(A1990,'Hospitalisation Details'!$A$1:$T$2344,9,0)</f>
        <v>37805</v>
      </c>
      <c r="D1990" s="26">
        <f>VLOOKUP(A1990,'Hospitalisation Details'!$A$1:$T$2344,10,0)</f>
        <v>19</v>
      </c>
      <c r="E1990" s="26">
        <f>VLOOKUP(A1990,'Hospitalisation Details'!$A$1:$T$2344,11,0)</f>
        <v>0</v>
      </c>
      <c r="F1990" s="28">
        <f>VLOOKUP(A1990,'Medical Examinations'!$A$1:$L$2336,2,0)</f>
        <v>33.31</v>
      </c>
      <c r="G1990" s="28">
        <f>VLOOKUP(A1990,'Medical Examinations'!$A$1:$L$2336,4,0)</f>
        <v>4.1900000000000004</v>
      </c>
      <c r="H1990" s="30" t="str">
        <f>VLOOKUP(A1990,'Medical Examinations'!$A$1:$L$2336,3,0)</f>
        <v>Obesity</v>
      </c>
      <c r="I1990" s="30" t="str">
        <f>VLOOKUP(A1990,'Medical Examinations'!$A$1:$L$2336,5,0)</f>
        <v>Normal</v>
      </c>
      <c r="J1990" s="27" t="str">
        <f>VLOOKUP(A1990,'Medical Examinations'!$A$1:$L$2336,6,0)</f>
        <v>No</v>
      </c>
      <c r="K1990" s="27" t="str">
        <f>VLOOKUP(A1990,'Medical Examinations'!$A$1:$L$2336,7,0)</f>
        <v>No</v>
      </c>
      <c r="L1990" s="27">
        <f>VLOOKUP(A1990,'Medical Examinations'!$A$1:$L$2336,10,0)</f>
        <v>1</v>
      </c>
      <c r="M1990" s="27" t="str">
        <f>VLOOKUP(A1990,'Medical Examinations'!$A$1:$L$2336,12,0)</f>
        <v>No</v>
      </c>
      <c r="N1990" s="27" t="str">
        <f>VLOOKUP(A1990,'Medical Examinations'!$A$1:$L$2336,8,0)</f>
        <v>Yes</v>
      </c>
      <c r="O1990" s="29">
        <f>VLOOKUP(A1990,'Hospitalisation Details'!$A$1:$T$2344,12,0)</f>
        <v>3280.22</v>
      </c>
      <c r="P1990" s="29" t="str">
        <f>VLOOKUP(A1990,'Hospitalisation Details'!$A$1:$T$2344,15,0)</f>
        <v>tier - 2</v>
      </c>
      <c r="Q1990" s="29" t="str">
        <f>VLOOKUP(A1990,'Hospitalisation Details'!$A$1:$T$2344,18,0)</f>
        <v>tier - 3</v>
      </c>
      <c r="R1990" s="29" t="str">
        <f>VLOOKUP(A1990,'Hospitalisation Details'!$A$1:$T$2344,20,0)</f>
        <v>R1011</v>
      </c>
    </row>
    <row r="1991" spans="1:18">
      <c r="A1991" t="s">
        <v>375</v>
      </c>
      <c r="B1991" s="22" t="str">
        <f>VLOOKUP(A1991,'Customer Names'!A1991:$E$2335,4,0)</f>
        <v>Hass</v>
      </c>
      <c r="C1991" s="25">
        <f>VLOOKUP(A1991,'Hospitalisation Details'!$A$1:$T$2344,9,0)</f>
        <v>37170</v>
      </c>
      <c r="D1991" s="26">
        <f>VLOOKUP(A1991,'Hospitalisation Details'!$A$1:$T$2344,10,0)</f>
        <v>21</v>
      </c>
      <c r="E1991" s="26">
        <f>VLOOKUP(A1991,'Hospitalisation Details'!$A$1:$T$2344,11,0)</f>
        <v>2</v>
      </c>
      <c r="F1991" s="28">
        <f>VLOOKUP(A1991,'Medical Examinations'!$A$1:$L$2336,2,0)</f>
        <v>25.745000000000001</v>
      </c>
      <c r="G1991" s="28">
        <f>VLOOKUP(A1991,'Medical Examinations'!$A$1:$L$2336,4,0)</f>
        <v>4.62</v>
      </c>
      <c r="H1991" s="30" t="str">
        <f>VLOOKUP(A1991,'Medical Examinations'!$A$1:$L$2336,3,0)</f>
        <v>Overweight</v>
      </c>
      <c r="I1991" s="30" t="str">
        <f>VLOOKUP(A1991,'Medical Examinations'!$A$1:$L$2336,5,0)</f>
        <v>Normal</v>
      </c>
      <c r="J1991" s="27" t="str">
        <f>VLOOKUP(A1991,'Medical Examinations'!$A$1:$L$2336,6,0)</f>
        <v>yes</v>
      </c>
      <c r="K1991" s="27" t="str">
        <f>VLOOKUP(A1991,'Medical Examinations'!$A$1:$L$2336,7,0)</f>
        <v>No</v>
      </c>
      <c r="L1991" s="27">
        <f>VLOOKUP(A1991,'Medical Examinations'!$A$1:$L$2336,10,0)</f>
        <v>0</v>
      </c>
      <c r="M1991" s="27" t="str">
        <f>VLOOKUP(A1991,'Medical Examinations'!$A$1:$L$2336,12,0)</f>
        <v>No</v>
      </c>
      <c r="N1991" s="27" t="str">
        <f>VLOOKUP(A1991,'Medical Examinations'!$A$1:$L$2336,8,0)</f>
        <v>No</v>
      </c>
      <c r="O1991" s="29">
        <f>VLOOKUP(A1991,'Hospitalisation Details'!$A$1:$T$2344,12,0)</f>
        <v>3279.87</v>
      </c>
      <c r="P1991" s="29" t="str">
        <f>VLOOKUP(A1991,'Hospitalisation Details'!$A$1:$T$2344,15,0)</f>
        <v>tier - 2</v>
      </c>
      <c r="Q1991" s="29" t="str">
        <f>VLOOKUP(A1991,'Hospitalisation Details'!$A$1:$T$2344,18,0)</f>
        <v>tier - 1</v>
      </c>
      <c r="R1991" s="29" t="str">
        <f>VLOOKUP(A1991,'Hospitalisation Details'!$A$1:$T$2344,20,0)</f>
        <v>R1017</v>
      </c>
    </row>
    <row r="1992" spans="1:18">
      <c r="A1992" t="s">
        <v>374</v>
      </c>
      <c r="B1992" s="22" t="str">
        <f>VLOOKUP(A1992,'Customer Names'!A1992:$E$2335,4,0)</f>
        <v>Cadotte</v>
      </c>
      <c r="C1992" s="25">
        <f>VLOOKUP(A1992,'Hospitalisation Details'!$A$1:$T$2344,9,0)</f>
        <v>34516</v>
      </c>
      <c r="D1992" s="26">
        <f>VLOOKUP(A1992,'Hospitalisation Details'!$A$1:$T$2344,10,0)</f>
        <v>28</v>
      </c>
      <c r="E1992" s="26">
        <f>VLOOKUP(A1992,'Hospitalisation Details'!$A$1:$T$2344,11,0)</f>
        <v>1</v>
      </c>
      <c r="F1992" s="28">
        <f>VLOOKUP(A1992,'Medical Examinations'!$A$1:$L$2336,2,0)</f>
        <v>37.1</v>
      </c>
      <c r="G1992" s="28">
        <f>VLOOKUP(A1992,'Medical Examinations'!$A$1:$L$2336,4,0)</f>
        <v>6.24</v>
      </c>
      <c r="H1992" s="30" t="str">
        <f>VLOOKUP(A1992,'Medical Examinations'!$A$1:$L$2336,3,0)</f>
        <v>Obesity</v>
      </c>
      <c r="I1992" s="30" t="str">
        <f>VLOOKUP(A1992,'Medical Examinations'!$A$1:$L$2336,5,0)</f>
        <v>Pre-diabetes</v>
      </c>
      <c r="J1992" s="27" t="str">
        <f>VLOOKUP(A1992,'Medical Examinations'!$A$1:$L$2336,6,0)</f>
        <v>No</v>
      </c>
      <c r="K1992" s="27" t="str">
        <f>VLOOKUP(A1992,'Medical Examinations'!$A$1:$L$2336,7,0)</f>
        <v>No</v>
      </c>
      <c r="L1992" s="27">
        <f>VLOOKUP(A1992,'Medical Examinations'!$A$1:$L$2336,10,0)</f>
        <v>0</v>
      </c>
      <c r="M1992" s="27" t="str">
        <f>VLOOKUP(A1992,'Medical Examinations'!$A$1:$L$2336,12,0)</f>
        <v>No</v>
      </c>
      <c r="N1992" s="27" t="str">
        <f>VLOOKUP(A1992,'Medical Examinations'!$A$1:$L$2336,8,0)</f>
        <v>No</v>
      </c>
      <c r="O1992" s="29">
        <f>VLOOKUP(A1992,'Hospitalisation Details'!$A$1:$T$2344,12,0)</f>
        <v>3277.16</v>
      </c>
      <c r="P1992" s="29" t="str">
        <f>VLOOKUP(A1992,'Hospitalisation Details'!$A$1:$T$2344,15,0)</f>
        <v>tier - 2</v>
      </c>
      <c r="Q1992" s="29" t="str">
        <f>VLOOKUP(A1992,'Hospitalisation Details'!$A$1:$T$2344,18,0)</f>
        <v>tier - 3</v>
      </c>
      <c r="R1992" s="29" t="str">
        <f>VLOOKUP(A1992,'Hospitalisation Details'!$A$1:$T$2344,20,0)</f>
        <v>R1011</v>
      </c>
    </row>
    <row r="1993" spans="1:18">
      <c r="A1993" t="s">
        <v>373</v>
      </c>
      <c r="B1993" s="22" t="str">
        <f>VLOOKUP(A1993,'Customer Names'!A1993:$E$2335,4,0)</f>
        <v>Cacciapaglia</v>
      </c>
      <c r="C1993" s="25">
        <f>VLOOKUP(A1993,'Hospitalisation Details'!$A$1:$T$2344,9,0)</f>
        <v>34670</v>
      </c>
      <c r="D1993" s="26">
        <f>VLOOKUP(A1993,'Hospitalisation Details'!$A$1:$T$2344,10,0)</f>
        <v>28</v>
      </c>
      <c r="E1993" s="26">
        <f>VLOOKUP(A1993,'Hospitalisation Details'!$A$1:$T$2344,11,0)</f>
        <v>0</v>
      </c>
      <c r="F1993" s="28">
        <f>VLOOKUP(A1993,'Medical Examinations'!$A$1:$L$2336,2,0)</f>
        <v>35.435000000000002</v>
      </c>
      <c r="G1993" s="28">
        <f>VLOOKUP(A1993,'Medical Examinations'!$A$1:$L$2336,4,0)</f>
        <v>5.81</v>
      </c>
      <c r="H1993" s="30" t="str">
        <f>VLOOKUP(A1993,'Medical Examinations'!$A$1:$L$2336,3,0)</f>
        <v>Obesity</v>
      </c>
      <c r="I1993" s="30" t="str">
        <f>VLOOKUP(A1993,'Medical Examinations'!$A$1:$L$2336,5,0)</f>
        <v>Pre-diabetes</v>
      </c>
      <c r="J1993" s="27" t="str">
        <f>VLOOKUP(A1993,'Medical Examinations'!$A$1:$L$2336,6,0)</f>
        <v>No</v>
      </c>
      <c r="K1993" s="27" t="str">
        <f>VLOOKUP(A1993,'Medical Examinations'!$A$1:$L$2336,7,0)</f>
        <v>No</v>
      </c>
      <c r="L1993" s="27">
        <f>VLOOKUP(A1993,'Medical Examinations'!$A$1:$L$2336,10,0)</f>
        <v>0</v>
      </c>
      <c r="M1993" s="27" t="str">
        <f>VLOOKUP(A1993,'Medical Examinations'!$A$1:$L$2336,12,0)</f>
        <v>No</v>
      </c>
      <c r="N1993" s="27" t="str">
        <f>VLOOKUP(A1993,'Medical Examinations'!$A$1:$L$2336,8,0)</f>
        <v>No</v>
      </c>
      <c r="O1993" s="29">
        <f>VLOOKUP(A1993,'Hospitalisation Details'!$A$1:$T$2344,12,0)</f>
        <v>3268.85</v>
      </c>
      <c r="P1993" s="29" t="str">
        <f>VLOOKUP(A1993,'Hospitalisation Details'!$A$1:$T$2344,15,0)</f>
        <v>tier - 3</v>
      </c>
      <c r="Q1993" s="29" t="str">
        <f>VLOOKUP(A1993,'Hospitalisation Details'!$A$1:$T$2344,18,0)</f>
        <v>tier - 1</v>
      </c>
      <c r="R1993" s="29" t="str">
        <f>VLOOKUP(A1993,'Hospitalisation Details'!$A$1:$T$2344,20,0)</f>
        <v>R1016</v>
      </c>
    </row>
    <row r="1994" spans="1:18">
      <c r="A1994" t="s">
        <v>372</v>
      </c>
      <c r="B1994" s="22" t="str">
        <f>VLOOKUP(A1994,'Customer Names'!A1994:$E$2335,4,0)</f>
        <v>Mininger</v>
      </c>
      <c r="C1994" s="25">
        <f>VLOOKUP(A1994,'Hospitalisation Details'!$A$1:$T$2344,9,0)</f>
        <v>33555</v>
      </c>
      <c r="D1994" s="26">
        <f>VLOOKUP(A1994,'Hospitalisation Details'!$A$1:$T$2344,10,0)</f>
        <v>31</v>
      </c>
      <c r="E1994" s="26">
        <f>VLOOKUP(A1994,'Hospitalisation Details'!$A$1:$T$2344,11,0)</f>
        <v>0</v>
      </c>
      <c r="F1994" s="28">
        <f>VLOOKUP(A1994,'Medical Examinations'!$A$1:$L$2336,2,0)</f>
        <v>20.399999999999999</v>
      </c>
      <c r="G1994" s="28">
        <f>VLOOKUP(A1994,'Medical Examinations'!$A$1:$L$2336,4,0)</f>
        <v>4.83</v>
      </c>
      <c r="H1994" s="30" t="str">
        <f>VLOOKUP(A1994,'Medical Examinations'!$A$1:$L$2336,3,0)</f>
        <v>Normal weight</v>
      </c>
      <c r="I1994" s="30" t="str">
        <f>VLOOKUP(A1994,'Medical Examinations'!$A$1:$L$2336,5,0)</f>
        <v>Normal</v>
      </c>
      <c r="J1994" s="27" t="str">
        <f>VLOOKUP(A1994,'Medical Examinations'!$A$1:$L$2336,6,0)</f>
        <v>No</v>
      </c>
      <c r="K1994" s="27" t="str">
        <f>VLOOKUP(A1994,'Medical Examinations'!$A$1:$L$2336,7,0)</f>
        <v>No</v>
      </c>
      <c r="L1994" s="27">
        <f>VLOOKUP(A1994,'Medical Examinations'!$A$1:$L$2336,10,0)</f>
        <v>0</v>
      </c>
      <c r="M1994" s="27" t="str">
        <f>VLOOKUP(A1994,'Medical Examinations'!$A$1:$L$2336,12,0)</f>
        <v>No</v>
      </c>
      <c r="N1994" s="27" t="str">
        <f>VLOOKUP(A1994,'Medical Examinations'!$A$1:$L$2336,8,0)</f>
        <v>No</v>
      </c>
      <c r="O1994" s="29">
        <f>VLOOKUP(A1994,'Hospitalisation Details'!$A$1:$T$2344,12,0)</f>
        <v>3260.2</v>
      </c>
      <c r="P1994" s="29" t="str">
        <f>VLOOKUP(A1994,'Hospitalisation Details'!$A$1:$T$2344,15,0)</f>
        <v>tier - 3</v>
      </c>
      <c r="Q1994" s="29" t="str">
        <f>VLOOKUP(A1994,'Hospitalisation Details'!$A$1:$T$2344,18,0)</f>
        <v>tier - 2</v>
      </c>
      <c r="R1994" s="29" t="str">
        <f>VLOOKUP(A1994,'Hospitalisation Details'!$A$1:$T$2344,20,0)</f>
        <v>R1011</v>
      </c>
    </row>
    <row r="1995" spans="1:18">
      <c r="A1995" t="s">
        <v>371</v>
      </c>
      <c r="B1995" s="22" t="str">
        <f>VLOOKUP(A1995,'Customer Names'!A1995:$E$2335,4,0)</f>
        <v>Mayo</v>
      </c>
      <c r="C1995" s="25">
        <f>VLOOKUP(A1995,'Hospitalisation Details'!$A$1:$T$2344,9,0)</f>
        <v>35675</v>
      </c>
      <c r="D1995" s="26">
        <f>VLOOKUP(A1995,'Hospitalisation Details'!$A$1:$T$2344,10,0)</f>
        <v>25</v>
      </c>
      <c r="E1995" s="26">
        <f>VLOOKUP(A1995,'Hospitalisation Details'!$A$1:$T$2344,11,0)</f>
        <v>1</v>
      </c>
      <c r="F1995" s="28">
        <f>VLOOKUP(A1995,'Medical Examinations'!$A$1:$L$2336,2,0)</f>
        <v>42.13</v>
      </c>
      <c r="G1995" s="28">
        <f>VLOOKUP(A1995,'Medical Examinations'!$A$1:$L$2336,4,0)</f>
        <v>5.72</v>
      </c>
      <c r="H1995" s="30" t="str">
        <f>VLOOKUP(A1995,'Medical Examinations'!$A$1:$L$2336,3,0)</f>
        <v>Obesity</v>
      </c>
      <c r="I1995" s="30" t="str">
        <f>VLOOKUP(A1995,'Medical Examinations'!$A$1:$L$2336,5,0)</f>
        <v>Pre-diabetes</v>
      </c>
      <c r="J1995" s="27" t="str">
        <f>VLOOKUP(A1995,'Medical Examinations'!$A$1:$L$2336,6,0)</f>
        <v>yes</v>
      </c>
      <c r="K1995" s="27" t="str">
        <f>VLOOKUP(A1995,'Medical Examinations'!$A$1:$L$2336,7,0)</f>
        <v>No</v>
      </c>
      <c r="L1995" s="27">
        <f>VLOOKUP(A1995,'Medical Examinations'!$A$1:$L$2336,10,0)</f>
        <v>1</v>
      </c>
      <c r="M1995" s="27" t="str">
        <f>VLOOKUP(A1995,'Medical Examinations'!$A$1:$L$2336,12,0)</f>
        <v>No</v>
      </c>
      <c r="N1995" s="27" t="str">
        <f>VLOOKUP(A1995,'Medical Examinations'!$A$1:$L$2336,8,0)</f>
        <v>Yes</v>
      </c>
      <c r="O1995" s="29">
        <f>VLOOKUP(A1995,'Hospitalisation Details'!$A$1:$T$2344,12,0)</f>
        <v>3238.44</v>
      </c>
      <c r="P1995" s="29" t="str">
        <f>VLOOKUP(A1995,'Hospitalisation Details'!$A$1:$T$2344,15,0)</f>
        <v>tier - 2</v>
      </c>
      <c r="Q1995" s="29" t="str">
        <f>VLOOKUP(A1995,'Hospitalisation Details'!$A$1:$T$2344,18,0)</f>
        <v>tier - 3</v>
      </c>
      <c r="R1995" s="29" t="str">
        <f>VLOOKUP(A1995,'Hospitalisation Details'!$A$1:$T$2344,20,0)</f>
        <v>R1013</v>
      </c>
    </row>
    <row r="1996" spans="1:18">
      <c r="A1996" t="s">
        <v>370</v>
      </c>
      <c r="B1996" s="22" t="str">
        <f>VLOOKUP(A1996,'Customer Names'!A1996:$E$2335,4,0)</f>
        <v>Zicko</v>
      </c>
      <c r="C1996" s="25">
        <f>VLOOKUP(A1996,'Hospitalisation Details'!$A$1:$T$2344,9,0)</f>
        <v>35644</v>
      </c>
      <c r="D1996" s="26">
        <f>VLOOKUP(A1996,'Hospitalisation Details'!$A$1:$T$2344,10,0)</f>
        <v>25</v>
      </c>
      <c r="E1996" s="26">
        <f>VLOOKUP(A1996,'Hospitalisation Details'!$A$1:$T$2344,11,0)</f>
        <v>1</v>
      </c>
      <c r="F1996" s="28">
        <f>VLOOKUP(A1996,'Medical Examinations'!$A$1:$L$2336,2,0)</f>
        <v>33.99</v>
      </c>
      <c r="G1996" s="28">
        <f>VLOOKUP(A1996,'Medical Examinations'!$A$1:$L$2336,4,0)</f>
        <v>4.83</v>
      </c>
      <c r="H1996" s="30" t="str">
        <f>VLOOKUP(A1996,'Medical Examinations'!$A$1:$L$2336,3,0)</f>
        <v>Obesity</v>
      </c>
      <c r="I1996" s="30" t="str">
        <f>VLOOKUP(A1996,'Medical Examinations'!$A$1:$L$2336,5,0)</f>
        <v>Normal</v>
      </c>
      <c r="J1996" s="27" t="str">
        <f>VLOOKUP(A1996,'Medical Examinations'!$A$1:$L$2336,6,0)</f>
        <v>yes</v>
      </c>
      <c r="K1996" s="27" t="str">
        <f>VLOOKUP(A1996,'Medical Examinations'!$A$1:$L$2336,7,0)</f>
        <v>No</v>
      </c>
      <c r="L1996" s="27">
        <f>VLOOKUP(A1996,'Medical Examinations'!$A$1:$L$2336,10,0)</f>
        <v>1</v>
      </c>
      <c r="M1996" s="27" t="str">
        <f>VLOOKUP(A1996,'Medical Examinations'!$A$1:$L$2336,12,0)</f>
        <v>No</v>
      </c>
      <c r="N1996" s="27" t="str">
        <f>VLOOKUP(A1996,'Medical Examinations'!$A$1:$L$2336,8,0)</f>
        <v>Yes</v>
      </c>
      <c r="O1996" s="29">
        <f>VLOOKUP(A1996,'Hospitalisation Details'!$A$1:$T$2344,12,0)</f>
        <v>3227.12</v>
      </c>
      <c r="P1996" s="29" t="str">
        <f>VLOOKUP(A1996,'Hospitalisation Details'!$A$1:$T$2344,15,0)</f>
        <v>tier - 2</v>
      </c>
      <c r="Q1996" s="29" t="str">
        <f>VLOOKUP(A1996,'Hospitalisation Details'!$A$1:$T$2344,18,0)</f>
        <v>tier - 3</v>
      </c>
      <c r="R1996" s="29" t="str">
        <f>VLOOKUP(A1996,'Hospitalisation Details'!$A$1:$T$2344,20,0)</f>
        <v>R1013</v>
      </c>
    </row>
    <row r="1997" spans="1:18">
      <c r="A1997" t="s">
        <v>369</v>
      </c>
      <c r="B1997" s="22" t="str">
        <f>VLOOKUP(A1997,'Customer Names'!A1997:$E$2335,4,0)</f>
        <v>Graham</v>
      </c>
      <c r="C1997" s="25">
        <f>VLOOKUP(A1997,'Hospitalisation Details'!$A$1:$T$2344,9,0)</f>
        <v>35617</v>
      </c>
      <c r="D1997" s="26">
        <f>VLOOKUP(A1997,'Hospitalisation Details'!$A$1:$T$2344,10,0)</f>
        <v>25</v>
      </c>
      <c r="E1997" s="26">
        <f>VLOOKUP(A1997,'Hospitalisation Details'!$A$1:$T$2344,11,0)</f>
        <v>0</v>
      </c>
      <c r="F1997" s="28">
        <f>VLOOKUP(A1997,'Medical Examinations'!$A$1:$L$2336,2,0)</f>
        <v>28.594999999999999</v>
      </c>
      <c r="G1997" s="28">
        <f>VLOOKUP(A1997,'Medical Examinations'!$A$1:$L$2336,4,0)</f>
        <v>4.1399999999999997</v>
      </c>
      <c r="H1997" s="30" t="str">
        <f>VLOOKUP(A1997,'Medical Examinations'!$A$1:$L$2336,3,0)</f>
        <v>Overweight</v>
      </c>
      <c r="I1997" s="30" t="str">
        <f>VLOOKUP(A1997,'Medical Examinations'!$A$1:$L$2336,5,0)</f>
        <v>Normal</v>
      </c>
      <c r="J1997" s="27" t="str">
        <f>VLOOKUP(A1997,'Medical Examinations'!$A$1:$L$2336,6,0)</f>
        <v>yes</v>
      </c>
      <c r="K1997" s="27" t="str">
        <f>VLOOKUP(A1997,'Medical Examinations'!$A$1:$L$2336,7,0)</f>
        <v>No</v>
      </c>
      <c r="L1997" s="27">
        <f>VLOOKUP(A1997,'Medical Examinations'!$A$1:$L$2336,10,0)</f>
        <v>1</v>
      </c>
      <c r="M1997" s="27" t="str">
        <f>VLOOKUP(A1997,'Medical Examinations'!$A$1:$L$2336,12,0)</f>
        <v>No</v>
      </c>
      <c r="N1997" s="27" t="str">
        <f>VLOOKUP(A1997,'Medical Examinations'!$A$1:$L$2336,8,0)</f>
        <v>Yes</v>
      </c>
      <c r="O1997" s="29">
        <f>VLOOKUP(A1997,'Hospitalisation Details'!$A$1:$T$2344,12,0)</f>
        <v>3213.62</v>
      </c>
      <c r="P1997" s="29" t="str">
        <f>VLOOKUP(A1997,'Hospitalisation Details'!$A$1:$T$2344,15,0)</f>
        <v>tier - 2</v>
      </c>
      <c r="Q1997" s="29" t="str">
        <f>VLOOKUP(A1997,'Hospitalisation Details'!$A$1:$T$2344,18,0)</f>
        <v>tier - 2</v>
      </c>
      <c r="R1997" s="29" t="str">
        <f>VLOOKUP(A1997,'Hospitalisation Details'!$A$1:$T$2344,20,0)</f>
        <v>R1024</v>
      </c>
    </row>
    <row r="1998" spans="1:18">
      <c r="A1998" t="s">
        <v>368</v>
      </c>
      <c r="B1998" s="22" t="str">
        <f>VLOOKUP(A1998,'Customer Names'!A1998:$E$2335,4,0)</f>
        <v>Boland</v>
      </c>
      <c r="C1998" s="25">
        <f>VLOOKUP(A1998,'Hospitalisation Details'!$A$1:$T$2344,9,0)</f>
        <v>35786</v>
      </c>
      <c r="D1998" s="26">
        <f>VLOOKUP(A1998,'Hospitalisation Details'!$A$1:$T$2344,10,0)</f>
        <v>25</v>
      </c>
      <c r="E1998" s="26">
        <f>VLOOKUP(A1998,'Hospitalisation Details'!$A$1:$T$2344,11,0)</f>
        <v>1</v>
      </c>
      <c r="F1998" s="28">
        <f>VLOOKUP(A1998,'Medical Examinations'!$A$1:$L$2336,2,0)</f>
        <v>20.8</v>
      </c>
      <c r="G1998" s="28">
        <f>VLOOKUP(A1998,'Medical Examinations'!$A$1:$L$2336,4,0)</f>
        <v>4.07</v>
      </c>
      <c r="H1998" s="30" t="str">
        <f>VLOOKUP(A1998,'Medical Examinations'!$A$1:$L$2336,3,0)</f>
        <v>Normal weight</v>
      </c>
      <c r="I1998" s="30" t="str">
        <f>VLOOKUP(A1998,'Medical Examinations'!$A$1:$L$2336,5,0)</f>
        <v>Normal</v>
      </c>
      <c r="J1998" s="27" t="str">
        <f>VLOOKUP(A1998,'Medical Examinations'!$A$1:$L$2336,6,0)</f>
        <v>yes</v>
      </c>
      <c r="K1998" s="27" t="str">
        <f>VLOOKUP(A1998,'Medical Examinations'!$A$1:$L$2336,7,0)</f>
        <v>No</v>
      </c>
      <c r="L1998" s="27">
        <f>VLOOKUP(A1998,'Medical Examinations'!$A$1:$L$2336,10,0)</f>
        <v>1</v>
      </c>
      <c r="M1998" s="27" t="str">
        <f>VLOOKUP(A1998,'Medical Examinations'!$A$1:$L$2336,12,0)</f>
        <v>No</v>
      </c>
      <c r="N1998" s="27" t="str">
        <f>VLOOKUP(A1998,'Medical Examinations'!$A$1:$L$2336,8,0)</f>
        <v>Yes</v>
      </c>
      <c r="O1998" s="29">
        <f>VLOOKUP(A1998,'Hospitalisation Details'!$A$1:$T$2344,12,0)</f>
        <v>3208.79</v>
      </c>
      <c r="P1998" s="29" t="str">
        <f>VLOOKUP(A1998,'Hospitalisation Details'!$A$1:$T$2344,15,0)</f>
        <v>tier - 2</v>
      </c>
      <c r="Q1998" s="29" t="str">
        <f>VLOOKUP(A1998,'Hospitalisation Details'!$A$1:$T$2344,18,0)</f>
        <v>tier - 3</v>
      </c>
      <c r="R1998" s="29" t="str">
        <f>VLOOKUP(A1998,'Hospitalisation Details'!$A$1:$T$2344,20,0)</f>
        <v>R1011</v>
      </c>
    </row>
    <row r="1999" spans="1:18">
      <c r="A1999" t="s">
        <v>367</v>
      </c>
      <c r="B1999" s="22" t="str">
        <f>VLOOKUP(A1999,'Customer Names'!A1999:$E$2335,4,0)</f>
        <v>Cupp</v>
      </c>
      <c r="C1999" s="25">
        <f>VLOOKUP(A1999,'Hospitalisation Details'!$A$1:$T$2344,9,0)</f>
        <v>35616</v>
      </c>
      <c r="D1999" s="26">
        <f>VLOOKUP(A1999,'Hospitalisation Details'!$A$1:$T$2344,10,0)</f>
        <v>25</v>
      </c>
      <c r="E1999" s="26">
        <f>VLOOKUP(A1999,'Hospitalisation Details'!$A$1:$T$2344,11,0)</f>
        <v>0</v>
      </c>
      <c r="F1999" s="28">
        <f>VLOOKUP(A1999,'Medical Examinations'!$A$1:$L$2336,2,0)</f>
        <v>23.465</v>
      </c>
      <c r="G1999" s="28">
        <f>VLOOKUP(A1999,'Medical Examinations'!$A$1:$L$2336,4,0)</f>
        <v>6.26</v>
      </c>
      <c r="H1999" s="30" t="str">
        <f>VLOOKUP(A1999,'Medical Examinations'!$A$1:$L$2336,3,0)</f>
        <v>Normal weight</v>
      </c>
      <c r="I1999" s="30" t="str">
        <f>VLOOKUP(A1999,'Medical Examinations'!$A$1:$L$2336,5,0)</f>
        <v>Pre-diabetes</v>
      </c>
      <c r="J1999" s="27" t="str">
        <f>VLOOKUP(A1999,'Medical Examinations'!$A$1:$L$2336,6,0)</f>
        <v>yes</v>
      </c>
      <c r="K1999" s="27" t="str">
        <f>VLOOKUP(A1999,'Medical Examinations'!$A$1:$L$2336,7,0)</f>
        <v>No</v>
      </c>
      <c r="L1999" s="27">
        <f>VLOOKUP(A1999,'Medical Examinations'!$A$1:$L$2336,10,0)</f>
        <v>1</v>
      </c>
      <c r="M1999" s="27" t="str">
        <f>VLOOKUP(A1999,'Medical Examinations'!$A$1:$L$2336,12,0)</f>
        <v>No</v>
      </c>
      <c r="N1999" s="27" t="str">
        <f>VLOOKUP(A1999,'Medical Examinations'!$A$1:$L$2336,8,0)</f>
        <v>Yes</v>
      </c>
      <c r="O1999" s="29">
        <f>VLOOKUP(A1999,'Hospitalisation Details'!$A$1:$T$2344,12,0)</f>
        <v>3206.49</v>
      </c>
      <c r="P1999" s="29" t="str">
        <f>VLOOKUP(A1999,'Hospitalisation Details'!$A$1:$T$2344,15,0)</f>
        <v>tier - 2</v>
      </c>
      <c r="Q1999" s="29" t="str">
        <f>VLOOKUP(A1999,'Hospitalisation Details'!$A$1:$T$2344,18,0)</f>
        <v>tier - 3</v>
      </c>
      <c r="R1999" s="29" t="str">
        <f>VLOOKUP(A1999,'Hospitalisation Details'!$A$1:$T$2344,20,0)</f>
        <v>R1024</v>
      </c>
    </row>
    <row r="2000" spans="1:18">
      <c r="A2000" t="s">
        <v>366</v>
      </c>
      <c r="B2000" s="22" t="str">
        <f>VLOOKUP(A2000,'Customer Names'!A2000:$E$2335,4,0)</f>
        <v>Shaw</v>
      </c>
      <c r="C2000" s="25">
        <f>VLOOKUP(A2000,'Hospitalisation Details'!$A$1:$T$2344,9,0)</f>
        <v>35349</v>
      </c>
      <c r="D2000" s="26">
        <f>VLOOKUP(A2000,'Hospitalisation Details'!$A$1:$T$2344,10,0)</f>
        <v>26</v>
      </c>
      <c r="E2000" s="26">
        <f>VLOOKUP(A2000,'Hospitalisation Details'!$A$1:$T$2344,11,0)</f>
        <v>0</v>
      </c>
      <c r="F2000" s="28">
        <f>VLOOKUP(A2000,'Medical Examinations'!$A$1:$L$2336,2,0)</f>
        <v>40.185000000000002</v>
      </c>
      <c r="G2000" s="28">
        <f>VLOOKUP(A2000,'Medical Examinations'!$A$1:$L$2336,4,0)</f>
        <v>5.88</v>
      </c>
      <c r="H2000" s="30" t="str">
        <f>VLOOKUP(A2000,'Medical Examinations'!$A$1:$L$2336,3,0)</f>
        <v>Obesity</v>
      </c>
      <c r="I2000" s="30" t="str">
        <f>VLOOKUP(A2000,'Medical Examinations'!$A$1:$L$2336,5,0)</f>
        <v>Pre-diabetes</v>
      </c>
      <c r="J2000" s="27" t="str">
        <f>VLOOKUP(A2000,'Medical Examinations'!$A$1:$L$2336,6,0)</f>
        <v>yes</v>
      </c>
      <c r="K2000" s="27" t="str">
        <f>VLOOKUP(A2000,'Medical Examinations'!$A$1:$L$2336,7,0)</f>
        <v>No</v>
      </c>
      <c r="L2000" s="27">
        <f>VLOOKUP(A2000,'Medical Examinations'!$A$1:$L$2336,10,0)</f>
        <v>0</v>
      </c>
      <c r="M2000" s="27" t="str">
        <f>VLOOKUP(A2000,'Medical Examinations'!$A$1:$L$2336,12,0)</f>
        <v>No</v>
      </c>
      <c r="N2000" s="27" t="str">
        <f>VLOOKUP(A2000,'Medical Examinations'!$A$1:$L$2336,8,0)</f>
        <v>No</v>
      </c>
      <c r="O2000" s="29">
        <f>VLOOKUP(A2000,'Hospitalisation Details'!$A$1:$T$2344,12,0)</f>
        <v>3201.25</v>
      </c>
      <c r="P2000" s="29" t="str">
        <f>VLOOKUP(A2000,'Hospitalisation Details'!$A$1:$T$2344,15,0)</f>
        <v>tier - 2</v>
      </c>
      <c r="Q2000" s="29" t="str">
        <f>VLOOKUP(A2000,'Hospitalisation Details'!$A$1:$T$2344,18,0)</f>
        <v>tier - 3</v>
      </c>
      <c r="R2000" s="29" t="str">
        <f>VLOOKUP(A2000,'Hospitalisation Details'!$A$1:$T$2344,20,0)</f>
        <v>R1012</v>
      </c>
    </row>
    <row r="2001" spans="1:18">
      <c r="A2001" t="s">
        <v>365</v>
      </c>
      <c r="B2001" s="22" t="str">
        <f>VLOOKUP(A2001,'Customer Names'!A2001:$E$2335,4,0)</f>
        <v>Klassen</v>
      </c>
      <c r="C2001" s="25">
        <f>VLOOKUP(A2001,'Hospitalisation Details'!$A$1:$T$2344,9,0)</f>
        <v>37136</v>
      </c>
      <c r="D2001" s="26">
        <f>VLOOKUP(A2001,'Hospitalisation Details'!$A$1:$T$2344,10,0)</f>
        <v>21</v>
      </c>
      <c r="E2001" s="26">
        <f>VLOOKUP(A2001,'Hospitalisation Details'!$A$1:$T$2344,11,0)</f>
        <v>2</v>
      </c>
      <c r="F2001" s="28">
        <f>VLOOKUP(A2001,'Medical Examinations'!$A$1:$L$2336,2,0)</f>
        <v>21.89</v>
      </c>
      <c r="G2001" s="28">
        <f>VLOOKUP(A2001,'Medical Examinations'!$A$1:$L$2336,4,0)</f>
        <v>5.72</v>
      </c>
      <c r="H2001" s="30" t="str">
        <f>VLOOKUP(A2001,'Medical Examinations'!$A$1:$L$2336,3,0)</f>
        <v>Normal weight</v>
      </c>
      <c r="I2001" s="30" t="str">
        <f>VLOOKUP(A2001,'Medical Examinations'!$A$1:$L$2336,5,0)</f>
        <v>Pre-diabetes</v>
      </c>
      <c r="J2001" s="27" t="str">
        <f>VLOOKUP(A2001,'Medical Examinations'!$A$1:$L$2336,6,0)</f>
        <v>yes</v>
      </c>
      <c r="K2001" s="27" t="str">
        <f>VLOOKUP(A2001,'Medical Examinations'!$A$1:$L$2336,7,0)</f>
        <v>No</v>
      </c>
      <c r="L2001" s="27">
        <f>VLOOKUP(A2001,'Medical Examinations'!$A$1:$L$2336,10,0)</f>
        <v>0</v>
      </c>
      <c r="M2001" s="27" t="str">
        <f>VLOOKUP(A2001,'Medical Examinations'!$A$1:$L$2336,12,0)</f>
        <v>No</v>
      </c>
      <c r="N2001" s="27" t="str">
        <f>VLOOKUP(A2001,'Medical Examinations'!$A$1:$L$2336,8,0)</f>
        <v>No</v>
      </c>
      <c r="O2001" s="29">
        <f>VLOOKUP(A2001,'Hospitalisation Details'!$A$1:$T$2344,12,0)</f>
        <v>3180.51</v>
      </c>
      <c r="P2001" s="29" t="str">
        <f>VLOOKUP(A2001,'Hospitalisation Details'!$A$1:$T$2344,15,0)</f>
        <v>tier - 2</v>
      </c>
      <c r="Q2001" s="29" t="str">
        <f>VLOOKUP(A2001,'Hospitalisation Details'!$A$1:$T$2344,18,0)</f>
        <v>tier - 2</v>
      </c>
      <c r="R2001" s="29" t="str">
        <f>VLOOKUP(A2001,'Hospitalisation Details'!$A$1:$T$2344,20,0)</f>
        <v>R1013</v>
      </c>
    </row>
    <row r="2002" spans="1:18">
      <c r="A2002" t="s">
        <v>364</v>
      </c>
      <c r="B2002" s="22" t="str">
        <f>VLOOKUP(A2002,'Customer Names'!A2002:$E$2335,4,0)</f>
        <v>Musal</v>
      </c>
      <c r="C2002" s="25">
        <f>VLOOKUP(A2002,'Hospitalisation Details'!$A$1:$T$2344,9,0)</f>
        <v>36792</v>
      </c>
      <c r="D2002" s="26">
        <f>VLOOKUP(A2002,'Hospitalisation Details'!$A$1:$T$2344,10,0)</f>
        <v>22</v>
      </c>
      <c r="E2002" s="26">
        <f>VLOOKUP(A2002,'Hospitalisation Details'!$A$1:$T$2344,11,0)</f>
        <v>0</v>
      </c>
      <c r="F2002" s="28">
        <f>VLOOKUP(A2002,'Medical Examinations'!$A$1:$L$2336,2,0)</f>
        <v>29.34</v>
      </c>
      <c r="G2002" s="28">
        <f>VLOOKUP(A2002,'Medical Examinations'!$A$1:$L$2336,4,0)</f>
        <v>6.09</v>
      </c>
      <c r="H2002" s="30" t="str">
        <f>VLOOKUP(A2002,'Medical Examinations'!$A$1:$L$2336,3,0)</f>
        <v>Overweight</v>
      </c>
      <c r="I2002" s="30" t="str">
        <f>VLOOKUP(A2002,'Medical Examinations'!$A$1:$L$2336,5,0)</f>
        <v>Pre-diabetes</v>
      </c>
      <c r="J2002" s="27" t="str">
        <f>VLOOKUP(A2002,'Medical Examinations'!$A$1:$L$2336,6,0)</f>
        <v>yes</v>
      </c>
      <c r="K2002" s="27" t="str">
        <f>VLOOKUP(A2002,'Medical Examinations'!$A$1:$L$2336,7,0)</f>
        <v>yes</v>
      </c>
      <c r="L2002" s="27">
        <f>VLOOKUP(A2002,'Medical Examinations'!$A$1:$L$2336,10,0)</f>
        <v>2</v>
      </c>
      <c r="M2002" s="27" t="str">
        <f>VLOOKUP(A2002,'Medical Examinations'!$A$1:$L$2336,12,0)</f>
        <v>No</v>
      </c>
      <c r="N2002" s="27" t="str">
        <f>VLOOKUP(A2002,'Medical Examinations'!$A$1:$L$2336,8,0)</f>
        <v>No</v>
      </c>
      <c r="O2002" s="29">
        <f>VLOOKUP(A2002,'Hospitalisation Details'!$A$1:$T$2344,12,0)</f>
        <v>3179.96</v>
      </c>
      <c r="P2002" s="29" t="str">
        <f>VLOOKUP(A2002,'Hospitalisation Details'!$A$1:$T$2344,15,0)</f>
        <v>tier - 2</v>
      </c>
      <c r="Q2002" s="29" t="str">
        <f>VLOOKUP(A2002,'Hospitalisation Details'!$A$1:$T$2344,18,0)</f>
        <v>tier - 2</v>
      </c>
      <c r="R2002" s="29" t="str">
        <f>VLOOKUP(A2002,'Hospitalisation Details'!$A$1:$T$2344,20,0)</f>
        <v>R1012</v>
      </c>
    </row>
    <row r="2003" spans="1:18">
      <c r="A2003" t="s">
        <v>363</v>
      </c>
      <c r="B2003" s="22" t="str">
        <f>VLOOKUP(A2003,'Customer Names'!A2003:$E$2335,4,0)</f>
        <v>Kitayama</v>
      </c>
      <c r="C2003" s="25">
        <f>VLOOKUP(A2003,'Hospitalisation Details'!$A$1:$T$2344,9,0)</f>
        <v>35249</v>
      </c>
      <c r="D2003" s="26">
        <f>VLOOKUP(A2003,'Hospitalisation Details'!$A$1:$T$2344,10,0)</f>
        <v>26</v>
      </c>
      <c r="E2003" s="26">
        <f>VLOOKUP(A2003,'Hospitalisation Details'!$A$1:$T$2344,11,0)</f>
        <v>0</v>
      </c>
      <c r="F2003" s="28">
        <f>VLOOKUP(A2003,'Medical Examinations'!$A$1:$L$2336,2,0)</f>
        <v>22.61</v>
      </c>
      <c r="G2003" s="28">
        <f>VLOOKUP(A2003,'Medical Examinations'!$A$1:$L$2336,4,0)</f>
        <v>4.25</v>
      </c>
      <c r="H2003" s="30" t="str">
        <f>VLOOKUP(A2003,'Medical Examinations'!$A$1:$L$2336,3,0)</f>
        <v>Normal weight</v>
      </c>
      <c r="I2003" s="30" t="str">
        <f>VLOOKUP(A2003,'Medical Examinations'!$A$1:$L$2336,5,0)</f>
        <v>Normal</v>
      </c>
      <c r="J2003" s="27" t="str">
        <f>VLOOKUP(A2003,'Medical Examinations'!$A$1:$L$2336,6,0)</f>
        <v>yes</v>
      </c>
      <c r="K2003" s="27" t="str">
        <f>VLOOKUP(A2003,'Medical Examinations'!$A$1:$L$2336,7,0)</f>
        <v>No</v>
      </c>
      <c r="L2003" s="27">
        <f>VLOOKUP(A2003,'Medical Examinations'!$A$1:$L$2336,10,0)</f>
        <v>0</v>
      </c>
      <c r="M2003" s="27" t="str">
        <f>VLOOKUP(A2003,'Medical Examinations'!$A$1:$L$2336,12,0)</f>
        <v>No</v>
      </c>
      <c r="N2003" s="27" t="str">
        <f>VLOOKUP(A2003,'Medical Examinations'!$A$1:$L$2336,8,0)</f>
        <v>No</v>
      </c>
      <c r="O2003" s="29">
        <f>VLOOKUP(A2003,'Hospitalisation Details'!$A$1:$T$2344,12,0)</f>
        <v>3176.82</v>
      </c>
      <c r="P2003" s="29" t="str">
        <f>VLOOKUP(A2003,'Hospitalisation Details'!$A$1:$T$2344,15,0)</f>
        <v>tier - 2</v>
      </c>
      <c r="Q2003" s="29" t="str">
        <f>VLOOKUP(A2003,'Hospitalisation Details'!$A$1:$T$2344,18,0)</f>
        <v>tier - 1</v>
      </c>
      <c r="R2003" s="29" t="str">
        <f>VLOOKUP(A2003,'Hospitalisation Details'!$A$1:$T$2344,20,0)</f>
        <v>R1012</v>
      </c>
    </row>
    <row r="2004" spans="1:18">
      <c r="A2004" t="s">
        <v>362</v>
      </c>
      <c r="B2004" s="22" t="str">
        <f>VLOOKUP(A2004,'Customer Names'!A2004:$E$2335,4,0)</f>
        <v>Altman</v>
      </c>
      <c r="C2004" s="25">
        <f>VLOOKUP(A2004,'Hospitalisation Details'!$A$1:$T$2344,9,0)</f>
        <v>35291</v>
      </c>
      <c r="D2004" s="26">
        <f>VLOOKUP(A2004,'Hospitalisation Details'!$A$1:$T$2344,10,0)</f>
        <v>26</v>
      </c>
      <c r="E2004" s="26">
        <f>VLOOKUP(A2004,'Hospitalisation Details'!$A$1:$T$2344,11,0)</f>
        <v>0</v>
      </c>
      <c r="F2004" s="28">
        <f>VLOOKUP(A2004,'Medical Examinations'!$A$1:$L$2336,2,0)</f>
        <v>22.23</v>
      </c>
      <c r="G2004" s="28">
        <f>VLOOKUP(A2004,'Medical Examinations'!$A$1:$L$2336,4,0)</f>
        <v>6.09</v>
      </c>
      <c r="H2004" s="30" t="str">
        <f>VLOOKUP(A2004,'Medical Examinations'!$A$1:$L$2336,3,0)</f>
        <v>Normal weight</v>
      </c>
      <c r="I2004" s="30" t="str">
        <f>VLOOKUP(A2004,'Medical Examinations'!$A$1:$L$2336,5,0)</f>
        <v>Pre-diabetes</v>
      </c>
      <c r="J2004" s="27" t="str">
        <f>VLOOKUP(A2004,'Medical Examinations'!$A$1:$L$2336,6,0)</f>
        <v>yes</v>
      </c>
      <c r="K2004" s="27" t="str">
        <f>VLOOKUP(A2004,'Medical Examinations'!$A$1:$L$2336,7,0)</f>
        <v>No</v>
      </c>
      <c r="L2004" s="27">
        <f>VLOOKUP(A2004,'Medical Examinations'!$A$1:$L$2336,10,0)</f>
        <v>0</v>
      </c>
      <c r="M2004" s="27" t="str">
        <f>VLOOKUP(A2004,'Medical Examinations'!$A$1:$L$2336,12,0)</f>
        <v>No</v>
      </c>
      <c r="N2004" s="27" t="str">
        <f>VLOOKUP(A2004,'Medical Examinations'!$A$1:$L$2336,8,0)</f>
        <v>No</v>
      </c>
      <c r="O2004" s="29">
        <f>VLOOKUP(A2004,'Hospitalisation Details'!$A$1:$T$2344,12,0)</f>
        <v>3176.29</v>
      </c>
      <c r="P2004" s="29" t="str">
        <f>VLOOKUP(A2004,'Hospitalisation Details'!$A$1:$T$2344,15,0)</f>
        <v>tier - 2</v>
      </c>
      <c r="Q2004" s="29" t="str">
        <f>VLOOKUP(A2004,'Hospitalisation Details'!$A$1:$T$2344,18,0)</f>
        <v>tier - 2</v>
      </c>
      <c r="R2004" s="29" t="str">
        <f>VLOOKUP(A2004,'Hospitalisation Details'!$A$1:$T$2344,20,0)</f>
        <v>R1012</v>
      </c>
    </row>
    <row r="2005" spans="1:18">
      <c r="A2005" t="s">
        <v>361</v>
      </c>
      <c r="B2005" s="22" t="str">
        <f>VLOOKUP(A2005,'Customer Names'!A2005:$E$2335,4,0)</f>
        <v>Demchko</v>
      </c>
      <c r="C2005" s="25">
        <f>VLOOKUP(A2005,'Hospitalisation Details'!$A$1:$T$2344,9,0)</f>
        <v>34521</v>
      </c>
      <c r="D2005" s="26">
        <f>VLOOKUP(A2005,'Hospitalisation Details'!$A$1:$T$2344,10,0)</f>
        <v>28</v>
      </c>
      <c r="E2005" s="26">
        <f>VLOOKUP(A2005,'Hospitalisation Details'!$A$1:$T$2344,11,0)</f>
        <v>0</v>
      </c>
      <c r="F2005" s="28">
        <f>VLOOKUP(A2005,'Medical Examinations'!$A$1:$L$2336,2,0)</f>
        <v>33.4</v>
      </c>
      <c r="G2005" s="28">
        <f>VLOOKUP(A2005,'Medical Examinations'!$A$1:$L$2336,4,0)</f>
        <v>5.51</v>
      </c>
      <c r="H2005" s="30" t="str">
        <f>VLOOKUP(A2005,'Medical Examinations'!$A$1:$L$2336,3,0)</f>
        <v>Obesity</v>
      </c>
      <c r="I2005" s="30" t="str">
        <f>VLOOKUP(A2005,'Medical Examinations'!$A$1:$L$2336,5,0)</f>
        <v>Normal</v>
      </c>
      <c r="J2005" s="27" t="str">
        <f>VLOOKUP(A2005,'Medical Examinations'!$A$1:$L$2336,6,0)</f>
        <v>No</v>
      </c>
      <c r="K2005" s="27" t="str">
        <f>VLOOKUP(A2005,'Medical Examinations'!$A$1:$L$2336,7,0)</f>
        <v>No</v>
      </c>
      <c r="L2005" s="27">
        <f>VLOOKUP(A2005,'Medical Examinations'!$A$1:$L$2336,10,0)</f>
        <v>0</v>
      </c>
      <c r="M2005" s="27" t="str">
        <f>VLOOKUP(A2005,'Medical Examinations'!$A$1:$L$2336,12,0)</f>
        <v>No</v>
      </c>
      <c r="N2005" s="27" t="str">
        <f>VLOOKUP(A2005,'Medical Examinations'!$A$1:$L$2336,8,0)</f>
        <v>No</v>
      </c>
      <c r="O2005" s="29">
        <f>VLOOKUP(A2005,'Hospitalisation Details'!$A$1:$T$2344,12,0)</f>
        <v>3172.02</v>
      </c>
      <c r="P2005" s="29" t="str">
        <f>VLOOKUP(A2005,'Hospitalisation Details'!$A$1:$T$2344,15,0)</f>
        <v>tier - 2</v>
      </c>
      <c r="Q2005" s="29" t="str">
        <f>VLOOKUP(A2005,'Hospitalisation Details'!$A$1:$T$2344,18,0)</f>
        <v>tier - 1</v>
      </c>
      <c r="R2005" s="29" t="str">
        <f>VLOOKUP(A2005,'Hospitalisation Details'!$A$1:$T$2344,20,0)</f>
        <v>R1011</v>
      </c>
    </row>
    <row r="2006" spans="1:18">
      <c r="A2006" t="s">
        <v>360</v>
      </c>
      <c r="B2006" s="22" t="str">
        <f>VLOOKUP(A2006,'Customer Names'!A2006:$E$2335,4,0)</f>
        <v>Wild</v>
      </c>
      <c r="C2006" s="25">
        <f>VLOOKUP(A2006,'Hospitalisation Details'!$A$1:$T$2344,9,0)</f>
        <v>34632</v>
      </c>
      <c r="D2006" s="26">
        <f>VLOOKUP(A2006,'Hospitalisation Details'!$A$1:$T$2344,10,0)</f>
        <v>28</v>
      </c>
      <c r="E2006" s="26">
        <f>VLOOKUP(A2006,'Hospitalisation Details'!$A$1:$T$2344,11,0)</f>
        <v>0</v>
      </c>
      <c r="F2006" s="28">
        <f>VLOOKUP(A2006,'Medical Examinations'!$A$1:$L$2336,2,0)</f>
        <v>33.11</v>
      </c>
      <c r="G2006" s="28">
        <f>VLOOKUP(A2006,'Medical Examinations'!$A$1:$L$2336,4,0)</f>
        <v>5.63</v>
      </c>
      <c r="H2006" s="30" t="str">
        <f>VLOOKUP(A2006,'Medical Examinations'!$A$1:$L$2336,3,0)</f>
        <v>Obesity</v>
      </c>
      <c r="I2006" s="30" t="str">
        <f>VLOOKUP(A2006,'Medical Examinations'!$A$1:$L$2336,5,0)</f>
        <v>Normal</v>
      </c>
      <c r="J2006" s="27" t="str">
        <f>VLOOKUP(A2006,'Medical Examinations'!$A$1:$L$2336,6,0)</f>
        <v>No</v>
      </c>
      <c r="K2006" s="27" t="str">
        <f>VLOOKUP(A2006,'Medical Examinations'!$A$1:$L$2336,7,0)</f>
        <v>No</v>
      </c>
      <c r="L2006" s="27">
        <f>VLOOKUP(A2006,'Medical Examinations'!$A$1:$L$2336,10,0)</f>
        <v>0</v>
      </c>
      <c r="M2006" s="27" t="str">
        <f>VLOOKUP(A2006,'Medical Examinations'!$A$1:$L$2336,12,0)</f>
        <v>No</v>
      </c>
      <c r="N2006" s="27" t="str">
        <f>VLOOKUP(A2006,'Medical Examinations'!$A$1:$L$2336,8,0)</f>
        <v>No</v>
      </c>
      <c r="O2006" s="29">
        <f>VLOOKUP(A2006,'Hospitalisation Details'!$A$1:$T$2344,12,0)</f>
        <v>3171.61</v>
      </c>
      <c r="P2006" s="29" t="str">
        <f>VLOOKUP(A2006,'Hospitalisation Details'!$A$1:$T$2344,15,0)</f>
        <v>tier - 2</v>
      </c>
      <c r="Q2006" s="29" t="str">
        <f>VLOOKUP(A2006,'Hospitalisation Details'!$A$1:$T$2344,18,0)</f>
        <v>tier - 3</v>
      </c>
      <c r="R2006" s="29" t="str">
        <f>VLOOKUP(A2006,'Hospitalisation Details'!$A$1:$T$2344,20,0)</f>
        <v>R1013</v>
      </c>
    </row>
    <row r="2007" spans="1:18">
      <c r="A2007" t="s">
        <v>359</v>
      </c>
      <c r="B2007" s="22" t="str">
        <f>VLOOKUP(A2007,'Customer Names'!A2007:$E$2335,4,0)</f>
        <v>Betts</v>
      </c>
      <c r="C2007" s="25">
        <f>VLOOKUP(A2007,'Hospitalisation Details'!$A$1:$T$2344,9,0)</f>
        <v>37132</v>
      </c>
      <c r="D2007" s="26">
        <f>VLOOKUP(A2007,'Hospitalisation Details'!$A$1:$T$2344,10,0)</f>
        <v>21</v>
      </c>
      <c r="E2007" s="26">
        <f>VLOOKUP(A2007,'Hospitalisation Details'!$A$1:$T$2344,11,0)</f>
        <v>1</v>
      </c>
      <c r="F2007" s="28">
        <f>VLOOKUP(A2007,'Medical Examinations'!$A$1:$L$2336,2,0)</f>
        <v>16.815000000000001</v>
      </c>
      <c r="G2007" s="28">
        <f>VLOOKUP(A2007,'Medical Examinations'!$A$1:$L$2336,4,0)</f>
        <v>5.29</v>
      </c>
      <c r="H2007" s="30" t="str">
        <f>VLOOKUP(A2007,'Medical Examinations'!$A$1:$L$2336,3,0)</f>
        <v>Underweight</v>
      </c>
      <c r="I2007" s="30" t="str">
        <f>VLOOKUP(A2007,'Medical Examinations'!$A$1:$L$2336,5,0)</f>
        <v>Normal</v>
      </c>
      <c r="J2007" s="27" t="str">
        <f>VLOOKUP(A2007,'Medical Examinations'!$A$1:$L$2336,6,0)</f>
        <v>yes</v>
      </c>
      <c r="K2007" s="27" t="str">
        <f>VLOOKUP(A2007,'Medical Examinations'!$A$1:$L$2336,7,0)</f>
        <v>No</v>
      </c>
      <c r="L2007" s="27">
        <f>VLOOKUP(A2007,'Medical Examinations'!$A$1:$L$2336,10,0)</f>
        <v>0</v>
      </c>
      <c r="M2007" s="27" t="str">
        <f>VLOOKUP(A2007,'Medical Examinations'!$A$1:$L$2336,12,0)</f>
        <v>No</v>
      </c>
      <c r="N2007" s="27" t="str">
        <f>VLOOKUP(A2007,'Medical Examinations'!$A$1:$L$2336,8,0)</f>
        <v>No</v>
      </c>
      <c r="O2007" s="29">
        <f>VLOOKUP(A2007,'Hospitalisation Details'!$A$1:$T$2344,12,0)</f>
        <v>3167.46</v>
      </c>
      <c r="P2007" s="29" t="str">
        <f>VLOOKUP(A2007,'Hospitalisation Details'!$A$1:$T$2344,15,0)</f>
        <v>tier - 2</v>
      </c>
      <c r="Q2007" s="29" t="str">
        <f>VLOOKUP(A2007,'Hospitalisation Details'!$A$1:$T$2344,18,0)</f>
        <v>tier - 3</v>
      </c>
      <c r="R2007" s="29" t="str">
        <f>VLOOKUP(A2007,'Hospitalisation Details'!$A$1:$T$2344,20,0)</f>
        <v>R1024</v>
      </c>
    </row>
    <row r="2008" spans="1:18">
      <c r="A2008" t="s">
        <v>358</v>
      </c>
      <c r="B2008" s="22" t="str">
        <f>VLOOKUP(A2008,'Customer Names'!A2008:$E$2335,4,0)</f>
        <v>Martin</v>
      </c>
      <c r="C2008" s="25">
        <f>VLOOKUP(A2008,'Hospitalisation Details'!$A$1:$T$2344,9,0)</f>
        <v>34237</v>
      </c>
      <c r="D2008" s="26">
        <f>VLOOKUP(A2008,'Hospitalisation Details'!$A$1:$T$2344,10,0)</f>
        <v>29</v>
      </c>
      <c r="E2008" s="26">
        <f>VLOOKUP(A2008,'Hospitalisation Details'!$A$1:$T$2344,11,0)</f>
        <v>0</v>
      </c>
      <c r="F2008" s="28">
        <f>VLOOKUP(A2008,'Medical Examinations'!$A$1:$L$2336,2,0)</f>
        <v>25.61</v>
      </c>
      <c r="G2008" s="28">
        <f>VLOOKUP(A2008,'Medical Examinations'!$A$1:$L$2336,4,0)</f>
        <v>4</v>
      </c>
      <c r="H2008" s="30" t="str">
        <f>VLOOKUP(A2008,'Medical Examinations'!$A$1:$L$2336,3,0)</f>
        <v>Overweight</v>
      </c>
      <c r="I2008" s="30" t="str">
        <f>VLOOKUP(A2008,'Medical Examinations'!$A$1:$L$2336,5,0)</f>
        <v>Normal</v>
      </c>
      <c r="J2008" s="27" t="str">
        <f>VLOOKUP(A2008,'Medical Examinations'!$A$1:$L$2336,6,0)</f>
        <v>No</v>
      </c>
      <c r="K2008" s="27" t="str">
        <f>VLOOKUP(A2008,'Medical Examinations'!$A$1:$L$2336,7,0)</f>
        <v>No</v>
      </c>
      <c r="L2008" s="27">
        <f>VLOOKUP(A2008,'Medical Examinations'!$A$1:$L$2336,10,0)</f>
        <v>1</v>
      </c>
      <c r="M2008" s="27" t="str">
        <f>VLOOKUP(A2008,'Medical Examinations'!$A$1:$L$2336,12,0)</f>
        <v>No</v>
      </c>
      <c r="N2008" s="27" t="str">
        <f>VLOOKUP(A2008,'Medical Examinations'!$A$1:$L$2336,8,0)</f>
        <v>Yes</v>
      </c>
      <c r="O2008" s="29">
        <f>VLOOKUP(A2008,'Hospitalisation Details'!$A$1:$T$2344,12,0)</f>
        <v>3162.02</v>
      </c>
      <c r="P2008" s="29" t="str">
        <f>VLOOKUP(A2008,'Hospitalisation Details'!$A$1:$T$2344,15,0)</f>
        <v>tier - 2</v>
      </c>
      <c r="Q2008" s="29" t="str">
        <f>VLOOKUP(A2008,'Hospitalisation Details'!$A$1:$T$2344,18,0)</f>
        <v>tier - 3</v>
      </c>
      <c r="R2008" s="29" t="str">
        <f>VLOOKUP(A2008,'Hospitalisation Details'!$A$1:$T$2344,20,0)</f>
        <v>R1013</v>
      </c>
    </row>
    <row r="2009" spans="1:18">
      <c r="A2009" t="s">
        <v>357</v>
      </c>
      <c r="B2009" s="22" t="str">
        <f>VLOOKUP(A2009,'Customer Names'!A2009:$E$2335,4,0)</f>
        <v>Vandeventer</v>
      </c>
      <c r="C2009" s="25">
        <f>VLOOKUP(A2009,'Hospitalisation Details'!$A$1:$T$2344,9,0)</f>
        <v>34525</v>
      </c>
      <c r="D2009" s="26">
        <f>VLOOKUP(A2009,'Hospitalisation Details'!$A$1:$T$2344,10,0)</f>
        <v>28</v>
      </c>
      <c r="E2009" s="26">
        <f>VLOOKUP(A2009,'Hospitalisation Details'!$A$1:$T$2344,11,0)</f>
        <v>0</v>
      </c>
      <c r="F2009" s="28">
        <f>VLOOKUP(A2009,'Medical Examinations'!$A$1:$L$2336,2,0)</f>
        <v>25.8</v>
      </c>
      <c r="G2009" s="28">
        <f>VLOOKUP(A2009,'Medical Examinations'!$A$1:$L$2336,4,0)</f>
        <v>5.49</v>
      </c>
      <c r="H2009" s="30" t="str">
        <f>VLOOKUP(A2009,'Medical Examinations'!$A$1:$L$2336,3,0)</f>
        <v>Overweight</v>
      </c>
      <c r="I2009" s="30" t="str">
        <f>VLOOKUP(A2009,'Medical Examinations'!$A$1:$L$2336,5,0)</f>
        <v>Normal</v>
      </c>
      <c r="J2009" s="27" t="str">
        <f>VLOOKUP(A2009,'Medical Examinations'!$A$1:$L$2336,6,0)</f>
        <v>No</v>
      </c>
      <c r="K2009" s="27" t="str">
        <f>VLOOKUP(A2009,'Medical Examinations'!$A$1:$L$2336,7,0)</f>
        <v>No</v>
      </c>
      <c r="L2009" s="27">
        <f>VLOOKUP(A2009,'Medical Examinations'!$A$1:$L$2336,10,0)</f>
        <v>0</v>
      </c>
      <c r="M2009" s="27" t="str">
        <f>VLOOKUP(A2009,'Medical Examinations'!$A$1:$L$2336,12,0)</f>
        <v>No</v>
      </c>
      <c r="N2009" s="27" t="str">
        <f>VLOOKUP(A2009,'Medical Examinations'!$A$1:$L$2336,8,0)</f>
        <v>No</v>
      </c>
      <c r="O2009" s="29">
        <f>VLOOKUP(A2009,'Hospitalisation Details'!$A$1:$T$2344,12,0)</f>
        <v>3161.45</v>
      </c>
      <c r="P2009" s="29" t="str">
        <f>VLOOKUP(A2009,'Hospitalisation Details'!$A$1:$T$2344,15,0)</f>
        <v>tier - 2</v>
      </c>
      <c r="Q2009" s="29" t="str">
        <f>VLOOKUP(A2009,'Hospitalisation Details'!$A$1:$T$2344,18,0)</f>
        <v>tier - 1</v>
      </c>
      <c r="R2009" s="29" t="str">
        <f>VLOOKUP(A2009,'Hospitalisation Details'!$A$1:$T$2344,20,0)</f>
        <v>R1011</v>
      </c>
    </row>
    <row r="2010" spans="1:18">
      <c r="A2010" t="s">
        <v>356</v>
      </c>
      <c r="B2010" s="22" t="str">
        <f>VLOOKUP(A2010,'Customer Names'!A2010:$E$2335,4,0)</f>
        <v>Hirano</v>
      </c>
      <c r="C2010" s="25">
        <f>VLOOKUP(A2010,'Hospitalisation Details'!$A$1:$T$2344,9,0)</f>
        <v>36336</v>
      </c>
      <c r="D2010" s="26">
        <f>VLOOKUP(A2010,'Hospitalisation Details'!$A$1:$T$2344,10,0)</f>
        <v>23</v>
      </c>
      <c r="E2010" s="26">
        <f>VLOOKUP(A2010,'Hospitalisation Details'!$A$1:$T$2344,11,0)</f>
        <v>0</v>
      </c>
      <c r="F2010" s="28">
        <f>VLOOKUP(A2010,'Medical Examinations'!$A$1:$L$2336,2,0)</f>
        <v>27.39</v>
      </c>
      <c r="G2010" s="28">
        <f>VLOOKUP(A2010,'Medical Examinations'!$A$1:$L$2336,4,0)</f>
        <v>5.34</v>
      </c>
      <c r="H2010" s="30" t="str">
        <f>VLOOKUP(A2010,'Medical Examinations'!$A$1:$L$2336,3,0)</f>
        <v>Overweight</v>
      </c>
      <c r="I2010" s="30" t="str">
        <f>VLOOKUP(A2010,'Medical Examinations'!$A$1:$L$2336,5,0)</f>
        <v>Normal</v>
      </c>
      <c r="J2010" s="27" t="str">
        <f>VLOOKUP(A2010,'Medical Examinations'!$A$1:$L$2336,6,0)</f>
        <v>No</v>
      </c>
      <c r="K2010" s="27" t="str">
        <f>VLOOKUP(A2010,'Medical Examinations'!$A$1:$L$2336,7,0)</f>
        <v>No</v>
      </c>
      <c r="L2010" s="27">
        <f>VLOOKUP(A2010,'Medical Examinations'!$A$1:$L$2336,10,0)</f>
        <v>0</v>
      </c>
      <c r="M2010" s="27" t="str">
        <f>VLOOKUP(A2010,'Medical Examinations'!$A$1:$L$2336,12,0)</f>
        <v>No</v>
      </c>
      <c r="N2010" s="27" t="str">
        <f>VLOOKUP(A2010,'Medical Examinations'!$A$1:$L$2336,8,0)</f>
        <v>No</v>
      </c>
      <c r="O2010" s="29">
        <f>VLOOKUP(A2010,'Hospitalisation Details'!$A$1:$T$2344,12,0)</f>
        <v>3128.35</v>
      </c>
      <c r="P2010" s="29" t="str">
        <f>VLOOKUP(A2010,'Hospitalisation Details'!$A$1:$T$2344,15,0)</f>
        <v>tier - 2</v>
      </c>
      <c r="Q2010" s="29" t="str">
        <f>VLOOKUP(A2010,'Hospitalisation Details'!$A$1:$T$2344,18,0)</f>
        <v>tier - 3</v>
      </c>
      <c r="R2010" s="29" t="str">
        <f>VLOOKUP(A2010,'Hospitalisation Details'!$A$1:$T$2344,20,0)</f>
        <v>R1021</v>
      </c>
    </row>
    <row r="2011" spans="1:18">
      <c r="A2011" t="s">
        <v>355</v>
      </c>
      <c r="B2011" s="22" t="str">
        <f>VLOOKUP(A2011,'Customer Names'!A2011:$E$2335,4,0)</f>
        <v>Davi</v>
      </c>
      <c r="C2011" s="25">
        <f>VLOOKUP(A2011,'Hospitalisation Details'!$A$1:$T$2344,9,0)</f>
        <v>31990</v>
      </c>
      <c r="D2011" s="26">
        <f>VLOOKUP(A2011,'Hospitalisation Details'!$A$1:$T$2344,10,0)</f>
        <v>35</v>
      </c>
      <c r="E2011" s="26">
        <f>VLOOKUP(A2011,'Hospitalisation Details'!$A$1:$T$2344,11,0)</f>
        <v>3</v>
      </c>
      <c r="F2011" s="28">
        <f>VLOOKUP(A2011,'Medical Examinations'!$A$1:$L$2336,2,0)</f>
        <v>17.03</v>
      </c>
      <c r="G2011" s="28">
        <f>VLOOKUP(A2011,'Medical Examinations'!$A$1:$L$2336,4,0)</f>
        <v>4.12</v>
      </c>
      <c r="H2011" s="30" t="str">
        <f>VLOOKUP(A2011,'Medical Examinations'!$A$1:$L$2336,3,0)</f>
        <v>Underweight</v>
      </c>
      <c r="I2011" s="30" t="str">
        <f>VLOOKUP(A2011,'Medical Examinations'!$A$1:$L$2336,5,0)</f>
        <v>Normal</v>
      </c>
      <c r="J2011" s="27" t="str">
        <f>VLOOKUP(A2011,'Medical Examinations'!$A$1:$L$2336,6,0)</f>
        <v>No</v>
      </c>
      <c r="K2011" s="27" t="str">
        <f>VLOOKUP(A2011,'Medical Examinations'!$A$1:$L$2336,7,0)</f>
        <v>No</v>
      </c>
      <c r="L2011" s="27">
        <f>VLOOKUP(A2011,'Medical Examinations'!$A$1:$L$2336,10,0)</f>
        <v>1</v>
      </c>
      <c r="M2011" s="27" t="str">
        <f>VLOOKUP(A2011,'Medical Examinations'!$A$1:$L$2336,12,0)</f>
        <v>No</v>
      </c>
      <c r="N2011" s="27" t="str">
        <f>VLOOKUP(A2011,'Medical Examinations'!$A$1:$L$2336,8,0)</f>
        <v>No</v>
      </c>
      <c r="O2011" s="29">
        <f>VLOOKUP(A2011,'Hospitalisation Details'!$A$1:$T$2344,12,0)</f>
        <v>3088.06</v>
      </c>
      <c r="P2011" s="29" t="str">
        <f>VLOOKUP(A2011,'Hospitalisation Details'!$A$1:$T$2344,15,0)</f>
        <v>tier - 2</v>
      </c>
      <c r="Q2011" s="29" t="str">
        <f>VLOOKUP(A2011,'Hospitalisation Details'!$A$1:$T$2344,18,0)</f>
        <v>tier - 2</v>
      </c>
      <c r="R2011" s="29" t="str">
        <f>VLOOKUP(A2011,'Hospitalisation Details'!$A$1:$T$2344,20,0)</f>
        <v>R1013</v>
      </c>
    </row>
    <row r="2012" spans="1:18">
      <c r="A2012" t="s">
        <v>354</v>
      </c>
      <c r="B2012" s="22" t="str">
        <f>VLOOKUP(A2012,'Customer Names'!A2012:$E$2335,4,0)</f>
        <v>Sloan</v>
      </c>
      <c r="C2012" s="25">
        <f>VLOOKUP(A2012,'Hospitalisation Details'!$A$1:$T$2344,9,0)</f>
        <v>37177</v>
      </c>
      <c r="D2012" s="26">
        <f>VLOOKUP(A2012,'Hospitalisation Details'!$A$1:$T$2344,10,0)</f>
        <v>21</v>
      </c>
      <c r="E2012" s="26">
        <f>VLOOKUP(A2012,'Hospitalisation Details'!$A$1:$T$2344,11,0)</f>
        <v>2</v>
      </c>
      <c r="F2012" s="28">
        <f>VLOOKUP(A2012,'Medical Examinations'!$A$1:$L$2336,2,0)</f>
        <v>23.75</v>
      </c>
      <c r="G2012" s="28">
        <f>VLOOKUP(A2012,'Medical Examinations'!$A$1:$L$2336,4,0)</f>
        <v>5.49</v>
      </c>
      <c r="H2012" s="30" t="str">
        <f>VLOOKUP(A2012,'Medical Examinations'!$A$1:$L$2336,3,0)</f>
        <v>Normal weight</v>
      </c>
      <c r="I2012" s="30" t="str">
        <f>VLOOKUP(A2012,'Medical Examinations'!$A$1:$L$2336,5,0)</f>
        <v>Normal</v>
      </c>
      <c r="J2012" s="27" t="str">
        <f>VLOOKUP(A2012,'Medical Examinations'!$A$1:$L$2336,6,0)</f>
        <v>yes</v>
      </c>
      <c r="K2012" s="27" t="str">
        <f>VLOOKUP(A2012,'Medical Examinations'!$A$1:$L$2336,7,0)</f>
        <v>No</v>
      </c>
      <c r="L2012" s="27">
        <f>VLOOKUP(A2012,'Medical Examinations'!$A$1:$L$2336,10,0)</f>
        <v>0</v>
      </c>
      <c r="M2012" s="27" t="str">
        <f>VLOOKUP(A2012,'Medical Examinations'!$A$1:$L$2336,12,0)</f>
        <v>No</v>
      </c>
      <c r="N2012" s="27" t="str">
        <f>VLOOKUP(A2012,'Medical Examinations'!$A$1:$L$2336,8,0)</f>
        <v>No</v>
      </c>
      <c r="O2012" s="29">
        <f>VLOOKUP(A2012,'Hospitalisation Details'!$A$1:$T$2344,12,0)</f>
        <v>3077.1</v>
      </c>
      <c r="P2012" s="29" t="str">
        <f>VLOOKUP(A2012,'Hospitalisation Details'!$A$1:$T$2344,15,0)</f>
        <v>tier - 2</v>
      </c>
      <c r="Q2012" s="29" t="str">
        <f>VLOOKUP(A2012,'Hospitalisation Details'!$A$1:$T$2344,18,0)</f>
        <v>tier - 1</v>
      </c>
      <c r="R2012" s="29" t="str">
        <f>VLOOKUP(A2012,'Hospitalisation Details'!$A$1:$T$2344,20,0)</f>
        <v>R1012</v>
      </c>
    </row>
    <row r="2013" spans="1:18">
      <c r="A2013" t="s">
        <v>352</v>
      </c>
      <c r="B2013" s="22" t="str">
        <f>VLOOKUP(A2013,'Customer Names'!A2013:$E$2335,4,0)</f>
        <v>Homich</v>
      </c>
      <c r="C2013" s="25">
        <f>VLOOKUP(A2013,'Hospitalisation Details'!$A$1:$T$2344,9,0)</f>
        <v>34952</v>
      </c>
      <c r="D2013" s="26">
        <f>VLOOKUP(A2013,'Hospitalisation Details'!$A$1:$T$2344,10,0)</f>
        <v>27</v>
      </c>
      <c r="E2013" s="26">
        <f>VLOOKUP(A2013,'Hospitalisation Details'!$A$1:$T$2344,11,0)</f>
        <v>0</v>
      </c>
      <c r="F2013" s="28">
        <f>VLOOKUP(A2013,'Medical Examinations'!$A$1:$L$2336,2,0)</f>
        <v>26.03</v>
      </c>
      <c r="G2013" s="28">
        <f>VLOOKUP(A2013,'Medical Examinations'!$A$1:$L$2336,4,0)</f>
        <v>5.1100000000000003</v>
      </c>
      <c r="H2013" s="30" t="str">
        <f>VLOOKUP(A2013,'Medical Examinations'!$A$1:$L$2336,3,0)</f>
        <v>Overweight</v>
      </c>
      <c r="I2013" s="30" t="str">
        <f>VLOOKUP(A2013,'Medical Examinations'!$A$1:$L$2336,5,0)</f>
        <v>Normal</v>
      </c>
      <c r="J2013" s="27" t="str">
        <f>VLOOKUP(A2013,'Medical Examinations'!$A$1:$L$2336,6,0)</f>
        <v>yes</v>
      </c>
      <c r="K2013" s="27" t="str">
        <f>VLOOKUP(A2013,'Medical Examinations'!$A$1:$L$2336,7,0)</f>
        <v>No</v>
      </c>
      <c r="L2013" s="27">
        <f>VLOOKUP(A2013,'Medical Examinations'!$A$1:$L$2336,10,0)</f>
        <v>1</v>
      </c>
      <c r="M2013" s="27" t="str">
        <f>VLOOKUP(A2013,'Medical Examinations'!$A$1:$L$2336,12,0)</f>
        <v>No</v>
      </c>
      <c r="N2013" s="27" t="str">
        <f>VLOOKUP(A2013,'Medical Examinations'!$A$1:$L$2336,8,0)</f>
        <v>No</v>
      </c>
      <c r="O2013" s="29">
        <f>VLOOKUP(A2013,'Hospitalisation Details'!$A$1:$T$2344,12,0)</f>
        <v>3070.81</v>
      </c>
      <c r="P2013" s="29" t="str">
        <f>VLOOKUP(A2013,'Hospitalisation Details'!$A$1:$T$2344,15,0)</f>
        <v>tier - 3</v>
      </c>
      <c r="Q2013" s="29" t="str">
        <f>VLOOKUP(A2013,'Hospitalisation Details'!$A$1:$T$2344,18,0)</f>
        <v>tier - 1</v>
      </c>
      <c r="R2013" s="29" t="str">
        <f>VLOOKUP(A2013,'Hospitalisation Details'!$A$1:$T$2344,20,0)</f>
        <v>R1017</v>
      </c>
    </row>
    <row r="2014" spans="1:18">
      <c r="A2014" t="s">
        <v>351</v>
      </c>
      <c r="B2014" s="22" t="str">
        <f>VLOOKUP(A2014,'Customer Names'!A2014:$E$2335,4,0)</f>
        <v>Bell</v>
      </c>
      <c r="C2014" s="25">
        <f>VLOOKUP(A2014,'Hospitalisation Details'!$A$1:$T$2344,9,0)</f>
        <v>32782</v>
      </c>
      <c r="D2014" s="26">
        <f>VLOOKUP(A2014,'Hospitalisation Details'!$A$1:$T$2344,10,0)</f>
        <v>33</v>
      </c>
      <c r="E2014" s="26">
        <f>VLOOKUP(A2014,'Hospitalisation Details'!$A$1:$T$2344,11,0)</f>
        <v>3</v>
      </c>
      <c r="F2014" s="28">
        <f>VLOOKUP(A2014,'Medical Examinations'!$A$1:$L$2336,2,0)</f>
        <v>16.079999999999998</v>
      </c>
      <c r="G2014" s="28">
        <f>VLOOKUP(A2014,'Medical Examinations'!$A$1:$L$2336,4,0)</f>
        <v>5.94</v>
      </c>
      <c r="H2014" s="30" t="str">
        <f>VLOOKUP(A2014,'Medical Examinations'!$A$1:$L$2336,3,0)</f>
        <v>Underweight</v>
      </c>
      <c r="I2014" s="30" t="str">
        <f>VLOOKUP(A2014,'Medical Examinations'!$A$1:$L$2336,5,0)</f>
        <v>Pre-diabetes</v>
      </c>
      <c r="J2014" s="27" t="str">
        <f>VLOOKUP(A2014,'Medical Examinations'!$A$1:$L$2336,6,0)</f>
        <v>No</v>
      </c>
      <c r="K2014" s="27" t="str">
        <f>VLOOKUP(A2014,'Medical Examinations'!$A$1:$L$2336,7,0)</f>
        <v>No</v>
      </c>
      <c r="L2014" s="27">
        <f>VLOOKUP(A2014,'Medical Examinations'!$A$1:$L$2336,10,0)</f>
        <v>0</v>
      </c>
      <c r="M2014" s="27" t="str">
        <f>VLOOKUP(A2014,'Medical Examinations'!$A$1:$L$2336,12,0)</f>
        <v>No</v>
      </c>
      <c r="N2014" s="27" t="str">
        <f>VLOOKUP(A2014,'Medical Examinations'!$A$1:$L$2336,8,0)</f>
        <v>No</v>
      </c>
      <c r="O2014" s="29">
        <f>VLOOKUP(A2014,'Hospitalisation Details'!$A$1:$T$2344,12,0)</f>
        <v>3065.49</v>
      </c>
      <c r="P2014" s="29" t="str">
        <f>VLOOKUP(A2014,'Hospitalisation Details'!$A$1:$T$2344,15,0)</f>
        <v>tier - 2</v>
      </c>
      <c r="Q2014" s="29" t="str">
        <f>VLOOKUP(A2014,'Hospitalisation Details'!$A$1:$T$2344,18,0)</f>
        <v>tier - 1</v>
      </c>
      <c r="R2014" s="29" t="str">
        <f>VLOOKUP(A2014,'Hospitalisation Details'!$A$1:$T$2344,20,0)</f>
        <v>R1012</v>
      </c>
    </row>
    <row r="2015" spans="1:18">
      <c r="A2015" t="s">
        <v>350</v>
      </c>
      <c r="B2015" s="22" t="str">
        <f>VLOOKUP(A2015,'Customer Names'!A2015:$E$2335,4,0)</f>
        <v>Kristjansson</v>
      </c>
      <c r="C2015" s="25">
        <f>VLOOKUP(A2015,'Hospitalisation Details'!$A$1:$T$2344,9,0)</f>
        <v>34603</v>
      </c>
      <c r="D2015" s="26">
        <f>VLOOKUP(A2015,'Hospitalisation Details'!$A$1:$T$2344,10,0)</f>
        <v>28</v>
      </c>
      <c r="E2015" s="26">
        <f>VLOOKUP(A2015,'Hospitalisation Details'!$A$1:$T$2344,11,0)</f>
        <v>0</v>
      </c>
      <c r="F2015" s="28">
        <f>VLOOKUP(A2015,'Medical Examinations'!$A$1:$L$2336,2,0)</f>
        <v>30.875</v>
      </c>
      <c r="G2015" s="28">
        <f>VLOOKUP(A2015,'Medical Examinations'!$A$1:$L$2336,4,0)</f>
        <v>5.54</v>
      </c>
      <c r="H2015" s="30" t="str">
        <f>VLOOKUP(A2015,'Medical Examinations'!$A$1:$L$2336,3,0)</f>
        <v>Obesity</v>
      </c>
      <c r="I2015" s="30" t="str">
        <f>VLOOKUP(A2015,'Medical Examinations'!$A$1:$L$2336,5,0)</f>
        <v>Normal</v>
      </c>
      <c r="J2015" s="27" t="str">
        <f>VLOOKUP(A2015,'Medical Examinations'!$A$1:$L$2336,6,0)</f>
        <v>No</v>
      </c>
      <c r="K2015" s="27" t="str">
        <f>VLOOKUP(A2015,'Medical Examinations'!$A$1:$L$2336,7,0)</f>
        <v>No</v>
      </c>
      <c r="L2015" s="27">
        <f>VLOOKUP(A2015,'Medical Examinations'!$A$1:$L$2336,10,0)</f>
        <v>0</v>
      </c>
      <c r="M2015" s="27" t="str">
        <f>VLOOKUP(A2015,'Medical Examinations'!$A$1:$L$2336,12,0)</f>
        <v>No</v>
      </c>
      <c r="N2015" s="27" t="str">
        <f>VLOOKUP(A2015,'Medical Examinations'!$A$1:$L$2336,8,0)</f>
        <v>No</v>
      </c>
      <c r="O2015" s="29">
        <f>VLOOKUP(A2015,'Hospitalisation Details'!$A$1:$T$2344,12,0)</f>
        <v>3062.51</v>
      </c>
      <c r="P2015" s="29" t="str">
        <f>VLOOKUP(A2015,'Hospitalisation Details'!$A$1:$T$2344,15,0)</f>
        <v>tier - 3</v>
      </c>
      <c r="Q2015" s="29" t="str">
        <f>VLOOKUP(A2015,'Hospitalisation Details'!$A$1:$T$2344,18,0)</f>
        <v>tier - 1</v>
      </c>
      <c r="R2015" s="29" t="str">
        <f>VLOOKUP(A2015,'Hospitalisation Details'!$A$1:$T$2344,20,0)</f>
        <v>R1012</v>
      </c>
    </row>
    <row r="2016" spans="1:18">
      <c r="A2016" t="s">
        <v>349</v>
      </c>
      <c r="B2016" s="22" t="str">
        <f>VLOOKUP(A2016,'Customer Names'!A2016:$E$2335,4,0)</f>
        <v>Pitman</v>
      </c>
      <c r="C2016" s="25">
        <f>VLOOKUP(A2016,'Hospitalisation Details'!$A$1:$T$2344,9,0)</f>
        <v>37428</v>
      </c>
      <c r="D2016" s="26">
        <f>VLOOKUP(A2016,'Hospitalisation Details'!$A$1:$T$2344,10,0)</f>
        <v>20</v>
      </c>
      <c r="E2016" s="26">
        <f>VLOOKUP(A2016,'Hospitalisation Details'!$A$1:$T$2344,11,0)</f>
        <v>2</v>
      </c>
      <c r="F2016" s="28">
        <f>VLOOKUP(A2016,'Medical Examinations'!$A$1:$L$2336,2,0)</f>
        <v>31.79</v>
      </c>
      <c r="G2016" s="28">
        <f>VLOOKUP(A2016,'Medical Examinations'!$A$1:$L$2336,4,0)</f>
        <v>7.09</v>
      </c>
      <c r="H2016" s="30" t="str">
        <f>VLOOKUP(A2016,'Medical Examinations'!$A$1:$L$2336,3,0)</f>
        <v>Obesity</v>
      </c>
      <c r="I2016" s="30" t="str">
        <f>VLOOKUP(A2016,'Medical Examinations'!$A$1:$L$2336,5,0)</f>
        <v>Diabetes</v>
      </c>
      <c r="J2016" s="27" t="str">
        <f>VLOOKUP(A2016,'Medical Examinations'!$A$1:$L$2336,6,0)</f>
        <v>No</v>
      </c>
      <c r="K2016" s="27" t="str">
        <f>VLOOKUP(A2016,'Medical Examinations'!$A$1:$L$2336,7,0)</f>
        <v>No</v>
      </c>
      <c r="L2016" s="27">
        <f>VLOOKUP(A2016,'Medical Examinations'!$A$1:$L$2336,10,0)</f>
        <v>0</v>
      </c>
      <c r="M2016" s="27" t="str">
        <f>VLOOKUP(A2016,'Medical Examinations'!$A$1:$L$2336,12,0)</f>
        <v>No</v>
      </c>
      <c r="N2016" s="27" t="str">
        <f>VLOOKUP(A2016,'Medical Examinations'!$A$1:$L$2336,8,0)</f>
        <v>No</v>
      </c>
      <c r="O2016" s="29">
        <f>VLOOKUP(A2016,'Hospitalisation Details'!$A$1:$T$2344,12,0)</f>
        <v>3056.39</v>
      </c>
      <c r="P2016" s="29" t="str">
        <f>VLOOKUP(A2016,'Hospitalisation Details'!$A$1:$T$2344,15,0)</f>
        <v>tier - 2</v>
      </c>
      <c r="Q2016" s="29" t="str">
        <f>VLOOKUP(A2016,'Hospitalisation Details'!$A$1:$T$2344,18,0)</f>
        <v>tier - 3</v>
      </c>
      <c r="R2016" s="29" t="str">
        <f>VLOOKUP(A2016,'Hospitalisation Details'!$A$1:$T$2344,20,0)</f>
        <v>R1013</v>
      </c>
    </row>
    <row r="2017" spans="1:18">
      <c r="A2017" t="s">
        <v>348</v>
      </c>
      <c r="B2017" s="22" t="str">
        <f>VLOOKUP(A2017,'Customer Names'!A2017:$E$2335,4,0)</f>
        <v>Curley</v>
      </c>
      <c r="C2017" s="25">
        <f>VLOOKUP(A2017,'Hospitalisation Details'!$A$1:$T$2344,9,0)</f>
        <v>35786</v>
      </c>
      <c r="D2017" s="26">
        <f>VLOOKUP(A2017,'Hospitalisation Details'!$A$1:$T$2344,10,0)</f>
        <v>25</v>
      </c>
      <c r="E2017" s="26">
        <f>VLOOKUP(A2017,'Hospitalisation Details'!$A$1:$T$2344,11,0)</f>
        <v>0</v>
      </c>
      <c r="F2017" s="28">
        <f>VLOOKUP(A2017,'Medical Examinations'!$A$1:$L$2336,2,0)</f>
        <v>28.48</v>
      </c>
      <c r="G2017" s="28">
        <f>VLOOKUP(A2017,'Medical Examinations'!$A$1:$L$2336,4,0)</f>
        <v>6.22</v>
      </c>
      <c r="H2017" s="30" t="str">
        <f>VLOOKUP(A2017,'Medical Examinations'!$A$1:$L$2336,3,0)</f>
        <v>Overweight</v>
      </c>
      <c r="I2017" s="30" t="str">
        <f>VLOOKUP(A2017,'Medical Examinations'!$A$1:$L$2336,5,0)</f>
        <v>Pre-diabetes</v>
      </c>
      <c r="J2017" s="27" t="str">
        <f>VLOOKUP(A2017,'Medical Examinations'!$A$1:$L$2336,6,0)</f>
        <v>yes</v>
      </c>
      <c r="K2017" s="27" t="str">
        <f>VLOOKUP(A2017,'Medical Examinations'!$A$1:$L$2336,7,0)</f>
        <v>No</v>
      </c>
      <c r="L2017" s="27">
        <f>VLOOKUP(A2017,'Medical Examinations'!$A$1:$L$2336,10,0)</f>
        <v>1</v>
      </c>
      <c r="M2017" s="27" t="str">
        <f>VLOOKUP(A2017,'Medical Examinations'!$A$1:$L$2336,12,0)</f>
        <v>No</v>
      </c>
      <c r="N2017" s="27" t="str">
        <f>VLOOKUP(A2017,'Medical Examinations'!$A$1:$L$2336,8,0)</f>
        <v>Yes</v>
      </c>
      <c r="O2017" s="29">
        <f>VLOOKUP(A2017,'Hospitalisation Details'!$A$1:$T$2344,12,0)</f>
        <v>3051.73</v>
      </c>
      <c r="P2017" s="29" t="str">
        <f>VLOOKUP(A2017,'Hospitalisation Details'!$A$1:$T$2344,15,0)</f>
        <v>tier - 2</v>
      </c>
      <c r="Q2017" s="29" t="str">
        <f>VLOOKUP(A2017,'Hospitalisation Details'!$A$1:$T$2344,18,0)</f>
        <v>tier - 2</v>
      </c>
      <c r="R2017" s="29" t="str">
        <f>VLOOKUP(A2017,'Hospitalisation Details'!$A$1:$T$2344,20,0)</f>
        <v>R1011</v>
      </c>
    </row>
    <row r="2018" spans="1:18">
      <c r="A2018" t="s">
        <v>347</v>
      </c>
      <c r="B2018" s="22" t="str">
        <f>VLOOKUP(A2018,'Customer Names'!A2018:$E$2335,4,0)</f>
        <v>Zimmer</v>
      </c>
      <c r="C2018" s="25">
        <f>VLOOKUP(A2018,'Hospitalisation Details'!$A$1:$T$2344,9,0)</f>
        <v>36016</v>
      </c>
      <c r="D2018" s="26">
        <f>VLOOKUP(A2018,'Hospitalisation Details'!$A$1:$T$2344,10,0)</f>
        <v>24</v>
      </c>
      <c r="E2018" s="26">
        <f>VLOOKUP(A2018,'Hospitalisation Details'!$A$1:$T$2344,11,0)</f>
        <v>0</v>
      </c>
      <c r="F2018" s="28">
        <f>VLOOKUP(A2018,'Medical Examinations'!$A$1:$L$2336,2,0)</f>
        <v>26.6</v>
      </c>
      <c r="G2018" s="28">
        <f>VLOOKUP(A2018,'Medical Examinations'!$A$1:$L$2336,4,0)</f>
        <v>4.33</v>
      </c>
      <c r="H2018" s="30" t="str">
        <f>VLOOKUP(A2018,'Medical Examinations'!$A$1:$L$2336,3,0)</f>
        <v>Overweight</v>
      </c>
      <c r="I2018" s="30" t="str">
        <f>VLOOKUP(A2018,'Medical Examinations'!$A$1:$L$2336,5,0)</f>
        <v>Normal</v>
      </c>
      <c r="J2018" s="27" t="str">
        <f>VLOOKUP(A2018,'Medical Examinations'!$A$1:$L$2336,6,0)</f>
        <v>No</v>
      </c>
      <c r="K2018" s="27" t="str">
        <f>VLOOKUP(A2018,'Medical Examinations'!$A$1:$L$2336,7,0)</f>
        <v>No</v>
      </c>
      <c r="L2018" s="27">
        <f>VLOOKUP(A2018,'Medical Examinations'!$A$1:$L$2336,10,0)</f>
        <v>1</v>
      </c>
      <c r="M2018" s="27" t="str">
        <f>VLOOKUP(A2018,'Medical Examinations'!$A$1:$L$2336,12,0)</f>
        <v>No</v>
      </c>
      <c r="N2018" s="27" t="str">
        <f>VLOOKUP(A2018,'Medical Examinations'!$A$1:$L$2336,8,0)</f>
        <v>No</v>
      </c>
      <c r="O2018" s="29">
        <f>VLOOKUP(A2018,'Hospitalisation Details'!$A$1:$T$2344,12,0)</f>
        <v>3046.06</v>
      </c>
      <c r="P2018" s="29" t="str">
        <f>VLOOKUP(A2018,'Hospitalisation Details'!$A$1:$T$2344,15,0)</f>
        <v>tier - 2</v>
      </c>
      <c r="Q2018" s="29" t="str">
        <f>VLOOKUP(A2018,'Hospitalisation Details'!$A$1:$T$2344,18,0)</f>
        <v>tier - 1</v>
      </c>
      <c r="R2018" s="29" t="str">
        <f>VLOOKUP(A2018,'Hospitalisation Details'!$A$1:$T$2344,20,0)</f>
        <v>R1023</v>
      </c>
    </row>
    <row r="2019" spans="1:18">
      <c r="A2019" t="s">
        <v>346</v>
      </c>
      <c r="B2019" s="22" t="str">
        <f>VLOOKUP(A2019,'Customer Names'!A2019:$E$2335,4,0)</f>
        <v>Granski</v>
      </c>
      <c r="C2019" s="25">
        <f>VLOOKUP(A2019,'Hospitalisation Details'!$A$1:$T$2344,9,0)</f>
        <v>36053</v>
      </c>
      <c r="D2019" s="26">
        <f>VLOOKUP(A2019,'Hospitalisation Details'!$A$1:$T$2344,10,0)</f>
        <v>24</v>
      </c>
      <c r="E2019" s="26">
        <f>VLOOKUP(A2019,'Hospitalisation Details'!$A$1:$T$2344,11,0)</f>
        <v>0</v>
      </c>
      <c r="F2019" s="28">
        <f>VLOOKUP(A2019,'Medical Examinations'!$A$1:$L$2336,2,0)</f>
        <v>25.27</v>
      </c>
      <c r="G2019" s="28">
        <f>VLOOKUP(A2019,'Medical Examinations'!$A$1:$L$2336,4,0)</f>
        <v>5.83</v>
      </c>
      <c r="H2019" s="30" t="str">
        <f>VLOOKUP(A2019,'Medical Examinations'!$A$1:$L$2336,3,0)</f>
        <v>Overweight</v>
      </c>
      <c r="I2019" s="30" t="str">
        <f>VLOOKUP(A2019,'Medical Examinations'!$A$1:$L$2336,5,0)</f>
        <v>Pre-diabetes</v>
      </c>
      <c r="J2019" s="27" t="str">
        <f>VLOOKUP(A2019,'Medical Examinations'!$A$1:$L$2336,6,0)</f>
        <v>No</v>
      </c>
      <c r="K2019" s="27" t="str">
        <f>VLOOKUP(A2019,'Medical Examinations'!$A$1:$L$2336,7,0)</f>
        <v>No</v>
      </c>
      <c r="L2019" s="27">
        <f>VLOOKUP(A2019,'Medical Examinations'!$A$1:$L$2336,10,0)</f>
        <v>1</v>
      </c>
      <c r="M2019" s="27" t="str">
        <f>VLOOKUP(A2019,'Medical Examinations'!$A$1:$L$2336,12,0)</f>
        <v>No</v>
      </c>
      <c r="N2019" s="27" t="str">
        <f>VLOOKUP(A2019,'Medical Examinations'!$A$1:$L$2336,8,0)</f>
        <v>No</v>
      </c>
      <c r="O2019" s="29">
        <f>VLOOKUP(A2019,'Hospitalisation Details'!$A$1:$T$2344,12,0)</f>
        <v>3044.21</v>
      </c>
      <c r="P2019" s="29" t="str">
        <f>VLOOKUP(A2019,'Hospitalisation Details'!$A$1:$T$2344,15,0)</f>
        <v>tier - 2</v>
      </c>
      <c r="Q2019" s="29" t="str">
        <f>VLOOKUP(A2019,'Hospitalisation Details'!$A$1:$T$2344,18,0)</f>
        <v>tier - 3</v>
      </c>
      <c r="R2019" s="29" t="str">
        <f>VLOOKUP(A2019,'Hospitalisation Details'!$A$1:$T$2344,20,0)</f>
        <v>R1024</v>
      </c>
    </row>
    <row r="2020" spans="1:18">
      <c r="A2020" t="s">
        <v>345</v>
      </c>
      <c r="B2020" s="22" t="str">
        <f>VLOOKUP(A2020,'Customer Names'!A2020:$E$2335,4,0)</f>
        <v>Dunn</v>
      </c>
      <c r="C2020" s="25">
        <f>VLOOKUP(A2020,'Hospitalisation Details'!$A$1:$T$2344,9,0)</f>
        <v>35783</v>
      </c>
      <c r="D2020" s="26">
        <f>VLOOKUP(A2020,'Hospitalisation Details'!$A$1:$T$2344,10,0)</f>
        <v>25</v>
      </c>
      <c r="E2020" s="26">
        <f>VLOOKUP(A2020,'Hospitalisation Details'!$A$1:$T$2344,11,0)</f>
        <v>0</v>
      </c>
      <c r="F2020" s="28">
        <f>VLOOKUP(A2020,'Medical Examinations'!$A$1:$L$2336,2,0)</f>
        <v>34.484999999999999</v>
      </c>
      <c r="G2020" s="28">
        <f>VLOOKUP(A2020,'Medical Examinations'!$A$1:$L$2336,4,0)</f>
        <v>4.7</v>
      </c>
      <c r="H2020" s="30" t="str">
        <f>VLOOKUP(A2020,'Medical Examinations'!$A$1:$L$2336,3,0)</f>
        <v>Obesity</v>
      </c>
      <c r="I2020" s="30" t="str">
        <f>VLOOKUP(A2020,'Medical Examinations'!$A$1:$L$2336,5,0)</f>
        <v>Normal</v>
      </c>
      <c r="J2020" s="27" t="str">
        <f>VLOOKUP(A2020,'Medical Examinations'!$A$1:$L$2336,6,0)</f>
        <v>yes</v>
      </c>
      <c r="K2020" s="27" t="str">
        <f>VLOOKUP(A2020,'Medical Examinations'!$A$1:$L$2336,7,0)</f>
        <v>No</v>
      </c>
      <c r="L2020" s="27">
        <f>VLOOKUP(A2020,'Medical Examinations'!$A$1:$L$2336,10,0)</f>
        <v>1</v>
      </c>
      <c r="M2020" s="27" t="str">
        <f>VLOOKUP(A2020,'Medical Examinations'!$A$1:$L$2336,12,0)</f>
        <v>No</v>
      </c>
      <c r="N2020" s="27" t="str">
        <f>VLOOKUP(A2020,'Medical Examinations'!$A$1:$L$2336,8,0)</f>
        <v>Yes</v>
      </c>
      <c r="O2020" s="29">
        <f>VLOOKUP(A2020,'Hospitalisation Details'!$A$1:$T$2344,12,0)</f>
        <v>3021.81</v>
      </c>
      <c r="P2020" s="29" t="str">
        <f>VLOOKUP(A2020,'Hospitalisation Details'!$A$1:$T$2344,15,0)</f>
        <v>tier - 2</v>
      </c>
      <c r="Q2020" s="29" t="str">
        <f>VLOOKUP(A2020,'Hospitalisation Details'!$A$1:$T$2344,18,0)</f>
        <v>tier - 3</v>
      </c>
      <c r="R2020" s="29" t="str">
        <f>VLOOKUP(A2020,'Hospitalisation Details'!$A$1:$T$2344,20,0)</f>
        <v>R1012</v>
      </c>
    </row>
    <row r="2021" spans="1:18">
      <c r="A2021" t="s">
        <v>344</v>
      </c>
      <c r="B2021" s="22" t="str">
        <f>VLOOKUP(A2021,'Customer Names'!A2021:$E$2335,4,0)</f>
        <v>Regina</v>
      </c>
      <c r="C2021" s="25">
        <f>VLOOKUP(A2021,'Hospitalisation Details'!$A$1:$T$2344,9,0)</f>
        <v>32414</v>
      </c>
      <c r="D2021" s="26">
        <f>VLOOKUP(A2021,'Hospitalisation Details'!$A$1:$T$2344,10,0)</f>
        <v>34</v>
      </c>
      <c r="E2021" s="26">
        <f>VLOOKUP(A2021,'Hospitalisation Details'!$A$1:$T$2344,11,0)</f>
        <v>3</v>
      </c>
      <c r="F2021" s="28">
        <f>VLOOKUP(A2021,'Medical Examinations'!$A$1:$L$2336,2,0)</f>
        <v>15.57</v>
      </c>
      <c r="G2021" s="28">
        <f>VLOOKUP(A2021,'Medical Examinations'!$A$1:$L$2336,4,0)</f>
        <v>4.07</v>
      </c>
      <c r="H2021" s="30" t="str">
        <f>VLOOKUP(A2021,'Medical Examinations'!$A$1:$L$2336,3,0)</f>
        <v>Underweight</v>
      </c>
      <c r="I2021" s="30" t="str">
        <f>VLOOKUP(A2021,'Medical Examinations'!$A$1:$L$2336,5,0)</f>
        <v>Normal</v>
      </c>
      <c r="J2021" s="27" t="str">
        <f>VLOOKUP(A2021,'Medical Examinations'!$A$1:$L$2336,6,0)</f>
        <v>yes</v>
      </c>
      <c r="K2021" s="27" t="str">
        <f>VLOOKUP(A2021,'Medical Examinations'!$A$1:$L$2336,7,0)</f>
        <v>No</v>
      </c>
      <c r="L2021" s="27">
        <f>VLOOKUP(A2021,'Medical Examinations'!$A$1:$L$2336,10,0)</f>
        <v>1</v>
      </c>
      <c r="M2021" s="27" t="str">
        <f>VLOOKUP(A2021,'Medical Examinations'!$A$1:$L$2336,12,0)</f>
        <v>No</v>
      </c>
      <c r="N2021" s="27" t="str">
        <f>VLOOKUP(A2021,'Medical Examinations'!$A$1:$L$2336,8,0)</f>
        <v>No</v>
      </c>
      <c r="O2021" s="29">
        <f>VLOOKUP(A2021,'Hospitalisation Details'!$A$1:$T$2344,12,0)</f>
        <v>3018.04</v>
      </c>
      <c r="P2021" s="29" t="str">
        <f>VLOOKUP(A2021,'Hospitalisation Details'!$A$1:$T$2344,15,0)</f>
        <v>tier - 2</v>
      </c>
      <c r="Q2021" s="29" t="str">
        <f>VLOOKUP(A2021,'Hospitalisation Details'!$A$1:$T$2344,18,0)</f>
        <v>tier - 2</v>
      </c>
      <c r="R2021" s="29" t="str">
        <f>VLOOKUP(A2021,'Hospitalisation Details'!$A$1:$T$2344,20,0)</f>
        <v>R1012</v>
      </c>
    </row>
    <row r="2022" spans="1:18">
      <c r="A2022" t="s">
        <v>343</v>
      </c>
      <c r="B2022" s="22" t="str">
        <f>VLOOKUP(A2022,'Customer Names'!A2022:$E$2335,4,0)</f>
        <v>O'Connor</v>
      </c>
      <c r="C2022" s="25">
        <f>VLOOKUP(A2022,'Hospitalisation Details'!$A$1:$T$2344,9,0)</f>
        <v>37605</v>
      </c>
      <c r="D2022" s="26">
        <f>VLOOKUP(A2022,'Hospitalisation Details'!$A$1:$T$2344,10,0)</f>
        <v>20</v>
      </c>
      <c r="E2022" s="26">
        <f>VLOOKUP(A2022,'Hospitalisation Details'!$A$1:$T$2344,11,0)</f>
        <v>0</v>
      </c>
      <c r="F2022" s="28">
        <f>VLOOKUP(A2022,'Medical Examinations'!$A$1:$L$2336,2,0)</f>
        <v>30.36</v>
      </c>
      <c r="G2022" s="28">
        <f>VLOOKUP(A2022,'Medical Examinations'!$A$1:$L$2336,4,0)</f>
        <v>9.39</v>
      </c>
      <c r="H2022" s="30" t="str">
        <f>VLOOKUP(A2022,'Medical Examinations'!$A$1:$L$2336,3,0)</f>
        <v>Obesity</v>
      </c>
      <c r="I2022" s="30" t="str">
        <f>VLOOKUP(A2022,'Medical Examinations'!$A$1:$L$2336,5,0)</f>
        <v>Diabetes</v>
      </c>
      <c r="J2022" s="27" t="str">
        <f>VLOOKUP(A2022,'Medical Examinations'!$A$1:$L$2336,6,0)</f>
        <v>No</v>
      </c>
      <c r="K2022" s="27" t="str">
        <f>VLOOKUP(A2022,'Medical Examinations'!$A$1:$L$2336,7,0)</f>
        <v>No</v>
      </c>
      <c r="L2022" s="27">
        <f>VLOOKUP(A2022,'Medical Examinations'!$A$1:$L$2336,10,0)</f>
        <v>0</v>
      </c>
      <c r="M2022" s="27" t="str">
        <f>VLOOKUP(A2022,'Medical Examinations'!$A$1:$L$2336,12,0)</f>
        <v>No</v>
      </c>
      <c r="N2022" s="27" t="str">
        <f>VLOOKUP(A2022,'Medical Examinations'!$A$1:$L$2336,8,0)</f>
        <v>No</v>
      </c>
      <c r="O2022" s="29">
        <f>VLOOKUP(A2022,'Hospitalisation Details'!$A$1:$T$2344,12,0)</f>
        <v>3012.22</v>
      </c>
      <c r="P2022" s="29" t="str">
        <f>VLOOKUP(A2022,'Hospitalisation Details'!$A$1:$T$2344,15,0)</f>
        <v>tier - 2</v>
      </c>
      <c r="Q2022" s="29" t="str">
        <f>VLOOKUP(A2022,'Hospitalisation Details'!$A$1:$T$2344,18,0)</f>
        <v>tier - 3</v>
      </c>
      <c r="R2022" s="29" t="str">
        <f>VLOOKUP(A2022,'Hospitalisation Details'!$A$1:$T$2344,20,0)</f>
        <v>R1012</v>
      </c>
    </row>
    <row r="2023" spans="1:18">
      <c r="A2023" t="s">
        <v>342</v>
      </c>
      <c r="B2023" s="22" t="str">
        <f>VLOOKUP(A2023,'Customer Names'!A2023:$E$2335,4,0)</f>
        <v>Howe</v>
      </c>
      <c r="C2023" s="25">
        <f>VLOOKUP(A2023,'Hospitalisation Details'!$A$1:$T$2344,9,0)</f>
        <v>33562</v>
      </c>
      <c r="D2023" s="26">
        <f>VLOOKUP(A2023,'Hospitalisation Details'!$A$1:$T$2344,10,0)</f>
        <v>31</v>
      </c>
      <c r="E2023" s="26">
        <f>VLOOKUP(A2023,'Hospitalisation Details'!$A$1:$T$2344,11,0)</f>
        <v>3</v>
      </c>
      <c r="F2023" s="28">
        <f>VLOOKUP(A2023,'Medical Examinations'!$A$1:$L$2336,2,0)</f>
        <v>19.37</v>
      </c>
      <c r="G2023" s="28">
        <f>VLOOKUP(A2023,'Medical Examinations'!$A$1:$L$2336,4,0)</f>
        <v>4.18</v>
      </c>
      <c r="H2023" s="30" t="str">
        <f>VLOOKUP(A2023,'Medical Examinations'!$A$1:$L$2336,3,0)</f>
        <v>Normal weight</v>
      </c>
      <c r="I2023" s="30" t="str">
        <f>VLOOKUP(A2023,'Medical Examinations'!$A$1:$L$2336,5,0)</f>
        <v>Normal</v>
      </c>
      <c r="J2023" s="27" t="str">
        <f>VLOOKUP(A2023,'Medical Examinations'!$A$1:$L$2336,6,0)</f>
        <v>No</v>
      </c>
      <c r="K2023" s="27" t="str">
        <f>VLOOKUP(A2023,'Medical Examinations'!$A$1:$L$2336,7,0)</f>
        <v>No</v>
      </c>
      <c r="L2023" s="27">
        <f>VLOOKUP(A2023,'Medical Examinations'!$A$1:$L$2336,10,0)</f>
        <v>0</v>
      </c>
      <c r="M2023" s="27" t="str">
        <f>VLOOKUP(A2023,'Medical Examinations'!$A$1:$L$2336,12,0)</f>
        <v>No</v>
      </c>
      <c r="N2023" s="27" t="str">
        <f>VLOOKUP(A2023,'Medical Examinations'!$A$1:$L$2336,8,0)</f>
        <v>No</v>
      </c>
      <c r="O2023" s="29">
        <f>VLOOKUP(A2023,'Hospitalisation Details'!$A$1:$T$2344,12,0)</f>
        <v>2985.67</v>
      </c>
      <c r="P2023" s="29" t="str">
        <f>VLOOKUP(A2023,'Hospitalisation Details'!$A$1:$T$2344,15,0)</f>
        <v>tier - 2</v>
      </c>
      <c r="Q2023" s="29" t="str">
        <f>VLOOKUP(A2023,'Hospitalisation Details'!$A$1:$T$2344,18,0)</f>
        <v>tier - 2</v>
      </c>
      <c r="R2023" s="29" t="str">
        <f>VLOOKUP(A2023,'Hospitalisation Details'!$A$1:$T$2344,20,0)</f>
        <v>R1013</v>
      </c>
    </row>
    <row r="2024" spans="1:18">
      <c r="A2024" t="s">
        <v>341</v>
      </c>
      <c r="B2024" s="22" t="str">
        <f>VLOOKUP(A2024,'Customer Names'!A2024:$E$2335,4,0)</f>
        <v>Atwater</v>
      </c>
      <c r="C2024" s="25">
        <f>VLOOKUP(A2024,'Hospitalisation Details'!$A$1:$T$2344,9,0)</f>
        <v>31946</v>
      </c>
      <c r="D2024" s="26">
        <f>VLOOKUP(A2024,'Hospitalisation Details'!$A$1:$T$2344,10,0)</f>
        <v>35</v>
      </c>
      <c r="E2024" s="26">
        <f>VLOOKUP(A2024,'Hospitalisation Details'!$A$1:$T$2344,11,0)</f>
        <v>3</v>
      </c>
      <c r="F2024" s="28">
        <f>VLOOKUP(A2024,'Medical Examinations'!$A$1:$L$2336,2,0)</f>
        <v>16.71</v>
      </c>
      <c r="G2024" s="28">
        <f>VLOOKUP(A2024,'Medical Examinations'!$A$1:$L$2336,4,0)</f>
        <v>4.18</v>
      </c>
      <c r="H2024" s="30" t="str">
        <f>VLOOKUP(A2024,'Medical Examinations'!$A$1:$L$2336,3,0)</f>
        <v>Underweight</v>
      </c>
      <c r="I2024" s="30" t="str">
        <f>VLOOKUP(A2024,'Medical Examinations'!$A$1:$L$2336,5,0)</f>
        <v>Normal</v>
      </c>
      <c r="J2024" s="27" t="str">
        <f>VLOOKUP(A2024,'Medical Examinations'!$A$1:$L$2336,6,0)</f>
        <v>No</v>
      </c>
      <c r="K2024" s="27" t="str">
        <f>VLOOKUP(A2024,'Medical Examinations'!$A$1:$L$2336,7,0)</f>
        <v>No</v>
      </c>
      <c r="L2024" s="27">
        <f>VLOOKUP(A2024,'Medical Examinations'!$A$1:$L$2336,10,0)</f>
        <v>1</v>
      </c>
      <c r="M2024" s="27" t="str">
        <f>VLOOKUP(A2024,'Medical Examinations'!$A$1:$L$2336,12,0)</f>
        <v>No</v>
      </c>
      <c r="N2024" s="27" t="str">
        <f>VLOOKUP(A2024,'Medical Examinations'!$A$1:$L$2336,8,0)</f>
        <v>No</v>
      </c>
      <c r="O2024" s="29">
        <f>VLOOKUP(A2024,'Hospitalisation Details'!$A$1:$T$2344,12,0)</f>
        <v>2979.52</v>
      </c>
      <c r="P2024" s="29" t="str">
        <f>VLOOKUP(A2024,'Hospitalisation Details'!$A$1:$T$2344,15,0)</f>
        <v>tier - 2</v>
      </c>
      <c r="Q2024" s="29" t="str">
        <f>VLOOKUP(A2024,'Hospitalisation Details'!$A$1:$T$2344,18,0)</f>
        <v>tier - 3</v>
      </c>
      <c r="R2024" s="29" t="str">
        <f>VLOOKUP(A2024,'Hospitalisation Details'!$A$1:$T$2344,20,0)</f>
        <v>R1013</v>
      </c>
    </row>
    <row r="2025" spans="1:18">
      <c r="A2025" t="s">
        <v>340</v>
      </c>
      <c r="B2025" s="22" t="str">
        <f>VLOOKUP(A2025,'Customer Names'!A2025:$E$2335,4,0)</f>
        <v>Gurganus</v>
      </c>
      <c r="C2025" s="25">
        <f>VLOOKUP(A2025,'Hospitalisation Details'!$A$1:$T$2344,9,0)</f>
        <v>34966</v>
      </c>
      <c r="D2025" s="26">
        <f>VLOOKUP(A2025,'Hospitalisation Details'!$A$1:$T$2344,10,0)</f>
        <v>27</v>
      </c>
      <c r="E2025" s="26">
        <f>VLOOKUP(A2025,'Hospitalisation Details'!$A$1:$T$2344,11,0)</f>
        <v>0</v>
      </c>
      <c r="F2025" s="28">
        <f>VLOOKUP(A2025,'Medical Examinations'!$A$1:$L$2336,2,0)</f>
        <v>24.1</v>
      </c>
      <c r="G2025" s="28">
        <f>VLOOKUP(A2025,'Medical Examinations'!$A$1:$L$2336,4,0)</f>
        <v>4.4000000000000004</v>
      </c>
      <c r="H2025" s="30" t="str">
        <f>VLOOKUP(A2025,'Medical Examinations'!$A$1:$L$2336,3,0)</f>
        <v>Normal weight</v>
      </c>
      <c r="I2025" s="30" t="str">
        <f>VLOOKUP(A2025,'Medical Examinations'!$A$1:$L$2336,5,0)</f>
        <v>Normal</v>
      </c>
      <c r="J2025" s="27" t="str">
        <f>VLOOKUP(A2025,'Medical Examinations'!$A$1:$L$2336,6,0)</f>
        <v>yes</v>
      </c>
      <c r="K2025" s="27" t="str">
        <f>VLOOKUP(A2025,'Medical Examinations'!$A$1:$L$2336,7,0)</f>
        <v>No</v>
      </c>
      <c r="L2025" s="27">
        <f>VLOOKUP(A2025,'Medical Examinations'!$A$1:$L$2336,10,0)</f>
        <v>1</v>
      </c>
      <c r="M2025" s="27" t="str">
        <f>VLOOKUP(A2025,'Medical Examinations'!$A$1:$L$2336,12,0)</f>
        <v>No</v>
      </c>
      <c r="N2025" s="27" t="str">
        <f>VLOOKUP(A2025,'Medical Examinations'!$A$1:$L$2336,8,0)</f>
        <v>No</v>
      </c>
      <c r="O2025" s="29">
        <f>VLOOKUP(A2025,'Hospitalisation Details'!$A$1:$T$2344,12,0)</f>
        <v>2974.13</v>
      </c>
      <c r="P2025" s="29" t="str">
        <f>VLOOKUP(A2025,'Hospitalisation Details'!$A$1:$T$2344,15,0)</f>
        <v>tier - 2</v>
      </c>
      <c r="Q2025" s="29" t="str">
        <f>VLOOKUP(A2025,'Hospitalisation Details'!$A$1:$T$2344,18,0)</f>
        <v>tier - 1</v>
      </c>
      <c r="R2025" s="29" t="str">
        <f>VLOOKUP(A2025,'Hospitalisation Details'!$A$1:$T$2344,20,0)</f>
        <v>R1011</v>
      </c>
    </row>
    <row r="2026" spans="1:18">
      <c r="A2026" t="s">
        <v>339</v>
      </c>
      <c r="B2026" s="22" t="str">
        <f>VLOOKUP(A2026,'Customer Names'!A2026:$E$2335,4,0)</f>
        <v>Holden</v>
      </c>
      <c r="C2026" s="25">
        <f>VLOOKUP(A2026,'Hospitalisation Details'!$A$1:$T$2344,9,0)</f>
        <v>37529</v>
      </c>
      <c r="D2026" s="26">
        <f>VLOOKUP(A2026,'Hospitalisation Details'!$A$1:$T$2344,10,0)</f>
        <v>20</v>
      </c>
      <c r="E2026" s="26">
        <f>VLOOKUP(A2026,'Hospitalisation Details'!$A$1:$T$2344,11,0)</f>
        <v>0</v>
      </c>
      <c r="F2026" s="28">
        <f>VLOOKUP(A2026,'Medical Examinations'!$A$1:$L$2336,2,0)</f>
        <v>29.77</v>
      </c>
      <c r="G2026" s="28">
        <f>VLOOKUP(A2026,'Medical Examinations'!$A$1:$L$2336,4,0)</f>
        <v>9.9</v>
      </c>
      <c r="H2026" s="30" t="str">
        <f>VLOOKUP(A2026,'Medical Examinations'!$A$1:$L$2336,3,0)</f>
        <v>Overweight</v>
      </c>
      <c r="I2026" s="30" t="str">
        <f>VLOOKUP(A2026,'Medical Examinations'!$A$1:$L$2336,5,0)</f>
        <v>Diabetes</v>
      </c>
      <c r="J2026" s="27" t="str">
        <f>VLOOKUP(A2026,'Medical Examinations'!$A$1:$L$2336,6,0)</f>
        <v>No</v>
      </c>
      <c r="K2026" s="27" t="str">
        <f>VLOOKUP(A2026,'Medical Examinations'!$A$1:$L$2336,7,0)</f>
        <v>No</v>
      </c>
      <c r="L2026" s="27">
        <f>VLOOKUP(A2026,'Medical Examinations'!$A$1:$L$2336,10,0)</f>
        <v>0</v>
      </c>
      <c r="M2026" s="27" t="str">
        <f>VLOOKUP(A2026,'Medical Examinations'!$A$1:$L$2336,12,0)</f>
        <v>No</v>
      </c>
      <c r="N2026" s="27" t="str">
        <f>VLOOKUP(A2026,'Medical Examinations'!$A$1:$L$2336,8,0)</f>
        <v>No</v>
      </c>
      <c r="O2026" s="29">
        <f>VLOOKUP(A2026,'Hospitalisation Details'!$A$1:$T$2344,12,0)</f>
        <v>2943.41</v>
      </c>
      <c r="P2026" s="29" t="str">
        <f>VLOOKUP(A2026,'Hospitalisation Details'!$A$1:$T$2344,15,0)</f>
        <v>tier - 2</v>
      </c>
      <c r="Q2026" s="29" t="str">
        <f>VLOOKUP(A2026,'Hospitalisation Details'!$A$1:$T$2344,18,0)</f>
        <v>tier - 3</v>
      </c>
      <c r="R2026" s="29" t="str">
        <f>VLOOKUP(A2026,'Hospitalisation Details'!$A$1:$T$2344,20,0)</f>
        <v>R1012</v>
      </c>
    </row>
    <row r="2027" spans="1:18">
      <c r="A2027" t="s">
        <v>338</v>
      </c>
      <c r="B2027" s="22" t="str">
        <f>VLOOKUP(A2027,'Customer Names'!A2027:$E$2335,4,0)</f>
        <v>Parton</v>
      </c>
      <c r="C2027" s="25">
        <f>VLOOKUP(A2027,'Hospitalisation Details'!$A$1:$T$2344,9,0)</f>
        <v>35246</v>
      </c>
      <c r="D2027" s="26">
        <f>VLOOKUP(A2027,'Hospitalisation Details'!$A$1:$T$2344,10,0)</f>
        <v>26</v>
      </c>
      <c r="E2027" s="26">
        <f>VLOOKUP(A2027,'Hospitalisation Details'!$A$1:$T$2344,11,0)</f>
        <v>1</v>
      </c>
      <c r="F2027" s="28">
        <f>VLOOKUP(A2027,'Medical Examinations'!$A$1:$L$2336,2,0)</f>
        <v>46.53</v>
      </c>
      <c r="G2027" s="28">
        <f>VLOOKUP(A2027,'Medical Examinations'!$A$1:$L$2336,4,0)</f>
        <v>4.84</v>
      </c>
      <c r="H2027" s="30" t="str">
        <f>VLOOKUP(A2027,'Medical Examinations'!$A$1:$L$2336,3,0)</f>
        <v>Obesity</v>
      </c>
      <c r="I2027" s="30" t="str">
        <f>VLOOKUP(A2027,'Medical Examinations'!$A$1:$L$2336,5,0)</f>
        <v>Normal</v>
      </c>
      <c r="J2027" s="27" t="str">
        <f>VLOOKUP(A2027,'Medical Examinations'!$A$1:$L$2336,6,0)</f>
        <v>yes</v>
      </c>
      <c r="K2027" s="27" t="str">
        <f>VLOOKUP(A2027,'Medical Examinations'!$A$1:$L$2336,7,0)</f>
        <v>No</v>
      </c>
      <c r="L2027" s="27">
        <f>VLOOKUP(A2027,'Medical Examinations'!$A$1:$L$2336,10,0)</f>
        <v>0</v>
      </c>
      <c r="M2027" s="27" t="str">
        <f>VLOOKUP(A2027,'Medical Examinations'!$A$1:$L$2336,12,0)</f>
        <v>No</v>
      </c>
      <c r="N2027" s="27" t="str">
        <f>VLOOKUP(A2027,'Medical Examinations'!$A$1:$L$2336,8,0)</f>
        <v>No</v>
      </c>
      <c r="O2027" s="29">
        <f>VLOOKUP(A2027,'Hospitalisation Details'!$A$1:$T$2344,12,0)</f>
        <v>2927.06</v>
      </c>
      <c r="P2027" s="29" t="str">
        <f>VLOOKUP(A2027,'Hospitalisation Details'!$A$1:$T$2344,15,0)</f>
        <v>tier - 2</v>
      </c>
      <c r="Q2027" s="29" t="str">
        <f>VLOOKUP(A2027,'Hospitalisation Details'!$A$1:$T$2344,18,0)</f>
        <v>tier - 2</v>
      </c>
      <c r="R2027" s="29" t="str">
        <f>VLOOKUP(A2027,'Hospitalisation Details'!$A$1:$T$2344,20,0)</f>
        <v>R1013</v>
      </c>
    </row>
    <row r="2028" spans="1:18">
      <c r="A2028" t="s">
        <v>337</v>
      </c>
      <c r="B2028" s="22" t="str">
        <f>VLOOKUP(A2028,'Customer Names'!A2028:$E$2335,4,0)</f>
        <v>Downs</v>
      </c>
      <c r="C2028" s="25">
        <f>VLOOKUP(A2028,'Hospitalisation Details'!$A$1:$T$2344,9,0)</f>
        <v>37777</v>
      </c>
      <c r="D2028" s="26">
        <f>VLOOKUP(A2028,'Hospitalisation Details'!$A$1:$T$2344,10,0)</f>
        <v>20</v>
      </c>
      <c r="E2028" s="26">
        <f>VLOOKUP(A2028,'Hospitalisation Details'!$A$1:$T$2344,11,0)</f>
        <v>2</v>
      </c>
      <c r="F2028" s="28">
        <f>VLOOKUP(A2028,'Medical Examinations'!$A$1:$L$2336,2,0)</f>
        <v>23.4</v>
      </c>
      <c r="G2028" s="28">
        <f>VLOOKUP(A2028,'Medical Examinations'!$A$1:$L$2336,4,0)</f>
        <v>5.53</v>
      </c>
      <c r="H2028" s="30" t="str">
        <f>VLOOKUP(A2028,'Medical Examinations'!$A$1:$L$2336,3,0)</f>
        <v>Normal weight</v>
      </c>
      <c r="I2028" s="30" t="str">
        <f>VLOOKUP(A2028,'Medical Examinations'!$A$1:$L$2336,5,0)</f>
        <v>Normal</v>
      </c>
      <c r="J2028" s="27" t="str">
        <f>VLOOKUP(A2028,'Medical Examinations'!$A$1:$L$2336,6,0)</f>
        <v>No</v>
      </c>
      <c r="K2028" s="27" t="str">
        <f>VLOOKUP(A2028,'Medical Examinations'!$A$1:$L$2336,7,0)</f>
        <v>No</v>
      </c>
      <c r="L2028" s="27">
        <f>VLOOKUP(A2028,'Medical Examinations'!$A$1:$L$2336,10,0)</f>
        <v>1</v>
      </c>
      <c r="M2028" s="27" t="str">
        <f>VLOOKUP(A2028,'Medical Examinations'!$A$1:$L$2336,12,0)</f>
        <v>No</v>
      </c>
      <c r="N2028" s="27" t="str">
        <f>VLOOKUP(A2028,'Medical Examinations'!$A$1:$L$2336,8,0)</f>
        <v>Yes</v>
      </c>
      <c r="O2028" s="29">
        <f>VLOOKUP(A2028,'Hospitalisation Details'!$A$1:$T$2344,12,0)</f>
        <v>2913.57</v>
      </c>
      <c r="P2028" s="29" t="str">
        <f>VLOOKUP(A2028,'Hospitalisation Details'!$A$1:$T$2344,15,0)</f>
        <v>tier - 2</v>
      </c>
      <c r="Q2028" s="29" t="str">
        <f>VLOOKUP(A2028,'Hospitalisation Details'!$A$1:$T$2344,18,0)</f>
        <v>tier - 2</v>
      </c>
      <c r="R2028" s="29" t="str">
        <f>VLOOKUP(A2028,'Hospitalisation Details'!$A$1:$T$2344,20,0)</f>
        <v>R1011</v>
      </c>
    </row>
    <row r="2029" spans="1:18">
      <c r="A2029" t="s">
        <v>336</v>
      </c>
      <c r="B2029" s="22" t="str">
        <f>VLOOKUP(A2029,'Customer Names'!A2029:$E$2335,4,0)</f>
        <v>Dent</v>
      </c>
      <c r="C2029" s="25">
        <f>VLOOKUP(A2029,'Hospitalisation Details'!$A$1:$T$2344,9,0)</f>
        <v>35229</v>
      </c>
      <c r="D2029" s="26">
        <f>VLOOKUP(A2029,'Hospitalisation Details'!$A$1:$T$2344,10,0)</f>
        <v>26</v>
      </c>
      <c r="E2029" s="26">
        <f>VLOOKUP(A2029,'Hospitalisation Details'!$A$1:$T$2344,11,0)</f>
        <v>1</v>
      </c>
      <c r="F2029" s="28">
        <f>VLOOKUP(A2029,'Medical Examinations'!$A$1:$L$2336,2,0)</f>
        <v>30</v>
      </c>
      <c r="G2029" s="28">
        <f>VLOOKUP(A2029,'Medical Examinations'!$A$1:$L$2336,4,0)</f>
        <v>4.33</v>
      </c>
      <c r="H2029" s="30" t="str">
        <f>VLOOKUP(A2029,'Medical Examinations'!$A$1:$L$2336,3,0)</f>
        <v>Obesity</v>
      </c>
      <c r="I2029" s="30" t="str">
        <f>VLOOKUP(A2029,'Medical Examinations'!$A$1:$L$2336,5,0)</f>
        <v>Normal</v>
      </c>
      <c r="J2029" s="27" t="str">
        <f>VLOOKUP(A2029,'Medical Examinations'!$A$1:$L$2336,6,0)</f>
        <v>yes</v>
      </c>
      <c r="K2029" s="27" t="str">
        <f>VLOOKUP(A2029,'Medical Examinations'!$A$1:$L$2336,7,0)</f>
        <v>No</v>
      </c>
      <c r="L2029" s="27">
        <f>VLOOKUP(A2029,'Medical Examinations'!$A$1:$L$2336,10,0)</f>
        <v>0</v>
      </c>
      <c r="M2029" s="27" t="str">
        <f>VLOOKUP(A2029,'Medical Examinations'!$A$1:$L$2336,12,0)</f>
        <v>No</v>
      </c>
      <c r="N2029" s="27" t="str">
        <f>VLOOKUP(A2029,'Medical Examinations'!$A$1:$L$2336,8,0)</f>
        <v>No</v>
      </c>
      <c r="O2029" s="29">
        <f>VLOOKUP(A2029,'Hospitalisation Details'!$A$1:$T$2344,12,0)</f>
        <v>2904.09</v>
      </c>
      <c r="P2029" s="29" t="str">
        <f>VLOOKUP(A2029,'Hospitalisation Details'!$A$1:$T$2344,15,0)</f>
        <v>tier - 2</v>
      </c>
      <c r="Q2029" s="29" t="str">
        <f>VLOOKUP(A2029,'Hospitalisation Details'!$A$1:$T$2344,18,0)</f>
        <v>tier - 2</v>
      </c>
      <c r="R2029" s="29" t="str">
        <f>VLOOKUP(A2029,'Hospitalisation Details'!$A$1:$T$2344,20,0)</f>
        <v>R1011</v>
      </c>
    </row>
    <row r="2030" spans="1:18">
      <c r="A2030" t="s">
        <v>335</v>
      </c>
      <c r="B2030" s="22" t="str">
        <f>VLOOKUP(A2030,'Customer Names'!A2030:$E$2335,4,0)</f>
        <v>Ranti</v>
      </c>
      <c r="C2030" s="25">
        <f>VLOOKUP(A2030,'Hospitalisation Details'!$A$1:$T$2344,9,0)</f>
        <v>35362</v>
      </c>
      <c r="D2030" s="26">
        <f>VLOOKUP(A2030,'Hospitalisation Details'!$A$1:$T$2344,10,0)</f>
        <v>26</v>
      </c>
      <c r="E2030" s="26">
        <f>VLOOKUP(A2030,'Hospitalisation Details'!$A$1:$T$2344,11,0)</f>
        <v>1</v>
      </c>
      <c r="F2030" s="28">
        <f>VLOOKUP(A2030,'Medical Examinations'!$A$1:$L$2336,2,0)</f>
        <v>29.15</v>
      </c>
      <c r="G2030" s="28">
        <f>VLOOKUP(A2030,'Medical Examinations'!$A$1:$L$2336,4,0)</f>
        <v>4.91</v>
      </c>
      <c r="H2030" s="30" t="str">
        <f>VLOOKUP(A2030,'Medical Examinations'!$A$1:$L$2336,3,0)</f>
        <v>Overweight</v>
      </c>
      <c r="I2030" s="30" t="str">
        <f>VLOOKUP(A2030,'Medical Examinations'!$A$1:$L$2336,5,0)</f>
        <v>Normal</v>
      </c>
      <c r="J2030" s="27" t="str">
        <f>VLOOKUP(A2030,'Medical Examinations'!$A$1:$L$2336,6,0)</f>
        <v>yes</v>
      </c>
      <c r="K2030" s="27" t="str">
        <f>VLOOKUP(A2030,'Medical Examinations'!$A$1:$L$2336,7,0)</f>
        <v>No</v>
      </c>
      <c r="L2030" s="27">
        <f>VLOOKUP(A2030,'Medical Examinations'!$A$1:$L$2336,10,0)</f>
        <v>0</v>
      </c>
      <c r="M2030" s="27" t="str">
        <f>VLOOKUP(A2030,'Medical Examinations'!$A$1:$L$2336,12,0)</f>
        <v>No</v>
      </c>
      <c r="N2030" s="27" t="str">
        <f>VLOOKUP(A2030,'Medical Examinations'!$A$1:$L$2336,8,0)</f>
        <v>No</v>
      </c>
      <c r="O2030" s="29">
        <f>VLOOKUP(A2030,'Hospitalisation Details'!$A$1:$T$2344,12,0)</f>
        <v>2902.91</v>
      </c>
      <c r="P2030" s="29" t="str">
        <f>VLOOKUP(A2030,'Hospitalisation Details'!$A$1:$T$2344,15,0)</f>
        <v>tier - 2</v>
      </c>
      <c r="Q2030" s="29" t="str">
        <f>VLOOKUP(A2030,'Hospitalisation Details'!$A$1:$T$2344,18,0)</f>
        <v>tier - 2</v>
      </c>
      <c r="R2030" s="29" t="str">
        <f>VLOOKUP(A2030,'Hospitalisation Details'!$A$1:$T$2344,20,0)</f>
        <v>R1013</v>
      </c>
    </row>
    <row r="2031" spans="1:18">
      <c r="A2031" t="s">
        <v>334</v>
      </c>
      <c r="B2031" s="22" t="str">
        <f>VLOOKUP(A2031,'Customer Names'!A2031:$E$2335,4,0)</f>
        <v>Ishaq</v>
      </c>
      <c r="C2031" s="25">
        <f>VLOOKUP(A2031,'Hospitalisation Details'!$A$1:$T$2344,9,0)</f>
        <v>36465</v>
      </c>
      <c r="D2031" s="26">
        <f>VLOOKUP(A2031,'Hospitalisation Details'!$A$1:$T$2344,10,0)</f>
        <v>23</v>
      </c>
      <c r="E2031" s="26">
        <f>VLOOKUP(A2031,'Hospitalisation Details'!$A$1:$T$2344,11,0)</f>
        <v>0</v>
      </c>
      <c r="F2031" s="28">
        <f>VLOOKUP(A2031,'Medical Examinations'!$A$1:$L$2336,2,0)</f>
        <v>34.865000000000002</v>
      </c>
      <c r="G2031" s="28">
        <f>VLOOKUP(A2031,'Medical Examinations'!$A$1:$L$2336,4,0)</f>
        <v>4.8</v>
      </c>
      <c r="H2031" s="30" t="str">
        <f>VLOOKUP(A2031,'Medical Examinations'!$A$1:$L$2336,3,0)</f>
        <v>Obesity</v>
      </c>
      <c r="I2031" s="30" t="str">
        <f>VLOOKUP(A2031,'Medical Examinations'!$A$1:$L$2336,5,0)</f>
        <v>Normal</v>
      </c>
      <c r="J2031" s="27" t="str">
        <f>VLOOKUP(A2031,'Medical Examinations'!$A$1:$L$2336,6,0)</f>
        <v>No</v>
      </c>
      <c r="K2031" s="27" t="str">
        <f>VLOOKUP(A2031,'Medical Examinations'!$A$1:$L$2336,7,0)</f>
        <v>No</v>
      </c>
      <c r="L2031" s="27">
        <f>VLOOKUP(A2031,'Medical Examinations'!$A$1:$L$2336,10,0)</f>
        <v>0</v>
      </c>
      <c r="M2031" s="27" t="str">
        <f>VLOOKUP(A2031,'Medical Examinations'!$A$1:$L$2336,12,0)</f>
        <v>No</v>
      </c>
      <c r="N2031" s="27" t="str">
        <f>VLOOKUP(A2031,'Medical Examinations'!$A$1:$L$2336,8,0)</f>
        <v>No</v>
      </c>
      <c r="O2031" s="29">
        <f>VLOOKUP(A2031,'Hospitalisation Details'!$A$1:$T$2344,12,0)</f>
        <v>2899.49</v>
      </c>
      <c r="P2031" s="29" t="str">
        <f>VLOOKUP(A2031,'Hospitalisation Details'!$A$1:$T$2344,15,0)</f>
        <v>tier - 2</v>
      </c>
      <c r="Q2031" s="29" t="str">
        <f>VLOOKUP(A2031,'Hospitalisation Details'!$A$1:$T$2344,18,0)</f>
        <v>tier - 2</v>
      </c>
      <c r="R2031" s="29" t="str">
        <f>VLOOKUP(A2031,'Hospitalisation Details'!$A$1:$T$2344,20,0)</f>
        <v>R1024</v>
      </c>
    </row>
    <row r="2032" spans="1:18">
      <c r="A2032" t="s">
        <v>333</v>
      </c>
      <c r="B2032" s="22" t="str">
        <f>VLOOKUP(A2032,'Customer Names'!A2032:$E$2335,4,0)</f>
        <v>Wiles</v>
      </c>
      <c r="C2032" s="25">
        <f>VLOOKUP(A2032,'Hospitalisation Details'!$A$1:$T$2344,9,0)</f>
        <v>36721</v>
      </c>
      <c r="D2032" s="26">
        <f>VLOOKUP(A2032,'Hospitalisation Details'!$A$1:$T$2344,10,0)</f>
        <v>22</v>
      </c>
      <c r="E2032" s="26">
        <f>VLOOKUP(A2032,'Hospitalisation Details'!$A$1:$T$2344,11,0)</f>
        <v>0</v>
      </c>
      <c r="F2032" s="28">
        <f>VLOOKUP(A2032,'Medical Examinations'!$A$1:$L$2336,2,0)</f>
        <v>28.12</v>
      </c>
      <c r="G2032" s="28">
        <f>VLOOKUP(A2032,'Medical Examinations'!$A$1:$L$2336,4,0)</f>
        <v>5.55</v>
      </c>
      <c r="H2032" s="30" t="str">
        <f>VLOOKUP(A2032,'Medical Examinations'!$A$1:$L$2336,3,0)</f>
        <v>Overweight</v>
      </c>
      <c r="I2032" s="30" t="str">
        <f>VLOOKUP(A2032,'Medical Examinations'!$A$1:$L$2336,5,0)</f>
        <v>Normal</v>
      </c>
      <c r="J2032" s="27" t="str">
        <f>VLOOKUP(A2032,'Medical Examinations'!$A$1:$L$2336,6,0)</f>
        <v>yes</v>
      </c>
      <c r="K2032" s="27" t="str">
        <f>VLOOKUP(A2032,'Medical Examinations'!$A$1:$L$2336,7,0)</f>
        <v>yes</v>
      </c>
      <c r="L2032" s="27">
        <f>VLOOKUP(A2032,'Medical Examinations'!$A$1:$L$2336,10,0)</f>
        <v>2</v>
      </c>
      <c r="M2032" s="27" t="str">
        <f>VLOOKUP(A2032,'Medical Examinations'!$A$1:$L$2336,12,0)</f>
        <v>No</v>
      </c>
      <c r="N2032" s="27" t="str">
        <f>VLOOKUP(A2032,'Medical Examinations'!$A$1:$L$2336,8,0)</f>
        <v>No</v>
      </c>
      <c r="O2032" s="29">
        <f>VLOOKUP(A2032,'Hospitalisation Details'!$A$1:$T$2344,12,0)</f>
        <v>2897.46</v>
      </c>
      <c r="P2032" s="29" t="str">
        <f>VLOOKUP(A2032,'Hospitalisation Details'!$A$1:$T$2344,15,0)</f>
        <v>tier - 2</v>
      </c>
      <c r="Q2032" s="29" t="str">
        <f>VLOOKUP(A2032,'Hospitalisation Details'!$A$1:$T$2344,18,0)</f>
        <v>tier - 1</v>
      </c>
      <c r="R2032" s="29" t="str">
        <f>VLOOKUP(A2032,'Hospitalisation Details'!$A$1:$T$2344,20,0)</f>
        <v>R1012</v>
      </c>
    </row>
    <row r="2033" spans="1:18">
      <c r="A2033" t="s">
        <v>332</v>
      </c>
      <c r="B2033" s="22" t="str">
        <f>VLOOKUP(A2033,'Customer Names'!A2033:$E$2335,4,0)</f>
        <v>Roberts</v>
      </c>
      <c r="C2033" s="25">
        <f>VLOOKUP(A2033,'Hospitalisation Details'!$A$1:$T$2344,9,0)</f>
        <v>35237</v>
      </c>
      <c r="D2033" s="26">
        <f>VLOOKUP(A2033,'Hospitalisation Details'!$A$1:$T$2344,10,0)</f>
        <v>26</v>
      </c>
      <c r="E2033" s="26">
        <f>VLOOKUP(A2033,'Hospitalisation Details'!$A$1:$T$2344,11,0)</f>
        <v>0</v>
      </c>
      <c r="F2033" s="28">
        <f>VLOOKUP(A2033,'Medical Examinations'!$A$1:$L$2336,2,0)</f>
        <v>29.45</v>
      </c>
      <c r="G2033" s="28">
        <f>VLOOKUP(A2033,'Medical Examinations'!$A$1:$L$2336,4,0)</f>
        <v>5.24</v>
      </c>
      <c r="H2033" s="30" t="str">
        <f>VLOOKUP(A2033,'Medical Examinations'!$A$1:$L$2336,3,0)</f>
        <v>Overweight</v>
      </c>
      <c r="I2033" s="30" t="str">
        <f>VLOOKUP(A2033,'Medical Examinations'!$A$1:$L$2336,5,0)</f>
        <v>Normal</v>
      </c>
      <c r="J2033" s="27" t="str">
        <f>VLOOKUP(A2033,'Medical Examinations'!$A$1:$L$2336,6,0)</f>
        <v>yes</v>
      </c>
      <c r="K2033" s="27" t="str">
        <f>VLOOKUP(A2033,'Medical Examinations'!$A$1:$L$2336,7,0)</f>
        <v>No</v>
      </c>
      <c r="L2033" s="27">
        <f>VLOOKUP(A2033,'Medical Examinations'!$A$1:$L$2336,10,0)</f>
        <v>0</v>
      </c>
      <c r="M2033" s="27" t="str">
        <f>VLOOKUP(A2033,'Medical Examinations'!$A$1:$L$2336,12,0)</f>
        <v>No</v>
      </c>
      <c r="N2033" s="27" t="str">
        <f>VLOOKUP(A2033,'Medical Examinations'!$A$1:$L$2336,8,0)</f>
        <v>No</v>
      </c>
      <c r="O2033" s="29">
        <f>VLOOKUP(A2033,'Hospitalisation Details'!$A$1:$T$2344,12,0)</f>
        <v>2897.32</v>
      </c>
      <c r="P2033" s="29" t="str">
        <f>VLOOKUP(A2033,'Hospitalisation Details'!$A$1:$T$2344,15,0)</f>
        <v>tier - 3</v>
      </c>
      <c r="Q2033" s="29" t="str">
        <f>VLOOKUP(A2033,'Hospitalisation Details'!$A$1:$T$2344,18,0)</f>
        <v>tier - 3</v>
      </c>
      <c r="R2033" s="29" t="str">
        <f>VLOOKUP(A2033,'Hospitalisation Details'!$A$1:$T$2344,20,0)</f>
        <v>R1016</v>
      </c>
    </row>
    <row r="2034" spans="1:18">
      <c r="A2034" t="s">
        <v>331</v>
      </c>
      <c r="B2034" s="22" t="str">
        <f>VLOOKUP(A2034,'Customer Names'!A2034:$E$2335,4,0)</f>
        <v>Serafini</v>
      </c>
      <c r="C2034" s="25">
        <f>VLOOKUP(A2034,'Hospitalisation Details'!$A$1:$T$2344,9,0)</f>
        <v>34193</v>
      </c>
      <c r="D2034" s="26">
        <f>VLOOKUP(A2034,'Hospitalisation Details'!$A$1:$T$2344,10,0)</f>
        <v>29</v>
      </c>
      <c r="E2034" s="26">
        <f>VLOOKUP(A2034,'Hospitalisation Details'!$A$1:$T$2344,11,0)</f>
        <v>0</v>
      </c>
      <c r="F2034" s="28">
        <f>VLOOKUP(A2034,'Medical Examinations'!$A$1:$L$2336,2,0)</f>
        <v>27.94</v>
      </c>
      <c r="G2034" s="28">
        <f>VLOOKUP(A2034,'Medical Examinations'!$A$1:$L$2336,4,0)</f>
        <v>6.08</v>
      </c>
      <c r="H2034" s="30" t="str">
        <f>VLOOKUP(A2034,'Medical Examinations'!$A$1:$L$2336,3,0)</f>
        <v>Overweight</v>
      </c>
      <c r="I2034" s="30" t="str">
        <f>VLOOKUP(A2034,'Medical Examinations'!$A$1:$L$2336,5,0)</f>
        <v>Pre-diabetes</v>
      </c>
      <c r="J2034" s="27" t="str">
        <f>VLOOKUP(A2034,'Medical Examinations'!$A$1:$L$2336,6,0)</f>
        <v>No</v>
      </c>
      <c r="K2034" s="27" t="str">
        <f>VLOOKUP(A2034,'Medical Examinations'!$A$1:$L$2336,7,0)</f>
        <v>No</v>
      </c>
      <c r="L2034" s="27">
        <f>VLOOKUP(A2034,'Medical Examinations'!$A$1:$L$2336,10,0)</f>
        <v>1</v>
      </c>
      <c r="M2034" s="27" t="str">
        <f>VLOOKUP(A2034,'Medical Examinations'!$A$1:$L$2336,12,0)</f>
        <v>No</v>
      </c>
      <c r="N2034" s="27" t="str">
        <f>VLOOKUP(A2034,'Medical Examinations'!$A$1:$L$2336,8,0)</f>
        <v>Yes</v>
      </c>
      <c r="O2034" s="29">
        <f>VLOOKUP(A2034,'Hospitalisation Details'!$A$1:$T$2344,12,0)</f>
        <v>2867.12</v>
      </c>
      <c r="P2034" s="29" t="str">
        <f>VLOOKUP(A2034,'Hospitalisation Details'!$A$1:$T$2344,15,0)</f>
        <v>tier - 1</v>
      </c>
      <c r="Q2034" s="29" t="str">
        <f>VLOOKUP(A2034,'Hospitalisation Details'!$A$1:$T$2344,18,0)</f>
        <v>tier - 3</v>
      </c>
      <c r="R2034" s="29" t="str">
        <f>VLOOKUP(A2034,'Hospitalisation Details'!$A$1:$T$2344,20,0)</f>
        <v>R1013</v>
      </c>
    </row>
    <row r="2035" spans="1:18">
      <c r="A2035" t="s">
        <v>330</v>
      </c>
      <c r="B2035" s="22" t="str">
        <f>VLOOKUP(A2035,'Customer Names'!A2035:$E$2335,4,0)</f>
        <v>Button</v>
      </c>
      <c r="C2035" s="25">
        <f>VLOOKUP(A2035,'Hospitalisation Details'!$A$1:$T$2344,9,0)</f>
        <v>34274</v>
      </c>
      <c r="D2035" s="26">
        <f>VLOOKUP(A2035,'Hospitalisation Details'!$A$1:$T$2344,10,0)</f>
        <v>29</v>
      </c>
      <c r="E2035" s="26">
        <f>VLOOKUP(A2035,'Hospitalisation Details'!$A$1:$T$2344,11,0)</f>
        <v>0</v>
      </c>
      <c r="F2035" s="28">
        <f>VLOOKUP(A2035,'Medical Examinations'!$A$1:$L$2336,2,0)</f>
        <v>27.2</v>
      </c>
      <c r="G2035" s="28">
        <f>VLOOKUP(A2035,'Medical Examinations'!$A$1:$L$2336,4,0)</f>
        <v>5.83</v>
      </c>
      <c r="H2035" s="30" t="str">
        <f>VLOOKUP(A2035,'Medical Examinations'!$A$1:$L$2336,3,0)</f>
        <v>Overweight</v>
      </c>
      <c r="I2035" s="30" t="str">
        <f>VLOOKUP(A2035,'Medical Examinations'!$A$1:$L$2336,5,0)</f>
        <v>Pre-diabetes</v>
      </c>
      <c r="J2035" s="27" t="str">
        <f>VLOOKUP(A2035,'Medical Examinations'!$A$1:$L$2336,6,0)</f>
        <v>No</v>
      </c>
      <c r="K2035" s="27" t="str">
        <f>VLOOKUP(A2035,'Medical Examinations'!$A$1:$L$2336,7,0)</f>
        <v>No</v>
      </c>
      <c r="L2035" s="27">
        <f>VLOOKUP(A2035,'Medical Examinations'!$A$1:$L$2336,10,0)</f>
        <v>1</v>
      </c>
      <c r="M2035" s="27" t="str">
        <f>VLOOKUP(A2035,'Medical Examinations'!$A$1:$L$2336,12,0)</f>
        <v>No</v>
      </c>
      <c r="N2035" s="27" t="str">
        <f>VLOOKUP(A2035,'Medical Examinations'!$A$1:$L$2336,8,0)</f>
        <v>Yes</v>
      </c>
      <c r="O2035" s="29">
        <f>VLOOKUP(A2035,'Hospitalisation Details'!$A$1:$T$2344,12,0)</f>
        <v>2866.09</v>
      </c>
      <c r="P2035" s="29" t="str">
        <f>VLOOKUP(A2035,'Hospitalisation Details'!$A$1:$T$2344,15,0)</f>
        <v>tier - 3</v>
      </c>
      <c r="Q2035" s="29" t="str">
        <f>VLOOKUP(A2035,'Hospitalisation Details'!$A$1:$T$2344,18,0)</f>
        <v>tier - 3</v>
      </c>
      <c r="R2035" s="29" t="str">
        <f>VLOOKUP(A2035,'Hospitalisation Details'!$A$1:$T$2344,20,0)</f>
        <v>R1011</v>
      </c>
    </row>
    <row r="2036" spans="1:18">
      <c r="A2036" t="s">
        <v>329</v>
      </c>
      <c r="B2036" s="22" t="str">
        <f>VLOOKUP(A2036,'Customer Names'!A2036:$E$2335,4,0)</f>
        <v>Gaal</v>
      </c>
      <c r="C2036" s="25">
        <f>VLOOKUP(A2036,'Hospitalisation Details'!$A$1:$T$2344,9,0)</f>
        <v>36042</v>
      </c>
      <c r="D2036" s="26">
        <f>VLOOKUP(A2036,'Hospitalisation Details'!$A$1:$T$2344,10,0)</f>
        <v>24</v>
      </c>
      <c r="E2036" s="26">
        <f>VLOOKUP(A2036,'Hospitalisation Details'!$A$1:$T$2344,11,0)</f>
        <v>0</v>
      </c>
      <c r="F2036" s="28">
        <f>VLOOKUP(A2036,'Medical Examinations'!$A$1:$L$2336,2,0)</f>
        <v>33.344999999999999</v>
      </c>
      <c r="G2036" s="28">
        <f>VLOOKUP(A2036,'Medical Examinations'!$A$1:$L$2336,4,0)</f>
        <v>4.29</v>
      </c>
      <c r="H2036" s="30" t="str">
        <f>VLOOKUP(A2036,'Medical Examinations'!$A$1:$L$2336,3,0)</f>
        <v>Obesity</v>
      </c>
      <c r="I2036" s="30" t="str">
        <f>VLOOKUP(A2036,'Medical Examinations'!$A$1:$L$2336,5,0)</f>
        <v>Normal</v>
      </c>
      <c r="J2036" s="27" t="str">
        <f>VLOOKUP(A2036,'Medical Examinations'!$A$1:$L$2336,6,0)</f>
        <v>No</v>
      </c>
      <c r="K2036" s="27" t="str">
        <f>VLOOKUP(A2036,'Medical Examinations'!$A$1:$L$2336,7,0)</f>
        <v>No</v>
      </c>
      <c r="L2036" s="27">
        <f>VLOOKUP(A2036,'Medical Examinations'!$A$1:$L$2336,10,0)</f>
        <v>1</v>
      </c>
      <c r="M2036" s="27" t="str">
        <f>VLOOKUP(A2036,'Medical Examinations'!$A$1:$L$2336,12,0)</f>
        <v>No</v>
      </c>
      <c r="N2036" s="27" t="str">
        <f>VLOOKUP(A2036,'Medical Examinations'!$A$1:$L$2336,8,0)</f>
        <v>No</v>
      </c>
      <c r="O2036" s="29">
        <f>VLOOKUP(A2036,'Hospitalisation Details'!$A$1:$T$2344,12,0)</f>
        <v>2855.44</v>
      </c>
      <c r="P2036" s="29" t="str">
        <f>VLOOKUP(A2036,'Hospitalisation Details'!$A$1:$T$2344,15,0)</f>
        <v>tier - 2</v>
      </c>
      <c r="Q2036" s="29" t="str">
        <f>VLOOKUP(A2036,'Hospitalisation Details'!$A$1:$T$2344,18,0)</f>
        <v>tier - 3</v>
      </c>
      <c r="R2036" s="29" t="str">
        <f>VLOOKUP(A2036,'Hospitalisation Details'!$A$1:$T$2344,20,0)</f>
        <v>R1012</v>
      </c>
    </row>
    <row r="2037" spans="1:18">
      <c r="A2037" t="s">
        <v>328</v>
      </c>
      <c r="B2037" s="22" t="str">
        <f>VLOOKUP(A2037,'Customer Names'!A2037:$E$2335,4,0)</f>
        <v>Liptak</v>
      </c>
      <c r="C2037" s="25">
        <f>VLOOKUP(A2037,'Hospitalisation Details'!$A$1:$T$2344,9,0)</f>
        <v>35963</v>
      </c>
      <c r="D2037" s="26">
        <f>VLOOKUP(A2037,'Hospitalisation Details'!$A$1:$T$2344,10,0)</f>
        <v>24</v>
      </c>
      <c r="E2037" s="26">
        <f>VLOOKUP(A2037,'Hospitalisation Details'!$A$1:$T$2344,11,0)</f>
        <v>0</v>
      </c>
      <c r="F2037" s="28">
        <f>VLOOKUP(A2037,'Medical Examinations'!$A$1:$L$2336,2,0)</f>
        <v>29.925000000000001</v>
      </c>
      <c r="G2037" s="28">
        <f>VLOOKUP(A2037,'Medical Examinations'!$A$1:$L$2336,4,0)</f>
        <v>5.3</v>
      </c>
      <c r="H2037" s="30" t="str">
        <f>VLOOKUP(A2037,'Medical Examinations'!$A$1:$L$2336,3,0)</f>
        <v>Overweight</v>
      </c>
      <c r="I2037" s="30" t="str">
        <f>VLOOKUP(A2037,'Medical Examinations'!$A$1:$L$2336,5,0)</f>
        <v>Normal</v>
      </c>
      <c r="J2037" s="27" t="str">
        <f>VLOOKUP(A2037,'Medical Examinations'!$A$1:$L$2336,6,0)</f>
        <v>No</v>
      </c>
      <c r="K2037" s="27" t="str">
        <f>VLOOKUP(A2037,'Medical Examinations'!$A$1:$L$2336,7,0)</f>
        <v>No</v>
      </c>
      <c r="L2037" s="27">
        <f>VLOOKUP(A2037,'Medical Examinations'!$A$1:$L$2336,10,0)</f>
        <v>1</v>
      </c>
      <c r="M2037" s="27" t="str">
        <f>VLOOKUP(A2037,'Medical Examinations'!$A$1:$L$2336,12,0)</f>
        <v>No</v>
      </c>
      <c r="N2037" s="27" t="str">
        <f>VLOOKUP(A2037,'Medical Examinations'!$A$1:$L$2336,8,0)</f>
        <v>No</v>
      </c>
      <c r="O2037" s="29">
        <f>VLOOKUP(A2037,'Hospitalisation Details'!$A$1:$T$2344,12,0)</f>
        <v>2850.68</v>
      </c>
      <c r="P2037" s="29" t="str">
        <f>VLOOKUP(A2037,'Hospitalisation Details'!$A$1:$T$2344,15,0)</f>
        <v>tier - 2</v>
      </c>
      <c r="Q2037" s="29" t="str">
        <f>VLOOKUP(A2037,'Hospitalisation Details'!$A$1:$T$2344,18,0)</f>
        <v>tier - 3</v>
      </c>
      <c r="R2037" s="29" t="str">
        <f>VLOOKUP(A2037,'Hospitalisation Details'!$A$1:$T$2344,20,0)</f>
        <v>R1012</v>
      </c>
    </row>
    <row r="2038" spans="1:18">
      <c r="A2038" t="s">
        <v>327</v>
      </c>
      <c r="B2038" s="22" t="str">
        <f>VLOOKUP(A2038,'Customer Names'!A2038:$E$2335,4,0)</f>
        <v>Kellam</v>
      </c>
      <c r="C2038" s="25">
        <f>VLOOKUP(A2038,'Hospitalisation Details'!$A$1:$T$2344,9,0)</f>
        <v>36114</v>
      </c>
      <c r="D2038" s="26">
        <f>VLOOKUP(A2038,'Hospitalisation Details'!$A$1:$T$2344,10,0)</f>
        <v>24</v>
      </c>
      <c r="E2038" s="26">
        <f>VLOOKUP(A2038,'Hospitalisation Details'!$A$1:$T$2344,11,0)</f>
        <v>0</v>
      </c>
      <c r="F2038" s="28">
        <f>VLOOKUP(A2038,'Medical Examinations'!$A$1:$L$2336,2,0)</f>
        <v>24.225000000000001</v>
      </c>
      <c r="G2038" s="28">
        <f>VLOOKUP(A2038,'Medical Examinations'!$A$1:$L$2336,4,0)</f>
        <v>4.42</v>
      </c>
      <c r="H2038" s="30" t="str">
        <f>VLOOKUP(A2038,'Medical Examinations'!$A$1:$L$2336,3,0)</f>
        <v>Normal weight</v>
      </c>
      <c r="I2038" s="30" t="str">
        <f>VLOOKUP(A2038,'Medical Examinations'!$A$1:$L$2336,5,0)</f>
        <v>Normal</v>
      </c>
      <c r="J2038" s="27" t="str">
        <f>VLOOKUP(A2038,'Medical Examinations'!$A$1:$L$2336,6,0)</f>
        <v>No</v>
      </c>
      <c r="K2038" s="27" t="str">
        <f>VLOOKUP(A2038,'Medical Examinations'!$A$1:$L$2336,7,0)</f>
        <v>No</v>
      </c>
      <c r="L2038" s="27">
        <f>VLOOKUP(A2038,'Medical Examinations'!$A$1:$L$2336,10,0)</f>
        <v>1</v>
      </c>
      <c r="M2038" s="27" t="str">
        <f>VLOOKUP(A2038,'Medical Examinations'!$A$1:$L$2336,12,0)</f>
        <v>No</v>
      </c>
      <c r="N2038" s="27" t="str">
        <f>VLOOKUP(A2038,'Medical Examinations'!$A$1:$L$2336,8,0)</f>
        <v>No</v>
      </c>
      <c r="O2038" s="29">
        <f>VLOOKUP(A2038,'Hospitalisation Details'!$A$1:$T$2344,12,0)</f>
        <v>2842.76</v>
      </c>
      <c r="P2038" s="29" t="str">
        <f>VLOOKUP(A2038,'Hospitalisation Details'!$A$1:$T$2344,15,0)</f>
        <v>tier - 2</v>
      </c>
      <c r="Q2038" s="29" t="str">
        <f>VLOOKUP(A2038,'Hospitalisation Details'!$A$1:$T$2344,18,0)</f>
        <v>tier - 3</v>
      </c>
      <c r="R2038" s="29" t="str">
        <f>VLOOKUP(A2038,'Hospitalisation Details'!$A$1:$T$2344,20,0)</f>
        <v>R1012</v>
      </c>
    </row>
    <row r="2039" spans="1:18">
      <c r="A2039" t="s">
        <v>326</v>
      </c>
      <c r="B2039" s="22" t="str">
        <f>VLOOKUP(A2039,'Customer Names'!A2039:$E$2335,4,0)</f>
        <v>Gordon</v>
      </c>
      <c r="C2039" s="25">
        <f>VLOOKUP(A2039,'Hospitalisation Details'!$A$1:$T$2344,9,0)</f>
        <v>36800</v>
      </c>
      <c r="D2039" s="26">
        <f>VLOOKUP(A2039,'Hospitalisation Details'!$A$1:$T$2344,10,0)</f>
        <v>22</v>
      </c>
      <c r="E2039" s="26">
        <f>VLOOKUP(A2039,'Hospitalisation Details'!$A$1:$T$2344,11,0)</f>
        <v>0</v>
      </c>
      <c r="F2039" s="28">
        <f>VLOOKUP(A2039,'Medical Examinations'!$A$1:$L$2336,2,0)</f>
        <v>29.68</v>
      </c>
      <c r="G2039" s="28">
        <f>VLOOKUP(A2039,'Medical Examinations'!$A$1:$L$2336,4,0)</f>
        <v>5.68</v>
      </c>
      <c r="H2039" s="30" t="str">
        <f>VLOOKUP(A2039,'Medical Examinations'!$A$1:$L$2336,3,0)</f>
        <v>Overweight</v>
      </c>
      <c r="I2039" s="30" t="str">
        <f>VLOOKUP(A2039,'Medical Examinations'!$A$1:$L$2336,5,0)</f>
        <v>Normal</v>
      </c>
      <c r="J2039" s="27" t="str">
        <f>VLOOKUP(A2039,'Medical Examinations'!$A$1:$L$2336,6,0)</f>
        <v>No</v>
      </c>
      <c r="K2039" s="27" t="str">
        <f>VLOOKUP(A2039,'Medical Examinations'!$A$1:$L$2336,7,0)</f>
        <v>yes</v>
      </c>
      <c r="L2039" s="27">
        <f>VLOOKUP(A2039,'Medical Examinations'!$A$1:$L$2336,10,0)</f>
        <v>1</v>
      </c>
      <c r="M2039" s="27" t="str">
        <f>VLOOKUP(A2039,'Medical Examinations'!$A$1:$L$2336,12,0)</f>
        <v>No</v>
      </c>
      <c r="N2039" s="27" t="str">
        <f>VLOOKUP(A2039,'Medical Examinations'!$A$1:$L$2336,8,0)</f>
        <v>No</v>
      </c>
      <c r="O2039" s="29">
        <f>VLOOKUP(A2039,'Hospitalisation Details'!$A$1:$T$2344,12,0)</f>
        <v>2819.51</v>
      </c>
      <c r="P2039" s="29" t="str">
        <f>VLOOKUP(A2039,'Hospitalisation Details'!$A$1:$T$2344,15,0)</f>
        <v>tier - 2</v>
      </c>
      <c r="Q2039" s="29" t="str">
        <f>VLOOKUP(A2039,'Hospitalisation Details'!$A$1:$T$2344,18,0)</f>
        <v>tier - 3</v>
      </c>
      <c r="R2039" s="29" t="str">
        <f>VLOOKUP(A2039,'Hospitalisation Details'!$A$1:$T$2344,20,0)</f>
        <v>R1011</v>
      </c>
    </row>
    <row r="2040" spans="1:18">
      <c r="A2040" t="s">
        <v>325</v>
      </c>
      <c r="B2040" s="22" t="str">
        <f>VLOOKUP(A2040,'Customer Names'!A2040:$E$2335,4,0)</f>
        <v>Hyland</v>
      </c>
      <c r="C2040" s="25">
        <f>VLOOKUP(A2040,'Hospitalisation Details'!$A$1:$T$2344,9,0)</f>
        <v>37887</v>
      </c>
      <c r="D2040" s="26">
        <f>VLOOKUP(A2040,'Hospitalisation Details'!$A$1:$T$2344,10,0)</f>
        <v>19</v>
      </c>
      <c r="E2040" s="26">
        <f>VLOOKUP(A2040,'Hospitalisation Details'!$A$1:$T$2344,11,0)</f>
        <v>2</v>
      </c>
      <c r="F2040" s="28">
        <f>VLOOKUP(A2040,'Medical Examinations'!$A$1:$L$2336,2,0)</f>
        <v>20.614999999999998</v>
      </c>
      <c r="G2040" s="28">
        <f>VLOOKUP(A2040,'Medical Examinations'!$A$1:$L$2336,4,0)</f>
        <v>6.05</v>
      </c>
      <c r="H2040" s="30" t="str">
        <f>VLOOKUP(A2040,'Medical Examinations'!$A$1:$L$2336,3,0)</f>
        <v>Normal weight</v>
      </c>
      <c r="I2040" s="30" t="str">
        <f>VLOOKUP(A2040,'Medical Examinations'!$A$1:$L$2336,5,0)</f>
        <v>Pre-diabetes</v>
      </c>
      <c r="J2040" s="27" t="str">
        <f>VLOOKUP(A2040,'Medical Examinations'!$A$1:$L$2336,6,0)</f>
        <v>No</v>
      </c>
      <c r="K2040" s="27" t="str">
        <f>VLOOKUP(A2040,'Medical Examinations'!$A$1:$L$2336,7,0)</f>
        <v>No</v>
      </c>
      <c r="L2040" s="27">
        <f>VLOOKUP(A2040,'Medical Examinations'!$A$1:$L$2336,10,0)</f>
        <v>1</v>
      </c>
      <c r="M2040" s="27" t="str">
        <f>VLOOKUP(A2040,'Medical Examinations'!$A$1:$L$2336,12,0)</f>
        <v>No</v>
      </c>
      <c r="N2040" s="27" t="str">
        <f>VLOOKUP(A2040,'Medical Examinations'!$A$1:$L$2336,8,0)</f>
        <v>Yes</v>
      </c>
      <c r="O2040" s="29">
        <f>VLOOKUP(A2040,'Hospitalisation Details'!$A$1:$T$2344,12,0)</f>
        <v>2803.7</v>
      </c>
      <c r="P2040" s="29" t="str">
        <f>VLOOKUP(A2040,'Hospitalisation Details'!$A$1:$T$2344,15,0)</f>
        <v>tier - 2</v>
      </c>
      <c r="Q2040" s="29" t="str">
        <f>VLOOKUP(A2040,'Hospitalisation Details'!$A$1:$T$2344,18,0)</f>
        <v>tier - 1</v>
      </c>
      <c r="R2040" s="29" t="str">
        <f>VLOOKUP(A2040,'Hospitalisation Details'!$A$1:$T$2344,20,0)</f>
        <v>R1012</v>
      </c>
    </row>
    <row r="2041" spans="1:18">
      <c r="A2041" t="s">
        <v>324</v>
      </c>
      <c r="B2041" s="22" t="str">
        <f>VLOOKUP(A2041,'Customer Names'!A2041:$E$2335,4,0)</f>
        <v>Wagoner</v>
      </c>
      <c r="C2041" s="25">
        <f>VLOOKUP(A2041,'Hospitalisation Details'!$A$1:$T$2344,9,0)</f>
        <v>38203</v>
      </c>
      <c r="D2041" s="26">
        <f>VLOOKUP(A2041,'Hospitalisation Details'!$A$1:$T$2344,10,0)</f>
        <v>18</v>
      </c>
      <c r="E2041" s="26">
        <f>VLOOKUP(A2041,'Hospitalisation Details'!$A$1:$T$2344,11,0)</f>
        <v>2</v>
      </c>
      <c r="F2041" s="28">
        <f>VLOOKUP(A2041,'Medical Examinations'!$A$1:$L$2336,2,0)</f>
        <v>32.119999999999997</v>
      </c>
      <c r="G2041" s="28">
        <f>VLOOKUP(A2041,'Medical Examinations'!$A$1:$L$2336,4,0)</f>
        <v>5.33</v>
      </c>
      <c r="H2041" s="30" t="str">
        <f>VLOOKUP(A2041,'Medical Examinations'!$A$1:$L$2336,3,0)</f>
        <v>Obesity</v>
      </c>
      <c r="I2041" s="30" t="str">
        <f>VLOOKUP(A2041,'Medical Examinations'!$A$1:$L$2336,5,0)</f>
        <v>Normal</v>
      </c>
      <c r="J2041" s="27" t="str">
        <f>VLOOKUP(A2041,'Medical Examinations'!$A$1:$L$2336,6,0)</f>
        <v>No</v>
      </c>
      <c r="K2041" s="27" t="str">
        <f>VLOOKUP(A2041,'Medical Examinations'!$A$1:$L$2336,7,0)</f>
        <v>yes</v>
      </c>
      <c r="L2041" s="27">
        <f>VLOOKUP(A2041,'Medical Examinations'!$A$1:$L$2336,10,0)</f>
        <v>1</v>
      </c>
      <c r="M2041" s="27" t="str">
        <f>VLOOKUP(A2041,'Medical Examinations'!$A$1:$L$2336,12,0)</f>
        <v>No</v>
      </c>
      <c r="N2041" s="27" t="str">
        <f>VLOOKUP(A2041,'Medical Examinations'!$A$1:$L$2336,8,0)</f>
        <v>No</v>
      </c>
      <c r="O2041" s="29">
        <f>VLOOKUP(A2041,'Hospitalisation Details'!$A$1:$T$2344,12,0)</f>
        <v>2801.26</v>
      </c>
      <c r="P2041" s="29" t="str">
        <f>VLOOKUP(A2041,'Hospitalisation Details'!$A$1:$T$2344,15,0)</f>
        <v>tier - 2</v>
      </c>
      <c r="Q2041" s="29" t="str">
        <f>VLOOKUP(A2041,'Hospitalisation Details'!$A$1:$T$2344,18,0)</f>
        <v>tier - 3</v>
      </c>
      <c r="R2041" s="29" t="str">
        <f>VLOOKUP(A2041,'Hospitalisation Details'!$A$1:$T$2344,20,0)</f>
        <v>R1013</v>
      </c>
    </row>
    <row r="2042" spans="1:18">
      <c r="A2042" t="s">
        <v>323</v>
      </c>
      <c r="B2042" s="22" t="str">
        <f>VLOOKUP(A2042,'Customer Names'!A2042:$E$2335,4,0)</f>
        <v>Thomas</v>
      </c>
      <c r="C2042" s="25">
        <f>VLOOKUP(A2042,'Hospitalisation Details'!$A$1:$T$2344,9,0)</f>
        <v>36518</v>
      </c>
      <c r="D2042" s="26">
        <f>VLOOKUP(A2042,'Hospitalisation Details'!$A$1:$T$2344,10,0)</f>
        <v>23</v>
      </c>
      <c r="E2042" s="26">
        <f>VLOOKUP(A2042,'Hospitalisation Details'!$A$1:$T$2344,11,0)</f>
        <v>1</v>
      </c>
      <c r="F2042" s="28">
        <f>VLOOKUP(A2042,'Medical Examinations'!$A$1:$L$2336,2,0)</f>
        <v>27.36</v>
      </c>
      <c r="G2042" s="28">
        <f>VLOOKUP(A2042,'Medical Examinations'!$A$1:$L$2336,4,0)</f>
        <v>6.22</v>
      </c>
      <c r="H2042" s="30" t="str">
        <f>VLOOKUP(A2042,'Medical Examinations'!$A$1:$L$2336,3,0)</f>
        <v>Overweight</v>
      </c>
      <c r="I2042" s="30" t="str">
        <f>VLOOKUP(A2042,'Medical Examinations'!$A$1:$L$2336,5,0)</f>
        <v>Pre-diabetes</v>
      </c>
      <c r="J2042" s="27" t="str">
        <f>VLOOKUP(A2042,'Medical Examinations'!$A$1:$L$2336,6,0)</f>
        <v>No</v>
      </c>
      <c r="K2042" s="27" t="str">
        <f>VLOOKUP(A2042,'Medical Examinations'!$A$1:$L$2336,7,0)</f>
        <v>No</v>
      </c>
      <c r="L2042" s="27">
        <f>VLOOKUP(A2042,'Medical Examinations'!$A$1:$L$2336,10,0)</f>
        <v>0</v>
      </c>
      <c r="M2042" s="27" t="str">
        <f>VLOOKUP(A2042,'Medical Examinations'!$A$1:$L$2336,12,0)</f>
        <v>No</v>
      </c>
      <c r="N2042" s="27" t="str">
        <f>VLOOKUP(A2042,'Medical Examinations'!$A$1:$L$2336,8,0)</f>
        <v>No</v>
      </c>
      <c r="O2042" s="29">
        <f>VLOOKUP(A2042,'Hospitalisation Details'!$A$1:$T$2344,12,0)</f>
        <v>2789.06</v>
      </c>
      <c r="P2042" s="29" t="str">
        <f>VLOOKUP(A2042,'Hospitalisation Details'!$A$1:$T$2344,15,0)</f>
        <v>tier - 2</v>
      </c>
      <c r="Q2042" s="29" t="str">
        <f>VLOOKUP(A2042,'Hospitalisation Details'!$A$1:$T$2344,18,0)</f>
        <v>tier - 3</v>
      </c>
      <c r="R2042" s="29" t="str">
        <f>VLOOKUP(A2042,'Hospitalisation Details'!$A$1:$T$2344,20,0)</f>
        <v>R1012</v>
      </c>
    </row>
    <row r="2043" spans="1:18">
      <c r="A2043" t="s">
        <v>322</v>
      </c>
      <c r="B2043" s="22" t="str">
        <f>VLOOKUP(A2043,'Customer Names'!A2043:$E$2335,4,0)</f>
        <v>Goffi</v>
      </c>
      <c r="C2043" s="25">
        <f>VLOOKUP(A2043,'Hospitalisation Details'!$A$1:$T$2344,9,0)</f>
        <v>36401</v>
      </c>
      <c r="D2043" s="26">
        <f>VLOOKUP(A2043,'Hospitalisation Details'!$A$1:$T$2344,10,0)</f>
        <v>23</v>
      </c>
      <c r="E2043" s="26">
        <f>VLOOKUP(A2043,'Hospitalisation Details'!$A$1:$T$2344,11,0)</f>
        <v>1</v>
      </c>
      <c r="F2043" s="28">
        <f>VLOOKUP(A2043,'Medical Examinations'!$A$1:$L$2336,2,0)</f>
        <v>17.385000000000002</v>
      </c>
      <c r="G2043" s="28">
        <f>VLOOKUP(A2043,'Medical Examinations'!$A$1:$L$2336,4,0)</f>
        <v>5.84</v>
      </c>
      <c r="H2043" s="30" t="str">
        <f>VLOOKUP(A2043,'Medical Examinations'!$A$1:$L$2336,3,0)</f>
        <v>Underweight</v>
      </c>
      <c r="I2043" s="30" t="str">
        <f>VLOOKUP(A2043,'Medical Examinations'!$A$1:$L$2336,5,0)</f>
        <v>Pre-diabetes</v>
      </c>
      <c r="J2043" s="27" t="str">
        <f>VLOOKUP(A2043,'Medical Examinations'!$A$1:$L$2336,6,0)</f>
        <v>No</v>
      </c>
      <c r="K2043" s="27" t="str">
        <f>VLOOKUP(A2043,'Medical Examinations'!$A$1:$L$2336,7,0)</f>
        <v>No</v>
      </c>
      <c r="L2043" s="27">
        <f>VLOOKUP(A2043,'Medical Examinations'!$A$1:$L$2336,10,0)</f>
        <v>0</v>
      </c>
      <c r="M2043" s="27" t="str">
        <f>VLOOKUP(A2043,'Medical Examinations'!$A$1:$L$2336,12,0)</f>
        <v>No</v>
      </c>
      <c r="N2043" s="27" t="str">
        <f>VLOOKUP(A2043,'Medical Examinations'!$A$1:$L$2336,8,0)</f>
        <v>No</v>
      </c>
      <c r="O2043" s="29">
        <f>VLOOKUP(A2043,'Hospitalisation Details'!$A$1:$T$2344,12,0)</f>
        <v>2775.19</v>
      </c>
      <c r="P2043" s="29" t="str">
        <f>VLOOKUP(A2043,'Hospitalisation Details'!$A$1:$T$2344,15,0)</f>
        <v>tier - 2</v>
      </c>
      <c r="Q2043" s="29" t="str">
        <f>VLOOKUP(A2043,'Hospitalisation Details'!$A$1:$T$2344,18,0)</f>
        <v>tier - 1</v>
      </c>
      <c r="R2043" s="29" t="str">
        <f>VLOOKUP(A2043,'Hospitalisation Details'!$A$1:$T$2344,20,0)</f>
        <v>R1012</v>
      </c>
    </row>
    <row r="2044" spans="1:18">
      <c r="A2044" t="s">
        <v>321</v>
      </c>
      <c r="B2044" s="22" t="str">
        <f>VLOOKUP(A2044,'Customer Names'!A2044:$E$2335,4,0)</f>
        <v>Salovaara</v>
      </c>
      <c r="C2044" s="25">
        <f>VLOOKUP(A2044,'Hospitalisation Details'!$A$1:$T$2344,9,0)</f>
        <v>38305</v>
      </c>
      <c r="D2044" s="26">
        <f>VLOOKUP(A2044,'Hospitalisation Details'!$A$1:$T$2344,10,0)</f>
        <v>18</v>
      </c>
      <c r="E2044" s="26">
        <f>VLOOKUP(A2044,'Hospitalisation Details'!$A$1:$T$2344,11,0)</f>
        <v>0</v>
      </c>
      <c r="F2044" s="28">
        <f>VLOOKUP(A2044,'Medical Examinations'!$A$1:$L$2336,2,0)</f>
        <v>30.13</v>
      </c>
      <c r="G2044" s="28">
        <f>VLOOKUP(A2044,'Medical Examinations'!$A$1:$L$2336,4,0)</f>
        <v>5.71</v>
      </c>
      <c r="H2044" s="30" t="str">
        <f>VLOOKUP(A2044,'Medical Examinations'!$A$1:$L$2336,3,0)</f>
        <v>Obesity</v>
      </c>
      <c r="I2044" s="30" t="str">
        <f>VLOOKUP(A2044,'Medical Examinations'!$A$1:$L$2336,5,0)</f>
        <v>Pre-diabetes</v>
      </c>
      <c r="J2044" s="27" t="str">
        <f>VLOOKUP(A2044,'Medical Examinations'!$A$1:$L$2336,6,0)</f>
        <v>No</v>
      </c>
      <c r="K2044" s="27" t="str">
        <f>VLOOKUP(A2044,'Medical Examinations'!$A$1:$L$2336,7,0)</f>
        <v>yes</v>
      </c>
      <c r="L2044" s="27">
        <f>VLOOKUP(A2044,'Medical Examinations'!$A$1:$L$2336,10,0)</f>
        <v>1</v>
      </c>
      <c r="M2044" s="27" t="str">
        <f>VLOOKUP(A2044,'Medical Examinations'!$A$1:$L$2336,12,0)</f>
        <v>No</v>
      </c>
      <c r="N2044" s="27" t="str">
        <f>VLOOKUP(A2044,'Medical Examinations'!$A$1:$L$2336,8,0)</f>
        <v>No</v>
      </c>
      <c r="O2044" s="29">
        <f>VLOOKUP(A2044,'Hospitalisation Details'!$A$1:$T$2344,12,0)</f>
        <v>2773.46</v>
      </c>
      <c r="P2044" s="29" t="str">
        <f>VLOOKUP(A2044,'Hospitalisation Details'!$A$1:$T$2344,15,0)</f>
        <v>tier - 2</v>
      </c>
      <c r="Q2044" s="29" t="str">
        <f>VLOOKUP(A2044,'Hospitalisation Details'!$A$1:$T$2344,18,0)</f>
        <v>tier - 1</v>
      </c>
      <c r="R2044" s="29" t="str">
        <f>VLOOKUP(A2044,'Hospitalisation Details'!$A$1:$T$2344,20,0)</f>
        <v>R1021</v>
      </c>
    </row>
    <row r="2045" spans="1:18">
      <c r="A2045" t="s">
        <v>320</v>
      </c>
      <c r="B2045" s="22" t="str">
        <f>VLOOKUP(A2045,'Customer Names'!A2045:$E$2335,4,0)</f>
        <v>Reid</v>
      </c>
      <c r="C2045" s="25">
        <f>VLOOKUP(A2045,'Hospitalisation Details'!$A$1:$T$2344,9,0)</f>
        <v>35652</v>
      </c>
      <c r="D2045" s="26">
        <f>VLOOKUP(A2045,'Hospitalisation Details'!$A$1:$T$2344,10,0)</f>
        <v>25</v>
      </c>
      <c r="E2045" s="26">
        <f>VLOOKUP(A2045,'Hospitalisation Details'!$A$1:$T$2344,11,0)</f>
        <v>0</v>
      </c>
      <c r="F2045" s="28">
        <f>VLOOKUP(A2045,'Medical Examinations'!$A$1:$L$2336,2,0)</f>
        <v>25.44</v>
      </c>
      <c r="G2045" s="28">
        <f>VLOOKUP(A2045,'Medical Examinations'!$A$1:$L$2336,4,0)</f>
        <v>6.04</v>
      </c>
      <c r="H2045" s="30" t="str">
        <f>VLOOKUP(A2045,'Medical Examinations'!$A$1:$L$2336,3,0)</f>
        <v>Overweight</v>
      </c>
      <c r="I2045" s="30" t="str">
        <f>VLOOKUP(A2045,'Medical Examinations'!$A$1:$L$2336,5,0)</f>
        <v>Pre-diabetes</v>
      </c>
      <c r="J2045" s="27" t="str">
        <f>VLOOKUP(A2045,'Medical Examinations'!$A$1:$L$2336,6,0)</f>
        <v>yes</v>
      </c>
      <c r="K2045" s="27" t="str">
        <f>VLOOKUP(A2045,'Medical Examinations'!$A$1:$L$2336,7,0)</f>
        <v>No</v>
      </c>
      <c r="L2045" s="27">
        <f>VLOOKUP(A2045,'Medical Examinations'!$A$1:$L$2336,10,0)</f>
        <v>1</v>
      </c>
      <c r="M2045" s="27" t="str">
        <f>VLOOKUP(A2045,'Medical Examinations'!$A$1:$L$2336,12,0)</f>
        <v>No</v>
      </c>
      <c r="N2045" s="27" t="str">
        <f>VLOOKUP(A2045,'Medical Examinations'!$A$1:$L$2336,8,0)</f>
        <v>Yes</v>
      </c>
      <c r="O2045" s="29">
        <f>VLOOKUP(A2045,'Hospitalisation Details'!$A$1:$T$2344,12,0)</f>
        <v>2758.99</v>
      </c>
      <c r="P2045" s="29" t="str">
        <f>VLOOKUP(A2045,'Hospitalisation Details'!$A$1:$T$2344,15,0)</f>
        <v>tier - 2</v>
      </c>
      <c r="Q2045" s="29" t="str">
        <f>VLOOKUP(A2045,'Hospitalisation Details'!$A$1:$T$2344,18,0)</f>
        <v>tier - 1</v>
      </c>
      <c r="R2045" s="29" t="str">
        <f>VLOOKUP(A2045,'Hospitalisation Details'!$A$1:$T$2344,20,0)</f>
        <v>R1012</v>
      </c>
    </row>
    <row r="2046" spans="1:18">
      <c r="A2046" t="s">
        <v>319</v>
      </c>
      <c r="B2046" s="22" t="str">
        <f>VLOOKUP(A2046,'Customer Names'!A2046:$E$2335,4,0)</f>
        <v>Allan</v>
      </c>
      <c r="C2046" s="25">
        <f>VLOOKUP(A2046,'Hospitalisation Details'!$A$1:$T$2344,9,0)</f>
        <v>36810</v>
      </c>
      <c r="D2046" s="26">
        <f>VLOOKUP(A2046,'Hospitalisation Details'!$A$1:$T$2344,10,0)</f>
        <v>22</v>
      </c>
      <c r="E2046" s="26">
        <f>VLOOKUP(A2046,'Hospitalisation Details'!$A$1:$T$2344,11,0)</f>
        <v>0</v>
      </c>
      <c r="F2046" s="28">
        <f>VLOOKUP(A2046,'Medical Examinations'!$A$1:$L$2336,2,0)</f>
        <v>39.805</v>
      </c>
      <c r="G2046" s="28">
        <f>VLOOKUP(A2046,'Medical Examinations'!$A$1:$L$2336,4,0)</f>
        <v>4.38</v>
      </c>
      <c r="H2046" s="30" t="str">
        <f>VLOOKUP(A2046,'Medical Examinations'!$A$1:$L$2336,3,0)</f>
        <v>Obesity</v>
      </c>
      <c r="I2046" s="30" t="str">
        <f>VLOOKUP(A2046,'Medical Examinations'!$A$1:$L$2336,5,0)</f>
        <v>Normal</v>
      </c>
      <c r="J2046" s="27" t="str">
        <f>VLOOKUP(A2046,'Medical Examinations'!$A$1:$L$2336,6,0)</f>
        <v>No</v>
      </c>
      <c r="K2046" s="27" t="str">
        <f>VLOOKUP(A2046,'Medical Examinations'!$A$1:$L$2336,7,0)</f>
        <v>yes</v>
      </c>
      <c r="L2046" s="27">
        <f>VLOOKUP(A2046,'Medical Examinations'!$A$1:$L$2336,10,0)</f>
        <v>1</v>
      </c>
      <c r="M2046" s="27" t="str">
        <f>VLOOKUP(A2046,'Medical Examinations'!$A$1:$L$2336,12,0)</f>
        <v>No</v>
      </c>
      <c r="N2046" s="27" t="str">
        <f>VLOOKUP(A2046,'Medical Examinations'!$A$1:$L$2336,8,0)</f>
        <v>No</v>
      </c>
      <c r="O2046" s="29">
        <f>VLOOKUP(A2046,'Hospitalisation Details'!$A$1:$T$2344,12,0)</f>
        <v>2755.02</v>
      </c>
      <c r="P2046" s="29" t="str">
        <f>VLOOKUP(A2046,'Hospitalisation Details'!$A$1:$T$2344,15,0)</f>
        <v>tier - 2</v>
      </c>
      <c r="Q2046" s="29" t="str">
        <f>VLOOKUP(A2046,'Hospitalisation Details'!$A$1:$T$2344,18,0)</f>
        <v>tier - 1</v>
      </c>
      <c r="R2046" s="29" t="str">
        <f>VLOOKUP(A2046,'Hospitalisation Details'!$A$1:$T$2344,20,0)</f>
        <v>R1024</v>
      </c>
    </row>
    <row r="2047" spans="1:18">
      <c r="A2047" t="s">
        <v>318</v>
      </c>
      <c r="B2047" s="22" t="str">
        <f>VLOOKUP(A2047,'Customer Names'!A2047:$E$2335,4,0)</f>
        <v>McLaughlin</v>
      </c>
      <c r="C2047" s="25">
        <f>VLOOKUP(A2047,'Hospitalisation Details'!$A$1:$T$2344,9,0)</f>
        <v>36802</v>
      </c>
      <c r="D2047" s="26">
        <f>VLOOKUP(A2047,'Hospitalisation Details'!$A$1:$T$2344,10,0)</f>
        <v>22</v>
      </c>
      <c r="E2047" s="26">
        <f>VLOOKUP(A2047,'Hospitalisation Details'!$A$1:$T$2344,11,0)</f>
        <v>0</v>
      </c>
      <c r="F2047" s="28">
        <f>VLOOKUP(A2047,'Medical Examinations'!$A$1:$L$2336,2,0)</f>
        <v>30.4</v>
      </c>
      <c r="G2047" s="28">
        <f>VLOOKUP(A2047,'Medical Examinations'!$A$1:$L$2336,4,0)</f>
        <v>5.56</v>
      </c>
      <c r="H2047" s="30" t="str">
        <f>VLOOKUP(A2047,'Medical Examinations'!$A$1:$L$2336,3,0)</f>
        <v>Obesity</v>
      </c>
      <c r="I2047" s="30" t="str">
        <f>VLOOKUP(A2047,'Medical Examinations'!$A$1:$L$2336,5,0)</f>
        <v>Normal</v>
      </c>
      <c r="J2047" s="27" t="str">
        <f>VLOOKUP(A2047,'Medical Examinations'!$A$1:$L$2336,6,0)</f>
        <v>yes</v>
      </c>
      <c r="K2047" s="27" t="str">
        <f>VLOOKUP(A2047,'Medical Examinations'!$A$1:$L$2336,7,0)</f>
        <v>yes</v>
      </c>
      <c r="L2047" s="27">
        <f>VLOOKUP(A2047,'Medical Examinations'!$A$1:$L$2336,10,0)</f>
        <v>1</v>
      </c>
      <c r="M2047" s="27" t="str">
        <f>VLOOKUP(A2047,'Medical Examinations'!$A$1:$L$2336,12,0)</f>
        <v>No</v>
      </c>
      <c r="N2047" s="27" t="str">
        <f>VLOOKUP(A2047,'Medical Examinations'!$A$1:$L$2336,8,0)</f>
        <v>No</v>
      </c>
      <c r="O2047" s="29">
        <f>VLOOKUP(A2047,'Hospitalisation Details'!$A$1:$T$2344,12,0)</f>
        <v>2741.95</v>
      </c>
      <c r="P2047" s="29" t="str">
        <f>VLOOKUP(A2047,'Hospitalisation Details'!$A$1:$T$2344,15,0)</f>
        <v>tier - 2</v>
      </c>
      <c r="Q2047" s="29" t="str">
        <f>VLOOKUP(A2047,'Hospitalisation Details'!$A$1:$T$2344,18,0)</f>
        <v>tier - 3</v>
      </c>
      <c r="R2047" s="29" t="str">
        <f>VLOOKUP(A2047,'Hospitalisation Details'!$A$1:$T$2344,20,0)</f>
        <v>R1024</v>
      </c>
    </row>
    <row r="2048" spans="1:18">
      <c r="A2048" t="s">
        <v>317</v>
      </c>
      <c r="B2048" s="22" t="str">
        <f>VLOOKUP(A2048,'Customer Names'!A2048:$E$2335,4,0)</f>
        <v>Lee</v>
      </c>
      <c r="C2048" s="25">
        <f>VLOOKUP(A2048,'Hospitalisation Details'!$A$1:$T$2344,9,0)</f>
        <v>36877</v>
      </c>
      <c r="D2048" s="26">
        <f>VLOOKUP(A2048,'Hospitalisation Details'!$A$1:$T$2344,10,0)</f>
        <v>22</v>
      </c>
      <c r="E2048" s="26">
        <f>VLOOKUP(A2048,'Hospitalisation Details'!$A$1:$T$2344,11,0)</f>
        <v>0</v>
      </c>
      <c r="F2048" s="28">
        <f>VLOOKUP(A2048,'Medical Examinations'!$A$1:$L$2336,2,0)</f>
        <v>23.18</v>
      </c>
      <c r="G2048" s="28">
        <f>VLOOKUP(A2048,'Medical Examinations'!$A$1:$L$2336,4,0)</f>
        <v>4.24</v>
      </c>
      <c r="H2048" s="30" t="str">
        <f>VLOOKUP(A2048,'Medical Examinations'!$A$1:$L$2336,3,0)</f>
        <v>Normal weight</v>
      </c>
      <c r="I2048" s="30" t="str">
        <f>VLOOKUP(A2048,'Medical Examinations'!$A$1:$L$2336,5,0)</f>
        <v>Normal</v>
      </c>
      <c r="J2048" s="27" t="str">
        <f>VLOOKUP(A2048,'Medical Examinations'!$A$1:$L$2336,6,0)</f>
        <v>No</v>
      </c>
      <c r="K2048" s="27" t="str">
        <f>VLOOKUP(A2048,'Medical Examinations'!$A$1:$L$2336,7,0)</f>
        <v>yes</v>
      </c>
      <c r="L2048" s="27">
        <f>VLOOKUP(A2048,'Medical Examinations'!$A$1:$L$2336,10,0)</f>
        <v>1</v>
      </c>
      <c r="M2048" s="27" t="str">
        <f>VLOOKUP(A2048,'Medical Examinations'!$A$1:$L$2336,12,0)</f>
        <v>No</v>
      </c>
      <c r="N2048" s="27" t="str">
        <f>VLOOKUP(A2048,'Medical Examinations'!$A$1:$L$2336,8,0)</f>
        <v>No</v>
      </c>
      <c r="O2048" s="29">
        <f>VLOOKUP(A2048,'Hospitalisation Details'!$A$1:$T$2344,12,0)</f>
        <v>2731.91</v>
      </c>
      <c r="P2048" s="29" t="str">
        <f>VLOOKUP(A2048,'Hospitalisation Details'!$A$1:$T$2344,15,0)</f>
        <v>tier - 2</v>
      </c>
      <c r="Q2048" s="29" t="str">
        <f>VLOOKUP(A2048,'Hospitalisation Details'!$A$1:$T$2344,18,0)</f>
        <v>tier - 3</v>
      </c>
      <c r="R2048" s="29" t="str">
        <f>VLOOKUP(A2048,'Hospitalisation Details'!$A$1:$T$2344,20,0)</f>
        <v>R1024</v>
      </c>
    </row>
    <row r="2049" spans="1:18">
      <c r="A2049" t="s">
        <v>316</v>
      </c>
      <c r="B2049" s="22" t="str">
        <f>VLOOKUP(A2049,'Customer Names'!A2049:$E$2335,4,0)</f>
        <v>Tang</v>
      </c>
      <c r="C2049" s="25">
        <f>VLOOKUP(A2049,'Hospitalisation Details'!$A$1:$T$2344,9,0)</f>
        <v>37958</v>
      </c>
      <c r="D2049" s="26">
        <f>VLOOKUP(A2049,'Hospitalisation Details'!$A$1:$T$2344,10,0)</f>
        <v>19</v>
      </c>
      <c r="E2049" s="26">
        <f>VLOOKUP(A2049,'Hospitalisation Details'!$A$1:$T$2344,11,0)</f>
        <v>1</v>
      </c>
      <c r="F2049" s="28">
        <f>VLOOKUP(A2049,'Medical Examinations'!$A$1:$L$2336,2,0)</f>
        <v>39.615000000000002</v>
      </c>
      <c r="G2049" s="28">
        <f>VLOOKUP(A2049,'Medical Examinations'!$A$1:$L$2336,4,0)</f>
        <v>6.32</v>
      </c>
      <c r="H2049" s="30" t="str">
        <f>VLOOKUP(A2049,'Medical Examinations'!$A$1:$L$2336,3,0)</f>
        <v>Obesity</v>
      </c>
      <c r="I2049" s="30" t="str">
        <f>VLOOKUP(A2049,'Medical Examinations'!$A$1:$L$2336,5,0)</f>
        <v>Pre-diabetes</v>
      </c>
      <c r="J2049" s="27" t="str">
        <f>VLOOKUP(A2049,'Medical Examinations'!$A$1:$L$2336,6,0)</f>
        <v>No</v>
      </c>
      <c r="K2049" s="27" t="str">
        <f>VLOOKUP(A2049,'Medical Examinations'!$A$1:$L$2336,7,0)</f>
        <v>No</v>
      </c>
      <c r="L2049" s="27">
        <f>VLOOKUP(A2049,'Medical Examinations'!$A$1:$L$2336,10,0)</f>
        <v>1</v>
      </c>
      <c r="M2049" s="27" t="str">
        <f>VLOOKUP(A2049,'Medical Examinations'!$A$1:$L$2336,12,0)</f>
        <v>No</v>
      </c>
      <c r="N2049" s="27" t="str">
        <f>VLOOKUP(A2049,'Medical Examinations'!$A$1:$L$2336,8,0)</f>
        <v>Yes</v>
      </c>
      <c r="O2049" s="29">
        <f>VLOOKUP(A2049,'Hospitalisation Details'!$A$1:$T$2344,12,0)</f>
        <v>2730.11</v>
      </c>
      <c r="P2049" s="29" t="str">
        <f>VLOOKUP(A2049,'Hospitalisation Details'!$A$1:$T$2344,15,0)</f>
        <v>tier - 2</v>
      </c>
      <c r="Q2049" s="29" t="str">
        <f>VLOOKUP(A2049,'Hospitalisation Details'!$A$1:$T$2344,18,0)</f>
        <v>tier - 3</v>
      </c>
      <c r="R2049" s="29" t="str">
        <f>VLOOKUP(A2049,'Hospitalisation Details'!$A$1:$T$2344,20,0)</f>
        <v>R1012</v>
      </c>
    </row>
    <row r="2050" spans="1:18">
      <c r="A2050" t="s">
        <v>315</v>
      </c>
      <c r="B2050" s="22" t="str">
        <f>VLOOKUP(A2050,'Customer Names'!A2050:$E$2335,4,0)</f>
        <v>Kennedy</v>
      </c>
      <c r="C2050" s="25">
        <f>VLOOKUP(A2050,'Hospitalisation Details'!$A$1:$T$2344,9,0)</f>
        <v>35709</v>
      </c>
      <c r="D2050" s="26">
        <f>VLOOKUP(A2050,'Hospitalisation Details'!$A$1:$T$2344,10,0)</f>
        <v>25</v>
      </c>
      <c r="E2050" s="26">
        <f>VLOOKUP(A2050,'Hospitalisation Details'!$A$1:$T$2344,11,0)</f>
        <v>0</v>
      </c>
      <c r="F2050" s="28">
        <f>VLOOKUP(A2050,'Medical Examinations'!$A$1:$L$2336,2,0)</f>
        <v>30.59</v>
      </c>
      <c r="G2050" s="28">
        <f>VLOOKUP(A2050,'Medical Examinations'!$A$1:$L$2336,4,0)</f>
        <v>6.3</v>
      </c>
      <c r="H2050" s="30" t="str">
        <f>VLOOKUP(A2050,'Medical Examinations'!$A$1:$L$2336,3,0)</f>
        <v>Obesity</v>
      </c>
      <c r="I2050" s="30" t="str">
        <f>VLOOKUP(A2050,'Medical Examinations'!$A$1:$L$2336,5,0)</f>
        <v>Pre-diabetes</v>
      </c>
      <c r="J2050" s="27" t="str">
        <f>VLOOKUP(A2050,'Medical Examinations'!$A$1:$L$2336,6,0)</f>
        <v>yes</v>
      </c>
      <c r="K2050" s="27" t="str">
        <f>VLOOKUP(A2050,'Medical Examinations'!$A$1:$L$2336,7,0)</f>
        <v>No</v>
      </c>
      <c r="L2050" s="27">
        <f>VLOOKUP(A2050,'Medical Examinations'!$A$1:$L$2336,10,0)</f>
        <v>1</v>
      </c>
      <c r="M2050" s="27" t="str">
        <f>VLOOKUP(A2050,'Medical Examinations'!$A$1:$L$2336,12,0)</f>
        <v>No</v>
      </c>
      <c r="N2050" s="27" t="str">
        <f>VLOOKUP(A2050,'Medical Examinations'!$A$1:$L$2336,8,0)</f>
        <v>Yes</v>
      </c>
      <c r="O2050" s="29">
        <f>VLOOKUP(A2050,'Hospitalisation Details'!$A$1:$T$2344,12,0)</f>
        <v>2727.4</v>
      </c>
      <c r="P2050" s="29" t="str">
        <f>VLOOKUP(A2050,'Hospitalisation Details'!$A$1:$T$2344,15,0)</f>
        <v>tier - 3</v>
      </c>
      <c r="Q2050" s="29" t="str">
        <f>VLOOKUP(A2050,'Hospitalisation Details'!$A$1:$T$2344,18,0)</f>
        <v>tier - 3</v>
      </c>
      <c r="R2050" s="29" t="str">
        <f>VLOOKUP(A2050,'Hospitalisation Details'!$A$1:$T$2344,20,0)</f>
        <v>R1016</v>
      </c>
    </row>
    <row r="2051" spans="1:18">
      <c r="A2051" t="s">
        <v>314</v>
      </c>
      <c r="B2051" s="22" t="str">
        <f>VLOOKUP(A2051,'Customer Names'!A2051:$E$2335,4,0)</f>
        <v>Condon</v>
      </c>
      <c r="C2051" s="25">
        <f>VLOOKUP(A2051,'Hospitalisation Details'!$A$1:$T$2344,9,0)</f>
        <v>32375</v>
      </c>
      <c r="D2051" s="26">
        <f>VLOOKUP(A2051,'Hospitalisation Details'!$A$1:$T$2344,10,0)</f>
        <v>34</v>
      </c>
      <c r="E2051" s="26">
        <f>VLOOKUP(A2051,'Hospitalisation Details'!$A$1:$T$2344,11,0)</f>
        <v>3</v>
      </c>
      <c r="F2051" s="28">
        <f>VLOOKUP(A2051,'Medical Examinations'!$A$1:$L$2336,2,0)</f>
        <v>16.72</v>
      </c>
      <c r="G2051" s="28">
        <f>VLOOKUP(A2051,'Medical Examinations'!$A$1:$L$2336,4,0)</f>
        <v>4.38</v>
      </c>
      <c r="H2051" s="30" t="str">
        <f>VLOOKUP(A2051,'Medical Examinations'!$A$1:$L$2336,3,0)</f>
        <v>Underweight</v>
      </c>
      <c r="I2051" s="30" t="str">
        <f>VLOOKUP(A2051,'Medical Examinations'!$A$1:$L$2336,5,0)</f>
        <v>Normal</v>
      </c>
      <c r="J2051" s="27" t="str">
        <f>VLOOKUP(A2051,'Medical Examinations'!$A$1:$L$2336,6,0)</f>
        <v>yes</v>
      </c>
      <c r="K2051" s="27" t="str">
        <f>VLOOKUP(A2051,'Medical Examinations'!$A$1:$L$2336,7,0)</f>
        <v>No</v>
      </c>
      <c r="L2051" s="27">
        <f>VLOOKUP(A2051,'Medical Examinations'!$A$1:$L$2336,10,0)</f>
        <v>1</v>
      </c>
      <c r="M2051" s="27" t="str">
        <f>VLOOKUP(A2051,'Medical Examinations'!$A$1:$L$2336,12,0)</f>
        <v>No</v>
      </c>
      <c r="N2051" s="27" t="str">
        <f>VLOOKUP(A2051,'Medical Examinations'!$A$1:$L$2336,8,0)</f>
        <v>No</v>
      </c>
      <c r="O2051" s="29">
        <f>VLOOKUP(A2051,'Hospitalisation Details'!$A$1:$T$2344,12,0)</f>
        <v>2726.06</v>
      </c>
      <c r="P2051" s="29" t="str">
        <f>VLOOKUP(A2051,'Hospitalisation Details'!$A$1:$T$2344,15,0)</f>
        <v>tier - 2</v>
      </c>
      <c r="Q2051" s="29" t="str">
        <f>VLOOKUP(A2051,'Hospitalisation Details'!$A$1:$T$2344,18,0)</f>
        <v>tier - 2</v>
      </c>
      <c r="R2051" s="29" t="str">
        <f>VLOOKUP(A2051,'Hospitalisation Details'!$A$1:$T$2344,20,0)</f>
        <v>R1013</v>
      </c>
    </row>
    <row r="2052" spans="1:18">
      <c r="A2052" t="s">
        <v>313</v>
      </c>
      <c r="B2052" s="22" t="str">
        <f>VLOOKUP(A2052,'Customer Names'!A2052:$E$2335,4,0)</f>
        <v>Chepkwony</v>
      </c>
      <c r="C2052" s="25">
        <f>VLOOKUP(A2052,'Hospitalisation Details'!$A$1:$T$2344,9,0)</f>
        <v>35733</v>
      </c>
      <c r="D2052" s="26">
        <f>VLOOKUP(A2052,'Hospitalisation Details'!$A$1:$T$2344,10,0)</f>
        <v>25</v>
      </c>
      <c r="E2052" s="26">
        <f>VLOOKUP(A2052,'Hospitalisation Details'!$A$1:$T$2344,11,0)</f>
        <v>0</v>
      </c>
      <c r="F2052" s="28">
        <f>VLOOKUP(A2052,'Medical Examinations'!$A$1:$L$2336,2,0)</f>
        <v>26.22</v>
      </c>
      <c r="G2052" s="28">
        <f>VLOOKUP(A2052,'Medical Examinations'!$A$1:$L$2336,4,0)</f>
        <v>4.6500000000000004</v>
      </c>
      <c r="H2052" s="30" t="str">
        <f>VLOOKUP(A2052,'Medical Examinations'!$A$1:$L$2336,3,0)</f>
        <v>Overweight</v>
      </c>
      <c r="I2052" s="30" t="str">
        <f>VLOOKUP(A2052,'Medical Examinations'!$A$1:$L$2336,5,0)</f>
        <v>Normal</v>
      </c>
      <c r="J2052" s="27" t="str">
        <f>VLOOKUP(A2052,'Medical Examinations'!$A$1:$L$2336,6,0)</f>
        <v>yes</v>
      </c>
      <c r="K2052" s="27" t="str">
        <f>VLOOKUP(A2052,'Medical Examinations'!$A$1:$L$2336,7,0)</f>
        <v>No</v>
      </c>
      <c r="L2052" s="27">
        <f>VLOOKUP(A2052,'Medical Examinations'!$A$1:$L$2336,10,0)</f>
        <v>1</v>
      </c>
      <c r="M2052" s="27" t="str">
        <f>VLOOKUP(A2052,'Medical Examinations'!$A$1:$L$2336,12,0)</f>
        <v>No</v>
      </c>
      <c r="N2052" s="27" t="str">
        <f>VLOOKUP(A2052,'Medical Examinations'!$A$1:$L$2336,8,0)</f>
        <v>Yes</v>
      </c>
      <c r="O2052" s="29">
        <f>VLOOKUP(A2052,'Hospitalisation Details'!$A$1:$T$2344,12,0)</f>
        <v>2721.32</v>
      </c>
      <c r="P2052" s="29" t="str">
        <f>VLOOKUP(A2052,'Hospitalisation Details'!$A$1:$T$2344,15,0)</f>
        <v>tier - 1</v>
      </c>
      <c r="Q2052" s="29" t="str">
        <f>VLOOKUP(A2052,'Hospitalisation Details'!$A$1:$T$2344,18,0)</f>
        <v>tier - 3</v>
      </c>
      <c r="R2052" s="29" t="str">
        <f>VLOOKUP(A2052,'Hospitalisation Details'!$A$1:$T$2344,20,0)</f>
        <v>R1014</v>
      </c>
    </row>
    <row r="2053" spans="1:18">
      <c r="A2053" t="s">
        <v>312</v>
      </c>
      <c r="B2053" s="22" t="str">
        <f>VLOOKUP(A2053,'Customer Names'!A2053:$E$2335,4,0)</f>
        <v>Rodriguez</v>
      </c>
      <c r="C2053" s="25">
        <f>VLOOKUP(A2053,'Hospitalisation Details'!$A$1:$T$2344,9,0)</f>
        <v>37839</v>
      </c>
      <c r="D2053" s="26">
        <f>VLOOKUP(A2053,'Hospitalisation Details'!$A$1:$T$2344,10,0)</f>
        <v>19</v>
      </c>
      <c r="E2053" s="26">
        <f>VLOOKUP(A2053,'Hospitalisation Details'!$A$1:$T$2344,11,0)</f>
        <v>1</v>
      </c>
      <c r="F2053" s="28">
        <f>VLOOKUP(A2053,'Medical Examinations'!$A$1:$L$2336,2,0)</f>
        <v>31.824999999999999</v>
      </c>
      <c r="G2053" s="28">
        <f>VLOOKUP(A2053,'Medical Examinations'!$A$1:$L$2336,4,0)</f>
        <v>4.7</v>
      </c>
      <c r="H2053" s="30" t="str">
        <f>VLOOKUP(A2053,'Medical Examinations'!$A$1:$L$2336,3,0)</f>
        <v>Obesity</v>
      </c>
      <c r="I2053" s="30" t="str">
        <f>VLOOKUP(A2053,'Medical Examinations'!$A$1:$L$2336,5,0)</f>
        <v>Normal</v>
      </c>
      <c r="J2053" s="27" t="str">
        <f>VLOOKUP(A2053,'Medical Examinations'!$A$1:$L$2336,6,0)</f>
        <v>No</v>
      </c>
      <c r="K2053" s="27" t="str">
        <f>VLOOKUP(A2053,'Medical Examinations'!$A$1:$L$2336,7,0)</f>
        <v>No</v>
      </c>
      <c r="L2053" s="27">
        <f>VLOOKUP(A2053,'Medical Examinations'!$A$1:$L$2336,10,0)</f>
        <v>1</v>
      </c>
      <c r="M2053" s="27" t="str">
        <f>VLOOKUP(A2053,'Medical Examinations'!$A$1:$L$2336,12,0)</f>
        <v>No</v>
      </c>
      <c r="N2053" s="27" t="str">
        <f>VLOOKUP(A2053,'Medical Examinations'!$A$1:$L$2336,8,0)</f>
        <v>Yes</v>
      </c>
      <c r="O2053" s="29">
        <f>VLOOKUP(A2053,'Hospitalisation Details'!$A$1:$T$2344,12,0)</f>
        <v>2719.28</v>
      </c>
      <c r="P2053" s="29" t="str">
        <f>VLOOKUP(A2053,'Hospitalisation Details'!$A$1:$T$2344,15,0)</f>
        <v>tier - 2</v>
      </c>
      <c r="Q2053" s="29" t="str">
        <f>VLOOKUP(A2053,'Hospitalisation Details'!$A$1:$T$2344,18,0)</f>
        <v>tier - 2</v>
      </c>
      <c r="R2053" s="29" t="str">
        <f>VLOOKUP(A2053,'Hospitalisation Details'!$A$1:$T$2344,20,0)</f>
        <v>R1012</v>
      </c>
    </row>
    <row r="2054" spans="1:18">
      <c r="A2054" t="s">
        <v>311</v>
      </c>
      <c r="B2054" s="22" t="str">
        <f>VLOOKUP(A2054,'Customer Names'!A2054:$E$2335,4,0)</f>
        <v>Szynkarczuk</v>
      </c>
      <c r="C2054" s="25">
        <f>VLOOKUP(A2054,'Hospitalisation Details'!$A$1:$T$2344,9,0)</f>
        <v>37956</v>
      </c>
      <c r="D2054" s="26">
        <f>VLOOKUP(A2054,'Hospitalisation Details'!$A$1:$T$2344,10,0)</f>
        <v>19</v>
      </c>
      <c r="E2054" s="26">
        <f>VLOOKUP(A2054,'Hospitalisation Details'!$A$1:$T$2344,11,0)</f>
        <v>1</v>
      </c>
      <c r="F2054" s="28">
        <f>VLOOKUP(A2054,'Medical Examinations'!$A$1:$L$2336,2,0)</f>
        <v>25.745000000000001</v>
      </c>
      <c r="G2054" s="28">
        <f>VLOOKUP(A2054,'Medical Examinations'!$A$1:$L$2336,4,0)</f>
        <v>4.34</v>
      </c>
      <c r="H2054" s="30" t="str">
        <f>VLOOKUP(A2054,'Medical Examinations'!$A$1:$L$2336,3,0)</f>
        <v>Overweight</v>
      </c>
      <c r="I2054" s="30" t="str">
        <f>VLOOKUP(A2054,'Medical Examinations'!$A$1:$L$2336,5,0)</f>
        <v>Normal</v>
      </c>
      <c r="J2054" s="27" t="str">
        <f>VLOOKUP(A2054,'Medical Examinations'!$A$1:$L$2336,6,0)</f>
        <v>No</v>
      </c>
      <c r="K2054" s="27" t="str">
        <f>VLOOKUP(A2054,'Medical Examinations'!$A$1:$L$2336,7,0)</f>
        <v>No</v>
      </c>
      <c r="L2054" s="27">
        <f>VLOOKUP(A2054,'Medical Examinations'!$A$1:$L$2336,10,0)</f>
        <v>1</v>
      </c>
      <c r="M2054" s="27" t="str">
        <f>VLOOKUP(A2054,'Medical Examinations'!$A$1:$L$2336,12,0)</f>
        <v>No</v>
      </c>
      <c r="N2054" s="27" t="str">
        <f>VLOOKUP(A2054,'Medical Examinations'!$A$1:$L$2336,8,0)</f>
        <v>Yes</v>
      </c>
      <c r="O2054" s="29">
        <f>VLOOKUP(A2054,'Hospitalisation Details'!$A$1:$T$2344,12,0)</f>
        <v>2710.83</v>
      </c>
      <c r="P2054" s="29" t="str">
        <f>VLOOKUP(A2054,'Hospitalisation Details'!$A$1:$T$2344,15,0)</f>
        <v>tier - 2</v>
      </c>
      <c r="Q2054" s="29" t="str">
        <f>VLOOKUP(A2054,'Hospitalisation Details'!$A$1:$T$2344,18,0)</f>
        <v>tier - 3</v>
      </c>
      <c r="R2054" s="29" t="str">
        <f>VLOOKUP(A2054,'Hospitalisation Details'!$A$1:$T$2344,20,0)</f>
        <v>R1012</v>
      </c>
    </row>
    <row r="2055" spans="1:18">
      <c r="A2055" t="s">
        <v>310</v>
      </c>
      <c r="B2055" s="22" t="str">
        <f>VLOOKUP(A2055,'Customer Names'!A2055:$E$2335,4,0)</f>
        <v>Brill</v>
      </c>
      <c r="C2055" s="25">
        <f>VLOOKUP(A2055,'Hospitalisation Details'!$A$1:$T$2344,9,0)</f>
        <v>37946</v>
      </c>
      <c r="D2055" s="26">
        <f>VLOOKUP(A2055,'Hospitalisation Details'!$A$1:$T$2344,10,0)</f>
        <v>19</v>
      </c>
      <c r="E2055" s="26">
        <f>VLOOKUP(A2055,'Hospitalisation Details'!$A$1:$T$2344,11,0)</f>
        <v>1</v>
      </c>
      <c r="F2055" s="28">
        <f>VLOOKUP(A2055,'Medical Examinations'!$A$1:$L$2336,2,0)</f>
        <v>24.605</v>
      </c>
      <c r="G2055" s="28">
        <f>VLOOKUP(A2055,'Medical Examinations'!$A$1:$L$2336,4,0)</f>
        <v>5.62</v>
      </c>
      <c r="H2055" s="30" t="str">
        <f>VLOOKUP(A2055,'Medical Examinations'!$A$1:$L$2336,3,0)</f>
        <v>Normal weight</v>
      </c>
      <c r="I2055" s="30" t="str">
        <f>VLOOKUP(A2055,'Medical Examinations'!$A$1:$L$2336,5,0)</f>
        <v>Normal</v>
      </c>
      <c r="J2055" s="27" t="str">
        <f>VLOOKUP(A2055,'Medical Examinations'!$A$1:$L$2336,6,0)</f>
        <v>No</v>
      </c>
      <c r="K2055" s="27" t="str">
        <f>VLOOKUP(A2055,'Medical Examinations'!$A$1:$L$2336,7,0)</f>
        <v>No</v>
      </c>
      <c r="L2055" s="27">
        <f>VLOOKUP(A2055,'Medical Examinations'!$A$1:$L$2336,10,0)</f>
        <v>1</v>
      </c>
      <c r="M2055" s="27" t="str">
        <f>VLOOKUP(A2055,'Medical Examinations'!$A$1:$L$2336,12,0)</f>
        <v>No</v>
      </c>
      <c r="N2055" s="27" t="str">
        <f>VLOOKUP(A2055,'Medical Examinations'!$A$1:$L$2336,8,0)</f>
        <v>Yes</v>
      </c>
      <c r="O2055" s="29">
        <f>VLOOKUP(A2055,'Hospitalisation Details'!$A$1:$T$2344,12,0)</f>
        <v>2709.24</v>
      </c>
      <c r="P2055" s="29" t="str">
        <f>VLOOKUP(A2055,'Hospitalisation Details'!$A$1:$T$2344,15,0)</f>
        <v>tier - 2</v>
      </c>
      <c r="Q2055" s="29" t="str">
        <f>VLOOKUP(A2055,'Hospitalisation Details'!$A$1:$T$2344,18,0)</f>
        <v>tier - 2</v>
      </c>
      <c r="R2055" s="29" t="str">
        <f>VLOOKUP(A2055,'Hospitalisation Details'!$A$1:$T$2344,20,0)</f>
        <v>R1012</v>
      </c>
    </row>
    <row r="2056" spans="1:18">
      <c r="A2056" t="s">
        <v>309</v>
      </c>
      <c r="B2056" s="22" t="str">
        <f>VLOOKUP(A2056,'Customer Names'!A2056:$E$2335,4,0)</f>
        <v>Adams</v>
      </c>
      <c r="C2056" s="25">
        <f>VLOOKUP(A2056,'Hospitalisation Details'!$A$1:$T$2344,9,0)</f>
        <v>37819</v>
      </c>
      <c r="D2056" s="26">
        <f>VLOOKUP(A2056,'Hospitalisation Details'!$A$1:$T$2344,10,0)</f>
        <v>19</v>
      </c>
      <c r="E2056" s="26">
        <f>VLOOKUP(A2056,'Hospitalisation Details'!$A$1:$T$2344,11,0)</f>
        <v>1</v>
      </c>
      <c r="F2056" s="28">
        <f>VLOOKUP(A2056,'Medical Examinations'!$A$1:$L$2336,2,0)</f>
        <v>24.51</v>
      </c>
      <c r="G2056" s="28">
        <f>VLOOKUP(A2056,'Medical Examinations'!$A$1:$L$2336,4,0)</f>
        <v>4.24</v>
      </c>
      <c r="H2056" s="30" t="str">
        <f>VLOOKUP(A2056,'Medical Examinations'!$A$1:$L$2336,3,0)</f>
        <v>Normal weight</v>
      </c>
      <c r="I2056" s="30" t="str">
        <f>VLOOKUP(A2056,'Medical Examinations'!$A$1:$L$2336,5,0)</f>
        <v>Normal</v>
      </c>
      <c r="J2056" s="27" t="str">
        <f>VLOOKUP(A2056,'Medical Examinations'!$A$1:$L$2336,6,0)</f>
        <v>No</v>
      </c>
      <c r="K2056" s="27" t="str">
        <f>VLOOKUP(A2056,'Medical Examinations'!$A$1:$L$2336,7,0)</f>
        <v>No</v>
      </c>
      <c r="L2056" s="27">
        <f>VLOOKUP(A2056,'Medical Examinations'!$A$1:$L$2336,10,0)</f>
        <v>1</v>
      </c>
      <c r="M2056" s="27" t="str">
        <f>VLOOKUP(A2056,'Medical Examinations'!$A$1:$L$2336,12,0)</f>
        <v>No</v>
      </c>
      <c r="N2056" s="27" t="str">
        <f>VLOOKUP(A2056,'Medical Examinations'!$A$1:$L$2336,8,0)</f>
        <v>Yes</v>
      </c>
      <c r="O2056" s="29">
        <f>VLOOKUP(A2056,'Hospitalisation Details'!$A$1:$T$2344,12,0)</f>
        <v>2709.11</v>
      </c>
      <c r="P2056" s="29" t="str">
        <f>VLOOKUP(A2056,'Hospitalisation Details'!$A$1:$T$2344,15,0)</f>
        <v>tier - 2</v>
      </c>
      <c r="Q2056" s="29" t="str">
        <f>VLOOKUP(A2056,'Hospitalisation Details'!$A$1:$T$2344,18,0)</f>
        <v>tier - 2</v>
      </c>
      <c r="R2056" s="29" t="str">
        <f>VLOOKUP(A2056,'Hospitalisation Details'!$A$1:$T$2344,20,0)</f>
        <v>R1012</v>
      </c>
    </row>
    <row r="2057" spans="1:18">
      <c r="A2057" t="s">
        <v>308</v>
      </c>
      <c r="B2057" s="22" t="str">
        <f>VLOOKUP(A2057,'Customer Names'!A2057:$E$2335,4,0)</f>
        <v>Nunn</v>
      </c>
      <c r="C2057" s="25">
        <f>VLOOKUP(A2057,'Hospitalisation Details'!$A$1:$T$2344,9,0)</f>
        <v>35229</v>
      </c>
      <c r="D2057" s="26">
        <f>VLOOKUP(A2057,'Hospitalisation Details'!$A$1:$T$2344,10,0)</f>
        <v>26</v>
      </c>
      <c r="E2057" s="26">
        <f>VLOOKUP(A2057,'Hospitalisation Details'!$A$1:$T$2344,11,0)</f>
        <v>0</v>
      </c>
      <c r="F2057" s="28">
        <f>VLOOKUP(A2057,'Medical Examinations'!$A$1:$L$2336,2,0)</f>
        <v>31.065000000000001</v>
      </c>
      <c r="G2057" s="28">
        <f>VLOOKUP(A2057,'Medical Examinations'!$A$1:$L$2336,4,0)</f>
        <v>4.57</v>
      </c>
      <c r="H2057" s="30" t="str">
        <f>VLOOKUP(A2057,'Medical Examinations'!$A$1:$L$2336,3,0)</f>
        <v>Obesity</v>
      </c>
      <c r="I2057" s="30" t="str">
        <f>VLOOKUP(A2057,'Medical Examinations'!$A$1:$L$2336,5,0)</f>
        <v>Normal</v>
      </c>
      <c r="J2057" s="27" t="str">
        <f>VLOOKUP(A2057,'Medical Examinations'!$A$1:$L$2336,6,0)</f>
        <v>yes</v>
      </c>
      <c r="K2057" s="27" t="str">
        <f>VLOOKUP(A2057,'Medical Examinations'!$A$1:$L$2336,7,0)</f>
        <v>No</v>
      </c>
      <c r="L2057" s="27">
        <f>VLOOKUP(A2057,'Medical Examinations'!$A$1:$L$2336,10,0)</f>
        <v>0</v>
      </c>
      <c r="M2057" s="27" t="str">
        <f>VLOOKUP(A2057,'Medical Examinations'!$A$1:$L$2336,12,0)</f>
        <v>No</v>
      </c>
      <c r="N2057" s="27" t="str">
        <f>VLOOKUP(A2057,'Medical Examinations'!$A$1:$L$2336,8,0)</f>
        <v>No</v>
      </c>
      <c r="O2057" s="29">
        <f>VLOOKUP(A2057,'Hospitalisation Details'!$A$1:$T$2344,12,0)</f>
        <v>2699.57</v>
      </c>
      <c r="P2057" s="29" t="str">
        <f>VLOOKUP(A2057,'Hospitalisation Details'!$A$1:$T$2344,15,0)</f>
        <v>tier - 2</v>
      </c>
      <c r="Q2057" s="29" t="str">
        <f>VLOOKUP(A2057,'Hospitalisation Details'!$A$1:$T$2344,18,0)</f>
        <v>tier - 1</v>
      </c>
      <c r="R2057" s="29" t="str">
        <f>VLOOKUP(A2057,'Hospitalisation Details'!$A$1:$T$2344,20,0)</f>
        <v>R1012</v>
      </c>
    </row>
    <row r="2058" spans="1:18">
      <c r="A2058" t="s">
        <v>307</v>
      </c>
      <c r="B2058" s="22" t="str">
        <f>VLOOKUP(A2058,'Customer Names'!A2058:$E$2335,4,0)</f>
        <v>Blair</v>
      </c>
      <c r="C2058" s="25">
        <f>VLOOKUP(A2058,'Hospitalisation Details'!$A$1:$T$2344,9,0)</f>
        <v>36322</v>
      </c>
      <c r="D2058" s="26">
        <f>VLOOKUP(A2058,'Hospitalisation Details'!$A$1:$T$2344,10,0)</f>
        <v>23</v>
      </c>
      <c r="E2058" s="26">
        <f>VLOOKUP(A2058,'Hospitalisation Details'!$A$1:$T$2344,11,0)</f>
        <v>0</v>
      </c>
      <c r="F2058" s="28">
        <f>VLOOKUP(A2058,'Medical Examinations'!$A$1:$L$2336,2,0)</f>
        <v>28.12</v>
      </c>
      <c r="G2058" s="28">
        <f>VLOOKUP(A2058,'Medical Examinations'!$A$1:$L$2336,4,0)</f>
        <v>5.05</v>
      </c>
      <c r="H2058" s="30" t="str">
        <f>VLOOKUP(A2058,'Medical Examinations'!$A$1:$L$2336,3,0)</f>
        <v>Overweight</v>
      </c>
      <c r="I2058" s="30" t="str">
        <f>VLOOKUP(A2058,'Medical Examinations'!$A$1:$L$2336,5,0)</f>
        <v>Normal</v>
      </c>
      <c r="J2058" s="27" t="str">
        <f>VLOOKUP(A2058,'Medical Examinations'!$A$1:$L$2336,6,0)</f>
        <v>No</v>
      </c>
      <c r="K2058" s="27" t="str">
        <f>VLOOKUP(A2058,'Medical Examinations'!$A$1:$L$2336,7,0)</f>
        <v>No</v>
      </c>
      <c r="L2058" s="27">
        <f>VLOOKUP(A2058,'Medical Examinations'!$A$1:$L$2336,10,0)</f>
        <v>0</v>
      </c>
      <c r="M2058" s="27" t="str">
        <f>VLOOKUP(A2058,'Medical Examinations'!$A$1:$L$2336,12,0)</f>
        <v>No</v>
      </c>
      <c r="N2058" s="27" t="str">
        <f>VLOOKUP(A2058,'Medical Examinations'!$A$1:$L$2336,8,0)</f>
        <v>No</v>
      </c>
      <c r="O2058" s="29">
        <f>VLOOKUP(A2058,'Hospitalisation Details'!$A$1:$T$2344,12,0)</f>
        <v>2690.11</v>
      </c>
      <c r="P2058" s="29" t="str">
        <f>VLOOKUP(A2058,'Hospitalisation Details'!$A$1:$T$2344,15,0)</f>
        <v>tier - 2</v>
      </c>
      <c r="Q2058" s="29" t="str">
        <f>VLOOKUP(A2058,'Hospitalisation Details'!$A$1:$T$2344,18,0)</f>
        <v>tier - 2</v>
      </c>
      <c r="R2058" s="29" t="str">
        <f>VLOOKUP(A2058,'Hospitalisation Details'!$A$1:$T$2344,20,0)</f>
        <v>R1012</v>
      </c>
    </row>
    <row r="2059" spans="1:18">
      <c r="A2059" t="s">
        <v>306</v>
      </c>
      <c r="B2059" s="22" t="str">
        <f>VLOOKUP(A2059,'Customer Names'!A2059:$E$2335,4,0)</f>
        <v>Sharkey</v>
      </c>
      <c r="C2059" s="25">
        <f>VLOOKUP(A2059,'Hospitalisation Details'!$A$1:$T$2344,9,0)</f>
        <v>34609</v>
      </c>
      <c r="D2059" s="26">
        <f>VLOOKUP(A2059,'Hospitalisation Details'!$A$1:$T$2344,10,0)</f>
        <v>28</v>
      </c>
      <c r="E2059" s="26">
        <f>VLOOKUP(A2059,'Hospitalisation Details'!$A$1:$T$2344,11,0)</f>
        <v>0</v>
      </c>
      <c r="F2059" s="28">
        <f>VLOOKUP(A2059,'Medical Examinations'!$A$1:$L$2336,2,0)</f>
        <v>38.06</v>
      </c>
      <c r="G2059" s="28">
        <f>VLOOKUP(A2059,'Medical Examinations'!$A$1:$L$2336,4,0)</f>
        <v>6.16</v>
      </c>
      <c r="H2059" s="30" t="str">
        <f>VLOOKUP(A2059,'Medical Examinations'!$A$1:$L$2336,3,0)</f>
        <v>Obesity</v>
      </c>
      <c r="I2059" s="30" t="str">
        <f>VLOOKUP(A2059,'Medical Examinations'!$A$1:$L$2336,5,0)</f>
        <v>Pre-diabetes</v>
      </c>
      <c r="J2059" s="27" t="str">
        <f>VLOOKUP(A2059,'Medical Examinations'!$A$1:$L$2336,6,0)</f>
        <v>No</v>
      </c>
      <c r="K2059" s="27" t="str">
        <f>VLOOKUP(A2059,'Medical Examinations'!$A$1:$L$2336,7,0)</f>
        <v>No</v>
      </c>
      <c r="L2059" s="27">
        <f>VLOOKUP(A2059,'Medical Examinations'!$A$1:$L$2336,10,0)</f>
        <v>0</v>
      </c>
      <c r="M2059" s="27" t="str">
        <f>VLOOKUP(A2059,'Medical Examinations'!$A$1:$L$2336,12,0)</f>
        <v>No</v>
      </c>
      <c r="N2059" s="27" t="str">
        <f>VLOOKUP(A2059,'Medical Examinations'!$A$1:$L$2336,8,0)</f>
        <v>No</v>
      </c>
      <c r="O2059" s="29">
        <f>VLOOKUP(A2059,'Hospitalisation Details'!$A$1:$T$2344,12,0)</f>
        <v>2689.5</v>
      </c>
      <c r="P2059" s="29" t="str">
        <f>VLOOKUP(A2059,'Hospitalisation Details'!$A$1:$T$2344,15,0)</f>
        <v>tier - 3</v>
      </c>
      <c r="Q2059" s="29" t="str">
        <f>VLOOKUP(A2059,'Hospitalisation Details'!$A$1:$T$2344,18,0)</f>
        <v>tier - 2</v>
      </c>
      <c r="R2059" s="29" t="str">
        <f>VLOOKUP(A2059,'Hospitalisation Details'!$A$1:$T$2344,20,0)</f>
        <v>R1013</v>
      </c>
    </row>
    <row r="2060" spans="1:18">
      <c r="A2060" t="s">
        <v>305</v>
      </c>
      <c r="B2060" s="22" t="str">
        <f>VLOOKUP(A2060,'Customer Names'!A2060:$E$2335,4,0)</f>
        <v>Scalard</v>
      </c>
      <c r="C2060" s="25">
        <f>VLOOKUP(A2060,'Hospitalisation Details'!$A$1:$T$2344,9,0)</f>
        <v>34594</v>
      </c>
      <c r="D2060" s="26">
        <f>VLOOKUP(A2060,'Hospitalisation Details'!$A$1:$T$2344,10,0)</f>
        <v>28</v>
      </c>
      <c r="E2060" s="26">
        <f>VLOOKUP(A2060,'Hospitalisation Details'!$A$1:$T$2344,11,0)</f>
        <v>0</v>
      </c>
      <c r="F2060" s="28">
        <f>VLOOKUP(A2060,'Medical Examinations'!$A$1:$L$2336,2,0)</f>
        <v>24.96</v>
      </c>
      <c r="G2060" s="28">
        <f>VLOOKUP(A2060,'Medical Examinations'!$A$1:$L$2336,4,0)</f>
        <v>4.57</v>
      </c>
      <c r="H2060" s="30" t="str">
        <f>VLOOKUP(A2060,'Medical Examinations'!$A$1:$L$2336,3,0)</f>
        <v>Normal weight</v>
      </c>
      <c r="I2060" s="30" t="str">
        <f>VLOOKUP(A2060,'Medical Examinations'!$A$1:$L$2336,5,0)</f>
        <v>Normal</v>
      </c>
      <c r="J2060" s="27" t="str">
        <f>VLOOKUP(A2060,'Medical Examinations'!$A$1:$L$2336,6,0)</f>
        <v>No</v>
      </c>
      <c r="K2060" s="27" t="str">
        <f>VLOOKUP(A2060,'Medical Examinations'!$A$1:$L$2336,7,0)</f>
        <v>No</v>
      </c>
      <c r="L2060" s="27">
        <f>VLOOKUP(A2060,'Medical Examinations'!$A$1:$L$2336,10,0)</f>
        <v>0</v>
      </c>
      <c r="M2060" s="27" t="str">
        <f>VLOOKUP(A2060,'Medical Examinations'!$A$1:$L$2336,12,0)</f>
        <v>No</v>
      </c>
      <c r="N2060" s="27" t="str">
        <f>VLOOKUP(A2060,'Medical Examinations'!$A$1:$L$2336,8,0)</f>
        <v>No</v>
      </c>
      <c r="O2060" s="29">
        <f>VLOOKUP(A2060,'Hospitalisation Details'!$A$1:$T$2344,12,0)</f>
        <v>2684.69</v>
      </c>
      <c r="P2060" s="29" t="str">
        <f>VLOOKUP(A2060,'Hospitalisation Details'!$A$1:$T$2344,15,0)</f>
        <v>tier - 2</v>
      </c>
      <c r="Q2060" s="29" t="str">
        <f>VLOOKUP(A2060,'Hospitalisation Details'!$A$1:$T$2344,18,0)</f>
        <v>tier - 2</v>
      </c>
      <c r="R2060" s="29" t="str">
        <f>VLOOKUP(A2060,'Hospitalisation Details'!$A$1:$T$2344,20,0)</f>
        <v>R1013</v>
      </c>
    </row>
    <row r="2061" spans="1:18">
      <c r="A2061" t="s">
        <v>304</v>
      </c>
      <c r="B2061" s="22" t="str">
        <f>VLOOKUP(A2061,'Customer Names'!A2061:$E$2335,4,0)</f>
        <v>Burget</v>
      </c>
      <c r="C2061" s="25">
        <f>VLOOKUP(A2061,'Hospitalisation Details'!$A$1:$T$2344,9,0)</f>
        <v>35282</v>
      </c>
      <c r="D2061" s="26">
        <f>VLOOKUP(A2061,'Hospitalisation Details'!$A$1:$T$2344,10,0)</f>
        <v>26</v>
      </c>
      <c r="E2061" s="26">
        <f>VLOOKUP(A2061,'Hospitalisation Details'!$A$1:$T$2344,11,0)</f>
        <v>0</v>
      </c>
      <c r="F2061" s="28">
        <f>VLOOKUP(A2061,'Medical Examinations'!$A$1:$L$2336,2,0)</f>
        <v>17.670000000000002</v>
      </c>
      <c r="G2061" s="28">
        <f>VLOOKUP(A2061,'Medical Examinations'!$A$1:$L$2336,4,0)</f>
        <v>5.53</v>
      </c>
      <c r="H2061" s="30" t="str">
        <f>VLOOKUP(A2061,'Medical Examinations'!$A$1:$L$2336,3,0)</f>
        <v>Underweight</v>
      </c>
      <c r="I2061" s="30" t="str">
        <f>VLOOKUP(A2061,'Medical Examinations'!$A$1:$L$2336,5,0)</f>
        <v>Normal</v>
      </c>
      <c r="J2061" s="27" t="str">
        <f>VLOOKUP(A2061,'Medical Examinations'!$A$1:$L$2336,6,0)</f>
        <v>yes</v>
      </c>
      <c r="K2061" s="27" t="str">
        <f>VLOOKUP(A2061,'Medical Examinations'!$A$1:$L$2336,7,0)</f>
        <v>No</v>
      </c>
      <c r="L2061" s="27">
        <f>VLOOKUP(A2061,'Medical Examinations'!$A$1:$L$2336,10,0)</f>
        <v>0</v>
      </c>
      <c r="M2061" s="27" t="str">
        <f>VLOOKUP(A2061,'Medical Examinations'!$A$1:$L$2336,12,0)</f>
        <v>No</v>
      </c>
      <c r="N2061" s="27" t="str">
        <f>VLOOKUP(A2061,'Medical Examinations'!$A$1:$L$2336,8,0)</f>
        <v>No</v>
      </c>
      <c r="O2061" s="29">
        <f>VLOOKUP(A2061,'Hospitalisation Details'!$A$1:$T$2344,12,0)</f>
        <v>2680.95</v>
      </c>
      <c r="P2061" s="29" t="str">
        <f>VLOOKUP(A2061,'Hospitalisation Details'!$A$1:$T$2344,15,0)</f>
        <v>tier - 3</v>
      </c>
      <c r="Q2061" s="29" t="str">
        <f>VLOOKUP(A2061,'Hospitalisation Details'!$A$1:$T$2344,18,0)</f>
        <v>tier - 2</v>
      </c>
      <c r="R2061" s="29" t="str">
        <f>VLOOKUP(A2061,'Hospitalisation Details'!$A$1:$T$2344,20,0)</f>
        <v>R1012</v>
      </c>
    </row>
    <row r="2062" spans="1:18">
      <c r="A2062" t="s">
        <v>303</v>
      </c>
      <c r="B2062" s="22" t="str">
        <f>VLOOKUP(A2062,'Customer Names'!A2062:$E$2335,4,0)</f>
        <v>English</v>
      </c>
      <c r="C2062" s="25">
        <f>VLOOKUP(A2062,'Hospitalisation Details'!$A$1:$T$2344,9,0)</f>
        <v>36869</v>
      </c>
      <c r="D2062" s="26">
        <f>VLOOKUP(A2062,'Hospitalisation Details'!$A$1:$T$2344,10,0)</f>
        <v>22</v>
      </c>
      <c r="E2062" s="26">
        <f>VLOOKUP(A2062,'Hospitalisation Details'!$A$1:$T$2344,11,0)</f>
        <v>1</v>
      </c>
      <c r="F2062" s="28">
        <f>VLOOKUP(A2062,'Medical Examinations'!$A$1:$L$2336,2,0)</f>
        <v>31.35</v>
      </c>
      <c r="G2062" s="28">
        <f>VLOOKUP(A2062,'Medical Examinations'!$A$1:$L$2336,4,0)</f>
        <v>5.84</v>
      </c>
      <c r="H2062" s="30" t="str">
        <f>VLOOKUP(A2062,'Medical Examinations'!$A$1:$L$2336,3,0)</f>
        <v>Obesity</v>
      </c>
      <c r="I2062" s="30" t="str">
        <f>VLOOKUP(A2062,'Medical Examinations'!$A$1:$L$2336,5,0)</f>
        <v>Pre-diabetes</v>
      </c>
      <c r="J2062" s="27" t="str">
        <f>VLOOKUP(A2062,'Medical Examinations'!$A$1:$L$2336,6,0)</f>
        <v>No</v>
      </c>
      <c r="K2062" s="27" t="str">
        <f>VLOOKUP(A2062,'Medical Examinations'!$A$1:$L$2336,7,0)</f>
        <v>yes</v>
      </c>
      <c r="L2062" s="27">
        <f>VLOOKUP(A2062,'Medical Examinations'!$A$1:$L$2336,10,0)</f>
        <v>1</v>
      </c>
      <c r="M2062" s="27" t="str">
        <f>VLOOKUP(A2062,'Medical Examinations'!$A$1:$L$2336,12,0)</f>
        <v>No</v>
      </c>
      <c r="N2062" s="27" t="str">
        <f>VLOOKUP(A2062,'Medical Examinations'!$A$1:$L$2336,8,0)</f>
        <v>No</v>
      </c>
      <c r="O2062" s="29">
        <f>VLOOKUP(A2062,'Hospitalisation Details'!$A$1:$T$2344,12,0)</f>
        <v>2643.27</v>
      </c>
      <c r="P2062" s="29" t="str">
        <f>VLOOKUP(A2062,'Hospitalisation Details'!$A$1:$T$2344,15,0)</f>
        <v>tier - 2</v>
      </c>
      <c r="Q2062" s="29" t="str">
        <f>VLOOKUP(A2062,'Hospitalisation Details'!$A$1:$T$2344,18,0)</f>
        <v>tier - 1</v>
      </c>
      <c r="R2062" s="29" t="str">
        <f>VLOOKUP(A2062,'Hospitalisation Details'!$A$1:$T$2344,20,0)</f>
        <v>R1012</v>
      </c>
    </row>
    <row r="2063" spans="1:18">
      <c r="A2063" t="s">
        <v>302</v>
      </c>
      <c r="B2063" s="22" t="str">
        <f>VLOOKUP(A2063,'Customer Names'!A2063:$E$2335,4,0)</f>
        <v>Hampton</v>
      </c>
      <c r="C2063" s="25">
        <f>VLOOKUP(A2063,'Hospitalisation Details'!$A$1:$T$2344,9,0)</f>
        <v>36701</v>
      </c>
      <c r="D2063" s="26">
        <f>VLOOKUP(A2063,'Hospitalisation Details'!$A$1:$T$2344,10,0)</f>
        <v>22</v>
      </c>
      <c r="E2063" s="26">
        <f>VLOOKUP(A2063,'Hospitalisation Details'!$A$1:$T$2344,11,0)</f>
        <v>1</v>
      </c>
      <c r="F2063" s="28">
        <f>VLOOKUP(A2063,'Medical Examinations'!$A$1:$L$2336,2,0)</f>
        <v>28.31</v>
      </c>
      <c r="G2063" s="28">
        <f>VLOOKUP(A2063,'Medical Examinations'!$A$1:$L$2336,4,0)</f>
        <v>6.41</v>
      </c>
      <c r="H2063" s="30" t="str">
        <f>VLOOKUP(A2063,'Medical Examinations'!$A$1:$L$2336,3,0)</f>
        <v>Overweight</v>
      </c>
      <c r="I2063" s="30" t="str">
        <f>VLOOKUP(A2063,'Medical Examinations'!$A$1:$L$2336,5,0)</f>
        <v>Pre-diabetes</v>
      </c>
      <c r="J2063" s="27" t="str">
        <f>VLOOKUP(A2063,'Medical Examinations'!$A$1:$L$2336,6,0)</f>
        <v>No</v>
      </c>
      <c r="K2063" s="27" t="str">
        <f>VLOOKUP(A2063,'Medical Examinations'!$A$1:$L$2336,7,0)</f>
        <v>yes</v>
      </c>
      <c r="L2063" s="27">
        <f>VLOOKUP(A2063,'Medical Examinations'!$A$1:$L$2336,10,0)</f>
        <v>1</v>
      </c>
      <c r="M2063" s="27" t="str">
        <f>VLOOKUP(A2063,'Medical Examinations'!$A$1:$L$2336,12,0)</f>
        <v>No</v>
      </c>
      <c r="N2063" s="27" t="str">
        <f>VLOOKUP(A2063,'Medical Examinations'!$A$1:$L$2336,8,0)</f>
        <v>No</v>
      </c>
      <c r="O2063" s="29">
        <f>VLOOKUP(A2063,'Hospitalisation Details'!$A$1:$T$2344,12,0)</f>
        <v>2639.04</v>
      </c>
      <c r="P2063" s="29" t="str">
        <f>VLOOKUP(A2063,'Hospitalisation Details'!$A$1:$T$2344,15,0)</f>
        <v>tier - 2</v>
      </c>
      <c r="Q2063" s="29" t="str">
        <f>VLOOKUP(A2063,'Hospitalisation Details'!$A$1:$T$2344,18,0)</f>
        <v>tier - 2</v>
      </c>
      <c r="R2063" s="29" t="str">
        <f>VLOOKUP(A2063,'Hospitalisation Details'!$A$1:$T$2344,20,0)</f>
        <v>R1012</v>
      </c>
    </row>
    <row r="2064" spans="1:18">
      <c r="A2064" t="s">
        <v>301</v>
      </c>
      <c r="B2064" s="22" t="str">
        <f>VLOOKUP(A2064,'Customer Names'!A2064:$E$2335,4,0)</f>
        <v>Flynn</v>
      </c>
      <c r="C2064" s="25">
        <f>VLOOKUP(A2064,'Hospitalisation Details'!$A$1:$T$2344,9,0)</f>
        <v>35668</v>
      </c>
      <c r="D2064" s="26">
        <f>VLOOKUP(A2064,'Hospitalisation Details'!$A$1:$T$2344,10,0)</f>
        <v>25</v>
      </c>
      <c r="E2064" s="26">
        <f>VLOOKUP(A2064,'Hospitalisation Details'!$A$1:$T$2344,11,0)</f>
        <v>0</v>
      </c>
      <c r="F2064" s="28">
        <f>VLOOKUP(A2064,'Medical Examinations'!$A$1:$L$2336,2,0)</f>
        <v>30.3</v>
      </c>
      <c r="G2064" s="28">
        <f>VLOOKUP(A2064,'Medical Examinations'!$A$1:$L$2336,4,0)</f>
        <v>4.7300000000000004</v>
      </c>
      <c r="H2064" s="30" t="str">
        <f>VLOOKUP(A2064,'Medical Examinations'!$A$1:$L$2336,3,0)</f>
        <v>Obesity</v>
      </c>
      <c r="I2064" s="30" t="str">
        <f>VLOOKUP(A2064,'Medical Examinations'!$A$1:$L$2336,5,0)</f>
        <v>Normal</v>
      </c>
      <c r="J2064" s="27" t="str">
        <f>VLOOKUP(A2064,'Medical Examinations'!$A$1:$L$2336,6,0)</f>
        <v>yes</v>
      </c>
      <c r="K2064" s="27" t="str">
        <f>VLOOKUP(A2064,'Medical Examinations'!$A$1:$L$2336,7,0)</f>
        <v>No</v>
      </c>
      <c r="L2064" s="27">
        <f>VLOOKUP(A2064,'Medical Examinations'!$A$1:$L$2336,10,0)</f>
        <v>1</v>
      </c>
      <c r="M2064" s="27" t="str">
        <f>VLOOKUP(A2064,'Medical Examinations'!$A$1:$L$2336,12,0)</f>
        <v>No</v>
      </c>
      <c r="N2064" s="27" t="str">
        <f>VLOOKUP(A2064,'Medical Examinations'!$A$1:$L$2336,8,0)</f>
        <v>Yes</v>
      </c>
      <c r="O2064" s="29">
        <f>VLOOKUP(A2064,'Hospitalisation Details'!$A$1:$T$2344,12,0)</f>
        <v>2632.99</v>
      </c>
      <c r="P2064" s="29" t="str">
        <f>VLOOKUP(A2064,'Hospitalisation Details'!$A$1:$T$2344,15,0)</f>
        <v>tier - 2</v>
      </c>
      <c r="Q2064" s="29" t="str">
        <f>VLOOKUP(A2064,'Hospitalisation Details'!$A$1:$T$2344,18,0)</f>
        <v>tier - 1</v>
      </c>
      <c r="R2064" s="29" t="str">
        <f>VLOOKUP(A2064,'Hospitalisation Details'!$A$1:$T$2344,20,0)</f>
        <v>R1011</v>
      </c>
    </row>
    <row r="2065" spans="1:18">
      <c r="A2065" t="s">
        <v>300</v>
      </c>
      <c r="B2065" s="22" t="str">
        <f>VLOOKUP(A2065,'Customer Names'!A2065:$E$2335,4,0)</f>
        <v>Knast</v>
      </c>
      <c r="C2065" s="25">
        <f>VLOOKUP(A2065,'Hospitalisation Details'!$A$1:$T$2344,9,0)</f>
        <v>37129</v>
      </c>
      <c r="D2065" s="26">
        <f>VLOOKUP(A2065,'Hospitalisation Details'!$A$1:$T$2344,10,0)</f>
        <v>21</v>
      </c>
      <c r="E2065" s="26">
        <f>VLOOKUP(A2065,'Hospitalisation Details'!$A$1:$T$2344,11,0)</f>
        <v>1</v>
      </c>
      <c r="F2065" s="28">
        <f>VLOOKUP(A2065,'Medical Examinations'!$A$1:$L$2336,2,0)</f>
        <v>26.4</v>
      </c>
      <c r="G2065" s="28">
        <f>VLOOKUP(A2065,'Medical Examinations'!$A$1:$L$2336,4,0)</f>
        <v>6.22</v>
      </c>
      <c r="H2065" s="30" t="str">
        <f>VLOOKUP(A2065,'Medical Examinations'!$A$1:$L$2336,3,0)</f>
        <v>Overweight</v>
      </c>
      <c r="I2065" s="30" t="str">
        <f>VLOOKUP(A2065,'Medical Examinations'!$A$1:$L$2336,5,0)</f>
        <v>Pre-diabetes</v>
      </c>
      <c r="J2065" s="27" t="str">
        <f>VLOOKUP(A2065,'Medical Examinations'!$A$1:$L$2336,6,0)</f>
        <v>yes</v>
      </c>
      <c r="K2065" s="27" t="str">
        <f>VLOOKUP(A2065,'Medical Examinations'!$A$1:$L$2336,7,0)</f>
        <v>No</v>
      </c>
      <c r="L2065" s="27">
        <f>VLOOKUP(A2065,'Medical Examinations'!$A$1:$L$2336,10,0)</f>
        <v>0</v>
      </c>
      <c r="M2065" s="27" t="str">
        <f>VLOOKUP(A2065,'Medical Examinations'!$A$1:$L$2336,12,0)</f>
        <v>No</v>
      </c>
      <c r="N2065" s="27" t="str">
        <f>VLOOKUP(A2065,'Medical Examinations'!$A$1:$L$2336,8,0)</f>
        <v>No</v>
      </c>
      <c r="O2065" s="29">
        <f>VLOOKUP(A2065,'Hospitalisation Details'!$A$1:$T$2344,12,0)</f>
        <v>2597.7800000000002</v>
      </c>
      <c r="P2065" s="29" t="str">
        <f>VLOOKUP(A2065,'Hospitalisation Details'!$A$1:$T$2344,15,0)</f>
        <v>tier - 2</v>
      </c>
      <c r="Q2065" s="29" t="str">
        <f>VLOOKUP(A2065,'Hospitalisation Details'!$A$1:$T$2344,18,0)</f>
        <v>tier - 1</v>
      </c>
      <c r="R2065" s="29" t="str">
        <f>VLOOKUP(A2065,'Hospitalisation Details'!$A$1:$T$2344,20,0)</f>
        <v>R1011</v>
      </c>
    </row>
    <row r="2066" spans="1:18">
      <c r="A2066" t="s">
        <v>299</v>
      </c>
      <c r="B2066" s="22" t="str">
        <f>VLOOKUP(A2066,'Customer Names'!A2066:$E$2335,4,0)</f>
        <v>Lucas</v>
      </c>
      <c r="C2066" s="25">
        <f>VLOOKUP(A2066,'Hospitalisation Details'!$A$1:$T$2344,9,0)</f>
        <v>37100</v>
      </c>
      <c r="D2066" s="26">
        <f>VLOOKUP(A2066,'Hospitalisation Details'!$A$1:$T$2344,10,0)</f>
        <v>21</v>
      </c>
      <c r="E2066" s="26">
        <f>VLOOKUP(A2066,'Hospitalisation Details'!$A$1:$T$2344,11,0)</f>
        <v>0</v>
      </c>
      <c r="F2066" s="28">
        <f>VLOOKUP(A2066,'Medical Examinations'!$A$1:$L$2336,2,0)</f>
        <v>22.135000000000002</v>
      </c>
      <c r="G2066" s="28">
        <f>VLOOKUP(A2066,'Medical Examinations'!$A$1:$L$2336,4,0)</f>
        <v>4.46</v>
      </c>
      <c r="H2066" s="30" t="str">
        <f>VLOOKUP(A2066,'Medical Examinations'!$A$1:$L$2336,3,0)</f>
        <v>Normal weight</v>
      </c>
      <c r="I2066" s="30" t="str">
        <f>VLOOKUP(A2066,'Medical Examinations'!$A$1:$L$2336,5,0)</f>
        <v>Normal</v>
      </c>
      <c r="J2066" s="27" t="str">
        <f>VLOOKUP(A2066,'Medical Examinations'!$A$1:$L$2336,6,0)</f>
        <v>yes</v>
      </c>
      <c r="K2066" s="27" t="str">
        <f>VLOOKUP(A2066,'Medical Examinations'!$A$1:$L$2336,7,0)</f>
        <v>No</v>
      </c>
      <c r="L2066" s="27">
        <f>VLOOKUP(A2066,'Medical Examinations'!$A$1:$L$2336,10,0)</f>
        <v>0</v>
      </c>
      <c r="M2066" s="27" t="str">
        <f>VLOOKUP(A2066,'Medical Examinations'!$A$1:$L$2336,12,0)</f>
        <v>No</v>
      </c>
      <c r="N2066" s="27" t="str">
        <f>VLOOKUP(A2066,'Medical Examinations'!$A$1:$L$2336,8,0)</f>
        <v>No</v>
      </c>
      <c r="O2066" s="29">
        <f>VLOOKUP(A2066,'Hospitalisation Details'!$A$1:$T$2344,12,0)</f>
        <v>2585.85</v>
      </c>
      <c r="P2066" s="29" t="str">
        <f>VLOOKUP(A2066,'Hospitalisation Details'!$A$1:$T$2344,15,0)</f>
        <v>tier - 2</v>
      </c>
      <c r="Q2066" s="29" t="str">
        <f>VLOOKUP(A2066,'Hospitalisation Details'!$A$1:$T$2344,18,0)</f>
        <v>tier - 2</v>
      </c>
      <c r="R2066" s="29" t="str">
        <f>VLOOKUP(A2066,'Hospitalisation Details'!$A$1:$T$2344,20,0)</f>
        <v>R1024</v>
      </c>
    </row>
    <row r="2067" spans="1:18">
      <c r="A2067" t="s">
        <v>298</v>
      </c>
      <c r="B2067" s="22" t="str">
        <f>VLOOKUP(A2067,'Customer Names'!A2067:$E$2335,4,0)</f>
        <v>Thomas</v>
      </c>
      <c r="C2067" s="25">
        <f>VLOOKUP(A2067,'Hospitalisation Details'!$A$1:$T$2344,9,0)</f>
        <v>37179</v>
      </c>
      <c r="D2067" s="26">
        <f>VLOOKUP(A2067,'Hospitalisation Details'!$A$1:$T$2344,10,0)</f>
        <v>21</v>
      </c>
      <c r="E2067" s="26">
        <f>VLOOKUP(A2067,'Hospitalisation Details'!$A$1:$T$2344,11,0)</f>
        <v>1</v>
      </c>
      <c r="F2067" s="28">
        <f>VLOOKUP(A2067,'Medical Examinations'!$A$1:$L$2336,2,0)</f>
        <v>17.399999999999999</v>
      </c>
      <c r="G2067" s="28">
        <f>VLOOKUP(A2067,'Medical Examinations'!$A$1:$L$2336,4,0)</f>
        <v>4.5</v>
      </c>
      <c r="H2067" s="30" t="str">
        <f>VLOOKUP(A2067,'Medical Examinations'!$A$1:$L$2336,3,0)</f>
        <v>Underweight</v>
      </c>
      <c r="I2067" s="30" t="str">
        <f>VLOOKUP(A2067,'Medical Examinations'!$A$1:$L$2336,5,0)</f>
        <v>Normal</v>
      </c>
      <c r="J2067" s="27" t="str">
        <f>VLOOKUP(A2067,'Medical Examinations'!$A$1:$L$2336,6,0)</f>
        <v>yes</v>
      </c>
      <c r="K2067" s="27" t="str">
        <f>VLOOKUP(A2067,'Medical Examinations'!$A$1:$L$2336,7,0)</f>
        <v>No</v>
      </c>
      <c r="L2067" s="27">
        <f>VLOOKUP(A2067,'Medical Examinations'!$A$1:$L$2336,10,0)</f>
        <v>0</v>
      </c>
      <c r="M2067" s="27" t="str">
        <f>VLOOKUP(A2067,'Medical Examinations'!$A$1:$L$2336,12,0)</f>
        <v>No</v>
      </c>
      <c r="N2067" s="27" t="str">
        <f>VLOOKUP(A2067,'Medical Examinations'!$A$1:$L$2336,8,0)</f>
        <v>No</v>
      </c>
      <c r="O2067" s="29">
        <f>VLOOKUP(A2067,'Hospitalisation Details'!$A$1:$T$2344,12,0)</f>
        <v>2585.27</v>
      </c>
      <c r="P2067" s="29" t="str">
        <f>VLOOKUP(A2067,'Hospitalisation Details'!$A$1:$T$2344,15,0)</f>
        <v>tier - 2</v>
      </c>
      <c r="Q2067" s="29" t="str">
        <f>VLOOKUP(A2067,'Hospitalisation Details'!$A$1:$T$2344,18,0)</f>
        <v>tier - 3</v>
      </c>
      <c r="R2067" s="29" t="str">
        <f>VLOOKUP(A2067,'Hospitalisation Details'!$A$1:$T$2344,20,0)</f>
        <v>R1011</v>
      </c>
    </row>
    <row r="2068" spans="1:18">
      <c r="A2068" t="s">
        <v>296</v>
      </c>
      <c r="B2068" s="22" t="str">
        <f>VLOOKUP(A2068,'Customer Names'!A2068:$E$2335,4,0)</f>
        <v>Cherewatti</v>
      </c>
      <c r="C2068" s="25">
        <f>VLOOKUP(A2068,'Hospitalisation Details'!$A$1:$T$2344,9,0)</f>
        <v>37457</v>
      </c>
      <c r="D2068" s="26">
        <f>VLOOKUP(A2068,'Hospitalisation Details'!$A$1:$T$2344,10,0)</f>
        <v>20</v>
      </c>
      <c r="E2068" s="26">
        <f>VLOOKUP(A2068,'Hospitalisation Details'!$A$1:$T$2344,11,0)</f>
        <v>0</v>
      </c>
      <c r="F2068" s="28">
        <f>VLOOKUP(A2068,'Medical Examinations'!$A$1:$L$2336,2,0)</f>
        <v>28.06</v>
      </c>
      <c r="G2068" s="28">
        <f>VLOOKUP(A2068,'Medical Examinations'!$A$1:$L$2336,4,0)</f>
        <v>8.93</v>
      </c>
      <c r="H2068" s="30" t="str">
        <f>VLOOKUP(A2068,'Medical Examinations'!$A$1:$L$2336,3,0)</f>
        <v>Overweight</v>
      </c>
      <c r="I2068" s="30" t="str">
        <f>VLOOKUP(A2068,'Medical Examinations'!$A$1:$L$2336,5,0)</f>
        <v>Diabetes</v>
      </c>
      <c r="J2068" s="27" t="str">
        <f>VLOOKUP(A2068,'Medical Examinations'!$A$1:$L$2336,6,0)</f>
        <v>No</v>
      </c>
      <c r="K2068" s="27" t="str">
        <f>VLOOKUP(A2068,'Medical Examinations'!$A$1:$L$2336,7,0)</f>
        <v>No</v>
      </c>
      <c r="L2068" s="27">
        <f>VLOOKUP(A2068,'Medical Examinations'!$A$1:$L$2336,10,0)</f>
        <v>0</v>
      </c>
      <c r="M2068" s="27" t="str">
        <f>VLOOKUP(A2068,'Medical Examinations'!$A$1:$L$2336,12,0)</f>
        <v>No</v>
      </c>
      <c r="N2068" s="27" t="str">
        <f>VLOOKUP(A2068,'Medical Examinations'!$A$1:$L$2336,8,0)</f>
        <v>No</v>
      </c>
      <c r="O2068" s="29">
        <f>VLOOKUP(A2068,'Hospitalisation Details'!$A$1:$T$2344,12,0)</f>
        <v>2585.04</v>
      </c>
      <c r="P2068" s="29" t="str">
        <f>VLOOKUP(A2068,'Hospitalisation Details'!$A$1:$T$2344,15,0)</f>
        <v>tier - 2</v>
      </c>
      <c r="Q2068" s="29" t="str">
        <f>VLOOKUP(A2068,'Hospitalisation Details'!$A$1:$T$2344,18,0)</f>
        <v>tier - 2</v>
      </c>
      <c r="R2068" s="29" t="str">
        <f>VLOOKUP(A2068,'Hospitalisation Details'!$A$1:$T$2344,20,0)</f>
        <v>R1021</v>
      </c>
    </row>
    <row r="2069" spans="1:18">
      <c r="A2069" t="s">
        <v>295</v>
      </c>
      <c r="B2069" s="22" t="str">
        <f>VLOOKUP(A2069,'Customer Names'!A2069:$E$2335,4,0)</f>
        <v>Olle</v>
      </c>
      <c r="C2069" s="25">
        <f>VLOOKUP(A2069,'Hospitalisation Details'!$A$1:$T$2344,9,0)</f>
        <v>37540</v>
      </c>
      <c r="D2069" s="26">
        <f>VLOOKUP(A2069,'Hospitalisation Details'!$A$1:$T$2344,10,0)</f>
        <v>20</v>
      </c>
      <c r="E2069" s="26">
        <f>VLOOKUP(A2069,'Hospitalisation Details'!$A$1:$T$2344,11,0)</f>
        <v>2</v>
      </c>
      <c r="F2069" s="28">
        <f>VLOOKUP(A2069,'Medical Examinations'!$A$1:$L$2336,2,0)</f>
        <v>31.13</v>
      </c>
      <c r="G2069" s="28">
        <f>VLOOKUP(A2069,'Medical Examinations'!$A$1:$L$2336,4,0)</f>
        <v>11.02</v>
      </c>
      <c r="H2069" s="30" t="str">
        <f>VLOOKUP(A2069,'Medical Examinations'!$A$1:$L$2336,3,0)</f>
        <v>Obesity</v>
      </c>
      <c r="I2069" s="30" t="str">
        <f>VLOOKUP(A2069,'Medical Examinations'!$A$1:$L$2336,5,0)</f>
        <v>Diabetes</v>
      </c>
      <c r="J2069" s="27" t="str">
        <f>VLOOKUP(A2069,'Medical Examinations'!$A$1:$L$2336,6,0)</f>
        <v>No</v>
      </c>
      <c r="K2069" s="27" t="str">
        <f>VLOOKUP(A2069,'Medical Examinations'!$A$1:$L$2336,7,0)</f>
        <v>No</v>
      </c>
      <c r="L2069" s="27">
        <f>VLOOKUP(A2069,'Medical Examinations'!$A$1:$L$2336,10,0)</f>
        <v>0</v>
      </c>
      <c r="M2069" s="27" t="str">
        <f>VLOOKUP(A2069,'Medical Examinations'!$A$1:$L$2336,12,0)</f>
        <v>No</v>
      </c>
      <c r="N2069" s="27" t="str">
        <f>VLOOKUP(A2069,'Medical Examinations'!$A$1:$L$2336,8,0)</f>
        <v>No</v>
      </c>
      <c r="O2069" s="29">
        <f>VLOOKUP(A2069,'Hospitalisation Details'!$A$1:$T$2344,12,0)</f>
        <v>2566.4699999999998</v>
      </c>
      <c r="P2069" s="29" t="str">
        <f>VLOOKUP(A2069,'Hospitalisation Details'!$A$1:$T$2344,15,0)</f>
        <v>tier - 2</v>
      </c>
      <c r="Q2069" s="29" t="str">
        <f>VLOOKUP(A2069,'Hospitalisation Details'!$A$1:$T$2344,18,0)</f>
        <v>tier - 3</v>
      </c>
      <c r="R2069" s="29" t="str">
        <f>VLOOKUP(A2069,'Hospitalisation Details'!$A$1:$T$2344,20,0)</f>
        <v>R1013</v>
      </c>
    </row>
    <row r="2070" spans="1:18">
      <c r="A2070" t="s">
        <v>294</v>
      </c>
      <c r="B2070" s="22" t="str">
        <f>VLOOKUP(A2070,'Customer Names'!A2070:$E$2335,4,0)</f>
        <v>Hamsi</v>
      </c>
      <c r="C2070" s="25">
        <f>VLOOKUP(A2070,'Hospitalisation Details'!$A$1:$T$2344,9,0)</f>
        <v>33559</v>
      </c>
      <c r="D2070" s="26">
        <f>VLOOKUP(A2070,'Hospitalisation Details'!$A$1:$T$2344,10,0)</f>
        <v>31</v>
      </c>
      <c r="E2070" s="26">
        <f>VLOOKUP(A2070,'Hospitalisation Details'!$A$1:$T$2344,11,0)</f>
        <v>3</v>
      </c>
      <c r="F2070" s="28">
        <f>VLOOKUP(A2070,'Medical Examinations'!$A$1:$L$2336,2,0)</f>
        <v>18.46</v>
      </c>
      <c r="G2070" s="28">
        <f>VLOOKUP(A2070,'Medical Examinations'!$A$1:$L$2336,4,0)</f>
        <v>5.25</v>
      </c>
      <c r="H2070" s="30" t="str">
        <f>VLOOKUP(A2070,'Medical Examinations'!$A$1:$L$2336,3,0)</f>
        <v>Underweight</v>
      </c>
      <c r="I2070" s="30" t="str">
        <f>VLOOKUP(A2070,'Medical Examinations'!$A$1:$L$2336,5,0)</f>
        <v>Normal</v>
      </c>
      <c r="J2070" s="27" t="str">
        <f>VLOOKUP(A2070,'Medical Examinations'!$A$1:$L$2336,6,0)</f>
        <v>No</v>
      </c>
      <c r="K2070" s="27" t="str">
        <f>VLOOKUP(A2070,'Medical Examinations'!$A$1:$L$2336,7,0)</f>
        <v>No</v>
      </c>
      <c r="L2070" s="27">
        <f>VLOOKUP(A2070,'Medical Examinations'!$A$1:$L$2336,10,0)</f>
        <v>0</v>
      </c>
      <c r="M2070" s="27" t="str">
        <f>VLOOKUP(A2070,'Medical Examinations'!$A$1:$L$2336,12,0)</f>
        <v>No</v>
      </c>
      <c r="N2070" s="27" t="str">
        <f>VLOOKUP(A2070,'Medical Examinations'!$A$1:$L$2336,8,0)</f>
        <v>No</v>
      </c>
      <c r="O2070" s="29">
        <f>VLOOKUP(A2070,'Hospitalisation Details'!$A$1:$T$2344,12,0)</f>
        <v>2545.6799999999998</v>
      </c>
      <c r="P2070" s="29" t="str">
        <f>VLOOKUP(A2070,'Hospitalisation Details'!$A$1:$T$2344,15,0)</f>
        <v>tier - 2</v>
      </c>
      <c r="Q2070" s="29" t="str">
        <f>VLOOKUP(A2070,'Hospitalisation Details'!$A$1:$T$2344,18,0)</f>
        <v>tier - 1</v>
      </c>
      <c r="R2070" s="29" t="str">
        <f>VLOOKUP(A2070,'Hospitalisation Details'!$A$1:$T$2344,20,0)</f>
        <v>R1013</v>
      </c>
    </row>
    <row r="2071" spans="1:18">
      <c r="A2071" t="s">
        <v>293</v>
      </c>
      <c r="B2071" s="22" t="str">
        <f>VLOOKUP(A2071,'Customer Names'!A2071:$E$2335,4,0)</f>
        <v>Finnegan</v>
      </c>
      <c r="C2071" s="25">
        <f>VLOOKUP(A2071,'Hospitalisation Details'!$A$1:$T$2344,9,0)</f>
        <v>33147</v>
      </c>
      <c r="D2071" s="26">
        <f>VLOOKUP(A2071,'Hospitalisation Details'!$A$1:$T$2344,10,0)</f>
        <v>32</v>
      </c>
      <c r="E2071" s="26">
        <f>VLOOKUP(A2071,'Hospitalisation Details'!$A$1:$T$2344,11,0)</f>
        <v>3</v>
      </c>
      <c r="F2071" s="28">
        <f>VLOOKUP(A2071,'Medical Examinations'!$A$1:$L$2336,2,0)</f>
        <v>17.3</v>
      </c>
      <c r="G2071" s="28">
        <f>VLOOKUP(A2071,'Medical Examinations'!$A$1:$L$2336,4,0)</f>
        <v>4.75</v>
      </c>
      <c r="H2071" s="30" t="str">
        <f>VLOOKUP(A2071,'Medical Examinations'!$A$1:$L$2336,3,0)</f>
        <v>Underweight</v>
      </c>
      <c r="I2071" s="30" t="str">
        <f>VLOOKUP(A2071,'Medical Examinations'!$A$1:$L$2336,5,0)</f>
        <v>Normal</v>
      </c>
      <c r="J2071" s="27" t="str">
        <f>VLOOKUP(A2071,'Medical Examinations'!$A$1:$L$2336,6,0)</f>
        <v>No</v>
      </c>
      <c r="K2071" s="27" t="str">
        <f>VLOOKUP(A2071,'Medical Examinations'!$A$1:$L$2336,7,0)</f>
        <v>No</v>
      </c>
      <c r="L2071" s="27">
        <f>VLOOKUP(A2071,'Medical Examinations'!$A$1:$L$2336,10,0)</f>
        <v>0</v>
      </c>
      <c r="M2071" s="27" t="str">
        <f>VLOOKUP(A2071,'Medical Examinations'!$A$1:$L$2336,12,0)</f>
        <v>No</v>
      </c>
      <c r="N2071" s="27" t="str">
        <f>VLOOKUP(A2071,'Medical Examinations'!$A$1:$L$2336,8,0)</f>
        <v>No</v>
      </c>
      <c r="O2071" s="29">
        <f>VLOOKUP(A2071,'Hospitalisation Details'!$A$1:$T$2344,12,0)</f>
        <v>2540.39</v>
      </c>
      <c r="P2071" s="29" t="str">
        <f>VLOOKUP(A2071,'Hospitalisation Details'!$A$1:$T$2344,15,0)</f>
        <v>tier - 2</v>
      </c>
      <c r="Q2071" s="29" t="str">
        <f>VLOOKUP(A2071,'Hospitalisation Details'!$A$1:$T$2344,18,0)</f>
        <v>tier - 2</v>
      </c>
      <c r="R2071" s="29" t="str">
        <f>VLOOKUP(A2071,'Hospitalisation Details'!$A$1:$T$2344,20,0)</f>
        <v>R1013</v>
      </c>
    </row>
    <row r="2072" spans="1:18">
      <c r="A2072" t="s">
        <v>292</v>
      </c>
      <c r="B2072" s="22" t="str">
        <f>VLOOKUP(A2072,'Customer Names'!A2072:$E$2335,4,0)</f>
        <v>Walsh</v>
      </c>
      <c r="C2072" s="25">
        <f>VLOOKUP(A2072,'Hospitalisation Details'!$A$1:$T$2344,9,0)</f>
        <v>35639</v>
      </c>
      <c r="D2072" s="26">
        <f>VLOOKUP(A2072,'Hospitalisation Details'!$A$1:$T$2344,10,0)</f>
        <v>25</v>
      </c>
      <c r="E2072" s="26">
        <f>VLOOKUP(A2072,'Hospitalisation Details'!$A$1:$T$2344,11,0)</f>
        <v>0</v>
      </c>
      <c r="F2072" s="28">
        <f>VLOOKUP(A2072,'Medical Examinations'!$A$1:$L$2336,2,0)</f>
        <v>35.625</v>
      </c>
      <c r="G2072" s="28">
        <f>VLOOKUP(A2072,'Medical Examinations'!$A$1:$L$2336,4,0)</f>
        <v>4.68</v>
      </c>
      <c r="H2072" s="30" t="str">
        <f>VLOOKUP(A2072,'Medical Examinations'!$A$1:$L$2336,3,0)</f>
        <v>Obesity</v>
      </c>
      <c r="I2072" s="30" t="str">
        <f>VLOOKUP(A2072,'Medical Examinations'!$A$1:$L$2336,5,0)</f>
        <v>Normal</v>
      </c>
      <c r="J2072" s="27" t="str">
        <f>VLOOKUP(A2072,'Medical Examinations'!$A$1:$L$2336,6,0)</f>
        <v>yes</v>
      </c>
      <c r="K2072" s="27" t="str">
        <f>VLOOKUP(A2072,'Medical Examinations'!$A$1:$L$2336,7,0)</f>
        <v>No</v>
      </c>
      <c r="L2072" s="27">
        <f>VLOOKUP(A2072,'Medical Examinations'!$A$1:$L$2336,10,0)</f>
        <v>1</v>
      </c>
      <c r="M2072" s="27" t="str">
        <f>VLOOKUP(A2072,'Medical Examinations'!$A$1:$L$2336,12,0)</f>
        <v>No</v>
      </c>
      <c r="N2072" s="27" t="str">
        <f>VLOOKUP(A2072,'Medical Examinations'!$A$1:$L$2336,8,0)</f>
        <v>Yes</v>
      </c>
      <c r="O2072" s="29">
        <f>VLOOKUP(A2072,'Hospitalisation Details'!$A$1:$T$2344,12,0)</f>
        <v>2534.39</v>
      </c>
      <c r="P2072" s="29" t="str">
        <f>VLOOKUP(A2072,'Hospitalisation Details'!$A$1:$T$2344,15,0)</f>
        <v>tier - 3</v>
      </c>
      <c r="Q2072" s="29" t="str">
        <f>VLOOKUP(A2072,'Hospitalisation Details'!$A$1:$T$2344,18,0)</f>
        <v>tier - 3</v>
      </c>
      <c r="R2072" s="29" t="str">
        <f>VLOOKUP(A2072,'Hospitalisation Details'!$A$1:$T$2344,20,0)</f>
        <v>R1012</v>
      </c>
    </row>
    <row r="2073" spans="1:18">
      <c r="A2073" t="s">
        <v>291</v>
      </c>
      <c r="B2073" s="22" t="str">
        <f>VLOOKUP(A2073,'Customer Names'!A2073:$E$2335,4,0)</f>
        <v>Villa</v>
      </c>
      <c r="C2073" s="25">
        <f>VLOOKUP(A2073,'Hospitalisation Details'!$A$1:$T$2344,9,0)</f>
        <v>36763</v>
      </c>
      <c r="D2073" s="26">
        <f>VLOOKUP(A2073,'Hospitalisation Details'!$A$1:$T$2344,10,0)</f>
        <v>22</v>
      </c>
      <c r="E2073" s="26">
        <f>VLOOKUP(A2073,'Hospitalisation Details'!$A$1:$T$2344,11,0)</f>
        <v>0</v>
      </c>
      <c r="F2073" s="28">
        <f>VLOOKUP(A2073,'Medical Examinations'!$A$1:$L$2336,2,0)</f>
        <v>20.234999999999999</v>
      </c>
      <c r="G2073" s="28">
        <f>VLOOKUP(A2073,'Medical Examinations'!$A$1:$L$2336,4,0)</f>
        <v>6.17</v>
      </c>
      <c r="H2073" s="30" t="str">
        <f>VLOOKUP(A2073,'Medical Examinations'!$A$1:$L$2336,3,0)</f>
        <v>Normal weight</v>
      </c>
      <c r="I2073" s="30" t="str">
        <f>VLOOKUP(A2073,'Medical Examinations'!$A$1:$L$2336,5,0)</f>
        <v>Pre-diabetes</v>
      </c>
      <c r="J2073" s="27" t="str">
        <f>VLOOKUP(A2073,'Medical Examinations'!$A$1:$L$2336,6,0)</f>
        <v>yes</v>
      </c>
      <c r="K2073" s="27" t="str">
        <f>VLOOKUP(A2073,'Medical Examinations'!$A$1:$L$2336,7,0)</f>
        <v>yes</v>
      </c>
      <c r="L2073" s="27">
        <f>VLOOKUP(A2073,'Medical Examinations'!$A$1:$L$2336,10,0)</f>
        <v>2</v>
      </c>
      <c r="M2073" s="27" t="str">
        <f>VLOOKUP(A2073,'Medical Examinations'!$A$1:$L$2336,12,0)</f>
        <v>No</v>
      </c>
      <c r="N2073" s="27" t="str">
        <f>VLOOKUP(A2073,'Medical Examinations'!$A$1:$L$2336,8,0)</f>
        <v>No</v>
      </c>
      <c r="O2073" s="29">
        <f>VLOOKUP(A2073,'Hospitalisation Details'!$A$1:$T$2344,12,0)</f>
        <v>2527.8200000000002</v>
      </c>
      <c r="P2073" s="29" t="str">
        <f>VLOOKUP(A2073,'Hospitalisation Details'!$A$1:$T$2344,15,0)</f>
        <v>tier - 2</v>
      </c>
      <c r="Q2073" s="29" t="str">
        <f>VLOOKUP(A2073,'Hospitalisation Details'!$A$1:$T$2344,18,0)</f>
        <v>tier - 3</v>
      </c>
      <c r="R2073" s="29" t="str">
        <f>VLOOKUP(A2073,'Hospitalisation Details'!$A$1:$T$2344,20,0)</f>
        <v>R1012</v>
      </c>
    </row>
    <row r="2074" spans="1:18">
      <c r="A2074" t="s">
        <v>290</v>
      </c>
      <c r="B2074" s="22" t="str">
        <f>VLOOKUP(A2074,'Customer Names'!A2074:$E$2335,4,0)</f>
        <v>Cable</v>
      </c>
      <c r="C2074" s="25">
        <f>VLOOKUP(A2074,'Hospitalisation Details'!$A$1:$T$2344,9,0)</f>
        <v>35736</v>
      </c>
      <c r="D2074" s="26">
        <f>VLOOKUP(A2074,'Hospitalisation Details'!$A$1:$T$2344,10,0)</f>
        <v>25</v>
      </c>
      <c r="E2074" s="26">
        <f>VLOOKUP(A2074,'Hospitalisation Details'!$A$1:$T$2344,11,0)</f>
        <v>0</v>
      </c>
      <c r="F2074" s="28">
        <f>VLOOKUP(A2074,'Medical Examinations'!$A$1:$L$2336,2,0)</f>
        <v>27.55</v>
      </c>
      <c r="G2074" s="28">
        <f>VLOOKUP(A2074,'Medical Examinations'!$A$1:$L$2336,4,0)</f>
        <v>4.5599999999999996</v>
      </c>
      <c r="H2074" s="30" t="str">
        <f>VLOOKUP(A2074,'Medical Examinations'!$A$1:$L$2336,3,0)</f>
        <v>Overweight</v>
      </c>
      <c r="I2074" s="30" t="str">
        <f>VLOOKUP(A2074,'Medical Examinations'!$A$1:$L$2336,5,0)</f>
        <v>Normal</v>
      </c>
      <c r="J2074" s="27" t="str">
        <f>VLOOKUP(A2074,'Medical Examinations'!$A$1:$L$2336,6,0)</f>
        <v>yes</v>
      </c>
      <c r="K2074" s="27" t="str">
        <f>VLOOKUP(A2074,'Medical Examinations'!$A$1:$L$2336,7,0)</f>
        <v>No</v>
      </c>
      <c r="L2074" s="27">
        <f>VLOOKUP(A2074,'Medical Examinations'!$A$1:$L$2336,10,0)</f>
        <v>1</v>
      </c>
      <c r="M2074" s="27" t="str">
        <f>VLOOKUP(A2074,'Medical Examinations'!$A$1:$L$2336,12,0)</f>
        <v>No</v>
      </c>
      <c r="N2074" s="27" t="str">
        <f>VLOOKUP(A2074,'Medical Examinations'!$A$1:$L$2336,8,0)</f>
        <v>Yes</v>
      </c>
      <c r="O2074" s="29">
        <f>VLOOKUP(A2074,'Hospitalisation Details'!$A$1:$T$2344,12,0)</f>
        <v>2523.17</v>
      </c>
      <c r="P2074" s="29" t="str">
        <f>VLOOKUP(A2074,'Hospitalisation Details'!$A$1:$T$2344,15,0)</f>
        <v>tier - 3</v>
      </c>
      <c r="Q2074" s="29" t="str">
        <f>VLOOKUP(A2074,'Hospitalisation Details'!$A$1:$T$2344,18,0)</f>
        <v>tier - 1</v>
      </c>
      <c r="R2074" s="29" t="str">
        <f>VLOOKUP(A2074,'Hospitalisation Details'!$A$1:$T$2344,20,0)</f>
        <v>R1012</v>
      </c>
    </row>
    <row r="2075" spans="1:18">
      <c r="A2075" t="s">
        <v>289</v>
      </c>
      <c r="B2075" s="22" t="str">
        <f>VLOOKUP(A2075,'Customer Names'!A2075:$E$2335,4,0)</f>
        <v>Eiring</v>
      </c>
      <c r="C2075" s="25">
        <f>VLOOKUP(A2075,'Hospitalisation Details'!$A$1:$T$2344,9,0)</f>
        <v>33455</v>
      </c>
      <c r="D2075" s="26">
        <f>VLOOKUP(A2075,'Hospitalisation Details'!$A$1:$T$2344,10,0)</f>
        <v>31</v>
      </c>
      <c r="E2075" s="26">
        <f>VLOOKUP(A2075,'Hospitalisation Details'!$A$1:$T$2344,11,0)</f>
        <v>3</v>
      </c>
      <c r="F2075" s="28">
        <f>VLOOKUP(A2075,'Medical Examinations'!$A$1:$L$2336,2,0)</f>
        <v>17.97</v>
      </c>
      <c r="G2075" s="28">
        <f>VLOOKUP(A2075,'Medical Examinations'!$A$1:$L$2336,4,0)</f>
        <v>6.3</v>
      </c>
      <c r="H2075" s="30" t="str">
        <f>VLOOKUP(A2075,'Medical Examinations'!$A$1:$L$2336,3,0)</f>
        <v>Underweight</v>
      </c>
      <c r="I2075" s="30" t="str">
        <f>VLOOKUP(A2075,'Medical Examinations'!$A$1:$L$2336,5,0)</f>
        <v>Pre-diabetes</v>
      </c>
      <c r="J2075" s="27" t="str">
        <f>VLOOKUP(A2075,'Medical Examinations'!$A$1:$L$2336,6,0)</f>
        <v>No</v>
      </c>
      <c r="K2075" s="27" t="str">
        <f>VLOOKUP(A2075,'Medical Examinations'!$A$1:$L$2336,7,0)</f>
        <v>No</v>
      </c>
      <c r="L2075" s="27">
        <f>VLOOKUP(A2075,'Medical Examinations'!$A$1:$L$2336,10,0)</f>
        <v>0</v>
      </c>
      <c r="M2075" s="27" t="str">
        <f>VLOOKUP(A2075,'Medical Examinations'!$A$1:$L$2336,12,0)</f>
        <v>No</v>
      </c>
      <c r="N2075" s="27" t="str">
        <f>VLOOKUP(A2075,'Medical Examinations'!$A$1:$L$2336,8,0)</f>
        <v>No</v>
      </c>
      <c r="O2075" s="29">
        <f>VLOOKUP(A2075,'Hospitalisation Details'!$A$1:$T$2344,12,0)</f>
        <v>2510.79</v>
      </c>
      <c r="P2075" s="29" t="str">
        <f>VLOOKUP(A2075,'Hospitalisation Details'!$A$1:$T$2344,15,0)</f>
        <v>tier - 2</v>
      </c>
      <c r="Q2075" s="29" t="str">
        <f>VLOOKUP(A2075,'Hospitalisation Details'!$A$1:$T$2344,18,0)</f>
        <v>tier - 1</v>
      </c>
      <c r="R2075" s="29" t="str">
        <f>VLOOKUP(A2075,'Hospitalisation Details'!$A$1:$T$2344,20,0)</f>
        <v>R1013</v>
      </c>
    </row>
    <row r="2076" spans="1:18">
      <c r="A2076" t="s">
        <v>288</v>
      </c>
      <c r="B2076" s="22" t="str">
        <f>VLOOKUP(A2076,'Customer Names'!A2076:$E$2335,4,0)</f>
        <v>Connor</v>
      </c>
      <c r="C2076" s="25">
        <f>VLOOKUP(A2076,'Hospitalisation Details'!$A$1:$T$2344,9,0)</f>
        <v>38236</v>
      </c>
      <c r="D2076" s="26">
        <f>VLOOKUP(A2076,'Hospitalisation Details'!$A$1:$T$2344,10,0)</f>
        <v>18</v>
      </c>
      <c r="E2076" s="26">
        <f>VLOOKUP(A2076,'Hospitalisation Details'!$A$1:$T$2344,11,0)</f>
        <v>0</v>
      </c>
      <c r="F2076" s="28">
        <f>VLOOKUP(A2076,'Medical Examinations'!$A$1:$L$2336,2,0)</f>
        <v>29.98</v>
      </c>
      <c r="G2076" s="28">
        <f>VLOOKUP(A2076,'Medical Examinations'!$A$1:$L$2336,4,0)</f>
        <v>6.03</v>
      </c>
      <c r="H2076" s="30" t="str">
        <f>VLOOKUP(A2076,'Medical Examinations'!$A$1:$L$2336,3,0)</f>
        <v>Overweight</v>
      </c>
      <c r="I2076" s="30" t="str">
        <f>VLOOKUP(A2076,'Medical Examinations'!$A$1:$L$2336,5,0)</f>
        <v>Pre-diabetes</v>
      </c>
      <c r="J2076" s="27" t="str">
        <f>VLOOKUP(A2076,'Medical Examinations'!$A$1:$L$2336,6,0)</f>
        <v>No</v>
      </c>
      <c r="K2076" s="27" t="str">
        <f>VLOOKUP(A2076,'Medical Examinations'!$A$1:$L$2336,7,0)</f>
        <v>yes</v>
      </c>
      <c r="L2076" s="27">
        <f>VLOOKUP(A2076,'Medical Examinations'!$A$1:$L$2336,10,0)</f>
        <v>1</v>
      </c>
      <c r="M2076" s="27" t="str">
        <f>VLOOKUP(A2076,'Medical Examinations'!$A$1:$L$2336,12,0)</f>
        <v>No</v>
      </c>
      <c r="N2076" s="27" t="str">
        <f>VLOOKUP(A2076,'Medical Examinations'!$A$1:$L$2336,8,0)</f>
        <v>No</v>
      </c>
      <c r="O2076" s="29">
        <f>VLOOKUP(A2076,'Hospitalisation Details'!$A$1:$T$2344,12,0)</f>
        <v>2500.9299999999998</v>
      </c>
      <c r="P2076" s="29" t="str">
        <f>VLOOKUP(A2076,'Hospitalisation Details'!$A$1:$T$2344,15,0)</f>
        <v>tier - 2</v>
      </c>
      <c r="Q2076" s="29" t="str">
        <f>VLOOKUP(A2076,'Hospitalisation Details'!$A$1:$T$2344,18,0)</f>
        <v>tier - 2</v>
      </c>
      <c r="R2076" s="29" t="str">
        <f>VLOOKUP(A2076,'Hospitalisation Details'!$A$1:$T$2344,20,0)</f>
        <v>R1012</v>
      </c>
    </row>
    <row r="2077" spans="1:18">
      <c r="A2077" t="s">
        <v>287</v>
      </c>
      <c r="B2077" s="22" t="str">
        <f>VLOOKUP(A2077,'Customer Names'!A2077:$E$2335,4,0)</f>
        <v>Friedman</v>
      </c>
      <c r="C2077" s="25">
        <f>VLOOKUP(A2077,'Hospitalisation Details'!$A$1:$T$2344,9,0)</f>
        <v>34987</v>
      </c>
      <c r="D2077" s="26">
        <f>VLOOKUP(A2077,'Hospitalisation Details'!$A$1:$T$2344,10,0)</f>
        <v>27</v>
      </c>
      <c r="E2077" s="26">
        <f>VLOOKUP(A2077,'Hospitalisation Details'!$A$1:$T$2344,11,0)</f>
        <v>0</v>
      </c>
      <c r="F2077" s="28">
        <f>VLOOKUP(A2077,'Medical Examinations'!$A$1:$L$2336,2,0)</f>
        <v>33.659999999999997</v>
      </c>
      <c r="G2077" s="28">
        <f>VLOOKUP(A2077,'Medical Examinations'!$A$1:$L$2336,4,0)</f>
        <v>4.2</v>
      </c>
      <c r="H2077" s="30" t="str">
        <f>VLOOKUP(A2077,'Medical Examinations'!$A$1:$L$2336,3,0)</f>
        <v>Obesity</v>
      </c>
      <c r="I2077" s="30" t="str">
        <f>VLOOKUP(A2077,'Medical Examinations'!$A$1:$L$2336,5,0)</f>
        <v>Normal</v>
      </c>
      <c r="J2077" s="27" t="str">
        <f>VLOOKUP(A2077,'Medical Examinations'!$A$1:$L$2336,6,0)</f>
        <v>yes</v>
      </c>
      <c r="K2077" s="27" t="str">
        <f>VLOOKUP(A2077,'Medical Examinations'!$A$1:$L$2336,7,0)</f>
        <v>No</v>
      </c>
      <c r="L2077" s="27">
        <f>VLOOKUP(A2077,'Medical Examinations'!$A$1:$L$2336,10,0)</f>
        <v>1</v>
      </c>
      <c r="M2077" s="27" t="str">
        <f>VLOOKUP(A2077,'Medical Examinations'!$A$1:$L$2336,12,0)</f>
        <v>No</v>
      </c>
      <c r="N2077" s="27" t="str">
        <f>VLOOKUP(A2077,'Medical Examinations'!$A$1:$L$2336,8,0)</f>
        <v>No</v>
      </c>
      <c r="O2077" s="29">
        <f>VLOOKUP(A2077,'Hospitalisation Details'!$A$1:$T$2344,12,0)</f>
        <v>2498.41</v>
      </c>
      <c r="P2077" s="29" t="str">
        <f>VLOOKUP(A2077,'Hospitalisation Details'!$A$1:$T$2344,15,0)</f>
        <v>tier - 3</v>
      </c>
      <c r="Q2077" s="29" t="str">
        <f>VLOOKUP(A2077,'Hospitalisation Details'!$A$1:$T$2344,18,0)</f>
        <v>tier - 3</v>
      </c>
      <c r="R2077" s="29" t="str">
        <f>VLOOKUP(A2077,'Hospitalisation Details'!$A$1:$T$2344,20,0)</f>
        <v>R1013</v>
      </c>
    </row>
    <row r="2078" spans="1:18">
      <c r="A2078" t="s">
        <v>286</v>
      </c>
      <c r="B2078" s="22" t="str">
        <f>VLOOKUP(A2078,'Customer Names'!A2078:$E$2335,4,0)</f>
        <v>Croker</v>
      </c>
      <c r="C2078" s="25">
        <f>VLOOKUP(A2078,'Hospitalisation Details'!$A$1:$T$2344,9,0)</f>
        <v>34889</v>
      </c>
      <c r="D2078" s="26">
        <f>VLOOKUP(A2078,'Hospitalisation Details'!$A$1:$T$2344,10,0)</f>
        <v>27</v>
      </c>
      <c r="E2078" s="26">
        <f>VLOOKUP(A2078,'Hospitalisation Details'!$A$1:$T$2344,11,0)</f>
        <v>0</v>
      </c>
      <c r="F2078" s="28">
        <f>VLOOKUP(A2078,'Medical Examinations'!$A$1:$L$2336,2,0)</f>
        <v>32.67</v>
      </c>
      <c r="G2078" s="28">
        <f>VLOOKUP(A2078,'Medical Examinations'!$A$1:$L$2336,4,0)</f>
        <v>5.61</v>
      </c>
      <c r="H2078" s="30" t="str">
        <f>VLOOKUP(A2078,'Medical Examinations'!$A$1:$L$2336,3,0)</f>
        <v>Obesity</v>
      </c>
      <c r="I2078" s="30" t="str">
        <f>VLOOKUP(A2078,'Medical Examinations'!$A$1:$L$2336,5,0)</f>
        <v>Normal</v>
      </c>
      <c r="J2078" s="27" t="str">
        <f>VLOOKUP(A2078,'Medical Examinations'!$A$1:$L$2336,6,0)</f>
        <v>yes</v>
      </c>
      <c r="K2078" s="27" t="str">
        <f>VLOOKUP(A2078,'Medical Examinations'!$A$1:$L$2336,7,0)</f>
        <v>No</v>
      </c>
      <c r="L2078" s="27">
        <f>VLOOKUP(A2078,'Medical Examinations'!$A$1:$L$2336,10,0)</f>
        <v>1</v>
      </c>
      <c r="M2078" s="27" t="str">
        <f>VLOOKUP(A2078,'Medical Examinations'!$A$1:$L$2336,12,0)</f>
        <v>No</v>
      </c>
      <c r="N2078" s="27" t="str">
        <f>VLOOKUP(A2078,'Medical Examinations'!$A$1:$L$2336,8,0)</f>
        <v>No</v>
      </c>
      <c r="O2078" s="29">
        <f>VLOOKUP(A2078,'Hospitalisation Details'!$A$1:$T$2344,12,0)</f>
        <v>2497.04</v>
      </c>
      <c r="P2078" s="29" t="str">
        <f>VLOOKUP(A2078,'Hospitalisation Details'!$A$1:$T$2344,15,0)</f>
        <v>tier - 3</v>
      </c>
      <c r="Q2078" s="29" t="str">
        <f>VLOOKUP(A2078,'Hospitalisation Details'!$A$1:$T$2344,18,0)</f>
        <v>tier - 3</v>
      </c>
      <c r="R2078" s="29" t="str">
        <f>VLOOKUP(A2078,'Hospitalisation Details'!$A$1:$T$2344,20,0)</f>
        <v>R1013</v>
      </c>
    </row>
    <row r="2079" spans="1:18">
      <c r="A2079" t="s">
        <v>285</v>
      </c>
      <c r="B2079" s="22" t="str">
        <f>VLOOKUP(A2079,'Customer Names'!A2079:$E$2335,4,0)</f>
        <v>Beganics</v>
      </c>
      <c r="C2079" s="25">
        <f>VLOOKUP(A2079,'Hospitalisation Details'!$A$1:$T$2344,9,0)</f>
        <v>34986</v>
      </c>
      <c r="D2079" s="26">
        <f>VLOOKUP(A2079,'Hospitalisation Details'!$A$1:$T$2344,10,0)</f>
        <v>27</v>
      </c>
      <c r="E2079" s="26">
        <f>VLOOKUP(A2079,'Hospitalisation Details'!$A$1:$T$2344,11,0)</f>
        <v>0</v>
      </c>
      <c r="F2079" s="28">
        <f>VLOOKUP(A2079,'Medical Examinations'!$A$1:$L$2336,2,0)</f>
        <v>30.5</v>
      </c>
      <c r="G2079" s="28">
        <f>VLOOKUP(A2079,'Medical Examinations'!$A$1:$L$2336,4,0)</f>
        <v>5.88</v>
      </c>
      <c r="H2079" s="30" t="str">
        <f>VLOOKUP(A2079,'Medical Examinations'!$A$1:$L$2336,3,0)</f>
        <v>Obesity</v>
      </c>
      <c r="I2079" s="30" t="str">
        <f>VLOOKUP(A2079,'Medical Examinations'!$A$1:$L$2336,5,0)</f>
        <v>Pre-diabetes</v>
      </c>
      <c r="J2079" s="27" t="str">
        <f>VLOOKUP(A2079,'Medical Examinations'!$A$1:$L$2336,6,0)</f>
        <v>yes</v>
      </c>
      <c r="K2079" s="27" t="str">
        <f>VLOOKUP(A2079,'Medical Examinations'!$A$1:$L$2336,7,0)</f>
        <v>No</v>
      </c>
      <c r="L2079" s="27">
        <f>VLOOKUP(A2079,'Medical Examinations'!$A$1:$L$2336,10,0)</f>
        <v>1</v>
      </c>
      <c r="M2079" s="27" t="str">
        <f>VLOOKUP(A2079,'Medical Examinations'!$A$1:$L$2336,12,0)</f>
        <v>No</v>
      </c>
      <c r="N2079" s="27" t="str">
        <f>VLOOKUP(A2079,'Medical Examinations'!$A$1:$L$2336,8,0)</f>
        <v>No</v>
      </c>
      <c r="O2079" s="29">
        <f>VLOOKUP(A2079,'Hospitalisation Details'!$A$1:$T$2344,12,0)</f>
        <v>2494.02</v>
      </c>
      <c r="P2079" s="29" t="str">
        <f>VLOOKUP(A2079,'Hospitalisation Details'!$A$1:$T$2344,15,0)</f>
        <v>tier - 3</v>
      </c>
      <c r="Q2079" s="29" t="str">
        <f>VLOOKUP(A2079,'Hospitalisation Details'!$A$1:$T$2344,18,0)</f>
        <v>tier - 1</v>
      </c>
      <c r="R2079" s="29" t="str">
        <f>VLOOKUP(A2079,'Hospitalisation Details'!$A$1:$T$2344,20,0)</f>
        <v>R1011</v>
      </c>
    </row>
    <row r="2080" spans="1:18">
      <c r="A2080" t="s">
        <v>284</v>
      </c>
      <c r="B2080" s="22" t="str">
        <f>VLOOKUP(A2080,'Customer Names'!A2080:$E$2335,4,0)</f>
        <v>Huberty</v>
      </c>
      <c r="C2080" s="25">
        <f>VLOOKUP(A2080,'Hospitalisation Details'!$A$1:$T$2344,9,0)</f>
        <v>35009</v>
      </c>
      <c r="D2080" s="26">
        <f>VLOOKUP(A2080,'Hospitalisation Details'!$A$1:$T$2344,10,0)</f>
        <v>27</v>
      </c>
      <c r="E2080" s="26">
        <f>VLOOKUP(A2080,'Hospitalisation Details'!$A$1:$T$2344,11,0)</f>
        <v>0</v>
      </c>
      <c r="F2080" s="28">
        <f>VLOOKUP(A2080,'Medical Examinations'!$A$1:$L$2336,2,0)</f>
        <v>23.1</v>
      </c>
      <c r="G2080" s="28">
        <f>VLOOKUP(A2080,'Medical Examinations'!$A$1:$L$2336,4,0)</f>
        <v>5.92</v>
      </c>
      <c r="H2080" s="30" t="str">
        <f>VLOOKUP(A2080,'Medical Examinations'!$A$1:$L$2336,3,0)</f>
        <v>Normal weight</v>
      </c>
      <c r="I2080" s="30" t="str">
        <f>VLOOKUP(A2080,'Medical Examinations'!$A$1:$L$2336,5,0)</f>
        <v>Pre-diabetes</v>
      </c>
      <c r="J2080" s="27" t="str">
        <f>VLOOKUP(A2080,'Medical Examinations'!$A$1:$L$2336,6,0)</f>
        <v>yes</v>
      </c>
      <c r="K2080" s="27" t="str">
        <f>VLOOKUP(A2080,'Medical Examinations'!$A$1:$L$2336,7,0)</f>
        <v>No</v>
      </c>
      <c r="L2080" s="27">
        <f>VLOOKUP(A2080,'Medical Examinations'!$A$1:$L$2336,10,0)</f>
        <v>1</v>
      </c>
      <c r="M2080" s="27" t="str">
        <f>VLOOKUP(A2080,'Medical Examinations'!$A$1:$L$2336,12,0)</f>
        <v>No</v>
      </c>
      <c r="N2080" s="27" t="str">
        <f>VLOOKUP(A2080,'Medical Examinations'!$A$1:$L$2336,8,0)</f>
        <v>No</v>
      </c>
      <c r="O2080" s="29">
        <f>VLOOKUP(A2080,'Hospitalisation Details'!$A$1:$T$2344,12,0)</f>
        <v>2483.7399999999998</v>
      </c>
      <c r="P2080" s="29" t="str">
        <f>VLOOKUP(A2080,'Hospitalisation Details'!$A$1:$T$2344,15,0)</f>
        <v>tier - 3</v>
      </c>
      <c r="Q2080" s="29" t="str">
        <f>VLOOKUP(A2080,'Hospitalisation Details'!$A$1:$T$2344,18,0)</f>
        <v>tier - 2</v>
      </c>
      <c r="R2080" s="29" t="str">
        <f>VLOOKUP(A2080,'Hospitalisation Details'!$A$1:$T$2344,20,0)</f>
        <v>R1013</v>
      </c>
    </row>
    <row r="2081" spans="1:18">
      <c r="A2081" t="s">
        <v>283</v>
      </c>
      <c r="B2081" s="22" t="str">
        <f>VLOOKUP(A2081,'Customer Names'!A2081:$E$2335,4,0)</f>
        <v>Jacobs</v>
      </c>
      <c r="C2081" s="25">
        <f>VLOOKUP(A2081,'Hospitalisation Details'!$A$1:$T$2344,9,0)</f>
        <v>35966</v>
      </c>
      <c r="D2081" s="26">
        <f>VLOOKUP(A2081,'Hospitalisation Details'!$A$1:$T$2344,10,0)</f>
        <v>24</v>
      </c>
      <c r="E2081" s="26">
        <f>VLOOKUP(A2081,'Hospitalisation Details'!$A$1:$T$2344,11,0)</f>
        <v>0</v>
      </c>
      <c r="F2081" s="28">
        <f>VLOOKUP(A2081,'Medical Examinations'!$A$1:$L$2336,2,0)</f>
        <v>39.49</v>
      </c>
      <c r="G2081" s="28">
        <f>VLOOKUP(A2081,'Medical Examinations'!$A$1:$L$2336,4,0)</f>
        <v>4.8099999999999996</v>
      </c>
      <c r="H2081" s="30" t="str">
        <f>VLOOKUP(A2081,'Medical Examinations'!$A$1:$L$2336,3,0)</f>
        <v>Obesity</v>
      </c>
      <c r="I2081" s="30" t="str">
        <f>VLOOKUP(A2081,'Medical Examinations'!$A$1:$L$2336,5,0)</f>
        <v>Normal</v>
      </c>
      <c r="J2081" s="27" t="str">
        <f>VLOOKUP(A2081,'Medical Examinations'!$A$1:$L$2336,6,0)</f>
        <v>No</v>
      </c>
      <c r="K2081" s="27" t="str">
        <f>VLOOKUP(A2081,'Medical Examinations'!$A$1:$L$2336,7,0)</f>
        <v>No</v>
      </c>
      <c r="L2081" s="27">
        <f>VLOOKUP(A2081,'Medical Examinations'!$A$1:$L$2336,10,0)</f>
        <v>1</v>
      </c>
      <c r="M2081" s="27" t="str">
        <f>VLOOKUP(A2081,'Medical Examinations'!$A$1:$L$2336,12,0)</f>
        <v>No</v>
      </c>
      <c r="N2081" s="27" t="str">
        <f>VLOOKUP(A2081,'Medical Examinations'!$A$1:$L$2336,8,0)</f>
        <v>No</v>
      </c>
      <c r="O2081" s="29">
        <f>VLOOKUP(A2081,'Hospitalisation Details'!$A$1:$T$2344,12,0)</f>
        <v>2480.98</v>
      </c>
      <c r="P2081" s="29" t="str">
        <f>VLOOKUP(A2081,'Hospitalisation Details'!$A$1:$T$2344,15,0)</f>
        <v>tier - 2</v>
      </c>
      <c r="Q2081" s="29" t="str">
        <f>VLOOKUP(A2081,'Hospitalisation Details'!$A$1:$T$2344,18,0)</f>
        <v>tier - 2</v>
      </c>
      <c r="R2081" s="29" t="str">
        <f>VLOOKUP(A2081,'Hospitalisation Details'!$A$1:$T$2344,20,0)</f>
        <v>R1013</v>
      </c>
    </row>
    <row r="2082" spans="1:18">
      <c r="A2082" t="s">
        <v>282</v>
      </c>
      <c r="B2082" s="22" t="str">
        <f>VLOOKUP(A2082,'Customer Names'!A2082:$E$2335,4,0)</f>
        <v>Hazlehurst</v>
      </c>
      <c r="C2082" s="25">
        <f>VLOOKUP(A2082,'Hospitalisation Details'!$A$1:$T$2344,9,0)</f>
        <v>35978</v>
      </c>
      <c r="D2082" s="26">
        <f>VLOOKUP(A2082,'Hospitalisation Details'!$A$1:$T$2344,10,0)</f>
        <v>24</v>
      </c>
      <c r="E2082" s="26">
        <f>VLOOKUP(A2082,'Hospitalisation Details'!$A$1:$T$2344,11,0)</f>
        <v>0</v>
      </c>
      <c r="F2082" s="28">
        <f>VLOOKUP(A2082,'Medical Examinations'!$A$1:$L$2336,2,0)</f>
        <v>33.99</v>
      </c>
      <c r="G2082" s="28">
        <f>VLOOKUP(A2082,'Medical Examinations'!$A$1:$L$2336,4,0)</f>
        <v>4.55</v>
      </c>
      <c r="H2082" s="30" t="str">
        <f>VLOOKUP(A2082,'Medical Examinations'!$A$1:$L$2336,3,0)</f>
        <v>Obesity</v>
      </c>
      <c r="I2082" s="30" t="str">
        <f>VLOOKUP(A2082,'Medical Examinations'!$A$1:$L$2336,5,0)</f>
        <v>Normal</v>
      </c>
      <c r="J2082" s="27" t="str">
        <f>VLOOKUP(A2082,'Medical Examinations'!$A$1:$L$2336,6,0)</f>
        <v>No</v>
      </c>
      <c r="K2082" s="27" t="str">
        <f>VLOOKUP(A2082,'Medical Examinations'!$A$1:$L$2336,7,0)</f>
        <v>No</v>
      </c>
      <c r="L2082" s="27">
        <f>VLOOKUP(A2082,'Medical Examinations'!$A$1:$L$2336,10,0)</f>
        <v>1</v>
      </c>
      <c r="M2082" s="27" t="str">
        <f>VLOOKUP(A2082,'Medical Examinations'!$A$1:$L$2336,12,0)</f>
        <v>No</v>
      </c>
      <c r="N2082" s="27" t="str">
        <f>VLOOKUP(A2082,'Medical Examinations'!$A$1:$L$2336,8,0)</f>
        <v>No</v>
      </c>
      <c r="O2082" s="29">
        <f>VLOOKUP(A2082,'Hospitalisation Details'!$A$1:$T$2344,12,0)</f>
        <v>2473.33</v>
      </c>
      <c r="P2082" s="29" t="str">
        <f>VLOOKUP(A2082,'Hospitalisation Details'!$A$1:$T$2344,15,0)</f>
        <v>tier - 2</v>
      </c>
      <c r="Q2082" s="29" t="str">
        <f>VLOOKUP(A2082,'Hospitalisation Details'!$A$1:$T$2344,18,0)</f>
        <v>tier - 3</v>
      </c>
      <c r="R2082" s="29" t="str">
        <f>VLOOKUP(A2082,'Hospitalisation Details'!$A$1:$T$2344,20,0)</f>
        <v>R1013</v>
      </c>
    </row>
    <row r="2083" spans="1:18">
      <c r="A2083" t="s">
        <v>281</v>
      </c>
      <c r="B2083" s="22" t="str">
        <f>VLOOKUP(A2083,'Customer Names'!A2083:$E$2335,4,0)</f>
        <v>Marin</v>
      </c>
      <c r="C2083" s="25">
        <f>VLOOKUP(A2083,'Hospitalisation Details'!$A$1:$T$2344,9,0)</f>
        <v>36024</v>
      </c>
      <c r="D2083" s="26">
        <f>VLOOKUP(A2083,'Hospitalisation Details'!$A$1:$T$2344,10,0)</f>
        <v>24</v>
      </c>
      <c r="E2083" s="26">
        <f>VLOOKUP(A2083,'Hospitalisation Details'!$A$1:$T$2344,11,0)</f>
        <v>0</v>
      </c>
      <c r="F2083" s="28">
        <f>VLOOKUP(A2083,'Medical Examinations'!$A$1:$L$2336,2,0)</f>
        <v>27.72</v>
      </c>
      <c r="G2083" s="28">
        <f>VLOOKUP(A2083,'Medical Examinations'!$A$1:$L$2336,4,0)</f>
        <v>6.43</v>
      </c>
      <c r="H2083" s="30" t="str">
        <f>VLOOKUP(A2083,'Medical Examinations'!$A$1:$L$2336,3,0)</f>
        <v>Overweight</v>
      </c>
      <c r="I2083" s="30" t="str">
        <f>VLOOKUP(A2083,'Medical Examinations'!$A$1:$L$2336,5,0)</f>
        <v>Pre-diabetes</v>
      </c>
      <c r="J2083" s="27" t="str">
        <f>VLOOKUP(A2083,'Medical Examinations'!$A$1:$L$2336,6,0)</f>
        <v>No</v>
      </c>
      <c r="K2083" s="27" t="str">
        <f>VLOOKUP(A2083,'Medical Examinations'!$A$1:$L$2336,7,0)</f>
        <v>No</v>
      </c>
      <c r="L2083" s="27">
        <f>VLOOKUP(A2083,'Medical Examinations'!$A$1:$L$2336,10,0)</f>
        <v>1</v>
      </c>
      <c r="M2083" s="27" t="str">
        <f>VLOOKUP(A2083,'Medical Examinations'!$A$1:$L$2336,12,0)</f>
        <v>No</v>
      </c>
      <c r="N2083" s="27" t="str">
        <f>VLOOKUP(A2083,'Medical Examinations'!$A$1:$L$2336,8,0)</f>
        <v>No</v>
      </c>
      <c r="O2083" s="29">
        <f>VLOOKUP(A2083,'Hospitalisation Details'!$A$1:$T$2344,12,0)</f>
        <v>2464.62</v>
      </c>
      <c r="P2083" s="29" t="str">
        <f>VLOOKUP(A2083,'Hospitalisation Details'!$A$1:$T$2344,15,0)</f>
        <v>tier - 2</v>
      </c>
      <c r="Q2083" s="29" t="str">
        <f>VLOOKUP(A2083,'Hospitalisation Details'!$A$1:$T$2344,18,0)</f>
        <v>tier - 3</v>
      </c>
      <c r="R2083" s="29" t="str">
        <f>VLOOKUP(A2083,'Hospitalisation Details'!$A$1:$T$2344,20,0)</f>
        <v>R1013</v>
      </c>
    </row>
    <row r="2084" spans="1:18">
      <c r="A2084" t="s">
        <v>280</v>
      </c>
      <c r="B2084" s="22" t="str">
        <f>VLOOKUP(A2084,'Customer Names'!A2084:$E$2335,4,0)</f>
        <v>Dear</v>
      </c>
      <c r="C2084" s="25">
        <f>VLOOKUP(A2084,'Hospitalisation Details'!$A$1:$T$2344,9,0)</f>
        <v>37448</v>
      </c>
      <c r="D2084" s="26">
        <f>VLOOKUP(A2084,'Hospitalisation Details'!$A$1:$T$2344,10,0)</f>
        <v>20</v>
      </c>
      <c r="E2084" s="26">
        <f>VLOOKUP(A2084,'Hospitalisation Details'!$A$1:$T$2344,11,0)</f>
        <v>0</v>
      </c>
      <c r="F2084" s="28">
        <f>VLOOKUP(A2084,'Medical Examinations'!$A$1:$L$2336,2,0)</f>
        <v>30.59</v>
      </c>
      <c r="G2084" s="28">
        <f>VLOOKUP(A2084,'Medical Examinations'!$A$1:$L$2336,4,0)</f>
        <v>11.62</v>
      </c>
      <c r="H2084" s="30" t="str">
        <f>VLOOKUP(A2084,'Medical Examinations'!$A$1:$L$2336,3,0)</f>
        <v>Obesity</v>
      </c>
      <c r="I2084" s="30" t="str">
        <f>VLOOKUP(A2084,'Medical Examinations'!$A$1:$L$2336,5,0)</f>
        <v>Diabetes</v>
      </c>
      <c r="J2084" s="27" t="str">
        <f>VLOOKUP(A2084,'Medical Examinations'!$A$1:$L$2336,6,0)</f>
        <v>No</v>
      </c>
      <c r="K2084" s="27" t="str">
        <f>VLOOKUP(A2084,'Medical Examinations'!$A$1:$L$2336,7,0)</f>
        <v>No</v>
      </c>
      <c r="L2084" s="27">
        <f>VLOOKUP(A2084,'Medical Examinations'!$A$1:$L$2336,10,0)</f>
        <v>0</v>
      </c>
      <c r="M2084" s="27" t="str">
        <f>VLOOKUP(A2084,'Medical Examinations'!$A$1:$L$2336,12,0)</f>
        <v>No</v>
      </c>
      <c r="N2084" s="27" t="str">
        <f>VLOOKUP(A2084,'Medical Examinations'!$A$1:$L$2336,8,0)</f>
        <v>No</v>
      </c>
      <c r="O2084" s="29">
        <f>VLOOKUP(A2084,'Hospitalisation Details'!$A$1:$T$2344,12,0)</f>
        <v>2459.7199999999998</v>
      </c>
      <c r="P2084" s="29" t="str">
        <f>VLOOKUP(A2084,'Hospitalisation Details'!$A$1:$T$2344,15,0)</f>
        <v>tier - 2</v>
      </c>
      <c r="Q2084" s="29" t="str">
        <f>VLOOKUP(A2084,'Hospitalisation Details'!$A$1:$T$2344,18,0)</f>
        <v>tier - 2</v>
      </c>
      <c r="R2084" s="29" t="str">
        <f>VLOOKUP(A2084,'Hospitalisation Details'!$A$1:$T$2344,20,0)</f>
        <v>R1024</v>
      </c>
    </row>
    <row r="2085" spans="1:18">
      <c r="A2085" t="s">
        <v>279</v>
      </c>
      <c r="B2085" s="22" t="str">
        <f>VLOOKUP(A2085,'Customer Names'!A2085:$E$2335,4,0)</f>
        <v>Lederer</v>
      </c>
      <c r="C2085" s="25">
        <f>VLOOKUP(A2085,'Hospitalisation Details'!$A$1:$T$2344,9,0)</f>
        <v>36118</v>
      </c>
      <c r="D2085" s="26">
        <f>VLOOKUP(A2085,'Hospitalisation Details'!$A$1:$T$2344,10,0)</f>
        <v>24</v>
      </c>
      <c r="E2085" s="26">
        <f>VLOOKUP(A2085,'Hospitalisation Details'!$A$1:$T$2344,11,0)</f>
        <v>0</v>
      </c>
      <c r="F2085" s="28">
        <f>VLOOKUP(A2085,'Medical Examinations'!$A$1:$L$2336,2,0)</f>
        <v>22.6</v>
      </c>
      <c r="G2085" s="28">
        <f>VLOOKUP(A2085,'Medical Examinations'!$A$1:$L$2336,4,0)</f>
        <v>6.04</v>
      </c>
      <c r="H2085" s="30" t="str">
        <f>VLOOKUP(A2085,'Medical Examinations'!$A$1:$L$2336,3,0)</f>
        <v>Normal weight</v>
      </c>
      <c r="I2085" s="30" t="str">
        <f>VLOOKUP(A2085,'Medical Examinations'!$A$1:$L$2336,5,0)</f>
        <v>Pre-diabetes</v>
      </c>
      <c r="J2085" s="27" t="str">
        <f>VLOOKUP(A2085,'Medical Examinations'!$A$1:$L$2336,6,0)</f>
        <v>No</v>
      </c>
      <c r="K2085" s="27" t="str">
        <f>VLOOKUP(A2085,'Medical Examinations'!$A$1:$L$2336,7,0)</f>
        <v>No</v>
      </c>
      <c r="L2085" s="27">
        <f>VLOOKUP(A2085,'Medical Examinations'!$A$1:$L$2336,10,0)</f>
        <v>1</v>
      </c>
      <c r="M2085" s="27" t="str">
        <f>VLOOKUP(A2085,'Medical Examinations'!$A$1:$L$2336,12,0)</f>
        <v>No</v>
      </c>
      <c r="N2085" s="27" t="str">
        <f>VLOOKUP(A2085,'Medical Examinations'!$A$1:$L$2336,8,0)</f>
        <v>No</v>
      </c>
      <c r="O2085" s="29">
        <f>VLOOKUP(A2085,'Hospitalisation Details'!$A$1:$T$2344,12,0)</f>
        <v>2457.5</v>
      </c>
      <c r="P2085" s="29" t="str">
        <f>VLOOKUP(A2085,'Hospitalisation Details'!$A$1:$T$2344,15,0)</f>
        <v>tier - 2</v>
      </c>
      <c r="Q2085" s="29" t="str">
        <f>VLOOKUP(A2085,'Hospitalisation Details'!$A$1:$T$2344,18,0)</f>
        <v>tier - 1</v>
      </c>
      <c r="R2085" s="29" t="str">
        <f>VLOOKUP(A2085,'Hospitalisation Details'!$A$1:$T$2344,20,0)</f>
        <v>R1011</v>
      </c>
    </row>
    <row r="2086" spans="1:18">
      <c r="A2086" t="s">
        <v>278</v>
      </c>
      <c r="B2086" s="22" t="str">
        <f>VLOOKUP(A2086,'Customer Names'!A2086:$E$2335,4,0)</f>
        <v>Robson</v>
      </c>
      <c r="C2086" s="25">
        <f>VLOOKUP(A2086,'Hospitalisation Details'!$A$1:$T$2344,9,0)</f>
        <v>37466</v>
      </c>
      <c r="D2086" s="26">
        <f>VLOOKUP(A2086,'Hospitalisation Details'!$A$1:$T$2344,10,0)</f>
        <v>20</v>
      </c>
      <c r="E2086" s="26">
        <f>VLOOKUP(A2086,'Hospitalisation Details'!$A$1:$T$2344,11,0)</f>
        <v>0</v>
      </c>
      <c r="F2086" s="28">
        <f>VLOOKUP(A2086,'Medical Examinations'!$A$1:$L$2336,2,0)</f>
        <v>28.785</v>
      </c>
      <c r="G2086" s="28">
        <f>VLOOKUP(A2086,'Medical Examinations'!$A$1:$L$2336,4,0)</f>
        <v>8.82</v>
      </c>
      <c r="H2086" s="30" t="str">
        <f>VLOOKUP(A2086,'Medical Examinations'!$A$1:$L$2336,3,0)</f>
        <v>Overweight</v>
      </c>
      <c r="I2086" s="30" t="str">
        <f>VLOOKUP(A2086,'Medical Examinations'!$A$1:$L$2336,5,0)</f>
        <v>Diabetes</v>
      </c>
      <c r="J2086" s="27" t="str">
        <f>VLOOKUP(A2086,'Medical Examinations'!$A$1:$L$2336,6,0)</f>
        <v>No</v>
      </c>
      <c r="K2086" s="27" t="str">
        <f>VLOOKUP(A2086,'Medical Examinations'!$A$1:$L$2336,7,0)</f>
        <v>No</v>
      </c>
      <c r="L2086" s="27">
        <f>VLOOKUP(A2086,'Medical Examinations'!$A$1:$L$2336,10,0)</f>
        <v>0</v>
      </c>
      <c r="M2086" s="27" t="str">
        <f>VLOOKUP(A2086,'Medical Examinations'!$A$1:$L$2336,12,0)</f>
        <v>No</v>
      </c>
      <c r="N2086" s="27" t="str">
        <f>VLOOKUP(A2086,'Medical Examinations'!$A$1:$L$2336,8,0)</f>
        <v>No</v>
      </c>
      <c r="O2086" s="29">
        <f>VLOOKUP(A2086,'Hospitalisation Details'!$A$1:$T$2344,12,0)</f>
        <v>2457.21</v>
      </c>
      <c r="P2086" s="29" t="str">
        <f>VLOOKUP(A2086,'Hospitalisation Details'!$A$1:$T$2344,15,0)</f>
        <v>tier - 2</v>
      </c>
      <c r="Q2086" s="29" t="str">
        <f>VLOOKUP(A2086,'Hospitalisation Details'!$A$1:$T$2344,18,0)</f>
        <v>tier - 1</v>
      </c>
      <c r="R2086" s="29" t="str">
        <f>VLOOKUP(A2086,'Hospitalisation Details'!$A$1:$T$2344,20,0)</f>
        <v>R1024</v>
      </c>
    </row>
    <row r="2087" spans="1:18">
      <c r="A2087" t="s">
        <v>277</v>
      </c>
      <c r="B2087" s="22" t="str">
        <f>VLOOKUP(A2087,'Customer Names'!A2087:$E$2335,4,0)</f>
        <v>Galvan</v>
      </c>
      <c r="C2087" s="25">
        <f>VLOOKUP(A2087,'Hospitalisation Details'!$A$1:$T$2344,9,0)</f>
        <v>36485</v>
      </c>
      <c r="D2087" s="26">
        <f>VLOOKUP(A2087,'Hospitalisation Details'!$A$1:$T$2344,10,0)</f>
        <v>23</v>
      </c>
      <c r="E2087" s="26">
        <f>VLOOKUP(A2087,'Hospitalisation Details'!$A$1:$T$2344,11,0)</f>
        <v>1</v>
      </c>
      <c r="F2087" s="28">
        <f>VLOOKUP(A2087,'Medical Examinations'!$A$1:$L$2336,2,0)</f>
        <v>50.38</v>
      </c>
      <c r="G2087" s="28">
        <f>VLOOKUP(A2087,'Medical Examinations'!$A$1:$L$2336,4,0)</f>
        <v>5.8</v>
      </c>
      <c r="H2087" s="30" t="str">
        <f>VLOOKUP(A2087,'Medical Examinations'!$A$1:$L$2336,3,0)</f>
        <v>Obesity</v>
      </c>
      <c r="I2087" s="30" t="str">
        <f>VLOOKUP(A2087,'Medical Examinations'!$A$1:$L$2336,5,0)</f>
        <v>Pre-diabetes</v>
      </c>
      <c r="J2087" s="27" t="str">
        <f>VLOOKUP(A2087,'Medical Examinations'!$A$1:$L$2336,6,0)</f>
        <v>No</v>
      </c>
      <c r="K2087" s="27" t="str">
        <f>VLOOKUP(A2087,'Medical Examinations'!$A$1:$L$2336,7,0)</f>
        <v>No</v>
      </c>
      <c r="L2087" s="27">
        <f>VLOOKUP(A2087,'Medical Examinations'!$A$1:$L$2336,10,0)</f>
        <v>0</v>
      </c>
      <c r="M2087" s="27" t="str">
        <f>VLOOKUP(A2087,'Medical Examinations'!$A$1:$L$2336,12,0)</f>
        <v>No</v>
      </c>
      <c r="N2087" s="27" t="str">
        <f>VLOOKUP(A2087,'Medical Examinations'!$A$1:$L$2336,8,0)</f>
        <v>No</v>
      </c>
      <c r="O2087" s="29">
        <f>VLOOKUP(A2087,'Hospitalisation Details'!$A$1:$T$2344,12,0)</f>
        <v>2438.06</v>
      </c>
      <c r="P2087" s="29" t="str">
        <f>VLOOKUP(A2087,'Hospitalisation Details'!$A$1:$T$2344,15,0)</f>
        <v>tier - 2</v>
      </c>
      <c r="Q2087" s="29" t="str">
        <f>VLOOKUP(A2087,'Hospitalisation Details'!$A$1:$T$2344,18,0)</f>
        <v>tier - 2</v>
      </c>
      <c r="R2087" s="29" t="str">
        <f>VLOOKUP(A2087,'Hospitalisation Details'!$A$1:$T$2344,20,0)</f>
        <v>R1013</v>
      </c>
    </row>
    <row r="2088" spans="1:18">
      <c r="A2088" t="s">
        <v>276</v>
      </c>
      <c r="B2088" s="22" t="str">
        <f>VLOOKUP(A2088,'Customer Names'!A2088:$E$2335,4,0)</f>
        <v>Walsh</v>
      </c>
      <c r="C2088" s="25">
        <f>VLOOKUP(A2088,'Hospitalisation Details'!$A$1:$T$2344,9,0)</f>
        <v>36476</v>
      </c>
      <c r="D2088" s="26">
        <f>VLOOKUP(A2088,'Hospitalisation Details'!$A$1:$T$2344,10,0)</f>
        <v>23</v>
      </c>
      <c r="E2088" s="26">
        <f>VLOOKUP(A2088,'Hospitalisation Details'!$A$1:$T$2344,11,0)</f>
        <v>1</v>
      </c>
      <c r="F2088" s="28">
        <f>VLOOKUP(A2088,'Medical Examinations'!$A$1:$L$2336,2,0)</f>
        <v>35.200000000000003</v>
      </c>
      <c r="G2088" s="28">
        <f>VLOOKUP(A2088,'Medical Examinations'!$A$1:$L$2336,4,0)</f>
        <v>4.28</v>
      </c>
      <c r="H2088" s="30" t="str">
        <f>VLOOKUP(A2088,'Medical Examinations'!$A$1:$L$2336,3,0)</f>
        <v>Obesity</v>
      </c>
      <c r="I2088" s="30" t="str">
        <f>VLOOKUP(A2088,'Medical Examinations'!$A$1:$L$2336,5,0)</f>
        <v>Normal</v>
      </c>
      <c r="J2088" s="27" t="str">
        <f>VLOOKUP(A2088,'Medical Examinations'!$A$1:$L$2336,6,0)</f>
        <v>No</v>
      </c>
      <c r="K2088" s="27" t="str">
        <f>VLOOKUP(A2088,'Medical Examinations'!$A$1:$L$2336,7,0)</f>
        <v>No</v>
      </c>
      <c r="L2088" s="27">
        <f>VLOOKUP(A2088,'Medical Examinations'!$A$1:$L$2336,10,0)</f>
        <v>0</v>
      </c>
      <c r="M2088" s="27" t="str">
        <f>VLOOKUP(A2088,'Medical Examinations'!$A$1:$L$2336,12,0)</f>
        <v>No</v>
      </c>
      <c r="N2088" s="27" t="str">
        <f>VLOOKUP(A2088,'Medical Examinations'!$A$1:$L$2336,8,0)</f>
        <v>No</v>
      </c>
      <c r="O2088" s="29">
        <f>VLOOKUP(A2088,'Hospitalisation Details'!$A$1:$T$2344,12,0)</f>
        <v>2416.96</v>
      </c>
      <c r="P2088" s="29" t="str">
        <f>VLOOKUP(A2088,'Hospitalisation Details'!$A$1:$T$2344,15,0)</f>
        <v>tier - 2</v>
      </c>
      <c r="Q2088" s="29" t="str">
        <f>VLOOKUP(A2088,'Hospitalisation Details'!$A$1:$T$2344,18,0)</f>
        <v>tier - 2</v>
      </c>
      <c r="R2088" s="29" t="str">
        <f>VLOOKUP(A2088,'Hospitalisation Details'!$A$1:$T$2344,20,0)</f>
        <v>R1011</v>
      </c>
    </row>
    <row r="2089" spans="1:18">
      <c r="A2089" t="s">
        <v>275</v>
      </c>
      <c r="B2089" s="22" t="str">
        <f>VLOOKUP(A2089,'Customer Names'!A2089:$E$2335,4,0)</f>
        <v>Teeuwen</v>
      </c>
      <c r="C2089" s="25">
        <f>VLOOKUP(A2089,'Hospitalisation Details'!$A$1:$T$2344,9,0)</f>
        <v>37045</v>
      </c>
      <c r="D2089" s="26">
        <f>VLOOKUP(A2089,'Hospitalisation Details'!$A$1:$T$2344,10,0)</f>
        <v>22</v>
      </c>
      <c r="E2089" s="26">
        <f>VLOOKUP(A2089,'Hospitalisation Details'!$A$1:$T$2344,11,0)</f>
        <v>0</v>
      </c>
      <c r="F2089" s="28">
        <f>VLOOKUP(A2089,'Medical Examinations'!$A$1:$L$2336,2,0)</f>
        <v>35.72</v>
      </c>
      <c r="G2089" s="28">
        <f>VLOOKUP(A2089,'Medical Examinations'!$A$1:$L$2336,4,0)</f>
        <v>5.5</v>
      </c>
      <c r="H2089" s="30" t="str">
        <f>VLOOKUP(A2089,'Medical Examinations'!$A$1:$L$2336,3,0)</f>
        <v>Obesity</v>
      </c>
      <c r="I2089" s="30" t="str">
        <f>VLOOKUP(A2089,'Medical Examinations'!$A$1:$L$2336,5,0)</f>
        <v>Normal</v>
      </c>
      <c r="J2089" s="27" t="str">
        <f>VLOOKUP(A2089,'Medical Examinations'!$A$1:$L$2336,6,0)</f>
        <v>yes</v>
      </c>
      <c r="K2089" s="27" t="str">
        <f>VLOOKUP(A2089,'Medical Examinations'!$A$1:$L$2336,7,0)</f>
        <v>No</v>
      </c>
      <c r="L2089" s="27">
        <f>VLOOKUP(A2089,'Medical Examinations'!$A$1:$L$2336,10,0)</f>
        <v>0</v>
      </c>
      <c r="M2089" s="27" t="str">
        <f>VLOOKUP(A2089,'Medical Examinations'!$A$1:$L$2336,12,0)</f>
        <v>No</v>
      </c>
      <c r="N2089" s="27" t="str">
        <f>VLOOKUP(A2089,'Medical Examinations'!$A$1:$L$2336,8,0)</f>
        <v>No</v>
      </c>
      <c r="O2089" s="29">
        <f>VLOOKUP(A2089,'Hospitalisation Details'!$A$1:$T$2344,12,0)</f>
        <v>2404.73</v>
      </c>
      <c r="P2089" s="29" t="str">
        <f>VLOOKUP(A2089,'Hospitalisation Details'!$A$1:$T$2344,15,0)</f>
        <v>tier - 2</v>
      </c>
      <c r="Q2089" s="29" t="str">
        <f>VLOOKUP(A2089,'Hospitalisation Details'!$A$1:$T$2344,18,0)</f>
        <v>tier - 3</v>
      </c>
      <c r="R2089" s="29" t="str">
        <f>VLOOKUP(A2089,'Hospitalisation Details'!$A$1:$T$2344,20,0)</f>
        <v>R1012</v>
      </c>
    </row>
    <row r="2090" spans="1:18">
      <c r="A2090" t="s">
        <v>274</v>
      </c>
      <c r="B2090" s="22" t="str">
        <f>VLOOKUP(A2090,'Customer Names'!A2090:$E$2335,4,0)</f>
        <v>List</v>
      </c>
      <c r="C2090" s="25">
        <f>VLOOKUP(A2090,'Hospitalisation Details'!$A$1:$T$2344,9,0)</f>
        <v>36382</v>
      </c>
      <c r="D2090" s="26">
        <f>VLOOKUP(A2090,'Hospitalisation Details'!$A$1:$T$2344,10,0)</f>
        <v>23</v>
      </c>
      <c r="E2090" s="26">
        <f>VLOOKUP(A2090,'Hospitalisation Details'!$A$1:$T$2344,11,0)</f>
        <v>0</v>
      </c>
      <c r="F2090" s="28">
        <f>VLOOKUP(A2090,'Medical Examinations'!$A$1:$L$2336,2,0)</f>
        <v>24.51</v>
      </c>
      <c r="G2090" s="28">
        <f>VLOOKUP(A2090,'Medical Examinations'!$A$1:$L$2336,4,0)</f>
        <v>4.6900000000000004</v>
      </c>
      <c r="H2090" s="30" t="str">
        <f>VLOOKUP(A2090,'Medical Examinations'!$A$1:$L$2336,3,0)</f>
        <v>Normal weight</v>
      </c>
      <c r="I2090" s="30" t="str">
        <f>VLOOKUP(A2090,'Medical Examinations'!$A$1:$L$2336,5,0)</f>
        <v>Normal</v>
      </c>
      <c r="J2090" s="27" t="str">
        <f>VLOOKUP(A2090,'Medical Examinations'!$A$1:$L$2336,6,0)</f>
        <v>No</v>
      </c>
      <c r="K2090" s="27" t="str">
        <f>VLOOKUP(A2090,'Medical Examinations'!$A$1:$L$2336,7,0)</f>
        <v>No</v>
      </c>
      <c r="L2090" s="27">
        <f>VLOOKUP(A2090,'Medical Examinations'!$A$1:$L$2336,10,0)</f>
        <v>0</v>
      </c>
      <c r="M2090" s="27" t="str">
        <f>VLOOKUP(A2090,'Medical Examinations'!$A$1:$L$2336,12,0)</f>
        <v>No</v>
      </c>
      <c r="N2090" s="27" t="str">
        <f>VLOOKUP(A2090,'Medical Examinations'!$A$1:$L$2336,8,0)</f>
        <v>No</v>
      </c>
      <c r="O2090" s="29">
        <f>VLOOKUP(A2090,'Hospitalisation Details'!$A$1:$T$2344,12,0)</f>
        <v>2396.1</v>
      </c>
      <c r="P2090" s="29" t="str">
        <f>VLOOKUP(A2090,'Hospitalisation Details'!$A$1:$T$2344,15,0)</f>
        <v>tier - 2</v>
      </c>
      <c r="Q2090" s="29" t="str">
        <f>VLOOKUP(A2090,'Hospitalisation Details'!$A$1:$T$2344,18,0)</f>
        <v>tier - 1</v>
      </c>
      <c r="R2090" s="29" t="str">
        <f>VLOOKUP(A2090,'Hospitalisation Details'!$A$1:$T$2344,20,0)</f>
        <v>R1019</v>
      </c>
    </row>
    <row r="2091" spans="1:18">
      <c r="A2091" t="s">
        <v>272</v>
      </c>
      <c r="B2091" s="22" t="str">
        <f>VLOOKUP(A2091,'Customer Names'!A2091:$E$2335,4,0)</f>
        <v>Shafar</v>
      </c>
      <c r="C2091" s="25">
        <f>VLOOKUP(A2091,'Hospitalisation Details'!$A$1:$T$2344,9,0)</f>
        <v>36511</v>
      </c>
      <c r="D2091" s="26">
        <f>VLOOKUP(A2091,'Hospitalisation Details'!$A$1:$T$2344,10,0)</f>
        <v>23</v>
      </c>
      <c r="E2091" s="26">
        <f>VLOOKUP(A2091,'Hospitalisation Details'!$A$1:$T$2344,11,0)</f>
        <v>0</v>
      </c>
      <c r="F2091" s="28">
        <f>VLOOKUP(A2091,'Medical Examinations'!$A$1:$L$2336,2,0)</f>
        <v>23.844999999999999</v>
      </c>
      <c r="G2091" s="28">
        <f>VLOOKUP(A2091,'Medical Examinations'!$A$1:$L$2336,4,0)</f>
        <v>4.43</v>
      </c>
      <c r="H2091" s="30" t="str">
        <f>VLOOKUP(A2091,'Medical Examinations'!$A$1:$L$2336,3,0)</f>
        <v>Normal weight</v>
      </c>
      <c r="I2091" s="30" t="str">
        <f>VLOOKUP(A2091,'Medical Examinations'!$A$1:$L$2336,5,0)</f>
        <v>Normal</v>
      </c>
      <c r="J2091" s="27" t="str">
        <f>VLOOKUP(A2091,'Medical Examinations'!$A$1:$L$2336,6,0)</f>
        <v>No</v>
      </c>
      <c r="K2091" s="27" t="str">
        <f>VLOOKUP(A2091,'Medical Examinations'!$A$1:$L$2336,7,0)</f>
        <v>No</v>
      </c>
      <c r="L2091" s="27">
        <f>VLOOKUP(A2091,'Medical Examinations'!$A$1:$L$2336,10,0)</f>
        <v>0</v>
      </c>
      <c r="M2091" s="27" t="str">
        <f>VLOOKUP(A2091,'Medical Examinations'!$A$1:$L$2336,12,0)</f>
        <v>No</v>
      </c>
      <c r="N2091" s="27" t="str">
        <f>VLOOKUP(A2091,'Medical Examinations'!$A$1:$L$2336,8,0)</f>
        <v>No</v>
      </c>
      <c r="O2091" s="29">
        <f>VLOOKUP(A2091,'Hospitalisation Details'!$A$1:$T$2344,12,0)</f>
        <v>2395.17</v>
      </c>
      <c r="P2091" s="29" t="str">
        <f>VLOOKUP(A2091,'Hospitalisation Details'!$A$1:$T$2344,15,0)</f>
        <v>tier - 2</v>
      </c>
      <c r="Q2091" s="29" t="str">
        <f>VLOOKUP(A2091,'Hospitalisation Details'!$A$1:$T$2344,18,0)</f>
        <v>tier - 1</v>
      </c>
      <c r="R2091" s="29" t="str">
        <f>VLOOKUP(A2091,'Hospitalisation Details'!$A$1:$T$2344,20,0)</f>
        <v>R1014</v>
      </c>
    </row>
    <row r="2092" spans="1:18">
      <c r="A2092" t="s">
        <v>271</v>
      </c>
      <c r="B2092" s="22" t="str">
        <f>VLOOKUP(A2092,'Customer Names'!A2092:$E$2335,4,0)</f>
        <v>Copenhaver</v>
      </c>
      <c r="C2092" s="25">
        <f>VLOOKUP(A2092,'Hospitalisation Details'!$A$1:$T$2344,9,0)</f>
        <v>32489</v>
      </c>
      <c r="D2092" s="26">
        <f>VLOOKUP(A2092,'Hospitalisation Details'!$A$1:$T$2344,10,0)</f>
        <v>34</v>
      </c>
      <c r="E2092" s="26">
        <f>VLOOKUP(A2092,'Hospitalisation Details'!$A$1:$T$2344,11,0)</f>
        <v>3</v>
      </c>
      <c r="F2092" s="28">
        <f>VLOOKUP(A2092,'Medical Examinations'!$A$1:$L$2336,2,0)</f>
        <v>15.68</v>
      </c>
      <c r="G2092" s="28">
        <f>VLOOKUP(A2092,'Medical Examinations'!$A$1:$L$2336,4,0)</f>
        <v>6.16</v>
      </c>
      <c r="H2092" s="30" t="str">
        <f>VLOOKUP(A2092,'Medical Examinations'!$A$1:$L$2336,3,0)</f>
        <v>Underweight</v>
      </c>
      <c r="I2092" s="30" t="str">
        <f>VLOOKUP(A2092,'Medical Examinations'!$A$1:$L$2336,5,0)</f>
        <v>Pre-diabetes</v>
      </c>
      <c r="J2092" s="27" t="str">
        <f>VLOOKUP(A2092,'Medical Examinations'!$A$1:$L$2336,6,0)</f>
        <v>yes</v>
      </c>
      <c r="K2092" s="27" t="str">
        <f>VLOOKUP(A2092,'Medical Examinations'!$A$1:$L$2336,7,0)</f>
        <v>No</v>
      </c>
      <c r="L2092" s="27">
        <f>VLOOKUP(A2092,'Medical Examinations'!$A$1:$L$2336,10,0)</f>
        <v>1</v>
      </c>
      <c r="M2092" s="27" t="str">
        <f>VLOOKUP(A2092,'Medical Examinations'!$A$1:$L$2336,12,0)</f>
        <v>No</v>
      </c>
      <c r="N2092" s="27" t="str">
        <f>VLOOKUP(A2092,'Medical Examinations'!$A$1:$L$2336,8,0)</f>
        <v>No</v>
      </c>
      <c r="O2092" s="29">
        <f>VLOOKUP(A2092,'Hospitalisation Details'!$A$1:$T$2344,12,0)</f>
        <v>2373.3000000000002</v>
      </c>
      <c r="P2092" s="29" t="str">
        <f>VLOOKUP(A2092,'Hospitalisation Details'!$A$1:$T$2344,15,0)</f>
        <v>tier - 2</v>
      </c>
      <c r="Q2092" s="29" t="str">
        <f>VLOOKUP(A2092,'Hospitalisation Details'!$A$1:$T$2344,18,0)</f>
        <v>tier - 2</v>
      </c>
      <c r="R2092" s="29" t="str">
        <f>VLOOKUP(A2092,'Hospitalisation Details'!$A$1:$T$2344,20,0)</f>
        <v>R1013</v>
      </c>
    </row>
    <row r="2093" spans="1:18">
      <c r="A2093" t="s">
        <v>270</v>
      </c>
      <c r="B2093" s="22" t="str">
        <f>VLOOKUP(A2093,'Customer Names'!A2093:$E$2335,4,0)</f>
        <v>Stump</v>
      </c>
      <c r="C2093" s="25">
        <f>VLOOKUP(A2093,'Hospitalisation Details'!$A$1:$T$2344,9,0)</f>
        <v>37565</v>
      </c>
      <c r="D2093" s="26">
        <f>VLOOKUP(A2093,'Hospitalisation Details'!$A$1:$T$2344,10,0)</f>
        <v>20</v>
      </c>
      <c r="E2093" s="26">
        <f>VLOOKUP(A2093,'Hospitalisation Details'!$A$1:$T$2344,11,0)</f>
        <v>1</v>
      </c>
      <c r="F2093" s="28">
        <f>VLOOKUP(A2093,'Medical Examinations'!$A$1:$L$2336,2,0)</f>
        <v>32.395000000000003</v>
      </c>
      <c r="G2093" s="28">
        <f>VLOOKUP(A2093,'Medical Examinations'!$A$1:$L$2336,4,0)</f>
        <v>6.66</v>
      </c>
      <c r="H2093" s="30" t="str">
        <f>VLOOKUP(A2093,'Medical Examinations'!$A$1:$L$2336,3,0)</f>
        <v>Obesity</v>
      </c>
      <c r="I2093" s="30" t="str">
        <f>VLOOKUP(A2093,'Medical Examinations'!$A$1:$L$2336,5,0)</f>
        <v>Diabetes</v>
      </c>
      <c r="J2093" s="27" t="str">
        <f>VLOOKUP(A2093,'Medical Examinations'!$A$1:$L$2336,6,0)</f>
        <v>No</v>
      </c>
      <c r="K2093" s="27" t="str">
        <f>VLOOKUP(A2093,'Medical Examinations'!$A$1:$L$2336,7,0)</f>
        <v>No</v>
      </c>
      <c r="L2093" s="27">
        <f>VLOOKUP(A2093,'Medical Examinations'!$A$1:$L$2336,10,0)</f>
        <v>0</v>
      </c>
      <c r="M2093" s="27" t="str">
        <f>VLOOKUP(A2093,'Medical Examinations'!$A$1:$L$2336,12,0)</f>
        <v>No</v>
      </c>
      <c r="N2093" s="27" t="str">
        <f>VLOOKUP(A2093,'Medical Examinations'!$A$1:$L$2336,8,0)</f>
        <v>No</v>
      </c>
      <c r="O2093" s="29">
        <f>VLOOKUP(A2093,'Hospitalisation Details'!$A$1:$T$2344,12,0)</f>
        <v>2362.23</v>
      </c>
      <c r="P2093" s="29" t="str">
        <f>VLOOKUP(A2093,'Hospitalisation Details'!$A$1:$T$2344,15,0)</f>
        <v>tier - 2</v>
      </c>
      <c r="Q2093" s="29" t="str">
        <f>VLOOKUP(A2093,'Hospitalisation Details'!$A$1:$T$2344,18,0)</f>
        <v>tier - 1</v>
      </c>
      <c r="R2093" s="29" t="str">
        <f>VLOOKUP(A2093,'Hospitalisation Details'!$A$1:$T$2344,20,0)</f>
        <v>R1012</v>
      </c>
    </row>
    <row r="2094" spans="1:18">
      <c r="A2094" t="s">
        <v>269</v>
      </c>
      <c r="B2094" s="22" t="str">
        <f>VLOOKUP(A2094,'Customer Names'!A2094:$E$2335,4,0)</f>
        <v>Wehrman</v>
      </c>
      <c r="C2094" s="25">
        <f>VLOOKUP(A2094,'Hospitalisation Details'!$A$1:$T$2344,9,0)</f>
        <v>36089</v>
      </c>
      <c r="D2094" s="26">
        <f>VLOOKUP(A2094,'Hospitalisation Details'!$A$1:$T$2344,10,0)</f>
        <v>24</v>
      </c>
      <c r="E2094" s="26">
        <f>VLOOKUP(A2094,'Hospitalisation Details'!$A$1:$T$2344,11,0)</f>
        <v>0</v>
      </c>
      <c r="F2094" s="28">
        <f>VLOOKUP(A2094,'Medical Examinations'!$A$1:$L$2336,2,0)</f>
        <v>23.655000000000001</v>
      </c>
      <c r="G2094" s="28">
        <f>VLOOKUP(A2094,'Medical Examinations'!$A$1:$L$2336,4,0)</f>
        <v>5.92</v>
      </c>
      <c r="H2094" s="30" t="str">
        <f>VLOOKUP(A2094,'Medical Examinations'!$A$1:$L$2336,3,0)</f>
        <v>Normal weight</v>
      </c>
      <c r="I2094" s="30" t="str">
        <f>VLOOKUP(A2094,'Medical Examinations'!$A$1:$L$2336,5,0)</f>
        <v>Pre-diabetes</v>
      </c>
      <c r="J2094" s="27" t="str">
        <f>VLOOKUP(A2094,'Medical Examinations'!$A$1:$L$2336,6,0)</f>
        <v>No</v>
      </c>
      <c r="K2094" s="27" t="str">
        <f>VLOOKUP(A2094,'Medical Examinations'!$A$1:$L$2336,7,0)</f>
        <v>No</v>
      </c>
      <c r="L2094" s="27">
        <f>VLOOKUP(A2094,'Medical Examinations'!$A$1:$L$2336,10,0)</f>
        <v>1</v>
      </c>
      <c r="M2094" s="27" t="str">
        <f>VLOOKUP(A2094,'Medical Examinations'!$A$1:$L$2336,12,0)</f>
        <v>No</v>
      </c>
      <c r="N2094" s="27" t="str">
        <f>VLOOKUP(A2094,'Medical Examinations'!$A$1:$L$2336,8,0)</f>
        <v>No</v>
      </c>
      <c r="O2094" s="29">
        <f>VLOOKUP(A2094,'Hospitalisation Details'!$A$1:$T$2344,12,0)</f>
        <v>2352.9699999999998</v>
      </c>
      <c r="P2094" s="29" t="str">
        <f>VLOOKUP(A2094,'Hospitalisation Details'!$A$1:$T$2344,15,0)</f>
        <v>tier - 3</v>
      </c>
      <c r="Q2094" s="29" t="str">
        <f>VLOOKUP(A2094,'Hospitalisation Details'!$A$1:$T$2344,18,0)</f>
        <v>tier - 3</v>
      </c>
      <c r="R2094" s="29" t="str">
        <f>VLOOKUP(A2094,'Hospitalisation Details'!$A$1:$T$2344,20,0)</f>
        <v>R1012</v>
      </c>
    </row>
    <row r="2095" spans="1:18">
      <c r="A2095" t="s">
        <v>268</v>
      </c>
      <c r="B2095" s="22" t="str">
        <f>VLOOKUP(A2095,'Customer Names'!A2095:$E$2335,4,0)</f>
        <v>Sischo</v>
      </c>
      <c r="C2095" s="25">
        <f>VLOOKUP(A2095,'Hospitalisation Details'!$A$1:$T$2344,9,0)</f>
        <v>37943</v>
      </c>
      <c r="D2095" s="26">
        <f>VLOOKUP(A2095,'Hospitalisation Details'!$A$1:$T$2344,10,0)</f>
        <v>19</v>
      </c>
      <c r="E2095" s="26">
        <f>VLOOKUP(A2095,'Hospitalisation Details'!$A$1:$T$2344,11,0)</f>
        <v>1</v>
      </c>
      <c r="F2095" s="28">
        <f>VLOOKUP(A2095,'Medical Examinations'!$A$1:$L$2336,2,0)</f>
        <v>28.4</v>
      </c>
      <c r="G2095" s="28">
        <f>VLOOKUP(A2095,'Medical Examinations'!$A$1:$L$2336,4,0)</f>
        <v>5.97</v>
      </c>
      <c r="H2095" s="30" t="str">
        <f>VLOOKUP(A2095,'Medical Examinations'!$A$1:$L$2336,3,0)</f>
        <v>Overweight</v>
      </c>
      <c r="I2095" s="30" t="str">
        <f>VLOOKUP(A2095,'Medical Examinations'!$A$1:$L$2336,5,0)</f>
        <v>Pre-diabetes</v>
      </c>
      <c r="J2095" s="27" t="str">
        <f>VLOOKUP(A2095,'Medical Examinations'!$A$1:$L$2336,6,0)</f>
        <v>No</v>
      </c>
      <c r="K2095" s="27" t="str">
        <f>VLOOKUP(A2095,'Medical Examinations'!$A$1:$L$2336,7,0)</f>
        <v>No</v>
      </c>
      <c r="L2095" s="27">
        <f>VLOOKUP(A2095,'Medical Examinations'!$A$1:$L$2336,10,0)</f>
        <v>1</v>
      </c>
      <c r="M2095" s="27" t="str">
        <f>VLOOKUP(A2095,'Medical Examinations'!$A$1:$L$2336,12,0)</f>
        <v>No</v>
      </c>
      <c r="N2095" s="27" t="str">
        <f>VLOOKUP(A2095,'Medical Examinations'!$A$1:$L$2336,8,0)</f>
        <v>Yes</v>
      </c>
      <c r="O2095" s="29">
        <f>VLOOKUP(A2095,'Hospitalisation Details'!$A$1:$T$2344,12,0)</f>
        <v>2331.52</v>
      </c>
      <c r="P2095" s="29" t="str">
        <f>VLOOKUP(A2095,'Hospitalisation Details'!$A$1:$T$2344,15,0)</f>
        <v>tier - 2</v>
      </c>
      <c r="Q2095" s="29" t="str">
        <f>VLOOKUP(A2095,'Hospitalisation Details'!$A$1:$T$2344,18,0)</f>
        <v>tier - 3</v>
      </c>
      <c r="R2095" s="29" t="str">
        <f>VLOOKUP(A2095,'Hospitalisation Details'!$A$1:$T$2344,20,0)</f>
        <v>R1011</v>
      </c>
    </row>
    <row r="2096" spans="1:18">
      <c r="A2096" t="s">
        <v>267</v>
      </c>
      <c r="B2096" s="22" t="str">
        <f>VLOOKUP(A2096,'Customer Names'!A2096:$E$2335,4,0)</f>
        <v>Fonti</v>
      </c>
      <c r="C2096" s="25">
        <f>VLOOKUP(A2096,'Hospitalisation Details'!$A$1:$T$2344,9,0)</f>
        <v>35416</v>
      </c>
      <c r="D2096" s="26">
        <f>VLOOKUP(A2096,'Hospitalisation Details'!$A$1:$T$2344,10,0)</f>
        <v>26</v>
      </c>
      <c r="E2096" s="26">
        <f>VLOOKUP(A2096,'Hospitalisation Details'!$A$1:$T$2344,11,0)</f>
        <v>0</v>
      </c>
      <c r="F2096" s="28">
        <f>VLOOKUP(A2096,'Medical Examinations'!$A$1:$L$2336,2,0)</f>
        <v>35.42</v>
      </c>
      <c r="G2096" s="28">
        <f>VLOOKUP(A2096,'Medical Examinations'!$A$1:$L$2336,4,0)</f>
        <v>4.6399999999999997</v>
      </c>
      <c r="H2096" s="30" t="str">
        <f>VLOOKUP(A2096,'Medical Examinations'!$A$1:$L$2336,3,0)</f>
        <v>Obesity</v>
      </c>
      <c r="I2096" s="30" t="str">
        <f>VLOOKUP(A2096,'Medical Examinations'!$A$1:$L$2336,5,0)</f>
        <v>Normal</v>
      </c>
      <c r="J2096" s="27" t="str">
        <f>VLOOKUP(A2096,'Medical Examinations'!$A$1:$L$2336,6,0)</f>
        <v>yes</v>
      </c>
      <c r="K2096" s="27" t="str">
        <f>VLOOKUP(A2096,'Medical Examinations'!$A$1:$L$2336,7,0)</f>
        <v>No</v>
      </c>
      <c r="L2096" s="27">
        <f>VLOOKUP(A2096,'Medical Examinations'!$A$1:$L$2336,10,0)</f>
        <v>0</v>
      </c>
      <c r="M2096" s="27" t="str">
        <f>VLOOKUP(A2096,'Medical Examinations'!$A$1:$L$2336,12,0)</f>
        <v>No</v>
      </c>
      <c r="N2096" s="27" t="str">
        <f>VLOOKUP(A2096,'Medical Examinations'!$A$1:$L$2336,8,0)</f>
        <v>No</v>
      </c>
      <c r="O2096" s="29">
        <f>VLOOKUP(A2096,'Hospitalisation Details'!$A$1:$T$2344,12,0)</f>
        <v>2322.62</v>
      </c>
      <c r="P2096" s="29" t="str">
        <f>VLOOKUP(A2096,'Hospitalisation Details'!$A$1:$T$2344,15,0)</f>
        <v>tier - 2</v>
      </c>
      <c r="Q2096" s="29" t="str">
        <f>VLOOKUP(A2096,'Hospitalisation Details'!$A$1:$T$2344,18,0)</f>
        <v>tier - 1</v>
      </c>
      <c r="R2096" s="29" t="str">
        <f>VLOOKUP(A2096,'Hospitalisation Details'!$A$1:$T$2344,20,0)</f>
        <v>R1013</v>
      </c>
    </row>
    <row r="2097" spans="1:18">
      <c r="A2097" t="s">
        <v>266</v>
      </c>
      <c r="B2097" s="22" t="str">
        <f>VLOOKUP(A2097,'Customer Names'!A2097:$E$2335,4,0)</f>
        <v>Merlis</v>
      </c>
      <c r="C2097" s="25">
        <f>VLOOKUP(A2097,'Hospitalisation Details'!$A$1:$T$2344,9,0)</f>
        <v>38236</v>
      </c>
      <c r="D2097" s="26">
        <f>VLOOKUP(A2097,'Hospitalisation Details'!$A$1:$T$2344,10,0)</f>
        <v>18</v>
      </c>
      <c r="E2097" s="26">
        <f>VLOOKUP(A2097,'Hospitalisation Details'!$A$1:$T$2344,11,0)</f>
        <v>2</v>
      </c>
      <c r="F2097" s="28">
        <f>VLOOKUP(A2097,'Medical Examinations'!$A$1:$L$2336,2,0)</f>
        <v>26.18</v>
      </c>
      <c r="G2097" s="28">
        <f>VLOOKUP(A2097,'Medical Examinations'!$A$1:$L$2336,4,0)</f>
        <v>6.12</v>
      </c>
      <c r="H2097" s="30" t="str">
        <f>VLOOKUP(A2097,'Medical Examinations'!$A$1:$L$2336,3,0)</f>
        <v>Overweight</v>
      </c>
      <c r="I2097" s="30" t="str">
        <f>VLOOKUP(A2097,'Medical Examinations'!$A$1:$L$2336,5,0)</f>
        <v>Pre-diabetes</v>
      </c>
      <c r="J2097" s="27" t="str">
        <f>VLOOKUP(A2097,'Medical Examinations'!$A$1:$L$2336,6,0)</f>
        <v>No</v>
      </c>
      <c r="K2097" s="27" t="str">
        <f>VLOOKUP(A2097,'Medical Examinations'!$A$1:$L$2336,7,0)</f>
        <v>yes</v>
      </c>
      <c r="L2097" s="27">
        <f>VLOOKUP(A2097,'Medical Examinations'!$A$1:$L$2336,10,0)</f>
        <v>1</v>
      </c>
      <c r="M2097" s="27" t="str">
        <f>VLOOKUP(A2097,'Medical Examinations'!$A$1:$L$2336,12,0)</f>
        <v>No</v>
      </c>
      <c r="N2097" s="27" t="str">
        <f>VLOOKUP(A2097,'Medical Examinations'!$A$1:$L$2336,8,0)</f>
        <v>No</v>
      </c>
      <c r="O2097" s="29">
        <f>VLOOKUP(A2097,'Hospitalisation Details'!$A$1:$T$2344,12,0)</f>
        <v>2304</v>
      </c>
      <c r="P2097" s="29" t="str">
        <f>VLOOKUP(A2097,'Hospitalisation Details'!$A$1:$T$2344,15,0)</f>
        <v>tier - 2</v>
      </c>
      <c r="Q2097" s="29" t="str">
        <f>VLOOKUP(A2097,'Hospitalisation Details'!$A$1:$T$2344,18,0)</f>
        <v>tier - 3</v>
      </c>
      <c r="R2097" s="29" t="str">
        <f>VLOOKUP(A2097,'Hospitalisation Details'!$A$1:$T$2344,20,0)</f>
        <v>R1013</v>
      </c>
    </row>
    <row r="2098" spans="1:18">
      <c r="A2098" t="s">
        <v>265</v>
      </c>
      <c r="B2098" s="22" t="str">
        <f>VLOOKUP(A2098,'Customer Names'!A2098:$E$2335,4,0)</f>
        <v>Hasegawa</v>
      </c>
      <c r="C2098" s="25">
        <f>VLOOKUP(A2098,'Hospitalisation Details'!$A$1:$T$2344,9,0)</f>
        <v>35397</v>
      </c>
      <c r="D2098" s="26">
        <f>VLOOKUP(A2098,'Hospitalisation Details'!$A$1:$T$2344,10,0)</f>
        <v>26</v>
      </c>
      <c r="E2098" s="26">
        <f>VLOOKUP(A2098,'Hospitalisation Details'!$A$1:$T$2344,11,0)</f>
        <v>0</v>
      </c>
      <c r="F2098" s="28">
        <f>VLOOKUP(A2098,'Medical Examinations'!$A$1:$L$2336,2,0)</f>
        <v>20.8</v>
      </c>
      <c r="G2098" s="28">
        <f>VLOOKUP(A2098,'Medical Examinations'!$A$1:$L$2336,4,0)</f>
        <v>4.87</v>
      </c>
      <c r="H2098" s="30" t="str">
        <f>VLOOKUP(A2098,'Medical Examinations'!$A$1:$L$2336,3,0)</f>
        <v>Normal weight</v>
      </c>
      <c r="I2098" s="30" t="str">
        <f>VLOOKUP(A2098,'Medical Examinations'!$A$1:$L$2336,5,0)</f>
        <v>Normal</v>
      </c>
      <c r="J2098" s="27" t="str">
        <f>VLOOKUP(A2098,'Medical Examinations'!$A$1:$L$2336,6,0)</f>
        <v>yes</v>
      </c>
      <c r="K2098" s="27" t="str">
        <f>VLOOKUP(A2098,'Medical Examinations'!$A$1:$L$2336,7,0)</f>
        <v>No</v>
      </c>
      <c r="L2098" s="27">
        <f>VLOOKUP(A2098,'Medical Examinations'!$A$1:$L$2336,10,0)</f>
        <v>0</v>
      </c>
      <c r="M2098" s="27" t="str">
        <f>VLOOKUP(A2098,'Medical Examinations'!$A$1:$L$2336,12,0)</f>
        <v>No</v>
      </c>
      <c r="N2098" s="27" t="str">
        <f>VLOOKUP(A2098,'Medical Examinations'!$A$1:$L$2336,8,0)</f>
        <v>No</v>
      </c>
      <c r="O2098" s="29">
        <f>VLOOKUP(A2098,'Hospitalisation Details'!$A$1:$T$2344,12,0)</f>
        <v>2302.3000000000002</v>
      </c>
      <c r="P2098" s="29" t="str">
        <f>VLOOKUP(A2098,'Hospitalisation Details'!$A$1:$T$2344,15,0)</f>
        <v>tier - 1</v>
      </c>
      <c r="Q2098" s="29" t="str">
        <f>VLOOKUP(A2098,'Hospitalisation Details'!$A$1:$T$2344,18,0)</f>
        <v>tier - 2</v>
      </c>
      <c r="R2098" s="29" t="str">
        <f>VLOOKUP(A2098,'Hospitalisation Details'!$A$1:$T$2344,20,0)</f>
        <v>R1011</v>
      </c>
    </row>
    <row r="2099" spans="1:18">
      <c r="A2099" t="s">
        <v>264</v>
      </c>
      <c r="B2099" s="22" t="str">
        <f>VLOOKUP(A2099,'Customer Names'!A2099:$E$2335,4,0)</f>
        <v>Haselden</v>
      </c>
      <c r="C2099" s="25">
        <f>VLOOKUP(A2099,'Hospitalisation Details'!$A$1:$T$2344,9,0)</f>
        <v>32786</v>
      </c>
      <c r="D2099" s="26">
        <f>VLOOKUP(A2099,'Hospitalisation Details'!$A$1:$T$2344,10,0)</f>
        <v>33</v>
      </c>
      <c r="E2099" s="26">
        <f>VLOOKUP(A2099,'Hospitalisation Details'!$A$1:$T$2344,11,0)</f>
        <v>3</v>
      </c>
      <c r="F2099" s="28">
        <f>VLOOKUP(A2099,'Medical Examinations'!$A$1:$L$2336,2,0)</f>
        <v>15.82</v>
      </c>
      <c r="G2099" s="28">
        <f>VLOOKUP(A2099,'Medical Examinations'!$A$1:$L$2336,4,0)</f>
        <v>4.5999999999999996</v>
      </c>
      <c r="H2099" s="30" t="str">
        <f>VLOOKUP(A2099,'Medical Examinations'!$A$1:$L$2336,3,0)</f>
        <v>Underweight</v>
      </c>
      <c r="I2099" s="30" t="str">
        <f>VLOOKUP(A2099,'Medical Examinations'!$A$1:$L$2336,5,0)</f>
        <v>Normal</v>
      </c>
      <c r="J2099" s="27" t="str">
        <f>VLOOKUP(A2099,'Medical Examinations'!$A$1:$L$2336,6,0)</f>
        <v>No</v>
      </c>
      <c r="K2099" s="27" t="str">
        <f>VLOOKUP(A2099,'Medical Examinations'!$A$1:$L$2336,7,0)</f>
        <v>No</v>
      </c>
      <c r="L2099" s="27">
        <f>VLOOKUP(A2099,'Medical Examinations'!$A$1:$L$2336,10,0)</f>
        <v>0</v>
      </c>
      <c r="M2099" s="27" t="str">
        <f>VLOOKUP(A2099,'Medical Examinations'!$A$1:$L$2336,12,0)</f>
        <v>No</v>
      </c>
      <c r="N2099" s="27" t="str">
        <f>VLOOKUP(A2099,'Medical Examinations'!$A$1:$L$2336,8,0)</f>
        <v>No</v>
      </c>
      <c r="O2099" s="29">
        <f>VLOOKUP(A2099,'Hospitalisation Details'!$A$1:$T$2344,12,0)</f>
        <v>2295.2399999999998</v>
      </c>
      <c r="P2099" s="29" t="str">
        <f>VLOOKUP(A2099,'Hospitalisation Details'!$A$1:$T$2344,15,0)</f>
        <v>tier - 2</v>
      </c>
      <c r="Q2099" s="29" t="str">
        <f>VLOOKUP(A2099,'Hospitalisation Details'!$A$1:$T$2344,18,0)</f>
        <v>tier - 1</v>
      </c>
      <c r="R2099" s="29" t="str">
        <f>VLOOKUP(A2099,'Hospitalisation Details'!$A$1:$T$2344,20,0)</f>
        <v>R1013</v>
      </c>
    </row>
    <row r="2100" spans="1:18">
      <c r="A2100" t="s">
        <v>263</v>
      </c>
      <c r="B2100" s="22" t="str">
        <f>VLOOKUP(A2100,'Customer Names'!A2100:$E$2335,4,0)</f>
        <v>Simonson</v>
      </c>
      <c r="C2100" s="25">
        <f>VLOOKUP(A2100,'Hospitalisation Details'!$A$1:$T$2344,9,0)</f>
        <v>33405</v>
      </c>
      <c r="D2100" s="26">
        <f>VLOOKUP(A2100,'Hospitalisation Details'!$A$1:$T$2344,10,0)</f>
        <v>31</v>
      </c>
      <c r="E2100" s="26">
        <f>VLOOKUP(A2100,'Hospitalisation Details'!$A$1:$T$2344,11,0)</f>
        <v>3</v>
      </c>
      <c r="F2100" s="28">
        <f>VLOOKUP(A2100,'Medical Examinations'!$A$1:$L$2336,2,0)</f>
        <v>17.670000000000002</v>
      </c>
      <c r="G2100" s="28">
        <f>VLOOKUP(A2100,'Medical Examinations'!$A$1:$L$2336,4,0)</f>
        <v>4.78</v>
      </c>
      <c r="H2100" s="30" t="str">
        <f>VLOOKUP(A2100,'Medical Examinations'!$A$1:$L$2336,3,0)</f>
        <v>Underweight</v>
      </c>
      <c r="I2100" s="30" t="str">
        <f>VLOOKUP(A2100,'Medical Examinations'!$A$1:$L$2336,5,0)</f>
        <v>Normal</v>
      </c>
      <c r="J2100" s="27" t="str">
        <f>VLOOKUP(A2100,'Medical Examinations'!$A$1:$L$2336,6,0)</f>
        <v>No</v>
      </c>
      <c r="K2100" s="27" t="str">
        <f>VLOOKUP(A2100,'Medical Examinations'!$A$1:$L$2336,7,0)</f>
        <v>No</v>
      </c>
      <c r="L2100" s="27">
        <f>VLOOKUP(A2100,'Medical Examinations'!$A$1:$L$2336,10,0)</f>
        <v>0</v>
      </c>
      <c r="M2100" s="27" t="str">
        <f>VLOOKUP(A2100,'Medical Examinations'!$A$1:$L$2336,12,0)</f>
        <v>No</v>
      </c>
      <c r="N2100" s="27" t="str">
        <f>VLOOKUP(A2100,'Medical Examinations'!$A$1:$L$2336,8,0)</f>
        <v>No</v>
      </c>
      <c r="O2100" s="29">
        <f>VLOOKUP(A2100,'Hospitalisation Details'!$A$1:$T$2344,12,0)</f>
        <v>2277.7199999999998</v>
      </c>
      <c r="P2100" s="29" t="str">
        <f>VLOOKUP(A2100,'Hospitalisation Details'!$A$1:$T$2344,15,0)</f>
        <v>tier - 2</v>
      </c>
      <c r="Q2100" s="29" t="str">
        <f>VLOOKUP(A2100,'Hospitalisation Details'!$A$1:$T$2344,18,0)</f>
        <v>tier - 1</v>
      </c>
      <c r="R2100" s="29" t="str">
        <f>VLOOKUP(A2100,'Hospitalisation Details'!$A$1:$T$2344,20,0)</f>
        <v>R1013</v>
      </c>
    </row>
    <row r="2101" spans="1:18">
      <c r="A2101" t="s">
        <v>262</v>
      </c>
      <c r="B2101" s="22" t="str">
        <f>VLOOKUP(A2101,'Customer Names'!A2101:$E$2335,4,0)</f>
        <v>Montag</v>
      </c>
      <c r="C2101" s="25">
        <f>VLOOKUP(A2101,'Hospitalisation Details'!$A$1:$T$2344,9,0)</f>
        <v>37572</v>
      </c>
      <c r="D2101" s="26">
        <f>VLOOKUP(A2101,'Hospitalisation Details'!$A$1:$T$2344,10,0)</f>
        <v>20</v>
      </c>
      <c r="E2101" s="26">
        <f>VLOOKUP(A2101,'Hospitalisation Details'!$A$1:$T$2344,11,0)</f>
        <v>0</v>
      </c>
      <c r="F2101" s="28">
        <f>VLOOKUP(A2101,'Medical Examinations'!$A$1:$L$2336,2,0)</f>
        <v>31.92</v>
      </c>
      <c r="G2101" s="28">
        <f>VLOOKUP(A2101,'Medical Examinations'!$A$1:$L$2336,4,0)</f>
        <v>11.05</v>
      </c>
      <c r="H2101" s="30" t="str">
        <f>VLOOKUP(A2101,'Medical Examinations'!$A$1:$L$2336,3,0)</f>
        <v>Obesity</v>
      </c>
      <c r="I2101" s="30" t="str">
        <f>VLOOKUP(A2101,'Medical Examinations'!$A$1:$L$2336,5,0)</f>
        <v>Diabetes</v>
      </c>
      <c r="J2101" s="27" t="str">
        <f>VLOOKUP(A2101,'Medical Examinations'!$A$1:$L$2336,6,0)</f>
        <v>No</v>
      </c>
      <c r="K2101" s="27" t="str">
        <f>VLOOKUP(A2101,'Medical Examinations'!$A$1:$L$2336,7,0)</f>
        <v>No</v>
      </c>
      <c r="L2101" s="27">
        <f>VLOOKUP(A2101,'Medical Examinations'!$A$1:$L$2336,10,0)</f>
        <v>0</v>
      </c>
      <c r="M2101" s="27" t="str">
        <f>VLOOKUP(A2101,'Medical Examinations'!$A$1:$L$2336,12,0)</f>
        <v>No</v>
      </c>
      <c r="N2101" s="27" t="str">
        <f>VLOOKUP(A2101,'Medical Examinations'!$A$1:$L$2336,8,0)</f>
        <v>No</v>
      </c>
      <c r="O2101" s="29">
        <f>VLOOKUP(A2101,'Hospitalisation Details'!$A$1:$T$2344,12,0)</f>
        <v>2261.5700000000002</v>
      </c>
      <c r="P2101" s="29" t="str">
        <f>VLOOKUP(A2101,'Hospitalisation Details'!$A$1:$T$2344,15,0)</f>
        <v>tier - 2</v>
      </c>
      <c r="Q2101" s="29" t="str">
        <f>VLOOKUP(A2101,'Hospitalisation Details'!$A$1:$T$2344,18,0)</f>
        <v>tier - 1</v>
      </c>
      <c r="R2101" s="29" t="str">
        <f>VLOOKUP(A2101,'Hospitalisation Details'!$A$1:$T$2344,20,0)</f>
        <v>R1012</v>
      </c>
    </row>
    <row r="2102" spans="1:18">
      <c r="A2102" t="s">
        <v>261</v>
      </c>
      <c r="B2102" s="22" t="str">
        <f>VLOOKUP(A2102,'Customer Names'!A2102:$E$2335,4,0)</f>
        <v>Deroian</v>
      </c>
      <c r="C2102" s="25">
        <f>VLOOKUP(A2102,'Hospitalisation Details'!$A$1:$T$2344,9,0)</f>
        <v>37452</v>
      </c>
      <c r="D2102" s="26">
        <f>VLOOKUP(A2102,'Hospitalisation Details'!$A$1:$T$2344,10,0)</f>
        <v>20</v>
      </c>
      <c r="E2102" s="26">
        <f>VLOOKUP(A2102,'Hospitalisation Details'!$A$1:$T$2344,11,0)</f>
        <v>0</v>
      </c>
      <c r="F2102" s="28">
        <f>VLOOKUP(A2102,'Medical Examinations'!$A$1:$L$2336,2,0)</f>
        <v>28.975000000000001</v>
      </c>
      <c r="G2102" s="28">
        <f>VLOOKUP(A2102,'Medical Examinations'!$A$1:$L$2336,4,0)</f>
        <v>7.62</v>
      </c>
      <c r="H2102" s="30" t="str">
        <f>VLOOKUP(A2102,'Medical Examinations'!$A$1:$L$2336,3,0)</f>
        <v>Overweight</v>
      </c>
      <c r="I2102" s="30" t="str">
        <f>VLOOKUP(A2102,'Medical Examinations'!$A$1:$L$2336,5,0)</f>
        <v>Diabetes</v>
      </c>
      <c r="J2102" s="27" t="str">
        <f>VLOOKUP(A2102,'Medical Examinations'!$A$1:$L$2336,6,0)</f>
        <v>No</v>
      </c>
      <c r="K2102" s="27" t="str">
        <f>VLOOKUP(A2102,'Medical Examinations'!$A$1:$L$2336,7,0)</f>
        <v>No</v>
      </c>
      <c r="L2102" s="27">
        <f>VLOOKUP(A2102,'Medical Examinations'!$A$1:$L$2336,10,0)</f>
        <v>0</v>
      </c>
      <c r="M2102" s="27" t="str">
        <f>VLOOKUP(A2102,'Medical Examinations'!$A$1:$L$2336,12,0)</f>
        <v>No</v>
      </c>
      <c r="N2102" s="27" t="str">
        <f>VLOOKUP(A2102,'Medical Examinations'!$A$1:$L$2336,8,0)</f>
        <v>No</v>
      </c>
      <c r="O2102" s="29">
        <f>VLOOKUP(A2102,'Hospitalisation Details'!$A$1:$T$2344,12,0)</f>
        <v>2257.48</v>
      </c>
      <c r="P2102" s="29" t="str">
        <f>VLOOKUP(A2102,'Hospitalisation Details'!$A$1:$T$2344,15,0)</f>
        <v>tier - 2</v>
      </c>
      <c r="Q2102" s="29" t="str">
        <f>VLOOKUP(A2102,'Hospitalisation Details'!$A$1:$T$2344,18,0)</f>
        <v>tier - 1</v>
      </c>
      <c r="R2102" s="29" t="str">
        <f>VLOOKUP(A2102,'Hospitalisation Details'!$A$1:$T$2344,20,0)</f>
        <v>R1012</v>
      </c>
    </row>
    <row r="2103" spans="1:18">
      <c r="A2103" t="s">
        <v>260</v>
      </c>
      <c r="B2103" s="22" t="str">
        <f>VLOOKUP(A2103,'Customer Names'!A2103:$E$2335,4,0)</f>
        <v>Goetz</v>
      </c>
      <c r="C2103" s="25">
        <f>VLOOKUP(A2103,'Hospitalisation Details'!$A$1:$T$2344,9,0)</f>
        <v>36871</v>
      </c>
      <c r="D2103" s="26">
        <f>VLOOKUP(A2103,'Hospitalisation Details'!$A$1:$T$2344,10,0)</f>
        <v>22</v>
      </c>
      <c r="E2103" s="26">
        <f>VLOOKUP(A2103,'Hospitalisation Details'!$A$1:$T$2344,11,0)</f>
        <v>0</v>
      </c>
      <c r="F2103" s="28">
        <f>VLOOKUP(A2103,'Medical Examinations'!$A$1:$L$2336,2,0)</f>
        <v>31.73</v>
      </c>
      <c r="G2103" s="28">
        <f>VLOOKUP(A2103,'Medical Examinations'!$A$1:$L$2336,4,0)</f>
        <v>4.78</v>
      </c>
      <c r="H2103" s="30" t="str">
        <f>VLOOKUP(A2103,'Medical Examinations'!$A$1:$L$2336,3,0)</f>
        <v>Obesity</v>
      </c>
      <c r="I2103" s="30" t="str">
        <f>VLOOKUP(A2103,'Medical Examinations'!$A$1:$L$2336,5,0)</f>
        <v>Normal</v>
      </c>
      <c r="J2103" s="27" t="str">
        <f>VLOOKUP(A2103,'Medical Examinations'!$A$1:$L$2336,6,0)</f>
        <v>yes</v>
      </c>
      <c r="K2103" s="27" t="str">
        <f>VLOOKUP(A2103,'Medical Examinations'!$A$1:$L$2336,7,0)</f>
        <v>yes</v>
      </c>
      <c r="L2103" s="27">
        <f>VLOOKUP(A2103,'Medical Examinations'!$A$1:$L$2336,10,0)</f>
        <v>2</v>
      </c>
      <c r="M2103" s="27" t="str">
        <f>VLOOKUP(A2103,'Medical Examinations'!$A$1:$L$2336,12,0)</f>
        <v>No</v>
      </c>
      <c r="N2103" s="27" t="str">
        <f>VLOOKUP(A2103,'Medical Examinations'!$A$1:$L$2336,8,0)</f>
        <v>No</v>
      </c>
      <c r="O2103" s="29">
        <f>VLOOKUP(A2103,'Hospitalisation Details'!$A$1:$T$2344,12,0)</f>
        <v>2254.8000000000002</v>
      </c>
      <c r="P2103" s="29" t="str">
        <f>VLOOKUP(A2103,'Hospitalisation Details'!$A$1:$T$2344,15,0)</f>
        <v>tier - 2</v>
      </c>
      <c r="Q2103" s="29" t="str">
        <f>VLOOKUP(A2103,'Hospitalisation Details'!$A$1:$T$2344,18,0)</f>
        <v>tier - 3</v>
      </c>
      <c r="R2103" s="29" t="str">
        <f>VLOOKUP(A2103,'Hospitalisation Details'!$A$1:$T$2344,20,0)</f>
        <v>R1016</v>
      </c>
    </row>
    <row r="2104" spans="1:18">
      <c r="A2104" t="s">
        <v>259</v>
      </c>
      <c r="B2104" s="22" t="str">
        <f>VLOOKUP(A2104,'Customer Names'!A2104:$E$2335,4,0)</f>
        <v>Brady</v>
      </c>
      <c r="C2104" s="25">
        <f>VLOOKUP(A2104,'Hospitalisation Details'!$A$1:$T$2344,9,0)</f>
        <v>36707</v>
      </c>
      <c r="D2104" s="26">
        <f>VLOOKUP(A2104,'Hospitalisation Details'!$A$1:$T$2344,10,0)</f>
        <v>22</v>
      </c>
      <c r="E2104" s="26">
        <f>VLOOKUP(A2104,'Hospitalisation Details'!$A$1:$T$2344,11,0)</f>
        <v>0</v>
      </c>
      <c r="F2104" s="28">
        <f>VLOOKUP(A2104,'Medical Examinations'!$A$1:$L$2336,2,0)</f>
        <v>28.88</v>
      </c>
      <c r="G2104" s="28">
        <f>VLOOKUP(A2104,'Medical Examinations'!$A$1:$L$2336,4,0)</f>
        <v>6.09</v>
      </c>
      <c r="H2104" s="30" t="str">
        <f>VLOOKUP(A2104,'Medical Examinations'!$A$1:$L$2336,3,0)</f>
        <v>Overweight</v>
      </c>
      <c r="I2104" s="30" t="str">
        <f>VLOOKUP(A2104,'Medical Examinations'!$A$1:$L$2336,5,0)</f>
        <v>Pre-diabetes</v>
      </c>
      <c r="J2104" s="27" t="str">
        <f>VLOOKUP(A2104,'Medical Examinations'!$A$1:$L$2336,6,0)</f>
        <v>yes</v>
      </c>
      <c r="K2104" s="27" t="str">
        <f>VLOOKUP(A2104,'Medical Examinations'!$A$1:$L$2336,7,0)</f>
        <v>yes</v>
      </c>
      <c r="L2104" s="27">
        <f>VLOOKUP(A2104,'Medical Examinations'!$A$1:$L$2336,10,0)</f>
        <v>2</v>
      </c>
      <c r="M2104" s="27" t="str">
        <f>VLOOKUP(A2104,'Medical Examinations'!$A$1:$L$2336,12,0)</f>
        <v>No</v>
      </c>
      <c r="N2104" s="27" t="str">
        <f>VLOOKUP(A2104,'Medical Examinations'!$A$1:$L$2336,8,0)</f>
        <v>No</v>
      </c>
      <c r="O2104" s="29">
        <f>VLOOKUP(A2104,'Hospitalisation Details'!$A$1:$T$2344,12,0)</f>
        <v>2250.84</v>
      </c>
      <c r="P2104" s="29" t="str">
        <f>VLOOKUP(A2104,'Hospitalisation Details'!$A$1:$T$2344,15,0)</f>
        <v>tier - 2</v>
      </c>
      <c r="Q2104" s="29" t="str">
        <f>VLOOKUP(A2104,'Hospitalisation Details'!$A$1:$T$2344,18,0)</f>
        <v>tier - 2</v>
      </c>
      <c r="R2104" s="29" t="str">
        <f>VLOOKUP(A2104,'Hospitalisation Details'!$A$1:$T$2344,20,0)</f>
        <v>R1018</v>
      </c>
    </row>
    <row r="2105" spans="1:18">
      <c r="A2105" t="s">
        <v>258</v>
      </c>
      <c r="B2105" s="22" t="str">
        <f>VLOOKUP(A2105,'Customer Names'!A2105:$E$2335,4,0)</f>
        <v>Moran</v>
      </c>
      <c r="C2105" s="25">
        <f>VLOOKUP(A2105,'Hospitalisation Details'!$A$1:$T$2344,9,0)</f>
        <v>37965</v>
      </c>
      <c r="D2105" s="26">
        <f>VLOOKUP(A2105,'Hospitalisation Details'!$A$1:$T$2344,10,0)</f>
        <v>19</v>
      </c>
      <c r="E2105" s="26">
        <f>VLOOKUP(A2105,'Hospitalisation Details'!$A$1:$T$2344,11,0)</f>
        <v>1</v>
      </c>
      <c r="F2105" s="28">
        <f>VLOOKUP(A2105,'Medical Examinations'!$A$1:$L$2336,2,0)</f>
        <v>25.555</v>
      </c>
      <c r="G2105" s="28">
        <f>VLOOKUP(A2105,'Medical Examinations'!$A$1:$L$2336,4,0)</f>
        <v>5.1100000000000003</v>
      </c>
      <c r="H2105" s="30" t="str">
        <f>VLOOKUP(A2105,'Medical Examinations'!$A$1:$L$2336,3,0)</f>
        <v>Overweight</v>
      </c>
      <c r="I2105" s="30" t="str">
        <f>VLOOKUP(A2105,'Medical Examinations'!$A$1:$L$2336,5,0)</f>
        <v>Normal</v>
      </c>
      <c r="J2105" s="27" t="str">
        <f>VLOOKUP(A2105,'Medical Examinations'!$A$1:$L$2336,6,0)</f>
        <v>No</v>
      </c>
      <c r="K2105" s="27" t="str">
        <f>VLOOKUP(A2105,'Medical Examinations'!$A$1:$L$2336,7,0)</f>
        <v>No</v>
      </c>
      <c r="L2105" s="27">
        <f>VLOOKUP(A2105,'Medical Examinations'!$A$1:$L$2336,10,0)</f>
        <v>1</v>
      </c>
      <c r="M2105" s="27" t="str">
        <f>VLOOKUP(A2105,'Medical Examinations'!$A$1:$L$2336,12,0)</f>
        <v>No</v>
      </c>
      <c r="N2105" s="27" t="str">
        <f>VLOOKUP(A2105,'Medical Examinations'!$A$1:$L$2336,8,0)</f>
        <v>Yes</v>
      </c>
      <c r="O2105" s="29">
        <f>VLOOKUP(A2105,'Hospitalisation Details'!$A$1:$T$2344,12,0)</f>
        <v>2221.56</v>
      </c>
      <c r="P2105" s="29" t="str">
        <f>VLOOKUP(A2105,'Hospitalisation Details'!$A$1:$T$2344,15,0)</f>
        <v>tier - 2</v>
      </c>
      <c r="Q2105" s="29" t="str">
        <f>VLOOKUP(A2105,'Hospitalisation Details'!$A$1:$T$2344,18,0)</f>
        <v>tier - 3</v>
      </c>
      <c r="R2105" s="29" t="str">
        <f>VLOOKUP(A2105,'Hospitalisation Details'!$A$1:$T$2344,20,0)</f>
        <v>R1012</v>
      </c>
    </row>
    <row r="2106" spans="1:18">
      <c r="A2106" t="s">
        <v>257</v>
      </c>
      <c r="B2106" s="22" t="str">
        <f>VLOOKUP(A2106,'Customer Names'!A2106:$E$2335,4,0)</f>
        <v>Strickler</v>
      </c>
      <c r="C2106" s="25">
        <f>VLOOKUP(A2106,'Hospitalisation Details'!$A$1:$T$2344,9,0)</f>
        <v>38333</v>
      </c>
      <c r="D2106" s="26">
        <f>VLOOKUP(A2106,'Hospitalisation Details'!$A$1:$T$2344,10,0)</f>
        <v>18</v>
      </c>
      <c r="E2106" s="26">
        <f>VLOOKUP(A2106,'Hospitalisation Details'!$A$1:$T$2344,11,0)</f>
        <v>1</v>
      </c>
      <c r="F2106" s="28">
        <f>VLOOKUP(A2106,'Medical Examinations'!$A$1:$L$2336,2,0)</f>
        <v>37.29</v>
      </c>
      <c r="G2106" s="28">
        <f>VLOOKUP(A2106,'Medical Examinations'!$A$1:$L$2336,4,0)</f>
        <v>4.46</v>
      </c>
      <c r="H2106" s="30" t="str">
        <f>VLOOKUP(A2106,'Medical Examinations'!$A$1:$L$2336,3,0)</f>
        <v>Obesity</v>
      </c>
      <c r="I2106" s="30" t="str">
        <f>VLOOKUP(A2106,'Medical Examinations'!$A$1:$L$2336,5,0)</f>
        <v>Normal</v>
      </c>
      <c r="J2106" s="27" t="str">
        <f>VLOOKUP(A2106,'Medical Examinations'!$A$1:$L$2336,6,0)</f>
        <v>No</v>
      </c>
      <c r="K2106" s="27" t="str">
        <f>VLOOKUP(A2106,'Medical Examinations'!$A$1:$L$2336,7,0)</f>
        <v>yes</v>
      </c>
      <c r="L2106" s="27">
        <f>VLOOKUP(A2106,'Medical Examinations'!$A$1:$L$2336,10,0)</f>
        <v>1</v>
      </c>
      <c r="M2106" s="27" t="str">
        <f>VLOOKUP(A2106,'Medical Examinations'!$A$1:$L$2336,12,0)</f>
        <v>No</v>
      </c>
      <c r="N2106" s="27" t="str">
        <f>VLOOKUP(A2106,'Medical Examinations'!$A$1:$L$2336,8,0)</f>
        <v>No</v>
      </c>
      <c r="O2106" s="29">
        <f>VLOOKUP(A2106,'Hospitalisation Details'!$A$1:$T$2344,12,0)</f>
        <v>2219.4499999999998</v>
      </c>
      <c r="P2106" s="29" t="str">
        <f>VLOOKUP(A2106,'Hospitalisation Details'!$A$1:$T$2344,15,0)</f>
        <v>tier - 2</v>
      </c>
      <c r="Q2106" s="29" t="str">
        <f>VLOOKUP(A2106,'Hospitalisation Details'!$A$1:$T$2344,18,0)</f>
        <v>tier - 1</v>
      </c>
      <c r="R2106" s="29" t="str">
        <f>VLOOKUP(A2106,'Hospitalisation Details'!$A$1:$T$2344,20,0)</f>
        <v>R1013</v>
      </c>
    </row>
    <row r="2107" spans="1:18">
      <c r="A2107" t="s">
        <v>256</v>
      </c>
      <c r="B2107" s="22" t="str">
        <f>VLOOKUP(A2107,'Customer Names'!A2107:$E$2335,4,0)</f>
        <v>Simone</v>
      </c>
      <c r="C2107" s="25">
        <f>VLOOKUP(A2107,'Hospitalisation Details'!$A$1:$T$2344,9,0)</f>
        <v>38255</v>
      </c>
      <c r="D2107" s="26">
        <f>VLOOKUP(A2107,'Hospitalisation Details'!$A$1:$T$2344,10,0)</f>
        <v>18</v>
      </c>
      <c r="E2107" s="26">
        <f>VLOOKUP(A2107,'Hospitalisation Details'!$A$1:$T$2344,11,0)</f>
        <v>0</v>
      </c>
      <c r="F2107" s="28">
        <f>VLOOKUP(A2107,'Medical Examinations'!$A$1:$L$2336,2,0)</f>
        <v>40.28</v>
      </c>
      <c r="G2107" s="28">
        <f>VLOOKUP(A2107,'Medical Examinations'!$A$1:$L$2336,4,0)</f>
        <v>6.11</v>
      </c>
      <c r="H2107" s="30" t="str">
        <f>VLOOKUP(A2107,'Medical Examinations'!$A$1:$L$2336,3,0)</f>
        <v>Obesity</v>
      </c>
      <c r="I2107" s="30" t="str">
        <f>VLOOKUP(A2107,'Medical Examinations'!$A$1:$L$2336,5,0)</f>
        <v>Pre-diabetes</v>
      </c>
      <c r="J2107" s="27" t="str">
        <f>VLOOKUP(A2107,'Medical Examinations'!$A$1:$L$2336,6,0)</f>
        <v>No</v>
      </c>
      <c r="K2107" s="27" t="str">
        <f>VLOOKUP(A2107,'Medical Examinations'!$A$1:$L$2336,7,0)</f>
        <v>yes</v>
      </c>
      <c r="L2107" s="27">
        <f>VLOOKUP(A2107,'Medical Examinations'!$A$1:$L$2336,10,0)</f>
        <v>1</v>
      </c>
      <c r="M2107" s="27" t="str">
        <f>VLOOKUP(A2107,'Medical Examinations'!$A$1:$L$2336,12,0)</f>
        <v>No</v>
      </c>
      <c r="N2107" s="27" t="str">
        <f>VLOOKUP(A2107,'Medical Examinations'!$A$1:$L$2336,8,0)</f>
        <v>No</v>
      </c>
      <c r="O2107" s="29">
        <f>VLOOKUP(A2107,'Hospitalisation Details'!$A$1:$T$2344,12,0)</f>
        <v>2217.6</v>
      </c>
      <c r="P2107" s="29" t="str">
        <f>VLOOKUP(A2107,'Hospitalisation Details'!$A$1:$T$2344,15,0)</f>
        <v>tier - 2</v>
      </c>
      <c r="Q2107" s="29" t="str">
        <f>VLOOKUP(A2107,'Hospitalisation Details'!$A$1:$T$2344,18,0)</f>
        <v>tier - 1</v>
      </c>
      <c r="R2107" s="29" t="str">
        <f>VLOOKUP(A2107,'Hospitalisation Details'!$A$1:$T$2344,20,0)</f>
        <v>R1024</v>
      </c>
    </row>
    <row r="2108" spans="1:18">
      <c r="A2108" t="s">
        <v>255</v>
      </c>
      <c r="B2108" s="22" t="str">
        <f>VLOOKUP(A2108,'Customer Names'!A2108:$E$2335,4,0)</f>
        <v>Von Rock</v>
      </c>
      <c r="C2108" s="25">
        <f>VLOOKUP(A2108,'Hospitalisation Details'!$A$1:$T$2344,9,0)</f>
        <v>38151</v>
      </c>
      <c r="D2108" s="26">
        <f>VLOOKUP(A2108,'Hospitalisation Details'!$A$1:$T$2344,10,0)</f>
        <v>18</v>
      </c>
      <c r="E2108" s="26">
        <f>VLOOKUP(A2108,'Hospitalisation Details'!$A$1:$T$2344,11,0)</f>
        <v>0</v>
      </c>
      <c r="F2108" s="28">
        <f>VLOOKUP(A2108,'Medical Examinations'!$A$1:$L$2336,2,0)</f>
        <v>40.185000000000002</v>
      </c>
      <c r="G2108" s="28">
        <f>VLOOKUP(A2108,'Medical Examinations'!$A$1:$L$2336,4,0)</f>
        <v>4.66</v>
      </c>
      <c r="H2108" s="30" t="str">
        <f>VLOOKUP(A2108,'Medical Examinations'!$A$1:$L$2336,3,0)</f>
        <v>Obesity</v>
      </c>
      <c r="I2108" s="30" t="str">
        <f>VLOOKUP(A2108,'Medical Examinations'!$A$1:$L$2336,5,0)</f>
        <v>Normal</v>
      </c>
      <c r="J2108" s="27" t="str">
        <f>VLOOKUP(A2108,'Medical Examinations'!$A$1:$L$2336,6,0)</f>
        <v>No</v>
      </c>
      <c r="K2108" s="27" t="str">
        <f>VLOOKUP(A2108,'Medical Examinations'!$A$1:$L$2336,7,0)</f>
        <v>yes</v>
      </c>
      <c r="L2108" s="27">
        <f>VLOOKUP(A2108,'Medical Examinations'!$A$1:$L$2336,10,0)</f>
        <v>1</v>
      </c>
      <c r="M2108" s="27" t="str">
        <f>VLOOKUP(A2108,'Medical Examinations'!$A$1:$L$2336,12,0)</f>
        <v>No</v>
      </c>
      <c r="N2108" s="27" t="str">
        <f>VLOOKUP(A2108,'Medical Examinations'!$A$1:$L$2336,8,0)</f>
        <v>No</v>
      </c>
      <c r="O2108" s="29">
        <f>VLOOKUP(A2108,'Hospitalisation Details'!$A$1:$T$2344,12,0)</f>
        <v>2217.4699999999998</v>
      </c>
      <c r="P2108" s="29" t="str">
        <f>VLOOKUP(A2108,'Hospitalisation Details'!$A$1:$T$2344,15,0)</f>
        <v>tier - 2</v>
      </c>
      <c r="Q2108" s="29" t="str">
        <f>VLOOKUP(A2108,'Hospitalisation Details'!$A$1:$T$2344,18,0)</f>
        <v>tier - 1</v>
      </c>
      <c r="R2108" s="29" t="str">
        <f>VLOOKUP(A2108,'Hospitalisation Details'!$A$1:$T$2344,20,0)</f>
        <v>R1024</v>
      </c>
    </row>
    <row r="2109" spans="1:18">
      <c r="A2109" t="s">
        <v>254</v>
      </c>
      <c r="B2109" s="22" t="str">
        <f>VLOOKUP(A2109,'Customer Names'!A2109:$E$2335,4,0)</f>
        <v>Woodard</v>
      </c>
      <c r="C2109" s="25">
        <f>VLOOKUP(A2109,'Hospitalisation Details'!$A$1:$T$2344,9,0)</f>
        <v>34655</v>
      </c>
      <c r="D2109" s="26">
        <f>VLOOKUP(A2109,'Hospitalisation Details'!$A$1:$T$2344,10,0)</f>
        <v>28</v>
      </c>
      <c r="E2109" s="26">
        <f>VLOOKUP(A2109,'Hospitalisation Details'!$A$1:$T$2344,11,0)</f>
        <v>0</v>
      </c>
      <c r="F2109" s="28">
        <f>VLOOKUP(A2109,'Medical Examinations'!$A$1:$L$2336,2,0)</f>
        <v>23.57</v>
      </c>
      <c r="G2109" s="28">
        <f>VLOOKUP(A2109,'Medical Examinations'!$A$1:$L$2336,4,0)</f>
        <v>6.14</v>
      </c>
      <c r="H2109" s="30" t="str">
        <f>VLOOKUP(A2109,'Medical Examinations'!$A$1:$L$2336,3,0)</f>
        <v>Normal weight</v>
      </c>
      <c r="I2109" s="30" t="str">
        <f>VLOOKUP(A2109,'Medical Examinations'!$A$1:$L$2336,5,0)</f>
        <v>Pre-diabetes</v>
      </c>
      <c r="J2109" s="27" t="str">
        <f>VLOOKUP(A2109,'Medical Examinations'!$A$1:$L$2336,6,0)</f>
        <v>No</v>
      </c>
      <c r="K2109" s="27" t="str">
        <f>VLOOKUP(A2109,'Medical Examinations'!$A$1:$L$2336,7,0)</f>
        <v>No</v>
      </c>
      <c r="L2109" s="27">
        <f>VLOOKUP(A2109,'Medical Examinations'!$A$1:$L$2336,10,0)</f>
        <v>0</v>
      </c>
      <c r="M2109" s="27" t="str">
        <f>VLOOKUP(A2109,'Medical Examinations'!$A$1:$L$2336,12,0)</f>
        <v>No</v>
      </c>
      <c r="N2109" s="27" t="str">
        <f>VLOOKUP(A2109,'Medical Examinations'!$A$1:$L$2336,8,0)</f>
        <v>No</v>
      </c>
      <c r="O2109" s="29">
        <f>VLOOKUP(A2109,'Hospitalisation Details'!$A$1:$T$2344,12,0)</f>
        <v>2213.21</v>
      </c>
      <c r="P2109" s="29" t="str">
        <f>VLOOKUP(A2109,'Hospitalisation Details'!$A$1:$T$2344,15,0)</f>
        <v>tier - 2</v>
      </c>
      <c r="Q2109" s="29" t="str">
        <f>VLOOKUP(A2109,'Hospitalisation Details'!$A$1:$T$2344,18,0)</f>
        <v>tier - 2</v>
      </c>
      <c r="R2109" s="29" t="str">
        <f>VLOOKUP(A2109,'Hospitalisation Details'!$A$1:$T$2344,20,0)</f>
        <v>R1013</v>
      </c>
    </row>
    <row r="2110" spans="1:18">
      <c r="A2110" t="s">
        <v>253</v>
      </c>
      <c r="B2110" s="22" t="str">
        <f>VLOOKUP(A2110,'Customer Names'!A2110:$E$2335,4,0)</f>
        <v>Li</v>
      </c>
      <c r="C2110" s="25">
        <f>VLOOKUP(A2110,'Hospitalisation Details'!$A$1:$T$2344,9,0)</f>
        <v>38195</v>
      </c>
      <c r="D2110" s="26">
        <f>VLOOKUP(A2110,'Hospitalisation Details'!$A$1:$T$2344,10,0)</f>
        <v>18</v>
      </c>
      <c r="E2110" s="26">
        <f>VLOOKUP(A2110,'Hospitalisation Details'!$A$1:$T$2344,11,0)</f>
        <v>0</v>
      </c>
      <c r="F2110" s="28">
        <f>VLOOKUP(A2110,'Medical Examinations'!$A$1:$L$2336,2,0)</f>
        <v>35.625</v>
      </c>
      <c r="G2110" s="28">
        <f>VLOOKUP(A2110,'Medical Examinations'!$A$1:$L$2336,4,0)</f>
        <v>6.21</v>
      </c>
      <c r="H2110" s="30" t="str">
        <f>VLOOKUP(A2110,'Medical Examinations'!$A$1:$L$2336,3,0)</f>
        <v>Obesity</v>
      </c>
      <c r="I2110" s="30" t="str">
        <f>VLOOKUP(A2110,'Medical Examinations'!$A$1:$L$2336,5,0)</f>
        <v>Pre-diabetes</v>
      </c>
      <c r="J2110" s="27" t="str">
        <f>VLOOKUP(A2110,'Medical Examinations'!$A$1:$L$2336,6,0)</f>
        <v>No</v>
      </c>
      <c r="K2110" s="27" t="str">
        <f>VLOOKUP(A2110,'Medical Examinations'!$A$1:$L$2336,7,0)</f>
        <v>yes</v>
      </c>
      <c r="L2110" s="27">
        <f>VLOOKUP(A2110,'Medical Examinations'!$A$1:$L$2336,10,0)</f>
        <v>1</v>
      </c>
      <c r="M2110" s="27" t="str">
        <f>VLOOKUP(A2110,'Medical Examinations'!$A$1:$L$2336,12,0)</f>
        <v>No</v>
      </c>
      <c r="N2110" s="27" t="str">
        <f>VLOOKUP(A2110,'Medical Examinations'!$A$1:$L$2336,8,0)</f>
        <v>No</v>
      </c>
      <c r="O2110" s="29">
        <f>VLOOKUP(A2110,'Hospitalisation Details'!$A$1:$T$2344,12,0)</f>
        <v>2211.13</v>
      </c>
      <c r="P2110" s="29" t="str">
        <f>VLOOKUP(A2110,'Hospitalisation Details'!$A$1:$T$2344,15,0)</f>
        <v>tier - 2</v>
      </c>
      <c r="Q2110" s="29" t="str">
        <f>VLOOKUP(A2110,'Hospitalisation Details'!$A$1:$T$2344,18,0)</f>
        <v>tier - 2</v>
      </c>
      <c r="R2110" s="29" t="str">
        <f>VLOOKUP(A2110,'Hospitalisation Details'!$A$1:$T$2344,20,0)</f>
        <v>R1024</v>
      </c>
    </row>
    <row r="2111" spans="1:18">
      <c r="A2111" t="s">
        <v>252</v>
      </c>
      <c r="B2111" s="22" t="str">
        <f>VLOOKUP(A2111,'Customer Names'!A2111:$E$2335,4,0)</f>
        <v>Sinda</v>
      </c>
      <c r="C2111" s="25">
        <f>VLOOKUP(A2111,'Hospitalisation Details'!$A$1:$T$2344,9,0)</f>
        <v>38205</v>
      </c>
      <c r="D2111" s="26">
        <f>VLOOKUP(A2111,'Hospitalisation Details'!$A$1:$T$2344,10,0)</f>
        <v>18</v>
      </c>
      <c r="E2111" s="26">
        <f>VLOOKUP(A2111,'Hospitalisation Details'!$A$1:$T$2344,11,0)</f>
        <v>0</v>
      </c>
      <c r="F2111" s="28">
        <f>VLOOKUP(A2111,'Medical Examinations'!$A$1:$L$2336,2,0)</f>
        <v>33.155000000000001</v>
      </c>
      <c r="G2111" s="28">
        <f>VLOOKUP(A2111,'Medical Examinations'!$A$1:$L$2336,4,0)</f>
        <v>4.5999999999999996</v>
      </c>
      <c r="H2111" s="30" t="str">
        <f>VLOOKUP(A2111,'Medical Examinations'!$A$1:$L$2336,3,0)</f>
        <v>Obesity</v>
      </c>
      <c r="I2111" s="30" t="str">
        <f>VLOOKUP(A2111,'Medical Examinations'!$A$1:$L$2336,5,0)</f>
        <v>Normal</v>
      </c>
      <c r="J2111" s="27" t="str">
        <f>VLOOKUP(A2111,'Medical Examinations'!$A$1:$L$2336,6,0)</f>
        <v>No</v>
      </c>
      <c r="K2111" s="27" t="str">
        <f>VLOOKUP(A2111,'Medical Examinations'!$A$1:$L$2336,7,0)</f>
        <v>yes</v>
      </c>
      <c r="L2111" s="27">
        <f>VLOOKUP(A2111,'Medical Examinations'!$A$1:$L$2336,10,0)</f>
        <v>1</v>
      </c>
      <c r="M2111" s="27" t="str">
        <f>VLOOKUP(A2111,'Medical Examinations'!$A$1:$L$2336,12,0)</f>
        <v>No</v>
      </c>
      <c r="N2111" s="27" t="str">
        <f>VLOOKUP(A2111,'Medical Examinations'!$A$1:$L$2336,8,0)</f>
        <v>No</v>
      </c>
      <c r="O2111" s="29">
        <f>VLOOKUP(A2111,'Hospitalisation Details'!$A$1:$T$2344,12,0)</f>
        <v>2207.6999999999998</v>
      </c>
      <c r="P2111" s="29" t="str">
        <f>VLOOKUP(A2111,'Hospitalisation Details'!$A$1:$T$2344,15,0)</f>
        <v>tier - 2</v>
      </c>
      <c r="Q2111" s="29" t="str">
        <f>VLOOKUP(A2111,'Hospitalisation Details'!$A$1:$T$2344,18,0)</f>
        <v>tier - 2</v>
      </c>
      <c r="R2111" s="29" t="str">
        <f>VLOOKUP(A2111,'Hospitalisation Details'!$A$1:$T$2344,20,0)</f>
        <v>R1024</v>
      </c>
    </row>
    <row r="2112" spans="1:18">
      <c r="A2112" t="s">
        <v>251</v>
      </c>
      <c r="B2112" s="22" t="str">
        <f>VLOOKUP(A2112,'Customer Names'!A2112:$E$2335,4,0)</f>
        <v>Rydland</v>
      </c>
      <c r="C2112" s="25">
        <f>VLOOKUP(A2112,'Hospitalisation Details'!$A$1:$T$2344,9,0)</f>
        <v>38304</v>
      </c>
      <c r="D2112" s="26">
        <f>VLOOKUP(A2112,'Hospitalisation Details'!$A$1:$T$2344,10,0)</f>
        <v>18</v>
      </c>
      <c r="E2112" s="26">
        <f>VLOOKUP(A2112,'Hospitalisation Details'!$A$1:$T$2344,11,0)</f>
        <v>0</v>
      </c>
      <c r="F2112" s="28">
        <f>VLOOKUP(A2112,'Medical Examinations'!$A$1:$L$2336,2,0)</f>
        <v>31.92</v>
      </c>
      <c r="G2112" s="28">
        <f>VLOOKUP(A2112,'Medical Examinations'!$A$1:$L$2336,4,0)</f>
        <v>5.04</v>
      </c>
      <c r="H2112" s="30" t="str">
        <f>VLOOKUP(A2112,'Medical Examinations'!$A$1:$L$2336,3,0)</f>
        <v>Obesity</v>
      </c>
      <c r="I2112" s="30" t="str">
        <f>VLOOKUP(A2112,'Medical Examinations'!$A$1:$L$2336,5,0)</f>
        <v>Normal</v>
      </c>
      <c r="J2112" s="27" t="str">
        <f>VLOOKUP(A2112,'Medical Examinations'!$A$1:$L$2336,6,0)</f>
        <v>No</v>
      </c>
      <c r="K2112" s="27" t="str">
        <f>VLOOKUP(A2112,'Medical Examinations'!$A$1:$L$2336,7,0)</f>
        <v>yes</v>
      </c>
      <c r="L2112" s="27">
        <f>VLOOKUP(A2112,'Medical Examinations'!$A$1:$L$2336,10,0)</f>
        <v>1</v>
      </c>
      <c r="M2112" s="27" t="str">
        <f>VLOOKUP(A2112,'Medical Examinations'!$A$1:$L$2336,12,0)</f>
        <v>No</v>
      </c>
      <c r="N2112" s="27" t="str">
        <f>VLOOKUP(A2112,'Medical Examinations'!$A$1:$L$2336,8,0)</f>
        <v>No</v>
      </c>
      <c r="O2112" s="29">
        <f>VLOOKUP(A2112,'Hospitalisation Details'!$A$1:$T$2344,12,0)</f>
        <v>2205.98</v>
      </c>
      <c r="P2112" s="29" t="str">
        <f>VLOOKUP(A2112,'Hospitalisation Details'!$A$1:$T$2344,15,0)</f>
        <v>tier - 2</v>
      </c>
      <c r="Q2112" s="29" t="str">
        <f>VLOOKUP(A2112,'Hospitalisation Details'!$A$1:$T$2344,18,0)</f>
        <v>tier - 3</v>
      </c>
      <c r="R2112" s="29" t="str">
        <f>VLOOKUP(A2112,'Hospitalisation Details'!$A$1:$T$2344,20,0)</f>
        <v>R1024</v>
      </c>
    </row>
    <row r="2113" spans="1:18">
      <c r="A2113" t="s">
        <v>250</v>
      </c>
      <c r="B2113" s="22" t="str">
        <f>VLOOKUP(A2113,'Customer Names'!A2113:$E$2335,4,0)</f>
        <v>Vespa</v>
      </c>
      <c r="C2113" s="25">
        <f>VLOOKUP(A2113,'Hospitalisation Details'!$A$1:$T$2344,9,0)</f>
        <v>38288</v>
      </c>
      <c r="D2113" s="26">
        <f>VLOOKUP(A2113,'Hospitalisation Details'!$A$1:$T$2344,10,0)</f>
        <v>18</v>
      </c>
      <c r="E2113" s="26">
        <f>VLOOKUP(A2113,'Hospitalisation Details'!$A$1:$T$2344,11,0)</f>
        <v>0</v>
      </c>
      <c r="F2113" s="28">
        <f>VLOOKUP(A2113,'Medical Examinations'!$A$1:$L$2336,2,0)</f>
        <v>30.305</v>
      </c>
      <c r="G2113" s="28">
        <f>VLOOKUP(A2113,'Medical Examinations'!$A$1:$L$2336,4,0)</f>
        <v>5.08</v>
      </c>
      <c r="H2113" s="30" t="str">
        <f>VLOOKUP(A2113,'Medical Examinations'!$A$1:$L$2336,3,0)</f>
        <v>Obesity</v>
      </c>
      <c r="I2113" s="30" t="str">
        <f>VLOOKUP(A2113,'Medical Examinations'!$A$1:$L$2336,5,0)</f>
        <v>Normal</v>
      </c>
      <c r="J2113" s="27" t="str">
        <f>VLOOKUP(A2113,'Medical Examinations'!$A$1:$L$2336,6,0)</f>
        <v>No</v>
      </c>
      <c r="K2113" s="27" t="str">
        <f>VLOOKUP(A2113,'Medical Examinations'!$A$1:$L$2336,7,0)</f>
        <v>yes</v>
      </c>
      <c r="L2113" s="27">
        <f>VLOOKUP(A2113,'Medical Examinations'!$A$1:$L$2336,10,0)</f>
        <v>1</v>
      </c>
      <c r="M2113" s="27" t="str">
        <f>VLOOKUP(A2113,'Medical Examinations'!$A$1:$L$2336,12,0)</f>
        <v>No</v>
      </c>
      <c r="N2113" s="27" t="str">
        <f>VLOOKUP(A2113,'Medical Examinations'!$A$1:$L$2336,8,0)</f>
        <v>No</v>
      </c>
      <c r="O2113" s="29">
        <f>VLOOKUP(A2113,'Hospitalisation Details'!$A$1:$T$2344,12,0)</f>
        <v>2203.7399999999998</v>
      </c>
      <c r="P2113" s="29" t="str">
        <f>VLOOKUP(A2113,'Hospitalisation Details'!$A$1:$T$2344,15,0)</f>
        <v>tier - 2</v>
      </c>
      <c r="Q2113" s="29" t="str">
        <f>VLOOKUP(A2113,'Hospitalisation Details'!$A$1:$T$2344,18,0)</f>
        <v>tier - 2</v>
      </c>
      <c r="R2113" s="29" t="str">
        <f>VLOOKUP(A2113,'Hospitalisation Details'!$A$1:$T$2344,20,0)</f>
        <v>R1024</v>
      </c>
    </row>
    <row r="2114" spans="1:18">
      <c r="A2114" t="s">
        <v>249</v>
      </c>
      <c r="B2114" s="22" t="str">
        <f>VLOOKUP(A2114,'Customer Names'!A2114:$E$2335,4,0)</f>
        <v>Meadows</v>
      </c>
      <c r="C2114" s="25">
        <f>VLOOKUP(A2114,'Hospitalisation Details'!$A$1:$T$2344,9,0)</f>
        <v>38205</v>
      </c>
      <c r="D2114" s="26">
        <f>VLOOKUP(A2114,'Hospitalisation Details'!$A$1:$T$2344,10,0)</f>
        <v>18</v>
      </c>
      <c r="E2114" s="26">
        <f>VLOOKUP(A2114,'Hospitalisation Details'!$A$1:$T$2344,11,0)</f>
        <v>0</v>
      </c>
      <c r="F2114" s="28">
        <f>VLOOKUP(A2114,'Medical Examinations'!$A$1:$L$2336,2,0)</f>
        <v>30.114999999999998</v>
      </c>
      <c r="G2114" s="28">
        <f>VLOOKUP(A2114,'Medical Examinations'!$A$1:$L$2336,4,0)</f>
        <v>4.38</v>
      </c>
      <c r="H2114" s="30" t="str">
        <f>VLOOKUP(A2114,'Medical Examinations'!$A$1:$L$2336,3,0)</f>
        <v>Obesity</v>
      </c>
      <c r="I2114" s="30" t="str">
        <f>VLOOKUP(A2114,'Medical Examinations'!$A$1:$L$2336,5,0)</f>
        <v>Normal</v>
      </c>
      <c r="J2114" s="27" t="str">
        <f>VLOOKUP(A2114,'Medical Examinations'!$A$1:$L$2336,6,0)</f>
        <v>No</v>
      </c>
      <c r="K2114" s="27" t="str">
        <f>VLOOKUP(A2114,'Medical Examinations'!$A$1:$L$2336,7,0)</f>
        <v>yes</v>
      </c>
      <c r="L2114" s="27">
        <f>VLOOKUP(A2114,'Medical Examinations'!$A$1:$L$2336,10,0)</f>
        <v>1</v>
      </c>
      <c r="M2114" s="27" t="str">
        <f>VLOOKUP(A2114,'Medical Examinations'!$A$1:$L$2336,12,0)</f>
        <v>No</v>
      </c>
      <c r="N2114" s="27" t="str">
        <f>VLOOKUP(A2114,'Medical Examinations'!$A$1:$L$2336,8,0)</f>
        <v>No</v>
      </c>
      <c r="O2114" s="29">
        <f>VLOOKUP(A2114,'Hospitalisation Details'!$A$1:$T$2344,12,0)</f>
        <v>2203.4699999999998</v>
      </c>
      <c r="P2114" s="29" t="str">
        <f>VLOOKUP(A2114,'Hospitalisation Details'!$A$1:$T$2344,15,0)</f>
        <v>tier - 2</v>
      </c>
      <c r="Q2114" s="29" t="str">
        <f>VLOOKUP(A2114,'Hospitalisation Details'!$A$1:$T$2344,18,0)</f>
        <v>tier - 2</v>
      </c>
      <c r="R2114" s="29" t="str">
        <f>VLOOKUP(A2114,'Hospitalisation Details'!$A$1:$T$2344,20,0)</f>
        <v>R1024</v>
      </c>
    </row>
    <row r="2115" spans="1:18">
      <c r="A2115" t="s">
        <v>248</v>
      </c>
      <c r="B2115" s="22" t="str">
        <f>VLOOKUP(A2115,'Customer Names'!A2115:$E$2335,4,0)</f>
        <v>Toppen</v>
      </c>
      <c r="C2115" s="25">
        <f>VLOOKUP(A2115,'Hospitalisation Details'!$A$1:$T$2344,9,0)</f>
        <v>38195</v>
      </c>
      <c r="D2115" s="26">
        <f>VLOOKUP(A2115,'Hospitalisation Details'!$A$1:$T$2344,10,0)</f>
        <v>18</v>
      </c>
      <c r="E2115" s="26">
        <f>VLOOKUP(A2115,'Hospitalisation Details'!$A$1:$T$2344,11,0)</f>
        <v>1</v>
      </c>
      <c r="F2115" s="28">
        <f>VLOOKUP(A2115,'Medical Examinations'!$A$1:$L$2336,2,0)</f>
        <v>24.09</v>
      </c>
      <c r="G2115" s="28">
        <f>VLOOKUP(A2115,'Medical Examinations'!$A$1:$L$2336,4,0)</f>
        <v>4.79</v>
      </c>
      <c r="H2115" s="30" t="str">
        <f>VLOOKUP(A2115,'Medical Examinations'!$A$1:$L$2336,3,0)</f>
        <v>Normal weight</v>
      </c>
      <c r="I2115" s="30" t="str">
        <f>VLOOKUP(A2115,'Medical Examinations'!$A$1:$L$2336,5,0)</f>
        <v>Normal</v>
      </c>
      <c r="J2115" s="27" t="str">
        <f>VLOOKUP(A2115,'Medical Examinations'!$A$1:$L$2336,6,0)</f>
        <v>No</v>
      </c>
      <c r="K2115" s="27" t="str">
        <f>VLOOKUP(A2115,'Medical Examinations'!$A$1:$L$2336,7,0)</f>
        <v>yes</v>
      </c>
      <c r="L2115" s="27">
        <f>VLOOKUP(A2115,'Medical Examinations'!$A$1:$L$2336,10,0)</f>
        <v>1</v>
      </c>
      <c r="M2115" s="27" t="str">
        <f>VLOOKUP(A2115,'Medical Examinations'!$A$1:$L$2336,12,0)</f>
        <v>No</v>
      </c>
      <c r="N2115" s="27" t="str">
        <f>VLOOKUP(A2115,'Medical Examinations'!$A$1:$L$2336,8,0)</f>
        <v>No</v>
      </c>
      <c r="O2115" s="29">
        <f>VLOOKUP(A2115,'Hospitalisation Details'!$A$1:$T$2344,12,0)</f>
        <v>2201.1</v>
      </c>
      <c r="P2115" s="29" t="str">
        <f>VLOOKUP(A2115,'Hospitalisation Details'!$A$1:$T$2344,15,0)</f>
        <v>tier - 2</v>
      </c>
      <c r="Q2115" s="29" t="str">
        <f>VLOOKUP(A2115,'Hospitalisation Details'!$A$1:$T$2344,18,0)</f>
        <v>tier - 3</v>
      </c>
      <c r="R2115" s="29" t="str">
        <f>VLOOKUP(A2115,'Hospitalisation Details'!$A$1:$T$2344,20,0)</f>
        <v>R1013</v>
      </c>
    </row>
    <row r="2116" spans="1:18">
      <c r="A2116" t="s">
        <v>247</v>
      </c>
      <c r="B2116" s="22" t="str">
        <f>VLOOKUP(A2116,'Customer Names'!A2116:$E$2335,4,0)</f>
        <v>Ermer</v>
      </c>
      <c r="C2116" s="25">
        <f>VLOOKUP(A2116,'Hospitalisation Details'!$A$1:$T$2344,9,0)</f>
        <v>38242</v>
      </c>
      <c r="D2116" s="26">
        <f>VLOOKUP(A2116,'Hospitalisation Details'!$A$1:$T$2344,10,0)</f>
        <v>18</v>
      </c>
      <c r="E2116" s="26">
        <f>VLOOKUP(A2116,'Hospitalisation Details'!$A$1:$T$2344,11,0)</f>
        <v>0</v>
      </c>
      <c r="F2116" s="28">
        <f>VLOOKUP(A2116,'Medical Examinations'!$A$1:$L$2336,2,0)</f>
        <v>28.215</v>
      </c>
      <c r="G2116" s="28">
        <f>VLOOKUP(A2116,'Medical Examinations'!$A$1:$L$2336,4,0)</f>
        <v>4.21</v>
      </c>
      <c r="H2116" s="30" t="str">
        <f>VLOOKUP(A2116,'Medical Examinations'!$A$1:$L$2336,3,0)</f>
        <v>Overweight</v>
      </c>
      <c r="I2116" s="30" t="str">
        <f>VLOOKUP(A2116,'Medical Examinations'!$A$1:$L$2336,5,0)</f>
        <v>Normal</v>
      </c>
      <c r="J2116" s="27" t="str">
        <f>VLOOKUP(A2116,'Medical Examinations'!$A$1:$L$2336,6,0)</f>
        <v>No</v>
      </c>
      <c r="K2116" s="27" t="str">
        <f>VLOOKUP(A2116,'Medical Examinations'!$A$1:$L$2336,7,0)</f>
        <v>yes</v>
      </c>
      <c r="L2116" s="27">
        <f>VLOOKUP(A2116,'Medical Examinations'!$A$1:$L$2336,10,0)</f>
        <v>1</v>
      </c>
      <c r="M2116" s="27" t="str">
        <f>VLOOKUP(A2116,'Medical Examinations'!$A$1:$L$2336,12,0)</f>
        <v>No</v>
      </c>
      <c r="N2116" s="27" t="str">
        <f>VLOOKUP(A2116,'Medical Examinations'!$A$1:$L$2336,8,0)</f>
        <v>No</v>
      </c>
      <c r="O2116" s="29">
        <f>VLOOKUP(A2116,'Hospitalisation Details'!$A$1:$T$2344,12,0)</f>
        <v>2200.83</v>
      </c>
      <c r="P2116" s="29" t="str">
        <f>VLOOKUP(A2116,'Hospitalisation Details'!$A$1:$T$2344,15,0)</f>
        <v>tier - 2</v>
      </c>
      <c r="Q2116" s="29" t="str">
        <f>VLOOKUP(A2116,'Hospitalisation Details'!$A$1:$T$2344,18,0)</f>
        <v>tier - 2</v>
      </c>
      <c r="R2116" s="29" t="str">
        <f>VLOOKUP(A2116,'Hospitalisation Details'!$A$1:$T$2344,20,0)</f>
        <v>R1024</v>
      </c>
    </row>
    <row r="2117" spans="1:18">
      <c r="A2117" t="s">
        <v>245</v>
      </c>
      <c r="B2117" s="22" t="str">
        <f>VLOOKUP(A2117,'Customer Names'!A2117:$E$2335,4,0)</f>
        <v>Dionne</v>
      </c>
      <c r="C2117" s="25">
        <f>VLOOKUP(A2117,'Hospitalisation Details'!$A$1:$T$2344,9,0)</f>
        <v>38233</v>
      </c>
      <c r="D2117" s="26">
        <f>VLOOKUP(A2117,'Hospitalisation Details'!$A$1:$T$2344,10,0)</f>
        <v>18</v>
      </c>
      <c r="E2117" s="26">
        <f>VLOOKUP(A2117,'Hospitalisation Details'!$A$1:$T$2344,11,0)</f>
        <v>0</v>
      </c>
      <c r="F2117" s="28">
        <f>VLOOKUP(A2117,'Medical Examinations'!$A$1:$L$2336,2,0)</f>
        <v>26.315000000000001</v>
      </c>
      <c r="G2117" s="28">
        <f>VLOOKUP(A2117,'Medical Examinations'!$A$1:$L$2336,4,0)</f>
        <v>5.47</v>
      </c>
      <c r="H2117" s="30" t="str">
        <f>VLOOKUP(A2117,'Medical Examinations'!$A$1:$L$2336,3,0)</f>
        <v>Overweight</v>
      </c>
      <c r="I2117" s="30" t="str">
        <f>VLOOKUP(A2117,'Medical Examinations'!$A$1:$L$2336,5,0)</f>
        <v>Normal</v>
      </c>
      <c r="J2117" s="27" t="str">
        <f>VLOOKUP(A2117,'Medical Examinations'!$A$1:$L$2336,6,0)</f>
        <v>No</v>
      </c>
      <c r="K2117" s="27" t="str">
        <f>VLOOKUP(A2117,'Medical Examinations'!$A$1:$L$2336,7,0)</f>
        <v>yes</v>
      </c>
      <c r="L2117" s="27">
        <f>VLOOKUP(A2117,'Medical Examinations'!$A$1:$L$2336,10,0)</f>
        <v>1</v>
      </c>
      <c r="M2117" s="27" t="str">
        <f>VLOOKUP(A2117,'Medical Examinations'!$A$1:$L$2336,12,0)</f>
        <v>No</v>
      </c>
      <c r="N2117" s="27" t="str">
        <f>VLOOKUP(A2117,'Medical Examinations'!$A$1:$L$2336,8,0)</f>
        <v>No</v>
      </c>
      <c r="O2117" s="29">
        <f>VLOOKUP(A2117,'Hospitalisation Details'!$A$1:$T$2344,12,0)</f>
        <v>2198.19</v>
      </c>
      <c r="P2117" s="29" t="str">
        <f>VLOOKUP(A2117,'Hospitalisation Details'!$A$1:$T$2344,15,0)</f>
        <v>tier - 2</v>
      </c>
      <c r="Q2117" s="29" t="str">
        <f>VLOOKUP(A2117,'Hospitalisation Details'!$A$1:$T$2344,18,0)</f>
        <v>tier - 1</v>
      </c>
      <c r="R2117" s="29" t="str">
        <f>VLOOKUP(A2117,'Hospitalisation Details'!$A$1:$T$2344,20,0)</f>
        <v>R1023</v>
      </c>
    </row>
    <row r="2118" spans="1:18">
      <c r="A2118" t="s">
        <v>243</v>
      </c>
      <c r="B2118" s="22" t="str">
        <f>VLOOKUP(A2118,'Customer Names'!A2118:$E$2335,4,0)</f>
        <v>Stasulli</v>
      </c>
      <c r="C2118" s="25">
        <f>VLOOKUP(A2118,'Hospitalisation Details'!$A$1:$T$2344,9,0)</f>
        <v>38328</v>
      </c>
      <c r="D2118" s="26">
        <f>VLOOKUP(A2118,'Hospitalisation Details'!$A$1:$T$2344,10,0)</f>
        <v>18</v>
      </c>
      <c r="E2118" s="26">
        <f>VLOOKUP(A2118,'Hospitalisation Details'!$A$1:$T$2344,11,0)</f>
        <v>0</v>
      </c>
      <c r="F2118" s="28">
        <f>VLOOKUP(A2118,'Medical Examinations'!$A$1:$L$2336,2,0)</f>
        <v>25.08</v>
      </c>
      <c r="G2118" s="28">
        <f>VLOOKUP(A2118,'Medical Examinations'!$A$1:$L$2336,4,0)</f>
        <v>5.09</v>
      </c>
      <c r="H2118" s="30" t="str">
        <f>VLOOKUP(A2118,'Medical Examinations'!$A$1:$L$2336,3,0)</f>
        <v>Overweight</v>
      </c>
      <c r="I2118" s="30" t="str">
        <f>VLOOKUP(A2118,'Medical Examinations'!$A$1:$L$2336,5,0)</f>
        <v>Normal</v>
      </c>
      <c r="J2118" s="27" t="str">
        <f>VLOOKUP(A2118,'Medical Examinations'!$A$1:$L$2336,6,0)</f>
        <v>No</v>
      </c>
      <c r="K2118" s="27" t="str">
        <f>VLOOKUP(A2118,'Medical Examinations'!$A$1:$L$2336,7,0)</f>
        <v>yes</v>
      </c>
      <c r="L2118" s="27">
        <f>VLOOKUP(A2118,'Medical Examinations'!$A$1:$L$2336,10,0)</f>
        <v>1</v>
      </c>
      <c r="M2118" s="27" t="str">
        <f>VLOOKUP(A2118,'Medical Examinations'!$A$1:$L$2336,12,0)</f>
        <v>No</v>
      </c>
      <c r="N2118" s="27" t="str">
        <f>VLOOKUP(A2118,'Medical Examinations'!$A$1:$L$2336,8,0)</f>
        <v>No</v>
      </c>
      <c r="O2118" s="29">
        <f>VLOOKUP(A2118,'Hospitalisation Details'!$A$1:$T$2344,12,0)</f>
        <v>2196.4699999999998</v>
      </c>
      <c r="P2118" s="29" t="str">
        <f>VLOOKUP(A2118,'Hospitalisation Details'!$A$1:$T$2344,15,0)</f>
        <v>tier - 2</v>
      </c>
      <c r="Q2118" s="29" t="str">
        <f>VLOOKUP(A2118,'Hospitalisation Details'!$A$1:$T$2344,18,0)</f>
        <v>tier - 3</v>
      </c>
      <c r="R2118" s="29" t="str">
        <f>VLOOKUP(A2118,'Hospitalisation Details'!$A$1:$T$2344,20,0)</f>
        <v>R1024</v>
      </c>
    </row>
    <row r="2119" spans="1:18">
      <c r="A2119" t="s">
        <v>242</v>
      </c>
      <c r="B2119" s="22" t="str">
        <f>VLOOKUP(A2119,'Customer Names'!A2119:$E$2335,4,0)</f>
        <v>Duran</v>
      </c>
      <c r="C2119" s="25">
        <f>VLOOKUP(A2119,'Hospitalisation Details'!$A$1:$T$2344,9,0)</f>
        <v>33588</v>
      </c>
      <c r="D2119" s="26">
        <f>VLOOKUP(A2119,'Hospitalisation Details'!$A$1:$T$2344,10,0)</f>
        <v>31</v>
      </c>
      <c r="E2119" s="26">
        <f>VLOOKUP(A2119,'Hospitalisation Details'!$A$1:$T$2344,11,0)</f>
        <v>3</v>
      </c>
      <c r="F2119" s="28">
        <f>VLOOKUP(A2119,'Medical Examinations'!$A$1:$L$2336,2,0)</f>
        <v>15.41</v>
      </c>
      <c r="G2119" s="28">
        <f>VLOOKUP(A2119,'Medical Examinations'!$A$1:$L$2336,4,0)</f>
        <v>5.08</v>
      </c>
      <c r="H2119" s="30" t="str">
        <f>VLOOKUP(A2119,'Medical Examinations'!$A$1:$L$2336,3,0)</f>
        <v>Underweight</v>
      </c>
      <c r="I2119" s="30" t="str">
        <f>VLOOKUP(A2119,'Medical Examinations'!$A$1:$L$2336,5,0)</f>
        <v>Normal</v>
      </c>
      <c r="J2119" s="27" t="str">
        <f>VLOOKUP(A2119,'Medical Examinations'!$A$1:$L$2336,6,0)</f>
        <v>No</v>
      </c>
      <c r="K2119" s="27" t="str">
        <f>VLOOKUP(A2119,'Medical Examinations'!$A$1:$L$2336,7,0)</f>
        <v>No</v>
      </c>
      <c r="L2119" s="27">
        <f>VLOOKUP(A2119,'Medical Examinations'!$A$1:$L$2336,10,0)</f>
        <v>0</v>
      </c>
      <c r="M2119" s="27" t="str">
        <f>VLOOKUP(A2119,'Medical Examinations'!$A$1:$L$2336,12,0)</f>
        <v>No</v>
      </c>
      <c r="N2119" s="27" t="str">
        <f>VLOOKUP(A2119,'Medical Examinations'!$A$1:$L$2336,8,0)</f>
        <v>No</v>
      </c>
      <c r="O2119" s="29">
        <f>VLOOKUP(A2119,'Hospitalisation Details'!$A$1:$T$2344,12,0)</f>
        <v>2193.1999999999998</v>
      </c>
      <c r="P2119" s="29" t="str">
        <f>VLOOKUP(A2119,'Hospitalisation Details'!$A$1:$T$2344,15,0)</f>
        <v>tier - 2</v>
      </c>
      <c r="Q2119" s="29" t="str">
        <f>VLOOKUP(A2119,'Hospitalisation Details'!$A$1:$T$2344,18,0)</f>
        <v>tier - 2</v>
      </c>
      <c r="R2119" s="29" t="str">
        <f>VLOOKUP(A2119,'Hospitalisation Details'!$A$1:$T$2344,20,0)</f>
        <v>R1012</v>
      </c>
    </row>
    <row r="2120" spans="1:18">
      <c r="A2120" t="s">
        <v>241</v>
      </c>
      <c r="B2120" s="22" t="str">
        <f>VLOOKUP(A2120,'Customer Names'!A2120:$E$2335,4,0)</f>
        <v>Klundt</v>
      </c>
      <c r="C2120" s="25">
        <f>VLOOKUP(A2120,'Hospitalisation Details'!$A$1:$T$2344,9,0)</f>
        <v>34604</v>
      </c>
      <c r="D2120" s="26">
        <f>VLOOKUP(A2120,'Hospitalisation Details'!$A$1:$T$2344,10,0)</f>
        <v>28</v>
      </c>
      <c r="E2120" s="26">
        <f>VLOOKUP(A2120,'Hospitalisation Details'!$A$1:$T$2344,11,0)</f>
        <v>0</v>
      </c>
      <c r="F2120" s="28">
        <f>VLOOKUP(A2120,'Medical Examinations'!$A$1:$L$2336,2,0)</f>
        <v>23.83</v>
      </c>
      <c r="G2120" s="28">
        <f>VLOOKUP(A2120,'Medical Examinations'!$A$1:$L$2336,4,0)</f>
        <v>5.68</v>
      </c>
      <c r="H2120" s="30" t="str">
        <f>VLOOKUP(A2120,'Medical Examinations'!$A$1:$L$2336,3,0)</f>
        <v>Normal weight</v>
      </c>
      <c r="I2120" s="30" t="str">
        <f>VLOOKUP(A2120,'Medical Examinations'!$A$1:$L$2336,5,0)</f>
        <v>Normal</v>
      </c>
      <c r="J2120" s="27" t="str">
        <f>VLOOKUP(A2120,'Medical Examinations'!$A$1:$L$2336,6,0)</f>
        <v>No</v>
      </c>
      <c r="K2120" s="27" t="str">
        <f>VLOOKUP(A2120,'Medical Examinations'!$A$1:$L$2336,7,0)</f>
        <v>No</v>
      </c>
      <c r="L2120" s="27">
        <f>VLOOKUP(A2120,'Medical Examinations'!$A$1:$L$2336,10,0)</f>
        <v>0</v>
      </c>
      <c r="M2120" s="27" t="str">
        <f>VLOOKUP(A2120,'Medical Examinations'!$A$1:$L$2336,12,0)</f>
        <v>No</v>
      </c>
      <c r="N2120" s="27" t="str">
        <f>VLOOKUP(A2120,'Medical Examinations'!$A$1:$L$2336,8,0)</f>
        <v>No</v>
      </c>
      <c r="O2120" s="29">
        <f>VLOOKUP(A2120,'Hospitalisation Details'!$A$1:$T$2344,12,0)</f>
        <v>2170.08</v>
      </c>
      <c r="P2120" s="29" t="str">
        <f>VLOOKUP(A2120,'Hospitalisation Details'!$A$1:$T$2344,15,0)</f>
        <v>tier - 2</v>
      </c>
      <c r="Q2120" s="29" t="str">
        <f>VLOOKUP(A2120,'Hospitalisation Details'!$A$1:$T$2344,18,0)</f>
        <v>tier - 2</v>
      </c>
      <c r="R2120" s="29" t="str">
        <f>VLOOKUP(A2120,'Hospitalisation Details'!$A$1:$T$2344,20,0)</f>
        <v>R1013</v>
      </c>
    </row>
    <row r="2121" spans="1:18">
      <c r="A2121" t="s">
        <v>240</v>
      </c>
      <c r="B2121" s="22" t="str">
        <f>VLOOKUP(A2121,'Customer Names'!A2121:$E$2335,4,0)</f>
        <v>Waters</v>
      </c>
      <c r="C2121" s="25">
        <f>VLOOKUP(A2121,'Hospitalisation Details'!$A$1:$T$2344,9,0)</f>
        <v>36761</v>
      </c>
      <c r="D2121" s="26">
        <f>VLOOKUP(A2121,'Hospitalisation Details'!$A$1:$T$2344,10,0)</f>
        <v>22</v>
      </c>
      <c r="E2121" s="26">
        <f>VLOOKUP(A2121,'Hospitalisation Details'!$A$1:$T$2344,11,0)</f>
        <v>0</v>
      </c>
      <c r="F2121" s="28">
        <f>VLOOKUP(A2121,'Medical Examinations'!$A$1:$L$2336,2,0)</f>
        <v>36</v>
      </c>
      <c r="G2121" s="28">
        <f>VLOOKUP(A2121,'Medical Examinations'!$A$1:$L$2336,4,0)</f>
        <v>4.66</v>
      </c>
      <c r="H2121" s="30" t="str">
        <f>VLOOKUP(A2121,'Medical Examinations'!$A$1:$L$2336,3,0)</f>
        <v>Obesity</v>
      </c>
      <c r="I2121" s="30" t="str">
        <f>VLOOKUP(A2121,'Medical Examinations'!$A$1:$L$2336,5,0)</f>
        <v>Normal</v>
      </c>
      <c r="J2121" s="27" t="str">
        <f>VLOOKUP(A2121,'Medical Examinations'!$A$1:$L$2336,6,0)</f>
        <v>No</v>
      </c>
      <c r="K2121" s="27" t="str">
        <f>VLOOKUP(A2121,'Medical Examinations'!$A$1:$L$2336,7,0)</f>
        <v>yes</v>
      </c>
      <c r="L2121" s="27">
        <f>VLOOKUP(A2121,'Medical Examinations'!$A$1:$L$2336,10,0)</f>
        <v>1</v>
      </c>
      <c r="M2121" s="27" t="str">
        <f>VLOOKUP(A2121,'Medical Examinations'!$A$1:$L$2336,12,0)</f>
        <v>No</v>
      </c>
      <c r="N2121" s="27" t="str">
        <f>VLOOKUP(A2121,'Medical Examinations'!$A$1:$L$2336,8,0)</f>
        <v>No</v>
      </c>
      <c r="O2121" s="29">
        <f>VLOOKUP(A2121,'Hospitalisation Details'!$A$1:$T$2344,12,0)</f>
        <v>2166.73</v>
      </c>
      <c r="P2121" s="29" t="str">
        <f>VLOOKUP(A2121,'Hospitalisation Details'!$A$1:$T$2344,15,0)</f>
        <v>tier - 2</v>
      </c>
      <c r="Q2121" s="29" t="str">
        <f>VLOOKUP(A2121,'Hospitalisation Details'!$A$1:$T$2344,18,0)</f>
        <v>tier - 2</v>
      </c>
      <c r="R2121" s="29" t="str">
        <f>VLOOKUP(A2121,'Hospitalisation Details'!$A$1:$T$2344,20,0)</f>
        <v>R1011</v>
      </c>
    </row>
    <row r="2122" spans="1:18">
      <c r="A2122" t="s">
        <v>239</v>
      </c>
      <c r="B2122" s="22" t="str">
        <f>VLOOKUP(A2122,'Customer Names'!A2122:$E$2335,4,0)</f>
        <v>Rusk</v>
      </c>
      <c r="C2122" s="25">
        <f>VLOOKUP(A2122,'Hospitalisation Details'!$A$1:$T$2344,9,0)</f>
        <v>36870</v>
      </c>
      <c r="D2122" s="26">
        <f>VLOOKUP(A2122,'Hospitalisation Details'!$A$1:$T$2344,10,0)</f>
        <v>22</v>
      </c>
      <c r="E2122" s="26">
        <f>VLOOKUP(A2122,'Hospitalisation Details'!$A$1:$T$2344,11,0)</f>
        <v>0</v>
      </c>
      <c r="F2122" s="28">
        <f>VLOOKUP(A2122,'Medical Examinations'!$A$1:$L$2336,2,0)</f>
        <v>28.82</v>
      </c>
      <c r="G2122" s="28">
        <f>VLOOKUP(A2122,'Medical Examinations'!$A$1:$L$2336,4,0)</f>
        <v>5.59</v>
      </c>
      <c r="H2122" s="30" t="str">
        <f>VLOOKUP(A2122,'Medical Examinations'!$A$1:$L$2336,3,0)</f>
        <v>Overweight</v>
      </c>
      <c r="I2122" s="30" t="str">
        <f>VLOOKUP(A2122,'Medical Examinations'!$A$1:$L$2336,5,0)</f>
        <v>Normal</v>
      </c>
      <c r="J2122" s="27" t="str">
        <f>VLOOKUP(A2122,'Medical Examinations'!$A$1:$L$2336,6,0)</f>
        <v>No</v>
      </c>
      <c r="K2122" s="27" t="str">
        <f>VLOOKUP(A2122,'Medical Examinations'!$A$1:$L$2336,7,0)</f>
        <v>yes</v>
      </c>
      <c r="L2122" s="27">
        <f>VLOOKUP(A2122,'Medical Examinations'!$A$1:$L$2336,10,0)</f>
        <v>1</v>
      </c>
      <c r="M2122" s="27" t="str">
        <f>VLOOKUP(A2122,'Medical Examinations'!$A$1:$L$2336,12,0)</f>
        <v>No</v>
      </c>
      <c r="N2122" s="27" t="str">
        <f>VLOOKUP(A2122,'Medical Examinations'!$A$1:$L$2336,8,0)</f>
        <v>No</v>
      </c>
      <c r="O2122" s="29">
        <f>VLOOKUP(A2122,'Hospitalisation Details'!$A$1:$T$2344,12,0)</f>
        <v>2156.75</v>
      </c>
      <c r="P2122" s="29" t="str">
        <f>VLOOKUP(A2122,'Hospitalisation Details'!$A$1:$T$2344,15,0)</f>
        <v>tier - 2</v>
      </c>
      <c r="Q2122" s="29" t="str">
        <f>VLOOKUP(A2122,'Hospitalisation Details'!$A$1:$T$2344,18,0)</f>
        <v>tier - 2</v>
      </c>
      <c r="R2122" s="29" t="str">
        <f>VLOOKUP(A2122,'Hospitalisation Details'!$A$1:$T$2344,20,0)</f>
        <v>R1013</v>
      </c>
    </row>
    <row r="2123" spans="1:18">
      <c r="A2123" t="s">
        <v>238</v>
      </c>
      <c r="B2123" s="22" t="str">
        <f>VLOOKUP(A2123,'Customer Names'!A2123:$E$2335,4,0)</f>
        <v>Gersbach</v>
      </c>
      <c r="C2123" s="25">
        <f>VLOOKUP(A2123,'Hospitalisation Details'!$A$1:$T$2344,9,0)</f>
        <v>36859</v>
      </c>
      <c r="D2123" s="26">
        <f>VLOOKUP(A2123,'Hospitalisation Details'!$A$1:$T$2344,10,0)</f>
        <v>22</v>
      </c>
      <c r="E2123" s="26">
        <f>VLOOKUP(A2123,'Hospitalisation Details'!$A$1:$T$2344,11,0)</f>
        <v>0</v>
      </c>
      <c r="F2123" s="28">
        <f>VLOOKUP(A2123,'Medical Examinations'!$A$1:$L$2336,2,0)</f>
        <v>28.05</v>
      </c>
      <c r="G2123" s="28">
        <f>VLOOKUP(A2123,'Medical Examinations'!$A$1:$L$2336,4,0)</f>
        <v>6.2</v>
      </c>
      <c r="H2123" s="30" t="str">
        <f>VLOOKUP(A2123,'Medical Examinations'!$A$1:$L$2336,3,0)</f>
        <v>Overweight</v>
      </c>
      <c r="I2123" s="30" t="str">
        <f>VLOOKUP(A2123,'Medical Examinations'!$A$1:$L$2336,5,0)</f>
        <v>Pre-diabetes</v>
      </c>
      <c r="J2123" s="27" t="str">
        <f>VLOOKUP(A2123,'Medical Examinations'!$A$1:$L$2336,6,0)</f>
        <v>No</v>
      </c>
      <c r="K2123" s="27" t="str">
        <f>VLOOKUP(A2123,'Medical Examinations'!$A$1:$L$2336,7,0)</f>
        <v>yes</v>
      </c>
      <c r="L2123" s="27">
        <f>VLOOKUP(A2123,'Medical Examinations'!$A$1:$L$2336,10,0)</f>
        <v>1</v>
      </c>
      <c r="M2123" s="27" t="str">
        <f>VLOOKUP(A2123,'Medical Examinations'!$A$1:$L$2336,12,0)</f>
        <v>No</v>
      </c>
      <c r="N2123" s="27" t="str">
        <f>VLOOKUP(A2123,'Medical Examinations'!$A$1:$L$2336,8,0)</f>
        <v>No</v>
      </c>
      <c r="O2123" s="29">
        <f>VLOOKUP(A2123,'Hospitalisation Details'!$A$1:$T$2344,12,0)</f>
        <v>2155.6799999999998</v>
      </c>
      <c r="P2123" s="29" t="str">
        <f>VLOOKUP(A2123,'Hospitalisation Details'!$A$1:$T$2344,15,0)</f>
        <v>tier - 2</v>
      </c>
      <c r="Q2123" s="29" t="str">
        <f>VLOOKUP(A2123,'Hospitalisation Details'!$A$1:$T$2344,18,0)</f>
        <v>tier - 3</v>
      </c>
      <c r="R2123" s="29" t="str">
        <f>VLOOKUP(A2123,'Hospitalisation Details'!$A$1:$T$2344,20,0)</f>
        <v>R1013</v>
      </c>
    </row>
    <row r="2124" spans="1:18">
      <c r="A2124" t="s">
        <v>237</v>
      </c>
      <c r="B2124" s="22" t="str">
        <f>VLOOKUP(A2124,'Customer Names'!A2124:$E$2335,4,0)</f>
        <v>Taylor-Watson</v>
      </c>
      <c r="C2124" s="25">
        <f>VLOOKUP(A2124,'Hospitalisation Details'!$A$1:$T$2344,9,0)</f>
        <v>36821</v>
      </c>
      <c r="D2124" s="26">
        <f>VLOOKUP(A2124,'Hospitalisation Details'!$A$1:$T$2344,10,0)</f>
        <v>22</v>
      </c>
      <c r="E2124" s="26">
        <f>VLOOKUP(A2124,'Hospitalisation Details'!$A$1:$T$2344,11,0)</f>
        <v>0</v>
      </c>
      <c r="F2124" s="28">
        <f>VLOOKUP(A2124,'Medical Examinations'!$A$1:$L$2336,2,0)</f>
        <v>27.1</v>
      </c>
      <c r="G2124" s="28">
        <f>VLOOKUP(A2124,'Medical Examinations'!$A$1:$L$2336,4,0)</f>
        <v>4.45</v>
      </c>
      <c r="H2124" s="30" t="str">
        <f>VLOOKUP(A2124,'Medical Examinations'!$A$1:$L$2336,3,0)</f>
        <v>Overweight</v>
      </c>
      <c r="I2124" s="30" t="str">
        <f>VLOOKUP(A2124,'Medical Examinations'!$A$1:$L$2336,5,0)</f>
        <v>Normal</v>
      </c>
      <c r="J2124" s="27" t="str">
        <f>VLOOKUP(A2124,'Medical Examinations'!$A$1:$L$2336,6,0)</f>
        <v>No</v>
      </c>
      <c r="K2124" s="27" t="str">
        <f>VLOOKUP(A2124,'Medical Examinations'!$A$1:$L$2336,7,0)</f>
        <v>yes</v>
      </c>
      <c r="L2124" s="27">
        <f>VLOOKUP(A2124,'Medical Examinations'!$A$1:$L$2336,10,0)</f>
        <v>1</v>
      </c>
      <c r="M2124" s="27" t="str">
        <f>VLOOKUP(A2124,'Medical Examinations'!$A$1:$L$2336,12,0)</f>
        <v>No</v>
      </c>
      <c r="N2124" s="27" t="str">
        <f>VLOOKUP(A2124,'Medical Examinations'!$A$1:$L$2336,8,0)</f>
        <v>No</v>
      </c>
      <c r="O2124" s="29">
        <f>VLOOKUP(A2124,'Hospitalisation Details'!$A$1:$T$2344,12,0)</f>
        <v>2154.36</v>
      </c>
      <c r="P2124" s="29" t="str">
        <f>VLOOKUP(A2124,'Hospitalisation Details'!$A$1:$T$2344,15,0)</f>
        <v>tier - 2</v>
      </c>
      <c r="Q2124" s="29" t="str">
        <f>VLOOKUP(A2124,'Hospitalisation Details'!$A$1:$T$2344,18,0)</f>
        <v>tier - 2</v>
      </c>
      <c r="R2124" s="29" t="str">
        <f>VLOOKUP(A2124,'Hospitalisation Details'!$A$1:$T$2344,20,0)</f>
        <v>R1011</v>
      </c>
    </row>
    <row r="2125" spans="1:18">
      <c r="A2125" t="s">
        <v>236</v>
      </c>
      <c r="B2125" s="22" t="str">
        <f>VLOOKUP(A2125,'Customer Names'!A2125:$E$2335,4,0)</f>
        <v>Crawford</v>
      </c>
      <c r="C2125" s="25">
        <f>VLOOKUP(A2125,'Hospitalisation Details'!$A$1:$T$2344,9,0)</f>
        <v>36887</v>
      </c>
      <c r="D2125" s="26">
        <f>VLOOKUP(A2125,'Hospitalisation Details'!$A$1:$T$2344,10,0)</f>
        <v>22</v>
      </c>
      <c r="E2125" s="26">
        <f>VLOOKUP(A2125,'Hospitalisation Details'!$A$1:$T$2344,11,0)</f>
        <v>0</v>
      </c>
      <c r="F2125" s="28">
        <f>VLOOKUP(A2125,'Medical Examinations'!$A$1:$L$2336,2,0)</f>
        <v>24.3</v>
      </c>
      <c r="G2125" s="28">
        <f>VLOOKUP(A2125,'Medical Examinations'!$A$1:$L$2336,4,0)</f>
        <v>6.1</v>
      </c>
      <c r="H2125" s="30" t="str">
        <f>VLOOKUP(A2125,'Medical Examinations'!$A$1:$L$2336,3,0)</f>
        <v>Normal weight</v>
      </c>
      <c r="I2125" s="30" t="str">
        <f>VLOOKUP(A2125,'Medical Examinations'!$A$1:$L$2336,5,0)</f>
        <v>Pre-diabetes</v>
      </c>
      <c r="J2125" s="27" t="str">
        <f>VLOOKUP(A2125,'Medical Examinations'!$A$1:$L$2336,6,0)</f>
        <v>yes</v>
      </c>
      <c r="K2125" s="27" t="str">
        <f>VLOOKUP(A2125,'Medical Examinations'!$A$1:$L$2336,7,0)</f>
        <v>yes</v>
      </c>
      <c r="L2125" s="27">
        <f>VLOOKUP(A2125,'Medical Examinations'!$A$1:$L$2336,10,0)</f>
        <v>1</v>
      </c>
      <c r="M2125" s="27" t="str">
        <f>VLOOKUP(A2125,'Medical Examinations'!$A$1:$L$2336,12,0)</f>
        <v>No</v>
      </c>
      <c r="N2125" s="27" t="str">
        <f>VLOOKUP(A2125,'Medical Examinations'!$A$1:$L$2336,8,0)</f>
        <v>No</v>
      </c>
      <c r="O2125" s="29">
        <f>VLOOKUP(A2125,'Hospitalisation Details'!$A$1:$T$2344,12,0)</f>
        <v>2150.4699999999998</v>
      </c>
      <c r="P2125" s="29" t="str">
        <f>VLOOKUP(A2125,'Hospitalisation Details'!$A$1:$T$2344,15,0)</f>
        <v>tier - 2</v>
      </c>
      <c r="Q2125" s="29" t="str">
        <f>VLOOKUP(A2125,'Hospitalisation Details'!$A$1:$T$2344,18,0)</f>
        <v>tier - 3</v>
      </c>
      <c r="R2125" s="29" t="str">
        <f>VLOOKUP(A2125,'Hospitalisation Details'!$A$1:$T$2344,20,0)</f>
        <v>R1011</v>
      </c>
    </row>
    <row r="2126" spans="1:18">
      <c r="A2126" t="s">
        <v>235</v>
      </c>
      <c r="B2126" s="22" t="str">
        <f>VLOOKUP(A2126,'Customer Names'!A2126:$E$2335,4,0)</f>
        <v>Levitsky</v>
      </c>
      <c r="C2126" s="25">
        <f>VLOOKUP(A2126,'Hospitalisation Details'!$A$1:$T$2344,9,0)</f>
        <v>38264</v>
      </c>
      <c r="D2126" s="26">
        <f>VLOOKUP(A2126,'Hospitalisation Details'!$A$1:$T$2344,10,0)</f>
        <v>18</v>
      </c>
      <c r="E2126" s="26">
        <f>VLOOKUP(A2126,'Hospitalisation Details'!$A$1:$T$2344,11,0)</f>
        <v>0</v>
      </c>
      <c r="F2126" s="28">
        <f>VLOOKUP(A2126,'Medical Examinations'!$A$1:$L$2336,2,0)</f>
        <v>30.72</v>
      </c>
      <c r="G2126" s="28">
        <f>VLOOKUP(A2126,'Medical Examinations'!$A$1:$L$2336,4,0)</f>
        <v>6.06</v>
      </c>
      <c r="H2126" s="30" t="str">
        <f>VLOOKUP(A2126,'Medical Examinations'!$A$1:$L$2336,3,0)</f>
        <v>Obesity</v>
      </c>
      <c r="I2126" s="30" t="str">
        <f>VLOOKUP(A2126,'Medical Examinations'!$A$1:$L$2336,5,0)</f>
        <v>Pre-diabetes</v>
      </c>
      <c r="J2126" s="27" t="str">
        <f>VLOOKUP(A2126,'Medical Examinations'!$A$1:$L$2336,6,0)</f>
        <v>No</v>
      </c>
      <c r="K2126" s="27" t="str">
        <f>VLOOKUP(A2126,'Medical Examinations'!$A$1:$L$2336,7,0)</f>
        <v>yes</v>
      </c>
      <c r="L2126" s="27">
        <f>VLOOKUP(A2126,'Medical Examinations'!$A$1:$L$2336,10,0)</f>
        <v>1</v>
      </c>
      <c r="M2126" s="27" t="str">
        <f>VLOOKUP(A2126,'Medical Examinations'!$A$1:$L$2336,12,0)</f>
        <v>No</v>
      </c>
      <c r="N2126" s="27" t="str">
        <f>VLOOKUP(A2126,'Medical Examinations'!$A$1:$L$2336,8,0)</f>
        <v>No</v>
      </c>
      <c r="O2126" s="29">
        <f>VLOOKUP(A2126,'Hospitalisation Details'!$A$1:$T$2344,12,0)</f>
        <v>2144.85</v>
      </c>
      <c r="P2126" s="29" t="str">
        <f>VLOOKUP(A2126,'Hospitalisation Details'!$A$1:$T$2344,15,0)</f>
        <v>tier - 2</v>
      </c>
      <c r="Q2126" s="29" t="str">
        <f>VLOOKUP(A2126,'Hospitalisation Details'!$A$1:$T$2344,18,0)</f>
        <v>tier - 1</v>
      </c>
      <c r="R2126" s="29" t="str">
        <f>VLOOKUP(A2126,'Hospitalisation Details'!$A$1:$T$2344,20,0)</f>
        <v>R1011</v>
      </c>
    </row>
    <row r="2127" spans="1:18">
      <c r="A2127" t="s">
        <v>234</v>
      </c>
      <c r="B2127" s="22" t="str">
        <f>VLOOKUP(A2127,'Customer Names'!A2127:$E$2335,4,0)</f>
        <v>Carroll</v>
      </c>
      <c r="C2127" s="25">
        <f>VLOOKUP(A2127,'Hospitalisation Details'!$A$1:$T$2344,9,0)</f>
        <v>37852</v>
      </c>
      <c r="D2127" s="26">
        <f>VLOOKUP(A2127,'Hospitalisation Details'!$A$1:$T$2344,10,0)</f>
        <v>19</v>
      </c>
      <c r="E2127" s="26">
        <f>VLOOKUP(A2127,'Hospitalisation Details'!$A$1:$T$2344,11,0)</f>
        <v>0</v>
      </c>
      <c r="F2127" s="28">
        <f>VLOOKUP(A2127,'Medical Examinations'!$A$1:$L$2336,2,0)</f>
        <v>37.43</v>
      </c>
      <c r="G2127" s="28">
        <f>VLOOKUP(A2127,'Medical Examinations'!$A$1:$L$2336,4,0)</f>
        <v>4.5599999999999996</v>
      </c>
      <c r="H2127" s="30" t="str">
        <f>VLOOKUP(A2127,'Medical Examinations'!$A$1:$L$2336,3,0)</f>
        <v>Obesity</v>
      </c>
      <c r="I2127" s="30" t="str">
        <f>VLOOKUP(A2127,'Medical Examinations'!$A$1:$L$2336,5,0)</f>
        <v>Normal</v>
      </c>
      <c r="J2127" s="27" t="str">
        <f>VLOOKUP(A2127,'Medical Examinations'!$A$1:$L$2336,6,0)</f>
        <v>No</v>
      </c>
      <c r="K2127" s="27" t="str">
        <f>VLOOKUP(A2127,'Medical Examinations'!$A$1:$L$2336,7,0)</f>
        <v>No</v>
      </c>
      <c r="L2127" s="27">
        <f>VLOOKUP(A2127,'Medical Examinations'!$A$1:$L$2336,10,0)</f>
        <v>1</v>
      </c>
      <c r="M2127" s="27" t="str">
        <f>VLOOKUP(A2127,'Medical Examinations'!$A$1:$L$2336,12,0)</f>
        <v>No</v>
      </c>
      <c r="N2127" s="27" t="str">
        <f>VLOOKUP(A2127,'Medical Examinations'!$A$1:$L$2336,8,0)</f>
        <v>Yes</v>
      </c>
      <c r="O2127" s="29">
        <f>VLOOKUP(A2127,'Hospitalisation Details'!$A$1:$T$2344,12,0)</f>
        <v>2138.0700000000002</v>
      </c>
      <c r="P2127" s="29" t="str">
        <f>VLOOKUP(A2127,'Hospitalisation Details'!$A$1:$T$2344,15,0)</f>
        <v>tier - 2</v>
      </c>
      <c r="Q2127" s="29" t="str">
        <f>VLOOKUP(A2127,'Hospitalisation Details'!$A$1:$T$2344,18,0)</f>
        <v>tier - 1</v>
      </c>
      <c r="R2127" s="29" t="str">
        <f>VLOOKUP(A2127,'Hospitalisation Details'!$A$1:$T$2344,20,0)</f>
        <v>R1012</v>
      </c>
    </row>
    <row r="2128" spans="1:18">
      <c r="A2128" t="s">
        <v>233</v>
      </c>
      <c r="B2128" s="22" t="str">
        <f>VLOOKUP(A2128,'Customer Names'!A2128:$E$2335,4,0)</f>
        <v>Campos</v>
      </c>
      <c r="C2128" s="25">
        <f>VLOOKUP(A2128,'Hospitalisation Details'!$A$1:$T$2344,9,0)</f>
        <v>35676</v>
      </c>
      <c r="D2128" s="26">
        <f>VLOOKUP(A2128,'Hospitalisation Details'!$A$1:$T$2344,10,0)</f>
        <v>25</v>
      </c>
      <c r="E2128" s="26">
        <f>VLOOKUP(A2128,'Hospitalisation Details'!$A$1:$T$2344,11,0)</f>
        <v>0</v>
      </c>
      <c r="F2128" s="28">
        <f>VLOOKUP(A2128,'Medical Examinations'!$A$1:$L$2336,2,0)</f>
        <v>25.74</v>
      </c>
      <c r="G2128" s="28">
        <f>VLOOKUP(A2128,'Medical Examinations'!$A$1:$L$2336,4,0)</f>
        <v>6.41</v>
      </c>
      <c r="H2128" s="30" t="str">
        <f>VLOOKUP(A2128,'Medical Examinations'!$A$1:$L$2336,3,0)</f>
        <v>Overweight</v>
      </c>
      <c r="I2128" s="30" t="str">
        <f>VLOOKUP(A2128,'Medical Examinations'!$A$1:$L$2336,5,0)</f>
        <v>Pre-diabetes</v>
      </c>
      <c r="J2128" s="27" t="str">
        <f>VLOOKUP(A2128,'Medical Examinations'!$A$1:$L$2336,6,0)</f>
        <v>yes</v>
      </c>
      <c r="K2128" s="27" t="str">
        <f>VLOOKUP(A2128,'Medical Examinations'!$A$1:$L$2336,7,0)</f>
        <v>No</v>
      </c>
      <c r="L2128" s="27">
        <f>VLOOKUP(A2128,'Medical Examinations'!$A$1:$L$2336,10,0)</f>
        <v>1</v>
      </c>
      <c r="M2128" s="27" t="str">
        <f>VLOOKUP(A2128,'Medical Examinations'!$A$1:$L$2336,12,0)</f>
        <v>No</v>
      </c>
      <c r="N2128" s="27" t="str">
        <f>VLOOKUP(A2128,'Medical Examinations'!$A$1:$L$2336,8,0)</f>
        <v>Yes</v>
      </c>
      <c r="O2128" s="29">
        <f>VLOOKUP(A2128,'Hospitalisation Details'!$A$1:$T$2344,12,0)</f>
        <v>2137.65</v>
      </c>
      <c r="P2128" s="29" t="str">
        <f>VLOOKUP(A2128,'Hospitalisation Details'!$A$1:$T$2344,15,0)</f>
        <v>tier - 3</v>
      </c>
      <c r="Q2128" s="29" t="str">
        <f>VLOOKUP(A2128,'Hospitalisation Details'!$A$1:$T$2344,18,0)</f>
        <v>tier - 1</v>
      </c>
      <c r="R2128" s="29" t="str">
        <f>VLOOKUP(A2128,'Hospitalisation Details'!$A$1:$T$2344,20,0)</f>
        <v>R1013</v>
      </c>
    </row>
    <row r="2129" spans="1:18">
      <c r="A2129" t="s">
        <v>232</v>
      </c>
      <c r="B2129" s="22" t="str">
        <f>VLOOKUP(A2129,'Customer Names'!A2129:$E$2335,4,0)</f>
        <v>Flajslik</v>
      </c>
      <c r="C2129" s="25">
        <f>VLOOKUP(A2129,'Hospitalisation Details'!$A$1:$T$2344,9,0)</f>
        <v>37890</v>
      </c>
      <c r="D2129" s="26">
        <f>VLOOKUP(A2129,'Hospitalisation Details'!$A$1:$T$2344,10,0)</f>
        <v>19</v>
      </c>
      <c r="E2129" s="26">
        <f>VLOOKUP(A2129,'Hospitalisation Details'!$A$1:$T$2344,11,0)</f>
        <v>0</v>
      </c>
      <c r="F2129" s="28">
        <f>VLOOKUP(A2129,'Medical Examinations'!$A$1:$L$2336,2,0)</f>
        <v>36.575000000000003</v>
      </c>
      <c r="G2129" s="28">
        <f>VLOOKUP(A2129,'Medical Examinations'!$A$1:$L$2336,4,0)</f>
        <v>5.57</v>
      </c>
      <c r="H2129" s="30" t="str">
        <f>VLOOKUP(A2129,'Medical Examinations'!$A$1:$L$2336,3,0)</f>
        <v>Obesity</v>
      </c>
      <c r="I2129" s="30" t="str">
        <f>VLOOKUP(A2129,'Medical Examinations'!$A$1:$L$2336,5,0)</f>
        <v>Normal</v>
      </c>
      <c r="J2129" s="27" t="str">
        <f>VLOOKUP(A2129,'Medical Examinations'!$A$1:$L$2336,6,0)</f>
        <v>No</v>
      </c>
      <c r="K2129" s="27" t="str">
        <f>VLOOKUP(A2129,'Medical Examinations'!$A$1:$L$2336,7,0)</f>
        <v>No</v>
      </c>
      <c r="L2129" s="27">
        <f>VLOOKUP(A2129,'Medical Examinations'!$A$1:$L$2336,10,0)</f>
        <v>1</v>
      </c>
      <c r="M2129" s="27" t="str">
        <f>VLOOKUP(A2129,'Medical Examinations'!$A$1:$L$2336,12,0)</f>
        <v>No</v>
      </c>
      <c r="N2129" s="27" t="str">
        <f>VLOOKUP(A2129,'Medical Examinations'!$A$1:$L$2336,8,0)</f>
        <v>Yes</v>
      </c>
      <c r="O2129" s="29">
        <f>VLOOKUP(A2129,'Hospitalisation Details'!$A$1:$T$2344,12,0)</f>
        <v>2136.88</v>
      </c>
      <c r="P2129" s="29" t="str">
        <f>VLOOKUP(A2129,'Hospitalisation Details'!$A$1:$T$2344,15,0)</f>
        <v>tier - 2</v>
      </c>
      <c r="Q2129" s="29" t="str">
        <f>VLOOKUP(A2129,'Hospitalisation Details'!$A$1:$T$2344,18,0)</f>
        <v>tier - 2</v>
      </c>
      <c r="R2129" s="29" t="str">
        <f>VLOOKUP(A2129,'Hospitalisation Details'!$A$1:$T$2344,20,0)</f>
        <v>R1012</v>
      </c>
    </row>
    <row r="2130" spans="1:18">
      <c r="A2130" t="s">
        <v>231</v>
      </c>
      <c r="B2130" s="22" t="str">
        <f>VLOOKUP(A2130,'Customer Names'!A2130:$E$2335,4,0)</f>
        <v>Chua</v>
      </c>
      <c r="C2130" s="25">
        <f>VLOOKUP(A2130,'Hospitalisation Details'!$A$1:$T$2344,9,0)</f>
        <v>37865</v>
      </c>
      <c r="D2130" s="26">
        <f>VLOOKUP(A2130,'Hospitalisation Details'!$A$1:$T$2344,10,0)</f>
        <v>19</v>
      </c>
      <c r="E2130" s="26">
        <f>VLOOKUP(A2130,'Hospitalisation Details'!$A$1:$T$2344,11,0)</f>
        <v>0</v>
      </c>
      <c r="F2130" s="28">
        <f>VLOOKUP(A2130,'Medical Examinations'!$A$1:$L$2336,2,0)</f>
        <v>35.15</v>
      </c>
      <c r="G2130" s="28">
        <f>VLOOKUP(A2130,'Medical Examinations'!$A$1:$L$2336,4,0)</f>
        <v>5.47</v>
      </c>
      <c r="H2130" s="30" t="str">
        <f>VLOOKUP(A2130,'Medical Examinations'!$A$1:$L$2336,3,0)</f>
        <v>Obesity</v>
      </c>
      <c r="I2130" s="30" t="str">
        <f>VLOOKUP(A2130,'Medical Examinations'!$A$1:$L$2336,5,0)</f>
        <v>Normal</v>
      </c>
      <c r="J2130" s="27" t="str">
        <f>VLOOKUP(A2130,'Medical Examinations'!$A$1:$L$2336,6,0)</f>
        <v>No</v>
      </c>
      <c r="K2130" s="27" t="str">
        <f>VLOOKUP(A2130,'Medical Examinations'!$A$1:$L$2336,7,0)</f>
        <v>No</v>
      </c>
      <c r="L2130" s="27">
        <f>VLOOKUP(A2130,'Medical Examinations'!$A$1:$L$2336,10,0)</f>
        <v>1</v>
      </c>
      <c r="M2130" s="27" t="str">
        <f>VLOOKUP(A2130,'Medical Examinations'!$A$1:$L$2336,12,0)</f>
        <v>No</v>
      </c>
      <c r="N2130" s="27" t="str">
        <f>VLOOKUP(A2130,'Medical Examinations'!$A$1:$L$2336,8,0)</f>
        <v>Yes</v>
      </c>
      <c r="O2130" s="29">
        <f>VLOOKUP(A2130,'Hospitalisation Details'!$A$1:$T$2344,12,0)</f>
        <v>2134.9</v>
      </c>
      <c r="P2130" s="29" t="str">
        <f>VLOOKUP(A2130,'Hospitalisation Details'!$A$1:$T$2344,15,0)</f>
        <v>tier - 2</v>
      </c>
      <c r="Q2130" s="29" t="str">
        <f>VLOOKUP(A2130,'Hospitalisation Details'!$A$1:$T$2344,18,0)</f>
        <v>tier - 3</v>
      </c>
      <c r="R2130" s="29" t="str">
        <f>VLOOKUP(A2130,'Hospitalisation Details'!$A$1:$T$2344,20,0)</f>
        <v>R1012</v>
      </c>
    </row>
    <row r="2131" spans="1:18">
      <c r="A2131" t="s">
        <v>230</v>
      </c>
      <c r="B2131" s="22" t="str">
        <f>VLOOKUP(A2131,'Customer Names'!A2131:$E$2335,4,0)</f>
        <v>Wiltse</v>
      </c>
      <c r="C2131" s="25">
        <f>VLOOKUP(A2131,'Hospitalisation Details'!$A$1:$T$2344,9,0)</f>
        <v>37977</v>
      </c>
      <c r="D2131" s="26">
        <f>VLOOKUP(A2131,'Hospitalisation Details'!$A$1:$T$2344,10,0)</f>
        <v>19</v>
      </c>
      <c r="E2131" s="26">
        <f>VLOOKUP(A2131,'Hospitalisation Details'!$A$1:$T$2344,11,0)</f>
        <v>0</v>
      </c>
      <c r="F2131" s="28">
        <f>VLOOKUP(A2131,'Medical Examinations'!$A$1:$L$2336,2,0)</f>
        <v>32.11</v>
      </c>
      <c r="G2131" s="28">
        <f>VLOOKUP(A2131,'Medical Examinations'!$A$1:$L$2336,4,0)</f>
        <v>4.43</v>
      </c>
      <c r="H2131" s="30" t="str">
        <f>VLOOKUP(A2131,'Medical Examinations'!$A$1:$L$2336,3,0)</f>
        <v>Obesity</v>
      </c>
      <c r="I2131" s="30" t="str">
        <f>VLOOKUP(A2131,'Medical Examinations'!$A$1:$L$2336,5,0)</f>
        <v>Normal</v>
      </c>
      <c r="J2131" s="27" t="str">
        <f>VLOOKUP(A2131,'Medical Examinations'!$A$1:$L$2336,6,0)</f>
        <v>No</v>
      </c>
      <c r="K2131" s="27" t="str">
        <f>VLOOKUP(A2131,'Medical Examinations'!$A$1:$L$2336,7,0)</f>
        <v>No</v>
      </c>
      <c r="L2131" s="27">
        <f>VLOOKUP(A2131,'Medical Examinations'!$A$1:$L$2336,10,0)</f>
        <v>1</v>
      </c>
      <c r="M2131" s="27" t="str">
        <f>VLOOKUP(A2131,'Medical Examinations'!$A$1:$L$2336,12,0)</f>
        <v>No</v>
      </c>
      <c r="N2131" s="27" t="str">
        <f>VLOOKUP(A2131,'Medical Examinations'!$A$1:$L$2336,8,0)</f>
        <v>Yes</v>
      </c>
      <c r="O2131" s="29">
        <f>VLOOKUP(A2131,'Hospitalisation Details'!$A$1:$T$2344,12,0)</f>
        <v>2130.6799999999998</v>
      </c>
      <c r="P2131" s="29" t="str">
        <f>VLOOKUP(A2131,'Hospitalisation Details'!$A$1:$T$2344,15,0)</f>
        <v>tier - 2</v>
      </c>
      <c r="Q2131" s="29" t="str">
        <f>VLOOKUP(A2131,'Hospitalisation Details'!$A$1:$T$2344,18,0)</f>
        <v>tier - 3</v>
      </c>
      <c r="R2131" s="29" t="str">
        <f>VLOOKUP(A2131,'Hospitalisation Details'!$A$1:$T$2344,20,0)</f>
        <v>R1012</v>
      </c>
    </row>
    <row r="2132" spans="1:18">
      <c r="A2132" t="s">
        <v>229</v>
      </c>
      <c r="B2132" s="22" t="str">
        <f>VLOOKUP(A2132,'Customer Names'!A2132:$E$2335,4,0)</f>
        <v>Fisher</v>
      </c>
      <c r="C2132" s="25">
        <f>VLOOKUP(A2132,'Hospitalisation Details'!$A$1:$T$2344,9,0)</f>
        <v>37863</v>
      </c>
      <c r="D2132" s="26">
        <f>VLOOKUP(A2132,'Hospitalisation Details'!$A$1:$T$2344,10,0)</f>
        <v>19</v>
      </c>
      <c r="E2132" s="26">
        <f>VLOOKUP(A2132,'Hospitalisation Details'!$A$1:$T$2344,11,0)</f>
        <v>0</v>
      </c>
      <c r="F2132" s="28">
        <f>VLOOKUP(A2132,'Medical Examinations'!$A$1:$L$2336,2,0)</f>
        <v>30.495000000000001</v>
      </c>
      <c r="G2132" s="28">
        <f>VLOOKUP(A2132,'Medical Examinations'!$A$1:$L$2336,4,0)</f>
        <v>4.95</v>
      </c>
      <c r="H2132" s="30" t="str">
        <f>VLOOKUP(A2132,'Medical Examinations'!$A$1:$L$2336,3,0)</f>
        <v>Obesity</v>
      </c>
      <c r="I2132" s="30" t="str">
        <f>VLOOKUP(A2132,'Medical Examinations'!$A$1:$L$2336,5,0)</f>
        <v>Normal</v>
      </c>
      <c r="J2132" s="27" t="str">
        <f>VLOOKUP(A2132,'Medical Examinations'!$A$1:$L$2336,6,0)</f>
        <v>No</v>
      </c>
      <c r="K2132" s="27" t="str">
        <f>VLOOKUP(A2132,'Medical Examinations'!$A$1:$L$2336,7,0)</f>
        <v>No</v>
      </c>
      <c r="L2132" s="27">
        <f>VLOOKUP(A2132,'Medical Examinations'!$A$1:$L$2336,10,0)</f>
        <v>1</v>
      </c>
      <c r="M2132" s="27" t="str">
        <f>VLOOKUP(A2132,'Medical Examinations'!$A$1:$L$2336,12,0)</f>
        <v>No</v>
      </c>
      <c r="N2132" s="27" t="str">
        <f>VLOOKUP(A2132,'Medical Examinations'!$A$1:$L$2336,8,0)</f>
        <v>Yes</v>
      </c>
      <c r="O2132" s="29">
        <f>VLOOKUP(A2132,'Hospitalisation Details'!$A$1:$T$2344,12,0)</f>
        <v>2128.4299999999998</v>
      </c>
      <c r="P2132" s="29" t="str">
        <f>VLOOKUP(A2132,'Hospitalisation Details'!$A$1:$T$2344,15,0)</f>
        <v>tier - 2</v>
      </c>
      <c r="Q2132" s="29" t="str">
        <f>VLOOKUP(A2132,'Hospitalisation Details'!$A$1:$T$2344,18,0)</f>
        <v>tier - 1</v>
      </c>
      <c r="R2132" s="29" t="str">
        <f>VLOOKUP(A2132,'Hospitalisation Details'!$A$1:$T$2344,20,0)</f>
        <v>R1012</v>
      </c>
    </row>
    <row r="2133" spans="1:18">
      <c r="A2133" t="s">
        <v>228</v>
      </c>
      <c r="B2133" s="22" t="str">
        <f>VLOOKUP(A2133,'Customer Names'!A2133:$E$2335,4,0)</f>
        <v>Wilzbacher</v>
      </c>
      <c r="C2133" s="25">
        <f>VLOOKUP(A2133,'Hospitalisation Details'!$A$1:$T$2344,9,0)</f>
        <v>38295</v>
      </c>
      <c r="D2133" s="26">
        <f>VLOOKUP(A2133,'Hospitalisation Details'!$A$1:$T$2344,10,0)</f>
        <v>18</v>
      </c>
      <c r="E2133" s="26">
        <f>VLOOKUP(A2133,'Hospitalisation Details'!$A$1:$T$2344,11,0)</f>
        <v>0</v>
      </c>
      <c r="F2133" s="28">
        <f>VLOOKUP(A2133,'Medical Examinations'!$A$1:$L$2336,2,0)</f>
        <v>29.24</v>
      </c>
      <c r="G2133" s="28">
        <f>VLOOKUP(A2133,'Medical Examinations'!$A$1:$L$2336,4,0)</f>
        <v>4.04</v>
      </c>
      <c r="H2133" s="30" t="str">
        <f>VLOOKUP(A2133,'Medical Examinations'!$A$1:$L$2336,3,0)</f>
        <v>Overweight</v>
      </c>
      <c r="I2133" s="30" t="str">
        <f>VLOOKUP(A2133,'Medical Examinations'!$A$1:$L$2336,5,0)</f>
        <v>Normal</v>
      </c>
      <c r="J2133" s="27" t="str">
        <f>VLOOKUP(A2133,'Medical Examinations'!$A$1:$L$2336,6,0)</f>
        <v>No</v>
      </c>
      <c r="K2133" s="27" t="str">
        <f>VLOOKUP(A2133,'Medical Examinations'!$A$1:$L$2336,7,0)</f>
        <v>yes</v>
      </c>
      <c r="L2133" s="27">
        <f>VLOOKUP(A2133,'Medical Examinations'!$A$1:$L$2336,10,0)</f>
        <v>1</v>
      </c>
      <c r="M2133" s="27" t="str">
        <f>VLOOKUP(A2133,'Medical Examinations'!$A$1:$L$2336,12,0)</f>
        <v>No</v>
      </c>
      <c r="N2133" s="27" t="str">
        <f>VLOOKUP(A2133,'Medical Examinations'!$A$1:$L$2336,8,0)</f>
        <v>No</v>
      </c>
      <c r="O2133" s="29">
        <f>VLOOKUP(A2133,'Hospitalisation Details'!$A$1:$T$2344,12,0)</f>
        <v>2118.61</v>
      </c>
      <c r="P2133" s="29" t="str">
        <f>VLOOKUP(A2133,'Hospitalisation Details'!$A$1:$T$2344,15,0)</f>
        <v>tier - 2</v>
      </c>
      <c r="Q2133" s="29" t="str">
        <f>VLOOKUP(A2133,'Hospitalisation Details'!$A$1:$T$2344,18,0)</f>
        <v>tier - 1</v>
      </c>
      <c r="R2133" s="29" t="str">
        <f>VLOOKUP(A2133,'Hospitalisation Details'!$A$1:$T$2344,20,0)</f>
        <v>R1012</v>
      </c>
    </row>
    <row r="2134" spans="1:18">
      <c r="A2134" t="s">
        <v>227</v>
      </c>
      <c r="B2134" s="22" t="str">
        <f>VLOOKUP(A2134,'Customer Names'!A2134:$E$2335,4,0)</f>
        <v>Thayer</v>
      </c>
      <c r="C2134" s="25">
        <f>VLOOKUP(A2134,'Hospitalisation Details'!$A$1:$T$2344,9,0)</f>
        <v>37894</v>
      </c>
      <c r="D2134" s="26">
        <f>VLOOKUP(A2134,'Hospitalisation Details'!$A$1:$T$2344,10,0)</f>
        <v>19</v>
      </c>
      <c r="E2134" s="26">
        <f>VLOOKUP(A2134,'Hospitalisation Details'!$A$1:$T$2344,11,0)</f>
        <v>0</v>
      </c>
      <c r="F2134" s="28">
        <f>VLOOKUP(A2134,'Medical Examinations'!$A$1:$L$2336,2,0)</f>
        <v>22.515000000000001</v>
      </c>
      <c r="G2134" s="28">
        <f>VLOOKUP(A2134,'Medical Examinations'!$A$1:$L$2336,4,0)</f>
        <v>5.93</v>
      </c>
      <c r="H2134" s="30" t="str">
        <f>VLOOKUP(A2134,'Medical Examinations'!$A$1:$L$2336,3,0)</f>
        <v>Normal weight</v>
      </c>
      <c r="I2134" s="30" t="str">
        <f>VLOOKUP(A2134,'Medical Examinations'!$A$1:$L$2336,5,0)</f>
        <v>Pre-diabetes</v>
      </c>
      <c r="J2134" s="27" t="str">
        <f>VLOOKUP(A2134,'Medical Examinations'!$A$1:$L$2336,6,0)</f>
        <v>No</v>
      </c>
      <c r="K2134" s="27" t="str">
        <f>VLOOKUP(A2134,'Medical Examinations'!$A$1:$L$2336,7,0)</f>
        <v>No</v>
      </c>
      <c r="L2134" s="27">
        <f>VLOOKUP(A2134,'Medical Examinations'!$A$1:$L$2336,10,0)</f>
        <v>1</v>
      </c>
      <c r="M2134" s="27" t="str">
        <f>VLOOKUP(A2134,'Medical Examinations'!$A$1:$L$2336,12,0)</f>
        <v>No</v>
      </c>
      <c r="N2134" s="27" t="str">
        <f>VLOOKUP(A2134,'Medical Examinations'!$A$1:$L$2336,8,0)</f>
        <v>Yes</v>
      </c>
      <c r="O2134" s="29">
        <f>VLOOKUP(A2134,'Hospitalisation Details'!$A$1:$T$2344,12,0)</f>
        <v>2117.34</v>
      </c>
      <c r="P2134" s="29" t="str">
        <f>VLOOKUP(A2134,'Hospitalisation Details'!$A$1:$T$2344,15,0)</f>
        <v>tier - 2</v>
      </c>
      <c r="Q2134" s="29" t="str">
        <f>VLOOKUP(A2134,'Hospitalisation Details'!$A$1:$T$2344,18,0)</f>
        <v>tier - 3</v>
      </c>
      <c r="R2134" s="29" t="str">
        <f>VLOOKUP(A2134,'Hospitalisation Details'!$A$1:$T$2344,20,0)</f>
        <v>R1012</v>
      </c>
    </row>
    <row r="2135" spans="1:18">
      <c r="A2135" t="s">
        <v>226</v>
      </c>
      <c r="B2135" s="22" t="str">
        <f>VLOOKUP(A2135,'Customer Names'!A2135:$E$2335,4,0)</f>
        <v>Brosseau</v>
      </c>
      <c r="C2135" s="25">
        <f>VLOOKUP(A2135,'Hospitalisation Details'!$A$1:$T$2344,9,0)</f>
        <v>32710</v>
      </c>
      <c r="D2135" s="26">
        <f>VLOOKUP(A2135,'Hospitalisation Details'!$A$1:$T$2344,10,0)</f>
        <v>33</v>
      </c>
      <c r="E2135" s="26">
        <f>VLOOKUP(A2135,'Hospitalisation Details'!$A$1:$T$2344,11,0)</f>
        <v>3</v>
      </c>
      <c r="F2135" s="28">
        <f>VLOOKUP(A2135,'Medical Examinations'!$A$1:$L$2336,2,0)</f>
        <v>15.65</v>
      </c>
      <c r="G2135" s="28">
        <f>VLOOKUP(A2135,'Medical Examinations'!$A$1:$L$2336,4,0)</f>
        <v>4.2300000000000004</v>
      </c>
      <c r="H2135" s="30" t="str">
        <f>VLOOKUP(A2135,'Medical Examinations'!$A$1:$L$2336,3,0)</f>
        <v>Underweight</v>
      </c>
      <c r="I2135" s="30" t="str">
        <f>VLOOKUP(A2135,'Medical Examinations'!$A$1:$L$2336,5,0)</f>
        <v>Normal</v>
      </c>
      <c r="J2135" s="27" t="str">
        <f>VLOOKUP(A2135,'Medical Examinations'!$A$1:$L$2336,6,0)</f>
        <v>No</v>
      </c>
      <c r="K2135" s="27" t="str">
        <f>VLOOKUP(A2135,'Medical Examinations'!$A$1:$L$2336,7,0)</f>
        <v>No</v>
      </c>
      <c r="L2135" s="27">
        <f>VLOOKUP(A2135,'Medical Examinations'!$A$1:$L$2336,10,0)</f>
        <v>0</v>
      </c>
      <c r="M2135" s="27" t="str">
        <f>VLOOKUP(A2135,'Medical Examinations'!$A$1:$L$2336,12,0)</f>
        <v>No</v>
      </c>
      <c r="N2135" s="27" t="str">
        <f>VLOOKUP(A2135,'Medical Examinations'!$A$1:$L$2336,8,0)</f>
        <v>No</v>
      </c>
      <c r="O2135" s="29">
        <f>VLOOKUP(A2135,'Hospitalisation Details'!$A$1:$T$2344,12,0)</f>
        <v>2106.2600000000002</v>
      </c>
      <c r="P2135" s="29" t="str">
        <f>VLOOKUP(A2135,'Hospitalisation Details'!$A$1:$T$2344,15,0)</f>
        <v>tier - 2</v>
      </c>
      <c r="Q2135" s="29" t="str">
        <f>VLOOKUP(A2135,'Hospitalisation Details'!$A$1:$T$2344,18,0)</f>
        <v>tier - 2</v>
      </c>
      <c r="R2135" s="29" t="str">
        <f>VLOOKUP(A2135,'Hospitalisation Details'!$A$1:$T$2344,20,0)</f>
        <v>R1013</v>
      </c>
    </row>
    <row r="2136" spans="1:18">
      <c r="A2136" t="s">
        <v>225</v>
      </c>
      <c r="B2136" s="22" t="str">
        <f>VLOOKUP(A2136,'Customer Names'!A2136:$E$2335,4,0)</f>
        <v>Phares</v>
      </c>
      <c r="C2136" s="25">
        <f>VLOOKUP(A2136,'Hospitalisation Details'!$A$1:$T$2344,9,0)</f>
        <v>37223</v>
      </c>
      <c r="D2136" s="26">
        <f>VLOOKUP(A2136,'Hospitalisation Details'!$A$1:$T$2344,10,0)</f>
        <v>21</v>
      </c>
      <c r="E2136" s="26">
        <f>VLOOKUP(A2136,'Hospitalisation Details'!$A$1:$T$2344,11,0)</f>
        <v>0</v>
      </c>
      <c r="F2136" s="28">
        <f>VLOOKUP(A2136,'Medical Examinations'!$A$1:$L$2336,2,0)</f>
        <v>27.36</v>
      </c>
      <c r="G2136" s="28">
        <f>VLOOKUP(A2136,'Medical Examinations'!$A$1:$L$2336,4,0)</f>
        <v>5.59</v>
      </c>
      <c r="H2136" s="30" t="str">
        <f>VLOOKUP(A2136,'Medical Examinations'!$A$1:$L$2336,3,0)</f>
        <v>Overweight</v>
      </c>
      <c r="I2136" s="30" t="str">
        <f>VLOOKUP(A2136,'Medical Examinations'!$A$1:$L$2336,5,0)</f>
        <v>Normal</v>
      </c>
      <c r="J2136" s="27" t="str">
        <f>VLOOKUP(A2136,'Medical Examinations'!$A$1:$L$2336,6,0)</f>
        <v>yes</v>
      </c>
      <c r="K2136" s="27" t="str">
        <f>VLOOKUP(A2136,'Medical Examinations'!$A$1:$L$2336,7,0)</f>
        <v>No</v>
      </c>
      <c r="L2136" s="27">
        <f>VLOOKUP(A2136,'Medical Examinations'!$A$1:$L$2336,10,0)</f>
        <v>0</v>
      </c>
      <c r="M2136" s="27" t="str">
        <f>VLOOKUP(A2136,'Medical Examinations'!$A$1:$L$2336,12,0)</f>
        <v>No</v>
      </c>
      <c r="N2136" s="27" t="str">
        <f>VLOOKUP(A2136,'Medical Examinations'!$A$1:$L$2336,8,0)</f>
        <v>No</v>
      </c>
      <c r="O2136" s="29">
        <f>VLOOKUP(A2136,'Hospitalisation Details'!$A$1:$T$2344,12,0)</f>
        <v>2104.11</v>
      </c>
      <c r="P2136" s="29" t="str">
        <f>VLOOKUP(A2136,'Hospitalisation Details'!$A$1:$T$2344,15,0)</f>
        <v>tier - 2</v>
      </c>
      <c r="Q2136" s="29" t="str">
        <f>VLOOKUP(A2136,'Hospitalisation Details'!$A$1:$T$2344,18,0)</f>
        <v>tier - 1</v>
      </c>
      <c r="R2136" s="29" t="str">
        <f>VLOOKUP(A2136,'Hospitalisation Details'!$A$1:$T$2344,20,0)</f>
        <v>R1016</v>
      </c>
    </row>
    <row r="2137" spans="1:18">
      <c r="A2137" t="s">
        <v>224</v>
      </c>
      <c r="B2137" s="22" t="str">
        <f>VLOOKUP(A2137,'Customer Names'!A2137:$E$2335,4,0)</f>
        <v>Curley</v>
      </c>
      <c r="C2137" s="25">
        <f>VLOOKUP(A2137,'Hospitalisation Details'!$A$1:$T$2344,9,0)</f>
        <v>37064</v>
      </c>
      <c r="D2137" s="26">
        <f>VLOOKUP(A2137,'Hospitalisation Details'!$A$1:$T$2344,10,0)</f>
        <v>21</v>
      </c>
      <c r="E2137" s="26">
        <f>VLOOKUP(A2137,'Hospitalisation Details'!$A$1:$T$2344,11,0)</f>
        <v>1</v>
      </c>
      <c r="F2137" s="28">
        <f>VLOOKUP(A2137,'Medical Examinations'!$A$1:$L$2336,2,0)</f>
        <v>22.3</v>
      </c>
      <c r="G2137" s="28">
        <f>VLOOKUP(A2137,'Medical Examinations'!$A$1:$L$2336,4,0)</f>
        <v>4.8899999999999997</v>
      </c>
      <c r="H2137" s="30" t="str">
        <f>VLOOKUP(A2137,'Medical Examinations'!$A$1:$L$2336,3,0)</f>
        <v>Normal weight</v>
      </c>
      <c r="I2137" s="30" t="str">
        <f>VLOOKUP(A2137,'Medical Examinations'!$A$1:$L$2336,5,0)</f>
        <v>Normal</v>
      </c>
      <c r="J2137" s="27" t="str">
        <f>VLOOKUP(A2137,'Medical Examinations'!$A$1:$L$2336,6,0)</f>
        <v>yes</v>
      </c>
      <c r="K2137" s="27" t="str">
        <f>VLOOKUP(A2137,'Medical Examinations'!$A$1:$L$2336,7,0)</f>
        <v>No</v>
      </c>
      <c r="L2137" s="27">
        <f>VLOOKUP(A2137,'Medical Examinations'!$A$1:$L$2336,10,0)</f>
        <v>0</v>
      </c>
      <c r="M2137" s="27" t="str">
        <f>VLOOKUP(A2137,'Medical Examinations'!$A$1:$L$2336,12,0)</f>
        <v>No</v>
      </c>
      <c r="N2137" s="27" t="str">
        <f>VLOOKUP(A2137,'Medical Examinations'!$A$1:$L$2336,8,0)</f>
        <v>No</v>
      </c>
      <c r="O2137" s="29">
        <f>VLOOKUP(A2137,'Hospitalisation Details'!$A$1:$T$2344,12,0)</f>
        <v>2103.08</v>
      </c>
      <c r="P2137" s="29" t="str">
        <f>VLOOKUP(A2137,'Hospitalisation Details'!$A$1:$T$2344,15,0)</f>
        <v>tier - 3</v>
      </c>
      <c r="Q2137" s="29" t="str">
        <f>VLOOKUP(A2137,'Hospitalisation Details'!$A$1:$T$2344,18,0)</f>
        <v>tier - 2</v>
      </c>
      <c r="R2137" s="29" t="str">
        <f>VLOOKUP(A2137,'Hospitalisation Details'!$A$1:$T$2344,20,0)</f>
        <v>R1011</v>
      </c>
    </row>
    <row r="2138" spans="1:18">
      <c r="A2138" t="s">
        <v>223</v>
      </c>
      <c r="B2138" s="22" t="str">
        <f>VLOOKUP(A2138,'Customer Names'!A2138:$E$2335,4,0)</f>
        <v>Johnston</v>
      </c>
      <c r="C2138" s="25">
        <f>VLOOKUP(A2138,'Hospitalisation Details'!$A$1:$T$2344,9,0)</f>
        <v>37117</v>
      </c>
      <c r="D2138" s="26">
        <f>VLOOKUP(A2138,'Hospitalisation Details'!$A$1:$T$2344,10,0)</f>
        <v>21</v>
      </c>
      <c r="E2138" s="26">
        <f>VLOOKUP(A2138,'Hospitalisation Details'!$A$1:$T$2344,11,0)</f>
        <v>0</v>
      </c>
      <c r="F2138" s="28">
        <f>VLOOKUP(A2138,'Medical Examinations'!$A$1:$L$2336,2,0)</f>
        <v>26.03</v>
      </c>
      <c r="G2138" s="28">
        <f>VLOOKUP(A2138,'Medical Examinations'!$A$1:$L$2336,4,0)</f>
        <v>5.81</v>
      </c>
      <c r="H2138" s="30" t="str">
        <f>VLOOKUP(A2138,'Medical Examinations'!$A$1:$L$2336,3,0)</f>
        <v>Overweight</v>
      </c>
      <c r="I2138" s="30" t="str">
        <f>VLOOKUP(A2138,'Medical Examinations'!$A$1:$L$2336,5,0)</f>
        <v>Pre-diabetes</v>
      </c>
      <c r="J2138" s="27" t="str">
        <f>VLOOKUP(A2138,'Medical Examinations'!$A$1:$L$2336,6,0)</f>
        <v>yes</v>
      </c>
      <c r="K2138" s="27" t="str">
        <f>VLOOKUP(A2138,'Medical Examinations'!$A$1:$L$2336,7,0)</f>
        <v>No</v>
      </c>
      <c r="L2138" s="27">
        <f>VLOOKUP(A2138,'Medical Examinations'!$A$1:$L$2336,10,0)</f>
        <v>0</v>
      </c>
      <c r="M2138" s="27" t="str">
        <f>VLOOKUP(A2138,'Medical Examinations'!$A$1:$L$2336,12,0)</f>
        <v>No</v>
      </c>
      <c r="N2138" s="27" t="str">
        <f>VLOOKUP(A2138,'Medical Examinations'!$A$1:$L$2336,8,0)</f>
        <v>No</v>
      </c>
      <c r="O2138" s="29">
        <f>VLOOKUP(A2138,'Hospitalisation Details'!$A$1:$T$2344,12,0)</f>
        <v>2102.2600000000002</v>
      </c>
      <c r="P2138" s="29" t="str">
        <f>VLOOKUP(A2138,'Hospitalisation Details'!$A$1:$T$2344,15,0)</f>
        <v>tier - 3</v>
      </c>
      <c r="Q2138" s="29" t="str">
        <f>VLOOKUP(A2138,'Hospitalisation Details'!$A$1:$T$2344,18,0)</f>
        <v>tier - 2</v>
      </c>
      <c r="R2138" s="29" t="str">
        <f>VLOOKUP(A2138,'Hospitalisation Details'!$A$1:$T$2344,20,0)</f>
        <v>R1019</v>
      </c>
    </row>
    <row r="2139" spans="1:18">
      <c r="A2139" t="s">
        <v>222</v>
      </c>
      <c r="B2139" s="22" t="str">
        <f>VLOOKUP(A2139,'Customer Names'!A2139:$E$2335,4,0)</f>
        <v>Padula</v>
      </c>
      <c r="C2139" s="25">
        <f>VLOOKUP(A2139,'Hospitalisation Details'!$A$1:$T$2344,9,0)</f>
        <v>38150</v>
      </c>
      <c r="D2139" s="26">
        <f>VLOOKUP(A2139,'Hospitalisation Details'!$A$1:$T$2344,10,0)</f>
        <v>18</v>
      </c>
      <c r="E2139" s="26">
        <f>VLOOKUP(A2139,'Hospitalisation Details'!$A$1:$T$2344,11,0)</f>
        <v>0</v>
      </c>
      <c r="F2139" s="28">
        <f>VLOOKUP(A2139,'Medical Examinations'!$A$1:$L$2336,2,0)</f>
        <v>27.74</v>
      </c>
      <c r="G2139" s="28">
        <f>VLOOKUP(A2139,'Medical Examinations'!$A$1:$L$2336,4,0)</f>
        <v>4.29</v>
      </c>
      <c r="H2139" s="30" t="str">
        <f>VLOOKUP(A2139,'Medical Examinations'!$A$1:$L$2336,3,0)</f>
        <v>Overweight</v>
      </c>
      <c r="I2139" s="30" t="str">
        <f>VLOOKUP(A2139,'Medical Examinations'!$A$1:$L$2336,5,0)</f>
        <v>Normal</v>
      </c>
      <c r="J2139" s="27" t="str">
        <f>VLOOKUP(A2139,'Medical Examinations'!$A$1:$L$2336,6,0)</f>
        <v>No</v>
      </c>
      <c r="K2139" s="27" t="str">
        <f>VLOOKUP(A2139,'Medical Examinations'!$A$1:$L$2336,7,0)</f>
        <v>yes</v>
      </c>
      <c r="L2139" s="27">
        <f>VLOOKUP(A2139,'Medical Examinations'!$A$1:$L$2336,10,0)</f>
        <v>1</v>
      </c>
      <c r="M2139" s="27" t="str">
        <f>VLOOKUP(A2139,'Medical Examinations'!$A$1:$L$2336,12,0)</f>
        <v>No</v>
      </c>
      <c r="N2139" s="27" t="str">
        <f>VLOOKUP(A2139,'Medical Examinations'!$A$1:$L$2336,8,0)</f>
        <v>No</v>
      </c>
      <c r="O2139" s="29">
        <f>VLOOKUP(A2139,'Hospitalisation Details'!$A$1:$T$2344,12,0)</f>
        <v>2094.1</v>
      </c>
      <c r="P2139" s="29" t="str">
        <f>VLOOKUP(A2139,'Hospitalisation Details'!$A$1:$T$2344,15,0)</f>
        <v>tier - 3</v>
      </c>
      <c r="Q2139" s="29" t="str">
        <f>VLOOKUP(A2139,'Hospitalisation Details'!$A$1:$T$2344,18,0)</f>
        <v>tier - 2</v>
      </c>
      <c r="R2139" s="29" t="str">
        <f>VLOOKUP(A2139,'Hospitalisation Details'!$A$1:$T$2344,20,0)</f>
        <v>R1025</v>
      </c>
    </row>
    <row r="2140" spans="1:18">
      <c r="A2140" t="s">
        <v>221</v>
      </c>
      <c r="B2140" s="22" t="str">
        <f>VLOOKUP(A2140,'Customer Names'!A2140:$E$2335,4,0)</f>
        <v>Gamirov</v>
      </c>
      <c r="C2140" s="25">
        <f>VLOOKUP(A2140,'Hospitalisation Details'!$A$1:$T$2344,9,0)</f>
        <v>36733</v>
      </c>
      <c r="D2140" s="26">
        <f>VLOOKUP(A2140,'Hospitalisation Details'!$A$1:$T$2344,10,0)</f>
        <v>22</v>
      </c>
      <c r="E2140" s="26">
        <f>VLOOKUP(A2140,'Hospitalisation Details'!$A$1:$T$2344,11,0)</f>
        <v>0</v>
      </c>
      <c r="F2140" s="28">
        <f>VLOOKUP(A2140,'Medical Examinations'!$A$1:$L$2336,2,0)</f>
        <v>32.11</v>
      </c>
      <c r="G2140" s="28">
        <f>VLOOKUP(A2140,'Medical Examinations'!$A$1:$L$2336,4,0)</f>
        <v>4.03</v>
      </c>
      <c r="H2140" s="30" t="str">
        <f>VLOOKUP(A2140,'Medical Examinations'!$A$1:$L$2336,3,0)</f>
        <v>Obesity</v>
      </c>
      <c r="I2140" s="30" t="str">
        <f>VLOOKUP(A2140,'Medical Examinations'!$A$1:$L$2336,5,0)</f>
        <v>Normal</v>
      </c>
      <c r="J2140" s="27" t="str">
        <f>VLOOKUP(A2140,'Medical Examinations'!$A$1:$L$2336,6,0)</f>
        <v>yes</v>
      </c>
      <c r="K2140" s="27" t="str">
        <f>VLOOKUP(A2140,'Medical Examinations'!$A$1:$L$2336,7,0)</f>
        <v>yes</v>
      </c>
      <c r="L2140" s="27">
        <f>VLOOKUP(A2140,'Medical Examinations'!$A$1:$L$2336,10,0)</f>
        <v>2</v>
      </c>
      <c r="M2140" s="27" t="str">
        <f>VLOOKUP(A2140,'Medical Examinations'!$A$1:$L$2336,12,0)</f>
        <v>No</v>
      </c>
      <c r="N2140" s="27" t="str">
        <f>VLOOKUP(A2140,'Medical Examinations'!$A$1:$L$2336,8,0)</f>
        <v>No</v>
      </c>
      <c r="O2140" s="29">
        <f>VLOOKUP(A2140,'Hospitalisation Details'!$A$1:$T$2344,12,0)</f>
        <v>2055.3200000000002</v>
      </c>
      <c r="P2140" s="29" t="str">
        <f>VLOOKUP(A2140,'Hospitalisation Details'!$A$1:$T$2344,15,0)</f>
        <v>tier - 3</v>
      </c>
      <c r="Q2140" s="29" t="str">
        <f>VLOOKUP(A2140,'Hospitalisation Details'!$A$1:$T$2344,18,0)</f>
        <v>tier - 3</v>
      </c>
      <c r="R2140" s="29" t="str">
        <f>VLOOKUP(A2140,'Hospitalisation Details'!$A$1:$T$2344,20,0)</f>
        <v>R1012</v>
      </c>
    </row>
    <row r="2141" spans="1:18">
      <c r="A2141" t="s">
        <v>220</v>
      </c>
      <c r="B2141" s="22" t="str">
        <f>VLOOKUP(A2141,'Customer Names'!A2141:$E$2335,4,0)</f>
        <v>Briot</v>
      </c>
      <c r="C2141" s="25">
        <f>VLOOKUP(A2141,'Hospitalisation Details'!$A$1:$T$2344,9,0)</f>
        <v>36771</v>
      </c>
      <c r="D2141" s="26">
        <f>VLOOKUP(A2141,'Hospitalisation Details'!$A$1:$T$2344,10,0)</f>
        <v>22</v>
      </c>
      <c r="E2141" s="26">
        <f>VLOOKUP(A2141,'Hospitalisation Details'!$A$1:$T$2344,11,0)</f>
        <v>0</v>
      </c>
      <c r="F2141" s="28">
        <f>VLOOKUP(A2141,'Medical Examinations'!$A$1:$L$2336,2,0)</f>
        <v>25.175000000000001</v>
      </c>
      <c r="G2141" s="28">
        <f>VLOOKUP(A2141,'Medical Examinations'!$A$1:$L$2336,4,0)</f>
        <v>6.29</v>
      </c>
      <c r="H2141" s="30" t="str">
        <f>VLOOKUP(A2141,'Medical Examinations'!$A$1:$L$2336,3,0)</f>
        <v>Overweight</v>
      </c>
      <c r="I2141" s="30" t="str">
        <f>VLOOKUP(A2141,'Medical Examinations'!$A$1:$L$2336,5,0)</f>
        <v>Pre-diabetes</v>
      </c>
      <c r="J2141" s="27" t="str">
        <f>VLOOKUP(A2141,'Medical Examinations'!$A$1:$L$2336,6,0)</f>
        <v>yes</v>
      </c>
      <c r="K2141" s="27" t="str">
        <f>VLOOKUP(A2141,'Medical Examinations'!$A$1:$L$2336,7,0)</f>
        <v>yes</v>
      </c>
      <c r="L2141" s="27">
        <f>VLOOKUP(A2141,'Medical Examinations'!$A$1:$L$2336,10,0)</f>
        <v>2</v>
      </c>
      <c r="M2141" s="27" t="str">
        <f>VLOOKUP(A2141,'Medical Examinations'!$A$1:$L$2336,12,0)</f>
        <v>No</v>
      </c>
      <c r="N2141" s="27" t="str">
        <f>VLOOKUP(A2141,'Medical Examinations'!$A$1:$L$2336,8,0)</f>
        <v>No</v>
      </c>
      <c r="O2141" s="29">
        <f>VLOOKUP(A2141,'Hospitalisation Details'!$A$1:$T$2344,12,0)</f>
        <v>2045.69</v>
      </c>
      <c r="P2141" s="29" t="str">
        <f>VLOOKUP(A2141,'Hospitalisation Details'!$A$1:$T$2344,15,0)</f>
        <v>tier - 3</v>
      </c>
      <c r="Q2141" s="29" t="str">
        <f>VLOOKUP(A2141,'Hospitalisation Details'!$A$1:$T$2344,18,0)</f>
        <v>tier - 3</v>
      </c>
      <c r="R2141" s="29" t="str">
        <f>VLOOKUP(A2141,'Hospitalisation Details'!$A$1:$T$2344,20,0)</f>
        <v>R1012</v>
      </c>
    </row>
    <row r="2142" spans="1:18">
      <c r="A2142" t="s">
        <v>219</v>
      </c>
      <c r="B2142" s="22" t="str">
        <f>VLOOKUP(A2142,'Customer Names'!A2142:$E$2335,4,0)</f>
        <v>De Hueck</v>
      </c>
      <c r="C2142" s="25">
        <f>VLOOKUP(A2142,'Hospitalisation Details'!$A$1:$T$2344,9,0)</f>
        <v>37107</v>
      </c>
      <c r="D2142" s="26">
        <f>VLOOKUP(A2142,'Hospitalisation Details'!$A$1:$T$2344,10,0)</f>
        <v>21</v>
      </c>
      <c r="E2142" s="26">
        <f>VLOOKUP(A2142,'Hospitalisation Details'!$A$1:$T$2344,11,0)</f>
        <v>0</v>
      </c>
      <c r="F2142" s="28">
        <f>VLOOKUP(A2142,'Medical Examinations'!$A$1:$L$2336,2,0)</f>
        <v>39.49</v>
      </c>
      <c r="G2142" s="28">
        <f>VLOOKUP(A2142,'Medical Examinations'!$A$1:$L$2336,4,0)</f>
        <v>4.4800000000000004</v>
      </c>
      <c r="H2142" s="30" t="str">
        <f>VLOOKUP(A2142,'Medical Examinations'!$A$1:$L$2336,3,0)</f>
        <v>Obesity</v>
      </c>
      <c r="I2142" s="30" t="str">
        <f>VLOOKUP(A2142,'Medical Examinations'!$A$1:$L$2336,5,0)</f>
        <v>Normal</v>
      </c>
      <c r="J2142" s="27" t="str">
        <f>VLOOKUP(A2142,'Medical Examinations'!$A$1:$L$2336,6,0)</f>
        <v>yes</v>
      </c>
      <c r="K2142" s="27" t="str">
        <f>VLOOKUP(A2142,'Medical Examinations'!$A$1:$L$2336,7,0)</f>
        <v>No</v>
      </c>
      <c r="L2142" s="27">
        <f>VLOOKUP(A2142,'Medical Examinations'!$A$1:$L$2336,10,0)</f>
        <v>0</v>
      </c>
      <c r="M2142" s="27" t="str">
        <f>VLOOKUP(A2142,'Medical Examinations'!$A$1:$L$2336,12,0)</f>
        <v>No</v>
      </c>
      <c r="N2142" s="27" t="str">
        <f>VLOOKUP(A2142,'Medical Examinations'!$A$1:$L$2336,8,0)</f>
        <v>No</v>
      </c>
      <c r="O2142" s="29">
        <f>VLOOKUP(A2142,'Hospitalisation Details'!$A$1:$T$2344,12,0)</f>
        <v>2026.97</v>
      </c>
      <c r="P2142" s="29" t="str">
        <f>VLOOKUP(A2142,'Hospitalisation Details'!$A$1:$T$2344,15,0)</f>
        <v>tier - 3</v>
      </c>
      <c r="Q2142" s="29" t="str">
        <f>VLOOKUP(A2142,'Hospitalisation Details'!$A$1:$T$2344,18,0)</f>
        <v>tier - 2</v>
      </c>
      <c r="R2142" s="29" t="str">
        <f>VLOOKUP(A2142,'Hospitalisation Details'!$A$1:$T$2344,20,0)</f>
        <v>R1013</v>
      </c>
    </row>
    <row r="2143" spans="1:18">
      <c r="A2143" t="s">
        <v>218</v>
      </c>
      <c r="B2143" s="22" t="str">
        <f>VLOOKUP(A2143,'Customer Names'!A2143:$E$2335,4,0)</f>
        <v>Putt</v>
      </c>
      <c r="C2143" s="25">
        <f>VLOOKUP(A2143,'Hospitalisation Details'!$A$1:$T$2344,9,0)</f>
        <v>37140</v>
      </c>
      <c r="D2143" s="26">
        <f>VLOOKUP(A2143,'Hospitalisation Details'!$A$1:$T$2344,10,0)</f>
        <v>21</v>
      </c>
      <c r="E2143" s="26">
        <f>VLOOKUP(A2143,'Hospitalisation Details'!$A$1:$T$2344,11,0)</f>
        <v>0</v>
      </c>
      <c r="F2143" s="28">
        <f>VLOOKUP(A2143,'Medical Examinations'!$A$1:$L$2336,2,0)</f>
        <v>34.869999999999997</v>
      </c>
      <c r="G2143" s="28">
        <f>VLOOKUP(A2143,'Medical Examinations'!$A$1:$L$2336,4,0)</f>
        <v>5.51</v>
      </c>
      <c r="H2143" s="30" t="str">
        <f>VLOOKUP(A2143,'Medical Examinations'!$A$1:$L$2336,3,0)</f>
        <v>Obesity</v>
      </c>
      <c r="I2143" s="30" t="str">
        <f>VLOOKUP(A2143,'Medical Examinations'!$A$1:$L$2336,5,0)</f>
        <v>Normal</v>
      </c>
      <c r="J2143" s="27" t="str">
        <f>VLOOKUP(A2143,'Medical Examinations'!$A$1:$L$2336,6,0)</f>
        <v>yes</v>
      </c>
      <c r="K2143" s="27" t="str">
        <f>VLOOKUP(A2143,'Medical Examinations'!$A$1:$L$2336,7,0)</f>
        <v>No</v>
      </c>
      <c r="L2143" s="27">
        <f>VLOOKUP(A2143,'Medical Examinations'!$A$1:$L$2336,10,0)</f>
        <v>0</v>
      </c>
      <c r="M2143" s="27" t="str">
        <f>VLOOKUP(A2143,'Medical Examinations'!$A$1:$L$2336,12,0)</f>
        <v>No</v>
      </c>
      <c r="N2143" s="27" t="str">
        <f>VLOOKUP(A2143,'Medical Examinations'!$A$1:$L$2336,8,0)</f>
        <v>No</v>
      </c>
      <c r="O2143" s="29">
        <f>VLOOKUP(A2143,'Hospitalisation Details'!$A$1:$T$2344,12,0)</f>
        <v>2020.55</v>
      </c>
      <c r="P2143" s="29" t="str">
        <f>VLOOKUP(A2143,'Hospitalisation Details'!$A$1:$T$2344,15,0)</f>
        <v>tier - 3</v>
      </c>
      <c r="Q2143" s="29" t="str">
        <f>VLOOKUP(A2143,'Hospitalisation Details'!$A$1:$T$2344,18,0)</f>
        <v>tier - 2</v>
      </c>
      <c r="R2143" s="29" t="str">
        <f>VLOOKUP(A2143,'Hospitalisation Details'!$A$1:$T$2344,20,0)</f>
        <v>R1013</v>
      </c>
    </row>
    <row r="2144" spans="1:18">
      <c r="A2144" t="s">
        <v>217</v>
      </c>
      <c r="B2144" s="22" t="str">
        <f>VLOOKUP(A2144,'Customer Names'!A2144:$E$2335,4,0)</f>
        <v>Deiman</v>
      </c>
      <c r="C2144" s="25">
        <f>VLOOKUP(A2144,'Hospitalisation Details'!$A$1:$T$2344,9,0)</f>
        <v>37073</v>
      </c>
      <c r="D2144" s="26">
        <f>VLOOKUP(A2144,'Hospitalisation Details'!$A$1:$T$2344,10,0)</f>
        <v>21</v>
      </c>
      <c r="E2144" s="26">
        <f>VLOOKUP(A2144,'Hospitalisation Details'!$A$1:$T$2344,11,0)</f>
        <v>0</v>
      </c>
      <c r="F2144" s="28">
        <f>VLOOKUP(A2144,'Medical Examinations'!$A$1:$L$2336,2,0)</f>
        <v>34.6</v>
      </c>
      <c r="G2144" s="28">
        <f>VLOOKUP(A2144,'Medical Examinations'!$A$1:$L$2336,4,0)</f>
        <v>4.5</v>
      </c>
      <c r="H2144" s="30" t="str">
        <f>VLOOKUP(A2144,'Medical Examinations'!$A$1:$L$2336,3,0)</f>
        <v>Obesity</v>
      </c>
      <c r="I2144" s="30" t="str">
        <f>VLOOKUP(A2144,'Medical Examinations'!$A$1:$L$2336,5,0)</f>
        <v>Normal</v>
      </c>
      <c r="J2144" s="27" t="str">
        <f>VLOOKUP(A2144,'Medical Examinations'!$A$1:$L$2336,6,0)</f>
        <v>yes</v>
      </c>
      <c r="K2144" s="27" t="str">
        <f>VLOOKUP(A2144,'Medical Examinations'!$A$1:$L$2336,7,0)</f>
        <v>No</v>
      </c>
      <c r="L2144" s="27">
        <f>VLOOKUP(A2144,'Medical Examinations'!$A$1:$L$2336,10,0)</f>
        <v>0</v>
      </c>
      <c r="M2144" s="27" t="str">
        <f>VLOOKUP(A2144,'Medical Examinations'!$A$1:$L$2336,12,0)</f>
        <v>No</v>
      </c>
      <c r="N2144" s="27" t="str">
        <f>VLOOKUP(A2144,'Medical Examinations'!$A$1:$L$2336,8,0)</f>
        <v>No</v>
      </c>
      <c r="O2144" s="29">
        <f>VLOOKUP(A2144,'Hospitalisation Details'!$A$1:$T$2344,12,0)</f>
        <v>2020.18</v>
      </c>
      <c r="P2144" s="29" t="str">
        <f>VLOOKUP(A2144,'Hospitalisation Details'!$A$1:$T$2344,15,0)</f>
        <v>tier - 3</v>
      </c>
      <c r="Q2144" s="29" t="str">
        <f>VLOOKUP(A2144,'Hospitalisation Details'!$A$1:$T$2344,18,0)</f>
        <v>tier - 1</v>
      </c>
      <c r="R2144" s="29" t="str">
        <f>VLOOKUP(A2144,'Hospitalisation Details'!$A$1:$T$2344,20,0)</f>
        <v>R1011</v>
      </c>
    </row>
    <row r="2145" spans="1:18">
      <c r="A2145" t="s">
        <v>216</v>
      </c>
      <c r="B2145" s="22" t="str">
        <f>VLOOKUP(A2145,'Customer Names'!A2145:$E$2335,4,0)</f>
        <v>Bonanni</v>
      </c>
      <c r="C2145" s="25">
        <f>VLOOKUP(A2145,'Hospitalisation Details'!$A$1:$T$2344,9,0)</f>
        <v>37117</v>
      </c>
      <c r="D2145" s="26">
        <f>VLOOKUP(A2145,'Hospitalisation Details'!$A$1:$T$2344,10,0)</f>
        <v>21</v>
      </c>
      <c r="E2145" s="26">
        <f>VLOOKUP(A2145,'Hospitalisation Details'!$A$1:$T$2344,11,0)</f>
        <v>0</v>
      </c>
      <c r="F2145" s="28">
        <f>VLOOKUP(A2145,'Medical Examinations'!$A$1:$L$2336,2,0)</f>
        <v>25.8</v>
      </c>
      <c r="G2145" s="28">
        <f>VLOOKUP(A2145,'Medical Examinations'!$A$1:$L$2336,4,0)</f>
        <v>6.29</v>
      </c>
      <c r="H2145" s="30" t="str">
        <f>VLOOKUP(A2145,'Medical Examinations'!$A$1:$L$2336,3,0)</f>
        <v>Overweight</v>
      </c>
      <c r="I2145" s="30" t="str">
        <f>VLOOKUP(A2145,'Medical Examinations'!$A$1:$L$2336,5,0)</f>
        <v>Pre-diabetes</v>
      </c>
      <c r="J2145" s="27" t="str">
        <f>VLOOKUP(A2145,'Medical Examinations'!$A$1:$L$2336,6,0)</f>
        <v>yes</v>
      </c>
      <c r="K2145" s="27" t="str">
        <f>VLOOKUP(A2145,'Medical Examinations'!$A$1:$L$2336,7,0)</f>
        <v>No</v>
      </c>
      <c r="L2145" s="27">
        <f>VLOOKUP(A2145,'Medical Examinations'!$A$1:$L$2336,10,0)</f>
        <v>0</v>
      </c>
      <c r="M2145" s="27" t="str">
        <f>VLOOKUP(A2145,'Medical Examinations'!$A$1:$L$2336,12,0)</f>
        <v>No</v>
      </c>
      <c r="N2145" s="27" t="str">
        <f>VLOOKUP(A2145,'Medical Examinations'!$A$1:$L$2336,8,0)</f>
        <v>No</v>
      </c>
      <c r="O2145" s="29">
        <f>VLOOKUP(A2145,'Hospitalisation Details'!$A$1:$T$2344,12,0)</f>
        <v>2007.95</v>
      </c>
      <c r="P2145" s="29" t="str">
        <f>VLOOKUP(A2145,'Hospitalisation Details'!$A$1:$T$2344,15,0)</f>
        <v>tier - 3</v>
      </c>
      <c r="Q2145" s="29" t="str">
        <f>VLOOKUP(A2145,'Hospitalisation Details'!$A$1:$T$2344,18,0)</f>
        <v>tier - 2</v>
      </c>
      <c r="R2145" s="29" t="str">
        <f>VLOOKUP(A2145,'Hospitalisation Details'!$A$1:$T$2344,20,0)</f>
        <v>R1011</v>
      </c>
    </row>
    <row r="2146" spans="1:18">
      <c r="A2146" t="s">
        <v>215</v>
      </c>
      <c r="B2146" s="22" t="str">
        <f>VLOOKUP(A2146,'Customer Names'!A2146:$E$2335,4,0)</f>
        <v>Stein</v>
      </c>
      <c r="C2146" s="25">
        <f>VLOOKUP(A2146,'Hospitalisation Details'!$A$1:$T$2344,9,0)</f>
        <v>36052</v>
      </c>
      <c r="D2146" s="26">
        <f>VLOOKUP(A2146,'Hospitalisation Details'!$A$1:$T$2344,10,0)</f>
        <v>24</v>
      </c>
      <c r="E2146" s="26">
        <f>VLOOKUP(A2146,'Hospitalisation Details'!$A$1:$T$2344,11,0)</f>
        <v>0</v>
      </c>
      <c r="F2146" s="28">
        <f>VLOOKUP(A2146,'Medical Examinations'!$A$1:$L$2336,2,0)</f>
        <v>35.86</v>
      </c>
      <c r="G2146" s="28">
        <f>VLOOKUP(A2146,'Medical Examinations'!$A$1:$L$2336,4,0)</f>
        <v>4.33</v>
      </c>
      <c r="H2146" s="30" t="str">
        <f>VLOOKUP(A2146,'Medical Examinations'!$A$1:$L$2336,3,0)</f>
        <v>Obesity</v>
      </c>
      <c r="I2146" s="30" t="str">
        <f>VLOOKUP(A2146,'Medical Examinations'!$A$1:$L$2336,5,0)</f>
        <v>Normal</v>
      </c>
      <c r="J2146" s="27" t="str">
        <f>VLOOKUP(A2146,'Medical Examinations'!$A$1:$L$2336,6,0)</f>
        <v>No</v>
      </c>
      <c r="K2146" s="27" t="str">
        <f>VLOOKUP(A2146,'Medical Examinations'!$A$1:$L$2336,7,0)</f>
        <v>No</v>
      </c>
      <c r="L2146" s="27">
        <f>VLOOKUP(A2146,'Medical Examinations'!$A$1:$L$2336,10,0)</f>
        <v>1</v>
      </c>
      <c r="M2146" s="27" t="str">
        <f>VLOOKUP(A2146,'Medical Examinations'!$A$1:$L$2336,12,0)</f>
        <v>No</v>
      </c>
      <c r="N2146" s="27" t="str">
        <f>VLOOKUP(A2146,'Medical Examinations'!$A$1:$L$2336,8,0)</f>
        <v>No</v>
      </c>
      <c r="O2146" s="29">
        <f>VLOOKUP(A2146,'Hospitalisation Details'!$A$1:$T$2344,12,0)</f>
        <v>1986.93</v>
      </c>
      <c r="P2146" s="29" t="str">
        <f>VLOOKUP(A2146,'Hospitalisation Details'!$A$1:$T$2344,15,0)</f>
        <v>tier - 3</v>
      </c>
      <c r="Q2146" s="29" t="str">
        <f>VLOOKUP(A2146,'Hospitalisation Details'!$A$1:$T$2344,18,0)</f>
        <v>tier - 2</v>
      </c>
      <c r="R2146" s="29" t="str">
        <f>VLOOKUP(A2146,'Hospitalisation Details'!$A$1:$T$2344,20,0)</f>
        <v>R1013</v>
      </c>
    </row>
    <row r="2147" spans="1:18">
      <c r="A2147" t="s">
        <v>214</v>
      </c>
      <c r="B2147" s="22" t="str">
        <f>VLOOKUP(A2147,'Customer Names'!A2147:$E$2335,4,0)</f>
        <v>Laumann</v>
      </c>
      <c r="C2147" s="25">
        <f>VLOOKUP(A2147,'Hospitalisation Details'!$A$1:$T$2344,9,0)</f>
        <v>37528</v>
      </c>
      <c r="D2147" s="26">
        <f>VLOOKUP(A2147,'Hospitalisation Details'!$A$1:$T$2344,10,0)</f>
        <v>20</v>
      </c>
      <c r="E2147" s="26">
        <f>VLOOKUP(A2147,'Hospitalisation Details'!$A$1:$T$2344,11,0)</f>
        <v>0</v>
      </c>
      <c r="F2147" s="28">
        <f>VLOOKUP(A2147,'Medical Examinations'!$A$1:$L$2336,2,0)</f>
        <v>40.47</v>
      </c>
      <c r="G2147" s="28">
        <f>VLOOKUP(A2147,'Medical Examinations'!$A$1:$L$2336,4,0)</f>
        <v>11.15</v>
      </c>
      <c r="H2147" s="30" t="str">
        <f>VLOOKUP(A2147,'Medical Examinations'!$A$1:$L$2336,3,0)</f>
        <v>Obesity</v>
      </c>
      <c r="I2147" s="30" t="str">
        <f>VLOOKUP(A2147,'Medical Examinations'!$A$1:$L$2336,5,0)</f>
        <v>Diabetes</v>
      </c>
      <c r="J2147" s="27" t="str">
        <f>VLOOKUP(A2147,'Medical Examinations'!$A$1:$L$2336,6,0)</f>
        <v>No</v>
      </c>
      <c r="K2147" s="27" t="str">
        <f>VLOOKUP(A2147,'Medical Examinations'!$A$1:$L$2336,7,0)</f>
        <v>No</v>
      </c>
      <c r="L2147" s="27">
        <f>VLOOKUP(A2147,'Medical Examinations'!$A$1:$L$2336,10,0)</f>
        <v>0</v>
      </c>
      <c r="M2147" s="27" t="str">
        <f>VLOOKUP(A2147,'Medical Examinations'!$A$1:$L$2336,12,0)</f>
        <v>No</v>
      </c>
      <c r="N2147" s="27" t="str">
        <f>VLOOKUP(A2147,'Medical Examinations'!$A$1:$L$2336,8,0)</f>
        <v>No</v>
      </c>
      <c r="O2147" s="29">
        <f>VLOOKUP(A2147,'Hospitalisation Details'!$A$1:$T$2344,12,0)</f>
        <v>1984.45</v>
      </c>
      <c r="P2147" s="29" t="str">
        <f>VLOOKUP(A2147,'Hospitalisation Details'!$A$1:$T$2344,15,0)</f>
        <v>tier - 3</v>
      </c>
      <c r="Q2147" s="29" t="str">
        <f>VLOOKUP(A2147,'Hospitalisation Details'!$A$1:$T$2344,18,0)</f>
        <v>tier - 3</v>
      </c>
      <c r="R2147" s="29" t="str">
        <f>VLOOKUP(A2147,'Hospitalisation Details'!$A$1:$T$2344,20,0)</f>
        <v>R1016</v>
      </c>
    </row>
    <row r="2148" spans="1:18">
      <c r="A2148" t="s">
        <v>213</v>
      </c>
      <c r="B2148" s="22" t="str">
        <f>VLOOKUP(A2148,'Customer Names'!A2148:$E$2335,4,0)</f>
        <v>Galaviz</v>
      </c>
      <c r="C2148" s="25">
        <f>VLOOKUP(A2148,'Hospitalisation Details'!$A$1:$T$2344,9,0)</f>
        <v>36158</v>
      </c>
      <c r="D2148" s="26">
        <f>VLOOKUP(A2148,'Hospitalisation Details'!$A$1:$T$2344,10,0)</f>
        <v>24</v>
      </c>
      <c r="E2148" s="26">
        <f>VLOOKUP(A2148,'Hospitalisation Details'!$A$1:$T$2344,11,0)</f>
        <v>0</v>
      </c>
      <c r="F2148" s="28">
        <f>VLOOKUP(A2148,'Medical Examinations'!$A$1:$L$2336,2,0)</f>
        <v>32.01</v>
      </c>
      <c r="G2148" s="28">
        <f>VLOOKUP(A2148,'Medical Examinations'!$A$1:$L$2336,4,0)</f>
        <v>6.45</v>
      </c>
      <c r="H2148" s="30" t="str">
        <f>VLOOKUP(A2148,'Medical Examinations'!$A$1:$L$2336,3,0)</f>
        <v>Obesity</v>
      </c>
      <c r="I2148" s="30" t="str">
        <f>VLOOKUP(A2148,'Medical Examinations'!$A$1:$L$2336,5,0)</f>
        <v>Pre-diabetes</v>
      </c>
      <c r="J2148" s="27" t="str">
        <f>VLOOKUP(A2148,'Medical Examinations'!$A$1:$L$2336,6,0)</f>
        <v>No</v>
      </c>
      <c r="K2148" s="27" t="str">
        <f>VLOOKUP(A2148,'Medical Examinations'!$A$1:$L$2336,7,0)</f>
        <v>No</v>
      </c>
      <c r="L2148" s="27">
        <f>VLOOKUP(A2148,'Medical Examinations'!$A$1:$L$2336,10,0)</f>
        <v>1</v>
      </c>
      <c r="M2148" s="27" t="str">
        <f>VLOOKUP(A2148,'Medical Examinations'!$A$1:$L$2336,12,0)</f>
        <v>No</v>
      </c>
      <c r="N2148" s="27" t="str">
        <f>VLOOKUP(A2148,'Medical Examinations'!$A$1:$L$2336,8,0)</f>
        <v>No</v>
      </c>
      <c r="O2148" s="29">
        <f>VLOOKUP(A2148,'Hospitalisation Details'!$A$1:$T$2344,12,0)</f>
        <v>1981.58</v>
      </c>
      <c r="P2148" s="29" t="str">
        <f>VLOOKUP(A2148,'Hospitalisation Details'!$A$1:$T$2344,15,0)</f>
        <v>tier - 3</v>
      </c>
      <c r="Q2148" s="29" t="str">
        <f>VLOOKUP(A2148,'Hospitalisation Details'!$A$1:$T$2344,18,0)</f>
        <v>tier - 1</v>
      </c>
      <c r="R2148" s="29" t="str">
        <f>VLOOKUP(A2148,'Hospitalisation Details'!$A$1:$T$2344,20,0)</f>
        <v>R1013</v>
      </c>
    </row>
    <row r="2149" spans="1:18">
      <c r="A2149" t="s">
        <v>212</v>
      </c>
      <c r="B2149" s="22" t="str">
        <f>VLOOKUP(A2149,'Customer Names'!A2149:$E$2335,4,0)</f>
        <v>Piper</v>
      </c>
      <c r="C2149" s="25">
        <f>VLOOKUP(A2149,'Hospitalisation Details'!$A$1:$T$2344,9,0)</f>
        <v>37453</v>
      </c>
      <c r="D2149" s="26">
        <f>VLOOKUP(A2149,'Hospitalisation Details'!$A$1:$T$2344,10,0)</f>
        <v>20</v>
      </c>
      <c r="E2149" s="26">
        <f>VLOOKUP(A2149,'Hospitalisation Details'!$A$1:$T$2344,11,0)</f>
        <v>1</v>
      </c>
      <c r="F2149" s="28">
        <f>VLOOKUP(A2149,'Medical Examinations'!$A$1:$L$2336,2,0)</f>
        <v>33</v>
      </c>
      <c r="G2149" s="28">
        <f>VLOOKUP(A2149,'Medical Examinations'!$A$1:$L$2336,4,0)</f>
        <v>9.27</v>
      </c>
      <c r="H2149" s="30" t="str">
        <f>VLOOKUP(A2149,'Medical Examinations'!$A$1:$L$2336,3,0)</f>
        <v>Obesity</v>
      </c>
      <c r="I2149" s="30" t="str">
        <f>VLOOKUP(A2149,'Medical Examinations'!$A$1:$L$2336,5,0)</f>
        <v>Diabetes</v>
      </c>
      <c r="J2149" s="27" t="str">
        <f>VLOOKUP(A2149,'Medical Examinations'!$A$1:$L$2336,6,0)</f>
        <v>No</v>
      </c>
      <c r="K2149" s="27" t="str">
        <f>VLOOKUP(A2149,'Medical Examinations'!$A$1:$L$2336,7,0)</f>
        <v>No</v>
      </c>
      <c r="L2149" s="27">
        <f>VLOOKUP(A2149,'Medical Examinations'!$A$1:$L$2336,10,0)</f>
        <v>0</v>
      </c>
      <c r="M2149" s="27" t="str">
        <f>VLOOKUP(A2149,'Medical Examinations'!$A$1:$L$2336,12,0)</f>
        <v>No</v>
      </c>
      <c r="N2149" s="27" t="str">
        <f>VLOOKUP(A2149,'Medical Examinations'!$A$1:$L$2336,8,0)</f>
        <v>No</v>
      </c>
      <c r="O2149" s="29">
        <f>VLOOKUP(A2149,'Hospitalisation Details'!$A$1:$T$2344,12,0)</f>
        <v>1980.07</v>
      </c>
      <c r="P2149" s="29" t="str">
        <f>VLOOKUP(A2149,'Hospitalisation Details'!$A$1:$T$2344,15,0)</f>
        <v>tier - 3</v>
      </c>
      <c r="Q2149" s="29" t="str">
        <f>VLOOKUP(A2149,'Hospitalisation Details'!$A$1:$T$2344,18,0)</f>
        <v>tier - 3</v>
      </c>
      <c r="R2149" s="29" t="str">
        <f>VLOOKUP(A2149,'Hospitalisation Details'!$A$1:$T$2344,20,0)</f>
        <v>R1011</v>
      </c>
    </row>
    <row r="2150" spans="1:18">
      <c r="A2150" t="s">
        <v>211</v>
      </c>
      <c r="B2150" s="22" t="str">
        <f>VLOOKUP(A2150,'Customer Names'!A2150:$E$2335,4,0)</f>
        <v>Cantini</v>
      </c>
      <c r="C2150" s="25">
        <f>VLOOKUP(A2150,'Hospitalisation Details'!$A$1:$T$2344,9,0)</f>
        <v>36067</v>
      </c>
      <c r="D2150" s="26">
        <f>VLOOKUP(A2150,'Hospitalisation Details'!$A$1:$T$2344,10,0)</f>
        <v>24</v>
      </c>
      <c r="E2150" s="26">
        <f>VLOOKUP(A2150,'Hospitalisation Details'!$A$1:$T$2344,11,0)</f>
        <v>0</v>
      </c>
      <c r="F2150" s="28">
        <f>VLOOKUP(A2150,'Medical Examinations'!$A$1:$L$2336,2,0)</f>
        <v>29.3</v>
      </c>
      <c r="G2150" s="28">
        <f>VLOOKUP(A2150,'Medical Examinations'!$A$1:$L$2336,4,0)</f>
        <v>6.15</v>
      </c>
      <c r="H2150" s="30" t="str">
        <f>VLOOKUP(A2150,'Medical Examinations'!$A$1:$L$2336,3,0)</f>
        <v>Overweight</v>
      </c>
      <c r="I2150" s="30" t="str">
        <f>VLOOKUP(A2150,'Medical Examinations'!$A$1:$L$2336,5,0)</f>
        <v>Pre-diabetes</v>
      </c>
      <c r="J2150" s="27" t="str">
        <f>VLOOKUP(A2150,'Medical Examinations'!$A$1:$L$2336,6,0)</f>
        <v>No</v>
      </c>
      <c r="K2150" s="27" t="str">
        <f>VLOOKUP(A2150,'Medical Examinations'!$A$1:$L$2336,7,0)</f>
        <v>No</v>
      </c>
      <c r="L2150" s="27">
        <f>VLOOKUP(A2150,'Medical Examinations'!$A$1:$L$2336,10,0)</f>
        <v>1</v>
      </c>
      <c r="M2150" s="27" t="str">
        <f>VLOOKUP(A2150,'Medical Examinations'!$A$1:$L$2336,12,0)</f>
        <v>No</v>
      </c>
      <c r="N2150" s="27" t="str">
        <f>VLOOKUP(A2150,'Medical Examinations'!$A$1:$L$2336,8,0)</f>
        <v>No</v>
      </c>
      <c r="O2150" s="29">
        <f>VLOOKUP(A2150,'Hospitalisation Details'!$A$1:$T$2344,12,0)</f>
        <v>1977.82</v>
      </c>
      <c r="P2150" s="29" t="str">
        <f>VLOOKUP(A2150,'Hospitalisation Details'!$A$1:$T$2344,15,0)</f>
        <v>tier - 3</v>
      </c>
      <c r="Q2150" s="29" t="str">
        <f>VLOOKUP(A2150,'Hospitalisation Details'!$A$1:$T$2344,18,0)</f>
        <v>tier - 1</v>
      </c>
      <c r="R2150" s="29" t="str">
        <f>VLOOKUP(A2150,'Hospitalisation Details'!$A$1:$T$2344,20,0)</f>
        <v>R1011</v>
      </c>
    </row>
    <row r="2151" spans="1:18">
      <c r="A2151" t="s">
        <v>210</v>
      </c>
      <c r="B2151" s="22" t="str">
        <f>VLOOKUP(A2151,'Customer Names'!A2151:$E$2335,4,0)</f>
        <v>Hartman</v>
      </c>
      <c r="C2151" s="25">
        <f>VLOOKUP(A2151,'Hospitalisation Details'!$A$1:$T$2344,9,0)</f>
        <v>36073</v>
      </c>
      <c r="D2151" s="26">
        <f>VLOOKUP(A2151,'Hospitalisation Details'!$A$1:$T$2344,10,0)</f>
        <v>24</v>
      </c>
      <c r="E2151" s="26">
        <f>VLOOKUP(A2151,'Hospitalisation Details'!$A$1:$T$2344,11,0)</f>
        <v>0</v>
      </c>
      <c r="F2151" s="28">
        <f>VLOOKUP(A2151,'Medical Examinations'!$A$1:$L$2336,2,0)</f>
        <v>25.8</v>
      </c>
      <c r="G2151" s="28">
        <f>VLOOKUP(A2151,'Medical Examinations'!$A$1:$L$2336,4,0)</f>
        <v>4.13</v>
      </c>
      <c r="H2151" s="30" t="str">
        <f>VLOOKUP(A2151,'Medical Examinations'!$A$1:$L$2336,3,0)</f>
        <v>Overweight</v>
      </c>
      <c r="I2151" s="30" t="str">
        <f>VLOOKUP(A2151,'Medical Examinations'!$A$1:$L$2336,5,0)</f>
        <v>Normal</v>
      </c>
      <c r="J2151" s="27" t="str">
        <f>VLOOKUP(A2151,'Medical Examinations'!$A$1:$L$2336,6,0)</f>
        <v>No</v>
      </c>
      <c r="K2151" s="27" t="str">
        <f>VLOOKUP(A2151,'Medical Examinations'!$A$1:$L$2336,7,0)</f>
        <v>No</v>
      </c>
      <c r="L2151" s="27">
        <f>VLOOKUP(A2151,'Medical Examinations'!$A$1:$L$2336,10,0)</f>
        <v>1</v>
      </c>
      <c r="M2151" s="27" t="str">
        <f>VLOOKUP(A2151,'Medical Examinations'!$A$1:$L$2336,12,0)</f>
        <v>No</v>
      </c>
      <c r="N2151" s="27" t="str">
        <f>VLOOKUP(A2151,'Medical Examinations'!$A$1:$L$2336,8,0)</f>
        <v>No</v>
      </c>
      <c r="O2151" s="29">
        <f>VLOOKUP(A2151,'Hospitalisation Details'!$A$1:$T$2344,12,0)</f>
        <v>1972.95</v>
      </c>
      <c r="P2151" s="29" t="str">
        <f>VLOOKUP(A2151,'Hospitalisation Details'!$A$1:$T$2344,15,0)</f>
        <v>tier - 3</v>
      </c>
      <c r="Q2151" s="29" t="str">
        <f>VLOOKUP(A2151,'Hospitalisation Details'!$A$1:$T$2344,18,0)</f>
        <v>tier - 1</v>
      </c>
      <c r="R2151" s="29" t="str">
        <f>VLOOKUP(A2151,'Hospitalisation Details'!$A$1:$T$2344,20,0)</f>
        <v>R1011</v>
      </c>
    </row>
    <row r="2152" spans="1:18">
      <c r="A2152" t="s">
        <v>209</v>
      </c>
      <c r="B2152" s="22" t="str">
        <f>VLOOKUP(A2152,'Customer Names'!A2152:$E$2335,4,0)</f>
        <v>Werhane</v>
      </c>
      <c r="C2152" s="25">
        <f>VLOOKUP(A2152,'Hospitalisation Details'!$A$1:$T$2344,9,0)</f>
        <v>36066</v>
      </c>
      <c r="D2152" s="26">
        <f>VLOOKUP(A2152,'Hospitalisation Details'!$A$1:$T$2344,10,0)</f>
        <v>24</v>
      </c>
      <c r="E2152" s="26">
        <f>VLOOKUP(A2152,'Hospitalisation Details'!$A$1:$T$2344,11,0)</f>
        <v>0</v>
      </c>
      <c r="F2152" s="28">
        <f>VLOOKUP(A2152,'Medical Examinations'!$A$1:$L$2336,2,0)</f>
        <v>23.4</v>
      </c>
      <c r="G2152" s="28">
        <f>VLOOKUP(A2152,'Medical Examinations'!$A$1:$L$2336,4,0)</f>
        <v>4.24</v>
      </c>
      <c r="H2152" s="30" t="str">
        <f>VLOOKUP(A2152,'Medical Examinations'!$A$1:$L$2336,3,0)</f>
        <v>Normal weight</v>
      </c>
      <c r="I2152" s="30" t="str">
        <f>VLOOKUP(A2152,'Medical Examinations'!$A$1:$L$2336,5,0)</f>
        <v>Normal</v>
      </c>
      <c r="J2152" s="27" t="str">
        <f>VLOOKUP(A2152,'Medical Examinations'!$A$1:$L$2336,6,0)</f>
        <v>No</v>
      </c>
      <c r="K2152" s="27" t="str">
        <f>VLOOKUP(A2152,'Medical Examinations'!$A$1:$L$2336,7,0)</f>
        <v>No</v>
      </c>
      <c r="L2152" s="27">
        <f>VLOOKUP(A2152,'Medical Examinations'!$A$1:$L$2336,10,0)</f>
        <v>1</v>
      </c>
      <c r="M2152" s="27" t="str">
        <f>VLOOKUP(A2152,'Medical Examinations'!$A$1:$L$2336,12,0)</f>
        <v>No</v>
      </c>
      <c r="N2152" s="27" t="str">
        <f>VLOOKUP(A2152,'Medical Examinations'!$A$1:$L$2336,8,0)</f>
        <v>No</v>
      </c>
      <c r="O2152" s="29">
        <f>VLOOKUP(A2152,'Hospitalisation Details'!$A$1:$T$2344,12,0)</f>
        <v>1969.61</v>
      </c>
      <c r="P2152" s="29" t="str">
        <f>VLOOKUP(A2152,'Hospitalisation Details'!$A$1:$T$2344,15,0)</f>
        <v>tier - 3</v>
      </c>
      <c r="Q2152" s="29" t="str">
        <f>VLOOKUP(A2152,'Hospitalisation Details'!$A$1:$T$2344,18,0)</f>
        <v>tier - 3</v>
      </c>
      <c r="R2152" s="29" t="str">
        <f>VLOOKUP(A2152,'Hospitalisation Details'!$A$1:$T$2344,20,0)</f>
        <v>R1011</v>
      </c>
    </row>
    <row r="2153" spans="1:18">
      <c r="A2153" t="s">
        <v>208</v>
      </c>
      <c r="B2153" s="22" t="str">
        <f>VLOOKUP(A2153,'Customer Names'!A2153:$E$2335,4,0)</f>
        <v>Davies</v>
      </c>
      <c r="C2153" s="25">
        <f>VLOOKUP(A2153,'Hospitalisation Details'!$A$1:$T$2344,9,0)</f>
        <v>37466</v>
      </c>
      <c r="D2153" s="26">
        <f>VLOOKUP(A2153,'Hospitalisation Details'!$A$1:$T$2344,10,0)</f>
        <v>20</v>
      </c>
      <c r="E2153" s="26">
        <f>VLOOKUP(A2153,'Hospitalisation Details'!$A$1:$T$2344,11,0)</f>
        <v>0</v>
      </c>
      <c r="F2153" s="28">
        <f>VLOOKUP(A2153,'Medical Examinations'!$A$1:$L$2336,2,0)</f>
        <v>27.93</v>
      </c>
      <c r="G2153" s="28">
        <f>VLOOKUP(A2153,'Medical Examinations'!$A$1:$L$2336,4,0)</f>
        <v>9.8800000000000008</v>
      </c>
      <c r="H2153" s="30" t="str">
        <f>VLOOKUP(A2153,'Medical Examinations'!$A$1:$L$2336,3,0)</f>
        <v>Overweight</v>
      </c>
      <c r="I2153" s="30" t="str">
        <f>VLOOKUP(A2153,'Medical Examinations'!$A$1:$L$2336,5,0)</f>
        <v>Diabetes</v>
      </c>
      <c r="J2153" s="27" t="str">
        <f>VLOOKUP(A2153,'Medical Examinations'!$A$1:$L$2336,6,0)</f>
        <v>No</v>
      </c>
      <c r="K2153" s="27" t="str">
        <f>VLOOKUP(A2153,'Medical Examinations'!$A$1:$L$2336,7,0)</f>
        <v>No</v>
      </c>
      <c r="L2153" s="27">
        <f>VLOOKUP(A2153,'Medical Examinations'!$A$1:$L$2336,10,0)</f>
        <v>0</v>
      </c>
      <c r="M2153" s="27" t="str">
        <f>VLOOKUP(A2153,'Medical Examinations'!$A$1:$L$2336,12,0)</f>
        <v>No</v>
      </c>
      <c r="N2153" s="27" t="str">
        <f>VLOOKUP(A2153,'Medical Examinations'!$A$1:$L$2336,8,0)</f>
        <v>No</v>
      </c>
      <c r="O2153" s="29">
        <f>VLOOKUP(A2153,'Hospitalisation Details'!$A$1:$T$2344,12,0)</f>
        <v>1967.02</v>
      </c>
      <c r="P2153" s="29" t="str">
        <f>VLOOKUP(A2153,'Hospitalisation Details'!$A$1:$T$2344,15,0)</f>
        <v>tier - 3</v>
      </c>
      <c r="Q2153" s="29" t="str">
        <f>VLOOKUP(A2153,'Hospitalisation Details'!$A$1:$T$2344,18,0)</f>
        <v>tier - 2</v>
      </c>
      <c r="R2153" s="29" t="str">
        <f>VLOOKUP(A2153,'Hospitalisation Details'!$A$1:$T$2344,20,0)</f>
        <v>R1016</v>
      </c>
    </row>
    <row r="2154" spans="1:18">
      <c r="A2154" t="s">
        <v>207</v>
      </c>
      <c r="B2154" s="22" t="str">
        <f>VLOOKUP(A2154,'Customer Names'!A2154:$E$2335,4,0)</f>
        <v>Hummel</v>
      </c>
      <c r="C2154" s="25">
        <f>VLOOKUP(A2154,'Hospitalisation Details'!$A$1:$T$2344,9,0)</f>
        <v>37506</v>
      </c>
      <c r="D2154" s="26">
        <f>VLOOKUP(A2154,'Hospitalisation Details'!$A$1:$T$2344,10,0)</f>
        <v>20</v>
      </c>
      <c r="E2154" s="26">
        <f>VLOOKUP(A2154,'Hospitalisation Details'!$A$1:$T$2344,11,0)</f>
        <v>1</v>
      </c>
      <c r="F2154" s="28">
        <f>VLOOKUP(A2154,'Medical Examinations'!$A$1:$L$2336,2,0)</f>
        <v>22</v>
      </c>
      <c r="G2154" s="28">
        <f>VLOOKUP(A2154,'Medical Examinations'!$A$1:$L$2336,4,0)</f>
        <v>9.5</v>
      </c>
      <c r="H2154" s="30" t="str">
        <f>VLOOKUP(A2154,'Medical Examinations'!$A$1:$L$2336,3,0)</f>
        <v>Normal weight</v>
      </c>
      <c r="I2154" s="30" t="str">
        <f>VLOOKUP(A2154,'Medical Examinations'!$A$1:$L$2336,5,0)</f>
        <v>Diabetes</v>
      </c>
      <c r="J2154" s="27" t="str">
        <f>VLOOKUP(A2154,'Medical Examinations'!$A$1:$L$2336,6,0)</f>
        <v>No</v>
      </c>
      <c r="K2154" s="27" t="str">
        <f>VLOOKUP(A2154,'Medical Examinations'!$A$1:$L$2336,7,0)</f>
        <v>No</v>
      </c>
      <c r="L2154" s="27">
        <f>VLOOKUP(A2154,'Medical Examinations'!$A$1:$L$2336,10,0)</f>
        <v>0</v>
      </c>
      <c r="M2154" s="27" t="str">
        <f>VLOOKUP(A2154,'Medical Examinations'!$A$1:$L$2336,12,0)</f>
        <v>No</v>
      </c>
      <c r="N2154" s="27" t="str">
        <f>VLOOKUP(A2154,'Medical Examinations'!$A$1:$L$2336,8,0)</f>
        <v>No</v>
      </c>
      <c r="O2154" s="29">
        <f>VLOOKUP(A2154,'Hospitalisation Details'!$A$1:$T$2344,12,0)</f>
        <v>1964.78</v>
      </c>
      <c r="P2154" s="29" t="str">
        <f>VLOOKUP(A2154,'Hospitalisation Details'!$A$1:$T$2344,15,0)</f>
        <v>tier - 3</v>
      </c>
      <c r="Q2154" s="29" t="str">
        <f>VLOOKUP(A2154,'Hospitalisation Details'!$A$1:$T$2344,18,0)</f>
        <v>tier - 1</v>
      </c>
      <c r="R2154" s="29" t="str">
        <f>VLOOKUP(A2154,'Hospitalisation Details'!$A$1:$T$2344,20,0)</f>
        <v>R1011</v>
      </c>
    </row>
    <row r="2155" spans="1:18">
      <c r="A2155" t="s">
        <v>206</v>
      </c>
      <c r="B2155" s="22" t="str">
        <f>VLOOKUP(A2155,'Customer Names'!A2155:$E$2335,4,0)</f>
        <v>Lutz</v>
      </c>
      <c r="C2155" s="25">
        <f>VLOOKUP(A2155,'Hospitalisation Details'!$A$1:$T$2344,9,0)</f>
        <v>37234</v>
      </c>
      <c r="D2155" s="26">
        <f>VLOOKUP(A2155,'Hospitalisation Details'!$A$1:$T$2344,10,0)</f>
        <v>21</v>
      </c>
      <c r="E2155" s="26">
        <f>VLOOKUP(A2155,'Hospitalisation Details'!$A$1:$T$2344,11,0)</f>
        <v>0</v>
      </c>
      <c r="F2155" s="28">
        <f>VLOOKUP(A2155,'Medical Examinations'!$A$1:$L$2336,2,0)</f>
        <v>36.86</v>
      </c>
      <c r="G2155" s="28">
        <f>VLOOKUP(A2155,'Medical Examinations'!$A$1:$L$2336,4,0)</f>
        <v>4.97</v>
      </c>
      <c r="H2155" s="30" t="str">
        <f>VLOOKUP(A2155,'Medical Examinations'!$A$1:$L$2336,3,0)</f>
        <v>Obesity</v>
      </c>
      <c r="I2155" s="30" t="str">
        <f>VLOOKUP(A2155,'Medical Examinations'!$A$1:$L$2336,5,0)</f>
        <v>Normal</v>
      </c>
      <c r="J2155" s="27" t="str">
        <f>VLOOKUP(A2155,'Medical Examinations'!$A$1:$L$2336,6,0)</f>
        <v>yes</v>
      </c>
      <c r="K2155" s="27" t="str">
        <f>VLOOKUP(A2155,'Medical Examinations'!$A$1:$L$2336,7,0)</f>
        <v>No</v>
      </c>
      <c r="L2155" s="27">
        <f>VLOOKUP(A2155,'Medical Examinations'!$A$1:$L$2336,10,0)</f>
        <v>0</v>
      </c>
      <c r="M2155" s="27" t="str">
        <f>VLOOKUP(A2155,'Medical Examinations'!$A$1:$L$2336,12,0)</f>
        <v>No</v>
      </c>
      <c r="N2155" s="27" t="str">
        <f>VLOOKUP(A2155,'Medical Examinations'!$A$1:$L$2336,8,0)</f>
        <v>No</v>
      </c>
      <c r="O2155" s="29">
        <f>VLOOKUP(A2155,'Hospitalisation Details'!$A$1:$T$2344,12,0)</f>
        <v>1917.32</v>
      </c>
      <c r="P2155" s="29" t="str">
        <f>VLOOKUP(A2155,'Hospitalisation Details'!$A$1:$T$2344,15,0)</f>
        <v>tier - 3</v>
      </c>
      <c r="Q2155" s="29" t="str">
        <f>VLOOKUP(A2155,'Hospitalisation Details'!$A$1:$T$2344,18,0)</f>
        <v>tier - 2</v>
      </c>
      <c r="R2155" s="29" t="str">
        <f>VLOOKUP(A2155,'Hospitalisation Details'!$A$1:$T$2344,20,0)</f>
        <v>R1012</v>
      </c>
    </row>
    <row r="2156" spans="1:18">
      <c r="A2156" t="s">
        <v>205</v>
      </c>
      <c r="B2156" s="22" t="str">
        <f>VLOOKUP(A2156,'Customer Names'!A2156:$E$2335,4,0)</f>
        <v>Waters</v>
      </c>
      <c r="C2156" s="25">
        <f>VLOOKUP(A2156,'Hospitalisation Details'!$A$1:$T$2344,9,0)</f>
        <v>37106</v>
      </c>
      <c r="D2156" s="26">
        <f>VLOOKUP(A2156,'Hospitalisation Details'!$A$1:$T$2344,10,0)</f>
        <v>21</v>
      </c>
      <c r="E2156" s="26">
        <f>VLOOKUP(A2156,'Hospitalisation Details'!$A$1:$T$2344,11,0)</f>
        <v>0</v>
      </c>
      <c r="F2156" s="28">
        <f>VLOOKUP(A2156,'Medical Examinations'!$A$1:$L$2336,2,0)</f>
        <v>31.254999999999999</v>
      </c>
      <c r="G2156" s="28">
        <f>VLOOKUP(A2156,'Medical Examinations'!$A$1:$L$2336,4,0)</f>
        <v>5.49</v>
      </c>
      <c r="H2156" s="30" t="str">
        <f>VLOOKUP(A2156,'Medical Examinations'!$A$1:$L$2336,3,0)</f>
        <v>Obesity</v>
      </c>
      <c r="I2156" s="30" t="str">
        <f>VLOOKUP(A2156,'Medical Examinations'!$A$1:$L$2336,5,0)</f>
        <v>Normal</v>
      </c>
      <c r="J2156" s="27" t="str">
        <f>VLOOKUP(A2156,'Medical Examinations'!$A$1:$L$2336,6,0)</f>
        <v>yes</v>
      </c>
      <c r="K2156" s="27" t="str">
        <f>VLOOKUP(A2156,'Medical Examinations'!$A$1:$L$2336,7,0)</f>
        <v>No</v>
      </c>
      <c r="L2156" s="27">
        <f>VLOOKUP(A2156,'Medical Examinations'!$A$1:$L$2336,10,0)</f>
        <v>0</v>
      </c>
      <c r="M2156" s="27" t="str">
        <f>VLOOKUP(A2156,'Medical Examinations'!$A$1:$L$2336,12,0)</f>
        <v>No</v>
      </c>
      <c r="N2156" s="27" t="str">
        <f>VLOOKUP(A2156,'Medical Examinations'!$A$1:$L$2336,8,0)</f>
        <v>No</v>
      </c>
      <c r="O2156" s="29">
        <f>VLOOKUP(A2156,'Hospitalisation Details'!$A$1:$T$2344,12,0)</f>
        <v>1909.53</v>
      </c>
      <c r="P2156" s="29" t="str">
        <f>VLOOKUP(A2156,'Hospitalisation Details'!$A$1:$T$2344,15,0)</f>
        <v>tier - 3</v>
      </c>
      <c r="Q2156" s="29" t="str">
        <f>VLOOKUP(A2156,'Hospitalisation Details'!$A$1:$T$2344,18,0)</f>
        <v>tier - 3</v>
      </c>
      <c r="R2156" s="29" t="str">
        <f>VLOOKUP(A2156,'Hospitalisation Details'!$A$1:$T$2344,20,0)</f>
        <v>R1012</v>
      </c>
    </row>
    <row r="2157" spans="1:18">
      <c r="A2157" t="s">
        <v>204</v>
      </c>
      <c r="B2157" s="22" t="str">
        <f>VLOOKUP(A2157,'Customer Names'!A2157:$E$2335,4,0)</f>
        <v>Viglienzoni</v>
      </c>
      <c r="C2157" s="25">
        <f>VLOOKUP(A2157,'Hospitalisation Details'!$A$1:$T$2344,9,0)</f>
        <v>34613</v>
      </c>
      <c r="D2157" s="26">
        <f>VLOOKUP(A2157,'Hospitalisation Details'!$A$1:$T$2344,10,0)</f>
        <v>28</v>
      </c>
      <c r="E2157" s="26">
        <f>VLOOKUP(A2157,'Hospitalisation Details'!$A$1:$T$2344,11,0)</f>
        <v>0</v>
      </c>
      <c r="F2157" s="28">
        <f>VLOOKUP(A2157,'Medical Examinations'!$A$1:$L$2336,2,0)</f>
        <v>23.06</v>
      </c>
      <c r="G2157" s="28">
        <f>VLOOKUP(A2157,'Medical Examinations'!$A$1:$L$2336,4,0)</f>
        <v>4.47</v>
      </c>
      <c r="H2157" s="30" t="str">
        <f>VLOOKUP(A2157,'Medical Examinations'!$A$1:$L$2336,3,0)</f>
        <v>Normal weight</v>
      </c>
      <c r="I2157" s="30" t="str">
        <f>VLOOKUP(A2157,'Medical Examinations'!$A$1:$L$2336,5,0)</f>
        <v>Normal</v>
      </c>
      <c r="J2157" s="27" t="str">
        <f>VLOOKUP(A2157,'Medical Examinations'!$A$1:$L$2336,6,0)</f>
        <v>No</v>
      </c>
      <c r="K2157" s="27" t="str">
        <f>VLOOKUP(A2157,'Medical Examinations'!$A$1:$L$2336,7,0)</f>
        <v>No</v>
      </c>
      <c r="L2157" s="27">
        <f>VLOOKUP(A2157,'Medical Examinations'!$A$1:$L$2336,10,0)</f>
        <v>0</v>
      </c>
      <c r="M2157" s="27" t="str">
        <f>VLOOKUP(A2157,'Medical Examinations'!$A$1:$L$2336,12,0)</f>
        <v>No</v>
      </c>
      <c r="N2157" s="27" t="str">
        <f>VLOOKUP(A2157,'Medical Examinations'!$A$1:$L$2336,8,0)</f>
        <v>No</v>
      </c>
      <c r="O2157" s="29">
        <f>VLOOKUP(A2157,'Hospitalisation Details'!$A$1:$T$2344,12,0)</f>
        <v>1908.9</v>
      </c>
      <c r="P2157" s="29" t="str">
        <f>VLOOKUP(A2157,'Hospitalisation Details'!$A$1:$T$2344,15,0)</f>
        <v>tier - 3</v>
      </c>
      <c r="Q2157" s="29" t="str">
        <f>VLOOKUP(A2157,'Hospitalisation Details'!$A$1:$T$2344,18,0)</f>
        <v>tier - 3</v>
      </c>
      <c r="R2157" s="29" t="str">
        <f>VLOOKUP(A2157,'Hospitalisation Details'!$A$1:$T$2344,20,0)</f>
        <v>R1013</v>
      </c>
    </row>
    <row r="2158" spans="1:18">
      <c r="A2158" t="s">
        <v>203</v>
      </c>
      <c r="B2158" s="22" t="str">
        <f>VLOOKUP(A2158,'Customer Names'!A2158:$E$2335,4,0)</f>
        <v>Rathbun</v>
      </c>
      <c r="C2158" s="25">
        <f>VLOOKUP(A2158,'Hospitalisation Details'!$A$1:$T$2344,9,0)</f>
        <v>37113</v>
      </c>
      <c r="D2158" s="26">
        <f>VLOOKUP(A2158,'Hospitalisation Details'!$A$1:$T$2344,10,0)</f>
        <v>21</v>
      </c>
      <c r="E2158" s="26">
        <f>VLOOKUP(A2158,'Hospitalisation Details'!$A$1:$T$2344,11,0)</f>
        <v>0</v>
      </c>
      <c r="F2158" s="28">
        <f>VLOOKUP(A2158,'Medical Examinations'!$A$1:$L$2336,2,0)</f>
        <v>28.975000000000001</v>
      </c>
      <c r="G2158" s="28">
        <f>VLOOKUP(A2158,'Medical Examinations'!$A$1:$L$2336,4,0)</f>
        <v>4.34</v>
      </c>
      <c r="H2158" s="30" t="str">
        <f>VLOOKUP(A2158,'Medical Examinations'!$A$1:$L$2336,3,0)</f>
        <v>Overweight</v>
      </c>
      <c r="I2158" s="30" t="str">
        <f>VLOOKUP(A2158,'Medical Examinations'!$A$1:$L$2336,5,0)</f>
        <v>Normal</v>
      </c>
      <c r="J2158" s="27" t="str">
        <f>VLOOKUP(A2158,'Medical Examinations'!$A$1:$L$2336,6,0)</f>
        <v>yes</v>
      </c>
      <c r="K2158" s="27" t="str">
        <f>VLOOKUP(A2158,'Medical Examinations'!$A$1:$L$2336,7,0)</f>
        <v>No</v>
      </c>
      <c r="L2158" s="27">
        <f>VLOOKUP(A2158,'Medical Examinations'!$A$1:$L$2336,10,0)</f>
        <v>0</v>
      </c>
      <c r="M2158" s="27" t="str">
        <f>VLOOKUP(A2158,'Medical Examinations'!$A$1:$L$2336,12,0)</f>
        <v>No</v>
      </c>
      <c r="N2158" s="27" t="str">
        <f>VLOOKUP(A2158,'Medical Examinations'!$A$1:$L$2336,8,0)</f>
        <v>No</v>
      </c>
      <c r="O2158" s="29">
        <f>VLOOKUP(A2158,'Hospitalisation Details'!$A$1:$T$2344,12,0)</f>
        <v>1906.36</v>
      </c>
      <c r="P2158" s="29" t="str">
        <f>VLOOKUP(A2158,'Hospitalisation Details'!$A$1:$T$2344,15,0)</f>
        <v>tier - 3</v>
      </c>
      <c r="Q2158" s="29" t="str">
        <f>VLOOKUP(A2158,'Hospitalisation Details'!$A$1:$T$2344,18,0)</f>
        <v>tier - 1</v>
      </c>
      <c r="R2158" s="29" t="str">
        <f>VLOOKUP(A2158,'Hospitalisation Details'!$A$1:$T$2344,20,0)</f>
        <v>R1012</v>
      </c>
    </row>
    <row r="2159" spans="1:18">
      <c r="A2159" t="s">
        <v>202</v>
      </c>
      <c r="B2159" s="22" t="str">
        <f>VLOOKUP(A2159,'Customer Names'!A2159:$E$2335,4,0)</f>
        <v>crane</v>
      </c>
      <c r="C2159" s="25">
        <f>VLOOKUP(A2159,'Hospitalisation Details'!$A$1:$T$2344,9,0)</f>
        <v>37489</v>
      </c>
      <c r="D2159" s="26">
        <f>VLOOKUP(A2159,'Hospitalisation Details'!$A$1:$T$2344,10,0)</f>
        <v>20</v>
      </c>
      <c r="E2159" s="26">
        <f>VLOOKUP(A2159,'Hospitalisation Details'!$A$1:$T$2344,11,0)</f>
        <v>0</v>
      </c>
      <c r="F2159" s="28">
        <f>VLOOKUP(A2159,'Medical Examinations'!$A$1:$L$2336,2,0)</f>
        <v>33.299999999999997</v>
      </c>
      <c r="G2159" s="28">
        <f>VLOOKUP(A2159,'Medical Examinations'!$A$1:$L$2336,4,0)</f>
        <v>9.49</v>
      </c>
      <c r="H2159" s="30" t="str">
        <f>VLOOKUP(A2159,'Medical Examinations'!$A$1:$L$2336,3,0)</f>
        <v>Obesity</v>
      </c>
      <c r="I2159" s="30" t="str">
        <f>VLOOKUP(A2159,'Medical Examinations'!$A$1:$L$2336,5,0)</f>
        <v>Diabetes</v>
      </c>
      <c r="J2159" s="27" t="str">
        <f>VLOOKUP(A2159,'Medical Examinations'!$A$1:$L$2336,6,0)</f>
        <v>No</v>
      </c>
      <c r="K2159" s="27" t="str">
        <f>VLOOKUP(A2159,'Medical Examinations'!$A$1:$L$2336,7,0)</f>
        <v>No</v>
      </c>
      <c r="L2159" s="27">
        <f>VLOOKUP(A2159,'Medical Examinations'!$A$1:$L$2336,10,0)</f>
        <v>0</v>
      </c>
      <c r="M2159" s="27" t="str">
        <f>VLOOKUP(A2159,'Medical Examinations'!$A$1:$L$2336,12,0)</f>
        <v>No</v>
      </c>
      <c r="N2159" s="27" t="str">
        <f>VLOOKUP(A2159,'Medical Examinations'!$A$1:$L$2336,8,0)</f>
        <v>No</v>
      </c>
      <c r="O2159" s="29">
        <f>VLOOKUP(A2159,'Hospitalisation Details'!$A$1:$T$2344,12,0)</f>
        <v>1880.49</v>
      </c>
      <c r="P2159" s="29" t="str">
        <f>VLOOKUP(A2159,'Hospitalisation Details'!$A$1:$T$2344,15,0)</f>
        <v>tier - 3</v>
      </c>
      <c r="Q2159" s="29" t="str">
        <f>VLOOKUP(A2159,'Hospitalisation Details'!$A$1:$T$2344,18,0)</f>
        <v>tier - 1</v>
      </c>
      <c r="R2159" s="29" t="str">
        <f>VLOOKUP(A2159,'Hospitalisation Details'!$A$1:$T$2344,20,0)</f>
        <v>R1011</v>
      </c>
    </row>
    <row r="2160" spans="1:18">
      <c r="A2160" t="s">
        <v>201</v>
      </c>
      <c r="B2160" s="22" t="str">
        <f>VLOOKUP(A2160,'Customer Names'!A2160:$E$2335,4,0)</f>
        <v>Conant</v>
      </c>
      <c r="C2160" s="25">
        <f>VLOOKUP(A2160,'Hospitalisation Details'!$A$1:$T$2344,9,0)</f>
        <v>37497</v>
      </c>
      <c r="D2160" s="26">
        <f>VLOOKUP(A2160,'Hospitalisation Details'!$A$1:$T$2344,10,0)</f>
        <v>20</v>
      </c>
      <c r="E2160" s="26">
        <f>VLOOKUP(A2160,'Hospitalisation Details'!$A$1:$T$2344,11,0)</f>
        <v>0</v>
      </c>
      <c r="F2160" s="28">
        <f>VLOOKUP(A2160,'Medical Examinations'!$A$1:$L$2336,2,0)</f>
        <v>33</v>
      </c>
      <c r="G2160" s="28">
        <f>VLOOKUP(A2160,'Medical Examinations'!$A$1:$L$2336,4,0)</f>
        <v>10.16</v>
      </c>
      <c r="H2160" s="30" t="str">
        <f>VLOOKUP(A2160,'Medical Examinations'!$A$1:$L$2336,3,0)</f>
        <v>Obesity</v>
      </c>
      <c r="I2160" s="30" t="str">
        <f>VLOOKUP(A2160,'Medical Examinations'!$A$1:$L$2336,5,0)</f>
        <v>Diabetes</v>
      </c>
      <c r="J2160" s="27" t="str">
        <f>VLOOKUP(A2160,'Medical Examinations'!$A$1:$L$2336,6,0)</f>
        <v>No</v>
      </c>
      <c r="K2160" s="27" t="str">
        <f>VLOOKUP(A2160,'Medical Examinations'!$A$1:$L$2336,7,0)</f>
        <v>No</v>
      </c>
      <c r="L2160" s="27">
        <f>VLOOKUP(A2160,'Medical Examinations'!$A$1:$L$2336,10,0)</f>
        <v>0</v>
      </c>
      <c r="M2160" s="27" t="str">
        <f>VLOOKUP(A2160,'Medical Examinations'!$A$1:$L$2336,12,0)</f>
        <v>No</v>
      </c>
      <c r="N2160" s="27" t="str">
        <f>VLOOKUP(A2160,'Medical Examinations'!$A$1:$L$2336,8,0)</f>
        <v>No</v>
      </c>
      <c r="O2160" s="29">
        <f>VLOOKUP(A2160,'Hospitalisation Details'!$A$1:$T$2344,12,0)</f>
        <v>1880.07</v>
      </c>
      <c r="P2160" s="29" t="str">
        <f>VLOOKUP(A2160,'Hospitalisation Details'!$A$1:$T$2344,15,0)</f>
        <v>tier - 3</v>
      </c>
      <c r="Q2160" s="29" t="str">
        <f>VLOOKUP(A2160,'Hospitalisation Details'!$A$1:$T$2344,18,0)</f>
        <v>tier - 2</v>
      </c>
      <c r="R2160" s="29" t="str">
        <f>VLOOKUP(A2160,'Hospitalisation Details'!$A$1:$T$2344,20,0)</f>
        <v>R1013</v>
      </c>
    </row>
    <row r="2161" spans="1:18">
      <c r="A2161" t="s">
        <v>200</v>
      </c>
      <c r="B2161" s="22" t="str">
        <f>VLOOKUP(A2161,'Customer Names'!A2161:$E$2335,4,0)</f>
        <v>Huyser-Wierenga</v>
      </c>
      <c r="C2161" s="25">
        <f>VLOOKUP(A2161,'Hospitalisation Details'!$A$1:$T$2344,9,0)</f>
        <v>37558</v>
      </c>
      <c r="D2161" s="26">
        <f>VLOOKUP(A2161,'Hospitalisation Details'!$A$1:$T$2344,10,0)</f>
        <v>20</v>
      </c>
      <c r="E2161" s="26">
        <f>VLOOKUP(A2161,'Hospitalisation Details'!$A$1:$T$2344,11,0)</f>
        <v>0</v>
      </c>
      <c r="F2161" s="28">
        <f>VLOOKUP(A2161,'Medical Examinations'!$A$1:$L$2336,2,0)</f>
        <v>31.46</v>
      </c>
      <c r="G2161" s="28">
        <f>VLOOKUP(A2161,'Medical Examinations'!$A$1:$L$2336,4,0)</f>
        <v>11.19</v>
      </c>
      <c r="H2161" s="30" t="str">
        <f>VLOOKUP(A2161,'Medical Examinations'!$A$1:$L$2336,3,0)</f>
        <v>Obesity</v>
      </c>
      <c r="I2161" s="30" t="str">
        <f>VLOOKUP(A2161,'Medical Examinations'!$A$1:$L$2336,5,0)</f>
        <v>Diabetes</v>
      </c>
      <c r="J2161" s="27" t="str">
        <f>VLOOKUP(A2161,'Medical Examinations'!$A$1:$L$2336,6,0)</f>
        <v>No</v>
      </c>
      <c r="K2161" s="27" t="str">
        <f>VLOOKUP(A2161,'Medical Examinations'!$A$1:$L$2336,7,0)</f>
        <v>No</v>
      </c>
      <c r="L2161" s="27">
        <f>VLOOKUP(A2161,'Medical Examinations'!$A$1:$L$2336,10,0)</f>
        <v>0</v>
      </c>
      <c r="M2161" s="27" t="str">
        <f>VLOOKUP(A2161,'Medical Examinations'!$A$1:$L$2336,12,0)</f>
        <v>No</v>
      </c>
      <c r="N2161" s="27" t="str">
        <f>VLOOKUP(A2161,'Medical Examinations'!$A$1:$L$2336,8,0)</f>
        <v>No</v>
      </c>
      <c r="O2161" s="29">
        <f>VLOOKUP(A2161,'Hospitalisation Details'!$A$1:$T$2344,12,0)</f>
        <v>1877.93</v>
      </c>
      <c r="P2161" s="29" t="str">
        <f>VLOOKUP(A2161,'Hospitalisation Details'!$A$1:$T$2344,15,0)</f>
        <v>tier - 3</v>
      </c>
      <c r="Q2161" s="29" t="str">
        <f>VLOOKUP(A2161,'Hospitalisation Details'!$A$1:$T$2344,18,0)</f>
        <v>tier - 1</v>
      </c>
      <c r="R2161" s="29" t="str">
        <f>VLOOKUP(A2161,'Hospitalisation Details'!$A$1:$T$2344,20,0)</f>
        <v>R1013</v>
      </c>
    </row>
    <row r="2162" spans="1:18">
      <c r="A2162" t="s">
        <v>199</v>
      </c>
      <c r="B2162" s="22" t="str">
        <f>VLOOKUP(A2162,'Customer Names'!A2162:$E$2335,4,0)</f>
        <v>Natalini</v>
      </c>
      <c r="C2162" s="25">
        <f>VLOOKUP(A2162,'Hospitalisation Details'!$A$1:$T$2344,9,0)</f>
        <v>37521</v>
      </c>
      <c r="D2162" s="26">
        <f>VLOOKUP(A2162,'Hospitalisation Details'!$A$1:$T$2344,10,0)</f>
        <v>20</v>
      </c>
      <c r="E2162" s="26">
        <f>VLOOKUP(A2162,'Hospitalisation Details'!$A$1:$T$2344,11,0)</f>
        <v>0</v>
      </c>
      <c r="F2162" s="28">
        <f>VLOOKUP(A2162,'Medical Examinations'!$A$1:$L$2336,2,0)</f>
        <v>29.6</v>
      </c>
      <c r="G2162" s="28">
        <f>VLOOKUP(A2162,'Medical Examinations'!$A$1:$L$2336,4,0)</f>
        <v>11.03</v>
      </c>
      <c r="H2162" s="30" t="str">
        <f>VLOOKUP(A2162,'Medical Examinations'!$A$1:$L$2336,3,0)</f>
        <v>Overweight</v>
      </c>
      <c r="I2162" s="30" t="str">
        <f>VLOOKUP(A2162,'Medical Examinations'!$A$1:$L$2336,5,0)</f>
        <v>Diabetes</v>
      </c>
      <c r="J2162" s="27" t="str">
        <f>VLOOKUP(A2162,'Medical Examinations'!$A$1:$L$2336,6,0)</f>
        <v>No</v>
      </c>
      <c r="K2162" s="27" t="str">
        <f>VLOOKUP(A2162,'Medical Examinations'!$A$1:$L$2336,7,0)</f>
        <v>No</v>
      </c>
      <c r="L2162" s="27">
        <f>VLOOKUP(A2162,'Medical Examinations'!$A$1:$L$2336,10,0)</f>
        <v>0</v>
      </c>
      <c r="M2162" s="27" t="str">
        <f>VLOOKUP(A2162,'Medical Examinations'!$A$1:$L$2336,12,0)</f>
        <v>No</v>
      </c>
      <c r="N2162" s="27" t="str">
        <f>VLOOKUP(A2162,'Medical Examinations'!$A$1:$L$2336,8,0)</f>
        <v>No</v>
      </c>
      <c r="O2162" s="29">
        <f>VLOOKUP(A2162,'Hospitalisation Details'!$A$1:$T$2344,12,0)</f>
        <v>1875.34</v>
      </c>
      <c r="P2162" s="29" t="str">
        <f>VLOOKUP(A2162,'Hospitalisation Details'!$A$1:$T$2344,15,0)</f>
        <v>tier - 3</v>
      </c>
      <c r="Q2162" s="29" t="str">
        <f>VLOOKUP(A2162,'Hospitalisation Details'!$A$1:$T$2344,18,0)</f>
        <v>tier - 2</v>
      </c>
      <c r="R2162" s="29" t="str">
        <f>VLOOKUP(A2162,'Hospitalisation Details'!$A$1:$T$2344,20,0)</f>
        <v>R1011</v>
      </c>
    </row>
    <row r="2163" spans="1:18">
      <c r="A2163" t="s">
        <v>198</v>
      </c>
      <c r="B2163" s="22" t="str">
        <f>VLOOKUP(A2163,'Customer Names'!A2163:$E$2335,4,0)</f>
        <v>Robbins</v>
      </c>
      <c r="C2163" s="25">
        <f>VLOOKUP(A2163,'Hospitalisation Details'!$A$1:$T$2344,9,0)</f>
        <v>35248</v>
      </c>
      <c r="D2163" s="26">
        <f>VLOOKUP(A2163,'Hospitalisation Details'!$A$1:$T$2344,10,0)</f>
        <v>26</v>
      </c>
      <c r="E2163" s="26">
        <f>VLOOKUP(A2163,'Hospitalisation Details'!$A$1:$T$2344,11,0)</f>
        <v>0</v>
      </c>
      <c r="F2163" s="28">
        <f>VLOOKUP(A2163,'Medical Examinations'!$A$1:$L$2336,2,0)</f>
        <v>22.05</v>
      </c>
      <c r="G2163" s="28">
        <f>VLOOKUP(A2163,'Medical Examinations'!$A$1:$L$2336,4,0)</f>
        <v>4.43</v>
      </c>
      <c r="H2163" s="30" t="str">
        <f>VLOOKUP(A2163,'Medical Examinations'!$A$1:$L$2336,3,0)</f>
        <v>Normal weight</v>
      </c>
      <c r="I2163" s="30" t="str">
        <f>VLOOKUP(A2163,'Medical Examinations'!$A$1:$L$2336,5,0)</f>
        <v>Normal</v>
      </c>
      <c r="J2163" s="27" t="str">
        <f>VLOOKUP(A2163,'Medical Examinations'!$A$1:$L$2336,6,0)</f>
        <v>yes</v>
      </c>
      <c r="K2163" s="27" t="str">
        <f>VLOOKUP(A2163,'Medical Examinations'!$A$1:$L$2336,7,0)</f>
        <v>No</v>
      </c>
      <c r="L2163" s="27">
        <f>VLOOKUP(A2163,'Medical Examinations'!$A$1:$L$2336,10,0)</f>
        <v>0</v>
      </c>
      <c r="M2163" s="27" t="str">
        <f>VLOOKUP(A2163,'Medical Examinations'!$A$1:$L$2336,12,0)</f>
        <v>No</v>
      </c>
      <c r="N2163" s="27" t="str">
        <f>VLOOKUP(A2163,'Medical Examinations'!$A$1:$L$2336,8,0)</f>
        <v>No</v>
      </c>
      <c r="O2163" s="29">
        <f>VLOOKUP(A2163,'Hospitalisation Details'!$A$1:$T$2344,12,0)</f>
        <v>1865.98</v>
      </c>
      <c r="P2163" s="29" t="str">
        <f>VLOOKUP(A2163,'Hospitalisation Details'!$A$1:$T$2344,15,0)</f>
        <v>tier - 3</v>
      </c>
      <c r="Q2163" s="29" t="str">
        <f>VLOOKUP(A2163,'Hospitalisation Details'!$A$1:$T$2344,18,0)</f>
        <v>tier - 3</v>
      </c>
      <c r="R2163" s="29" t="str">
        <f>VLOOKUP(A2163,'Hospitalisation Details'!$A$1:$T$2344,20,0)</f>
        <v>R1012</v>
      </c>
    </row>
    <row r="2164" spans="1:18">
      <c r="A2164" t="s">
        <v>196</v>
      </c>
      <c r="B2164" s="22" t="str">
        <f>VLOOKUP(A2164,'Customer Names'!A2164:$E$2335,4,0)</f>
        <v>Stanislav</v>
      </c>
      <c r="C2164" s="25">
        <f>VLOOKUP(A2164,'Hospitalisation Details'!$A$1:$T$2344,9,0)</f>
        <v>38348</v>
      </c>
      <c r="D2164" s="26">
        <f>VLOOKUP(A2164,'Hospitalisation Details'!$A$1:$T$2344,10,0)</f>
        <v>18</v>
      </c>
      <c r="E2164" s="26">
        <f>VLOOKUP(A2164,'Hospitalisation Details'!$A$1:$T$2344,11,0)</f>
        <v>0</v>
      </c>
      <c r="F2164" s="28">
        <f>VLOOKUP(A2164,'Medical Examinations'!$A$1:$L$2336,2,0)</f>
        <v>27.06</v>
      </c>
      <c r="G2164" s="28">
        <f>VLOOKUP(A2164,'Medical Examinations'!$A$1:$L$2336,4,0)</f>
        <v>6.14</v>
      </c>
      <c r="H2164" s="30" t="str">
        <f>VLOOKUP(A2164,'Medical Examinations'!$A$1:$L$2336,3,0)</f>
        <v>Overweight</v>
      </c>
      <c r="I2164" s="30" t="str">
        <f>VLOOKUP(A2164,'Medical Examinations'!$A$1:$L$2336,5,0)</f>
        <v>Pre-diabetes</v>
      </c>
      <c r="J2164" s="27" t="str">
        <f>VLOOKUP(A2164,'Medical Examinations'!$A$1:$L$2336,6,0)</f>
        <v>No</v>
      </c>
      <c r="K2164" s="27" t="str">
        <f>VLOOKUP(A2164,'Medical Examinations'!$A$1:$L$2336,7,0)</f>
        <v>yes</v>
      </c>
      <c r="L2164" s="27">
        <f>VLOOKUP(A2164,'Medical Examinations'!$A$1:$L$2336,10,0)</f>
        <v>1</v>
      </c>
      <c r="M2164" s="27" t="str">
        <f>VLOOKUP(A2164,'Medical Examinations'!$A$1:$L$2336,12,0)</f>
        <v>No</v>
      </c>
      <c r="N2164" s="27" t="str">
        <f>VLOOKUP(A2164,'Medical Examinations'!$A$1:$L$2336,8,0)</f>
        <v>No</v>
      </c>
      <c r="O2164" s="29">
        <f>VLOOKUP(A2164,'Hospitalisation Details'!$A$1:$T$2344,12,0)</f>
        <v>1863.45</v>
      </c>
      <c r="P2164" s="29" t="str">
        <f>VLOOKUP(A2164,'Hospitalisation Details'!$A$1:$T$2344,15,0)</f>
        <v>tier - 3</v>
      </c>
      <c r="Q2164" s="29" t="str">
        <f>VLOOKUP(A2164,'Hospitalisation Details'!$A$1:$T$2344,18,0)</f>
        <v>tier - 1</v>
      </c>
      <c r="R2164" s="29" t="str">
        <f>VLOOKUP(A2164,'Hospitalisation Details'!$A$1:$T$2344,20,0)</f>
        <v>R1025</v>
      </c>
    </row>
    <row r="2165" spans="1:18">
      <c r="A2165" t="s">
        <v>195</v>
      </c>
      <c r="B2165" s="22" t="str">
        <f>VLOOKUP(A2165,'Customer Names'!A2165:$E$2335,4,0)</f>
        <v>Meyer</v>
      </c>
      <c r="C2165" s="25">
        <f>VLOOKUP(A2165,'Hospitalisation Details'!$A$1:$T$2344,9,0)</f>
        <v>34674</v>
      </c>
      <c r="D2165" s="26">
        <f>VLOOKUP(A2165,'Hospitalisation Details'!$A$1:$T$2344,10,0)</f>
        <v>28</v>
      </c>
      <c r="E2165" s="26">
        <f>VLOOKUP(A2165,'Hospitalisation Details'!$A$1:$T$2344,11,0)</f>
        <v>0</v>
      </c>
      <c r="F2165" s="28">
        <f>VLOOKUP(A2165,'Medical Examinations'!$A$1:$L$2336,2,0)</f>
        <v>20.49</v>
      </c>
      <c r="G2165" s="28">
        <f>VLOOKUP(A2165,'Medical Examinations'!$A$1:$L$2336,4,0)</f>
        <v>4.87</v>
      </c>
      <c r="H2165" s="30" t="str">
        <f>VLOOKUP(A2165,'Medical Examinations'!$A$1:$L$2336,3,0)</f>
        <v>Normal weight</v>
      </c>
      <c r="I2165" s="30" t="str">
        <f>VLOOKUP(A2165,'Medical Examinations'!$A$1:$L$2336,5,0)</f>
        <v>Normal</v>
      </c>
      <c r="J2165" s="27" t="str">
        <f>VLOOKUP(A2165,'Medical Examinations'!$A$1:$L$2336,6,0)</f>
        <v>No</v>
      </c>
      <c r="K2165" s="27" t="str">
        <f>VLOOKUP(A2165,'Medical Examinations'!$A$1:$L$2336,7,0)</f>
        <v>No</v>
      </c>
      <c r="L2165" s="27">
        <f>VLOOKUP(A2165,'Medical Examinations'!$A$1:$L$2336,10,0)</f>
        <v>0</v>
      </c>
      <c r="M2165" s="27" t="str">
        <f>VLOOKUP(A2165,'Medical Examinations'!$A$1:$L$2336,12,0)</f>
        <v>No</v>
      </c>
      <c r="N2165" s="27" t="str">
        <f>VLOOKUP(A2165,'Medical Examinations'!$A$1:$L$2336,8,0)</f>
        <v>No</v>
      </c>
      <c r="O2165" s="29">
        <f>VLOOKUP(A2165,'Hospitalisation Details'!$A$1:$T$2344,12,0)</f>
        <v>1850.55</v>
      </c>
      <c r="P2165" s="29" t="str">
        <f>VLOOKUP(A2165,'Hospitalisation Details'!$A$1:$T$2344,15,0)</f>
        <v>tier - 3</v>
      </c>
      <c r="Q2165" s="29" t="str">
        <f>VLOOKUP(A2165,'Hospitalisation Details'!$A$1:$T$2344,18,0)</f>
        <v>tier - 2</v>
      </c>
      <c r="R2165" s="29" t="str">
        <f>VLOOKUP(A2165,'Hospitalisation Details'!$A$1:$T$2344,20,0)</f>
        <v>R1012</v>
      </c>
    </row>
    <row r="2166" spans="1:18">
      <c r="A2166" t="s">
        <v>194</v>
      </c>
      <c r="B2166" s="22" t="str">
        <f>VLOOKUP(A2166,'Customer Names'!A2166:$E$2335,4,0)</f>
        <v>Mears</v>
      </c>
      <c r="C2166" s="25">
        <f>VLOOKUP(A2166,'Hospitalisation Details'!$A$1:$T$2344,9,0)</f>
        <v>37822</v>
      </c>
      <c r="D2166" s="26">
        <f>VLOOKUP(A2166,'Hospitalisation Details'!$A$1:$T$2344,10,0)</f>
        <v>19</v>
      </c>
      <c r="E2166" s="26">
        <f>VLOOKUP(A2166,'Hospitalisation Details'!$A$1:$T$2344,11,0)</f>
        <v>1</v>
      </c>
      <c r="F2166" s="28">
        <f>VLOOKUP(A2166,'Medical Examinations'!$A$1:$L$2336,2,0)</f>
        <v>28.4</v>
      </c>
      <c r="G2166" s="28">
        <f>VLOOKUP(A2166,'Medical Examinations'!$A$1:$L$2336,4,0)</f>
        <v>4.3</v>
      </c>
      <c r="H2166" s="30" t="str">
        <f>VLOOKUP(A2166,'Medical Examinations'!$A$1:$L$2336,3,0)</f>
        <v>Overweight</v>
      </c>
      <c r="I2166" s="30" t="str">
        <f>VLOOKUP(A2166,'Medical Examinations'!$A$1:$L$2336,5,0)</f>
        <v>Normal</v>
      </c>
      <c r="J2166" s="27" t="str">
        <f>VLOOKUP(A2166,'Medical Examinations'!$A$1:$L$2336,6,0)</f>
        <v>No</v>
      </c>
      <c r="K2166" s="27" t="str">
        <f>VLOOKUP(A2166,'Medical Examinations'!$A$1:$L$2336,7,0)</f>
        <v>No</v>
      </c>
      <c r="L2166" s="27">
        <f>VLOOKUP(A2166,'Medical Examinations'!$A$1:$L$2336,10,0)</f>
        <v>1</v>
      </c>
      <c r="M2166" s="27" t="str">
        <f>VLOOKUP(A2166,'Medical Examinations'!$A$1:$L$2336,12,0)</f>
        <v>No</v>
      </c>
      <c r="N2166" s="27" t="str">
        <f>VLOOKUP(A2166,'Medical Examinations'!$A$1:$L$2336,8,0)</f>
        <v>Yes</v>
      </c>
      <c r="O2166" s="29">
        <f>VLOOKUP(A2166,'Hospitalisation Details'!$A$1:$T$2344,12,0)</f>
        <v>1842.52</v>
      </c>
      <c r="P2166" s="29" t="str">
        <f>VLOOKUP(A2166,'Hospitalisation Details'!$A$1:$T$2344,15,0)</f>
        <v>tier - 3</v>
      </c>
      <c r="Q2166" s="29" t="str">
        <f>VLOOKUP(A2166,'Hospitalisation Details'!$A$1:$T$2344,18,0)</f>
        <v>tier - 2</v>
      </c>
      <c r="R2166" s="29" t="str">
        <f>VLOOKUP(A2166,'Hospitalisation Details'!$A$1:$T$2344,20,0)</f>
        <v>R1011</v>
      </c>
    </row>
    <row r="2167" spans="1:18">
      <c r="A2167" t="s">
        <v>193</v>
      </c>
      <c r="B2167" s="22" t="str">
        <f>VLOOKUP(A2167,'Customer Names'!A2167:$E$2335,4,0)</f>
        <v>Neill</v>
      </c>
      <c r="C2167" s="25">
        <f>VLOOKUP(A2167,'Hospitalisation Details'!$A$1:$T$2344,9,0)</f>
        <v>36506</v>
      </c>
      <c r="D2167" s="26">
        <f>VLOOKUP(A2167,'Hospitalisation Details'!$A$1:$T$2344,10,0)</f>
        <v>23</v>
      </c>
      <c r="E2167" s="26">
        <f>VLOOKUP(A2167,'Hospitalisation Details'!$A$1:$T$2344,11,0)</f>
        <v>0</v>
      </c>
      <c r="F2167" s="28">
        <f>VLOOKUP(A2167,'Medical Examinations'!$A$1:$L$2336,2,0)</f>
        <v>41.91</v>
      </c>
      <c r="G2167" s="28">
        <f>VLOOKUP(A2167,'Medical Examinations'!$A$1:$L$2336,4,0)</f>
        <v>6.19</v>
      </c>
      <c r="H2167" s="30" t="str">
        <f>VLOOKUP(A2167,'Medical Examinations'!$A$1:$L$2336,3,0)</f>
        <v>Obesity</v>
      </c>
      <c r="I2167" s="30" t="str">
        <f>VLOOKUP(A2167,'Medical Examinations'!$A$1:$L$2336,5,0)</f>
        <v>Pre-diabetes</v>
      </c>
      <c r="J2167" s="27" t="str">
        <f>VLOOKUP(A2167,'Medical Examinations'!$A$1:$L$2336,6,0)</f>
        <v>No</v>
      </c>
      <c r="K2167" s="27" t="str">
        <f>VLOOKUP(A2167,'Medical Examinations'!$A$1:$L$2336,7,0)</f>
        <v>No</v>
      </c>
      <c r="L2167" s="27">
        <f>VLOOKUP(A2167,'Medical Examinations'!$A$1:$L$2336,10,0)</f>
        <v>0</v>
      </c>
      <c r="M2167" s="27" t="str">
        <f>VLOOKUP(A2167,'Medical Examinations'!$A$1:$L$2336,12,0)</f>
        <v>No</v>
      </c>
      <c r="N2167" s="27" t="str">
        <f>VLOOKUP(A2167,'Medical Examinations'!$A$1:$L$2336,8,0)</f>
        <v>No</v>
      </c>
      <c r="O2167" s="29">
        <f>VLOOKUP(A2167,'Hospitalisation Details'!$A$1:$T$2344,12,0)</f>
        <v>1837.28</v>
      </c>
      <c r="P2167" s="29" t="str">
        <f>VLOOKUP(A2167,'Hospitalisation Details'!$A$1:$T$2344,15,0)</f>
        <v>tier - 3</v>
      </c>
      <c r="Q2167" s="29" t="str">
        <f>VLOOKUP(A2167,'Hospitalisation Details'!$A$1:$T$2344,18,0)</f>
        <v>tier - 2</v>
      </c>
      <c r="R2167" s="29" t="str">
        <f>VLOOKUP(A2167,'Hospitalisation Details'!$A$1:$T$2344,20,0)</f>
        <v>R1013</v>
      </c>
    </row>
    <row r="2168" spans="1:18">
      <c r="A2168" t="s">
        <v>192</v>
      </c>
      <c r="B2168" s="22" t="str">
        <f>VLOOKUP(A2168,'Customer Names'!A2168:$E$2335,4,0)</f>
        <v>Tola</v>
      </c>
      <c r="C2168" s="25">
        <f>VLOOKUP(A2168,'Hospitalisation Details'!$A$1:$T$2344,9,0)</f>
        <v>37837</v>
      </c>
      <c r="D2168" s="26">
        <f>VLOOKUP(A2168,'Hospitalisation Details'!$A$1:$T$2344,10,0)</f>
        <v>19</v>
      </c>
      <c r="E2168" s="26">
        <f>VLOOKUP(A2168,'Hospitalisation Details'!$A$1:$T$2344,11,0)</f>
        <v>1</v>
      </c>
      <c r="F2168" s="28">
        <f>VLOOKUP(A2168,'Medical Examinations'!$A$1:$L$2336,2,0)</f>
        <v>24.6</v>
      </c>
      <c r="G2168" s="28">
        <f>VLOOKUP(A2168,'Medical Examinations'!$A$1:$L$2336,4,0)</f>
        <v>6.19</v>
      </c>
      <c r="H2168" s="30" t="str">
        <f>VLOOKUP(A2168,'Medical Examinations'!$A$1:$L$2336,3,0)</f>
        <v>Normal weight</v>
      </c>
      <c r="I2168" s="30" t="str">
        <f>VLOOKUP(A2168,'Medical Examinations'!$A$1:$L$2336,5,0)</f>
        <v>Pre-diabetes</v>
      </c>
      <c r="J2168" s="27" t="str">
        <f>VLOOKUP(A2168,'Medical Examinations'!$A$1:$L$2336,6,0)</f>
        <v>No</v>
      </c>
      <c r="K2168" s="27" t="str">
        <f>VLOOKUP(A2168,'Medical Examinations'!$A$1:$L$2336,7,0)</f>
        <v>No</v>
      </c>
      <c r="L2168" s="27">
        <f>VLOOKUP(A2168,'Medical Examinations'!$A$1:$L$2336,10,0)</f>
        <v>1</v>
      </c>
      <c r="M2168" s="27" t="str">
        <f>VLOOKUP(A2168,'Medical Examinations'!$A$1:$L$2336,12,0)</f>
        <v>No</v>
      </c>
      <c r="N2168" s="27" t="str">
        <f>VLOOKUP(A2168,'Medical Examinations'!$A$1:$L$2336,8,0)</f>
        <v>Yes</v>
      </c>
      <c r="O2168" s="29">
        <f>VLOOKUP(A2168,'Hospitalisation Details'!$A$1:$T$2344,12,0)</f>
        <v>1837.24</v>
      </c>
      <c r="P2168" s="29" t="str">
        <f>VLOOKUP(A2168,'Hospitalisation Details'!$A$1:$T$2344,15,0)</f>
        <v>tier - 3</v>
      </c>
      <c r="Q2168" s="29" t="str">
        <f>VLOOKUP(A2168,'Hospitalisation Details'!$A$1:$T$2344,18,0)</f>
        <v>tier - 2</v>
      </c>
      <c r="R2168" s="29" t="str">
        <f>VLOOKUP(A2168,'Hospitalisation Details'!$A$1:$T$2344,20,0)</f>
        <v>R1011</v>
      </c>
    </row>
    <row r="2169" spans="1:18">
      <c r="A2169" t="s">
        <v>191</v>
      </c>
      <c r="B2169" s="22" t="str">
        <f>VLOOKUP(A2169,'Customer Names'!A2169:$E$2335,4,0)</f>
        <v>Briskman</v>
      </c>
      <c r="C2169" s="25">
        <f>VLOOKUP(A2169,'Hospitalisation Details'!$A$1:$T$2344,9,0)</f>
        <v>37844</v>
      </c>
      <c r="D2169" s="26">
        <f>VLOOKUP(A2169,'Hospitalisation Details'!$A$1:$T$2344,10,0)</f>
        <v>19</v>
      </c>
      <c r="E2169" s="26">
        <f>VLOOKUP(A2169,'Hospitalisation Details'!$A$1:$T$2344,11,0)</f>
        <v>1</v>
      </c>
      <c r="F2169" s="28">
        <f>VLOOKUP(A2169,'Medical Examinations'!$A$1:$L$2336,2,0)</f>
        <v>20.9</v>
      </c>
      <c r="G2169" s="28">
        <f>VLOOKUP(A2169,'Medical Examinations'!$A$1:$L$2336,4,0)</f>
        <v>5.12</v>
      </c>
      <c r="H2169" s="30" t="str">
        <f>VLOOKUP(A2169,'Medical Examinations'!$A$1:$L$2336,3,0)</f>
        <v>Normal weight</v>
      </c>
      <c r="I2169" s="30" t="str">
        <f>VLOOKUP(A2169,'Medical Examinations'!$A$1:$L$2336,5,0)</f>
        <v>Normal</v>
      </c>
      <c r="J2169" s="27" t="str">
        <f>VLOOKUP(A2169,'Medical Examinations'!$A$1:$L$2336,6,0)</f>
        <v>No</v>
      </c>
      <c r="K2169" s="27" t="str">
        <f>VLOOKUP(A2169,'Medical Examinations'!$A$1:$L$2336,7,0)</f>
        <v>No</v>
      </c>
      <c r="L2169" s="27">
        <f>VLOOKUP(A2169,'Medical Examinations'!$A$1:$L$2336,10,0)</f>
        <v>1</v>
      </c>
      <c r="M2169" s="27" t="str">
        <f>VLOOKUP(A2169,'Medical Examinations'!$A$1:$L$2336,12,0)</f>
        <v>No</v>
      </c>
      <c r="N2169" s="27" t="str">
        <f>VLOOKUP(A2169,'Medical Examinations'!$A$1:$L$2336,8,0)</f>
        <v>Yes</v>
      </c>
      <c r="O2169" s="29">
        <f>VLOOKUP(A2169,'Hospitalisation Details'!$A$1:$T$2344,12,0)</f>
        <v>1832.09</v>
      </c>
      <c r="P2169" s="29" t="str">
        <f>VLOOKUP(A2169,'Hospitalisation Details'!$A$1:$T$2344,15,0)</f>
        <v>tier - 3</v>
      </c>
      <c r="Q2169" s="29" t="str">
        <f>VLOOKUP(A2169,'Hospitalisation Details'!$A$1:$T$2344,18,0)</f>
        <v>tier - 3</v>
      </c>
      <c r="R2169" s="29" t="str">
        <f>VLOOKUP(A2169,'Hospitalisation Details'!$A$1:$T$2344,20,0)</f>
        <v>R1011</v>
      </c>
    </row>
    <row r="2170" spans="1:18">
      <c r="A2170" t="s">
        <v>190</v>
      </c>
      <c r="B2170" s="22" t="str">
        <f>VLOOKUP(A2170,'Customer Names'!A2170:$E$2335,4,0)</f>
        <v>Ritzenhein</v>
      </c>
      <c r="C2170" s="25">
        <f>VLOOKUP(A2170,'Hospitalisation Details'!$A$1:$T$2344,9,0)</f>
        <v>36434</v>
      </c>
      <c r="D2170" s="26">
        <f>VLOOKUP(A2170,'Hospitalisation Details'!$A$1:$T$2344,10,0)</f>
        <v>23</v>
      </c>
      <c r="E2170" s="26">
        <f>VLOOKUP(A2170,'Hospitalisation Details'!$A$1:$T$2344,11,0)</f>
        <v>0</v>
      </c>
      <c r="F2170" s="28">
        <f>VLOOKUP(A2170,'Medical Examinations'!$A$1:$L$2336,2,0)</f>
        <v>34.4</v>
      </c>
      <c r="G2170" s="28">
        <f>VLOOKUP(A2170,'Medical Examinations'!$A$1:$L$2336,4,0)</f>
        <v>4.04</v>
      </c>
      <c r="H2170" s="30" t="str">
        <f>VLOOKUP(A2170,'Medical Examinations'!$A$1:$L$2336,3,0)</f>
        <v>Obesity</v>
      </c>
      <c r="I2170" s="30" t="str">
        <f>VLOOKUP(A2170,'Medical Examinations'!$A$1:$L$2336,5,0)</f>
        <v>Normal</v>
      </c>
      <c r="J2170" s="27" t="str">
        <f>VLOOKUP(A2170,'Medical Examinations'!$A$1:$L$2336,6,0)</f>
        <v>No</v>
      </c>
      <c r="K2170" s="27" t="str">
        <f>VLOOKUP(A2170,'Medical Examinations'!$A$1:$L$2336,7,0)</f>
        <v>No</v>
      </c>
      <c r="L2170" s="27">
        <f>VLOOKUP(A2170,'Medical Examinations'!$A$1:$L$2336,10,0)</f>
        <v>0</v>
      </c>
      <c r="M2170" s="27" t="str">
        <f>VLOOKUP(A2170,'Medical Examinations'!$A$1:$L$2336,12,0)</f>
        <v>No</v>
      </c>
      <c r="N2170" s="27" t="str">
        <f>VLOOKUP(A2170,'Medical Examinations'!$A$1:$L$2336,8,0)</f>
        <v>No</v>
      </c>
      <c r="O2170" s="29">
        <f>VLOOKUP(A2170,'Hospitalisation Details'!$A$1:$T$2344,12,0)</f>
        <v>1826.84</v>
      </c>
      <c r="P2170" s="29" t="str">
        <f>VLOOKUP(A2170,'Hospitalisation Details'!$A$1:$T$2344,15,0)</f>
        <v>tier - 3</v>
      </c>
      <c r="Q2170" s="29" t="str">
        <f>VLOOKUP(A2170,'Hospitalisation Details'!$A$1:$T$2344,18,0)</f>
        <v>tier - 2</v>
      </c>
      <c r="R2170" s="29" t="str">
        <f>VLOOKUP(A2170,'Hospitalisation Details'!$A$1:$T$2344,20,0)</f>
        <v>R1011</v>
      </c>
    </row>
    <row r="2171" spans="1:18">
      <c r="A2171" t="s">
        <v>189</v>
      </c>
      <c r="B2171" s="22" t="str">
        <f>VLOOKUP(A2171,'Customer Names'!A2171:$E$2335,4,0)</f>
        <v>Malkowski</v>
      </c>
      <c r="C2171" s="25">
        <f>VLOOKUP(A2171,'Hospitalisation Details'!$A$1:$T$2344,9,0)</f>
        <v>36481</v>
      </c>
      <c r="D2171" s="26">
        <f>VLOOKUP(A2171,'Hospitalisation Details'!$A$1:$T$2344,10,0)</f>
        <v>23</v>
      </c>
      <c r="E2171" s="26">
        <f>VLOOKUP(A2171,'Hospitalisation Details'!$A$1:$T$2344,11,0)</f>
        <v>0</v>
      </c>
      <c r="F2171" s="28">
        <f>VLOOKUP(A2171,'Medical Examinations'!$A$1:$L$2336,2,0)</f>
        <v>32.56</v>
      </c>
      <c r="G2171" s="28">
        <f>VLOOKUP(A2171,'Medical Examinations'!$A$1:$L$2336,4,0)</f>
        <v>5.36</v>
      </c>
      <c r="H2171" s="30" t="str">
        <f>VLOOKUP(A2171,'Medical Examinations'!$A$1:$L$2336,3,0)</f>
        <v>Obesity</v>
      </c>
      <c r="I2171" s="30" t="str">
        <f>VLOOKUP(A2171,'Medical Examinations'!$A$1:$L$2336,5,0)</f>
        <v>Normal</v>
      </c>
      <c r="J2171" s="27" t="str">
        <f>VLOOKUP(A2171,'Medical Examinations'!$A$1:$L$2336,6,0)</f>
        <v>No</v>
      </c>
      <c r="K2171" s="27" t="str">
        <f>VLOOKUP(A2171,'Medical Examinations'!$A$1:$L$2336,7,0)</f>
        <v>No</v>
      </c>
      <c r="L2171" s="27">
        <f>VLOOKUP(A2171,'Medical Examinations'!$A$1:$L$2336,10,0)</f>
        <v>0</v>
      </c>
      <c r="M2171" s="27" t="str">
        <f>VLOOKUP(A2171,'Medical Examinations'!$A$1:$L$2336,12,0)</f>
        <v>No</v>
      </c>
      <c r="N2171" s="27" t="str">
        <f>VLOOKUP(A2171,'Medical Examinations'!$A$1:$L$2336,8,0)</f>
        <v>No</v>
      </c>
      <c r="O2171" s="29">
        <f>VLOOKUP(A2171,'Hospitalisation Details'!$A$1:$T$2344,12,0)</f>
        <v>1824.29</v>
      </c>
      <c r="P2171" s="29" t="str">
        <f>VLOOKUP(A2171,'Hospitalisation Details'!$A$1:$T$2344,15,0)</f>
        <v>tier - 3</v>
      </c>
      <c r="Q2171" s="29" t="str">
        <f>VLOOKUP(A2171,'Hospitalisation Details'!$A$1:$T$2344,18,0)</f>
        <v>tier - 3</v>
      </c>
      <c r="R2171" s="29" t="str">
        <f>VLOOKUP(A2171,'Hospitalisation Details'!$A$1:$T$2344,20,0)</f>
        <v>R1013</v>
      </c>
    </row>
    <row r="2172" spans="1:18">
      <c r="A2172" t="s">
        <v>188</v>
      </c>
      <c r="B2172" s="22" t="str">
        <f>VLOOKUP(A2172,'Customer Names'!A2172:$E$2335,4,0)</f>
        <v>Andreyko</v>
      </c>
      <c r="C2172" s="25">
        <f>VLOOKUP(A2172,'Hospitalisation Details'!$A$1:$T$2344,9,0)</f>
        <v>38218</v>
      </c>
      <c r="D2172" s="26">
        <f>VLOOKUP(A2172,'Hospitalisation Details'!$A$1:$T$2344,10,0)</f>
        <v>18</v>
      </c>
      <c r="E2172" s="26">
        <f>VLOOKUP(A2172,'Hospitalisation Details'!$A$1:$T$2344,11,0)</f>
        <v>0</v>
      </c>
      <c r="F2172" s="28">
        <f>VLOOKUP(A2172,'Medical Examinations'!$A$1:$L$2336,2,0)</f>
        <v>27.98</v>
      </c>
      <c r="G2172" s="28">
        <f>VLOOKUP(A2172,'Medical Examinations'!$A$1:$L$2336,4,0)</f>
        <v>4.38</v>
      </c>
      <c r="H2172" s="30" t="str">
        <f>VLOOKUP(A2172,'Medical Examinations'!$A$1:$L$2336,3,0)</f>
        <v>Overweight</v>
      </c>
      <c r="I2172" s="30" t="str">
        <f>VLOOKUP(A2172,'Medical Examinations'!$A$1:$L$2336,5,0)</f>
        <v>Normal</v>
      </c>
      <c r="J2172" s="27" t="str">
        <f>VLOOKUP(A2172,'Medical Examinations'!$A$1:$L$2336,6,0)</f>
        <v>No</v>
      </c>
      <c r="K2172" s="27" t="str">
        <f>VLOOKUP(A2172,'Medical Examinations'!$A$1:$L$2336,7,0)</f>
        <v>yes</v>
      </c>
      <c r="L2172" s="27">
        <f>VLOOKUP(A2172,'Medical Examinations'!$A$1:$L$2336,10,0)</f>
        <v>1</v>
      </c>
      <c r="M2172" s="27" t="str">
        <f>VLOOKUP(A2172,'Medical Examinations'!$A$1:$L$2336,12,0)</f>
        <v>No</v>
      </c>
      <c r="N2172" s="27" t="str">
        <f>VLOOKUP(A2172,'Medical Examinations'!$A$1:$L$2336,8,0)</f>
        <v>No</v>
      </c>
      <c r="O2172" s="29">
        <f>VLOOKUP(A2172,'Hospitalisation Details'!$A$1:$T$2344,12,0)</f>
        <v>1822.54</v>
      </c>
      <c r="P2172" s="29" t="str">
        <f>VLOOKUP(A2172,'Hospitalisation Details'!$A$1:$T$2344,15,0)</f>
        <v>tier - 3</v>
      </c>
      <c r="Q2172" s="29" t="str">
        <f>VLOOKUP(A2172,'Hospitalisation Details'!$A$1:$T$2344,18,0)</f>
        <v>tier - 1</v>
      </c>
      <c r="R2172" s="29" t="str">
        <f>VLOOKUP(A2172,'Hospitalisation Details'!$A$1:$T$2344,20,0)</f>
        <v>R1012</v>
      </c>
    </row>
    <row r="2173" spans="1:18">
      <c r="A2173" t="s">
        <v>187</v>
      </c>
      <c r="B2173" s="22" t="str">
        <f>VLOOKUP(A2173,'Customer Names'!A2173:$E$2335,4,0)</f>
        <v>Landry</v>
      </c>
      <c r="C2173" s="25">
        <f>VLOOKUP(A2173,'Hospitalisation Details'!$A$1:$T$2344,9,0)</f>
        <v>36428</v>
      </c>
      <c r="D2173" s="26">
        <f>VLOOKUP(A2173,'Hospitalisation Details'!$A$1:$T$2344,10,0)</f>
        <v>23</v>
      </c>
      <c r="E2173" s="26">
        <f>VLOOKUP(A2173,'Hospitalisation Details'!$A$1:$T$2344,11,0)</f>
        <v>0</v>
      </c>
      <c r="F2173" s="28">
        <f>VLOOKUP(A2173,'Medical Examinations'!$A$1:$L$2336,2,0)</f>
        <v>26.51</v>
      </c>
      <c r="G2173" s="28">
        <f>VLOOKUP(A2173,'Medical Examinations'!$A$1:$L$2336,4,0)</f>
        <v>4.58</v>
      </c>
      <c r="H2173" s="30" t="str">
        <f>VLOOKUP(A2173,'Medical Examinations'!$A$1:$L$2336,3,0)</f>
        <v>Overweight</v>
      </c>
      <c r="I2173" s="30" t="str">
        <f>VLOOKUP(A2173,'Medical Examinations'!$A$1:$L$2336,5,0)</f>
        <v>Normal</v>
      </c>
      <c r="J2173" s="27" t="str">
        <f>VLOOKUP(A2173,'Medical Examinations'!$A$1:$L$2336,6,0)</f>
        <v>No</v>
      </c>
      <c r="K2173" s="27" t="str">
        <f>VLOOKUP(A2173,'Medical Examinations'!$A$1:$L$2336,7,0)</f>
        <v>No</v>
      </c>
      <c r="L2173" s="27">
        <f>VLOOKUP(A2173,'Medical Examinations'!$A$1:$L$2336,10,0)</f>
        <v>0</v>
      </c>
      <c r="M2173" s="27" t="str">
        <f>VLOOKUP(A2173,'Medical Examinations'!$A$1:$L$2336,12,0)</f>
        <v>No</v>
      </c>
      <c r="N2173" s="27" t="str">
        <f>VLOOKUP(A2173,'Medical Examinations'!$A$1:$L$2336,8,0)</f>
        <v>No</v>
      </c>
      <c r="O2173" s="29">
        <f>VLOOKUP(A2173,'Hospitalisation Details'!$A$1:$T$2344,12,0)</f>
        <v>1815.88</v>
      </c>
      <c r="P2173" s="29" t="str">
        <f>VLOOKUP(A2173,'Hospitalisation Details'!$A$1:$T$2344,15,0)</f>
        <v>tier - 3</v>
      </c>
      <c r="Q2173" s="29" t="str">
        <f>VLOOKUP(A2173,'Hospitalisation Details'!$A$1:$T$2344,18,0)</f>
        <v>tier - 3</v>
      </c>
      <c r="R2173" s="29" t="str">
        <f>VLOOKUP(A2173,'Hospitalisation Details'!$A$1:$T$2344,20,0)</f>
        <v>R1013</v>
      </c>
    </row>
    <row r="2174" spans="1:18">
      <c r="A2174" t="s">
        <v>186</v>
      </c>
      <c r="B2174" s="22" t="str">
        <f>VLOOKUP(A2174,'Customer Names'!A2174:$E$2335,4,0)</f>
        <v>Lozier</v>
      </c>
      <c r="C2174" s="25">
        <f>VLOOKUP(A2174,'Hospitalisation Details'!$A$1:$T$2344,9,0)</f>
        <v>37603</v>
      </c>
      <c r="D2174" s="26">
        <f>VLOOKUP(A2174,'Hospitalisation Details'!$A$1:$T$2344,10,0)</f>
        <v>20</v>
      </c>
      <c r="E2174" s="26">
        <f>VLOOKUP(A2174,'Hospitalisation Details'!$A$1:$T$2344,11,0)</f>
        <v>0</v>
      </c>
      <c r="F2174" s="28">
        <f>VLOOKUP(A2174,'Medical Examinations'!$A$1:$L$2336,2,0)</f>
        <v>29.734999999999999</v>
      </c>
      <c r="G2174" s="28">
        <f>VLOOKUP(A2174,'Medical Examinations'!$A$1:$L$2336,4,0)</f>
        <v>11.92</v>
      </c>
      <c r="H2174" s="30" t="str">
        <f>VLOOKUP(A2174,'Medical Examinations'!$A$1:$L$2336,3,0)</f>
        <v>Overweight</v>
      </c>
      <c r="I2174" s="30" t="str">
        <f>VLOOKUP(A2174,'Medical Examinations'!$A$1:$L$2336,5,0)</f>
        <v>Diabetes</v>
      </c>
      <c r="J2174" s="27" t="str">
        <f>VLOOKUP(A2174,'Medical Examinations'!$A$1:$L$2336,6,0)</f>
        <v>No</v>
      </c>
      <c r="K2174" s="27" t="str">
        <f>VLOOKUP(A2174,'Medical Examinations'!$A$1:$L$2336,7,0)</f>
        <v>No</v>
      </c>
      <c r="L2174" s="27">
        <f>VLOOKUP(A2174,'Medical Examinations'!$A$1:$L$2336,10,0)</f>
        <v>0</v>
      </c>
      <c r="M2174" s="27" t="str">
        <f>VLOOKUP(A2174,'Medical Examinations'!$A$1:$L$2336,12,0)</f>
        <v>No</v>
      </c>
      <c r="N2174" s="27" t="str">
        <f>VLOOKUP(A2174,'Medical Examinations'!$A$1:$L$2336,8,0)</f>
        <v>No</v>
      </c>
      <c r="O2174" s="29">
        <f>VLOOKUP(A2174,'Hospitalisation Details'!$A$1:$T$2344,12,0)</f>
        <v>1769.53</v>
      </c>
      <c r="P2174" s="29" t="str">
        <f>VLOOKUP(A2174,'Hospitalisation Details'!$A$1:$T$2344,15,0)</f>
        <v>tier - 3</v>
      </c>
      <c r="Q2174" s="29" t="str">
        <f>VLOOKUP(A2174,'Hospitalisation Details'!$A$1:$T$2344,18,0)</f>
        <v>tier - 3</v>
      </c>
      <c r="R2174" s="29" t="str">
        <f>VLOOKUP(A2174,'Hospitalisation Details'!$A$1:$T$2344,20,0)</f>
        <v>R1012</v>
      </c>
    </row>
    <row r="2175" spans="1:18">
      <c r="A2175" t="s">
        <v>185</v>
      </c>
      <c r="B2175" s="22" t="str">
        <f>VLOOKUP(A2175,'Customer Names'!A2175:$E$2335,4,0)</f>
        <v>O'Brien</v>
      </c>
      <c r="C2175" s="25">
        <f>VLOOKUP(A2175,'Hospitalisation Details'!$A$1:$T$2344,9,0)</f>
        <v>37944</v>
      </c>
      <c r="D2175" s="26">
        <f>VLOOKUP(A2175,'Hospitalisation Details'!$A$1:$T$2344,10,0)</f>
        <v>19</v>
      </c>
      <c r="E2175" s="26">
        <f>VLOOKUP(A2175,'Hospitalisation Details'!$A$1:$T$2344,11,0)</f>
        <v>0</v>
      </c>
      <c r="F2175" s="28">
        <f>VLOOKUP(A2175,'Medical Examinations'!$A$1:$L$2336,2,0)</f>
        <v>40.5</v>
      </c>
      <c r="G2175" s="28">
        <f>VLOOKUP(A2175,'Medical Examinations'!$A$1:$L$2336,4,0)</f>
        <v>5.4</v>
      </c>
      <c r="H2175" s="30" t="str">
        <f>VLOOKUP(A2175,'Medical Examinations'!$A$1:$L$2336,3,0)</f>
        <v>Obesity</v>
      </c>
      <c r="I2175" s="30" t="str">
        <f>VLOOKUP(A2175,'Medical Examinations'!$A$1:$L$2336,5,0)</f>
        <v>Normal</v>
      </c>
      <c r="J2175" s="27" t="str">
        <f>VLOOKUP(A2175,'Medical Examinations'!$A$1:$L$2336,6,0)</f>
        <v>No</v>
      </c>
      <c r="K2175" s="27" t="str">
        <f>VLOOKUP(A2175,'Medical Examinations'!$A$1:$L$2336,7,0)</f>
        <v>No</v>
      </c>
      <c r="L2175" s="27">
        <f>VLOOKUP(A2175,'Medical Examinations'!$A$1:$L$2336,10,0)</f>
        <v>1</v>
      </c>
      <c r="M2175" s="27" t="str">
        <f>VLOOKUP(A2175,'Medical Examinations'!$A$1:$L$2336,12,0)</f>
        <v>No</v>
      </c>
      <c r="N2175" s="27" t="str">
        <f>VLOOKUP(A2175,'Medical Examinations'!$A$1:$L$2336,8,0)</f>
        <v>Yes</v>
      </c>
      <c r="O2175" s="29">
        <f>VLOOKUP(A2175,'Hospitalisation Details'!$A$1:$T$2344,12,0)</f>
        <v>1759.34</v>
      </c>
      <c r="P2175" s="29" t="str">
        <f>VLOOKUP(A2175,'Hospitalisation Details'!$A$1:$T$2344,15,0)</f>
        <v>tier - 3</v>
      </c>
      <c r="Q2175" s="29" t="str">
        <f>VLOOKUP(A2175,'Hospitalisation Details'!$A$1:$T$2344,18,0)</f>
        <v>tier - 1</v>
      </c>
      <c r="R2175" s="29" t="str">
        <f>VLOOKUP(A2175,'Hospitalisation Details'!$A$1:$T$2344,20,0)</f>
        <v>R1011</v>
      </c>
    </row>
    <row r="2176" spans="1:18">
      <c r="A2176" t="s">
        <v>184</v>
      </c>
      <c r="B2176" s="22" t="str">
        <f>VLOOKUP(A2176,'Customer Names'!A2176:$E$2335,4,0)</f>
        <v>Rodas</v>
      </c>
      <c r="C2176" s="25">
        <f>VLOOKUP(A2176,'Hospitalisation Details'!$A$1:$T$2344,9,0)</f>
        <v>36075</v>
      </c>
      <c r="D2176" s="26">
        <f>VLOOKUP(A2176,'Hospitalisation Details'!$A$1:$T$2344,10,0)</f>
        <v>24</v>
      </c>
      <c r="E2176" s="26">
        <f>VLOOKUP(A2176,'Hospitalisation Details'!$A$1:$T$2344,11,0)</f>
        <v>0</v>
      </c>
      <c r="F2176" s="28">
        <f>VLOOKUP(A2176,'Medical Examinations'!$A$1:$L$2336,2,0)</f>
        <v>25.64</v>
      </c>
      <c r="G2176" s="28">
        <f>VLOOKUP(A2176,'Medical Examinations'!$A$1:$L$2336,4,0)</f>
        <v>4.76</v>
      </c>
      <c r="H2176" s="30" t="str">
        <f>VLOOKUP(A2176,'Medical Examinations'!$A$1:$L$2336,3,0)</f>
        <v>Overweight</v>
      </c>
      <c r="I2176" s="30" t="str">
        <f>VLOOKUP(A2176,'Medical Examinations'!$A$1:$L$2336,5,0)</f>
        <v>Normal</v>
      </c>
      <c r="J2176" s="27" t="str">
        <f>VLOOKUP(A2176,'Medical Examinations'!$A$1:$L$2336,6,0)</f>
        <v>No</v>
      </c>
      <c r="K2176" s="27" t="str">
        <f>VLOOKUP(A2176,'Medical Examinations'!$A$1:$L$2336,7,0)</f>
        <v>No</v>
      </c>
      <c r="L2176" s="27">
        <f>VLOOKUP(A2176,'Medical Examinations'!$A$1:$L$2336,10,0)</f>
        <v>1</v>
      </c>
      <c r="M2176" s="27" t="str">
        <f>VLOOKUP(A2176,'Medical Examinations'!$A$1:$L$2336,12,0)</f>
        <v>No</v>
      </c>
      <c r="N2176" s="27" t="str">
        <f>VLOOKUP(A2176,'Medical Examinations'!$A$1:$L$2336,8,0)</f>
        <v>No</v>
      </c>
      <c r="O2176" s="29">
        <f>VLOOKUP(A2176,'Hospitalisation Details'!$A$1:$T$2344,12,0)</f>
        <v>1756.6</v>
      </c>
      <c r="P2176" s="29" t="str">
        <f>VLOOKUP(A2176,'Hospitalisation Details'!$A$1:$T$2344,15,0)</f>
        <v>tier - 3</v>
      </c>
      <c r="Q2176" s="29" t="str">
        <f>VLOOKUP(A2176,'Hospitalisation Details'!$A$1:$T$2344,18,0)</f>
        <v>tier - 3</v>
      </c>
      <c r="R2176" s="29" t="str">
        <f>VLOOKUP(A2176,'Hospitalisation Details'!$A$1:$T$2344,20,0)</f>
        <v>R1013</v>
      </c>
    </row>
    <row r="2177" spans="1:18">
      <c r="A2177" t="s">
        <v>183</v>
      </c>
      <c r="B2177" s="22" t="str">
        <f>VLOOKUP(A2177,'Customer Names'!A2177:$E$2335,4,0)</f>
        <v>O'Connor</v>
      </c>
      <c r="C2177" s="25">
        <f>VLOOKUP(A2177,'Hospitalisation Details'!$A$1:$T$2344,9,0)</f>
        <v>37890</v>
      </c>
      <c r="D2177" s="26">
        <f>VLOOKUP(A2177,'Hospitalisation Details'!$A$1:$T$2344,10,0)</f>
        <v>19</v>
      </c>
      <c r="E2177" s="26">
        <f>VLOOKUP(A2177,'Hospitalisation Details'!$A$1:$T$2344,11,0)</f>
        <v>0</v>
      </c>
      <c r="F2177" s="28">
        <f>VLOOKUP(A2177,'Medical Examinations'!$A$1:$L$2336,2,0)</f>
        <v>32.9</v>
      </c>
      <c r="G2177" s="28">
        <f>VLOOKUP(A2177,'Medical Examinations'!$A$1:$L$2336,4,0)</f>
        <v>4.78</v>
      </c>
      <c r="H2177" s="30" t="str">
        <f>VLOOKUP(A2177,'Medical Examinations'!$A$1:$L$2336,3,0)</f>
        <v>Obesity</v>
      </c>
      <c r="I2177" s="30" t="str">
        <f>VLOOKUP(A2177,'Medical Examinations'!$A$1:$L$2336,5,0)</f>
        <v>Normal</v>
      </c>
      <c r="J2177" s="27" t="str">
        <f>VLOOKUP(A2177,'Medical Examinations'!$A$1:$L$2336,6,0)</f>
        <v>No</v>
      </c>
      <c r="K2177" s="27" t="str">
        <f>VLOOKUP(A2177,'Medical Examinations'!$A$1:$L$2336,7,0)</f>
        <v>No</v>
      </c>
      <c r="L2177" s="27">
        <f>VLOOKUP(A2177,'Medical Examinations'!$A$1:$L$2336,10,0)</f>
        <v>1</v>
      </c>
      <c r="M2177" s="27" t="str">
        <f>VLOOKUP(A2177,'Medical Examinations'!$A$1:$L$2336,12,0)</f>
        <v>No</v>
      </c>
      <c r="N2177" s="27" t="str">
        <f>VLOOKUP(A2177,'Medical Examinations'!$A$1:$L$2336,8,0)</f>
        <v>Yes</v>
      </c>
      <c r="O2177" s="29">
        <f>VLOOKUP(A2177,'Hospitalisation Details'!$A$1:$T$2344,12,0)</f>
        <v>1748.77</v>
      </c>
      <c r="P2177" s="29" t="str">
        <f>VLOOKUP(A2177,'Hospitalisation Details'!$A$1:$T$2344,15,0)</f>
        <v>tier - 3</v>
      </c>
      <c r="Q2177" s="29" t="str">
        <f>VLOOKUP(A2177,'Hospitalisation Details'!$A$1:$T$2344,18,0)</f>
        <v>tier - 1</v>
      </c>
      <c r="R2177" s="29" t="str">
        <f>VLOOKUP(A2177,'Hospitalisation Details'!$A$1:$T$2344,20,0)</f>
        <v>R1011</v>
      </c>
    </row>
    <row r="2178" spans="1:18">
      <c r="A2178" t="s">
        <v>182</v>
      </c>
      <c r="B2178" s="22" t="str">
        <f>VLOOKUP(A2178,'Customer Names'!A2178:$E$2335,4,0)</f>
        <v>White</v>
      </c>
      <c r="C2178" s="25">
        <f>VLOOKUP(A2178,'Hospitalisation Details'!$A$1:$T$2344,9,0)</f>
        <v>37830</v>
      </c>
      <c r="D2178" s="26">
        <f>VLOOKUP(A2178,'Hospitalisation Details'!$A$1:$T$2344,10,0)</f>
        <v>19</v>
      </c>
      <c r="E2178" s="26">
        <f>VLOOKUP(A2178,'Hospitalisation Details'!$A$1:$T$2344,11,0)</f>
        <v>0</v>
      </c>
      <c r="F2178" s="28">
        <f>VLOOKUP(A2178,'Medical Examinations'!$A$1:$L$2336,2,0)</f>
        <v>29.8</v>
      </c>
      <c r="G2178" s="28">
        <f>VLOOKUP(A2178,'Medical Examinations'!$A$1:$L$2336,4,0)</f>
        <v>4.26</v>
      </c>
      <c r="H2178" s="30" t="str">
        <f>VLOOKUP(A2178,'Medical Examinations'!$A$1:$L$2336,3,0)</f>
        <v>Overweight</v>
      </c>
      <c r="I2178" s="30" t="str">
        <f>VLOOKUP(A2178,'Medical Examinations'!$A$1:$L$2336,5,0)</f>
        <v>Normal</v>
      </c>
      <c r="J2178" s="27" t="str">
        <f>VLOOKUP(A2178,'Medical Examinations'!$A$1:$L$2336,6,0)</f>
        <v>No</v>
      </c>
      <c r="K2178" s="27" t="str">
        <f>VLOOKUP(A2178,'Medical Examinations'!$A$1:$L$2336,7,0)</f>
        <v>No</v>
      </c>
      <c r="L2178" s="27">
        <f>VLOOKUP(A2178,'Medical Examinations'!$A$1:$L$2336,10,0)</f>
        <v>1</v>
      </c>
      <c r="M2178" s="27" t="str">
        <f>VLOOKUP(A2178,'Medical Examinations'!$A$1:$L$2336,12,0)</f>
        <v>No</v>
      </c>
      <c r="N2178" s="27" t="str">
        <f>VLOOKUP(A2178,'Medical Examinations'!$A$1:$L$2336,8,0)</f>
        <v>Yes</v>
      </c>
      <c r="O2178" s="29">
        <f>VLOOKUP(A2178,'Hospitalisation Details'!$A$1:$T$2344,12,0)</f>
        <v>1744.47</v>
      </c>
      <c r="P2178" s="29" t="str">
        <f>VLOOKUP(A2178,'Hospitalisation Details'!$A$1:$T$2344,15,0)</f>
        <v>tier - 3</v>
      </c>
      <c r="Q2178" s="29" t="str">
        <f>VLOOKUP(A2178,'Hospitalisation Details'!$A$1:$T$2344,18,0)</f>
        <v>tier - 1</v>
      </c>
      <c r="R2178" s="29" t="str">
        <f>VLOOKUP(A2178,'Hospitalisation Details'!$A$1:$T$2344,20,0)</f>
        <v>R1011</v>
      </c>
    </row>
    <row r="2179" spans="1:18">
      <c r="A2179" t="s">
        <v>181</v>
      </c>
      <c r="B2179" s="22" t="str">
        <f>VLOOKUP(A2179,'Customer Names'!A2179:$E$2335,4,0)</f>
        <v>Davenport</v>
      </c>
      <c r="C2179" s="25">
        <f>VLOOKUP(A2179,'Hospitalisation Details'!$A$1:$T$2344,9,0)</f>
        <v>37827</v>
      </c>
      <c r="D2179" s="26">
        <f>VLOOKUP(A2179,'Hospitalisation Details'!$A$1:$T$2344,10,0)</f>
        <v>19</v>
      </c>
      <c r="E2179" s="26">
        <f>VLOOKUP(A2179,'Hospitalisation Details'!$A$1:$T$2344,11,0)</f>
        <v>0</v>
      </c>
      <c r="F2179" s="28">
        <f>VLOOKUP(A2179,'Medical Examinations'!$A$1:$L$2336,2,0)</f>
        <v>28.9</v>
      </c>
      <c r="G2179" s="28">
        <f>VLOOKUP(A2179,'Medical Examinations'!$A$1:$L$2336,4,0)</f>
        <v>5.85</v>
      </c>
      <c r="H2179" s="30" t="str">
        <f>VLOOKUP(A2179,'Medical Examinations'!$A$1:$L$2336,3,0)</f>
        <v>Overweight</v>
      </c>
      <c r="I2179" s="30" t="str">
        <f>VLOOKUP(A2179,'Medical Examinations'!$A$1:$L$2336,5,0)</f>
        <v>Pre-diabetes</v>
      </c>
      <c r="J2179" s="27" t="str">
        <f>VLOOKUP(A2179,'Medical Examinations'!$A$1:$L$2336,6,0)</f>
        <v>No</v>
      </c>
      <c r="K2179" s="27" t="str">
        <f>VLOOKUP(A2179,'Medical Examinations'!$A$1:$L$2336,7,0)</f>
        <v>No</v>
      </c>
      <c r="L2179" s="27">
        <f>VLOOKUP(A2179,'Medical Examinations'!$A$1:$L$2336,10,0)</f>
        <v>1</v>
      </c>
      <c r="M2179" s="27" t="str">
        <f>VLOOKUP(A2179,'Medical Examinations'!$A$1:$L$2336,12,0)</f>
        <v>No</v>
      </c>
      <c r="N2179" s="27" t="str">
        <f>VLOOKUP(A2179,'Medical Examinations'!$A$1:$L$2336,8,0)</f>
        <v>Yes</v>
      </c>
      <c r="O2179" s="29">
        <f>VLOOKUP(A2179,'Hospitalisation Details'!$A$1:$T$2344,12,0)</f>
        <v>1743.21</v>
      </c>
      <c r="P2179" s="29" t="str">
        <f>VLOOKUP(A2179,'Hospitalisation Details'!$A$1:$T$2344,15,0)</f>
        <v>tier - 3</v>
      </c>
      <c r="Q2179" s="29" t="str">
        <f>VLOOKUP(A2179,'Hospitalisation Details'!$A$1:$T$2344,18,0)</f>
        <v>tier - 1</v>
      </c>
      <c r="R2179" s="29" t="str">
        <f>VLOOKUP(A2179,'Hospitalisation Details'!$A$1:$T$2344,20,0)</f>
        <v>R1011</v>
      </c>
    </row>
    <row r="2180" spans="1:18">
      <c r="A2180" t="s">
        <v>180</v>
      </c>
      <c r="B2180" s="22" t="str">
        <f>VLOOKUP(A2180,'Customer Names'!A2180:$E$2335,4,0)</f>
        <v>Karmen</v>
      </c>
      <c r="C2180" s="25">
        <f>VLOOKUP(A2180,'Hospitalisation Details'!$A$1:$T$2344,9,0)</f>
        <v>37939</v>
      </c>
      <c r="D2180" s="26">
        <f>VLOOKUP(A2180,'Hospitalisation Details'!$A$1:$T$2344,10,0)</f>
        <v>19</v>
      </c>
      <c r="E2180" s="26">
        <f>VLOOKUP(A2180,'Hospitalisation Details'!$A$1:$T$2344,11,0)</f>
        <v>0</v>
      </c>
      <c r="F2180" s="28">
        <f>VLOOKUP(A2180,'Medical Examinations'!$A$1:$L$2336,2,0)</f>
        <v>24.7</v>
      </c>
      <c r="G2180" s="28">
        <f>VLOOKUP(A2180,'Medical Examinations'!$A$1:$L$2336,4,0)</f>
        <v>5.32</v>
      </c>
      <c r="H2180" s="30" t="str">
        <f>VLOOKUP(A2180,'Medical Examinations'!$A$1:$L$2336,3,0)</f>
        <v>Normal weight</v>
      </c>
      <c r="I2180" s="30" t="str">
        <f>VLOOKUP(A2180,'Medical Examinations'!$A$1:$L$2336,5,0)</f>
        <v>Normal</v>
      </c>
      <c r="J2180" s="27" t="str">
        <f>VLOOKUP(A2180,'Medical Examinations'!$A$1:$L$2336,6,0)</f>
        <v>No</v>
      </c>
      <c r="K2180" s="27" t="str">
        <f>VLOOKUP(A2180,'Medical Examinations'!$A$1:$L$2336,7,0)</f>
        <v>No</v>
      </c>
      <c r="L2180" s="27">
        <f>VLOOKUP(A2180,'Medical Examinations'!$A$1:$L$2336,10,0)</f>
        <v>1</v>
      </c>
      <c r="M2180" s="27" t="str">
        <f>VLOOKUP(A2180,'Medical Examinations'!$A$1:$L$2336,12,0)</f>
        <v>No</v>
      </c>
      <c r="N2180" s="27" t="str">
        <f>VLOOKUP(A2180,'Medical Examinations'!$A$1:$L$2336,8,0)</f>
        <v>Yes</v>
      </c>
      <c r="O2180" s="29">
        <f>VLOOKUP(A2180,'Hospitalisation Details'!$A$1:$T$2344,12,0)</f>
        <v>1737.38</v>
      </c>
      <c r="P2180" s="29" t="str">
        <f>VLOOKUP(A2180,'Hospitalisation Details'!$A$1:$T$2344,15,0)</f>
        <v>tier - 3</v>
      </c>
      <c r="Q2180" s="29" t="str">
        <f>VLOOKUP(A2180,'Hospitalisation Details'!$A$1:$T$2344,18,0)</f>
        <v>tier - 2</v>
      </c>
      <c r="R2180" s="29" t="str">
        <f>VLOOKUP(A2180,'Hospitalisation Details'!$A$1:$T$2344,20,0)</f>
        <v>R1011</v>
      </c>
    </row>
    <row r="2181" spans="1:18">
      <c r="A2181" t="s">
        <v>179</v>
      </c>
      <c r="B2181" s="22" t="str">
        <f>VLOOKUP(A2181,'Customer Names'!A2181:$E$2335,4,0)</f>
        <v>Miller</v>
      </c>
      <c r="C2181" s="25">
        <f>VLOOKUP(A2181,'Hospitalisation Details'!$A$1:$T$2344,9,0)</f>
        <v>37934</v>
      </c>
      <c r="D2181" s="26">
        <f>VLOOKUP(A2181,'Hospitalisation Details'!$A$1:$T$2344,10,0)</f>
        <v>19</v>
      </c>
      <c r="E2181" s="26">
        <f>VLOOKUP(A2181,'Hospitalisation Details'!$A$1:$T$2344,11,0)</f>
        <v>0</v>
      </c>
      <c r="F2181" s="28">
        <f>VLOOKUP(A2181,'Medical Examinations'!$A$1:$L$2336,2,0)</f>
        <v>20.6</v>
      </c>
      <c r="G2181" s="28">
        <f>VLOOKUP(A2181,'Medical Examinations'!$A$1:$L$2336,4,0)</f>
        <v>5.14</v>
      </c>
      <c r="H2181" s="30" t="str">
        <f>VLOOKUP(A2181,'Medical Examinations'!$A$1:$L$2336,3,0)</f>
        <v>Normal weight</v>
      </c>
      <c r="I2181" s="30" t="str">
        <f>VLOOKUP(A2181,'Medical Examinations'!$A$1:$L$2336,5,0)</f>
        <v>Normal</v>
      </c>
      <c r="J2181" s="27" t="str">
        <f>VLOOKUP(A2181,'Medical Examinations'!$A$1:$L$2336,6,0)</f>
        <v>No</v>
      </c>
      <c r="K2181" s="27" t="str">
        <f>VLOOKUP(A2181,'Medical Examinations'!$A$1:$L$2336,7,0)</f>
        <v>No</v>
      </c>
      <c r="L2181" s="27">
        <f>VLOOKUP(A2181,'Medical Examinations'!$A$1:$L$2336,10,0)</f>
        <v>1</v>
      </c>
      <c r="M2181" s="27" t="str">
        <f>VLOOKUP(A2181,'Medical Examinations'!$A$1:$L$2336,12,0)</f>
        <v>No</v>
      </c>
      <c r="N2181" s="27" t="str">
        <f>VLOOKUP(A2181,'Medical Examinations'!$A$1:$L$2336,8,0)</f>
        <v>Yes</v>
      </c>
      <c r="O2181" s="29">
        <f>VLOOKUP(A2181,'Hospitalisation Details'!$A$1:$T$2344,12,0)</f>
        <v>1731.68</v>
      </c>
      <c r="P2181" s="29" t="str">
        <f>VLOOKUP(A2181,'Hospitalisation Details'!$A$1:$T$2344,15,0)</f>
        <v>tier - 3</v>
      </c>
      <c r="Q2181" s="29" t="str">
        <f>VLOOKUP(A2181,'Hospitalisation Details'!$A$1:$T$2344,18,0)</f>
        <v>tier - 2</v>
      </c>
      <c r="R2181" s="29" t="str">
        <f>VLOOKUP(A2181,'Hospitalisation Details'!$A$1:$T$2344,20,0)</f>
        <v>R1011</v>
      </c>
    </row>
    <row r="2182" spans="1:18">
      <c r="A2182" t="s">
        <v>178</v>
      </c>
      <c r="B2182" s="22" t="str">
        <f>VLOOKUP(A2182,'Customer Names'!A2182:$E$2335,4,0)</f>
        <v>Lippmann</v>
      </c>
      <c r="C2182" s="25">
        <f>VLOOKUP(A2182,'Hospitalisation Details'!$A$1:$T$2344,9,0)</f>
        <v>37865</v>
      </c>
      <c r="D2182" s="26">
        <f>VLOOKUP(A2182,'Hospitalisation Details'!$A$1:$T$2344,10,0)</f>
        <v>19</v>
      </c>
      <c r="E2182" s="26">
        <f>VLOOKUP(A2182,'Hospitalisation Details'!$A$1:$T$2344,11,0)</f>
        <v>0</v>
      </c>
      <c r="F2182" s="28">
        <f>VLOOKUP(A2182,'Medical Examinations'!$A$1:$L$2336,2,0)</f>
        <v>18.600000000000001</v>
      </c>
      <c r="G2182" s="28">
        <f>VLOOKUP(A2182,'Medical Examinations'!$A$1:$L$2336,4,0)</f>
        <v>5</v>
      </c>
      <c r="H2182" s="30" t="str">
        <f>VLOOKUP(A2182,'Medical Examinations'!$A$1:$L$2336,3,0)</f>
        <v>Normal weight</v>
      </c>
      <c r="I2182" s="30" t="str">
        <f>VLOOKUP(A2182,'Medical Examinations'!$A$1:$L$2336,5,0)</f>
        <v>Normal</v>
      </c>
      <c r="J2182" s="27" t="str">
        <f>VLOOKUP(A2182,'Medical Examinations'!$A$1:$L$2336,6,0)</f>
        <v>No</v>
      </c>
      <c r="K2182" s="27" t="str">
        <f>VLOOKUP(A2182,'Medical Examinations'!$A$1:$L$2336,7,0)</f>
        <v>No</v>
      </c>
      <c r="L2182" s="27">
        <f>VLOOKUP(A2182,'Medical Examinations'!$A$1:$L$2336,10,0)</f>
        <v>1</v>
      </c>
      <c r="M2182" s="27" t="str">
        <f>VLOOKUP(A2182,'Medical Examinations'!$A$1:$L$2336,12,0)</f>
        <v>No</v>
      </c>
      <c r="N2182" s="27" t="str">
        <f>VLOOKUP(A2182,'Medical Examinations'!$A$1:$L$2336,8,0)</f>
        <v>Yes</v>
      </c>
      <c r="O2182" s="29">
        <f>VLOOKUP(A2182,'Hospitalisation Details'!$A$1:$T$2344,12,0)</f>
        <v>1728.9</v>
      </c>
      <c r="P2182" s="29" t="str">
        <f>VLOOKUP(A2182,'Hospitalisation Details'!$A$1:$T$2344,15,0)</f>
        <v>tier - 3</v>
      </c>
      <c r="Q2182" s="29" t="str">
        <f>VLOOKUP(A2182,'Hospitalisation Details'!$A$1:$T$2344,18,0)</f>
        <v>tier - 2</v>
      </c>
      <c r="R2182" s="29" t="str">
        <f>VLOOKUP(A2182,'Hospitalisation Details'!$A$1:$T$2344,20,0)</f>
        <v>R1011</v>
      </c>
    </row>
    <row r="2183" spans="1:18">
      <c r="A2183" t="s">
        <v>177</v>
      </c>
      <c r="B2183" s="22" t="str">
        <f>VLOOKUP(A2183,'Customer Names'!A2183:$E$2335,4,0)</f>
        <v>Klehm</v>
      </c>
      <c r="C2183" s="25">
        <f>VLOOKUP(A2183,'Hospitalisation Details'!$A$1:$T$2344,9,0)</f>
        <v>37946</v>
      </c>
      <c r="D2183" s="26">
        <f>VLOOKUP(A2183,'Hospitalisation Details'!$A$1:$T$2344,10,0)</f>
        <v>19</v>
      </c>
      <c r="E2183" s="26">
        <f>VLOOKUP(A2183,'Hospitalisation Details'!$A$1:$T$2344,11,0)</f>
        <v>0</v>
      </c>
      <c r="F2183" s="28">
        <f>VLOOKUP(A2183,'Medical Examinations'!$A$1:$L$2336,2,0)</f>
        <v>17.8</v>
      </c>
      <c r="G2183" s="28">
        <f>VLOOKUP(A2183,'Medical Examinations'!$A$1:$L$2336,4,0)</f>
        <v>4.55</v>
      </c>
      <c r="H2183" s="30" t="str">
        <f>VLOOKUP(A2183,'Medical Examinations'!$A$1:$L$2336,3,0)</f>
        <v>Underweight</v>
      </c>
      <c r="I2183" s="30" t="str">
        <f>VLOOKUP(A2183,'Medical Examinations'!$A$1:$L$2336,5,0)</f>
        <v>Normal</v>
      </c>
      <c r="J2183" s="27" t="str">
        <f>VLOOKUP(A2183,'Medical Examinations'!$A$1:$L$2336,6,0)</f>
        <v>No</v>
      </c>
      <c r="K2183" s="27" t="str">
        <f>VLOOKUP(A2183,'Medical Examinations'!$A$1:$L$2336,7,0)</f>
        <v>No</v>
      </c>
      <c r="L2183" s="27">
        <f>VLOOKUP(A2183,'Medical Examinations'!$A$1:$L$2336,10,0)</f>
        <v>1</v>
      </c>
      <c r="M2183" s="27" t="str">
        <f>VLOOKUP(A2183,'Medical Examinations'!$A$1:$L$2336,12,0)</f>
        <v>No</v>
      </c>
      <c r="N2183" s="27" t="str">
        <f>VLOOKUP(A2183,'Medical Examinations'!$A$1:$L$2336,8,0)</f>
        <v>Yes</v>
      </c>
      <c r="O2183" s="29">
        <f>VLOOKUP(A2183,'Hospitalisation Details'!$A$1:$T$2344,12,0)</f>
        <v>1727.79</v>
      </c>
      <c r="P2183" s="29" t="str">
        <f>VLOOKUP(A2183,'Hospitalisation Details'!$A$1:$T$2344,15,0)</f>
        <v>tier - 3</v>
      </c>
      <c r="Q2183" s="29" t="str">
        <f>VLOOKUP(A2183,'Hospitalisation Details'!$A$1:$T$2344,18,0)</f>
        <v>tier - 3</v>
      </c>
      <c r="R2183" s="29" t="str">
        <f>VLOOKUP(A2183,'Hospitalisation Details'!$A$1:$T$2344,20,0)</f>
        <v>R1011</v>
      </c>
    </row>
    <row r="2184" spans="1:18">
      <c r="A2184" t="s">
        <v>176</v>
      </c>
      <c r="B2184" s="22" t="str">
        <f>VLOOKUP(A2184,'Customer Names'!A2184:$E$2335,4,0)</f>
        <v>Murphy</v>
      </c>
      <c r="C2184" s="25">
        <f>VLOOKUP(A2184,'Hospitalisation Details'!$A$1:$T$2344,9,0)</f>
        <v>38239</v>
      </c>
      <c r="D2184" s="26">
        <f>VLOOKUP(A2184,'Hospitalisation Details'!$A$1:$T$2344,10,0)</f>
        <v>18</v>
      </c>
      <c r="E2184" s="26">
        <f>VLOOKUP(A2184,'Hospitalisation Details'!$A$1:$T$2344,11,0)</f>
        <v>1</v>
      </c>
      <c r="F2184" s="28">
        <f>VLOOKUP(A2184,'Medical Examinations'!$A$1:$L$2336,2,0)</f>
        <v>35.200000000000003</v>
      </c>
      <c r="G2184" s="28">
        <f>VLOOKUP(A2184,'Medical Examinations'!$A$1:$L$2336,4,0)</f>
        <v>5.97</v>
      </c>
      <c r="H2184" s="30" t="str">
        <f>VLOOKUP(A2184,'Medical Examinations'!$A$1:$L$2336,3,0)</f>
        <v>Obesity</v>
      </c>
      <c r="I2184" s="30" t="str">
        <f>VLOOKUP(A2184,'Medical Examinations'!$A$1:$L$2336,5,0)</f>
        <v>Pre-diabetes</v>
      </c>
      <c r="J2184" s="27" t="str">
        <f>VLOOKUP(A2184,'Medical Examinations'!$A$1:$L$2336,6,0)</f>
        <v>No</v>
      </c>
      <c r="K2184" s="27" t="str">
        <f>VLOOKUP(A2184,'Medical Examinations'!$A$1:$L$2336,7,0)</f>
        <v>yes</v>
      </c>
      <c r="L2184" s="27">
        <f>VLOOKUP(A2184,'Medical Examinations'!$A$1:$L$2336,10,0)</f>
        <v>1</v>
      </c>
      <c r="M2184" s="27" t="str">
        <f>VLOOKUP(A2184,'Medical Examinations'!$A$1:$L$2336,12,0)</f>
        <v>No</v>
      </c>
      <c r="N2184" s="27" t="str">
        <f>VLOOKUP(A2184,'Medical Examinations'!$A$1:$L$2336,8,0)</f>
        <v>No</v>
      </c>
      <c r="O2184" s="29">
        <f>VLOOKUP(A2184,'Hospitalisation Details'!$A$1:$T$2344,12,0)</f>
        <v>1727.54</v>
      </c>
      <c r="P2184" s="29" t="str">
        <f>VLOOKUP(A2184,'Hospitalisation Details'!$A$1:$T$2344,15,0)</f>
        <v>tier - 3</v>
      </c>
      <c r="Q2184" s="29" t="str">
        <f>VLOOKUP(A2184,'Hospitalisation Details'!$A$1:$T$2344,18,0)</f>
        <v>tier - 1</v>
      </c>
      <c r="R2184" s="29" t="str">
        <f>VLOOKUP(A2184,'Hospitalisation Details'!$A$1:$T$2344,20,0)</f>
        <v>R1013</v>
      </c>
    </row>
    <row r="2185" spans="1:18">
      <c r="A2185" t="s">
        <v>175</v>
      </c>
      <c r="B2185" s="22" t="str">
        <f>VLOOKUP(A2185,'Customer Names'!A2185:$E$2335,4,0)</f>
        <v>Desisa</v>
      </c>
      <c r="C2185" s="25">
        <f>VLOOKUP(A2185,'Hospitalisation Details'!$A$1:$T$2344,9,0)</f>
        <v>38281</v>
      </c>
      <c r="D2185" s="26">
        <f>VLOOKUP(A2185,'Hospitalisation Details'!$A$1:$T$2344,10,0)</f>
        <v>18</v>
      </c>
      <c r="E2185" s="26">
        <f>VLOOKUP(A2185,'Hospitalisation Details'!$A$1:$T$2344,11,0)</f>
        <v>1</v>
      </c>
      <c r="F2185" s="28">
        <f>VLOOKUP(A2185,'Medical Examinations'!$A$1:$L$2336,2,0)</f>
        <v>33.770000000000003</v>
      </c>
      <c r="G2185" s="28">
        <f>VLOOKUP(A2185,'Medical Examinations'!$A$1:$L$2336,4,0)</f>
        <v>4.0199999999999996</v>
      </c>
      <c r="H2185" s="30" t="str">
        <f>VLOOKUP(A2185,'Medical Examinations'!$A$1:$L$2336,3,0)</f>
        <v>Obesity</v>
      </c>
      <c r="I2185" s="30" t="str">
        <f>VLOOKUP(A2185,'Medical Examinations'!$A$1:$L$2336,5,0)</f>
        <v>Normal</v>
      </c>
      <c r="J2185" s="27" t="str">
        <f>VLOOKUP(A2185,'Medical Examinations'!$A$1:$L$2336,6,0)</f>
        <v>No</v>
      </c>
      <c r="K2185" s="27" t="str">
        <f>VLOOKUP(A2185,'Medical Examinations'!$A$1:$L$2336,7,0)</f>
        <v>yes</v>
      </c>
      <c r="L2185" s="27">
        <f>VLOOKUP(A2185,'Medical Examinations'!$A$1:$L$2336,10,0)</f>
        <v>1</v>
      </c>
      <c r="M2185" s="27" t="str">
        <f>VLOOKUP(A2185,'Medical Examinations'!$A$1:$L$2336,12,0)</f>
        <v>No</v>
      </c>
      <c r="N2185" s="27" t="str">
        <f>VLOOKUP(A2185,'Medical Examinations'!$A$1:$L$2336,8,0)</f>
        <v>No</v>
      </c>
      <c r="O2185" s="29">
        <f>VLOOKUP(A2185,'Hospitalisation Details'!$A$1:$T$2344,12,0)</f>
        <v>1725.55</v>
      </c>
      <c r="P2185" s="29" t="str">
        <f>VLOOKUP(A2185,'Hospitalisation Details'!$A$1:$T$2344,15,0)</f>
        <v>tier - 3</v>
      </c>
      <c r="Q2185" s="29" t="str">
        <f>VLOOKUP(A2185,'Hospitalisation Details'!$A$1:$T$2344,18,0)</f>
        <v>tier - 2</v>
      </c>
      <c r="R2185" s="29" t="str">
        <f>VLOOKUP(A2185,'Hospitalisation Details'!$A$1:$T$2344,20,0)</f>
        <v>R1013</v>
      </c>
    </row>
    <row r="2186" spans="1:18">
      <c r="A2186" t="s">
        <v>174</v>
      </c>
      <c r="B2186" s="22" t="str">
        <f>VLOOKUP(A2186,'Customer Names'!A2186:$E$2335,4,0)</f>
        <v>Brooks</v>
      </c>
      <c r="C2186" s="25">
        <f>VLOOKUP(A2186,'Hospitalisation Details'!$A$1:$T$2344,9,0)</f>
        <v>38241</v>
      </c>
      <c r="D2186" s="26">
        <f>VLOOKUP(A2186,'Hospitalisation Details'!$A$1:$T$2344,10,0)</f>
        <v>18</v>
      </c>
      <c r="E2186" s="26">
        <f>VLOOKUP(A2186,'Hospitalisation Details'!$A$1:$T$2344,11,0)</f>
        <v>1</v>
      </c>
      <c r="F2186" s="28">
        <f>VLOOKUP(A2186,'Medical Examinations'!$A$1:$L$2336,2,0)</f>
        <v>30.03</v>
      </c>
      <c r="G2186" s="28">
        <f>VLOOKUP(A2186,'Medical Examinations'!$A$1:$L$2336,4,0)</f>
        <v>4.04</v>
      </c>
      <c r="H2186" s="30" t="str">
        <f>VLOOKUP(A2186,'Medical Examinations'!$A$1:$L$2336,3,0)</f>
        <v>Obesity</v>
      </c>
      <c r="I2186" s="30" t="str">
        <f>VLOOKUP(A2186,'Medical Examinations'!$A$1:$L$2336,5,0)</f>
        <v>Normal</v>
      </c>
      <c r="J2186" s="27" t="str">
        <f>VLOOKUP(A2186,'Medical Examinations'!$A$1:$L$2336,6,0)</f>
        <v>No</v>
      </c>
      <c r="K2186" s="27" t="str">
        <f>VLOOKUP(A2186,'Medical Examinations'!$A$1:$L$2336,7,0)</f>
        <v>yes</v>
      </c>
      <c r="L2186" s="27">
        <f>VLOOKUP(A2186,'Medical Examinations'!$A$1:$L$2336,10,0)</f>
        <v>1</v>
      </c>
      <c r="M2186" s="27" t="str">
        <f>VLOOKUP(A2186,'Medical Examinations'!$A$1:$L$2336,12,0)</f>
        <v>No</v>
      </c>
      <c r="N2186" s="27" t="str">
        <f>VLOOKUP(A2186,'Medical Examinations'!$A$1:$L$2336,8,0)</f>
        <v>No</v>
      </c>
      <c r="O2186" s="29">
        <f>VLOOKUP(A2186,'Hospitalisation Details'!$A$1:$T$2344,12,0)</f>
        <v>1720.35</v>
      </c>
      <c r="P2186" s="29" t="str">
        <f>VLOOKUP(A2186,'Hospitalisation Details'!$A$1:$T$2344,15,0)</f>
        <v>tier - 3</v>
      </c>
      <c r="Q2186" s="29" t="str">
        <f>VLOOKUP(A2186,'Hospitalisation Details'!$A$1:$T$2344,18,0)</f>
        <v>tier - 3</v>
      </c>
      <c r="R2186" s="29" t="str">
        <f>VLOOKUP(A2186,'Hospitalisation Details'!$A$1:$T$2344,20,0)</f>
        <v>R1013</v>
      </c>
    </row>
    <row r="2187" spans="1:18">
      <c r="A2187" t="s">
        <v>173</v>
      </c>
      <c r="B2187" s="22" t="str">
        <f>VLOOKUP(A2187,'Customer Names'!A2187:$E$2335,4,0)</f>
        <v>Stone</v>
      </c>
      <c r="C2187" s="25">
        <f>VLOOKUP(A2187,'Hospitalisation Details'!$A$1:$T$2344,9,0)</f>
        <v>38148</v>
      </c>
      <c r="D2187" s="26">
        <f>VLOOKUP(A2187,'Hospitalisation Details'!$A$1:$T$2344,10,0)</f>
        <v>18</v>
      </c>
      <c r="E2187" s="26">
        <f>VLOOKUP(A2187,'Hospitalisation Details'!$A$1:$T$2344,11,0)</f>
        <v>1</v>
      </c>
      <c r="F2187" s="28">
        <f>VLOOKUP(A2187,'Medical Examinations'!$A$1:$L$2336,2,0)</f>
        <v>29.37</v>
      </c>
      <c r="G2187" s="28">
        <f>VLOOKUP(A2187,'Medical Examinations'!$A$1:$L$2336,4,0)</f>
        <v>5.54</v>
      </c>
      <c r="H2187" s="30" t="str">
        <f>VLOOKUP(A2187,'Medical Examinations'!$A$1:$L$2336,3,0)</f>
        <v>Overweight</v>
      </c>
      <c r="I2187" s="30" t="str">
        <f>VLOOKUP(A2187,'Medical Examinations'!$A$1:$L$2336,5,0)</f>
        <v>Normal</v>
      </c>
      <c r="J2187" s="27" t="str">
        <f>VLOOKUP(A2187,'Medical Examinations'!$A$1:$L$2336,6,0)</f>
        <v>No</v>
      </c>
      <c r="K2187" s="27" t="str">
        <f>VLOOKUP(A2187,'Medical Examinations'!$A$1:$L$2336,7,0)</f>
        <v>yes</v>
      </c>
      <c r="L2187" s="27">
        <f>VLOOKUP(A2187,'Medical Examinations'!$A$1:$L$2336,10,0)</f>
        <v>1</v>
      </c>
      <c r="M2187" s="27" t="str">
        <f>VLOOKUP(A2187,'Medical Examinations'!$A$1:$L$2336,12,0)</f>
        <v>No</v>
      </c>
      <c r="N2187" s="27" t="str">
        <f>VLOOKUP(A2187,'Medical Examinations'!$A$1:$L$2336,8,0)</f>
        <v>No</v>
      </c>
      <c r="O2187" s="29">
        <f>VLOOKUP(A2187,'Hospitalisation Details'!$A$1:$T$2344,12,0)</f>
        <v>1719.44</v>
      </c>
      <c r="P2187" s="29" t="str">
        <f>VLOOKUP(A2187,'Hospitalisation Details'!$A$1:$T$2344,15,0)</f>
        <v>tier - 3</v>
      </c>
      <c r="Q2187" s="29" t="str">
        <f>VLOOKUP(A2187,'Hospitalisation Details'!$A$1:$T$2344,18,0)</f>
        <v>tier - 3</v>
      </c>
      <c r="R2187" s="29" t="str">
        <f>VLOOKUP(A2187,'Hospitalisation Details'!$A$1:$T$2344,20,0)</f>
        <v>R1013</v>
      </c>
    </row>
    <row r="2188" spans="1:18">
      <c r="A2188" t="s">
        <v>172</v>
      </c>
      <c r="B2188" s="22" t="str">
        <f>VLOOKUP(A2188,'Customer Names'!A2188:$E$2335,4,0)</f>
        <v>Weispfennig</v>
      </c>
      <c r="C2188" s="25">
        <f>VLOOKUP(A2188,'Hospitalisation Details'!$A$1:$T$2344,9,0)</f>
        <v>38251</v>
      </c>
      <c r="D2188" s="26">
        <f>VLOOKUP(A2188,'Hospitalisation Details'!$A$1:$T$2344,10,0)</f>
        <v>18</v>
      </c>
      <c r="E2188" s="26">
        <f>VLOOKUP(A2188,'Hospitalisation Details'!$A$1:$T$2344,11,0)</f>
        <v>0</v>
      </c>
      <c r="F2188" s="28">
        <f>VLOOKUP(A2188,'Medical Examinations'!$A$1:$L$2336,2,0)</f>
        <v>28.5</v>
      </c>
      <c r="G2188" s="28">
        <f>VLOOKUP(A2188,'Medical Examinations'!$A$1:$L$2336,4,0)</f>
        <v>4.03</v>
      </c>
      <c r="H2188" s="30" t="str">
        <f>VLOOKUP(A2188,'Medical Examinations'!$A$1:$L$2336,3,0)</f>
        <v>Overweight</v>
      </c>
      <c r="I2188" s="30" t="str">
        <f>VLOOKUP(A2188,'Medical Examinations'!$A$1:$L$2336,5,0)</f>
        <v>Normal</v>
      </c>
      <c r="J2188" s="27" t="str">
        <f>VLOOKUP(A2188,'Medical Examinations'!$A$1:$L$2336,6,0)</f>
        <v>No</v>
      </c>
      <c r="K2188" s="27" t="str">
        <f>VLOOKUP(A2188,'Medical Examinations'!$A$1:$L$2336,7,0)</f>
        <v>yes</v>
      </c>
      <c r="L2188" s="27">
        <f>VLOOKUP(A2188,'Medical Examinations'!$A$1:$L$2336,10,0)</f>
        <v>1</v>
      </c>
      <c r="M2188" s="27" t="str">
        <f>VLOOKUP(A2188,'Medical Examinations'!$A$1:$L$2336,12,0)</f>
        <v>No</v>
      </c>
      <c r="N2188" s="27" t="str">
        <f>VLOOKUP(A2188,'Medical Examinations'!$A$1:$L$2336,8,0)</f>
        <v>No</v>
      </c>
      <c r="O2188" s="29">
        <f>VLOOKUP(A2188,'Hospitalisation Details'!$A$1:$T$2344,12,0)</f>
        <v>1712.23</v>
      </c>
      <c r="P2188" s="29" t="str">
        <f>VLOOKUP(A2188,'Hospitalisation Details'!$A$1:$T$2344,15,0)</f>
        <v>tier - 3</v>
      </c>
      <c r="Q2188" s="29" t="str">
        <f>VLOOKUP(A2188,'Hospitalisation Details'!$A$1:$T$2344,18,0)</f>
        <v>tier - 1</v>
      </c>
      <c r="R2188" s="29" t="str">
        <f>VLOOKUP(A2188,'Hospitalisation Details'!$A$1:$T$2344,20,0)</f>
        <v>R1016</v>
      </c>
    </row>
    <row r="2189" spans="1:18">
      <c r="A2189" t="s">
        <v>171</v>
      </c>
      <c r="B2189" s="22" t="str">
        <f>VLOOKUP(A2189,'Customer Names'!A2189:$E$2335,4,0)</f>
        <v>Sorrell</v>
      </c>
      <c r="C2189" s="25">
        <f>VLOOKUP(A2189,'Hospitalisation Details'!$A$1:$T$2344,9,0)</f>
        <v>38249</v>
      </c>
      <c r="D2189" s="26">
        <f>VLOOKUP(A2189,'Hospitalisation Details'!$A$1:$T$2344,10,0)</f>
        <v>18</v>
      </c>
      <c r="E2189" s="26">
        <f>VLOOKUP(A2189,'Hospitalisation Details'!$A$1:$T$2344,11,0)</f>
        <v>1</v>
      </c>
      <c r="F2189" s="28">
        <f>VLOOKUP(A2189,'Medical Examinations'!$A$1:$L$2336,2,0)</f>
        <v>23.32</v>
      </c>
      <c r="G2189" s="28">
        <f>VLOOKUP(A2189,'Medical Examinations'!$A$1:$L$2336,4,0)</f>
        <v>5.62</v>
      </c>
      <c r="H2189" s="30" t="str">
        <f>VLOOKUP(A2189,'Medical Examinations'!$A$1:$L$2336,3,0)</f>
        <v>Normal weight</v>
      </c>
      <c r="I2189" s="30" t="str">
        <f>VLOOKUP(A2189,'Medical Examinations'!$A$1:$L$2336,5,0)</f>
        <v>Normal</v>
      </c>
      <c r="J2189" s="27" t="str">
        <f>VLOOKUP(A2189,'Medical Examinations'!$A$1:$L$2336,6,0)</f>
        <v>No</v>
      </c>
      <c r="K2189" s="27" t="str">
        <f>VLOOKUP(A2189,'Medical Examinations'!$A$1:$L$2336,7,0)</f>
        <v>yes</v>
      </c>
      <c r="L2189" s="27">
        <f>VLOOKUP(A2189,'Medical Examinations'!$A$1:$L$2336,10,0)</f>
        <v>1</v>
      </c>
      <c r="M2189" s="27" t="str">
        <f>VLOOKUP(A2189,'Medical Examinations'!$A$1:$L$2336,12,0)</f>
        <v>No</v>
      </c>
      <c r="N2189" s="27" t="str">
        <f>VLOOKUP(A2189,'Medical Examinations'!$A$1:$L$2336,8,0)</f>
        <v>No</v>
      </c>
      <c r="O2189" s="29">
        <f>VLOOKUP(A2189,'Hospitalisation Details'!$A$1:$T$2344,12,0)</f>
        <v>1711.03</v>
      </c>
      <c r="P2189" s="29" t="str">
        <f>VLOOKUP(A2189,'Hospitalisation Details'!$A$1:$T$2344,15,0)</f>
        <v>tier - 3</v>
      </c>
      <c r="Q2189" s="29" t="str">
        <f>VLOOKUP(A2189,'Hospitalisation Details'!$A$1:$T$2344,18,0)</f>
        <v>tier - 3</v>
      </c>
      <c r="R2189" s="29" t="str">
        <f>VLOOKUP(A2189,'Hospitalisation Details'!$A$1:$T$2344,20,0)</f>
        <v>R1013</v>
      </c>
    </row>
    <row r="2190" spans="1:18">
      <c r="A2190" t="s">
        <v>170</v>
      </c>
      <c r="B2190" s="22" t="str">
        <f>VLOOKUP(A2190,'Customer Names'!A2190:$E$2335,4,0)</f>
        <v>Morris</v>
      </c>
      <c r="C2190" s="25">
        <f>VLOOKUP(A2190,'Hospitalisation Details'!$A$1:$T$2344,9,0)</f>
        <v>38333</v>
      </c>
      <c r="D2190" s="26">
        <f>VLOOKUP(A2190,'Hospitalisation Details'!$A$1:$T$2344,10,0)</f>
        <v>18</v>
      </c>
      <c r="E2190" s="26">
        <f>VLOOKUP(A2190,'Hospitalisation Details'!$A$1:$T$2344,11,0)</f>
        <v>0</v>
      </c>
      <c r="F2190" s="28">
        <f>VLOOKUP(A2190,'Medical Examinations'!$A$1:$L$2336,2,0)</f>
        <v>26.125</v>
      </c>
      <c r="G2190" s="28">
        <f>VLOOKUP(A2190,'Medical Examinations'!$A$1:$L$2336,4,0)</f>
        <v>5.27</v>
      </c>
      <c r="H2190" s="30" t="str">
        <f>VLOOKUP(A2190,'Medical Examinations'!$A$1:$L$2336,3,0)</f>
        <v>Overweight</v>
      </c>
      <c r="I2190" s="30" t="str">
        <f>VLOOKUP(A2190,'Medical Examinations'!$A$1:$L$2336,5,0)</f>
        <v>Normal</v>
      </c>
      <c r="J2190" s="27" t="str">
        <f>VLOOKUP(A2190,'Medical Examinations'!$A$1:$L$2336,6,0)</f>
        <v>No</v>
      </c>
      <c r="K2190" s="27" t="str">
        <f>VLOOKUP(A2190,'Medical Examinations'!$A$1:$L$2336,7,0)</f>
        <v>yes</v>
      </c>
      <c r="L2190" s="27">
        <f>VLOOKUP(A2190,'Medical Examinations'!$A$1:$L$2336,10,0)</f>
        <v>1</v>
      </c>
      <c r="M2190" s="27" t="str">
        <f>VLOOKUP(A2190,'Medical Examinations'!$A$1:$L$2336,12,0)</f>
        <v>No</v>
      </c>
      <c r="N2190" s="27" t="str">
        <f>VLOOKUP(A2190,'Medical Examinations'!$A$1:$L$2336,8,0)</f>
        <v>No</v>
      </c>
      <c r="O2190" s="29">
        <f>VLOOKUP(A2190,'Hospitalisation Details'!$A$1:$T$2344,12,0)</f>
        <v>1708.93</v>
      </c>
      <c r="P2190" s="29" t="str">
        <f>VLOOKUP(A2190,'Hospitalisation Details'!$A$1:$T$2344,15,0)</f>
        <v>tier - 3</v>
      </c>
      <c r="Q2190" s="29" t="str">
        <f>VLOOKUP(A2190,'Hospitalisation Details'!$A$1:$T$2344,18,0)</f>
        <v>tier - 1</v>
      </c>
      <c r="R2190" s="29" t="str">
        <f>VLOOKUP(A2190,'Hospitalisation Details'!$A$1:$T$2344,20,0)</f>
        <v>R1019</v>
      </c>
    </row>
    <row r="2191" spans="1:18">
      <c r="A2191" t="s">
        <v>169</v>
      </c>
      <c r="B2191" s="22" t="str">
        <f>VLOOKUP(A2191,'Customer Names'!A2191:$E$2335,4,0)</f>
        <v>Marek</v>
      </c>
      <c r="C2191" s="25">
        <f>VLOOKUP(A2191,'Hospitalisation Details'!$A$1:$T$2344,9,0)</f>
        <v>38277</v>
      </c>
      <c r="D2191" s="26">
        <f>VLOOKUP(A2191,'Hospitalisation Details'!$A$1:$T$2344,10,0)</f>
        <v>18</v>
      </c>
      <c r="E2191" s="26">
        <f>VLOOKUP(A2191,'Hospitalisation Details'!$A$1:$T$2344,11,0)</f>
        <v>0</v>
      </c>
      <c r="F2191" s="28">
        <f>VLOOKUP(A2191,'Medical Examinations'!$A$1:$L$2336,2,0)</f>
        <v>25.46</v>
      </c>
      <c r="G2191" s="28">
        <f>VLOOKUP(A2191,'Medical Examinations'!$A$1:$L$2336,4,0)</f>
        <v>5.18</v>
      </c>
      <c r="H2191" s="30" t="str">
        <f>VLOOKUP(A2191,'Medical Examinations'!$A$1:$L$2336,3,0)</f>
        <v>Overweight</v>
      </c>
      <c r="I2191" s="30" t="str">
        <f>VLOOKUP(A2191,'Medical Examinations'!$A$1:$L$2336,5,0)</f>
        <v>Normal</v>
      </c>
      <c r="J2191" s="27" t="str">
        <f>VLOOKUP(A2191,'Medical Examinations'!$A$1:$L$2336,6,0)</f>
        <v>No</v>
      </c>
      <c r="K2191" s="27" t="str">
        <f>VLOOKUP(A2191,'Medical Examinations'!$A$1:$L$2336,7,0)</f>
        <v>yes</v>
      </c>
      <c r="L2191" s="27">
        <f>VLOOKUP(A2191,'Medical Examinations'!$A$1:$L$2336,10,0)</f>
        <v>1</v>
      </c>
      <c r="M2191" s="27" t="str">
        <f>VLOOKUP(A2191,'Medical Examinations'!$A$1:$L$2336,12,0)</f>
        <v>No</v>
      </c>
      <c r="N2191" s="27" t="str">
        <f>VLOOKUP(A2191,'Medical Examinations'!$A$1:$L$2336,8,0)</f>
        <v>No</v>
      </c>
      <c r="O2191" s="29">
        <f>VLOOKUP(A2191,'Hospitalisation Details'!$A$1:$T$2344,12,0)</f>
        <v>1708</v>
      </c>
      <c r="P2191" s="29" t="str">
        <f>VLOOKUP(A2191,'Hospitalisation Details'!$A$1:$T$2344,15,0)</f>
        <v>tier - 3</v>
      </c>
      <c r="Q2191" s="29" t="str">
        <f>VLOOKUP(A2191,'Hospitalisation Details'!$A$1:$T$2344,18,0)</f>
        <v>tier - 2</v>
      </c>
      <c r="R2191" s="29" t="str">
        <f>VLOOKUP(A2191,'Hospitalisation Details'!$A$1:$T$2344,20,0)</f>
        <v>R1016</v>
      </c>
    </row>
    <row r="2192" spans="1:18">
      <c r="A2192" t="s">
        <v>168</v>
      </c>
      <c r="B2192" s="22" t="str">
        <f>VLOOKUP(A2192,'Customer Names'!A2192:$E$2335,4,0)</f>
        <v>Armstrong</v>
      </c>
      <c r="C2192" s="25">
        <f>VLOOKUP(A2192,'Hospitalisation Details'!$A$1:$T$2344,9,0)</f>
        <v>38327</v>
      </c>
      <c r="D2192" s="26">
        <f>VLOOKUP(A2192,'Hospitalisation Details'!$A$1:$T$2344,10,0)</f>
        <v>18</v>
      </c>
      <c r="E2192" s="26">
        <f>VLOOKUP(A2192,'Hospitalisation Details'!$A$1:$T$2344,11,0)</f>
        <v>0</v>
      </c>
      <c r="F2192" s="28">
        <f>VLOOKUP(A2192,'Medical Examinations'!$A$1:$L$2336,2,0)</f>
        <v>23.75</v>
      </c>
      <c r="G2192" s="28">
        <f>VLOOKUP(A2192,'Medical Examinations'!$A$1:$L$2336,4,0)</f>
        <v>5.27</v>
      </c>
      <c r="H2192" s="30" t="str">
        <f>VLOOKUP(A2192,'Medical Examinations'!$A$1:$L$2336,3,0)</f>
        <v>Normal weight</v>
      </c>
      <c r="I2192" s="30" t="str">
        <f>VLOOKUP(A2192,'Medical Examinations'!$A$1:$L$2336,5,0)</f>
        <v>Normal</v>
      </c>
      <c r="J2192" s="27" t="str">
        <f>VLOOKUP(A2192,'Medical Examinations'!$A$1:$L$2336,6,0)</f>
        <v>No</v>
      </c>
      <c r="K2192" s="27" t="str">
        <f>VLOOKUP(A2192,'Medical Examinations'!$A$1:$L$2336,7,0)</f>
        <v>yes</v>
      </c>
      <c r="L2192" s="27">
        <f>VLOOKUP(A2192,'Medical Examinations'!$A$1:$L$2336,10,0)</f>
        <v>1</v>
      </c>
      <c r="M2192" s="27" t="str">
        <f>VLOOKUP(A2192,'Medical Examinations'!$A$1:$L$2336,12,0)</f>
        <v>No</v>
      </c>
      <c r="N2192" s="27" t="str">
        <f>VLOOKUP(A2192,'Medical Examinations'!$A$1:$L$2336,8,0)</f>
        <v>No</v>
      </c>
      <c r="O2192" s="29">
        <f>VLOOKUP(A2192,'Hospitalisation Details'!$A$1:$T$2344,12,0)</f>
        <v>1705.62</v>
      </c>
      <c r="P2192" s="29" t="str">
        <f>VLOOKUP(A2192,'Hospitalisation Details'!$A$1:$T$2344,15,0)</f>
        <v>tier - 2</v>
      </c>
      <c r="Q2192" s="29" t="str">
        <f>VLOOKUP(A2192,'Hospitalisation Details'!$A$1:$T$2344,18,0)</f>
        <v>tier - 2</v>
      </c>
      <c r="R2192" s="29" t="str">
        <f>VLOOKUP(A2192,'Hospitalisation Details'!$A$1:$T$2344,20,0)</f>
        <v>R1015</v>
      </c>
    </row>
    <row r="2193" spans="1:18">
      <c r="A2193" t="s">
        <v>166</v>
      </c>
      <c r="B2193" s="22" t="str">
        <f>VLOOKUP(A2193,'Customer Names'!A2193:$E$2335,4,0)</f>
        <v>Werner</v>
      </c>
      <c r="C2193" s="25">
        <f>VLOOKUP(A2193,'Hospitalisation Details'!$A$1:$T$2344,9,0)</f>
        <v>38335</v>
      </c>
      <c r="D2193" s="26">
        <f>VLOOKUP(A2193,'Hospitalisation Details'!$A$1:$T$2344,10,0)</f>
        <v>18</v>
      </c>
      <c r="E2193" s="26">
        <f>VLOOKUP(A2193,'Hospitalisation Details'!$A$1:$T$2344,11,0)</f>
        <v>0</v>
      </c>
      <c r="F2193" s="28">
        <f>VLOOKUP(A2193,'Medical Examinations'!$A$1:$L$2336,2,0)</f>
        <v>23.085000000000001</v>
      </c>
      <c r="G2193" s="28">
        <f>VLOOKUP(A2193,'Medical Examinations'!$A$1:$L$2336,4,0)</f>
        <v>5.62</v>
      </c>
      <c r="H2193" s="30" t="str">
        <f>VLOOKUP(A2193,'Medical Examinations'!$A$1:$L$2336,3,0)</f>
        <v>Normal weight</v>
      </c>
      <c r="I2193" s="30" t="str">
        <f>VLOOKUP(A2193,'Medical Examinations'!$A$1:$L$2336,5,0)</f>
        <v>Normal</v>
      </c>
      <c r="J2193" s="27" t="str">
        <f>VLOOKUP(A2193,'Medical Examinations'!$A$1:$L$2336,6,0)</f>
        <v>No</v>
      </c>
      <c r="K2193" s="27" t="str">
        <f>VLOOKUP(A2193,'Medical Examinations'!$A$1:$L$2336,7,0)</f>
        <v>yes</v>
      </c>
      <c r="L2193" s="27">
        <f>VLOOKUP(A2193,'Medical Examinations'!$A$1:$L$2336,10,0)</f>
        <v>1</v>
      </c>
      <c r="M2193" s="27" t="str">
        <f>VLOOKUP(A2193,'Medical Examinations'!$A$1:$L$2336,12,0)</f>
        <v>No</v>
      </c>
      <c r="N2193" s="27" t="str">
        <f>VLOOKUP(A2193,'Medical Examinations'!$A$1:$L$2336,8,0)</f>
        <v>No</v>
      </c>
      <c r="O2193" s="29">
        <f>VLOOKUP(A2193,'Hospitalisation Details'!$A$1:$T$2344,12,0)</f>
        <v>1704.7</v>
      </c>
      <c r="P2193" s="29" t="str">
        <f>VLOOKUP(A2193,'Hospitalisation Details'!$A$1:$T$2344,15,0)</f>
        <v>tier - 2</v>
      </c>
      <c r="Q2193" s="29" t="str">
        <f>VLOOKUP(A2193,'Hospitalisation Details'!$A$1:$T$2344,18,0)</f>
        <v>tier - 3</v>
      </c>
      <c r="R2193" s="29" t="str">
        <f>VLOOKUP(A2193,'Hospitalisation Details'!$A$1:$T$2344,20,0)</f>
        <v>R1018</v>
      </c>
    </row>
    <row r="2194" spans="1:18">
      <c r="A2194" t="s">
        <v>164</v>
      </c>
      <c r="B2194" s="22" t="str">
        <f>VLOOKUP(A2194,'Customer Names'!A2194:$E$2335,4,0)</f>
        <v>Gries</v>
      </c>
      <c r="C2194" s="25">
        <f>VLOOKUP(A2194,'Hospitalisation Details'!$A$1:$T$2344,9,0)</f>
        <v>38298</v>
      </c>
      <c r="D2194" s="26">
        <f>VLOOKUP(A2194,'Hospitalisation Details'!$A$1:$T$2344,10,0)</f>
        <v>18</v>
      </c>
      <c r="E2194" s="26">
        <f>VLOOKUP(A2194,'Hospitalisation Details'!$A$1:$T$2344,11,0)</f>
        <v>0</v>
      </c>
      <c r="F2194" s="28">
        <f>VLOOKUP(A2194,'Medical Examinations'!$A$1:$L$2336,2,0)</f>
        <v>22.99</v>
      </c>
      <c r="G2194" s="28">
        <f>VLOOKUP(A2194,'Medical Examinations'!$A$1:$L$2336,4,0)</f>
        <v>5.0599999999999996</v>
      </c>
      <c r="H2194" s="30" t="str">
        <f>VLOOKUP(A2194,'Medical Examinations'!$A$1:$L$2336,3,0)</f>
        <v>Normal weight</v>
      </c>
      <c r="I2194" s="30" t="str">
        <f>VLOOKUP(A2194,'Medical Examinations'!$A$1:$L$2336,5,0)</f>
        <v>Normal</v>
      </c>
      <c r="J2194" s="27" t="str">
        <f>VLOOKUP(A2194,'Medical Examinations'!$A$1:$L$2336,6,0)</f>
        <v>No</v>
      </c>
      <c r="K2194" s="27" t="str">
        <f>VLOOKUP(A2194,'Medical Examinations'!$A$1:$L$2336,7,0)</f>
        <v>yes</v>
      </c>
      <c r="L2194" s="27">
        <f>VLOOKUP(A2194,'Medical Examinations'!$A$1:$L$2336,10,0)</f>
        <v>1</v>
      </c>
      <c r="M2194" s="27" t="str">
        <f>VLOOKUP(A2194,'Medical Examinations'!$A$1:$L$2336,12,0)</f>
        <v>No</v>
      </c>
      <c r="N2194" s="27" t="str">
        <f>VLOOKUP(A2194,'Medical Examinations'!$A$1:$L$2336,8,0)</f>
        <v>No</v>
      </c>
      <c r="O2194" s="29">
        <f>VLOOKUP(A2194,'Hospitalisation Details'!$A$1:$T$2344,12,0)</f>
        <v>1704.57</v>
      </c>
      <c r="P2194" s="29" t="str">
        <f>VLOOKUP(A2194,'Hospitalisation Details'!$A$1:$T$2344,15,0)</f>
        <v>tier - 2</v>
      </c>
      <c r="Q2194" s="29" t="str">
        <f>VLOOKUP(A2194,'Hospitalisation Details'!$A$1:$T$2344,18,0)</f>
        <v>tier - 1</v>
      </c>
      <c r="R2194" s="29" t="str">
        <f>VLOOKUP(A2194,'Hospitalisation Details'!$A$1:$T$2344,20,0)</f>
        <v>R1016</v>
      </c>
    </row>
    <row r="2195" spans="1:18">
      <c r="A2195" t="s">
        <v>162</v>
      </c>
      <c r="B2195" s="22" t="str">
        <f>VLOOKUP(A2195,'Customer Names'!A2195:$E$2335,4,0)</f>
        <v>Mills</v>
      </c>
      <c r="C2195" s="25">
        <f>VLOOKUP(A2195,'Hospitalisation Details'!$A$1:$T$2344,9,0)</f>
        <v>38331</v>
      </c>
      <c r="D2195" s="26">
        <f>VLOOKUP(A2195,'Hospitalisation Details'!$A$1:$T$2344,10,0)</f>
        <v>18</v>
      </c>
      <c r="E2195" s="26">
        <f>VLOOKUP(A2195,'Hospitalisation Details'!$A$1:$T$2344,11,0)</f>
        <v>0</v>
      </c>
      <c r="F2195" s="28">
        <f>VLOOKUP(A2195,'Medical Examinations'!$A$1:$L$2336,2,0)</f>
        <v>21.47</v>
      </c>
      <c r="G2195" s="28">
        <f>VLOOKUP(A2195,'Medical Examinations'!$A$1:$L$2336,4,0)</f>
        <v>4.6900000000000004</v>
      </c>
      <c r="H2195" s="30" t="str">
        <f>VLOOKUP(A2195,'Medical Examinations'!$A$1:$L$2336,3,0)</f>
        <v>Normal weight</v>
      </c>
      <c r="I2195" s="30" t="str">
        <f>VLOOKUP(A2195,'Medical Examinations'!$A$1:$L$2336,5,0)</f>
        <v>Normal</v>
      </c>
      <c r="J2195" s="27" t="str">
        <f>VLOOKUP(A2195,'Medical Examinations'!$A$1:$L$2336,6,0)</f>
        <v>No</v>
      </c>
      <c r="K2195" s="27" t="str">
        <f>VLOOKUP(A2195,'Medical Examinations'!$A$1:$L$2336,7,0)</f>
        <v>yes</v>
      </c>
      <c r="L2195" s="27">
        <f>VLOOKUP(A2195,'Medical Examinations'!$A$1:$L$2336,10,0)</f>
        <v>1</v>
      </c>
      <c r="M2195" s="27" t="str">
        <f>VLOOKUP(A2195,'Medical Examinations'!$A$1:$L$2336,12,0)</f>
        <v>No</v>
      </c>
      <c r="N2195" s="27" t="str">
        <f>VLOOKUP(A2195,'Medical Examinations'!$A$1:$L$2336,8,0)</f>
        <v>No</v>
      </c>
      <c r="O2195" s="29">
        <f>VLOOKUP(A2195,'Hospitalisation Details'!$A$1:$T$2344,12,0)</f>
        <v>1702.46</v>
      </c>
      <c r="P2195" s="29" t="str">
        <f>VLOOKUP(A2195,'Hospitalisation Details'!$A$1:$T$2344,15,0)</f>
        <v>tier - 2</v>
      </c>
      <c r="Q2195" s="29" t="str">
        <f>VLOOKUP(A2195,'Hospitalisation Details'!$A$1:$T$2344,18,0)</f>
        <v>tier - 3</v>
      </c>
      <c r="R2195" s="29" t="str">
        <f>VLOOKUP(A2195,'Hospitalisation Details'!$A$1:$T$2344,20,0)</f>
        <v>R1019</v>
      </c>
    </row>
    <row r="2196" spans="1:18">
      <c r="A2196" t="s">
        <v>160</v>
      </c>
      <c r="B2196" s="22" t="str">
        <f>VLOOKUP(A2196,'Customer Names'!A2196:$E$2335,4,0)</f>
        <v>Penny</v>
      </c>
      <c r="C2196" s="25">
        <f>VLOOKUP(A2196,'Hospitalisation Details'!$A$1:$T$2344,9,0)</f>
        <v>38308</v>
      </c>
      <c r="D2196" s="26">
        <f>VLOOKUP(A2196,'Hospitalisation Details'!$A$1:$T$2344,10,0)</f>
        <v>18</v>
      </c>
      <c r="E2196" s="26">
        <f>VLOOKUP(A2196,'Hospitalisation Details'!$A$1:$T$2344,11,0)</f>
        <v>0</v>
      </c>
      <c r="F2196" s="28">
        <f>VLOOKUP(A2196,'Medical Examinations'!$A$1:$L$2336,2,0)</f>
        <v>15.96</v>
      </c>
      <c r="G2196" s="28">
        <f>VLOOKUP(A2196,'Medical Examinations'!$A$1:$L$2336,4,0)</f>
        <v>5.44</v>
      </c>
      <c r="H2196" s="30" t="str">
        <f>VLOOKUP(A2196,'Medical Examinations'!$A$1:$L$2336,3,0)</f>
        <v>Underweight</v>
      </c>
      <c r="I2196" s="30" t="str">
        <f>VLOOKUP(A2196,'Medical Examinations'!$A$1:$L$2336,5,0)</f>
        <v>Normal</v>
      </c>
      <c r="J2196" s="27" t="str">
        <f>VLOOKUP(A2196,'Medical Examinations'!$A$1:$L$2336,6,0)</f>
        <v>No</v>
      </c>
      <c r="K2196" s="27" t="str">
        <f>VLOOKUP(A2196,'Medical Examinations'!$A$1:$L$2336,7,0)</f>
        <v>yes</v>
      </c>
      <c r="L2196" s="27">
        <f>VLOOKUP(A2196,'Medical Examinations'!$A$1:$L$2336,10,0)</f>
        <v>1</v>
      </c>
      <c r="M2196" s="27" t="str">
        <f>VLOOKUP(A2196,'Medical Examinations'!$A$1:$L$2336,12,0)</f>
        <v>No</v>
      </c>
      <c r="N2196" s="27" t="str">
        <f>VLOOKUP(A2196,'Medical Examinations'!$A$1:$L$2336,8,0)</f>
        <v>No</v>
      </c>
      <c r="O2196" s="29">
        <f>VLOOKUP(A2196,'Hospitalisation Details'!$A$1:$T$2344,12,0)</f>
        <v>1694.8</v>
      </c>
      <c r="P2196" s="29" t="str">
        <f>VLOOKUP(A2196,'Hospitalisation Details'!$A$1:$T$2344,15,0)</f>
        <v>tier - 2</v>
      </c>
      <c r="Q2196" s="29" t="str">
        <f>VLOOKUP(A2196,'Hospitalisation Details'!$A$1:$T$2344,18,0)</f>
        <v>tier - 2</v>
      </c>
      <c r="R2196" s="29" t="str">
        <f>VLOOKUP(A2196,'Hospitalisation Details'!$A$1:$T$2344,20,0)</f>
        <v>R1015</v>
      </c>
    </row>
    <row r="2197" spans="1:18">
      <c r="A2197" t="s">
        <v>159</v>
      </c>
      <c r="B2197" s="22" t="str">
        <f>VLOOKUP(A2197,'Customer Names'!A2197:$E$2335,4,0)</f>
        <v>Hicks</v>
      </c>
      <c r="C2197" s="25">
        <f>VLOOKUP(A2197,'Hospitalisation Details'!$A$1:$T$2344,9,0)</f>
        <v>36820</v>
      </c>
      <c r="D2197" s="26">
        <f>VLOOKUP(A2197,'Hospitalisation Details'!$A$1:$T$2344,10,0)</f>
        <v>22</v>
      </c>
      <c r="E2197" s="26">
        <f>VLOOKUP(A2197,'Hospitalisation Details'!$A$1:$T$2344,11,0)</f>
        <v>0</v>
      </c>
      <c r="F2197" s="28">
        <f>VLOOKUP(A2197,'Medical Examinations'!$A$1:$L$2336,2,0)</f>
        <v>39.5</v>
      </c>
      <c r="G2197" s="28">
        <f>VLOOKUP(A2197,'Medical Examinations'!$A$1:$L$2336,4,0)</f>
        <v>5.05</v>
      </c>
      <c r="H2197" s="30" t="str">
        <f>VLOOKUP(A2197,'Medical Examinations'!$A$1:$L$2336,3,0)</f>
        <v>Obesity</v>
      </c>
      <c r="I2197" s="30" t="str">
        <f>VLOOKUP(A2197,'Medical Examinations'!$A$1:$L$2336,5,0)</f>
        <v>Normal</v>
      </c>
      <c r="J2197" s="27" t="str">
        <f>VLOOKUP(A2197,'Medical Examinations'!$A$1:$L$2336,6,0)</f>
        <v>No</v>
      </c>
      <c r="K2197" s="27" t="str">
        <f>VLOOKUP(A2197,'Medical Examinations'!$A$1:$L$2336,7,0)</f>
        <v>yes</v>
      </c>
      <c r="L2197" s="27">
        <f>VLOOKUP(A2197,'Medical Examinations'!$A$1:$L$2336,10,0)</f>
        <v>1</v>
      </c>
      <c r="M2197" s="27" t="str">
        <f>VLOOKUP(A2197,'Medical Examinations'!$A$1:$L$2336,12,0)</f>
        <v>No</v>
      </c>
      <c r="N2197" s="27" t="str">
        <f>VLOOKUP(A2197,'Medical Examinations'!$A$1:$L$2336,8,0)</f>
        <v>No</v>
      </c>
      <c r="O2197" s="29">
        <f>VLOOKUP(A2197,'Hospitalisation Details'!$A$1:$T$2344,12,0)</f>
        <v>1682.6</v>
      </c>
      <c r="P2197" s="29" t="str">
        <f>VLOOKUP(A2197,'Hospitalisation Details'!$A$1:$T$2344,15,0)</f>
        <v>tier - 2</v>
      </c>
      <c r="Q2197" s="29" t="str">
        <f>VLOOKUP(A2197,'Hospitalisation Details'!$A$1:$T$2344,18,0)</f>
        <v>tier - 2</v>
      </c>
      <c r="R2197" s="29" t="str">
        <f>VLOOKUP(A2197,'Hospitalisation Details'!$A$1:$T$2344,20,0)</f>
        <v>R1011</v>
      </c>
    </row>
    <row r="2198" spans="1:18">
      <c r="A2198" t="s">
        <v>158</v>
      </c>
      <c r="B2198" s="22" t="str">
        <f>VLOOKUP(A2198,'Customer Names'!A2198:$E$2335,4,0)</f>
        <v>Masayesva</v>
      </c>
      <c r="C2198" s="25">
        <f>VLOOKUP(A2198,'Hospitalisation Details'!$A$1:$T$2344,9,0)</f>
        <v>36687</v>
      </c>
      <c r="D2198" s="26">
        <f>VLOOKUP(A2198,'Hospitalisation Details'!$A$1:$T$2344,10,0)</f>
        <v>22</v>
      </c>
      <c r="E2198" s="26">
        <f>VLOOKUP(A2198,'Hospitalisation Details'!$A$1:$T$2344,11,0)</f>
        <v>0</v>
      </c>
      <c r="F2198" s="28">
        <f>VLOOKUP(A2198,'Medical Examinations'!$A$1:$L$2336,2,0)</f>
        <v>33.770000000000003</v>
      </c>
      <c r="G2198" s="28">
        <f>VLOOKUP(A2198,'Medical Examinations'!$A$1:$L$2336,4,0)</f>
        <v>6</v>
      </c>
      <c r="H2198" s="30" t="str">
        <f>VLOOKUP(A2198,'Medical Examinations'!$A$1:$L$2336,3,0)</f>
        <v>Obesity</v>
      </c>
      <c r="I2198" s="30" t="str">
        <f>VLOOKUP(A2198,'Medical Examinations'!$A$1:$L$2336,5,0)</f>
        <v>Pre-diabetes</v>
      </c>
      <c r="J2198" s="27" t="str">
        <f>VLOOKUP(A2198,'Medical Examinations'!$A$1:$L$2336,6,0)</f>
        <v>No</v>
      </c>
      <c r="K2198" s="27" t="str">
        <f>VLOOKUP(A2198,'Medical Examinations'!$A$1:$L$2336,7,0)</f>
        <v>yes</v>
      </c>
      <c r="L2198" s="27">
        <f>VLOOKUP(A2198,'Medical Examinations'!$A$1:$L$2336,10,0)</f>
        <v>1</v>
      </c>
      <c r="M2198" s="27" t="str">
        <f>VLOOKUP(A2198,'Medical Examinations'!$A$1:$L$2336,12,0)</f>
        <v>No</v>
      </c>
      <c r="N2198" s="27" t="str">
        <f>VLOOKUP(A2198,'Medical Examinations'!$A$1:$L$2336,8,0)</f>
        <v>No</v>
      </c>
      <c r="O2198" s="29">
        <f>VLOOKUP(A2198,'Hospitalisation Details'!$A$1:$T$2344,12,0)</f>
        <v>1674.63</v>
      </c>
      <c r="P2198" s="29" t="str">
        <f>VLOOKUP(A2198,'Hospitalisation Details'!$A$1:$T$2344,15,0)</f>
        <v>tier - 2</v>
      </c>
      <c r="Q2198" s="29" t="str">
        <f>VLOOKUP(A2198,'Hospitalisation Details'!$A$1:$T$2344,18,0)</f>
        <v>tier - 2</v>
      </c>
      <c r="R2198" s="29" t="str">
        <f>VLOOKUP(A2198,'Hospitalisation Details'!$A$1:$T$2344,20,0)</f>
        <v>R1013</v>
      </c>
    </row>
    <row r="2199" spans="1:18">
      <c r="A2199" t="s">
        <v>157</v>
      </c>
      <c r="B2199" s="22" t="str">
        <f>VLOOKUP(A2199,'Customer Names'!A2199:$E$2335,4,0)</f>
        <v>Paavola</v>
      </c>
      <c r="C2199" s="25">
        <f>VLOOKUP(A2199,'Hospitalisation Details'!$A$1:$T$2344,9,0)</f>
        <v>36822</v>
      </c>
      <c r="D2199" s="26">
        <f>VLOOKUP(A2199,'Hospitalisation Details'!$A$1:$T$2344,10,0)</f>
        <v>22</v>
      </c>
      <c r="E2199" s="26">
        <f>VLOOKUP(A2199,'Hospitalisation Details'!$A$1:$T$2344,11,0)</f>
        <v>0</v>
      </c>
      <c r="F2199" s="28">
        <f>VLOOKUP(A2199,'Medical Examinations'!$A$1:$L$2336,2,0)</f>
        <v>26.84</v>
      </c>
      <c r="G2199" s="28">
        <f>VLOOKUP(A2199,'Medical Examinations'!$A$1:$L$2336,4,0)</f>
        <v>5.99</v>
      </c>
      <c r="H2199" s="30" t="str">
        <f>VLOOKUP(A2199,'Medical Examinations'!$A$1:$L$2336,3,0)</f>
        <v>Overweight</v>
      </c>
      <c r="I2199" s="30" t="str">
        <f>VLOOKUP(A2199,'Medical Examinations'!$A$1:$L$2336,5,0)</f>
        <v>Pre-diabetes</v>
      </c>
      <c r="J2199" s="27" t="str">
        <f>VLOOKUP(A2199,'Medical Examinations'!$A$1:$L$2336,6,0)</f>
        <v>yes</v>
      </c>
      <c r="K2199" s="27" t="str">
        <f>VLOOKUP(A2199,'Medical Examinations'!$A$1:$L$2336,7,0)</f>
        <v>yes</v>
      </c>
      <c r="L2199" s="27">
        <f>VLOOKUP(A2199,'Medical Examinations'!$A$1:$L$2336,10,0)</f>
        <v>1</v>
      </c>
      <c r="M2199" s="27" t="str">
        <f>VLOOKUP(A2199,'Medical Examinations'!$A$1:$L$2336,12,0)</f>
        <v>No</v>
      </c>
      <c r="N2199" s="27" t="str">
        <f>VLOOKUP(A2199,'Medical Examinations'!$A$1:$L$2336,8,0)</f>
        <v>No</v>
      </c>
      <c r="O2199" s="29">
        <f>VLOOKUP(A2199,'Hospitalisation Details'!$A$1:$T$2344,12,0)</f>
        <v>1665</v>
      </c>
      <c r="P2199" s="29" t="str">
        <f>VLOOKUP(A2199,'Hospitalisation Details'!$A$1:$T$2344,15,0)</f>
        <v>tier - 2</v>
      </c>
      <c r="Q2199" s="29" t="str">
        <f>VLOOKUP(A2199,'Hospitalisation Details'!$A$1:$T$2344,18,0)</f>
        <v>tier - 2</v>
      </c>
      <c r="R2199" s="29" t="str">
        <f>VLOOKUP(A2199,'Hospitalisation Details'!$A$1:$T$2344,20,0)</f>
        <v>R1013</v>
      </c>
    </row>
    <row r="2200" spans="1:18">
      <c r="A2200" t="s">
        <v>156</v>
      </c>
      <c r="B2200" s="22" t="str">
        <f>VLOOKUP(A2200,'Customer Names'!A2200:$E$2335,4,0)</f>
        <v>Gehlsen</v>
      </c>
      <c r="C2200" s="25">
        <f>VLOOKUP(A2200,'Hospitalisation Details'!$A$1:$T$2344,9,0)</f>
        <v>37985</v>
      </c>
      <c r="D2200" s="26">
        <f>VLOOKUP(A2200,'Hospitalisation Details'!$A$1:$T$2344,10,0)</f>
        <v>19</v>
      </c>
      <c r="E2200" s="26">
        <f>VLOOKUP(A2200,'Hospitalisation Details'!$A$1:$T$2344,11,0)</f>
        <v>0</v>
      </c>
      <c r="F2200" s="28">
        <f>VLOOKUP(A2200,'Medical Examinations'!$A$1:$L$2336,2,0)</f>
        <v>35.53</v>
      </c>
      <c r="G2200" s="28">
        <f>VLOOKUP(A2200,'Medical Examinations'!$A$1:$L$2336,4,0)</f>
        <v>4.3600000000000003</v>
      </c>
      <c r="H2200" s="30" t="str">
        <f>VLOOKUP(A2200,'Medical Examinations'!$A$1:$L$2336,3,0)</f>
        <v>Obesity</v>
      </c>
      <c r="I2200" s="30" t="str">
        <f>VLOOKUP(A2200,'Medical Examinations'!$A$1:$L$2336,5,0)</f>
        <v>Normal</v>
      </c>
      <c r="J2200" s="27" t="str">
        <f>VLOOKUP(A2200,'Medical Examinations'!$A$1:$L$2336,6,0)</f>
        <v>No</v>
      </c>
      <c r="K2200" s="27" t="str">
        <f>VLOOKUP(A2200,'Medical Examinations'!$A$1:$L$2336,7,0)</f>
        <v>No</v>
      </c>
      <c r="L2200" s="27">
        <f>VLOOKUP(A2200,'Medical Examinations'!$A$1:$L$2336,10,0)</f>
        <v>1</v>
      </c>
      <c r="M2200" s="27" t="str">
        <f>VLOOKUP(A2200,'Medical Examinations'!$A$1:$L$2336,12,0)</f>
        <v>No</v>
      </c>
      <c r="N2200" s="27" t="str">
        <f>VLOOKUP(A2200,'Medical Examinations'!$A$1:$L$2336,8,0)</f>
        <v>Yes</v>
      </c>
      <c r="O2200" s="29">
        <f>VLOOKUP(A2200,'Hospitalisation Details'!$A$1:$T$2344,12,0)</f>
        <v>1646.43</v>
      </c>
      <c r="P2200" s="29" t="str">
        <f>VLOOKUP(A2200,'Hospitalisation Details'!$A$1:$T$2344,15,0)</f>
        <v>tier - 2</v>
      </c>
      <c r="Q2200" s="29" t="str">
        <f>VLOOKUP(A2200,'Hospitalisation Details'!$A$1:$T$2344,18,0)</f>
        <v>tier - 1</v>
      </c>
      <c r="R2200" s="29" t="str">
        <f>VLOOKUP(A2200,'Hospitalisation Details'!$A$1:$T$2344,20,0)</f>
        <v>R1012</v>
      </c>
    </row>
    <row r="2201" spans="1:18">
      <c r="A2201" t="s">
        <v>155</v>
      </c>
      <c r="B2201" s="22" t="str">
        <f>VLOOKUP(A2201,'Customer Names'!A2201:$E$2335,4,0)</f>
        <v>Roche</v>
      </c>
      <c r="C2201" s="25">
        <f>VLOOKUP(A2201,'Hospitalisation Details'!$A$1:$T$2344,9,0)</f>
        <v>37854</v>
      </c>
      <c r="D2201" s="26">
        <f>VLOOKUP(A2201,'Hospitalisation Details'!$A$1:$T$2344,10,0)</f>
        <v>19</v>
      </c>
      <c r="E2201" s="26">
        <f>VLOOKUP(A2201,'Hospitalisation Details'!$A$1:$T$2344,11,0)</f>
        <v>0</v>
      </c>
      <c r="F2201" s="28">
        <f>VLOOKUP(A2201,'Medical Examinations'!$A$1:$L$2336,2,0)</f>
        <v>30.59</v>
      </c>
      <c r="G2201" s="28">
        <f>VLOOKUP(A2201,'Medical Examinations'!$A$1:$L$2336,4,0)</f>
        <v>4.41</v>
      </c>
      <c r="H2201" s="30" t="str">
        <f>VLOOKUP(A2201,'Medical Examinations'!$A$1:$L$2336,3,0)</f>
        <v>Obesity</v>
      </c>
      <c r="I2201" s="30" t="str">
        <f>VLOOKUP(A2201,'Medical Examinations'!$A$1:$L$2336,5,0)</f>
        <v>Normal</v>
      </c>
      <c r="J2201" s="27" t="str">
        <f>VLOOKUP(A2201,'Medical Examinations'!$A$1:$L$2336,6,0)</f>
        <v>No</v>
      </c>
      <c r="K2201" s="27" t="str">
        <f>VLOOKUP(A2201,'Medical Examinations'!$A$1:$L$2336,7,0)</f>
        <v>No</v>
      </c>
      <c r="L2201" s="27">
        <f>VLOOKUP(A2201,'Medical Examinations'!$A$1:$L$2336,10,0)</f>
        <v>1</v>
      </c>
      <c r="M2201" s="27" t="str">
        <f>VLOOKUP(A2201,'Medical Examinations'!$A$1:$L$2336,12,0)</f>
        <v>No</v>
      </c>
      <c r="N2201" s="27" t="str">
        <f>VLOOKUP(A2201,'Medical Examinations'!$A$1:$L$2336,8,0)</f>
        <v>Yes</v>
      </c>
      <c r="O2201" s="29">
        <f>VLOOKUP(A2201,'Hospitalisation Details'!$A$1:$T$2344,12,0)</f>
        <v>1639.56</v>
      </c>
      <c r="P2201" s="29" t="str">
        <f>VLOOKUP(A2201,'Hospitalisation Details'!$A$1:$T$2344,15,0)</f>
        <v>tier - 2</v>
      </c>
      <c r="Q2201" s="29" t="str">
        <f>VLOOKUP(A2201,'Hospitalisation Details'!$A$1:$T$2344,18,0)</f>
        <v>tier - 2</v>
      </c>
      <c r="R2201" s="29" t="str">
        <f>VLOOKUP(A2201,'Hospitalisation Details'!$A$1:$T$2344,20,0)</f>
        <v>R1012</v>
      </c>
    </row>
    <row r="2202" spans="1:18">
      <c r="A2202" t="s">
        <v>154</v>
      </c>
      <c r="B2202" s="22" t="str">
        <f>VLOOKUP(A2202,'Customer Names'!A2202:$E$2335,4,0)</f>
        <v>Hearn</v>
      </c>
      <c r="C2202" s="25">
        <f>VLOOKUP(A2202,'Hospitalisation Details'!$A$1:$T$2344,9,0)</f>
        <v>37880</v>
      </c>
      <c r="D2202" s="26">
        <f>VLOOKUP(A2202,'Hospitalisation Details'!$A$1:$T$2344,10,0)</f>
        <v>19</v>
      </c>
      <c r="E2202" s="26">
        <f>VLOOKUP(A2202,'Hospitalisation Details'!$A$1:$T$2344,11,0)</f>
        <v>0</v>
      </c>
      <c r="F2202" s="28">
        <f>VLOOKUP(A2202,'Medical Examinations'!$A$1:$L$2336,2,0)</f>
        <v>30.59</v>
      </c>
      <c r="G2202" s="28">
        <f>VLOOKUP(A2202,'Medical Examinations'!$A$1:$L$2336,4,0)</f>
        <v>4.17</v>
      </c>
      <c r="H2202" s="30" t="str">
        <f>VLOOKUP(A2202,'Medical Examinations'!$A$1:$L$2336,3,0)</f>
        <v>Obesity</v>
      </c>
      <c r="I2202" s="30" t="str">
        <f>VLOOKUP(A2202,'Medical Examinations'!$A$1:$L$2336,5,0)</f>
        <v>Normal</v>
      </c>
      <c r="J2202" s="27" t="str">
        <f>VLOOKUP(A2202,'Medical Examinations'!$A$1:$L$2336,6,0)</f>
        <v>No</v>
      </c>
      <c r="K2202" s="27" t="str">
        <f>VLOOKUP(A2202,'Medical Examinations'!$A$1:$L$2336,7,0)</f>
        <v>No</v>
      </c>
      <c r="L2202" s="27">
        <f>VLOOKUP(A2202,'Medical Examinations'!$A$1:$L$2336,10,0)</f>
        <v>1</v>
      </c>
      <c r="M2202" s="27" t="str">
        <f>VLOOKUP(A2202,'Medical Examinations'!$A$1:$L$2336,12,0)</f>
        <v>No</v>
      </c>
      <c r="N2202" s="27" t="str">
        <f>VLOOKUP(A2202,'Medical Examinations'!$A$1:$L$2336,8,0)</f>
        <v>Yes</v>
      </c>
      <c r="O2202" s="29">
        <f>VLOOKUP(A2202,'Hospitalisation Details'!$A$1:$T$2344,12,0)</f>
        <v>1639.56</v>
      </c>
      <c r="P2202" s="29" t="str">
        <f>VLOOKUP(A2202,'Hospitalisation Details'!$A$1:$T$2344,15,0)</f>
        <v>tier - 2</v>
      </c>
      <c r="Q2202" s="29" t="str">
        <f>VLOOKUP(A2202,'Hospitalisation Details'!$A$1:$T$2344,18,0)</f>
        <v>tier - 2</v>
      </c>
      <c r="R2202" s="29" t="str">
        <f>VLOOKUP(A2202,'Hospitalisation Details'!$A$1:$T$2344,20,0)</f>
        <v>R1012</v>
      </c>
    </row>
    <row r="2203" spans="1:18">
      <c r="A2203" t="s">
        <v>153</v>
      </c>
      <c r="B2203" s="22" t="str">
        <f>VLOOKUP(A2203,'Customer Names'!A2203:$E$2335,4,0)</f>
        <v>Dimson</v>
      </c>
      <c r="C2203" s="25">
        <f>VLOOKUP(A2203,'Hospitalisation Details'!$A$1:$T$2344,9,0)</f>
        <v>37985</v>
      </c>
      <c r="D2203" s="26">
        <f>VLOOKUP(A2203,'Hospitalisation Details'!$A$1:$T$2344,10,0)</f>
        <v>19</v>
      </c>
      <c r="E2203" s="26">
        <f>VLOOKUP(A2203,'Hospitalisation Details'!$A$1:$T$2344,11,0)</f>
        <v>0</v>
      </c>
      <c r="F2203" s="28">
        <f>VLOOKUP(A2203,'Medical Examinations'!$A$1:$L$2336,2,0)</f>
        <v>27.835000000000001</v>
      </c>
      <c r="G2203" s="28">
        <f>VLOOKUP(A2203,'Medical Examinations'!$A$1:$L$2336,4,0)</f>
        <v>4.4400000000000004</v>
      </c>
      <c r="H2203" s="30" t="str">
        <f>VLOOKUP(A2203,'Medical Examinations'!$A$1:$L$2336,3,0)</f>
        <v>Overweight</v>
      </c>
      <c r="I2203" s="30" t="str">
        <f>VLOOKUP(A2203,'Medical Examinations'!$A$1:$L$2336,5,0)</f>
        <v>Normal</v>
      </c>
      <c r="J2203" s="27" t="str">
        <f>VLOOKUP(A2203,'Medical Examinations'!$A$1:$L$2336,6,0)</f>
        <v>No</v>
      </c>
      <c r="K2203" s="27" t="str">
        <f>VLOOKUP(A2203,'Medical Examinations'!$A$1:$L$2336,7,0)</f>
        <v>No</v>
      </c>
      <c r="L2203" s="27">
        <f>VLOOKUP(A2203,'Medical Examinations'!$A$1:$L$2336,10,0)</f>
        <v>1</v>
      </c>
      <c r="M2203" s="27" t="str">
        <f>VLOOKUP(A2203,'Medical Examinations'!$A$1:$L$2336,12,0)</f>
        <v>No</v>
      </c>
      <c r="N2203" s="27" t="str">
        <f>VLOOKUP(A2203,'Medical Examinations'!$A$1:$L$2336,8,0)</f>
        <v>Yes</v>
      </c>
      <c r="O2203" s="29">
        <f>VLOOKUP(A2203,'Hospitalisation Details'!$A$1:$T$2344,12,0)</f>
        <v>1635.73</v>
      </c>
      <c r="P2203" s="29" t="str">
        <f>VLOOKUP(A2203,'Hospitalisation Details'!$A$1:$T$2344,15,0)</f>
        <v>tier - 2</v>
      </c>
      <c r="Q2203" s="29" t="str">
        <f>VLOOKUP(A2203,'Hospitalisation Details'!$A$1:$T$2344,18,0)</f>
        <v>tier - 3</v>
      </c>
      <c r="R2203" s="29" t="str">
        <f>VLOOKUP(A2203,'Hospitalisation Details'!$A$1:$T$2344,20,0)</f>
        <v>R1012</v>
      </c>
    </row>
    <row r="2204" spans="1:18">
      <c r="A2204" t="s">
        <v>152</v>
      </c>
      <c r="B2204" s="22" t="str">
        <f>VLOOKUP(A2204,'Customer Names'!A2204:$E$2335,4,0)</f>
        <v>Slason</v>
      </c>
      <c r="C2204" s="25">
        <f>VLOOKUP(A2204,'Hospitalisation Details'!$A$1:$T$2344,9,0)</f>
        <v>38151</v>
      </c>
      <c r="D2204" s="26">
        <f>VLOOKUP(A2204,'Hospitalisation Details'!$A$1:$T$2344,10,0)</f>
        <v>18</v>
      </c>
      <c r="E2204" s="26">
        <f>VLOOKUP(A2204,'Hospitalisation Details'!$A$1:$T$2344,11,0)</f>
        <v>0</v>
      </c>
      <c r="F2204" s="28">
        <f>VLOOKUP(A2204,'Medical Examinations'!$A$1:$L$2336,2,0)</f>
        <v>40.26</v>
      </c>
      <c r="G2204" s="28">
        <f>VLOOKUP(A2204,'Medical Examinations'!$A$1:$L$2336,4,0)</f>
        <v>5.52</v>
      </c>
      <c r="H2204" s="30" t="str">
        <f>VLOOKUP(A2204,'Medical Examinations'!$A$1:$L$2336,3,0)</f>
        <v>Obesity</v>
      </c>
      <c r="I2204" s="30" t="str">
        <f>VLOOKUP(A2204,'Medical Examinations'!$A$1:$L$2336,5,0)</f>
        <v>Normal</v>
      </c>
      <c r="J2204" s="27" t="str">
        <f>VLOOKUP(A2204,'Medical Examinations'!$A$1:$L$2336,6,0)</f>
        <v>No</v>
      </c>
      <c r="K2204" s="27" t="str">
        <f>VLOOKUP(A2204,'Medical Examinations'!$A$1:$L$2336,7,0)</f>
        <v>yes</v>
      </c>
      <c r="L2204" s="27">
        <f>VLOOKUP(A2204,'Medical Examinations'!$A$1:$L$2336,10,0)</f>
        <v>1</v>
      </c>
      <c r="M2204" s="27" t="str">
        <f>VLOOKUP(A2204,'Medical Examinations'!$A$1:$L$2336,12,0)</f>
        <v>No</v>
      </c>
      <c r="N2204" s="27" t="str">
        <f>VLOOKUP(A2204,'Medical Examinations'!$A$1:$L$2336,8,0)</f>
        <v>No</v>
      </c>
      <c r="O2204" s="29">
        <f>VLOOKUP(A2204,'Hospitalisation Details'!$A$1:$T$2344,12,0)</f>
        <v>1634.57</v>
      </c>
      <c r="P2204" s="29" t="str">
        <f>VLOOKUP(A2204,'Hospitalisation Details'!$A$1:$T$2344,15,0)</f>
        <v>tier - 2</v>
      </c>
      <c r="Q2204" s="29" t="str">
        <f>VLOOKUP(A2204,'Hospitalisation Details'!$A$1:$T$2344,18,0)</f>
        <v>tier - 2</v>
      </c>
      <c r="R2204" s="29" t="str">
        <f>VLOOKUP(A2204,'Hospitalisation Details'!$A$1:$T$2344,20,0)</f>
        <v>R1013</v>
      </c>
    </row>
    <row r="2205" spans="1:18">
      <c r="A2205" t="s">
        <v>151</v>
      </c>
      <c r="B2205" s="22" t="str">
        <f>VLOOKUP(A2205,'Customer Names'!A2205:$E$2335,4,0)</f>
        <v>Gibson</v>
      </c>
      <c r="C2205" s="25">
        <f>VLOOKUP(A2205,'Hospitalisation Details'!$A$1:$T$2344,9,0)</f>
        <v>38207</v>
      </c>
      <c r="D2205" s="26">
        <f>VLOOKUP(A2205,'Hospitalisation Details'!$A$1:$T$2344,10,0)</f>
        <v>18</v>
      </c>
      <c r="E2205" s="26">
        <f>VLOOKUP(A2205,'Hospitalisation Details'!$A$1:$T$2344,11,0)</f>
        <v>0</v>
      </c>
      <c r="F2205" s="28">
        <f>VLOOKUP(A2205,'Medical Examinations'!$A$1:$L$2336,2,0)</f>
        <v>39.82</v>
      </c>
      <c r="G2205" s="28">
        <f>VLOOKUP(A2205,'Medical Examinations'!$A$1:$L$2336,4,0)</f>
        <v>6.01</v>
      </c>
      <c r="H2205" s="30" t="str">
        <f>VLOOKUP(A2205,'Medical Examinations'!$A$1:$L$2336,3,0)</f>
        <v>Obesity</v>
      </c>
      <c r="I2205" s="30" t="str">
        <f>VLOOKUP(A2205,'Medical Examinations'!$A$1:$L$2336,5,0)</f>
        <v>Pre-diabetes</v>
      </c>
      <c r="J2205" s="27" t="str">
        <f>VLOOKUP(A2205,'Medical Examinations'!$A$1:$L$2336,6,0)</f>
        <v>No</v>
      </c>
      <c r="K2205" s="27" t="str">
        <f>VLOOKUP(A2205,'Medical Examinations'!$A$1:$L$2336,7,0)</f>
        <v>yes</v>
      </c>
      <c r="L2205" s="27">
        <f>VLOOKUP(A2205,'Medical Examinations'!$A$1:$L$2336,10,0)</f>
        <v>1</v>
      </c>
      <c r="M2205" s="27" t="str">
        <f>VLOOKUP(A2205,'Medical Examinations'!$A$1:$L$2336,12,0)</f>
        <v>No</v>
      </c>
      <c r="N2205" s="27" t="str">
        <f>VLOOKUP(A2205,'Medical Examinations'!$A$1:$L$2336,8,0)</f>
        <v>No</v>
      </c>
      <c r="O2205" s="29">
        <f>VLOOKUP(A2205,'Hospitalisation Details'!$A$1:$T$2344,12,0)</f>
        <v>1633.96</v>
      </c>
      <c r="P2205" s="29" t="str">
        <f>VLOOKUP(A2205,'Hospitalisation Details'!$A$1:$T$2344,15,0)</f>
        <v>tier - 2</v>
      </c>
      <c r="Q2205" s="29" t="str">
        <f>VLOOKUP(A2205,'Hospitalisation Details'!$A$1:$T$2344,18,0)</f>
        <v>tier - 1</v>
      </c>
      <c r="R2205" s="29" t="str">
        <f>VLOOKUP(A2205,'Hospitalisation Details'!$A$1:$T$2344,20,0)</f>
        <v>R1013</v>
      </c>
    </row>
    <row r="2206" spans="1:18">
      <c r="A2206" t="s">
        <v>150</v>
      </c>
      <c r="B2206" s="22" t="str">
        <f>VLOOKUP(A2206,'Customer Names'!A2206:$E$2335,4,0)</f>
        <v>Erdos</v>
      </c>
      <c r="C2206" s="25">
        <f>VLOOKUP(A2206,'Hospitalisation Details'!$A$1:$T$2344,9,0)</f>
        <v>38334</v>
      </c>
      <c r="D2206" s="26">
        <f>VLOOKUP(A2206,'Hospitalisation Details'!$A$1:$T$2344,10,0)</f>
        <v>18</v>
      </c>
      <c r="E2206" s="26">
        <f>VLOOKUP(A2206,'Hospitalisation Details'!$A$1:$T$2344,11,0)</f>
        <v>0</v>
      </c>
      <c r="F2206" s="28">
        <f>VLOOKUP(A2206,'Medical Examinations'!$A$1:$L$2336,2,0)</f>
        <v>39.159999999999997</v>
      </c>
      <c r="G2206" s="28">
        <f>VLOOKUP(A2206,'Medical Examinations'!$A$1:$L$2336,4,0)</f>
        <v>5.81</v>
      </c>
      <c r="H2206" s="30" t="str">
        <f>VLOOKUP(A2206,'Medical Examinations'!$A$1:$L$2336,3,0)</f>
        <v>Obesity</v>
      </c>
      <c r="I2206" s="30" t="str">
        <f>VLOOKUP(A2206,'Medical Examinations'!$A$1:$L$2336,5,0)</f>
        <v>Pre-diabetes</v>
      </c>
      <c r="J2206" s="27" t="str">
        <f>VLOOKUP(A2206,'Medical Examinations'!$A$1:$L$2336,6,0)</f>
        <v>No</v>
      </c>
      <c r="K2206" s="27" t="str">
        <f>VLOOKUP(A2206,'Medical Examinations'!$A$1:$L$2336,7,0)</f>
        <v>yes</v>
      </c>
      <c r="L2206" s="27">
        <f>VLOOKUP(A2206,'Medical Examinations'!$A$1:$L$2336,10,0)</f>
        <v>1</v>
      </c>
      <c r="M2206" s="27" t="str">
        <f>VLOOKUP(A2206,'Medical Examinations'!$A$1:$L$2336,12,0)</f>
        <v>No</v>
      </c>
      <c r="N2206" s="27" t="str">
        <f>VLOOKUP(A2206,'Medical Examinations'!$A$1:$L$2336,8,0)</f>
        <v>No</v>
      </c>
      <c r="O2206" s="29">
        <f>VLOOKUP(A2206,'Hospitalisation Details'!$A$1:$T$2344,12,0)</f>
        <v>1633.04</v>
      </c>
      <c r="P2206" s="29" t="str">
        <f>VLOOKUP(A2206,'Hospitalisation Details'!$A$1:$T$2344,15,0)</f>
        <v>tier - 2</v>
      </c>
      <c r="Q2206" s="29" t="str">
        <f>VLOOKUP(A2206,'Hospitalisation Details'!$A$1:$T$2344,18,0)</f>
        <v>tier - 2</v>
      </c>
      <c r="R2206" s="29" t="str">
        <f>VLOOKUP(A2206,'Hospitalisation Details'!$A$1:$T$2344,20,0)</f>
        <v>R1013</v>
      </c>
    </row>
    <row r="2207" spans="1:18">
      <c r="A2207" t="s">
        <v>149</v>
      </c>
      <c r="B2207" s="22" t="str">
        <f>VLOOKUP(A2207,'Customer Names'!A2207:$E$2335,4,0)</f>
        <v>Cushman</v>
      </c>
      <c r="C2207" s="25">
        <f>VLOOKUP(A2207,'Hospitalisation Details'!$A$1:$T$2344,9,0)</f>
        <v>37880</v>
      </c>
      <c r="D2207" s="26">
        <f>VLOOKUP(A2207,'Hospitalisation Details'!$A$1:$T$2344,10,0)</f>
        <v>19</v>
      </c>
      <c r="E2207" s="26">
        <f>VLOOKUP(A2207,'Hospitalisation Details'!$A$1:$T$2344,11,0)</f>
        <v>0</v>
      </c>
      <c r="F2207" s="28">
        <f>VLOOKUP(A2207,'Medical Examinations'!$A$1:$L$2336,2,0)</f>
        <v>25.555</v>
      </c>
      <c r="G2207" s="28">
        <f>VLOOKUP(A2207,'Medical Examinations'!$A$1:$L$2336,4,0)</f>
        <v>4.37</v>
      </c>
      <c r="H2207" s="30" t="str">
        <f>VLOOKUP(A2207,'Medical Examinations'!$A$1:$L$2336,3,0)</f>
        <v>Overweight</v>
      </c>
      <c r="I2207" s="30" t="str">
        <f>VLOOKUP(A2207,'Medical Examinations'!$A$1:$L$2336,5,0)</f>
        <v>Normal</v>
      </c>
      <c r="J2207" s="27" t="str">
        <f>VLOOKUP(A2207,'Medical Examinations'!$A$1:$L$2336,6,0)</f>
        <v>No</v>
      </c>
      <c r="K2207" s="27" t="str">
        <f>VLOOKUP(A2207,'Medical Examinations'!$A$1:$L$2336,7,0)</f>
        <v>No</v>
      </c>
      <c r="L2207" s="27">
        <f>VLOOKUP(A2207,'Medical Examinations'!$A$1:$L$2336,10,0)</f>
        <v>1</v>
      </c>
      <c r="M2207" s="27" t="str">
        <f>VLOOKUP(A2207,'Medical Examinations'!$A$1:$L$2336,12,0)</f>
        <v>No</v>
      </c>
      <c r="N2207" s="27" t="str">
        <f>VLOOKUP(A2207,'Medical Examinations'!$A$1:$L$2336,8,0)</f>
        <v>Yes</v>
      </c>
      <c r="O2207" s="29">
        <f>VLOOKUP(A2207,'Hospitalisation Details'!$A$1:$T$2344,12,0)</f>
        <v>1632.56</v>
      </c>
      <c r="P2207" s="29" t="str">
        <f>VLOOKUP(A2207,'Hospitalisation Details'!$A$1:$T$2344,15,0)</f>
        <v>tier - 2</v>
      </c>
      <c r="Q2207" s="29" t="str">
        <f>VLOOKUP(A2207,'Hospitalisation Details'!$A$1:$T$2344,18,0)</f>
        <v>tier - 2</v>
      </c>
      <c r="R2207" s="29" t="str">
        <f>VLOOKUP(A2207,'Hospitalisation Details'!$A$1:$T$2344,20,0)</f>
        <v>R1012</v>
      </c>
    </row>
    <row r="2208" spans="1:18">
      <c r="A2208" t="s">
        <v>148</v>
      </c>
      <c r="B2208" s="22" t="str">
        <f>VLOOKUP(A2208,'Customer Names'!A2208:$E$2335,4,0)</f>
        <v>Hammel</v>
      </c>
      <c r="C2208" s="25">
        <f>VLOOKUP(A2208,'Hospitalisation Details'!$A$1:$T$2344,9,0)</f>
        <v>37897</v>
      </c>
      <c r="D2208" s="26">
        <f>VLOOKUP(A2208,'Hospitalisation Details'!$A$1:$T$2344,10,0)</f>
        <v>19</v>
      </c>
      <c r="E2208" s="26">
        <f>VLOOKUP(A2208,'Hospitalisation Details'!$A$1:$T$2344,11,0)</f>
        <v>0</v>
      </c>
      <c r="F2208" s="28">
        <f>VLOOKUP(A2208,'Medical Examinations'!$A$1:$L$2336,2,0)</f>
        <v>25.175000000000001</v>
      </c>
      <c r="G2208" s="28">
        <f>VLOOKUP(A2208,'Medical Examinations'!$A$1:$L$2336,4,0)</f>
        <v>5.74</v>
      </c>
      <c r="H2208" s="30" t="str">
        <f>VLOOKUP(A2208,'Medical Examinations'!$A$1:$L$2336,3,0)</f>
        <v>Overweight</v>
      </c>
      <c r="I2208" s="30" t="str">
        <f>VLOOKUP(A2208,'Medical Examinations'!$A$1:$L$2336,5,0)</f>
        <v>Pre-diabetes</v>
      </c>
      <c r="J2208" s="27" t="str">
        <f>VLOOKUP(A2208,'Medical Examinations'!$A$1:$L$2336,6,0)</f>
        <v>No</v>
      </c>
      <c r="K2208" s="27" t="str">
        <f>VLOOKUP(A2208,'Medical Examinations'!$A$1:$L$2336,7,0)</f>
        <v>No</v>
      </c>
      <c r="L2208" s="27">
        <f>VLOOKUP(A2208,'Medical Examinations'!$A$1:$L$2336,10,0)</f>
        <v>1</v>
      </c>
      <c r="M2208" s="27" t="str">
        <f>VLOOKUP(A2208,'Medical Examinations'!$A$1:$L$2336,12,0)</f>
        <v>No</v>
      </c>
      <c r="N2208" s="27" t="str">
        <f>VLOOKUP(A2208,'Medical Examinations'!$A$1:$L$2336,8,0)</f>
        <v>Yes</v>
      </c>
      <c r="O2208" s="29">
        <f>VLOOKUP(A2208,'Hospitalisation Details'!$A$1:$T$2344,12,0)</f>
        <v>1632.04</v>
      </c>
      <c r="P2208" s="29" t="str">
        <f>VLOOKUP(A2208,'Hospitalisation Details'!$A$1:$T$2344,15,0)</f>
        <v>tier - 2</v>
      </c>
      <c r="Q2208" s="29" t="str">
        <f>VLOOKUP(A2208,'Hospitalisation Details'!$A$1:$T$2344,18,0)</f>
        <v>tier - 2</v>
      </c>
      <c r="R2208" s="29" t="str">
        <f>VLOOKUP(A2208,'Hospitalisation Details'!$A$1:$T$2344,20,0)</f>
        <v>R1012</v>
      </c>
    </row>
    <row r="2209" spans="1:18">
      <c r="A2209" t="s">
        <v>147</v>
      </c>
      <c r="B2209" s="22" t="str">
        <f>VLOOKUP(A2209,'Customer Names'!A2209:$E$2335,4,0)</f>
        <v>Ytterstad</v>
      </c>
      <c r="C2209" s="25">
        <f>VLOOKUP(A2209,'Hospitalisation Details'!$A$1:$T$2344,9,0)</f>
        <v>38177</v>
      </c>
      <c r="D2209" s="26">
        <f>VLOOKUP(A2209,'Hospitalisation Details'!$A$1:$T$2344,10,0)</f>
        <v>18</v>
      </c>
      <c r="E2209" s="26">
        <f>VLOOKUP(A2209,'Hospitalisation Details'!$A$1:$T$2344,11,0)</f>
        <v>0</v>
      </c>
      <c r="F2209" s="28">
        <f>VLOOKUP(A2209,'Medical Examinations'!$A$1:$L$2336,2,0)</f>
        <v>38.28</v>
      </c>
      <c r="G2209" s="28">
        <f>VLOOKUP(A2209,'Medical Examinations'!$A$1:$L$2336,4,0)</f>
        <v>5.39</v>
      </c>
      <c r="H2209" s="30" t="str">
        <f>VLOOKUP(A2209,'Medical Examinations'!$A$1:$L$2336,3,0)</f>
        <v>Obesity</v>
      </c>
      <c r="I2209" s="30" t="str">
        <f>VLOOKUP(A2209,'Medical Examinations'!$A$1:$L$2336,5,0)</f>
        <v>Normal</v>
      </c>
      <c r="J2209" s="27" t="str">
        <f>VLOOKUP(A2209,'Medical Examinations'!$A$1:$L$2336,6,0)</f>
        <v>No</v>
      </c>
      <c r="K2209" s="27" t="str">
        <f>VLOOKUP(A2209,'Medical Examinations'!$A$1:$L$2336,7,0)</f>
        <v>yes</v>
      </c>
      <c r="L2209" s="27">
        <f>VLOOKUP(A2209,'Medical Examinations'!$A$1:$L$2336,10,0)</f>
        <v>1</v>
      </c>
      <c r="M2209" s="27" t="str">
        <f>VLOOKUP(A2209,'Medical Examinations'!$A$1:$L$2336,12,0)</f>
        <v>No</v>
      </c>
      <c r="N2209" s="27" t="str">
        <f>VLOOKUP(A2209,'Medical Examinations'!$A$1:$L$2336,8,0)</f>
        <v>No</v>
      </c>
      <c r="O2209" s="29">
        <f>VLOOKUP(A2209,'Hospitalisation Details'!$A$1:$T$2344,12,0)</f>
        <v>1631.82</v>
      </c>
      <c r="P2209" s="29" t="str">
        <f>VLOOKUP(A2209,'Hospitalisation Details'!$A$1:$T$2344,15,0)</f>
        <v>tier - 2</v>
      </c>
      <c r="Q2209" s="29" t="str">
        <f>VLOOKUP(A2209,'Hospitalisation Details'!$A$1:$T$2344,18,0)</f>
        <v>tier - 1</v>
      </c>
      <c r="R2209" s="29" t="str">
        <f>VLOOKUP(A2209,'Hospitalisation Details'!$A$1:$T$2344,20,0)</f>
        <v>R1013</v>
      </c>
    </row>
    <row r="2210" spans="1:18">
      <c r="A2210" t="s">
        <v>146</v>
      </c>
      <c r="B2210" s="22" t="str">
        <f>VLOOKUP(A2210,'Customer Names'!A2210:$E$2335,4,0)</f>
        <v>Prince</v>
      </c>
      <c r="C2210" s="25">
        <f>VLOOKUP(A2210,'Hospitalisation Details'!$A$1:$T$2344,9,0)</f>
        <v>38326</v>
      </c>
      <c r="D2210" s="26">
        <f>VLOOKUP(A2210,'Hospitalisation Details'!$A$1:$T$2344,10,0)</f>
        <v>18</v>
      </c>
      <c r="E2210" s="26">
        <f>VLOOKUP(A2210,'Hospitalisation Details'!$A$1:$T$2344,11,0)</f>
        <v>0</v>
      </c>
      <c r="F2210" s="28">
        <f>VLOOKUP(A2210,'Medical Examinations'!$A$1:$L$2336,2,0)</f>
        <v>38.17</v>
      </c>
      <c r="G2210" s="28">
        <f>VLOOKUP(A2210,'Medical Examinations'!$A$1:$L$2336,4,0)</f>
        <v>4.07</v>
      </c>
      <c r="H2210" s="30" t="str">
        <f>VLOOKUP(A2210,'Medical Examinations'!$A$1:$L$2336,3,0)</f>
        <v>Obesity</v>
      </c>
      <c r="I2210" s="30" t="str">
        <f>VLOOKUP(A2210,'Medical Examinations'!$A$1:$L$2336,5,0)</f>
        <v>Normal</v>
      </c>
      <c r="J2210" s="27" t="str">
        <f>VLOOKUP(A2210,'Medical Examinations'!$A$1:$L$2336,6,0)</f>
        <v>No</v>
      </c>
      <c r="K2210" s="27" t="str">
        <f>VLOOKUP(A2210,'Medical Examinations'!$A$1:$L$2336,7,0)</f>
        <v>yes</v>
      </c>
      <c r="L2210" s="27">
        <f>VLOOKUP(A2210,'Medical Examinations'!$A$1:$L$2336,10,0)</f>
        <v>1</v>
      </c>
      <c r="M2210" s="27" t="str">
        <f>VLOOKUP(A2210,'Medical Examinations'!$A$1:$L$2336,12,0)</f>
        <v>No</v>
      </c>
      <c r="N2210" s="27" t="str">
        <f>VLOOKUP(A2210,'Medical Examinations'!$A$1:$L$2336,8,0)</f>
        <v>No</v>
      </c>
      <c r="O2210" s="29">
        <f>VLOOKUP(A2210,'Hospitalisation Details'!$A$1:$T$2344,12,0)</f>
        <v>1631.67</v>
      </c>
      <c r="P2210" s="29" t="str">
        <f>VLOOKUP(A2210,'Hospitalisation Details'!$A$1:$T$2344,15,0)</f>
        <v>tier - 2</v>
      </c>
      <c r="Q2210" s="29" t="str">
        <f>VLOOKUP(A2210,'Hospitalisation Details'!$A$1:$T$2344,18,0)</f>
        <v>tier - 3</v>
      </c>
      <c r="R2210" s="29" t="str">
        <f>VLOOKUP(A2210,'Hospitalisation Details'!$A$1:$T$2344,20,0)</f>
        <v>R1013</v>
      </c>
    </row>
    <row r="2211" spans="1:18">
      <c r="A2211" t="s">
        <v>145</v>
      </c>
      <c r="B2211" s="22" t="str">
        <f>VLOOKUP(A2211,'Customer Names'!A2211:$E$2335,4,0)</f>
        <v>Freeman</v>
      </c>
      <c r="C2211" s="25">
        <f>VLOOKUP(A2211,'Hospitalisation Details'!$A$1:$T$2344,9,0)</f>
        <v>38264</v>
      </c>
      <c r="D2211" s="26">
        <f>VLOOKUP(A2211,'Hospitalisation Details'!$A$1:$T$2344,10,0)</f>
        <v>18</v>
      </c>
      <c r="E2211" s="26">
        <f>VLOOKUP(A2211,'Hospitalisation Details'!$A$1:$T$2344,11,0)</f>
        <v>0</v>
      </c>
      <c r="F2211" s="28">
        <f>VLOOKUP(A2211,'Medical Examinations'!$A$1:$L$2336,2,0)</f>
        <v>36.85</v>
      </c>
      <c r="G2211" s="28">
        <f>VLOOKUP(A2211,'Medical Examinations'!$A$1:$L$2336,4,0)</f>
        <v>5.49</v>
      </c>
      <c r="H2211" s="30" t="str">
        <f>VLOOKUP(A2211,'Medical Examinations'!$A$1:$L$2336,3,0)</f>
        <v>Obesity</v>
      </c>
      <c r="I2211" s="30" t="str">
        <f>VLOOKUP(A2211,'Medical Examinations'!$A$1:$L$2336,5,0)</f>
        <v>Normal</v>
      </c>
      <c r="J2211" s="27" t="str">
        <f>VLOOKUP(A2211,'Medical Examinations'!$A$1:$L$2336,6,0)</f>
        <v>No</v>
      </c>
      <c r="K2211" s="27" t="str">
        <f>VLOOKUP(A2211,'Medical Examinations'!$A$1:$L$2336,7,0)</f>
        <v>yes</v>
      </c>
      <c r="L2211" s="27">
        <f>VLOOKUP(A2211,'Medical Examinations'!$A$1:$L$2336,10,0)</f>
        <v>1</v>
      </c>
      <c r="M2211" s="27" t="str">
        <f>VLOOKUP(A2211,'Medical Examinations'!$A$1:$L$2336,12,0)</f>
        <v>No</v>
      </c>
      <c r="N2211" s="27" t="str">
        <f>VLOOKUP(A2211,'Medical Examinations'!$A$1:$L$2336,8,0)</f>
        <v>No</v>
      </c>
      <c r="O2211" s="29">
        <f>VLOOKUP(A2211,'Hospitalisation Details'!$A$1:$T$2344,12,0)</f>
        <v>1629.83</v>
      </c>
      <c r="P2211" s="29" t="str">
        <f>VLOOKUP(A2211,'Hospitalisation Details'!$A$1:$T$2344,15,0)</f>
        <v>tier - 2</v>
      </c>
      <c r="Q2211" s="29" t="str">
        <f>VLOOKUP(A2211,'Hospitalisation Details'!$A$1:$T$2344,18,0)</f>
        <v>tier - 2</v>
      </c>
      <c r="R2211" s="29" t="str">
        <f>VLOOKUP(A2211,'Hospitalisation Details'!$A$1:$T$2344,20,0)</f>
        <v>R1013</v>
      </c>
    </row>
    <row r="2212" spans="1:18">
      <c r="A2212" t="s">
        <v>144</v>
      </c>
      <c r="B2212" s="22" t="str">
        <f>VLOOKUP(A2212,'Customer Names'!A2212:$E$2335,4,0)</f>
        <v>Petrulak</v>
      </c>
      <c r="C2212" s="25">
        <f>VLOOKUP(A2212,'Hospitalisation Details'!$A$1:$T$2344,9,0)</f>
        <v>37819</v>
      </c>
      <c r="D2212" s="26">
        <f>VLOOKUP(A2212,'Hospitalisation Details'!$A$1:$T$2344,10,0)</f>
        <v>19</v>
      </c>
      <c r="E2212" s="26">
        <f>VLOOKUP(A2212,'Hospitalisation Details'!$A$1:$T$2344,11,0)</f>
        <v>0</v>
      </c>
      <c r="F2212" s="28">
        <f>VLOOKUP(A2212,'Medical Examinations'!$A$1:$L$2336,2,0)</f>
        <v>22.61</v>
      </c>
      <c r="G2212" s="28">
        <f>VLOOKUP(A2212,'Medical Examinations'!$A$1:$L$2336,4,0)</f>
        <v>5.68</v>
      </c>
      <c r="H2212" s="30" t="str">
        <f>VLOOKUP(A2212,'Medical Examinations'!$A$1:$L$2336,3,0)</f>
        <v>Normal weight</v>
      </c>
      <c r="I2212" s="30" t="str">
        <f>VLOOKUP(A2212,'Medical Examinations'!$A$1:$L$2336,5,0)</f>
        <v>Normal</v>
      </c>
      <c r="J2212" s="27" t="str">
        <f>VLOOKUP(A2212,'Medical Examinations'!$A$1:$L$2336,6,0)</f>
        <v>No</v>
      </c>
      <c r="K2212" s="27" t="str">
        <f>VLOOKUP(A2212,'Medical Examinations'!$A$1:$L$2336,7,0)</f>
        <v>No</v>
      </c>
      <c r="L2212" s="27">
        <f>VLOOKUP(A2212,'Medical Examinations'!$A$1:$L$2336,10,0)</f>
        <v>1</v>
      </c>
      <c r="M2212" s="27" t="str">
        <f>VLOOKUP(A2212,'Medical Examinations'!$A$1:$L$2336,12,0)</f>
        <v>No</v>
      </c>
      <c r="N2212" s="27" t="str">
        <f>VLOOKUP(A2212,'Medical Examinations'!$A$1:$L$2336,8,0)</f>
        <v>Yes</v>
      </c>
      <c r="O2212" s="29">
        <f>VLOOKUP(A2212,'Hospitalisation Details'!$A$1:$T$2344,12,0)</f>
        <v>1628.47</v>
      </c>
      <c r="P2212" s="29" t="str">
        <f>VLOOKUP(A2212,'Hospitalisation Details'!$A$1:$T$2344,15,0)</f>
        <v>tier - 2</v>
      </c>
      <c r="Q2212" s="29" t="str">
        <f>VLOOKUP(A2212,'Hospitalisation Details'!$A$1:$T$2344,18,0)</f>
        <v>tier - 1</v>
      </c>
      <c r="R2212" s="29" t="str">
        <f>VLOOKUP(A2212,'Hospitalisation Details'!$A$1:$T$2344,20,0)</f>
        <v>R1012</v>
      </c>
    </row>
    <row r="2213" spans="1:18">
      <c r="A2213" t="s">
        <v>143</v>
      </c>
      <c r="B2213" s="22" t="str">
        <f>VLOOKUP(A2213,'Customer Names'!A2213:$E$2335,4,0)</f>
        <v>Lloyd</v>
      </c>
      <c r="C2213" s="25">
        <f>VLOOKUP(A2213,'Hospitalisation Details'!$A$1:$T$2344,9,0)</f>
        <v>37959</v>
      </c>
      <c r="D2213" s="26">
        <f>VLOOKUP(A2213,'Hospitalisation Details'!$A$1:$T$2344,10,0)</f>
        <v>19</v>
      </c>
      <c r="E2213" s="26">
        <f>VLOOKUP(A2213,'Hospitalisation Details'!$A$1:$T$2344,11,0)</f>
        <v>0</v>
      </c>
      <c r="F2213" s="28">
        <f>VLOOKUP(A2213,'Medical Examinations'!$A$1:$L$2336,2,0)</f>
        <v>21.754999999999999</v>
      </c>
      <c r="G2213" s="28">
        <f>VLOOKUP(A2213,'Medical Examinations'!$A$1:$L$2336,4,0)</f>
        <v>6.09</v>
      </c>
      <c r="H2213" s="30" t="str">
        <f>VLOOKUP(A2213,'Medical Examinations'!$A$1:$L$2336,3,0)</f>
        <v>Normal weight</v>
      </c>
      <c r="I2213" s="30" t="str">
        <f>VLOOKUP(A2213,'Medical Examinations'!$A$1:$L$2336,5,0)</f>
        <v>Pre-diabetes</v>
      </c>
      <c r="J2213" s="27" t="str">
        <f>VLOOKUP(A2213,'Medical Examinations'!$A$1:$L$2336,6,0)</f>
        <v>No</v>
      </c>
      <c r="K2213" s="27" t="str">
        <f>VLOOKUP(A2213,'Medical Examinations'!$A$1:$L$2336,7,0)</f>
        <v>No</v>
      </c>
      <c r="L2213" s="27">
        <f>VLOOKUP(A2213,'Medical Examinations'!$A$1:$L$2336,10,0)</f>
        <v>1</v>
      </c>
      <c r="M2213" s="27" t="str">
        <f>VLOOKUP(A2213,'Medical Examinations'!$A$1:$L$2336,12,0)</f>
        <v>No</v>
      </c>
      <c r="N2213" s="27" t="str">
        <f>VLOOKUP(A2213,'Medical Examinations'!$A$1:$L$2336,8,0)</f>
        <v>Yes</v>
      </c>
      <c r="O2213" s="29">
        <f>VLOOKUP(A2213,'Hospitalisation Details'!$A$1:$T$2344,12,0)</f>
        <v>1627.28</v>
      </c>
      <c r="P2213" s="29" t="str">
        <f>VLOOKUP(A2213,'Hospitalisation Details'!$A$1:$T$2344,15,0)</f>
        <v>tier - 2</v>
      </c>
      <c r="Q2213" s="29" t="str">
        <f>VLOOKUP(A2213,'Hospitalisation Details'!$A$1:$T$2344,18,0)</f>
        <v>tier - 2</v>
      </c>
      <c r="R2213" s="29" t="str">
        <f>VLOOKUP(A2213,'Hospitalisation Details'!$A$1:$T$2344,20,0)</f>
        <v>R1012</v>
      </c>
    </row>
    <row r="2214" spans="1:18">
      <c r="A2214" t="s">
        <v>142</v>
      </c>
      <c r="B2214" s="22" t="str">
        <f>VLOOKUP(A2214,'Customer Names'!A2214:$E$2335,4,0)</f>
        <v>Zablocki</v>
      </c>
      <c r="C2214" s="25">
        <f>VLOOKUP(A2214,'Hospitalisation Details'!$A$1:$T$2344,9,0)</f>
        <v>37873</v>
      </c>
      <c r="D2214" s="26">
        <f>VLOOKUP(A2214,'Hospitalisation Details'!$A$1:$T$2344,10,0)</f>
        <v>19</v>
      </c>
      <c r="E2214" s="26">
        <f>VLOOKUP(A2214,'Hospitalisation Details'!$A$1:$T$2344,11,0)</f>
        <v>0</v>
      </c>
      <c r="F2214" s="28">
        <f>VLOOKUP(A2214,'Medical Examinations'!$A$1:$L$2336,2,0)</f>
        <v>20.425000000000001</v>
      </c>
      <c r="G2214" s="28">
        <f>VLOOKUP(A2214,'Medical Examinations'!$A$1:$L$2336,4,0)</f>
        <v>5.53</v>
      </c>
      <c r="H2214" s="30" t="str">
        <f>VLOOKUP(A2214,'Medical Examinations'!$A$1:$L$2336,3,0)</f>
        <v>Normal weight</v>
      </c>
      <c r="I2214" s="30" t="str">
        <f>VLOOKUP(A2214,'Medical Examinations'!$A$1:$L$2336,5,0)</f>
        <v>Normal</v>
      </c>
      <c r="J2214" s="27" t="str">
        <f>VLOOKUP(A2214,'Medical Examinations'!$A$1:$L$2336,6,0)</f>
        <v>No</v>
      </c>
      <c r="K2214" s="27" t="str">
        <f>VLOOKUP(A2214,'Medical Examinations'!$A$1:$L$2336,7,0)</f>
        <v>No</v>
      </c>
      <c r="L2214" s="27">
        <f>VLOOKUP(A2214,'Medical Examinations'!$A$1:$L$2336,10,0)</f>
        <v>1</v>
      </c>
      <c r="M2214" s="27" t="str">
        <f>VLOOKUP(A2214,'Medical Examinations'!$A$1:$L$2336,12,0)</f>
        <v>No</v>
      </c>
      <c r="N2214" s="27" t="str">
        <f>VLOOKUP(A2214,'Medical Examinations'!$A$1:$L$2336,8,0)</f>
        <v>Yes</v>
      </c>
      <c r="O2214" s="29">
        <f>VLOOKUP(A2214,'Hospitalisation Details'!$A$1:$T$2344,12,0)</f>
        <v>1625.43</v>
      </c>
      <c r="P2214" s="29" t="str">
        <f>VLOOKUP(A2214,'Hospitalisation Details'!$A$1:$T$2344,15,0)</f>
        <v>tier - 2</v>
      </c>
      <c r="Q2214" s="29" t="str">
        <f>VLOOKUP(A2214,'Hospitalisation Details'!$A$1:$T$2344,18,0)</f>
        <v>tier - 3</v>
      </c>
      <c r="R2214" s="29" t="str">
        <f>VLOOKUP(A2214,'Hospitalisation Details'!$A$1:$T$2344,20,0)</f>
        <v>R1012</v>
      </c>
    </row>
    <row r="2215" spans="1:18">
      <c r="A2215" t="s">
        <v>141</v>
      </c>
      <c r="B2215" s="22" t="str">
        <f>VLOOKUP(A2215,'Customer Names'!A2215:$E$2335,4,0)</f>
        <v>Van Meter</v>
      </c>
      <c r="C2215" s="25">
        <f>VLOOKUP(A2215,'Hospitalisation Details'!$A$1:$T$2344,9,0)</f>
        <v>38193</v>
      </c>
      <c r="D2215" s="26">
        <f>VLOOKUP(A2215,'Hospitalisation Details'!$A$1:$T$2344,10,0)</f>
        <v>18</v>
      </c>
      <c r="E2215" s="26">
        <f>VLOOKUP(A2215,'Hospitalisation Details'!$A$1:$T$2344,11,0)</f>
        <v>0</v>
      </c>
      <c r="F2215" s="28">
        <f>VLOOKUP(A2215,'Medical Examinations'!$A$1:$L$2336,2,0)</f>
        <v>31.35</v>
      </c>
      <c r="G2215" s="28">
        <f>VLOOKUP(A2215,'Medical Examinations'!$A$1:$L$2336,4,0)</f>
        <v>4.28</v>
      </c>
      <c r="H2215" s="30" t="str">
        <f>VLOOKUP(A2215,'Medical Examinations'!$A$1:$L$2336,3,0)</f>
        <v>Obesity</v>
      </c>
      <c r="I2215" s="30" t="str">
        <f>VLOOKUP(A2215,'Medical Examinations'!$A$1:$L$2336,5,0)</f>
        <v>Normal</v>
      </c>
      <c r="J2215" s="27" t="str">
        <f>VLOOKUP(A2215,'Medical Examinations'!$A$1:$L$2336,6,0)</f>
        <v>No</v>
      </c>
      <c r="K2215" s="27" t="str">
        <f>VLOOKUP(A2215,'Medical Examinations'!$A$1:$L$2336,7,0)</f>
        <v>yes</v>
      </c>
      <c r="L2215" s="27">
        <f>VLOOKUP(A2215,'Medical Examinations'!$A$1:$L$2336,10,0)</f>
        <v>1</v>
      </c>
      <c r="M2215" s="27" t="str">
        <f>VLOOKUP(A2215,'Medical Examinations'!$A$1:$L$2336,12,0)</f>
        <v>No</v>
      </c>
      <c r="N2215" s="27" t="str">
        <f>VLOOKUP(A2215,'Medical Examinations'!$A$1:$L$2336,8,0)</f>
        <v>No</v>
      </c>
      <c r="O2215" s="29">
        <f>VLOOKUP(A2215,'Hospitalisation Details'!$A$1:$T$2344,12,0)</f>
        <v>1622.19</v>
      </c>
      <c r="P2215" s="29" t="str">
        <f>VLOOKUP(A2215,'Hospitalisation Details'!$A$1:$T$2344,15,0)</f>
        <v>tier - 2</v>
      </c>
      <c r="Q2215" s="29" t="str">
        <f>VLOOKUP(A2215,'Hospitalisation Details'!$A$1:$T$2344,18,0)</f>
        <v>tier - 1</v>
      </c>
      <c r="R2215" s="29" t="str">
        <f>VLOOKUP(A2215,'Hospitalisation Details'!$A$1:$T$2344,20,0)</f>
        <v>R1013</v>
      </c>
    </row>
    <row r="2216" spans="1:18">
      <c r="A2216" t="s">
        <v>140</v>
      </c>
      <c r="B2216" s="22" t="str">
        <f>VLOOKUP(A2216,'Customer Names'!A2216:$E$2335,4,0)</f>
        <v>Babay</v>
      </c>
      <c r="C2216" s="25">
        <f>VLOOKUP(A2216,'Hospitalisation Details'!$A$1:$T$2344,9,0)</f>
        <v>38220</v>
      </c>
      <c r="D2216" s="26">
        <f>VLOOKUP(A2216,'Hospitalisation Details'!$A$1:$T$2344,10,0)</f>
        <v>18</v>
      </c>
      <c r="E2216" s="26">
        <f>VLOOKUP(A2216,'Hospitalisation Details'!$A$1:$T$2344,11,0)</f>
        <v>0</v>
      </c>
      <c r="F2216" s="28">
        <f>VLOOKUP(A2216,'Medical Examinations'!$A$1:$L$2336,2,0)</f>
        <v>31.13</v>
      </c>
      <c r="G2216" s="28">
        <f>VLOOKUP(A2216,'Medical Examinations'!$A$1:$L$2336,4,0)</f>
        <v>6.01</v>
      </c>
      <c r="H2216" s="30" t="str">
        <f>VLOOKUP(A2216,'Medical Examinations'!$A$1:$L$2336,3,0)</f>
        <v>Obesity</v>
      </c>
      <c r="I2216" s="30" t="str">
        <f>VLOOKUP(A2216,'Medical Examinations'!$A$1:$L$2336,5,0)</f>
        <v>Pre-diabetes</v>
      </c>
      <c r="J2216" s="27" t="str">
        <f>VLOOKUP(A2216,'Medical Examinations'!$A$1:$L$2336,6,0)</f>
        <v>No</v>
      </c>
      <c r="K2216" s="27" t="str">
        <f>VLOOKUP(A2216,'Medical Examinations'!$A$1:$L$2336,7,0)</f>
        <v>yes</v>
      </c>
      <c r="L2216" s="27">
        <f>VLOOKUP(A2216,'Medical Examinations'!$A$1:$L$2336,10,0)</f>
        <v>1</v>
      </c>
      <c r="M2216" s="27" t="str">
        <f>VLOOKUP(A2216,'Medical Examinations'!$A$1:$L$2336,12,0)</f>
        <v>No</v>
      </c>
      <c r="N2216" s="27" t="str">
        <f>VLOOKUP(A2216,'Medical Examinations'!$A$1:$L$2336,8,0)</f>
        <v>No</v>
      </c>
      <c r="O2216" s="29">
        <f>VLOOKUP(A2216,'Hospitalisation Details'!$A$1:$T$2344,12,0)</f>
        <v>1621.88</v>
      </c>
      <c r="P2216" s="29" t="str">
        <f>VLOOKUP(A2216,'Hospitalisation Details'!$A$1:$T$2344,15,0)</f>
        <v>tier - 2</v>
      </c>
      <c r="Q2216" s="29" t="str">
        <f>VLOOKUP(A2216,'Hospitalisation Details'!$A$1:$T$2344,18,0)</f>
        <v>tier - 2</v>
      </c>
      <c r="R2216" s="29" t="str">
        <f>VLOOKUP(A2216,'Hospitalisation Details'!$A$1:$T$2344,20,0)</f>
        <v>R1013</v>
      </c>
    </row>
    <row r="2217" spans="1:18">
      <c r="A2217" t="s">
        <v>139</v>
      </c>
      <c r="B2217" s="22" t="str">
        <f>VLOOKUP(A2217,'Customer Names'!A2217:$E$2335,4,0)</f>
        <v>Taylor</v>
      </c>
      <c r="C2217" s="25">
        <f>VLOOKUP(A2217,'Hospitalisation Details'!$A$1:$T$2344,9,0)</f>
        <v>37878</v>
      </c>
      <c r="D2217" s="26">
        <f>VLOOKUP(A2217,'Hospitalisation Details'!$A$1:$T$2344,10,0)</f>
        <v>19</v>
      </c>
      <c r="E2217" s="26">
        <f>VLOOKUP(A2217,'Hospitalisation Details'!$A$1:$T$2344,11,0)</f>
        <v>0</v>
      </c>
      <c r="F2217" s="28">
        <f>VLOOKUP(A2217,'Medical Examinations'!$A$1:$L$2336,2,0)</f>
        <v>17.48</v>
      </c>
      <c r="G2217" s="28">
        <f>VLOOKUP(A2217,'Medical Examinations'!$A$1:$L$2336,4,0)</f>
        <v>4.59</v>
      </c>
      <c r="H2217" s="30" t="str">
        <f>VLOOKUP(A2217,'Medical Examinations'!$A$1:$L$2336,3,0)</f>
        <v>Underweight</v>
      </c>
      <c r="I2217" s="30" t="str">
        <f>VLOOKUP(A2217,'Medical Examinations'!$A$1:$L$2336,5,0)</f>
        <v>Normal</v>
      </c>
      <c r="J2217" s="27" t="str">
        <f>VLOOKUP(A2217,'Medical Examinations'!$A$1:$L$2336,6,0)</f>
        <v>No</v>
      </c>
      <c r="K2217" s="27" t="str">
        <f>VLOOKUP(A2217,'Medical Examinations'!$A$1:$L$2336,7,0)</f>
        <v>No</v>
      </c>
      <c r="L2217" s="27">
        <f>VLOOKUP(A2217,'Medical Examinations'!$A$1:$L$2336,10,0)</f>
        <v>1</v>
      </c>
      <c r="M2217" s="27" t="str">
        <f>VLOOKUP(A2217,'Medical Examinations'!$A$1:$L$2336,12,0)</f>
        <v>No</v>
      </c>
      <c r="N2217" s="27" t="str">
        <f>VLOOKUP(A2217,'Medical Examinations'!$A$1:$L$2336,8,0)</f>
        <v>Yes</v>
      </c>
      <c r="O2217" s="29">
        <f>VLOOKUP(A2217,'Hospitalisation Details'!$A$1:$T$2344,12,0)</f>
        <v>1621.34</v>
      </c>
      <c r="P2217" s="29" t="str">
        <f>VLOOKUP(A2217,'Hospitalisation Details'!$A$1:$T$2344,15,0)</f>
        <v>tier - 2</v>
      </c>
      <c r="Q2217" s="29" t="str">
        <f>VLOOKUP(A2217,'Hospitalisation Details'!$A$1:$T$2344,18,0)</f>
        <v>tier - 2</v>
      </c>
      <c r="R2217" s="29" t="str">
        <f>VLOOKUP(A2217,'Hospitalisation Details'!$A$1:$T$2344,20,0)</f>
        <v>R1012</v>
      </c>
    </row>
    <row r="2218" spans="1:18">
      <c r="A2218" t="s">
        <v>138</v>
      </c>
      <c r="B2218" s="22" t="str">
        <f>VLOOKUP(A2218,'Customer Names'!A2218:$E$2335,4,0)</f>
        <v>Smith</v>
      </c>
      <c r="C2218" s="25">
        <f>VLOOKUP(A2218,'Hospitalisation Details'!$A$1:$T$2344,9,0)</f>
        <v>34916</v>
      </c>
      <c r="D2218" s="26">
        <f>VLOOKUP(A2218,'Hospitalisation Details'!$A$1:$T$2344,10,0)</f>
        <v>27</v>
      </c>
      <c r="E2218" s="26">
        <f>VLOOKUP(A2218,'Hospitalisation Details'!$A$1:$T$2344,11,0)</f>
        <v>0</v>
      </c>
      <c r="F2218" s="28">
        <f>VLOOKUP(A2218,'Medical Examinations'!$A$1:$L$2336,2,0)</f>
        <v>22.57</v>
      </c>
      <c r="G2218" s="28">
        <f>VLOOKUP(A2218,'Medical Examinations'!$A$1:$L$2336,4,0)</f>
        <v>5.8</v>
      </c>
      <c r="H2218" s="30" t="str">
        <f>VLOOKUP(A2218,'Medical Examinations'!$A$1:$L$2336,3,0)</f>
        <v>Normal weight</v>
      </c>
      <c r="I2218" s="30" t="str">
        <f>VLOOKUP(A2218,'Medical Examinations'!$A$1:$L$2336,5,0)</f>
        <v>Pre-diabetes</v>
      </c>
      <c r="J2218" s="27" t="str">
        <f>VLOOKUP(A2218,'Medical Examinations'!$A$1:$L$2336,6,0)</f>
        <v>yes</v>
      </c>
      <c r="K2218" s="27" t="str">
        <f>VLOOKUP(A2218,'Medical Examinations'!$A$1:$L$2336,7,0)</f>
        <v>No</v>
      </c>
      <c r="L2218" s="27">
        <f>VLOOKUP(A2218,'Medical Examinations'!$A$1:$L$2336,10,0)</f>
        <v>1</v>
      </c>
      <c r="M2218" s="27" t="str">
        <f>VLOOKUP(A2218,'Medical Examinations'!$A$1:$L$2336,12,0)</f>
        <v>No</v>
      </c>
      <c r="N2218" s="27" t="str">
        <f>VLOOKUP(A2218,'Medical Examinations'!$A$1:$L$2336,8,0)</f>
        <v>No</v>
      </c>
      <c r="O2218" s="29">
        <f>VLOOKUP(A2218,'Hospitalisation Details'!$A$1:$T$2344,12,0)</f>
        <v>1617.16</v>
      </c>
      <c r="P2218" s="29" t="str">
        <f>VLOOKUP(A2218,'Hospitalisation Details'!$A$1:$T$2344,15,0)</f>
        <v>tier - 2</v>
      </c>
      <c r="Q2218" s="29" t="str">
        <f>VLOOKUP(A2218,'Hospitalisation Details'!$A$1:$T$2344,18,0)</f>
        <v>tier - 1</v>
      </c>
      <c r="R2218" s="29" t="str">
        <f>VLOOKUP(A2218,'Hospitalisation Details'!$A$1:$T$2344,20,0)</f>
        <v>R1013</v>
      </c>
    </row>
    <row r="2219" spans="1:18">
      <c r="A2219" t="s">
        <v>137</v>
      </c>
      <c r="B2219" s="22" t="str">
        <f>VLOOKUP(A2219,'Customer Names'!A2219:$E$2335,4,0)</f>
        <v>Moody</v>
      </c>
      <c r="C2219" s="25">
        <f>VLOOKUP(A2219,'Hospitalisation Details'!$A$1:$T$2344,9,0)</f>
        <v>38190</v>
      </c>
      <c r="D2219" s="26">
        <f>VLOOKUP(A2219,'Hospitalisation Details'!$A$1:$T$2344,10,0)</f>
        <v>18</v>
      </c>
      <c r="E2219" s="26">
        <f>VLOOKUP(A2219,'Hospitalisation Details'!$A$1:$T$2344,11,0)</f>
        <v>0</v>
      </c>
      <c r="F2219" s="28">
        <f>VLOOKUP(A2219,'Medical Examinations'!$A$1:$L$2336,2,0)</f>
        <v>26.73</v>
      </c>
      <c r="G2219" s="28">
        <f>VLOOKUP(A2219,'Medical Examinations'!$A$1:$L$2336,4,0)</f>
        <v>5.08</v>
      </c>
      <c r="H2219" s="30" t="str">
        <f>VLOOKUP(A2219,'Medical Examinations'!$A$1:$L$2336,3,0)</f>
        <v>Overweight</v>
      </c>
      <c r="I2219" s="30" t="str">
        <f>VLOOKUP(A2219,'Medical Examinations'!$A$1:$L$2336,5,0)</f>
        <v>Normal</v>
      </c>
      <c r="J2219" s="27" t="str">
        <f>VLOOKUP(A2219,'Medical Examinations'!$A$1:$L$2336,6,0)</f>
        <v>No</v>
      </c>
      <c r="K2219" s="27" t="str">
        <f>VLOOKUP(A2219,'Medical Examinations'!$A$1:$L$2336,7,0)</f>
        <v>yes</v>
      </c>
      <c r="L2219" s="27">
        <f>VLOOKUP(A2219,'Medical Examinations'!$A$1:$L$2336,10,0)</f>
        <v>1</v>
      </c>
      <c r="M2219" s="27" t="str">
        <f>VLOOKUP(A2219,'Medical Examinations'!$A$1:$L$2336,12,0)</f>
        <v>No</v>
      </c>
      <c r="N2219" s="27" t="str">
        <f>VLOOKUP(A2219,'Medical Examinations'!$A$1:$L$2336,8,0)</f>
        <v>No</v>
      </c>
      <c r="O2219" s="29">
        <f>VLOOKUP(A2219,'Hospitalisation Details'!$A$1:$T$2344,12,0)</f>
        <v>1615.77</v>
      </c>
      <c r="P2219" s="29" t="str">
        <f>VLOOKUP(A2219,'Hospitalisation Details'!$A$1:$T$2344,15,0)</f>
        <v>tier - 2</v>
      </c>
      <c r="Q2219" s="29" t="str">
        <f>VLOOKUP(A2219,'Hospitalisation Details'!$A$1:$T$2344,18,0)</f>
        <v>tier - 1</v>
      </c>
      <c r="R2219" s="29" t="str">
        <f>VLOOKUP(A2219,'Hospitalisation Details'!$A$1:$T$2344,20,0)</f>
        <v>R1013</v>
      </c>
    </row>
    <row r="2220" spans="1:18">
      <c r="A2220" t="s">
        <v>136</v>
      </c>
      <c r="B2220" s="22" t="str">
        <f>VLOOKUP(A2220,'Customer Names'!A2220:$E$2335,4,0)</f>
        <v>Swierzbinski</v>
      </c>
      <c r="C2220" s="25">
        <f>VLOOKUP(A2220,'Hospitalisation Details'!$A$1:$T$2344,9,0)</f>
        <v>38310</v>
      </c>
      <c r="D2220" s="26">
        <f>VLOOKUP(A2220,'Hospitalisation Details'!$A$1:$T$2344,10,0)</f>
        <v>18</v>
      </c>
      <c r="E2220" s="26">
        <f>VLOOKUP(A2220,'Hospitalisation Details'!$A$1:$T$2344,11,0)</f>
        <v>0</v>
      </c>
      <c r="F2220" s="28">
        <f>VLOOKUP(A2220,'Medical Examinations'!$A$1:$L$2336,2,0)</f>
        <v>20.79</v>
      </c>
      <c r="G2220" s="28">
        <f>VLOOKUP(A2220,'Medical Examinations'!$A$1:$L$2336,4,0)</f>
        <v>5.84</v>
      </c>
      <c r="H2220" s="30" t="str">
        <f>VLOOKUP(A2220,'Medical Examinations'!$A$1:$L$2336,3,0)</f>
        <v>Normal weight</v>
      </c>
      <c r="I2220" s="30" t="str">
        <f>VLOOKUP(A2220,'Medical Examinations'!$A$1:$L$2336,5,0)</f>
        <v>Pre-diabetes</v>
      </c>
      <c r="J2220" s="27" t="str">
        <f>VLOOKUP(A2220,'Medical Examinations'!$A$1:$L$2336,6,0)</f>
        <v>No</v>
      </c>
      <c r="K2220" s="27" t="str">
        <f>VLOOKUP(A2220,'Medical Examinations'!$A$1:$L$2336,7,0)</f>
        <v>yes</v>
      </c>
      <c r="L2220" s="27">
        <f>VLOOKUP(A2220,'Medical Examinations'!$A$1:$L$2336,10,0)</f>
        <v>1</v>
      </c>
      <c r="M2220" s="27" t="str">
        <f>VLOOKUP(A2220,'Medical Examinations'!$A$1:$L$2336,12,0)</f>
        <v>No</v>
      </c>
      <c r="N2220" s="27" t="str">
        <f>VLOOKUP(A2220,'Medical Examinations'!$A$1:$L$2336,8,0)</f>
        <v>No</v>
      </c>
      <c r="O2220" s="29">
        <f>VLOOKUP(A2220,'Hospitalisation Details'!$A$1:$T$2344,12,0)</f>
        <v>1607.51</v>
      </c>
      <c r="P2220" s="29" t="str">
        <f>VLOOKUP(A2220,'Hospitalisation Details'!$A$1:$T$2344,15,0)</f>
        <v>tier - 2</v>
      </c>
      <c r="Q2220" s="29" t="str">
        <f>VLOOKUP(A2220,'Hospitalisation Details'!$A$1:$T$2344,18,0)</f>
        <v>tier - 3</v>
      </c>
      <c r="R2220" s="29" t="str">
        <f>VLOOKUP(A2220,'Hospitalisation Details'!$A$1:$T$2344,20,0)</f>
        <v>R1013</v>
      </c>
    </row>
    <row r="2221" spans="1:18">
      <c r="A2221" t="s">
        <v>135</v>
      </c>
      <c r="B2221" s="22" t="str">
        <f>VLOOKUP(A2221,'Customer Names'!A2221:$E$2335,4,0)</f>
        <v>Schwartz</v>
      </c>
      <c r="C2221" s="25">
        <f>VLOOKUP(A2221,'Hospitalisation Details'!$A$1:$T$2344,9,0)</f>
        <v>33869</v>
      </c>
      <c r="D2221" s="26">
        <f>VLOOKUP(A2221,'Hospitalisation Details'!$A$1:$T$2344,10,0)</f>
        <v>30</v>
      </c>
      <c r="E2221" s="26">
        <f>VLOOKUP(A2221,'Hospitalisation Details'!$A$1:$T$2344,11,0)</f>
        <v>0</v>
      </c>
      <c r="F2221" s="28">
        <f>VLOOKUP(A2221,'Medical Examinations'!$A$1:$L$2336,2,0)</f>
        <v>20.149999999999999</v>
      </c>
      <c r="G2221" s="28">
        <f>VLOOKUP(A2221,'Medical Examinations'!$A$1:$L$2336,4,0)</f>
        <v>4.1500000000000004</v>
      </c>
      <c r="H2221" s="30" t="str">
        <f>VLOOKUP(A2221,'Medical Examinations'!$A$1:$L$2336,3,0)</f>
        <v>Normal weight</v>
      </c>
      <c r="I2221" s="30" t="str">
        <f>VLOOKUP(A2221,'Medical Examinations'!$A$1:$L$2336,5,0)</f>
        <v>Normal</v>
      </c>
      <c r="J2221" s="27" t="str">
        <f>VLOOKUP(A2221,'Medical Examinations'!$A$1:$L$2336,6,0)</f>
        <v>No</v>
      </c>
      <c r="K2221" s="27" t="str">
        <f>VLOOKUP(A2221,'Medical Examinations'!$A$1:$L$2336,7,0)</f>
        <v>No</v>
      </c>
      <c r="L2221" s="27">
        <f>VLOOKUP(A2221,'Medical Examinations'!$A$1:$L$2336,10,0)</f>
        <v>1</v>
      </c>
      <c r="M2221" s="27" t="str">
        <f>VLOOKUP(A2221,'Medical Examinations'!$A$1:$L$2336,12,0)</f>
        <v>No</v>
      </c>
      <c r="N2221" s="27" t="str">
        <f>VLOOKUP(A2221,'Medical Examinations'!$A$1:$L$2336,8,0)</f>
        <v>No</v>
      </c>
      <c r="O2221" s="29">
        <f>VLOOKUP(A2221,'Hospitalisation Details'!$A$1:$T$2344,12,0)</f>
        <v>1566.88</v>
      </c>
      <c r="P2221" s="29" t="str">
        <f>VLOOKUP(A2221,'Hospitalisation Details'!$A$1:$T$2344,15,0)</f>
        <v>tier - 2</v>
      </c>
      <c r="Q2221" s="29" t="str">
        <f>VLOOKUP(A2221,'Hospitalisation Details'!$A$1:$T$2344,18,0)</f>
        <v>tier - 1</v>
      </c>
      <c r="R2221" s="29" t="str">
        <f>VLOOKUP(A2221,'Hospitalisation Details'!$A$1:$T$2344,20,0)</f>
        <v>R1013</v>
      </c>
    </row>
    <row r="2222" spans="1:18">
      <c r="A2222" t="s">
        <v>134</v>
      </c>
      <c r="B2222" s="22" t="str">
        <f>VLOOKUP(A2222,'Customer Names'!A2222:$E$2335,4,0)</f>
        <v>Sanseverino</v>
      </c>
      <c r="C2222" s="25">
        <f>VLOOKUP(A2222,'Hospitalisation Details'!$A$1:$T$2344,9,0)</f>
        <v>37230</v>
      </c>
      <c r="D2222" s="26">
        <f>VLOOKUP(A2222,'Hospitalisation Details'!$A$1:$T$2344,10,0)</f>
        <v>21</v>
      </c>
      <c r="E2222" s="26">
        <f>VLOOKUP(A2222,'Hospitalisation Details'!$A$1:$T$2344,11,0)</f>
        <v>0</v>
      </c>
      <c r="F2222" s="28">
        <f>VLOOKUP(A2222,'Medical Examinations'!$A$1:$L$2336,2,0)</f>
        <v>36.85</v>
      </c>
      <c r="G2222" s="28">
        <f>VLOOKUP(A2222,'Medical Examinations'!$A$1:$L$2336,4,0)</f>
        <v>4.3600000000000003</v>
      </c>
      <c r="H2222" s="30" t="str">
        <f>VLOOKUP(A2222,'Medical Examinations'!$A$1:$L$2336,3,0)</f>
        <v>Obesity</v>
      </c>
      <c r="I2222" s="30" t="str">
        <f>VLOOKUP(A2222,'Medical Examinations'!$A$1:$L$2336,5,0)</f>
        <v>Normal</v>
      </c>
      <c r="J2222" s="27" t="str">
        <f>VLOOKUP(A2222,'Medical Examinations'!$A$1:$L$2336,6,0)</f>
        <v>yes</v>
      </c>
      <c r="K2222" s="27" t="str">
        <f>VLOOKUP(A2222,'Medical Examinations'!$A$1:$L$2336,7,0)</f>
        <v>No</v>
      </c>
      <c r="L2222" s="27">
        <f>VLOOKUP(A2222,'Medical Examinations'!$A$1:$L$2336,10,0)</f>
        <v>0</v>
      </c>
      <c r="M2222" s="27" t="str">
        <f>VLOOKUP(A2222,'Medical Examinations'!$A$1:$L$2336,12,0)</f>
        <v>No</v>
      </c>
      <c r="N2222" s="27" t="str">
        <f>VLOOKUP(A2222,'Medical Examinations'!$A$1:$L$2336,8,0)</f>
        <v>No</v>
      </c>
      <c r="O2222" s="29">
        <f>VLOOKUP(A2222,'Hospitalisation Details'!$A$1:$T$2344,12,0)</f>
        <v>1534.3</v>
      </c>
      <c r="P2222" s="29" t="str">
        <f>VLOOKUP(A2222,'Hospitalisation Details'!$A$1:$T$2344,15,0)</f>
        <v>tier - 2</v>
      </c>
      <c r="Q2222" s="29" t="str">
        <f>VLOOKUP(A2222,'Hospitalisation Details'!$A$1:$T$2344,18,0)</f>
        <v>tier - 2</v>
      </c>
      <c r="R2222" s="29" t="str">
        <f>VLOOKUP(A2222,'Hospitalisation Details'!$A$1:$T$2344,20,0)</f>
        <v>R1013</v>
      </c>
    </row>
    <row r="2223" spans="1:18">
      <c r="A2223" t="s">
        <v>133</v>
      </c>
      <c r="B2223" s="22" t="str">
        <f>VLOOKUP(A2223,'Customer Names'!A2223:$E$2335,4,0)</f>
        <v>Lawder</v>
      </c>
      <c r="C2223" s="25">
        <f>VLOOKUP(A2223,'Hospitalisation Details'!$A$1:$T$2344,9,0)</f>
        <v>37044</v>
      </c>
      <c r="D2223" s="26">
        <f>VLOOKUP(A2223,'Hospitalisation Details'!$A$1:$T$2344,10,0)</f>
        <v>22</v>
      </c>
      <c r="E2223" s="26">
        <f>VLOOKUP(A2223,'Hospitalisation Details'!$A$1:$T$2344,11,0)</f>
        <v>0</v>
      </c>
      <c r="F2223" s="28">
        <f>VLOOKUP(A2223,'Medical Examinations'!$A$1:$L$2336,2,0)</f>
        <v>35.53</v>
      </c>
      <c r="G2223" s="28">
        <f>VLOOKUP(A2223,'Medical Examinations'!$A$1:$L$2336,4,0)</f>
        <v>4.55</v>
      </c>
      <c r="H2223" s="30" t="str">
        <f>VLOOKUP(A2223,'Medical Examinations'!$A$1:$L$2336,3,0)</f>
        <v>Obesity</v>
      </c>
      <c r="I2223" s="30" t="str">
        <f>VLOOKUP(A2223,'Medical Examinations'!$A$1:$L$2336,5,0)</f>
        <v>Normal</v>
      </c>
      <c r="J2223" s="27" t="str">
        <f>VLOOKUP(A2223,'Medical Examinations'!$A$1:$L$2336,6,0)</f>
        <v>yes</v>
      </c>
      <c r="K2223" s="27" t="str">
        <f>VLOOKUP(A2223,'Medical Examinations'!$A$1:$L$2336,7,0)</f>
        <v>No</v>
      </c>
      <c r="L2223" s="27">
        <f>VLOOKUP(A2223,'Medical Examinations'!$A$1:$L$2336,10,0)</f>
        <v>0</v>
      </c>
      <c r="M2223" s="27" t="str">
        <f>VLOOKUP(A2223,'Medical Examinations'!$A$1:$L$2336,12,0)</f>
        <v>No</v>
      </c>
      <c r="N2223" s="27" t="str">
        <f>VLOOKUP(A2223,'Medical Examinations'!$A$1:$L$2336,8,0)</f>
        <v>No</v>
      </c>
      <c r="O2223" s="29">
        <f>VLOOKUP(A2223,'Hospitalisation Details'!$A$1:$T$2344,12,0)</f>
        <v>1532.47</v>
      </c>
      <c r="P2223" s="29" t="str">
        <f>VLOOKUP(A2223,'Hospitalisation Details'!$A$1:$T$2344,15,0)</f>
        <v>tier - 2</v>
      </c>
      <c r="Q2223" s="29" t="str">
        <f>VLOOKUP(A2223,'Hospitalisation Details'!$A$1:$T$2344,18,0)</f>
        <v>tier - 2</v>
      </c>
      <c r="R2223" s="29" t="str">
        <f>VLOOKUP(A2223,'Hospitalisation Details'!$A$1:$T$2344,20,0)</f>
        <v>R1013</v>
      </c>
    </row>
    <row r="2224" spans="1:18">
      <c r="A2224" t="s">
        <v>132</v>
      </c>
      <c r="B2224" s="22" t="str">
        <f>VLOOKUP(A2224,'Customer Names'!A2224:$E$2335,4,0)</f>
        <v>Young</v>
      </c>
      <c r="C2224" s="25">
        <f>VLOOKUP(A2224,'Hospitalisation Details'!$A$1:$T$2344,9,0)</f>
        <v>37079</v>
      </c>
      <c r="D2224" s="26">
        <f>VLOOKUP(A2224,'Hospitalisation Details'!$A$1:$T$2344,10,0)</f>
        <v>21</v>
      </c>
      <c r="E2224" s="26">
        <f>VLOOKUP(A2224,'Hospitalisation Details'!$A$1:$T$2344,11,0)</f>
        <v>0</v>
      </c>
      <c r="F2224" s="28">
        <f>VLOOKUP(A2224,'Medical Examinations'!$A$1:$L$2336,2,0)</f>
        <v>31.1</v>
      </c>
      <c r="G2224" s="28">
        <f>VLOOKUP(A2224,'Medical Examinations'!$A$1:$L$2336,4,0)</f>
        <v>4.37</v>
      </c>
      <c r="H2224" s="30" t="str">
        <f>VLOOKUP(A2224,'Medical Examinations'!$A$1:$L$2336,3,0)</f>
        <v>Obesity</v>
      </c>
      <c r="I2224" s="30" t="str">
        <f>VLOOKUP(A2224,'Medical Examinations'!$A$1:$L$2336,5,0)</f>
        <v>Normal</v>
      </c>
      <c r="J2224" s="27" t="str">
        <f>VLOOKUP(A2224,'Medical Examinations'!$A$1:$L$2336,6,0)</f>
        <v>yes</v>
      </c>
      <c r="K2224" s="27" t="str">
        <f>VLOOKUP(A2224,'Medical Examinations'!$A$1:$L$2336,7,0)</f>
        <v>No</v>
      </c>
      <c r="L2224" s="27">
        <f>VLOOKUP(A2224,'Medical Examinations'!$A$1:$L$2336,10,0)</f>
        <v>0</v>
      </c>
      <c r="M2224" s="27" t="str">
        <f>VLOOKUP(A2224,'Medical Examinations'!$A$1:$L$2336,12,0)</f>
        <v>No</v>
      </c>
      <c r="N2224" s="27" t="str">
        <f>VLOOKUP(A2224,'Medical Examinations'!$A$1:$L$2336,8,0)</f>
        <v>No</v>
      </c>
      <c r="O2224" s="29">
        <f>VLOOKUP(A2224,'Hospitalisation Details'!$A$1:$T$2344,12,0)</f>
        <v>1526.31</v>
      </c>
      <c r="P2224" s="29" t="str">
        <f>VLOOKUP(A2224,'Hospitalisation Details'!$A$1:$T$2344,15,0)</f>
        <v>tier - 2</v>
      </c>
      <c r="Q2224" s="29" t="str">
        <f>VLOOKUP(A2224,'Hospitalisation Details'!$A$1:$T$2344,18,0)</f>
        <v>tier - 3</v>
      </c>
      <c r="R2224" s="29" t="str">
        <f>VLOOKUP(A2224,'Hospitalisation Details'!$A$1:$T$2344,20,0)</f>
        <v>R1011</v>
      </c>
    </row>
    <row r="2225" spans="1:18">
      <c r="A2225" t="s">
        <v>131</v>
      </c>
      <c r="B2225" s="22" t="str">
        <f>VLOOKUP(A2225,'Customer Names'!A2225:$E$2335,4,0)</f>
        <v>Hoerner</v>
      </c>
      <c r="C2225" s="25">
        <f>VLOOKUP(A2225,'Hospitalisation Details'!$A$1:$T$2344,9,0)</f>
        <v>37128</v>
      </c>
      <c r="D2225" s="26">
        <f>VLOOKUP(A2225,'Hospitalisation Details'!$A$1:$T$2344,10,0)</f>
        <v>21</v>
      </c>
      <c r="E2225" s="26">
        <f>VLOOKUP(A2225,'Hospitalisation Details'!$A$1:$T$2344,11,0)</f>
        <v>0</v>
      </c>
      <c r="F2225" s="28">
        <f>VLOOKUP(A2225,'Medical Examinations'!$A$1:$L$2336,2,0)</f>
        <v>23.21</v>
      </c>
      <c r="G2225" s="28">
        <f>VLOOKUP(A2225,'Medical Examinations'!$A$1:$L$2336,4,0)</f>
        <v>5.24</v>
      </c>
      <c r="H2225" s="30" t="str">
        <f>VLOOKUP(A2225,'Medical Examinations'!$A$1:$L$2336,3,0)</f>
        <v>Normal weight</v>
      </c>
      <c r="I2225" s="30" t="str">
        <f>VLOOKUP(A2225,'Medical Examinations'!$A$1:$L$2336,5,0)</f>
        <v>Normal</v>
      </c>
      <c r="J2225" s="27" t="str">
        <f>VLOOKUP(A2225,'Medical Examinations'!$A$1:$L$2336,6,0)</f>
        <v>yes</v>
      </c>
      <c r="K2225" s="27" t="str">
        <f>VLOOKUP(A2225,'Medical Examinations'!$A$1:$L$2336,7,0)</f>
        <v>No</v>
      </c>
      <c r="L2225" s="27">
        <f>VLOOKUP(A2225,'Medical Examinations'!$A$1:$L$2336,10,0)</f>
        <v>0</v>
      </c>
      <c r="M2225" s="27" t="str">
        <f>VLOOKUP(A2225,'Medical Examinations'!$A$1:$L$2336,12,0)</f>
        <v>No</v>
      </c>
      <c r="N2225" s="27" t="str">
        <f>VLOOKUP(A2225,'Medical Examinations'!$A$1:$L$2336,8,0)</f>
        <v>No</v>
      </c>
      <c r="O2225" s="29">
        <f>VLOOKUP(A2225,'Hospitalisation Details'!$A$1:$T$2344,12,0)</f>
        <v>1515.34</v>
      </c>
      <c r="P2225" s="29" t="str">
        <f>VLOOKUP(A2225,'Hospitalisation Details'!$A$1:$T$2344,15,0)</f>
        <v>tier - 2</v>
      </c>
      <c r="Q2225" s="29" t="str">
        <f>VLOOKUP(A2225,'Hospitalisation Details'!$A$1:$T$2344,18,0)</f>
        <v>tier - 3</v>
      </c>
      <c r="R2225" s="29" t="str">
        <f>VLOOKUP(A2225,'Hospitalisation Details'!$A$1:$T$2344,20,0)</f>
        <v>R1013</v>
      </c>
    </row>
    <row r="2226" spans="1:18">
      <c r="A2226" t="s">
        <v>130</v>
      </c>
      <c r="B2226" s="22" t="str">
        <f>VLOOKUP(A2226,'Customer Names'!A2226:$E$2335,4,0)</f>
        <v>Benson</v>
      </c>
      <c r="C2226" s="25">
        <f>VLOOKUP(A2226,'Hospitalisation Details'!$A$1:$T$2344,9,0)</f>
        <v>35965</v>
      </c>
      <c r="D2226" s="26">
        <f>VLOOKUP(A2226,'Hospitalisation Details'!$A$1:$T$2344,10,0)</f>
        <v>24</v>
      </c>
      <c r="E2226" s="26">
        <f>VLOOKUP(A2226,'Hospitalisation Details'!$A$1:$T$2344,11,0)</f>
        <v>0</v>
      </c>
      <c r="F2226" s="28">
        <f>VLOOKUP(A2226,'Medical Examinations'!$A$1:$L$2336,2,0)</f>
        <v>18.36</v>
      </c>
      <c r="G2226" s="28">
        <f>VLOOKUP(A2226,'Medical Examinations'!$A$1:$L$2336,4,0)</f>
        <v>5.96</v>
      </c>
      <c r="H2226" s="30" t="str">
        <f>VLOOKUP(A2226,'Medical Examinations'!$A$1:$L$2336,3,0)</f>
        <v>Underweight</v>
      </c>
      <c r="I2226" s="30" t="str">
        <f>VLOOKUP(A2226,'Medical Examinations'!$A$1:$L$2336,5,0)</f>
        <v>Pre-diabetes</v>
      </c>
      <c r="J2226" s="27" t="str">
        <f>VLOOKUP(A2226,'Medical Examinations'!$A$1:$L$2336,6,0)</f>
        <v>No</v>
      </c>
      <c r="K2226" s="27" t="str">
        <f>VLOOKUP(A2226,'Medical Examinations'!$A$1:$L$2336,7,0)</f>
        <v>No</v>
      </c>
      <c r="L2226" s="27">
        <f>VLOOKUP(A2226,'Medical Examinations'!$A$1:$L$2336,10,0)</f>
        <v>1</v>
      </c>
      <c r="M2226" s="27" t="str">
        <f>VLOOKUP(A2226,'Medical Examinations'!$A$1:$L$2336,12,0)</f>
        <v>No</v>
      </c>
      <c r="N2226" s="27" t="str">
        <f>VLOOKUP(A2226,'Medical Examinations'!$A$1:$L$2336,8,0)</f>
        <v>No</v>
      </c>
      <c r="O2226" s="29">
        <f>VLOOKUP(A2226,'Hospitalisation Details'!$A$1:$T$2344,12,0)</f>
        <v>1497</v>
      </c>
      <c r="P2226" s="29" t="str">
        <f>VLOOKUP(A2226,'Hospitalisation Details'!$A$1:$T$2344,15,0)</f>
        <v>tier - 2</v>
      </c>
      <c r="Q2226" s="29" t="str">
        <f>VLOOKUP(A2226,'Hospitalisation Details'!$A$1:$T$2344,18,0)</f>
        <v>tier - 2</v>
      </c>
      <c r="R2226" s="29" t="str">
        <f>VLOOKUP(A2226,'Hospitalisation Details'!$A$1:$T$2344,20,0)</f>
        <v>R1013</v>
      </c>
    </row>
    <row r="2227" spans="1:18">
      <c r="A2227" t="s">
        <v>129</v>
      </c>
      <c r="B2227" s="22" t="str">
        <f>VLOOKUP(A2227,'Customer Names'!A2227:$E$2335,4,0)</f>
        <v>Horton</v>
      </c>
      <c r="C2227" s="25">
        <f>VLOOKUP(A2227,'Hospitalisation Details'!$A$1:$T$2344,9,0)</f>
        <v>34979</v>
      </c>
      <c r="D2227" s="26">
        <f>VLOOKUP(A2227,'Hospitalisation Details'!$A$1:$T$2344,10,0)</f>
        <v>27</v>
      </c>
      <c r="E2227" s="26">
        <f>VLOOKUP(A2227,'Hospitalisation Details'!$A$1:$T$2344,11,0)</f>
        <v>0</v>
      </c>
      <c r="F2227" s="28">
        <f>VLOOKUP(A2227,'Medical Examinations'!$A$1:$L$2336,2,0)</f>
        <v>15.92</v>
      </c>
      <c r="G2227" s="28">
        <f>VLOOKUP(A2227,'Medical Examinations'!$A$1:$L$2336,4,0)</f>
        <v>4.76</v>
      </c>
      <c r="H2227" s="30" t="str">
        <f>VLOOKUP(A2227,'Medical Examinations'!$A$1:$L$2336,3,0)</f>
        <v>Underweight</v>
      </c>
      <c r="I2227" s="30" t="str">
        <f>VLOOKUP(A2227,'Medical Examinations'!$A$1:$L$2336,5,0)</f>
        <v>Normal</v>
      </c>
      <c r="J2227" s="27" t="str">
        <f>VLOOKUP(A2227,'Medical Examinations'!$A$1:$L$2336,6,0)</f>
        <v>yes</v>
      </c>
      <c r="K2227" s="27" t="str">
        <f>VLOOKUP(A2227,'Medical Examinations'!$A$1:$L$2336,7,0)</f>
        <v>No</v>
      </c>
      <c r="L2227" s="27">
        <f>VLOOKUP(A2227,'Medical Examinations'!$A$1:$L$2336,10,0)</f>
        <v>1</v>
      </c>
      <c r="M2227" s="27" t="str">
        <f>VLOOKUP(A2227,'Medical Examinations'!$A$1:$L$2336,12,0)</f>
        <v>No</v>
      </c>
      <c r="N2227" s="27" t="str">
        <f>VLOOKUP(A2227,'Medical Examinations'!$A$1:$L$2336,8,0)</f>
        <v>No</v>
      </c>
      <c r="O2227" s="29">
        <f>VLOOKUP(A2227,'Hospitalisation Details'!$A$1:$T$2344,12,0)</f>
        <v>1493</v>
      </c>
      <c r="P2227" s="29" t="str">
        <f>VLOOKUP(A2227,'Hospitalisation Details'!$A$1:$T$2344,15,0)</f>
        <v>tier - 2</v>
      </c>
      <c r="Q2227" s="29" t="str">
        <f>VLOOKUP(A2227,'Hospitalisation Details'!$A$1:$T$2344,18,0)</f>
        <v>tier - 3</v>
      </c>
      <c r="R2227" s="29" t="str">
        <f>VLOOKUP(A2227,'Hospitalisation Details'!$A$1:$T$2344,20,0)</f>
        <v>R1013</v>
      </c>
    </row>
    <row r="2228" spans="1:18">
      <c r="A2228" t="s">
        <v>128</v>
      </c>
      <c r="B2228" s="22" t="str">
        <f>VLOOKUP(A2228,'Customer Names'!A2228:$E$2335,4,0)</f>
        <v>McGraw</v>
      </c>
      <c r="C2228" s="25">
        <f>VLOOKUP(A2228,'Hospitalisation Details'!$A$1:$T$2344,9,0)</f>
        <v>35590</v>
      </c>
      <c r="D2228" s="26">
        <f>VLOOKUP(A2228,'Hospitalisation Details'!$A$1:$T$2344,10,0)</f>
        <v>25</v>
      </c>
      <c r="E2228" s="26">
        <f>VLOOKUP(A2228,'Hospitalisation Details'!$A$1:$T$2344,11,0)</f>
        <v>0</v>
      </c>
      <c r="F2228" s="28">
        <f>VLOOKUP(A2228,'Medical Examinations'!$A$1:$L$2336,2,0)</f>
        <v>15.17</v>
      </c>
      <c r="G2228" s="28">
        <f>VLOOKUP(A2228,'Medical Examinations'!$A$1:$L$2336,4,0)</f>
        <v>4.3</v>
      </c>
      <c r="H2228" s="30" t="str">
        <f>VLOOKUP(A2228,'Medical Examinations'!$A$1:$L$2336,3,0)</f>
        <v>Underweight</v>
      </c>
      <c r="I2228" s="30" t="str">
        <f>VLOOKUP(A2228,'Medical Examinations'!$A$1:$L$2336,5,0)</f>
        <v>Normal</v>
      </c>
      <c r="J2228" s="27" t="str">
        <f>VLOOKUP(A2228,'Medical Examinations'!$A$1:$L$2336,6,0)</f>
        <v>yes</v>
      </c>
      <c r="K2228" s="27" t="str">
        <f>VLOOKUP(A2228,'Medical Examinations'!$A$1:$L$2336,7,0)</f>
        <v>No</v>
      </c>
      <c r="L2228" s="27">
        <f>VLOOKUP(A2228,'Medical Examinations'!$A$1:$L$2336,10,0)</f>
        <v>1</v>
      </c>
      <c r="M2228" s="27" t="str">
        <f>VLOOKUP(A2228,'Medical Examinations'!$A$1:$L$2336,12,0)</f>
        <v>No</v>
      </c>
      <c r="N2228" s="27" t="str">
        <f>VLOOKUP(A2228,'Medical Examinations'!$A$1:$L$2336,8,0)</f>
        <v>Yes</v>
      </c>
      <c r="O2228" s="29">
        <f>VLOOKUP(A2228,'Hospitalisation Details'!$A$1:$T$2344,12,0)</f>
        <v>1481</v>
      </c>
      <c r="P2228" s="29" t="str">
        <f>VLOOKUP(A2228,'Hospitalisation Details'!$A$1:$T$2344,15,0)</f>
        <v>tier - 2</v>
      </c>
      <c r="Q2228" s="29" t="str">
        <f>VLOOKUP(A2228,'Hospitalisation Details'!$A$1:$T$2344,18,0)</f>
        <v>tier - 1</v>
      </c>
      <c r="R2228" s="29" t="str">
        <f>VLOOKUP(A2228,'Hospitalisation Details'!$A$1:$T$2344,20,0)</f>
        <v>R1012</v>
      </c>
    </row>
    <row r="2229" spans="1:18">
      <c r="A2229" t="s">
        <v>127</v>
      </c>
      <c r="B2229" s="22" t="str">
        <f>VLOOKUP(A2229,'Customer Names'!A2229:$E$2335,4,0)</f>
        <v>Beaulne</v>
      </c>
      <c r="C2229" s="25">
        <f>VLOOKUP(A2229,'Hospitalisation Details'!$A$1:$T$2344,9,0)</f>
        <v>36136</v>
      </c>
      <c r="D2229" s="26">
        <f>VLOOKUP(A2229,'Hospitalisation Details'!$A$1:$T$2344,10,0)</f>
        <v>24</v>
      </c>
      <c r="E2229" s="26">
        <f>VLOOKUP(A2229,'Hospitalisation Details'!$A$1:$T$2344,11,0)</f>
        <v>0</v>
      </c>
      <c r="F2229" s="28">
        <f>VLOOKUP(A2229,'Medical Examinations'!$A$1:$L$2336,2,0)</f>
        <v>16.63</v>
      </c>
      <c r="G2229" s="28">
        <f>VLOOKUP(A2229,'Medical Examinations'!$A$1:$L$2336,4,0)</f>
        <v>4.5</v>
      </c>
      <c r="H2229" s="30" t="str">
        <f>VLOOKUP(A2229,'Medical Examinations'!$A$1:$L$2336,3,0)</f>
        <v>Underweight</v>
      </c>
      <c r="I2229" s="30" t="str">
        <f>VLOOKUP(A2229,'Medical Examinations'!$A$1:$L$2336,5,0)</f>
        <v>Normal</v>
      </c>
      <c r="J2229" s="27" t="str">
        <f>VLOOKUP(A2229,'Medical Examinations'!$A$1:$L$2336,6,0)</f>
        <v>No</v>
      </c>
      <c r="K2229" s="27" t="str">
        <f>VLOOKUP(A2229,'Medical Examinations'!$A$1:$L$2336,7,0)</f>
        <v>No</v>
      </c>
      <c r="L2229" s="27">
        <f>VLOOKUP(A2229,'Medical Examinations'!$A$1:$L$2336,10,0)</f>
        <v>1</v>
      </c>
      <c r="M2229" s="27" t="str">
        <f>VLOOKUP(A2229,'Medical Examinations'!$A$1:$L$2336,12,0)</f>
        <v>No</v>
      </c>
      <c r="N2229" s="27" t="str">
        <f>VLOOKUP(A2229,'Medical Examinations'!$A$1:$L$2336,8,0)</f>
        <v>No</v>
      </c>
      <c r="O2229" s="29">
        <f>VLOOKUP(A2229,'Hospitalisation Details'!$A$1:$T$2344,12,0)</f>
        <v>1477</v>
      </c>
      <c r="P2229" s="29" t="str">
        <f>VLOOKUP(A2229,'Hospitalisation Details'!$A$1:$T$2344,15,0)</f>
        <v>tier - 2</v>
      </c>
      <c r="Q2229" s="29" t="str">
        <f>VLOOKUP(A2229,'Hospitalisation Details'!$A$1:$T$2344,18,0)</f>
        <v>tier - 1</v>
      </c>
      <c r="R2229" s="29" t="str">
        <f>VLOOKUP(A2229,'Hospitalisation Details'!$A$1:$T$2344,20,0)</f>
        <v>R1013</v>
      </c>
    </row>
    <row r="2230" spans="1:18">
      <c r="A2230" t="s">
        <v>126</v>
      </c>
      <c r="B2230" s="22" t="str">
        <f>VLOOKUP(A2230,'Customer Names'!A2230:$E$2335,4,0)</f>
        <v>Lunz</v>
      </c>
      <c r="C2230" s="25">
        <f>VLOOKUP(A2230,'Hospitalisation Details'!$A$1:$T$2344,9,0)</f>
        <v>37792</v>
      </c>
      <c r="D2230" s="26">
        <f>VLOOKUP(A2230,'Hospitalisation Details'!$A$1:$T$2344,10,0)</f>
        <v>19</v>
      </c>
      <c r="E2230" s="26">
        <f>VLOOKUP(A2230,'Hospitalisation Details'!$A$1:$T$2344,11,0)</f>
        <v>0</v>
      </c>
      <c r="F2230" s="28">
        <f>VLOOKUP(A2230,'Medical Examinations'!$A$1:$L$2336,2,0)</f>
        <v>19.39</v>
      </c>
      <c r="G2230" s="28">
        <f>VLOOKUP(A2230,'Medical Examinations'!$A$1:$L$2336,4,0)</f>
        <v>5.59</v>
      </c>
      <c r="H2230" s="30" t="str">
        <f>VLOOKUP(A2230,'Medical Examinations'!$A$1:$L$2336,3,0)</f>
        <v>Normal weight</v>
      </c>
      <c r="I2230" s="30" t="str">
        <f>VLOOKUP(A2230,'Medical Examinations'!$A$1:$L$2336,5,0)</f>
        <v>Normal</v>
      </c>
      <c r="J2230" s="27" t="str">
        <f>VLOOKUP(A2230,'Medical Examinations'!$A$1:$L$2336,6,0)</f>
        <v>No</v>
      </c>
      <c r="K2230" s="27" t="str">
        <f>VLOOKUP(A2230,'Medical Examinations'!$A$1:$L$2336,7,0)</f>
        <v>No</v>
      </c>
      <c r="L2230" s="27">
        <f>VLOOKUP(A2230,'Medical Examinations'!$A$1:$L$2336,10,0)</f>
        <v>1</v>
      </c>
      <c r="M2230" s="27" t="str">
        <f>VLOOKUP(A2230,'Medical Examinations'!$A$1:$L$2336,12,0)</f>
        <v>No</v>
      </c>
      <c r="N2230" s="27" t="str">
        <f>VLOOKUP(A2230,'Medical Examinations'!$A$1:$L$2336,8,0)</f>
        <v>Yes</v>
      </c>
      <c r="O2230" s="29">
        <f>VLOOKUP(A2230,'Hospitalisation Details'!$A$1:$T$2344,12,0)</f>
        <v>1467</v>
      </c>
      <c r="P2230" s="29" t="str">
        <f>VLOOKUP(A2230,'Hospitalisation Details'!$A$1:$T$2344,15,0)</f>
        <v>tier - 2</v>
      </c>
      <c r="Q2230" s="29" t="str">
        <f>VLOOKUP(A2230,'Hospitalisation Details'!$A$1:$T$2344,18,0)</f>
        <v>tier - 2</v>
      </c>
      <c r="R2230" s="29" t="str">
        <f>VLOOKUP(A2230,'Hospitalisation Details'!$A$1:$T$2344,20,0)</f>
        <v>R1013</v>
      </c>
    </row>
    <row r="2231" spans="1:18">
      <c r="A2231" t="s">
        <v>125</v>
      </c>
      <c r="B2231" s="22" t="str">
        <f>VLOOKUP(A2231,'Customer Names'!A2231:$E$2335,4,0)</f>
        <v>Kyle</v>
      </c>
      <c r="C2231" s="25">
        <f>VLOOKUP(A2231,'Hospitalisation Details'!$A$1:$T$2344,9,0)</f>
        <v>35600</v>
      </c>
      <c r="D2231" s="26">
        <f>VLOOKUP(A2231,'Hospitalisation Details'!$A$1:$T$2344,10,0)</f>
        <v>25</v>
      </c>
      <c r="E2231" s="26">
        <f>VLOOKUP(A2231,'Hospitalisation Details'!$A$1:$T$2344,11,0)</f>
        <v>0</v>
      </c>
      <c r="F2231" s="28">
        <f>VLOOKUP(A2231,'Medical Examinations'!$A$1:$L$2336,2,0)</f>
        <v>17.34</v>
      </c>
      <c r="G2231" s="28">
        <f>VLOOKUP(A2231,'Medical Examinations'!$A$1:$L$2336,4,0)</f>
        <v>6.29</v>
      </c>
      <c r="H2231" s="30" t="str">
        <f>VLOOKUP(A2231,'Medical Examinations'!$A$1:$L$2336,3,0)</f>
        <v>Underweight</v>
      </c>
      <c r="I2231" s="30" t="str">
        <f>VLOOKUP(A2231,'Medical Examinations'!$A$1:$L$2336,5,0)</f>
        <v>Pre-diabetes</v>
      </c>
      <c r="J2231" s="27" t="str">
        <f>VLOOKUP(A2231,'Medical Examinations'!$A$1:$L$2336,6,0)</f>
        <v>yes</v>
      </c>
      <c r="K2231" s="27" t="str">
        <f>VLOOKUP(A2231,'Medical Examinations'!$A$1:$L$2336,7,0)</f>
        <v>No</v>
      </c>
      <c r="L2231" s="27">
        <f>VLOOKUP(A2231,'Medical Examinations'!$A$1:$L$2336,10,0)</f>
        <v>1</v>
      </c>
      <c r="M2231" s="27" t="str">
        <f>VLOOKUP(A2231,'Medical Examinations'!$A$1:$L$2336,12,0)</f>
        <v>No</v>
      </c>
      <c r="N2231" s="27" t="str">
        <f>VLOOKUP(A2231,'Medical Examinations'!$A$1:$L$2336,8,0)</f>
        <v>Yes</v>
      </c>
      <c r="O2231" s="29">
        <f>VLOOKUP(A2231,'Hospitalisation Details'!$A$1:$T$2344,12,0)</f>
        <v>1445</v>
      </c>
      <c r="P2231" s="29" t="str">
        <f>VLOOKUP(A2231,'Hospitalisation Details'!$A$1:$T$2344,15,0)</f>
        <v>tier - 2</v>
      </c>
      <c r="Q2231" s="29" t="str">
        <f>VLOOKUP(A2231,'Hospitalisation Details'!$A$1:$T$2344,18,0)</f>
        <v>tier - 1</v>
      </c>
      <c r="R2231" s="29" t="str">
        <f>VLOOKUP(A2231,'Hospitalisation Details'!$A$1:$T$2344,20,0)</f>
        <v>R1013</v>
      </c>
    </row>
    <row r="2232" spans="1:18">
      <c r="A2232" t="s">
        <v>124</v>
      </c>
      <c r="B2232" s="22" t="str">
        <f>VLOOKUP(A2232,'Customer Names'!A2232:$E$2335,4,0)</f>
        <v>Brackenwagen</v>
      </c>
      <c r="C2232" s="25">
        <f>VLOOKUP(A2232,'Hospitalisation Details'!$A$1:$T$2344,9,0)</f>
        <v>36770</v>
      </c>
      <c r="D2232" s="26">
        <f>VLOOKUP(A2232,'Hospitalisation Details'!$A$1:$T$2344,10,0)</f>
        <v>22</v>
      </c>
      <c r="E2232" s="26">
        <f>VLOOKUP(A2232,'Hospitalisation Details'!$A$1:$T$2344,11,0)</f>
        <v>0</v>
      </c>
      <c r="F2232" s="28">
        <f>VLOOKUP(A2232,'Medical Examinations'!$A$1:$L$2336,2,0)</f>
        <v>17.940000000000001</v>
      </c>
      <c r="G2232" s="28">
        <f>VLOOKUP(A2232,'Medical Examinations'!$A$1:$L$2336,4,0)</f>
        <v>4.1900000000000004</v>
      </c>
      <c r="H2232" s="30" t="str">
        <f>VLOOKUP(A2232,'Medical Examinations'!$A$1:$L$2336,3,0)</f>
        <v>Underweight</v>
      </c>
      <c r="I2232" s="30" t="str">
        <f>VLOOKUP(A2232,'Medical Examinations'!$A$1:$L$2336,5,0)</f>
        <v>Normal</v>
      </c>
      <c r="J2232" s="27" t="str">
        <f>VLOOKUP(A2232,'Medical Examinations'!$A$1:$L$2336,6,0)</f>
        <v>No</v>
      </c>
      <c r="K2232" s="27" t="str">
        <f>VLOOKUP(A2232,'Medical Examinations'!$A$1:$L$2336,7,0)</f>
        <v>yes</v>
      </c>
      <c r="L2232" s="27">
        <f>VLOOKUP(A2232,'Medical Examinations'!$A$1:$L$2336,10,0)</f>
        <v>1</v>
      </c>
      <c r="M2232" s="27" t="str">
        <f>VLOOKUP(A2232,'Medical Examinations'!$A$1:$L$2336,12,0)</f>
        <v>No</v>
      </c>
      <c r="N2232" s="27" t="str">
        <f>VLOOKUP(A2232,'Medical Examinations'!$A$1:$L$2336,8,0)</f>
        <v>No</v>
      </c>
      <c r="O2232" s="29">
        <f>VLOOKUP(A2232,'Hospitalisation Details'!$A$1:$T$2344,12,0)</f>
        <v>1438</v>
      </c>
      <c r="P2232" s="29" t="str">
        <f>VLOOKUP(A2232,'Hospitalisation Details'!$A$1:$T$2344,15,0)</f>
        <v>tier - 2</v>
      </c>
      <c r="Q2232" s="29" t="str">
        <f>VLOOKUP(A2232,'Hospitalisation Details'!$A$1:$T$2344,18,0)</f>
        <v>tier - 2</v>
      </c>
      <c r="R2232" s="29" t="str">
        <f>VLOOKUP(A2232,'Hospitalisation Details'!$A$1:$T$2344,20,0)</f>
        <v>R1013</v>
      </c>
    </row>
    <row r="2233" spans="1:18">
      <c r="A2233" t="s">
        <v>123</v>
      </c>
      <c r="B2233" s="22" t="str">
        <f>VLOOKUP(A2233,'Customer Names'!A2233:$E$2335,4,0)</f>
        <v>Schmitt</v>
      </c>
      <c r="C2233" s="25">
        <f>VLOOKUP(A2233,'Hospitalisation Details'!$A$1:$T$2344,9,0)</f>
        <v>35769</v>
      </c>
      <c r="D2233" s="26">
        <f>VLOOKUP(A2233,'Hospitalisation Details'!$A$1:$T$2344,10,0)</f>
        <v>25</v>
      </c>
      <c r="E2233" s="26">
        <f>VLOOKUP(A2233,'Hospitalisation Details'!$A$1:$T$2344,11,0)</f>
        <v>0</v>
      </c>
      <c r="F2233" s="28">
        <f>VLOOKUP(A2233,'Medical Examinations'!$A$1:$L$2336,2,0)</f>
        <v>16.670000000000002</v>
      </c>
      <c r="G2233" s="28">
        <f>VLOOKUP(A2233,'Medical Examinations'!$A$1:$L$2336,4,0)</f>
        <v>4.7</v>
      </c>
      <c r="H2233" s="30" t="str">
        <f>VLOOKUP(A2233,'Medical Examinations'!$A$1:$L$2336,3,0)</f>
        <v>Underweight</v>
      </c>
      <c r="I2233" s="30" t="str">
        <f>VLOOKUP(A2233,'Medical Examinations'!$A$1:$L$2336,5,0)</f>
        <v>Normal</v>
      </c>
      <c r="J2233" s="27" t="str">
        <f>VLOOKUP(A2233,'Medical Examinations'!$A$1:$L$2336,6,0)</f>
        <v>yes</v>
      </c>
      <c r="K2233" s="27" t="str">
        <f>VLOOKUP(A2233,'Medical Examinations'!$A$1:$L$2336,7,0)</f>
        <v>No</v>
      </c>
      <c r="L2233" s="27">
        <f>VLOOKUP(A2233,'Medical Examinations'!$A$1:$L$2336,10,0)</f>
        <v>1</v>
      </c>
      <c r="M2233" s="27" t="str">
        <f>VLOOKUP(A2233,'Medical Examinations'!$A$1:$L$2336,12,0)</f>
        <v>No</v>
      </c>
      <c r="N2233" s="27" t="str">
        <f>VLOOKUP(A2233,'Medical Examinations'!$A$1:$L$2336,8,0)</f>
        <v>Yes</v>
      </c>
      <c r="O2233" s="29">
        <f>VLOOKUP(A2233,'Hospitalisation Details'!$A$1:$T$2344,12,0)</f>
        <v>1422</v>
      </c>
      <c r="P2233" s="29" t="str">
        <f>VLOOKUP(A2233,'Hospitalisation Details'!$A$1:$T$2344,15,0)</f>
        <v>tier - 2</v>
      </c>
      <c r="Q2233" s="29" t="str">
        <f>VLOOKUP(A2233,'Hospitalisation Details'!$A$1:$T$2344,18,0)</f>
        <v>tier - 2</v>
      </c>
      <c r="R2233" s="29" t="str">
        <f>VLOOKUP(A2233,'Hospitalisation Details'!$A$1:$T$2344,20,0)</f>
        <v>R1013</v>
      </c>
    </row>
    <row r="2234" spans="1:18">
      <c r="A2234" t="s">
        <v>122</v>
      </c>
      <c r="B2234" s="22" t="str">
        <f>VLOOKUP(A2234,'Customer Names'!A2234:$E$2335,4,0)</f>
        <v>Borden</v>
      </c>
      <c r="C2234" s="25">
        <f>VLOOKUP(A2234,'Hospitalisation Details'!$A$1:$T$2344,9,0)</f>
        <v>37126</v>
      </c>
      <c r="D2234" s="26">
        <f>VLOOKUP(A2234,'Hospitalisation Details'!$A$1:$T$2344,10,0)</f>
        <v>21</v>
      </c>
      <c r="E2234" s="26">
        <f>VLOOKUP(A2234,'Hospitalisation Details'!$A$1:$T$2344,11,0)</f>
        <v>0</v>
      </c>
      <c r="F2234" s="28">
        <f>VLOOKUP(A2234,'Medical Examinations'!$A$1:$L$2336,2,0)</f>
        <v>20.58</v>
      </c>
      <c r="G2234" s="28">
        <f>VLOOKUP(A2234,'Medical Examinations'!$A$1:$L$2336,4,0)</f>
        <v>5.64</v>
      </c>
      <c r="H2234" s="30" t="str">
        <f>VLOOKUP(A2234,'Medical Examinations'!$A$1:$L$2336,3,0)</f>
        <v>Normal weight</v>
      </c>
      <c r="I2234" s="30" t="str">
        <f>VLOOKUP(A2234,'Medical Examinations'!$A$1:$L$2336,5,0)</f>
        <v>Normal</v>
      </c>
      <c r="J2234" s="27" t="str">
        <f>VLOOKUP(A2234,'Medical Examinations'!$A$1:$L$2336,6,0)</f>
        <v>yes</v>
      </c>
      <c r="K2234" s="27" t="str">
        <f>VLOOKUP(A2234,'Medical Examinations'!$A$1:$L$2336,7,0)</f>
        <v>No</v>
      </c>
      <c r="L2234" s="27">
        <f>VLOOKUP(A2234,'Medical Examinations'!$A$1:$L$2336,10,0)</f>
        <v>0</v>
      </c>
      <c r="M2234" s="27" t="str">
        <f>VLOOKUP(A2234,'Medical Examinations'!$A$1:$L$2336,12,0)</f>
        <v>No</v>
      </c>
      <c r="N2234" s="27" t="str">
        <f>VLOOKUP(A2234,'Medical Examinations'!$A$1:$L$2336,8,0)</f>
        <v>No</v>
      </c>
      <c r="O2234" s="29">
        <f>VLOOKUP(A2234,'Hospitalisation Details'!$A$1:$T$2344,12,0)</f>
        <v>1421</v>
      </c>
      <c r="P2234" s="29" t="str">
        <f>VLOOKUP(A2234,'Hospitalisation Details'!$A$1:$T$2344,15,0)</f>
        <v>tier - 2</v>
      </c>
      <c r="Q2234" s="29" t="str">
        <f>VLOOKUP(A2234,'Hospitalisation Details'!$A$1:$T$2344,18,0)</f>
        <v>tier - 2</v>
      </c>
      <c r="R2234" s="29" t="str">
        <f>VLOOKUP(A2234,'Hospitalisation Details'!$A$1:$T$2344,20,0)</f>
        <v>R1013</v>
      </c>
    </row>
    <row r="2235" spans="1:18">
      <c r="A2235" t="s">
        <v>121</v>
      </c>
      <c r="B2235" s="22" t="str">
        <f>VLOOKUP(A2235,'Customer Names'!A2235:$E$2335,4,0)</f>
        <v>McLean</v>
      </c>
      <c r="C2235" s="25">
        <f>VLOOKUP(A2235,'Hospitalisation Details'!$A$1:$T$2344,9,0)</f>
        <v>35239</v>
      </c>
      <c r="D2235" s="26">
        <f>VLOOKUP(A2235,'Hospitalisation Details'!$A$1:$T$2344,10,0)</f>
        <v>26</v>
      </c>
      <c r="E2235" s="26">
        <f>VLOOKUP(A2235,'Hospitalisation Details'!$A$1:$T$2344,11,0)</f>
        <v>0</v>
      </c>
      <c r="F2235" s="28">
        <f>VLOOKUP(A2235,'Medical Examinations'!$A$1:$L$2336,2,0)</f>
        <v>16.5</v>
      </c>
      <c r="G2235" s="28">
        <f>VLOOKUP(A2235,'Medical Examinations'!$A$1:$L$2336,4,0)</f>
        <v>4.1100000000000003</v>
      </c>
      <c r="H2235" s="30" t="str">
        <f>VLOOKUP(A2235,'Medical Examinations'!$A$1:$L$2336,3,0)</f>
        <v>Underweight</v>
      </c>
      <c r="I2235" s="30" t="str">
        <f>VLOOKUP(A2235,'Medical Examinations'!$A$1:$L$2336,5,0)</f>
        <v>Normal</v>
      </c>
      <c r="J2235" s="27" t="str">
        <f>VLOOKUP(A2235,'Medical Examinations'!$A$1:$L$2336,6,0)</f>
        <v>yes</v>
      </c>
      <c r="K2235" s="27" t="str">
        <f>VLOOKUP(A2235,'Medical Examinations'!$A$1:$L$2336,7,0)</f>
        <v>No</v>
      </c>
      <c r="L2235" s="27">
        <f>VLOOKUP(A2235,'Medical Examinations'!$A$1:$L$2336,10,0)</f>
        <v>0</v>
      </c>
      <c r="M2235" s="27" t="str">
        <f>VLOOKUP(A2235,'Medical Examinations'!$A$1:$L$2336,12,0)</f>
        <v>No</v>
      </c>
      <c r="N2235" s="27" t="str">
        <f>VLOOKUP(A2235,'Medical Examinations'!$A$1:$L$2336,8,0)</f>
        <v>No</v>
      </c>
      <c r="O2235" s="29">
        <f>VLOOKUP(A2235,'Hospitalisation Details'!$A$1:$T$2344,12,0)</f>
        <v>1417</v>
      </c>
      <c r="P2235" s="29" t="str">
        <f>VLOOKUP(A2235,'Hospitalisation Details'!$A$1:$T$2344,15,0)</f>
        <v>tier - 2</v>
      </c>
      <c r="Q2235" s="29" t="str">
        <f>VLOOKUP(A2235,'Hospitalisation Details'!$A$1:$T$2344,18,0)</f>
        <v>tier - 3</v>
      </c>
      <c r="R2235" s="29" t="str">
        <f>VLOOKUP(A2235,'Hospitalisation Details'!$A$1:$T$2344,20,0)</f>
        <v>R1013</v>
      </c>
    </row>
    <row r="2236" spans="1:18">
      <c r="A2236" t="s">
        <v>120</v>
      </c>
      <c r="B2236" s="22" t="str">
        <f>VLOOKUP(A2236,'Customer Names'!A2236:$E$2335,4,0)</f>
        <v>Regan</v>
      </c>
      <c r="C2236" s="25">
        <f>VLOOKUP(A2236,'Hospitalisation Details'!$A$1:$T$2344,9,0)</f>
        <v>35730</v>
      </c>
      <c r="D2236" s="26">
        <f>VLOOKUP(A2236,'Hospitalisation Details'!$A$1:$T$2344,10,0)</f>
        <v>25</v>
      </c>
      <c r="E2236" s="26">
        <f>VLOOKUP(A2236,'Hospitalisation Details'!$A$1:$T$2344,11,0)</f>
        <v>0</v>
      </c>
      <c r="F2236" s="28">
        <f>VLOOKUP(A2236,'Medical Examinations'!$A$1:$L$2336,2,0)</f>
        <v>15.41</v>
      </c>
      <c r="G2236" s="28">
        <f>VLOOKUP(A2236,'Medical Examinations'!$A$1:$L$2336,4,0)</f>
        <v>5.43</v>
      </c>
      <c r="H2236" s="30" t="str">
        <f>VLOOKUP(A2236,'Medical Examinations'!$A$1:$L$2336,3,0)</f>
        <v>Underweight</v>
      </c>
      <c r="I2236" s="30" t="str">
        <f>VLOOKUP(A2236,'Medical Examinations'!$A$1:$L$2336,5,0)</f>
        <v>Normal</v>
      </c>
      <c r="J2236" s="27" t="str">
        <f>VLOOKUP(A2236,'Medical Examinations'!$A$1:$L$2336,6,0)</f>
        <v>yes</v>
      </c>
      <c r="K2236" s="27" t="str">
        <f>VLOOKUP(A2236,'Medical Examinations'!$A$1:$L$2336,7,0)</f>
        <v>No</v>
      </c>
      <c r="L2236" s="27">
        <f>VLOOKUP(A2236,'Medical Examinations'!$A$1:$L$2336,10,0)</f>
        <v>1</v>
      </c>
      <c r="M2236" s="27" t="str">
        <f>VLOOKUP(A2236,'Medical Examinations'!$A$1:$L$2336,12,0)</f>
        <v>No</v>
      </c>
      <c r="N2236" s="27" t="str">
        <f>VLOOKUP(A2236,'Medical Examinations'!$A$1:$L$2336,8,0)</f>
        <v>Yes</v>
      </c>
      <c r="O2236" s="29">
        <f>VLOOKUP(A2236,'Hospitalisation Details'!$A$1:$T$2344,12,0)</f>
        <v>1402</v>
      </c>
      <c r="P2236" s="29" t="str">
        <f>VLOOKUP(A2236,'Hospitalisation Details'!$A$1:$T$2344,15,0)</f>
        <v>tier - 2</v>
      </c>
      <c r="Q2236" s="29" t="str">
        <f>VLOOKUP(A2236,'Hospitalisation Details'!$A$1:$T$2344,18,0)</f>
        <v>tier - 3</v>
      </c>
      <c r="R2236" s="29" t="str">
        <f>VLOOKUP(A2236,'Hospitalisation Details'!$A$1:$T$2344,20,0)</f>
        <v>R1011</v>
      </c>
    </row>
    <row r="2237" spans="1:18">
      <c r="A2237" t="s">
        <v>119</v>
      </c>
      <c r="B2237" s="22" t="str">
        <f>VLOOKUP(A2237,'Customer Names'!A2237:$E$2335,4,0)</f>
        <v>Koenis</v>
      </c>
      <c r="C2237" s="25">
        <f>VLOOKUP(A2237,'Hospitalisation Details'!$A$1:$T$2344,9,0)</f>
        <v>36043</v>
      </c>
      <c r="D2237" s="26">
        <f>VLOOKUP(A2237,'Hospitalisation Details'!$A$1:$T$2344,10,0)</f>
        <v>24</v>
      </c>
      <c r="E2237" s="26">
        <f>VLOOKUP(A2237,'Hospitalisation Details'!$A$1:$T$2344,11,0)</f>
        <v>0</v>
      </c>
      <c r="F2237" s="28">
        <f>VLOOKUP(A2237,'Medical Examinations'!$A$1:$L$2336,2,0)</f>
        <v>24.59</v>
      </c>
      <c r="G2237" s="28">
        <f>VLOOKUP(A2237,'Medical Examinations'!$A$1:$L$2336,4,0)</f>
        <v>4.38</v>
      </c>
      <c r="H2237" s="30" t="str">
        <f>VLOOKUP(A2237,'Medical Examinations'!$A$1:$L$2336,3,0)</f>
        <v>Normal weight</v>
      </c>
      <c r="I2237" s="30" t="str">
        <f>VLOOKUP(A2237,'Medical Examinations'!$A$1:$L$2336,5,0)</f>
        <v>Normal</v>
      </c>
      <c r="J2237" s="27" t="str">
        <f>VLOOKUP(A2237,'Medical Examinations'!$A$1:$L$2336,6,0)</f>
        <v>No</v>
      </c>
      <c r="K2237" s="27" t="str">
        <f>VLOOKUP(A2237,'Medical Examinations'!$A$1:$L$2336,7,0)</f>
        <v>No</v>
      </c>
      <c r="L2237" s="27">
        <f>VLOOKUP(A2237,'Medical Examinations'!$A$1:$L$2336,10,0)</f>
        <v>1</v>
      </c>
      <c r="M2237" s="27" t="str">
        <f>VLOOKUP(A2237,'Medical Examinations'!$A$1:$L$2336,12,0)</f>
        <v>No</v>
      </c>
      <c r="N2237" s="27" t="str">
        <f>VLOOKUP(A2237,'Medical Examinations'!$A$1:$L$2336,8,0)</f>
        <v>No</v>
      </c>
      <c r="O2237" s="29">
        <f>VLOOKUP(A2237,'Hospitalisation Details'!$A$1:$T$2344,12,0)</f>
        <v>1400.44</v>
      </c>
      <c r="P2237" s="29" t="str">
        <f>VLOOKUP(A2237,'Hospitalisation Details'!$A$1:$T$2344,15,0)</f>
        <v>tier - 2</v>
      </c>
      <c r="Q2237" s="29" t="str">
        <f>VLOOKUP(A2237,'Hospitalisation Details'!$A$1:$T$2344,18,0)</f>
        <v>tier - 2</v>
      </c>
      <c r="R2237" s="29" t="str">
        <f>VLOOKUP(A2237,'Hospitalisation Details'!$A$1:$T$2344,20,0)</f>
        <v>R1013</v>
      </c>
    </row>
    <row r="2238" spans="1:18">
      <c r="A2238" t="s">
        <v>118</v>
      </c>
      <c r="B2238" s="22" t="str">
        <f>VLOOKUP(A2238,'Customer Names'!A2238:$E$2335,4,0)</f>
        <v>Kittaka</v>
      </c>
      <c r="C2238" s="25">
        <f>VLOOKUP(A2238,'Hospitalisation Details'!$A$1:$T$2344,9,0)</f>
        <v>37612</v>
      </c>
      <c r="D2238" s="26">
        <f>VLOOKUP(A2238,'Hospitalisation Details'!$A$1:$T$2344,10,0)</f>
        <v>20</v>
      </c>
      <c r="E2238" s="26">
        <f>VLOOKUP(A2238,'Hospitalisation Details'!$A$1:$T$2344,11,0)</f>
        <v>0</v>
      </c>
      <c r="F2238" s="28">
        <f>VLOOKUP(A2238,'Medical Examinations'!$A$1:$L$2336,2,0)</f>
        <v>33.33</v>
      </c>
      <c r="G2238" s="28">
        <f>VLOOKUP(A2238,'Medical Examinations'!$A$1:$L$2336,4,0)</f>
        <v>9.7899999999999991</v>
      </c>
      <c r="H2238" s="30" t="str">
        <f>VLOOKUP(A2238,'Medical Examinations'!$A$1:$L$2336,3,0)</f>
        <v>Obesity</v>
      </c>
      <c r="I2238" s="30" t="str">
        <f>VLOOKUP(A2238,'Medical Examinations'!$A$1:$L$2336,5,0)</f>
        <v>Diabetes</v>
      </c>
      <c r="J2238" s="27" t="str">
        <f>VLOOKUP(A2238,'Medical Examinations'!$A$1:$L$2336,6,0)</f>
        <v>No</v>
      </c>
      <c r="K2238" s="27" t="str">
        <f>VLOOKUP(A2238,'Medical Examinations'!$A$1:$L$2336,7,0)</f>
        <v>No</v>
      </c>
      <c r="L2238" s="27">
        <f>VLOOKUP(A2238,'Medical Examinations'!$A$1:$L$2336,10,0)</f>
        <v>0</v>
      </c>
      <c r="M2238" s="27" t="str">
        <f>VLOOKUP(A2238,'Medical Examinations'!$A$1:$L$2336,12,0)</f>
        <v>No</v>
      </c>
      <c r="N2238" s="27" t="str">
        <f>VLOOKUP(A2238,'Medical Examinations'!$A$1:$L$2336,8,0)</f>
        <v>No</v>
      </c>
      <c r="O2238" s="29">
        <f>VLOOKUP(A2238,'Hospitalisation Details'!$A$1:$T$2344,12,0)</f>
        <v>1391.53</v>
      </c>
      <c r="P2238" s="29" t="str">
        <f>VLOOKUP(A2238,'Hospitalisation Details'!$A$1:$T$2344,15,0)</f>
        <v>tier - 2</v>
      </c>
      <c r="Q2238" s="29" t="str">
        <f>VLOOKUP(A2238,'Hospitalisation Details'!$A$1:$T$2344,18,0)</f>
        <v>tier - 1</v>
      </c>
      <c r="R2238" s="29" t="str">
        <f>VLOOKUP(A2238,'Hospitalisation Details'!$A$1:$T$2344,20,0)</f>
        <v>R1013</v>
      </c>
    </row>
    <row r="2239" spans="1:18">
      <c r="A2239" t="s">
        <v>117</v>
      </c>
      <c r="B2239" s="22" t="str">
        <f>VLOOKUP(A2239,'Customer Names'!A2239:$E$2335,4,0)</f>
        <v>Concannon</v>
      </c>
      <c r="C2239" s="25">
        <f>VLOOKUP(A2239,'Hospitalisation Details'!$A$1:$T$2344,9,0)</f>
        <v>37574</v>
      </c>
      <c r="D2239" s="26">
        <f>VLOOKUP(A2239,'Hospitalisation Details'!$A$1:$T$2344,10,0)</f>
        <v>20</v>
      </c>
      <c r="E2239" s="26">
        <f>VLOOKUP(A2239,'Hospitalisation Details'!$A$1:$T$2344,11,0)</f>
        <v>0</v>
      </c>
      <c r="F2239" s="28">
        <f>VLOOKUP(A2239,'Medical Examinations'!$A$1:$L$2336,2,0)</f>
        <v>18.5</v>
      </c>
      <c r="G2239" s="28">
        <f>VLOOKUP(A2239,'Medical Examinations'!$A$1:$L$2336,4,0)</f>
        <v>11.84</v>
      </c>
      <c r="H2239" s="30" t="str">
        <f>VLOOKUP(A2239,'Medical Examinations'!$A$1:$L$2336,3,0)</f>
        <v>Normal weight</v>
      </c>
      <c r="I2239" s="30" t="str">
        <f>VLOOKUP(A2239,'Medical Examinations'!$A$1:$L$2336,5,0)</f>
        <v>Diabetes</v>
      </c>
      <c r="J2239" s="27" t="str">
        <f>VLOOKUP(A2239,'Medical Examinations'!$A$1:$L$2336,6,0)</f>
        <v>No</v>
      </c>
      <c r="K2239" s="27" t="str">
        <f>VLOOKUP(A2239,'Medical Examinations'!$A$1:$L$2336,7,0)</f>
        <v>No</v>
      </c>
      <c r="L2239" s="27">
        <f>VLOOKUP(A2239,'Medical Examinations'!$A$1:$L$2336,10,0)</f>
        <v>0</v>
      </c>
      <c r="M2239" s="27" t="str">
        <f>VLOOKUP(A2239,'Medical Examinations'!$A$1:$L$2336,12,0)</f>
        <v>No</v>
      </c>
      <c r="N2239" s="27" t="str">
        <f>VLOOKUP(A2239,'Medical Examinations'!$A$1:$L$2336,8,0)</f>
        <v>No</v>
      </c>
      <c r="O2239" s="29">
        <f>VLOOKUP(A2239,'Hospitalisation Details'!$A$1:$T$2344,12,0)</f>
        <v>1390</v>
      </c>
      <c r="P2239" s="29" t="str">
        <f>VLOOKUP(A2239,'Hospitalisation Details'!$A$1:$T$2344,15,0)</f>
        <v>tier - 2</v>
      </c>
      <c r="Q2239" s="29" t="str">
        <f>VLOOKUP(A2239,'Hospitalisation Details'!$A$1:$T$2344,18,0)</f>
        <v>tier - 2</v>
      </c>
      <c r="R2239" s="29" t="str">
        <f>VLOOKUP(A2239,'Hospitalisation Details'!$A$1:$T$2344,20,0)</f>
        <v>R1013</v>
      </c>
    </row>
    <row r="2240" spans="1:18">
      <c r="A2240" t="s">
        <v>116</v>
      </c>
      <c r="B2240" s="22" t="str">
        <f>VLOOKUP(A2240,'Customer Names'!A2240:$E$2335,4,0)</f>
        <v>Johnson</v>
      </c>
      <c r="C2240" s="25">
        <f>VLOOKUP(A2240,'Hospitalisation Details'!$A$1:$T$2344,9,0)</f>
        <v>36347</v>
      </c>
      <c r="D2240" s="26">
        <f>VLOOKUP(A2240,'Hospitalisation Details'!$A$1:$T$2344,10,0)</f>
        <v>23</v>
      </c>
      <c r="E2240" s="26">
        <f>VLOOKUP(A2240,'Hospitalisation Details'!$A$1:$T$2344,11,0)</f>
        <v>0</v>
      </c>
      <c r="F2240" s="28">
        <f>VLOOKUP(A2240,'Medical Examinations'!$A$1:$L$2336,2,0)</f>
        <v>18.579999999999998</v>
      </c>
      <c r="G2240" s="28">
        <f>VLOOKUP(A2240,'Medical Examinations'!$A$1:$L$2336,4,0)</f>
        <v>6.22</v>
      </c>
      <c r="H2240" s="30" t="str">
        <f>VLOOKUP(A2240,'Medical Examinations'!$A$1:$L$2336,3,0)</f>
        <v>Normal weight</v>
      </c>
      <c r="I2240" s="30" t="str">
        <f>VLOOKUP(A2240,'Medical Examinations'!$A$1:$L$2336,5,0)</f>
        <v>Pre-diabetes</v>
      </c>
      <c r="J2240" s="27" t="str">
        <f>VLOOKUP(A2240,'Medical Examinations'!$A$1:$L$2336,6,0)</f>
        <v>No</v>
      </c>
      <c r="K2240" s="27" t="str">
        <f>VLOOKUP(A2240,'Medical Examinations'!$A$1:$L$2336,7,0)</f>
        <v>No</v>
      </c>
      <c r="L2240" s="27">
        <f>VLOOKUP(A2240,'Medical Examinations'!$A$1:$L$2336,10,0)</f>
        <v>0</v>
      </c>
      <c r="M2240" s="27" t="str">
        <f>VLOOKUP(A2240,'Medical Examinations'!$A$1:$L$2336,12,0)</f>
        <v>No</v>
      </c>
      <c r="N2240" s="27" t="str">
        <f>VLOOKUP(A2240,'Medical Examinations'!$A$1:$L$2336,8,0)</f>
        <v>No</v>
      </c>
      <c r="O2240" s="29">
        <f>VLOOKUP(A2240,'Hospitalisation Details'!$A$1:$T$2344,12,0)</f>
        <v>1389</v>
      </c>
      <c r="P2240" s="29" t="str">
        <f>VLOOKUP(A2240,'Hospitalisation Details'!$A$1:$T$2344,15,0)</f>
        <v>tier - 2</v>
      </c>
      <c r="Q2240" s="29" t="str">
        <f>VLOOKUP(A2240,'Hospitalisation Details'!$A$1:$T$2344,18,0)</f>
        <v>tier - 2</v>
      </c>
      <c r="R2240" s="29" t="str">
        <f>VLOOKUP(A2240,'Hospitalisation Details'!$A$1:$T$2344,20,0)</f>
        <v>R1013</v>
      </c>
    </row>
    <row r="2241" spans="1:18">
      <c r="A2241" t="s">
        <v>115</v>
      </c>
      <c r="B2241" s="22" t="str">
        <f>VLOOKUP(A2241,'Customer Names'!A2241:$E$2335,4,0)</f>
        <v>Schultz</v>
      </c>
      <c r="C2241" s="25">
        <f>VLOOKUP(A2241,'Hospitalisation Details'!$A$1:$T$2344,9,0)</f>
        <v>37483</v>
      </c>
      <c r="D2241" s="26">
        <f>VLOOKUP(A2241,'Hospitalisation Details'!$A$1:$T$2344,10,0)</f>
        <v>20</v>
      </c>
      <c r="E2241" s="26">
        <f>VLOOKUP(A2241,'Hospitalisation Details'!$A$1:$T$2344,11,0)</f>
        <v>0</v>
      </c>
      <c r="F2241" s="28">
        <f>VLOOKUP(A2241,'Medical Examinations'!$A$1:$L$2336,2,0)</f>
        <v>16.64</v>
      </c>
      <c r="G2241" s="28">
        <f>VLOOKUP(A2241,'Medical Examinations'!$A$1:$L$2336,4,0)</f>
        <v>10.01</v>
      </c>
      <c r="H2241" s="30" t="str">
        <f>VLOOKUP(A2241,'Medical Examinations'!$A$1:$L$2336,3,0)</f>
        <v>Underweight</v>
      </c>
      <c r="I2241" s="30" t="str">
        <f>VLOOKUP(A2241,'Medical Examinations'!$A$1:$L$2336,5,0)</f>
        <v>Diabetes</v>
      </c>
      <c r="J2241" s="27" t="str">
        <f>VLOOKUP(A2241,'Medical Examinations'!$A$1:$L$2336,6,0)</f>
        <v>No</v>
      </c>
      <c r="K2241" s="27" t="str">
        <f>VLOOKUP(A2241,'Medical Examinations'!$A$1:$L$2336,7,0)</f>
        <v>No</v>
      </c>
      <c r="L2241" s="27">
        <f>VLOOKUP(A2241,'Medical Examinations'!$A$1:$L$2336,10,0)</f>
        <v>0</v>
      </c>
      <c r="M2241" s="27" t="str">
        <f>VLOOKUP(A2241,'Medical Examinations'!$A$1:$L$2336,12,0)</f>
        <v>No</v>
      </c>
      <c r="N2241" s="27" t="str">
        <f>VLOOKUP(A2241,'Medical Examinations'!$A$1:$L$2336,8,0)</f>
        <v>No</v>
      </c>
      <c r="O2241" s="29">
        <f>VLOOKUP(A2241,'Hospitalisation Details'!$A$1:$T$2344,12,0)</f>
        <v>1382</v>
      </c>
      <c r="P2241" s="29" t="str">
        <f>VLOOKUP(A2241,'Hospitalisation Details'!$A$1:$T$2344,15,0)</f>
        <v>tier - 2</v>
      </c>
      <c r="Q2241" s="29" t="str">
        <f>VLOOKUP(A2241,'Hospitalisation Details'!$A$1:$T$2344,18,0)</f>
        <v>tier - 1</v>
      </c>
      <c r="R2241" s="29" t="str">
        <f>VLOOKUP(A2241,'Hospitalisation Details'!$A$1:$T$2344,20,0)</f>
        <v>R1013</v>
      </c>
    </row>
    <row r="2242" spans="1:18">
      <c r="A2242" t="s">
        <v>114</v>
      </c>
      <c r="B2242" s="22" t="str">
        <f>VLOOKUP(A2242,'Customer Names'!A2242:$E$2335,4,0)</f>
        <v>Brannigan</v>
      </c>
      <c r="C2242" s="25">
        <f>VLOOKUP(A2242,'Hospitalisation Details'!$A$1:$T$2344,9,0)</f>
        <v>36132</v>
      </c>
      <c r="D2242" s="26">
        <f>VLOOKUP(A2242,'Hospitalisation Details'!$A$1:$T$2344,10,0)</f>
        <v>24</v>
      </c>
      <c r="E2242" s="26">
        <f>VLOOKUP(A2242,'Hospitalisation Details'!$A$1:$T$2344,11,0)</f>
        <v>0</v>
      </c>
      <c r="F2242" s="28">
        <f>VLOOKUP(A2242,'Medical Examinations'!$A$1:$L$2336,2,0)</f>
        <v>19.329999999999998</v>
      </c>
      <c r="G2242" s="28">
        <f>VLOOKUP(A2242,'Medical Examinations'!$A$1:$L$2336,4,0)</f>
        <v>4.32</v>
      </c>
      <c r="H2242" s="30" t="str">
        <f>VLOOKUP(A2242,'Medical Examinations'!$A$1:$L$2336,3,0)</f>
        <v>Normal weight</v>
      </c>
      <c r="I2242" s="30" t="str">
        <f>VLOOKUP(A2242,'Medical Examinations'!$A$1:$L$2336,5,0)</f>
        <v>Normal</v>
      </c>
      <c r="J2242" s="27" t="str">
        <f>VLOOKUP(A2242,'Medical Examinations'!$A$1:$L$2336,6,0)</f>
        <v>No</v>
      </c>
      <c r="K2242" s="27" t="str">
        <f>VLOOKUP(A2242,'Medical Examinations'!$A$1:$L$2336,7,0)</f>
        <v>No</v>
      </c>
      <c r="L2242" s="27">
        <f>VLOOKUP(A2242,'Medical Examinations'!$A$1:$L$2336,10,0)</f>
        <v>1</v>
      </c>
      <c r="M2242" s="27" t="str">
        <f>VLOOKUP(A2242,'Medical Examinations'!$A$1:$L$2336,12,0)</f>
        <v>No</v>
      </c>
      <c r="N2242" s="27" t="str">
        <f>VLOOKUP(A2242,'Medical Examinations'!$A$1:$L$2336,8,0)</f>
        <v>No</v>
      </c>
      <c r="O2242" s="29">
        <f>VLOOKUP(A2242,'Hospitalisation Details'!$A$1:$T$2344,12,0)</f>
        <v>1359</v>
      </c>
      <c r="P2242" s="29" t="str">
        <f>VLOOKUP(A2242,'Hospitalisation Details'!$A$1:$T$2344,15,0)</f>
        <v>tier - 2</v>
      </c>
      <c r="Q2242" s="29" t="str">
        <f>VLOOKUP(A2242,'Hospitalisation Details'!$A$1:$T$2344,18,0)</f>
        <v>tier - 1</v>
      </c>
      <c r="R2242" s="29" t="str">
        <f>VLOOKUP(A2242,'Hospitalisation Details'!$A$1:$T$2344,20,0)</f>
        <v>R1013</v>
      </c>
    </row>
    <row r="2243" spans="1:18">
      <c r="A2243" t="s">
        <v>113</v>
      </c>
      <c r="B2243" s="22" t="str">
        <f>VLOOKUP(A2243,'Customer Names'!A2243:$E$2335,4,0)</f>
        <v>Cavallo</v>
      </c>
      <c r="C2243" s="25">
        <f>VLOOKUP(A2243,'Hospitalisation Details'!$A$1:$T$2344,9,0)</f>
        <v>35741</v>
      </c>
      <c r="D2243" s="26">
        <f>VLOOKUP(A2243,'Hospitalisation Details'!$A$1:$T$2344,10,0)</f>
        <v>25</v>
      </c>
      <c r="E2243" s="26">
        <f>VLOOKUP(A2243,'Hospitalisation Details'!$A$1:$T$2344,11,0)</f>
        <v>0</v>
      </c>
      <c r="F2243" s="28">
        <f>VLOOKUP(A2243,'Medical Examinations'!$A$1:$L$2336,2,0)</f>
        <v>21.26</v>
      </c>
      <c r="G2243" s="28">
        <f>VLOOKUP(A2243,'Medical Examinations'!$A$1:$L$2336,4,0)</f>
        <v>5.65</v>
      </c>
      <c r="H2243" s="30" t="str">
        <f>VLOOKUP(A2243,'Medical Examinations'!$A$1:$L$2336,3,0)</f>
        <v>Normal weight</v>
      </c>
      <c r="I2243" s="30" t="str">
        <f>VLOOKUP(A2243,'Medical Examinations'!$A$1:$L$2336,5,0)</f>
        <v>Normal</v>
      </c>
      <c r="J2243" s="27" t="str">
        <f>VLOOKUP(A2243,'Medical Examinations'!$A$1:$L$2336,6,0)</f>
        <v>yes</v>
      </c>
      <c r="K2243" s="27" t="str">
        <f>VLOOKUP(A2243,'Medical Examinations'!$A$1:$L$2336,7,0)</f>
        <v>No</v>
      </c>
      <c r="L2243" s="27">
        <f>VLOOKUP(A2243,'Medical Examinations'!$A$1:$L$2336,10,0)</f>
        <v>1</v>
      </c>
      <c r="M2243" s="27" t="str">
        <f>VLOOKUP(A2243,'Medical Examinations'!$A$1:$L$2336,12,0)</f>
        <v>No</v>
      </c>
      <c r="N2243" s="27" t="str">
        <f>VLOOKUP(A2243,'Medical Examinations'!$A$1:$L$2336,8,0)</f>
        <v>Yes</v>
      </c>
      <c r="O2243" s="29">
        <f>VLOOKUP(A2243,'Hospitalisation Details'!$A$1:$T$2344,12,0)</f>
        <v>1341.16</v>
      </c>
      <c r="P2243" s="29" t="str">
        <f>VLOOKUP(A2243,'Hospitalisation Details'!$A$1:$T$2344,15,0)</f>
        <v>tier - 2</v>
      </c>
      <c r="Q2243" s="29" t="str">
        <f>VLOOKUP(A2243,'Hospitalisation Details'!$A$1:$T$2344,18,0)</f>
        <v>tier - 2</v>
      </c>
      <c r="R2243" s="29" t="str">
        <f>VLOOKUP(A2243,'Hospitalisation Details'!$A$1:$T$2344,20,0)</f>
        <v>R1012</v>
      </c>
    </row>
    <row r="2244" spans="1:18">
      <c r="A2244" t="s">
        <v>112</v>
      </c>
      <c r="B2244" s="22" t="str">
        <f>VLOOKUP(A2244,'Customer Names'!A2244:$E$2335,4,0)</f>
        <v>Chang</v>
      </c>
      <c r="C2244" s="25">
        <f>VLOOKUP(A2244,'Hospitalisation Details'!$A$1:$T$2344,9,0)</f>
        <v>34910</v>
      </c>
      <c r="D2244" s="26">
        <f>VLOOKUP(A2244,'Hospitalisation Details'!$A$1:$T$2344,10,0)</f>
        <v>27</v>
      </c>
      <c r="E2244" s="26">
        <f>VLOOKUP(A2244,'Hospitalisation Details'!$A$1:$T$2344,11,0)</f>
        <v>0</v>
      </c>
      <c r="F2244" s="28">
        <f>VLOOKUP(A2244,'Medical Examinations'!$A$1:$L$2336,2,0)</f>
        <v>15.6</v>
      </c>
      <c r="G2244" s="28">
        <f>VLOOKUP(A2244,'Medical Examinations'!$A$1:$L$2336,4,0)</f>
        <v>4.12</v>
      </c>
      <c r="H2244" s="30" t="str">
        <f>VLOOKUP(A2244,'Medical Examinations'!$A$1:$L$2336,3,0)</f>
        <v>Underweight</v>
      </c>
      <c r="I2244" s="30" t="str">
        <f>VLOOKUP(A2244,'Medical Examinations'!$A$1:$L$2336,5,0)</f>
        <v>Normal</v>
      </c>
      <c r="J2244" s="27" t="str">
        <f>VLOOKUP(A2244,'Medical Examinations'!$A$1:$L$2336,6,0)</f>
        <v>yes</v>
      </c>
      <c r="K2244" s="27" t="str">
        <f>VLOOKUP(A2244,'Medical Examinations'!$A$1:$L$2336,7,0)</f>
        <v>No</v>
      </c>
      <c r="L2244" s="27">
        <f>VLOOKUP(A2244,'Medical Examinations'!$A$1:$L$2336,10,0)</f>
        <v>1</v>
      </c>
      <c r="M2244" s="27" t="str">
        <f>VLOOKUP(A2244,'Medical Examinations'!$A$1:$L$2336,12,0)</f>
        <v>No</v>
      </c>
      <c r="N2244" s="27" t="str">
        <f>VLOOKUP(A2244,'Medical Examinations'!$A$1:$L$2336,8,0)</f>
        <v>No</v>
      </c>
      <c r="O2244" s="29">
        <f>VLOOKUP(A2244,'Hospitalisation Details'!$A$1:$T$2344,12,0)</f>
        <v>1338</v>
      </c>
      <c r="P2244" s="29" t="str">
        <f>VLOOKUP(A2244,'Hospitalisation Details'!$A$1:$T$2344,15,0)</f>
        <v>tier - 2</v>
      </c>
      <c r="Q2244" s="29" t="str">
        <f>VLOOKUP(A2244,'Hospitalisation Details'!$A$1:$T$2344,18,0)</f>
        <v>tier - 3</v>
      </c>
      <c r="R2244" s="29" t="str">
        <f>VLOOKUP(A2244,'Hospitalisation Details'!$A$1:$T$2344,20,0)</f>
        <v>R1012</v>
      </c>
    </row>
    <row r="2245" spans="1:18">
      <c r="A2245" t="s">
        <v>111</v>
      </c>
      <c r="B2245" s="22" t="str">
        <f>VLOOKUP(A2245,'Customer Names'!A2245:$E$2335,4,0)</f>
        <v>Axelrod</v>
      </c>
      <c r="C2245" s="25">
        <f>VLOOKUP(A2245,'Hospitalisation Details'!$A$1:$T$2344,9,0)</f>
        <v>35988</v>
      </c>
      <c r="D2245" s="26">
        <f>VLOOKUP(A2245,'Hospitalisation Details'!$A$1:$T$2344,10,0)</f>
        <v>24</v>
      </c>
      <c r="E2245" s="26">
        <f>VLOOKUP(A2245,'Hospitalisation Details'!$A$1:$T$2344,11,0)</f>
        <v>0</v>
      </c>
      <c r="F2245" s="28">
        <f>VLOOKUP(A2245,'Medical Examinations'!$A$1:$L$2336,2,0)</f>
        <v>24.39</v>
      </c>
      <c r="G2245" s="28">
        <f>VLOOKUP(A2245,'Medical Examinations'!$A$1:$L$2336,4,0)</f>
        <v>6.24</v>
      </c>
      <c r="H2245" s="30" t="str">
        <f>VLOOKUP(A2245,'Medical Examinations'!$A$1:$L$2336,3,0)</f>
        <v>Normal weight</v>
      </c>
      <c r="I2245" s="30" t="str">
        <f>VLOOKUP(A2245,'Medical Examinations'!$A$1:$L$2336,5,0)</f>
        <v>Pre-diabetes</v>
      </c>
      <c r="J2245" s="27" t="str">
        <f>VLOOKUP(A2245,'Medical Examinations'!$A$1:$L$2336,6,0)</f>
        <v>No</v>
      </c>
      <c r="K2245" s="27" t="str">
        <f>VLOOKUP(A2245,'Medical Examinations'!$A$1:$L$2336,7,0)</f>
        <v>No</v>
      </c>
      <c r="L2245" s="27">
        <f>VLOOKUP(A2245,'Medical Examinations'!$A$1:$L$2336,10,0)</f>
        <v>1</v>
      </c>
      <c r="M2245" s="27" t="str">
        <f>VLOOKUP(A2245,'Medical Examinations'!$A$1:$L$2336,12,0)</f>
        <v>No</v>
      </c>
      <c r="N2245" s="27" t="str">
        <f>VLOOKUP(A2245,'Medical Examinations'!$A$1:$L$2336,8,0)</f>
        <v>No</v>
      </c>
      <c r="O2245" s="29">
        <f>VLOOKUP(A2245,'Hospitalisation Details'!$A$1:$T$2344,12,0)</f>
        <v>1332.61</v>
      </c>
      <c r="P2245" s="29" t="str">
        <f>VLOOKUP(A2245,'Hospitalisation Details'!$A$1:$T$2344,15,0)</f>
        <v>tier - 2</v>
      </c>
      <c r="Q2245" s="29" t="str">
        <f>VLOOKUP(A2245,'Hospitalisation Details'!$A$1:$T$2344,18,0)</f>
        <v>tier - 3</v>
      </c>
      <c r="R2245" s="29" t="str">
        <f>VLOOKUP(A2245,'Hospitalisation Details'!$A$1:$T$2344,20,0)</f>
        <v>R1013</v>
      </c>
    </row>
    <row r="2246" spans="1:18">
      <c r="A2246" t="s">
        <v>110</v>
      </c>
      <c r="B2246" s="22" t="str">
        <f>VLOOKUP(A2246,'Customer Names'!A2246:$E$2335,4,0)</f>
        <v>Davenport</v>
      </c>
      <c r="C2246" s="25">
        <f>VLOOKUP(A2246,'Hospitalisation Details'!$A$1:$T$2344,9,0)</f>
        <v>36447</v>
      </c>
      <c r="D2246" s="26">
        <f>VLOOKUP(A2246,'Hospitalisation Details'!$A$1:$T$2344,10,0)</f>
        <v>23</v>
      </c>
      <c r="E2246" s="26">
        <f>VLOOKUP(A2246,'Hospitalisation Details'!$A$1:$T$2344,11,0)</f>
        <v>0</v>
      </c>
      <c r="F2246" s="28">
        <f>VLOOKUP(A2246,'Medical Examinations'!$A$1:$L$2336,2,0)</f>
        <v>24.75</v>
      </c>
      <c r="G2246" s="28">
        <f>VLOOKUP(A2246,'Medical Examinations'!$A$1:$L$2336,4,0)</f>
        <v>4.83</v>
      </c>
      <c r="H2246" s="30" t="str">
        <f>VLOOKUP(A2246,'Medical Examinations'!$A$1:$L$2336,3,0)</f>
        <v>Normal weight</v>
      </c>
      <c r="I2246" s="30" t="str">
        <f>VLOOKUP(A2246,'Medical Examinations'!$A$1:$L$2336,5,0)</f>
        <v>Normal</v>
      </c>
      <c r="J2246" s="27" t="str">
        <f>VLOOKUP(A2246,'Medical Examinations'!$A$1:$L$2336,6,0)</f>
        <v>No</v>
      </c>
      <c r="K2246" s="27" t="str">
        <f>VLOOKUP(A2246,'Medical Examinations'!$A$1:$L$2336,7,0)</f>
        <v>No</v>
      </c>
      <c r="L2246" s="27">
        <f>VLOOKUP(A2246,'Medical Examinations'!$A$1:$L$2336,10,0)</f>
        <v>0</v>
      </c>
      <c r="M2246" s="27" t="str">
        <f>VLOOKUP(A2246,'Medical Examinations'!$A$1:$L$2336,12,0)</f>
        <v>No</v>
      </c>
      <c r="N2246" s="27" t="str">
        <f>VLOOKUP(A2246,'Medical Examinations'!$A$1:$L$2336,8,0)</f>
        <v>No</v>
      </c>
      <c r="O2246" s="29">
        <f>VLOOKUP(A2246,'Hospitalisation Details'!$A$1:$T$2344,12,0)</f>
        <v>1329.17</v>
      </c>
      <c r="P2246" s="29" t="str">
        <f>VLOOKUP(A2246,'Hospitalisation Details'!$A$1:$T$2344,15,0)</f>
        <v>tier - 2</v>
      </c>
      <c r="Q2246" s="29" t="str">
        <f>VLOOKUP(A2246,'Hospitalisation Details'!$A$1:$T$2344,18,0)</f>
        <v>tier - 3</v>
      </c>
      <c r="R2246" s="29" t="str">
        <f>VLOOKUP(A2246,'Hospitalisation Details'!$A$1:$T$2344,20,0)</f>
        <v>R1013</v>
      </c>
    </row>
    <row r="2247" spans="1:18">
      <c r="A2247" t="s">
        <v>109</v>
      </c>
      <c r="B2247" s="22" t="str">
        <f>VLOOKUP(A2247,'Customer Names'!A2247:$E$2335,4,0)</f>
        <v>Roberge</v>
      </c>
      <c r="C2247" s="25">
        <f>VLOOKUP(A2247,'Hospitalisation Details'!$A$1:$T$2344,9,0)</f>
        <v>37542</v>
      </c>
      <c r="D2247" s="26">
        <f>VLOOKUP(A2247,'Hospitalisation Details'!$A$1:$T$2344,10,0)</f>
        <v>20</v>
      </c>
      <c r="E2247" s="26">
        <f>VLOOKUP(A2247,'Hospitalisation Details'!$A$1:$T$2344,11,0)</f>
        <v>0</v>
      </c>
      <c r="F2247" s="28">
        <f>VLOOKUP(A2247,'Medical Examinations'!$A$1:$L$2336,2,0)</f>
        <v>20.88</v>
      </c>
      <c r="G2247" s="28">
        <f>VLOOKUP(A2247,'Medical Examinations'!$A$1:$L$2336,4,0)</f>
        <v>7.4</v>
      </c>
      <c r="H2247" s="30" t="str">
        <f>VLOOKUP(A2247,'Medical Examinations'!$A$1:$L$2336,3,0)</f>
        <v>Normal weight</v>
      </c>
      <c r="I2247" s="30" t="str">
        <f>VLOOKUP(A2247,'Medical Examinations'!$A$1:$L$2336,5,0)</f>
        <v>Diabetes</v>
      </c>
      <c r="J2247" s="27" t="str">
        <f>VLOOKUP(A2247,'Medical Examinations'!$A$1:$L$2336,6,0)</f>
        <v>No</v>
      </c>
      <c r="K2247" s="27" t="str">
        <f>VLOOKUP(A2247,'Medical Examinations'!$A$1:$L$2336,7,0)</f>
        <v>No</v>
      </c>
      <c r="L2247" s="27">
        <f>VLOOKUP(A2247,'Medical Examinations'!$A$1:$L$2336,10,0)</f>
        <v>0</v>
      </c>
      <c r="M2247" s="27" t="str">
        <f>VLOOKUP(A2247,'Medical Examinations'!$A$1:$L$2336,12,0)</f>
        <v>No</v>
      </c>
      <c r="N2247" s="27" t="str">
        <f>VLOOKUP(A2247,'Medical Examinations'!$A$1:$L$2336,8,0)</f>
        <v>No</v>
      </c>
      <c r="O2247" s="29">
        <f>VLOOKUP(A2247,'Hospitalisation Details'!$A$1:$T$2344,12,0)</f>
        <v>1315</v>
      </c>
      <c r="P2247" s="29" t="str">
        <f>VLOOKUP(A2247,'Hospitalisation Details'!$A$1:$T$2344,15,0)</f>
        <v>tier - 2</v>
      </c>
      <c r="Q2247" s="29" t="str">
        <f>VLOOKUP(A2247,'Hospitalisation Details'!$A$1:$T$2344,18,0)</f>
        <v>tier - 2</v>
      </c>
      <c r="R2247" s="29" t="str">
        <f>VLOOKUP(A2247,'Hospitalisation Details'!$A$1:$T$2344,20,0)</f>
        <v>R1013</v>
      </c>
    </row>
    <row r="2248" spans="1:18">
      <c r="A2248" t="s">
        <v>108</v>
      </c>
      <c r="B2248" s="22" t="str">
        <f>VLOOKUP(A2248,'Customer Names'!A2248:$E$2335,4,0)</f>
        <v>Schmidt</v>
      </c>
      <c r="C2248" s="25">
        <f>VLOOKUP(A2248,'Hospitalisation Details'!$A$1:$T$2344,9,0)</f>
        <v>36496</v>
      </c>
      <c r="D2248" s="26">
        <f>VLOOKUP(A2248,'Hospitalisation Details'!$A$1:$T$2344,10,0)</f>
        <v>23</v>
      </c>
      <c r="E2248" s="26">
        <f>VLOOKUP(A2248,'Hospitalisation Details'!$A$1:$T$2344,11,0)</f>
        <v>0</v>
      </c>
      <c r="F2248" s="28">
        <f>VLOOKUP(A2248,'Medical Examinations'!$A$1:$L$2336,2,0)</f>
        <v>20.43</v>
      </c>
      <c r="G2248" s="28">
        <f>VLOOKUP(A2248,'Medical Examinations'!$A$1:$L$2336,4,0)</f>
        <v>4.54</v>
      </c>
      <c r="H2248" s="30" t="str">
        <f>VLOOKUP(A2248,'Medical Examinations'!$A$1:$L$2336,3,0)</f>
        <v>Normal weight</v>
      </c>
      <c r="I2248" s="30" t="str">
        <f>VLOOKUP(A2248,'Medical Examinations'!$A$1:$L$2336,5,0)</f>
        <v>Normal</v>
      </c>
      <c r="J2248" s="27" t="str">
        <f>VLOOKUP(A2248,'Medical Examinations'!$A$1:$L$2336,6,0)</f>
        <v>No</v>
      </c>
      <c r="K2248" s="27" t="str">
        <f>VLOOKUP(A2248,'Medical Examinations'!$A$1:$L$2336,7,0)</f>
        <v>No</v>
      </c>
      <c r="L2248" s="27">
        <f>VLOOKUP(A2248,'Medical Examinations'!$A$1:$L$2336,10,0)</f>
        <v>0</v>
      </c>
      <c r="M2248" s="27" t="str">
        <f>VLOOKUP(A2248,'Medical Examinations'!$A$1:$L$2336,12,0)</f>
        <v>No</v>
      </c>
      <c r="N2248" s="27" t="str">
        <f>VLOOKUP(A2248,'Medical Examinations'!$A$1:$L$2336,8,0)</f>
        <v>No</v>
      </c>
      <c r="O2248" s="29">
        <f>VLOOKUP(A2248,'Hospitalisation Details'!$A$1:$T$2344,12,0)</f>
        <v>1304</v>
      </c>
      <c r="P2248" s="29" t="str">
        <f>VLOOKUP(A2248,'Hospitalisation Details'!$A$1:$T$2344,15,0)</f>
        <v>tier - 2</v>
      </c>
      <c r="Q2248" s="29" t="str">
        <f>VLOOKUP(A2248,'Hospitalisation Details'!$A$1:$T$2344,18,0)</f>
        <v>tier - 2</v>
      </c>
      <c r="R2248" s="29" t="str">
        <f>VLOOKUP(A2248,'Hospitalisation Details'!$A$1:$T$2344,20,0)</f>
        <v>R1013</v>
      </c>
    </row>
    <row r="2249" spans="1:18">
      <c r="A2249" t="s">
        <v>107</v>
      </c>
      <c r="B2249" s="22" t="str">
        <f>VLOOKUP(A2249,'Customer Names'!A2249:$E$2335,4,0)</f>
        <v>Kosters</v>
      </c>
      <c r="C2249" s="25">
        <f>VLOOKUP(A2249,'Hospitalisation Details'!$A$1:$T$2344,9,0)</f>
        <v>37600</v>
      </c>
      <c r="D2249" s="26">
        <f>VLOOKUP(A2249,'Hospitalisation Details'!$A$1:$T$2344,10,0)</f>
        <v>20</v>
      </c>
      <c r="E2249" s="26">
        <f>VLOOKUP(A2249,'Hospitalisation Details'!$A$1:$T$2344,11,0)</f>
        <v>0</v>
      </c>
      <c r="F2249" s="28">
        <f>VLOOKUP(A2249,'Medical Examinations'!$A$1:$L$2336,2,0)</f>
        <v>15.18</v>
      </c>
      <c r="G2249" s="28">
        <f>VLOOKUP(A2249,'Medical Examinations'!$A$1:$L$2336,4,0)</f>
        <v>11.11</v>
      </c>
      <c r="H2249" s="30" t="str">
        <f>VLOOKUP(A2249,'Medical Examinations'!$A$1:$L$2336,3,0)</f>
        <v>Underweight</v>
      </c>
      <c r="I2249" s="30" t="str">
        <f>VLOOKUP(A2249,'Medical Examinations'!$A$1:$L$2336,5,0)</f>
        <v>Diabetes</v>
      </c>
      <c r="J2249" s="27" t="str">
        <f>VLOOKUP(A2249,'Medical Examinations'!$A$1:$L$2336,6,0)</f>
        <v>No</v>
      </c>
      <c r="K2249" s="27" t="str">
        <f>VLOOKUP(A2249,'Medical Examinations'!$A$1:$L$2336,7,0)</f>
        <v>No</v>
      </c>
      <c r="L2249" s="27">
        <f>VLOOKUP(A2249,'Medical Examinations'!$A$1:$L$2336,10,0)</f>
        <v>0</v>
      </c>
      <c r="M2249" s="27" t="str">
        <f>VLOOKUP(A2249,'Medical Examinations'!$A$1:$L$2336,12,0)</f>
        <v>No</v>
      </c>
      <c r="N2249" s="27" t="str">
        <f>VLOOKUP(A2249,'Medical Examinations'!$A$1:$L$2336,8,0)</f>
        <v>No</v>
      </c>
      <c r="O2249" s="29">
        <f>VLOOKUP(A2249,'Hospitalisation Details'!$A$1:$T$2344,12,0)</f>
        <v>1304</v>
      </c>
      <c r="P2249" s="29" t="str">
        <f>VLOOKUP(A2249,'Hospitalisation Details'!$A$1:$T$2344,15,0)</f>
        <v>tier - 2</v>
      </c>
      <c r="Q2249" s="29" t="str">
        <f>VLOOKUP(A2249,'Hospitalisation Details'!$A$1:$T$2344,18,0)</f>
        <v>tier - 2</v>
      </c>
      <c r="R2249" s="29" t="str">
        <f>VLOOKUP(A2249,'Hospitalisation Details'!$A$1:$T$2344,20,0)</f>
        <v>R1012</v>
      </c>
    </row>
    <row r="2250" spans="1:18">
      <c r="A2250" t="s">
        <v>106</v>
      </c>
      <c r="B2250" s="22" t="str">
        <f>VLOOKUP(A2250,'Customer Names'!A2250:$E$2335,4,0)</f>
        <v>Dykes</v>
      </c>
      <c r="C2250" s="25">
        <f>VLOOKUP(A2250,'Hospitalisation Details'!$A$1:$T$2344,9,0)</f>
        <v>37224</v>
      </c>
      <c r="D2250" s="26">
        <f>VLOOKUP(A2250,'Hospitalisation Details'!$A$1:$T$2344,10,0)</f>
        <v>21</v>
      </c>
      <c r="E2250" s="26">
        <f>VLOOKUP(A2250,'Hospitalisation Details'!$A$1:$T$2344,11,0)</f>
        <v>0</v>
      </c>
      <c r="F2250" s="28">
        <f>VLOOKUP(A2250,'Medical Examinations'!$A$1:$L$2336,2,0)</f>
        <v>15.12</v>
      </c>
      <c r="G2250" s="28">
        <f>VLOOKUP(A2250,'Medical Examinations'!$A$1:$L$2336,4,0)</f>
        <v>4.03</v>
      </c>
      <c r="H2250" s="30" t="str">
        <f>VLOOKUP(A2250,'Medical Examinations'!$A$1:$L$2336,3,0)</f>
        <v>Underweight</v>
      </c>
      <c r="I2250" s="30" t="str">
        <f>VLOOKUP(A2250,'Medical Examinations'!$A$1:$L$2336,5,0)</f>
        <v>Normal</v>
      </c>
      <c r="J2250" s="27" t="str">
        <f>VLOOKUP(A2250,'Medical Examinations'!$A$1:$L$2336,6,0)</f>
        <v>yes</v>
      </c>
      <c r="K2250" s="27" t="str">
        <f>VLOOKUP(A2250,'Medical Examinations'!$A$1:$L$2336,7,0)</f>
        <v>No</v>
      </c>
      <c r="L2250" s="27">
        <f>VLOOKUP(A2250,'Medical Examinations'!$A$1:$L$2336,10,0)</f>
        <v>0</v>
      </c>
      <c r="M2250" s="27" t="str">
        <f>VLOOKUP(A2250,'Medical Examinations'!$A$1:$L$2336,12,0)</f>
        <v>No</v>
      </c>
      <c r="N2250" s="27" t="str">
        <f>VLOOKUP(A2250,'Medical Examinations'!$A$1:$L$2336,8,0)</f>
        <v>No</v>
      </c>
      <c r="O2250" s="29">
        <f>VLOOKUP(A2250,'Hospitalisation Details'!$A$1:$T$2344,12,0)</f>
        <v>1293</v>
      </c>
      <c r="P2250" s="29" t="str">
        <f>VLOOKUP(A2250,'Hospitalisation Details'!$A$1:$T$2344,15,0)</f>
        <v>tier - 2</v>
      </c>
      <c r="Q2250" s="29" t="str">
        <f>VLOOKUP(A2250,'Hospitalisation Details'!$A$1:$T$2344,18,0)</f>
        <v>tier - 3</v>
      </c>
      <c r="R2250" s="29" t="str">
        <f>VLOOKUP(A2250,'Hospitalisation Details'!$A$1:$T$2344,20,0)</f>
        <v>R1012</v>
      </c>
    </row>
    <row r="2251" spans="1:18">
      <c r="A2251" t="s">
        <v>105</v>
      </c>
      <c r="B2251" s="22" t="str">
        <f>VLOOKUP(A2251,'Customer Names'!A2251:$E$2335,4,0)</f>
        <v>Velan</v>
      </c>
      <c r="C2251" s="25">
        <f>VLOOKUP(A2251,'Hospitalisation Details'!$A$1:$T$2344,9,0)</f>
        <v>35950</v>
      </c>
      <c r="D2251" s="26">
        <f>VLOOKUP(A2251,'Hospitalisation Details'!$A$1:$T$2344,10,0)</f>
        <v>25</v>
      </c>
      <c r="E2251" s="26">
        <f>VLOOKUP(A2251,'Hospitalisation Details'!$A$1:$T$2344,11,0)</f>
        <v>0</v>
      </c>
      <c r="F2251" s="28">
        <f>VLOOKUP(A2251,'Medical Examinations'!$A$1:$L$2336,2,0)</f>
        <v>23.88</v>
      </c>
      <c r="G2251" s="28">
        <f>VLOOKUP(A2251,'Medical Examinations'!$A$1:$L$2336,4,0)</f>
        <v>4.51</v>
      </c>
      <c r="H2251" s="30" t="str">
        <f>VLOOKUP(A2251,'Medical Examinations'!$A$1:$L$2336,3,0)</f>
        <v>Normal weight</v>
      </c>
      <c r="I2251" s="30" t="str">
        <f>VLOOKUP(A2251,'Medical Examinations'!$A$1:$L$2336,5,0)</f>
        <v>Normal</v>
      </c>
      <c r="J2251" s="27" t="str">
        <f>VLOOKUP(A2251,'Medical Examinations'!$A$1:$L$2336,6,0)</f>
        <v>No</v>
      </c>
      <c r="K2251" s="27" t="str">
        <f>VLOOKUP(A2251,'Medical Examinations'!$A$1:$L$2336,7,0)</f>
        <v>No</v>
      </c>
      <c r="L2251" s="27">
        <f>VLOOKUP(A2251,'Medical Examinations'!$A$1:$L$2336,10,0)</f>
        <v>1</v>
      </c>
      <c r="M2251" s="27" t="str">
        <f>VLOOKUP(A2251,'Medical Examinations'!$A$1:$L$2336,12,0)</f>
        <v>No</v>
      </c>
      <c r="N2251" s="27" t="str">
        <f>VLOOKUP(A2251,'Medical Examinations'!$A$1:$L$2336,8,0)</f>
        <v>No</v>
      </c>
      <c r="O2251" s="29">
        <f>VLOOKUP(A2251,'Hospitalisation Details'!$A$1:$T$2344,12,0)</f>
        <v>1290.93</v>
      </c>
      <c r="P2251" s="29" t="str">
        <f>VLOOKUP(A2251,'Hospitalisation Details'!$A$1:$T$2344,15,0)</f>
        <v>tier - 2</v>
      </c>
      <c r="Q2251" s="29" t="str">
        <f>VLOOKUP(A2251,'Hospitalisation Details'!$A$1:$T$2344,18,0)</f>
        <v>tier - 2</v>
      </c>
      <c r="R2251" s="29" t="str">
        <f>VLOOKUP(A2251,'Hospitalisation Details'!$A$1:$T$2344,20,0)</f>
        <v>R1013</v>
      </c>
    </row>
    <row r="2252" spans="1:18">
      <c r="A2252" t="s">
        <v>104</v>
      </c>
      <c r="B2252" s="22" t="str">
        <f>VLOOKUP(A2252,'Customer Names'!A2252:$E$2335,4,0)</f>
        <v>Goolik</v>
      </c>
      <c r="C2252" s="25">
        <f>VLOOKUP(A2252,'Hospitalisation Details'!$A$1:$T$2344,9,0)</f>
        <v>36703</v>
      </c>
      <c r="D2252" s="26">
        <f>VLOOKUP(A2252,'Hospitalisation Details'!$A$1:$T$2344,10,0)</f>
        <v>22</v>
      </c>
      <c r="E2252" s="26">
        <f>VLOOKUP(A2252,'Hospitalisation Details'!$A$1:$T$2344,11,0)</f>
        <v>0</v>
      </c>
      <c r="F2252" s="28">
        <f>VLOOKUP(A2252,'Medical Examinations'!$A$1:$L$2336,2,0)</f>
        <v>16.13</v>
      </c>
      <c r="G2252" s="28">
        <f>VLOOKUP(A2252,'Medical Examinations'!$A$1:$L$2336,4,0)</f>
        <v>5.56</v>
      </c>
      <c r="H2252" s="30" t="str">
        <f>VLOOKUP(A2252,'Medical Examinations'!$A$1:$L$2336,3,0)</f>
        <v>Underweight</v>
      </c>
      <c r="I2252" s="30" t="str">
        <f>VLOOKUP(A2252,'Medical Examinations'!$A$1:$L$2336,5,0)</f>
        <v>Normal</v>
      </c>
      <c r="J2252" s="27" t="str">
        <f>VLOOKUP(A2252,'Medical Examinations'!$A$1:$L$2336,6,0)</f>
        <v>No</v>
      </c>
      <c r="K2252" s="27" t="str">
        <f>VLOOKUP(A2252,'Medical Examinations'!$A$1:$L$2336,7,0)</f>
        <v>yes</v>
      </c>
      <c r="L2252" s="27">
        <f>VLOOKUP(A2252,'Medical Examinations'!$A$1:$L$2336,10,0)</f>
        <v>1</v>
      </c>
      <c r="M2252" s="27" t="str">
        <f>VLOOKUP(A2252,'Medical Examinations'!$A$1:$L$2336,12,0)</f>
        <v>No</v>
      </c>
      <c r="N2252" s="27" t="str">
        <f>VLOOKUP(A2252,'Medical Examinations'!$A$1:$L$2336,8,0)</f>
        <v>No</v>
      </c>
      <c r="O2252" s="29">
        <f>VLOOKUP(A2252,'Hospitalisation Details'!$A$1:$T$2344,12,0)</f>
        <v>1286</v>
      </c>
      <c r="P2252" s="29" t="str">
        <f>VLOOKUP(A2252,'Hospitalisation Details'!$A$1:$T$2344,15,0)</f>
        <v>tier - 2</v>
      </c>
      <c r="Q2252" s="29" t="str">
        <f>VLOOKUP(A2252,'Hospitalisation Details'!$A$1:$T$2344,18,0)</f>
        <v>tier - 2</v>
      </c>
      <c r="R2252" s="29" t="str">
        <f>VLOOKUP(A2252,'Hospitalisation Details'!$A$1:$T$2344,20,0)</f>
        <v>R1013</v>
      </c>
    </row>
    <row r="2253" spans="1:18">
      <c r="A2253" t="s">
        <v>103</v>
      </c>
      <c r="B2253" s="22" t="str">
        <f>VLOOKUP(A2253,'Customer Names'!A2253:$E$2335,4,0)</f>
        <v>Bain</v>
      </c>
      <c r="C2253" s="25">
        <f>VLOOKUP(A2253,'Hospitalisation Details'!$A$1:$T$2344,9,0)</f>
        <v>38196</v>
      </c>
      <c r="D2253" s="26">
        <f>VLOOKUP(A2253,'Hospitalisation Details'!$A$1:$T$2344,10,0)</f>
        <v>18</v>
      </c>
      <c r="E2253" s="26">
        <f>VLOOKUP(A2253,'Hospitalisation Details'!$A$1:$T$2344,11,0)</f>
        <v>0</v>
      </c>
      <c r="F2253" s="28">
        <f>VLOOKUP(A2253,'Medical Examinations'!$A$1:$L$2336,2,0)</f>
        <v>24.09</v>
      </c>
      <c r="G2253" s="28">
        <f>VLOOKUP(A2253,'Medical Examinations'!$A$1:$L$2336,4,0)</f>
        <v>4.0999999999999996</v>
      </c>
      <c r="H2253" s="30" t="str">
        <f>VLOOKUP(A2253,'Medical Examinations'!$A$1:$L$2336,3,0)</f>
        <v>Normal weight</v>
      </c>
      <c r="I2253" s="30" t="str">
        <f>VLOOKUP(A2253,'Medical Examinations'!$A$1:$L$2336,5,0)</f>
        <v>Normal</v>
      </c>
      <c r="J2253" s="27" t="str">
        <f>VLOOKUP(A2253,'Medical Examinations'!$A$1:$L$2336,6,0)</f>
        <v>No</v>
      </c>
      <c r="K2253" s="27" t="str">
        <f>VLOOKUP(A2253,'Medical Examinations'!$A$1:$L$2336,7,0)</f>
        <v>yes</v>
      </c>
      <c r="L2253" s="27">
        <f>VLOOKUP(A2253,'Medical Examinations'!$A$1:$L$2336,10,0)</f>
        <v>1</v>
      </c>
      <c r="M2253" s="27" t="str">
        <f>VLOOKUP(A2253,'Medical Examinations'!$A$1:$L$2336,12,0)</f>
        <v>No</v>
      </c>
      <c r="N2253" s="27" t="str">
        <f>VLOOKUP(A2253,'Medical Examinations'!$A$1:$L$2336,8,0)</f>
        <v>No</v>
      </c>
      <c r="O2253" s="29">
        <f>VLOOKUP(A2253,'Hospitalisation Details'!$A$1:$T$2344,12,0)</f>
        <v>1285</v>
      </c>
      <c r="P2253" s="29" t="str">
        <f>VLOOKUP(A2253,'Hospitalisation Details'!$A$1:$T$2344,15,0)</f>
        <v>tier - 2</v>
      </c>
      <c r="Q2253" s="29" t="str">
        <f>VLOOKUP(A2253,'Hospitalisation Details'!$A$1:$T$2344,18,0)</f>
        <v>tier - 3</v>
      </c>
      <c r="R2253" s="29" t="str">
        <f>VLOOKUP(A2253,'Hospitalisation Details'!$A$1:$T$2344,20,0)</f>
        <v>R1013</v>
      </c>
    </row>
    <row r="2254" spans="1:18">
      <c r="A2254" t="s">
        <v>102</v>
      </c>
      <c r="B2254" s="22" t="str">
        <f>VLOOKUP(A2254,'Customer Names'!A2254:$E$2335,4,0)</f>
        <v>Wieck</v>
      </c>
      <c r="C2254" s="25">
        <f>VLOOKUP(A2254,'Hospitalisation Details'!$A$1:$T$2344,9,0)</f>
        <v>38260</v>
      </c>
      <c r="D2254" s="26">
        <f>VLOOKUP(A2254,'Hospitalisation Details'!$A$1:$T$2344,10,0)</f>
        <v>18</v>
      </c>
      <c r="E2254" s="26">
        <f>VLOOKUP(A2254,'Hospitalisation Details'!$A$1:$T$2344,11,0)</f>
        <v>0</v>
      </c>
      <c r="F2254" s="28">
        <f>VLOOKUP(A2254,'Medical Examinations'!$A$1:$L$2336,2,0)</f>
        <v>19.43</v>
      </c>
      <c r="G2254" s="28">
        <f>VLOOKUP(A2254,'Medical Examinations'!$A$1:$L$2336,4,0)</f>
        <v>5.85</v>
      </c>
      <c r="H2254" s="30" t="str">
        <f>VLOOKUP(A2254,'Medical Examinations'!$A$1:$L$2336,3,0)</f>
        <v>Normal weight</v>
      </c>
      <c r="I2254" s="30" t="str">
        <f>VLOOKUP(A2254,'Medical Examinations'!$A$1:$L$2336,5,0)</f>
        <v>Pre-diabetes</v>
      </c>
      <c r="J2254" s="27" t="str">
        <f>VLOOKUP(A2254,'Medical Examinations'!$A$1:$L$2336,6,0)</f>
        <v>No</v>
      </c>
      <c r="K2254" s="27" t="str">
        <f>VLOOKUP(A2254,'Medical Examinations'!$A$1:$L$2336,7,0)</f>
        <v>yes</v>
      </c>
      <c r="L2254" s="27">
        <f>VLOOKUP(A2254,'Medical Examinations'!$A$1:$L$2336,10,0)</f>
        <v>1</v>
      </c>
      <c r="M2254" s="27" t="str">
        <f>VLOOKUP(A2254,'Medical Examinations'!$A$1:$L$2336,12,0)</f>
        <v>No</v>
      </c>
      <c r="N2254" s="27" t="str">
        <f>VLOOKUP(A2254,'Medical Examinations'!$A$1:$L$2336,8,0)</f>
        <v>No</v>
      </c>
      <c r="O2254" s="29">
        <f>VLOOKUP(A2254,'Hospitalisation Details'!$A$1:$T$2344,12,0)</f>
        <v>1283</v>
      </c>
      <c r="P2254" s="29" t="str">
        <f>VLOOKUP(A2254,'Hospitalisation Details'!$A$1:$T$2344,15,0)</f>
        <v>tier - 2</v>
      </c>
      <c r="Q2254" s="29" t="str">
        <f>VLOOKUP(A2254,'Hospitalisation Details'!$A$1:$T$2344,18,0)</f>
        <v>tier - 1</v>
      </c>
      <c r="R2254" s="29" t="str">
        <f>VLOOKUP(A2254,'Hospitalisation Details'!$A$1:$T$2344,20,0)</f>
        <v>R1013</v>
      </c>
    </row>
    <row r="2255" spans="1:18">
      <c r="A2255" t="s">
        <v>101</v>
      </c>
      <c r="B2255" s="22" t="str">
        <f>VLOOKUP(A2255,'Customer Names'!A2255:$E$2335,4,0)</f>
        <v>Friel</v>
      </c>
      <c r="C2255" s="25">
        <f>VLOOKUP(A2255,'Hospitalisation Details'!$A$1:$T$2344,9,0)</f>
        <v>35729</v>
      </c>
      <c r="D2255" s="26">
        <f>VLOOKUP(A2255,'Hospitalisation Details'!$A$1:$T$2344,10,0)</f>
        <v>25</v>
      </c>
      <c r="E2255" s="26">
        <f>VLOOKUP(A2255,'Hospitalisation Details'!$A$1:$T$2344,11,0)</f>
        <v>0</v>
      </c>
      <c r="F2255" s="28">
        <f>VLOOKUP(A2255,'Medical Examinations'!$A$1:$L$2336,2,0)</f>
        <v>15.22</v>
      </c>
      <c r="G2255" s="28">
        <f>VLOOKUP(A2255,'Medical Examinations'!$A$1:$L$2336,4,0)</f>
        <v>4.92</v>
      </c>
      <c r="H2255" s="30" t="str">
        <f>VLOOKUP(A2255,'Medical Examinations'!$A$1:$L$2336,3,0)</f>
        <v>Underweight</v>
      </c>
      <c r="I2255" s="30" t="str">
        <f>VLOOKUP(A2255,'Medical Examinations'!$A$1:$L$2336,5,0)</f>
        <v>Normal</v>
      </c>
      <c r="J2255" s="27" t="str">
        <f>VLOOKUP(A2255,'Medical Examinations'!$A$1:$L$2336,6,0)</f>
        <v>yes</v>
      </c>
      <c r="K2255" s="27" t="str">
        <f>VLOOKUP(A2255,'Medical Examinations'!$A$1:$L$2336,7,0)</f>
        <v>No</v>
      </c>
      <c r="L2255" s="27">
        <f>VLOOKUP(A2255,'Medical Examinations'!$A$1:$L$2336,10,0)</f>
        <v>1</v>
      </c>
      <c r="M2255" s="27" t="str">
        <f>VLOOKUP(A2255,'Medical Examinations'!$A$1:$L$2336,12,0)</f>
        <v>No</v>
      </c>
      <c r="N2255" s="27" t="str">
        <f>VLOOKUP(A2255,'Medical Examinations'!$A$1:$L$2336,8,0)</f>
        <v>Yes</v>
      </c>
      <c r="O2255" s="29">
        <f>VLOOKUP(A2255,'Hospitalisation Details'!$A$1:$T$2344,12,0)</f>
        <v>1276</v>
      </c>
      <c r="P2255" s="29" t="str">
        <f>VLOOKUP(A2255,'Hospitalisation Details'!$A$1:$T$2344,15,0)</f>
        <v>tier - 2</v>
      </c>
      <c r="Q2255" s="29" t="str">
        <f>VLOOKUP(A2255,'Hospitalisation Details'!$A$1:$T$2344,18,0)</f>
        <v>tier - 2</v>
      </c>
      <c r="R2255" s="29" t="str">
        <f>VLOOKUP(A2255,'Hospitalisation Details'!$A$1:$T$2344,20,0)</f>
        <v>R1012</v>
      </c>
    </row>
    <row r="2256" spans="1:18">
      <c r="A2256" t="s">
        <v>100</v>
      </c>
      <c r="B2256" s="22" t="str">
        <f>VLOOKUP(A2256,'Customer Names'!A2256:$E$2335,4,0)</f>
        <v>Santandreu</v>
      </c>
      <c r="C2256" s="25">
        <f>VLOOKUP(A2256,'Hospitalisation Details'!$A$1:$T$2344,9,0)</f>
        <v>37594</v>
      </c>
      <c r="D2256" s="26">
        <f>VLOOKUP(A2256,'Hospitalisation Details'!$A$1:$T$2344,10,0)</f>
        <v>20</v>
      </c>
      <c r="E2256" s="26">
        <f>VLOOKUP(A2256,'Hospitalisation Details'!$A$1:$T$2344,11,0)</f>
        <v>0</v>
      </c>
      <c r="F2256" s="28">
        <f>VLOOKUP(A2256,'Medical Examinations'!$A$1:$L$2336,2,0)</f>
        <v>20.72</v>
      </c>
      <c r="G2256" s="28">
        <f>VLOOKUP(A2256,'Medical Examinations'!$A$1:$L$2336,4,0)</f>
        <v>9.4600000000000009</v>
      </c>
      <c r="H2256" s="30" t="str">
        <f>VLOOKUP(A2256,'Medical Examinations'!$A$1:$L$2336,3,0)</f>
        <v>Normal weight</v>
      </c>
      <c r="I2256" s="30" t="str">
        <f>VLOOKUP(A2256,'Medical Examinations'!$A$1:$L$2336,5,0)</f>
        <v>Diabetes</v>
      </c>
      <c r="J2256" s="27" t="str">
        <f>VLOOKUP(A2256,'Medical Examinations'!$A$1:$L$2336,6,0)</f>
        <v>No</v>
      </c>
      <c r="K2256" s="27" t="str">
        <f>VLOOKUP(A2256,'Medical Examinations'!$A$1:$L$2336,7,0)</f>
        <v>No</v>
      </c>
      <c r="L2256" s="27">
        <f>VLOOKUP(A2256,'Medical Examinations'!$A$1:$L$2336,10,0)</f>
        <v>0</v>
      </c>
      <c r="M2256" s="27" t="str">
        <f>VLOOKUP(A2256,'Medical Examinations'!$A$1:$L$2336,12,0)</f>
        <v>No</v>
      </c>
      <c r="N2256" s="27" t="str">
        <f>VLOOKUP(A2256,'Medical Examinations'!$A$1:$L$2336,8,0)</f>
        <v>No</v>
      </c>
      <c r="O2256" s="29">
        <f>VLOOKUP(A2256,'Hospitalisation Details'!$A$1:$T$2344,12,0)</f>
        <v>1267</v>
      </c>
      <c r="P2256" s="29" t="str">
        <f>VLOOKUP(A2256,'Hospitalisation Details'!$A$1:$T$2344,15,0)</f>
        <v>tier - 2</v>
      </c>
      <c r="Q2256" s="29" t="str">
        <f>VLOOKUP(A2256,'Hospitalisation Details'!$A$1:$T$2344,18,0)</f>
        <v>tier - 1</v>
      </c>
      <c r="R2256" s="29" t="str">
        <f>VLOOKUP(A2256,'Hospitalisation Details'!$A$1:$T$2344,20,0)</f>
        <v>R1013</v>
      </c>
    </row>
    <row r="2257" spans="1:18">
      <c r="A2257" t="s">
        <v>99</v>
      </c>
      <c r="B2257" s="22" t="str">
        <f>VLOOKUP(A2257,'Customer Names'!A2257:$E$2335,4,0)</f>
        <v>Johnson</v>
      </c>
      <c r="C2257" s="25">
        <f>VLOOKUP(A2257,'Hospitalisation Details'!$A$1:$T$2344,9,0)</f>
        <v>37946</v>
      </c>
      <c r="D2257" s="26">
        <f>VLOOKUP(A2257,'Hospitalisation Details'!$A$1:$T$2344,10,0)</f>
        <v>19</v>
      </c>
      <c r="E2257" s="26">
        <f>VLOOKUP(A2257,'Hospitalisation Details'!$A$1:$T$2344,11,0)</f>
        <v>0</v>
      </c>
      <c r="F2257" s="28">
        <f>VLOOKUP(A2257,'Medical Examinations'!$A$1:$L$2336,2,0)</f>
        <v>35.4</v>
      </c>
      <c r="G2257" s="28">
        <f>VLOOKUP(A2257,'Medical Examinations'!$A$1:$L$2336,4,0)</f>
        <v>5.94</v>
      </c>
      <c r="H2257" s="30" t="str">
        <f>VLOOKUP(A2257,'Medical Examinations'!$A$1:$L$2336,3,0)</f>
        <v>Obesity</v>
      </c>
      <c r="I2257" s="30" t="str">
        <f>VLOOKUP(A2257,'Medical Examinations'!$A$1:$L$2336,5,0)</f>
        <v>Pre-diabetes</v>
      </c>
      <c r="J2257" s="27" t="str">
        <f>VLOOKUP(A2257,'Medical Examinations'!$A$1:$L$2336,6,0)</f>
        <v>No</v>
      </c>
      <c r="K2257" s="27" t="str">
        <f>VLOOKUP(A2257,'Medical Examinations'!$A$1:$L$2336,7,0)</f>
        <v>No</v>
      </c>
      <c r="L2257" s="27">
        <f>VLOOKUP(A2257,'Medical Examinations'!$A$1:$L$2336,10,0)</f>
        <v>1</v>
      </c>
      <c r="M2257" s="27" t="str">
        <f>VLOOKUP(A2257,'Medical Examinations'!$A$1:$L$2336,12,0)</f>
        <v>No</v>
      </c>
      <c r="N2257" s="27" t="str">
        <f>VLOOKUP(A2257,'Medical Examinations'!$A$1:$L$2336,8,0)</f>
        <v>Yes</v>
      </c>
      <c r="O2257" s="29">
        <f>VLOOKUP(A2257,'Hospitalisation Details'!$A$1:$T$2344,12,0)</f>
        <v>1263.25</v>
      </c>
      <c r="P2257" s="29" t="str">
        <f>VLOOKUP(A2257,'Hospitalisation Details'!$A$1:$T$2344,15,0)</f>
        <v>tier - 2</v>
      </c>
      <c r="Q2257" s="29" t="str">
        <f>VLOOKUP(A2257,'Hospitalisation Details'!$A$1:$T$2344,18,0)</f>
        <v>tier - 3</v>
      </c>
      <c r="R2257" s="29" t="str">
        <f>VLOOKUP(A2257,'Hospitalisation Details'!$A$1:$T$2344,20,0)</f>
        <v>R1011</v>
      </c>
    </row>
    <row r="2258" spans="1:18">
      <c r="A2258" t="s">
        <v>98</v>
      </c>
      <c r="B2258" s="22" t="str">
        <f>VLOOKUP(A2258,'Customer Names'!A2258:$E$2335,4,0)</f>
        <v>Gerber</v>
      </c>
      <c r="C2258" s="25">
        <f>VLOOKUP(A2258,'Hospitalisation Details'!$A$1:$T$2344,9,0)</f>
        <v>37848</v>
      </c>
      <c r="D2258" s="26">
        <f>VLOOKUP(A2258,'Hospitalisation Details'!$A$1:$T$2344,10,0)</f>
        <v>19</v>
      </c>
      <c r="E2258" s="26">
        <f>VLOOKUP(A2258,'Hospitalisation Details'!$A$1:$T$2344,11,0)</f>
        <v>0</v>
      </c>
      <c r="F2258" s="28">
        <f>VLOOKUP(A2258,'Medical Examinations'!$A$1:$L$2336,2,0)</f>
        <v>34.4</v>
      </c>
      <c r="G2258" s="28">
        <f>VLOOKUP(A2258,'Medical Examinations'!$A$1:$L$2336,4,0)</f>
        <v>5.7</v>
      </c>
      <c r="H2258" s="30" t="str">
        <f>VLOOKUP(A2258,'Medical Examinations'!$A$1:$L$2336,3,0)</f>
        <v>Obesity</v>
      </c>
      <c r="I2258" s="30" t="str">
        <f>VLOOKUP(A2258,'Medical Examinations'!$A$1:$L$2336,5,0)</f>
        <v>Pre-diabetes</v>
      </c>
      <c r="J2258" s="27" t="str">
        <f>VLOOKUP(A2258,'Medical Examinations'!$A$1:$L$2336,6,0)</f>
        <v>No</v>
      </c>
      <c r="K2258" s="27" t="str">
        <f>VLOOKUP(A2258,'Medical Examinations'!$A$1:$L$2336,7,0)</f>
        <v>No</v>
      </c>
      <c r="L2258" s="27">
        <f>VLOOKUP(A2258,'Medical Examinations'!$A$1:$L$2336,10,0)</f>
        <v>1</v>
      </c>
      <c r="M2258" s="27" t="str">
        <f>VLOOKUP(A2258,'Medical Examinations'!$A$1:$L$2336,12,0)</f>
        <v>No</v>
      </c>
      <c r="N2258" s="27" t="str">
        <f>VLOOKUP(A2258,'Medical Examinations'!$A$1:$L$2336,8,0)</f>
        <v>Yes</v>
      </c>
      <c r="O2258" s="29">
        <f>VLOOKUP(A2258,'Hospitalisation Details'!$A$1:$T$2344,12,0)</f>
        <v>1261.8599999999999</v>
      </c>
      <c r="P2258" s="29" t="str">
        <f>VLOOKUP(A2258,'Hospitalisation Details'!$A$1:$T$2344,15,0)</f>
        <v>tier - 2</v>
      </c>
      <c r="Q2258" s="29" t="str">
        <f>VLOOKUP(A2258,'Hospitalisation Details'!$A$1:$T$2344,18,0)</f>
        <v>tier - 3</v>
      </c>
      <c r="R2258" s="29" t="str">
        <f>VLOOKUP(A2258,'Hospitalisation Details'!$A$1:$T$2344,20,0)</f>
        <v>R1011</v>
      </c>
    </row>
    <row r="2259" spans="1:18">
      <c r="A2259" t="s">
        <v>97</v>
      </c>
      <c r="B2259" s="22" t="str">
        <f>VLOOKUP(A2259,'Customer Names'!A2259:$E$2335,4,0)</f>
        <v>Benadum</v>
      </c>
      <c r="C2259" s="25">
        <f>VLOOKUP(A2259,'Hospitalisation Details'!$A$1:$T$2344,9,0)</f>
        <v>37924</v>
      </c>
      <c r="D2259" s="26">
        <f>VLOOKUP(A2259,'Hospitalisation Details'!$A$1:$T$2344,10,0)</f>
        <v>19</v>
      </c>
      <c r="E2259" s="26">
        <f>VLOOKUP(A2259,'Hospitalisation Details'!$A$1:$T$2344,11,0)</f>
        <v>0</v>
      </c>
      <c r="F2259" s="28">
        <f>VLOOKUP(A2259,'Medical Examinations'!$A$1:$L$2336,2,0)</f>
        <v>34.1</v>
      </c>
      <c r="G2259" s="28">
        <f>VLOOKUP(A2259,'Medical Examinations'!$A$1:$L$2336,4,0)</f>
        <v>4.13</v>
      </c>
      <c r="H2259" s="30" t="str">
        <f>VLOOKUP(A2259,'Medical Examinations'!$A$1:$L$2336,3,0)</f>
        <v>Obesity</v>
      </c>
      <c r="I2259" s="30" t="str">
        <f>VLOOKUP(A2259,'Medical Examinations'!$A$1:$L$2336,5,0)</f>
        <v>Normal</v>
      </c>
      <c r="J2259" s="27" t="str">
        <f>VLOOKUP(A2259,'Medical Examinations'!$A$1:$L$2336,6,0)</f>
        <v>No</v>
      </c>
      <c r="K2259" s="27" t="str">
        <f>VLOOKUP(A2259,'Medical Examinations'!$A$1:$L$2336,7,0)</f>
        <v>No</v>
      </c>
      <c r="L2259" s="27">
        <f>VLOOKUP(A2259,'Medical Examinations'!$A$1:$L$2336,10,0)</f>
        <v>1</v>
      </c>
      <c r="M2259" s="27" t="str">
        <f>VLOOKUP(A2259,'Medical Examinations'!$A$1:$L$2336,12,0)</f>
        <v>No</v>
      </c>
      <c r="N2259" s="27" t="str">
        <f>VLOOKUP(A2259,'Medical Examinations'!$A$1:$L$2336,8,0)</f>
        <v>Yes</v>
      </c>
      <c r="O2259" s="29">
        <f>VLOOKUP(A2259,'Hospitalisation Details'!$A$1:$T$2344,12,0)</f>
        <v>1261.44</v>
      </c>
      <c r="P2259" s="29" t="str">
        <f>VLOOKUP(A2259,'Hospitalisation Details'!$A$1:$T$2344,15,0)</f>
        <v>tier - 2</v>
      </c>
      <c r="Q2259" s="29" t="str">
        <f>VLOOKUP(A2259,'Hospitalisation Details'!$A$1:$T$2344,18,0)</f>
        <v>tier - 3</v>
      </c>
      <c r="R2259" s="29" t="str">
        <f>VLOOKUP(A2259,'Hospitalisation Details'!$A$1:$T$2344,20,0)</f>
        <v>R1011</v>
      </c>
    </row>
    <row r="2260" spans="1:18">
      <c r="A2260" t="s">
        <v>96</v>
      </c>
      <c r="B2260" s="22" t="str">
        <f>VLOOKUP(A2260,'Customer Names'!A2260:$E$2335,4,0)</f>
        <v>Ragazzini</v>
      </c>
      <c r="C2260" s="25">
        <f>VLOOKUP(A2260,'Hospitalisation Details'!$A$1:$T$2344,9,0)</f>
        <v>37907</v>
      </c>
      <c r="D2260" s="26">
        <f>VLOOKUP(A2260,'Hospitalisation Details'!$A$1:$T$2344,10,0)</f>
        <v>19</v>
      </c>
      <c r="E2260" s="26">
        <f>VLOOKUP(A2260,'Hospitalisation Details'!$A$1:$T$2344,11,0)</f>
        <v>0</v>
      </c>
      <c r="F2260" s="28">
        <f>VLOOKUP(A2260,'Medical Examinations'!$A$1:$L$2336,2,0)</f>
        <v>30.4</v>
      </c>
      <c r="G2260" s="28">
        <f>VLOOKUP(A2260,'Medical Examinations'!$A$1:$L$2336,4,0)</f>
        <v>4.7699999999999996</v>
      </c>
      <c r="H2260" s="30" t="str">
        <f>VLOOKUP(A2260,'Medical Examinations'!$A$1:$L$2336,3,0)</f>
        <v>Obesity</v>
      </c>
      <c r="I2260" s="30" t="str">
        <f>VLOOKUP(A2260,'Medical Examinations'!$A$1:$L$2336,5,0)</f>
        <v>Normal</v>
      </c>
      <c r="J2260" s="27" t="str">
        <f>VLOOKUP(A2260,'Medical Examinations'!$A$1:$L$2336,6,0)</f>
        <v>No</v>
      </c>
      <c r="K2260" s="27" t="str">
        <f>VLOOKUP(A2260,'Medical Examinations'!$A$1:$L$2336,7,0)</f>
        <v>No</v>
      </c>
      <c r="L2260" s="27">
        <f>VLOOKUP(A2260,'Medical Examinations'!$A$1:$L$2336,10,0)</f>
        <v>1</v>
      </c>
      <c r="M2260" s="27" t="str">
        <f>VLOOKUP(A2260,'Medical Examinations'!$A$1:$L$2336,12,0)</f>
        <v>No</v>
      </c>
      <c r="N2260" s="27" t="str">
        <f>VLOOKUP(A2260,'Medical Examinations'!$A$1:$L$2336,8,0)</f>
        <v>Yes</v>
      </c>
      <c r="O2260" s="29">
        <f>VLOOKUP(A2260,'Hospitalisation Details'!$A$1:$T$2344,12,0)</f>
        <v>1256.3</v>
      </c>
      <c r="P2260" s="29" t="str">
        <f>VLOOKUP(A2260,'Hospitalisation Details'!$A$1:$T$2344,15,0)</f>
        <v>tier - 2</v>
      </c>
      <c r="Q2260" s="29" t="str">
        <f>VLOOKUP(A2260,'Hospitalisation Details'!$A$1:$T$2344,18,0)</f>
        <v>tier - 3</v>
      </c>
      <c r="R2260" s="29" t="str">
        <f>VLOOKUP(A2260,'Hospitalisation Details'!$A$1:$T$2344,20,0)</f>
        <v>R1011</v>
      </c>
    </row>
    <row r="2261" spans="1:18">
      <c r="A2261" t="s">
        <v>95</v>
      </c>
      <c r="B2261" s="22" t="str">
        <f>VLOOKUP(A2261,'Customer Names'!A2261:$E$2335,4,0)</f>
        <v>Kessinger</v>
      </c>
      <c r="C2261" s="25">
        <f>VLOOKUP(A2261,'Hospitalisation Details'!$A$1:$T$2344,9,0)</f>
        <v>37965</v>
      </c>
      <c r="D2261" s="26">
        <f>VLOOKUP(A2261,'Hospitalisation Details'!$A$1:$T$2344,10,0)</f>
        <v>19</v>
      </c>
      <c r="E2261" s="26">
        <f>VLOOKUP(A2261,'Hospitalisation Details'!$A$1:$T$2344,11,0)</f>
        <v>0</v>
      </c>
      <c r="F2261" s="28">
        <f>VLOOKUP(A2261,'Medical Examinations'!$A$1:$L$2336,2,0)</f>
        <v>28.7</v>
      </c>
      <c r="G2261" s="28">
        <f>VLOOKUP(A2261,'Medical Examinations'!$A$1:$L$2336,4,0)</f>
        <v>4.99</v>
      </c>
      <c r="H2261" s="30" t="str">
        <f>VLOOKUP(A2261,'Medical Examinations'!$A$1:$L$2336,3,0)</f>
        <v>Overweight</v>
      </c>
      <c r="I2261" s="30" t="str">
        <f>VLOOKUP(A2261,'Medical Examinations'!$A$1:$L$2336,5,0)</f>
        <v>Normal</v>
      </c>
      <c r="J2261" s="27" t="str">
        <f>VLOOKUP(A2261,'Medical Examinations'!$A$1:$L$2336,6,0)</f>
        <v>No</v>
      </c>
      <c r="K2261" s="27" t="str">
        <f>VLOOKUP(A2261,'Medical Examinations'!$A$1:$L$2336,7,0)</f>
        <v>No</v>
      </c>
      <c r="L2261" s="27">
        <f>VLOOKUP(A2261,'Medical Examinations'!$A$1:$L$2336,10,0)</f>
        <v>1</v>
      </c>
      <c r="M2261" s="27" t="str">
        <f>VLOOKUP(A2261,'Medical Examinations'!$A$1:$L$2336,12,0)</f>
        <v>No</v>
      </c>
      <c r="N2261" s="27" t="str">
        <f>VLOOKUP(A2261,'Medical Examinations'!$A$1:$L$2336,8,0)</f>
        <v>Yes</v>
      </c>
      <c r="O2261" s="29">
        <f>VLOOKUP(A2261,'Hospitalisation Details'!$A$1:$T$2344,12,0)</f>
        <v>1253.94</v>
      </c>
      <c r="P2261" s="29" t="str">
        <f>VLOOKUP(A2261,'Hospitalisation Details'!$A$1:$T$2344,15,0)</f>
        <v>tier - 2</v>
      </c>
      <c r="Q2261" s="29" t="str">
        <f>VLOOKUP(A2261,'Hospitalisation Details'!$A$1:$T$2344,18,0)</f>
        <v>tier - 2</v>
      </c>
      <c r="R2261" s="29" t="str">
        <f>VLOOKUP(A2261,'Hospitalisation Details'!$A$1:$T$2344,20,0)</f>
        <v>R1011</v>
      </c>
    </row>
    <row r="2262" spans="1:18">
      <c r="A2262" t="s">
        <v>94</v>
      </c>
      <c r="B2262" s="22" t="str">
        <f>VLOOKUP(A2262,'Customer Names'!A2262:$E$2335,4,0)</f>
        <v>Bezgin</v>
      </c>
      <c r="C2262" s="25">
        <f>VLOOKUP(A2262,'Hospitalisation Details'!$A$1:$T$2344,9,0)</f>
        <v>35738</v>
      </c>
      <c r="D2262" s="26">
        <f>VLOOKUP(A2262,'Hospitalisation Details'!$A$1:$T$2344,10,0)</f>
        <v>25</v>
      </c>
      <c r="E2262" s="26">
        <f>VLOOKUP(A2262,'Hospitalisation Details'!$A$1:$T$2344,11,0)</f>
        <v>0</v>
      </c>
      <c r="F2262" s="28">
        <f>VLOOKUP(A2262,'Medical Examinations'!$A$1:$L$2336,2,0)</f>
        <v>17.440000000000001</v>
      </c>
      <c r="G2262" s="28">
        <f>VLOOKUP(A2262,'Medical Examinations'!$A$1:$L$2336,4,0)</f>
        <v>4.42</v>
      </c>
      <c r="H2262" s="30" t="str">
        <f>VLOOKUP(A2262,'Medical Examinations'!$A$1:$L$2336,3,0)</f>
        <v>Underweight</v>
      </c>
      <c r="I2262" s="30" t="str">
        <f>VLOOKUP(A2262,'Medical Examinations'!$A$1:$L$2336,5,0)</f>
        <v>Normal</v>
      </c>
      <c r="J2262" s="27" t="str">
        <f>VLOOKUP(A2262,'Medical Examinations'!$A$1:$L$2336,6,0)</f>
        <v>yes</v>
      </c>
      <c r="K2262" s="27" t="str">
        <f>VLOOKUP(A2262,'Medical Examinations'!$A$1:$L$2336,7,0)</f>
        <v>No</v>
      </c>
      <c r="L2262" s="27">
        <f>VLOOKUP(A2262,'Medical Examinations'!$A$1:$L$2336,10,0)</f>
        <v>1</v>
      </c>
      <c r="M2262" s="27" t="str">
        <f>VLOOKUP(A2262,'Medical Examinations'!$A$1:$L$2336,12,0)</f>
        <v>No</v>
      </c>
      <c r="N2262" s="27" t="str">
        <f>VLOOKUP(A2262,'Medical Examinations'!$A$1:$L$2336,8,0)</f>
        <v>Yes</v>
      </c>
      <c r="O2262" s="29">
        <f>VLOOKUP(A2262,'Hospitalisation Details'!$A$1:$T$2344,12,0)</f>
        <v>1253</v>
      </c>
      <c r="P2262" s="29" t="str">
        <f>VLOOKUP(A2262,'Hospitalisation Details'!$A$1:$T$2344,15,0)</f>
        <v>tier - 2</v>
      </c>
      <c r="Q2262" s="29" t="str">
        <f>VLOOKUP(A2262,'Hospitalisation Details'!$A$1:$T$2344,18,0)</f>
        <v>tier - 2</v>
      </c>
      <c r="R2262" s="29" t="str">
        <f>VLOOKUP(A2262,'Hospitalisation Details'!$A$1:$T$2344,20,0)</f>
        <v>R1013</v>
      </c>
    </row>
    <row r="2263" spans="1:18">
      <c r="A2263" t="s">
        <v>93</v>
      </c>
      <c r="B2263" s="22" t="str">
        <f>VLOOKUP(A2263,'Customer Names'!A2263:$E$2335,4,0)</f>
        <v>Woldesilassie</v>
      </c>
      <c r="C2263" s="25">
        <f>VLOOKUP(A2263,'Hospitalisation Details'!$A$1:$T$2344,9,0)</f>
        <v>37879</v>
      </c>
      <c r="D2263" s="26">
        <f>VLOOKUP(A2263,'Hospitalisation Details'!$A$1:$T$2344,10,0)</f>
        <v>19</v>
      </c>
      <c r="E2263" s="26">
        <f>VLOOKUP(A2263,'Hospitalisation Details'!$A$1:$T$2344,11,0)</f>
        <v>0</v>
      </c>
      <c r="F2263" s="28">
        <f>VLOOKUP(A2263,'Medical Examinations'!$A$1:$L$2336,2,0)</f>
        <v>27.6</v>
      </c>
      <c r="G2263" s="28">
        <f>VLOOKUP(A2263,'Medical Examinations'!$A$1:$L$2336,4,0)</f>
        <v>4.01</v>
      </c>
      <c r="H2263" s="30" t="str">
        <f>VLOOKUP(A2263,'Medical Examinations'!$A$1:$L$2336,3,0)</f>
        <v>Overweight</v>
      </c>
      <c r="I2263" s="30" t="str">
        <f>VLOOKUP(A2263,'Medical Examinations'!$A$1:$L$2336,5,0)</f>
        <v>Normal</v>
      </c>
      <c r="J2263" s="27" t="str">
        <f>VLOOKUP(A2263,'Medical Examinations'!$A$1:$L$2336,6,0)</f>
        <v>No</v>
      </c>
      <c r="K2263" s="27" t="str">
        <f>VLOOKUP(A2263,'Medical Examinations'!$A$1:$L$2336,7,0)</f>
        <v>No</v>
      </c>
      <c r="L2263" s="27">
        <f>VLOOKUP(A2263,'Medical Examinations'!$A$1:$L$2336,10,0)</f>
        <v>1</v>
      </c>
      <c r="M2263" s="27" t="str">
        <f>VLOOKUP(A2263,'Medical Examinations'!$A$1:$L$2336,12,0)</f>
        <v>No</v>
      </c>
      <c r="N2263" s="27" t="str">
        <f>VLOOKUP(A2263,'Medical Examinations'!$A$1:$L$2336,8,0)</f>
        <v>Yes</v>
      </c>
      <c r="O2263" s="29">
        <f>VLOOKUP(A2263,'Hospitalisation Details'!$A$1:$T$2344,12,0)</f>
        <v>1252.4100000000001</v>
      </c>
      <c r="P2263" s="29" t="str">
        <f>VLOOKUP(A2263,'Hospitalisation Details'!$A$1:$T$2344,15,0)</f>
        <v>tier - 2</v>
      </c>
      <c r="Q2263" s="29" t="str">
        <f>VLOOKUP(A2263,'Hospitalisation Details'!$A$1:$T$2344,18,0)</f>
        <v>tier - 3</v>
      </c>
      <c r="R2263" s="29" t="str">
        <f>VLOOKUP(A2263,'Hospitalisation Details'!$A$1:$T$2344,20,0)</f>
        <v>R1011</v>
      </c>
    </row>
    <row r="2264" spans="1:18">
      <c r="A2264" t="s">
        <v>92</v>
      </c>
      <c r="B2264" s="22" t="str">
        <f>VLOOKUP(A2264,'Customer Names'!A2264:$E$2335,4,0)</f>
        <v>Ruiz Herrero</v>
      </c>
      <c r="C2264" s="25">
        <f>VLOOKUP(A2264,'Hospitalisation Details'!$A$1:$T$2344,9,0)</f>
        <v>37872</v>
      </c>
      <c r="D2264" s="26">
        <f>VLOOKUP(A2264,'Hospitalisation Details'!$A$1:$T$2344,10,0)</f>
        <v>19</v>
      </c>
      <c r="E2264" s="26">
        <f>VLOOKUP(A2264,'Hospitalisation Details'!$A$1:$T$2344,11,0)</f>
        <v>0</v>
      </c>
      <c r="F2264" s="28">
        <f>VLOOKUP(A2264,'Medical Examinations'!$A$1:$L$2336,2,0)</f>
        <v>20.7</v>
      </c>
      <c r="G2264" s="28">
        <f>VLOOKUP(A2264,'Medical Examinations'!$A$1:$L$2336,4,0)</f>
        <v>4.49</v>
      </c>
      <c r="H2264" s="30" t="str">
        <f>VLOOKUP(A2264,'Medical Examinations'!$A$1:$L$2336,3,0)</f>
        <v>Normal weight</v>
      </c>
      <c r="I2264" s="30" t="str">
        <f>VLOOKUP(A2264,'Medical Examinations'!$A$1:$L$2336,5,0)</f>
        <v>Normal</v>
      </c>
      <c r="J2264" s="27" t="str">
        <f>VLOOKUP(A2264,'Medical Examinations'!$A$1:$L$2336,6,0)</f>
        <v>No</v>
      </c>
      <c r="K2264" s="27" t="str">
        <f>VLOOKUP(A2264,'Medical Examinations'!$A$1:$L$2336,7,0)</f>
        <v>No</v>
      </c>
      <c r="L2264" s="27">
        <f>VLOOKUP(A2264,'Medical Examinations'!$A$1:$L$2336,10,0)</f>
        <v>1</v>
      </c>
      <c r="M2264" s="27" t="str">
        <f>VLOOKUP(A2264,'Medical Examinations'!$A$1:$L$2336,12,0)</f>
        <v>No</v>
      </c>
      <c r="N2264" s="27" t="str">
        <f>VLOOKUP(A2264,'Medical Examinations'!$A$1:$L$2336,8,0)</f>
        <v>Yes</v>
      </c>
      <c r="O2264" s="29">
        <f>VLOOKUP(A2264,'Hospitalisation Details'!$A$1:$T$2344,12,0)</f>
        <v>1242.82</v>
      </c>
      <c r="P2264" s="29" t="str">
        <f>VLOOKUP(A2264,'Hospitalisation Details'!$A$1:$T$2344,15,0)</f>
        <v>tier - 2</v>
      </c>
      <c r="Q2264" s="29" t="str">
        <f>VLOOKUP(A2264,'Hospitalisation Details'!$A$1:$T$2344,18,0)</f>
        <v>tier - 1</v>
      </c>
      <c r="R2264" s="29" t="str">
        <f>VLOOKUP(A2264,'Hospitalisation Details'!$A$1:$T$2344,20,0)</f>
        <v>R1011</v>
      </c>
    </row>
    <row r="2265" spans="1:18">
      <c r="A2265" t="s">
        <v>91</v>
      </c>
      <c r="B2265" s="22" t="str">
        <f>VLOOKUP(A2265,'Customer Names'!A2265:$E$2335,4,0)</f>
        <v>Bin Alias</v>
      </c>
      <c r="C2265" s="25">
        <f>VLOOKUP(A2265,'Hospitalisation Details'!$A$1:$T$2344,9,0)</f>
        <v>37879</v>
      </c>
      <c r="D2265" s="26">
        <f>VLOOKUP(A2265,'Hospitalisation Details'!$A$1:$T$2344,10,0)</f>
        <v>19</v>
      </c>
      <c r="E2265" s="26">
        <f>VLOOKUP(A2265,'Hospitalisation Details'!$A$1:$T$2344,11,0)</f>
        <v>0</v>
      </c>
      <c r="F2265" s="28">
        <f>VLOOKUP(A2265,'Medical Examinations'!$A$1:$L$2336,2,0)</f>
        <v>20.3</v>
      </c>
      <c r="G2265" s="28">
        <f>VLOOKUP(A2265,'Medical Examinations'!$A$1:$L$2336,4,0)</f>
        <v>6.37</v>
      </c>
      <c r="H2265" s="30" t="str">
        <f>VLOOKUP(A2265,'Medical Examinations'!$A$1:$L$2336,3,0)</f>
        <v>Normal weight</v>
      </c>
      <c r="I2265" s="30" t="str">
        <f>VLOOKUP(A2265,'Medical Examinations'!$A$1:$L$2336,5,0)</f>
        <v>Pre-diabetes</v>
      </c>
      <c r="J2265" s="27" t="str">
        <f>VLOOKUP(A2265,'Medical Examinations'!$A$1:$L$2336,6,0)</f>
        <v>No</v>
      </c>
      <c r="K2265" s="27" t="str">
        <f>VLOOKUP(A2265,'Medical Examinations'!$A$1:$L$2336,7,0)</f>
        <v>No</v>
      </c>
      <c r="L2265" s="27">
        <f>VLOOKUP(A2265,'Medical Examinations'!$A$1:$L$2336,10,0)</f>
        <v>1</v>
      </c>
      <c r="M2265" s="27" t="str">
        <f>VLOOKUP(A2265,'Medical Examinations'!$A$1:$L$2336,12,0)</f>
        <v>No</v>
      </c>
      <c r="N2265" s="27" t="str">
        <f>VLOOKUP(A2265,'Medical Examinations'!$A$1:$L$2336,8,0)</f>
        <v>Yes</v>
      </c>
      <c r="O2265" s="29">
        <f>VLOOKUP(A2265,'Hospitalisation Details'!$A$1:$T$2344,12,0)</f>
        <v>1242.26</v>
      </c>
      <c r="P2265" s="29" t="str">
        <f>VLOOKUP(A2265,'Hospitalisation Details'!$A$1:$T$2344,15,0)</f>
        <v>tier - 2</v>
      </c>
      <c r="Q2265" s="29" t="str">
        <f>VLOOKUP(A2265,'Hospitalisation Details'!$A$1:$T$2344,18,0)</f>
        <v>tier - 1</v>
      </c>
      <c r="R2265" s="29" t="str">
        <f>VLOOKUP(A2265,'Hospitalisation Details'!$A$1:$T$2344,20,0)</f>
        <v>R1011</v>
      </c>
    </row>
    <row r="2266" spans="1:18">
      <c r="A2266" t="s">
        <v>90</v>
      </c>
      <c r="B2266" s="22" t="str">
        <f>VLOOKUP(A2266,'Customer Names'!A2266:$E$2335,4,0)</f>
        <v>Fischer-Daly</v>
      </c>
      <c r="C2266" s="25">
        <f>VLOOKUP(A2266,'Hospitalisation Details'!$A$1:$T$2344,9,0)</f>
        <v>37835</v>
      </c>
      <c r="D2266" s="26">
        <f>VLOOKUP(A2266,'Hospitalisation Details'!$A$1:$T$2344,10,0)</f>
        <v>19</v>
      </c>
      <c r="E2266" s="26">
        <f>VLOOKUP(A2266,'Hospitalisation Details'!$A$1:$T$2344,11,0)</f>
        <v>0</v>
      </c>
      <c r="F2266" s="28">
        <f>VLOOKUP(A2266,'Medical Examinations'!$A$1:$L$2336,2,0)</f>
        <v>19.8</v>
      </c>
      <c r="G2266" s="28">
        <f>VLOOKUP(A2266,'Medical Examinations'!$A$1:$L$2336,4,0)</f>
        <v>5.12</v>
      </c>
      <c r="H2266" s="30" t="str">
        <f>VLOOKUP(A2266,'Medical Examinations'!$A$1:$L$2336,3,0)</f>
        <v>Normal weight</v>
      </c>
      <c r="I2266" s="30" t="str">
        <f>VLOOKUP(A2266,'Medical Examinations'!$A$1:$L$2336,5,0)</f>
        <v>Normal</v>
      </c>
      <c r="J2266" s="27" t="str">
        <f>VLOOKUP(A2266,'Medical Examinations'!$A$1:$L$2336,6,0)</f>
        <v>No</v>
      </c>
      <c r="K2266" s="27" t="str">
        <f>VLOOKUP(A2266,'Medical Examinations'!$A$1:$L$2336,7,0)</f>
        <v>No</v>
      </c>
      <c r="L2266" s="27">
        <f>VLOOKUP(A2266,'Medical Examinations'!$A$1:$L$2336,10,0)</f>
        <v>1</v>
      </c>
      <c r="M2266" s="27" t="str">
        <f>VLOOKUP(A2266,'Medical Examinations'!$A$1:$L$2336,12,0)</f>
        <v>No</v>
      </c>
      <c r="N2266" s="27" t="str">
        <f>VLOOKUP(A2266,'Medical Examinations'!$A$1:$L$2336,8,0)</f>
        <v>Yes</v>
      </c>
      <c r="O2266" s="29">
        <f>VLOOKUP(A2266,'Hospitalisation Details'!$A$1:$T$2344,12,0)</f>
        <v>1241.57</v>
      </c>
      <c r="P2266" s="29" t="str">
        <f>VLOOKUP(A2266,'Hospitalisation Details'!$A$1:$T$2344,15,0)</f>
        <v>tier - 2</v>
      </c>
      <c r="Q2266" s="29" t="str">
        <f>VLOOKUP(A2266,'Hospitalisation Details'!$A$1:$T$2344,18,0)</f>
        <v>tier - 2</v>
      </c>
      <c r="R2266" s="29" t="str">
        <f>VLOOKUP(A2266,'Hospitalisation Details'!$A$1:$T$2344,20,0)</f>
        <v>R1011</v>
      </c>
    </row>
    <row r="2267" spans="1:18">
      <c r="A2267" t="s">
        <v>89</v>
      </c>
      <c r="B2267" s="22" t="str">
        <f>VLOOKUP(A2267,'Customer Names'!A2267:$E$2335,4,0)</f>
        <v>Pulliam</v>
      </c>
      <c r="C2267" s="25">
        <f>VLOOKUP(A2267,'Hospitalisation Details'!$A$1:$T$2344,9,0)</f>
        <v>37438</v>
      </c>
      <c r="D2267" s="26">
        <f>VLOOKUP(A2267,'Hospitalisation Details'!$A$1:$T$2344,10,0)</f>
        <v>20</v>
      </c>
      <c r="E2267" s="26">
        <f>VLOOKUP(A2267,'Hospitalisation Details'!$A$1:$T$2344,11,0)</f>
        <v>0</v>
      </c>
      <c r="F2267" s="28">
        <f>VLOOKUP(A2267,'Medical Examinations'!$A$1:$L$2336,2,0)</f>
        <v>21.87</v>
      </c>
      <c r="G2267" s="28">
        <f>VLOOKUP(A2267,'Medical Examinations'!$A$1:$L$2336,4,0)</f>
        <v>8.59</v>
      </c>
      <c r="H2267" s="30" t="str">
        <f>VLOOKUP(A2267,'Medical Examinations'!$A$1:$L$2336,3,0)</f>
        <v>Normal weight</v>
      </c>
      <c r="I2267" s="30" t="str">
        <f>VLOOKUP(A2267,'Medical Examinations'!$A$1:$L$2336,5,0)</f>
        <v>Diabetes</v>
      </c>
      <c r="J2267" s="27" t="str">
        <f>VLOOKUP(A2267,'Medical Examinations'!$A$1:$L$2336,6,0)</f>
        <v>No</v>
      </c>
      <c r="K2267" s="27" t="str">
        <f>VLOOKUP(A2267,'Medical Examinations'!$A$1:$L$2336,7,0)</f>
        <v>No</v>
      </c>
      <c r="L2267" s="27">
        <f>VLOOKUP(A2267,'Medical Examinations'!$A$1:$L$2336,10,0)</f>
        <v>0</v>
      </c>
      <c r="M2267" s="27" t="str">
        <f>VLOOKUP(A2267,'Medical Examinations'!$A$1:$L$2336,12,0)</f>
        <v>No</v>
      </c>
      <c r="N2267" s="27" t="str">
        <f>VLOOKUP(A2267,'Medical Examinations'!$A$1:$L$2336,8,0)</f>
        <v>No</v>
      </c>
      <c r="O2267" s="29">
        <f>VLOOKUP(A2267,'Hospitalisation Details'!$A$1:$T$2344,12,0)</f>
        <v>1241</v>
      </c>
      <c r="P2267" s="29" t="str">
        <f>VLOOKUP(A2267,'Hospitalisation Details'!$A$1:$T$2344,15,0)</f>
        <v>tier - 2</v>
      </c>
      <c r="Q2267" s="29" t="str">
        <f>VLOOKUP(A2267,'Hospitalisation Details'!$A$1:$T$2344,18,0)</f>
        <v>tier - 2</v>
      </c>
      <c r="R2267" s="29" t="str">
        <f>VLOOKUP(A2267,'Hospitalisation Details'!$A$1:$T$2344,20,0)</f>
        <v>R1013</v>
      </c>
    </row>
    <row r="2268" spans="1:18">
      <c r="A2268" t="s">
        <v>88</v>
      </c>
      <c r="B2268" s="22" t="str">
        <f>VLOOKUP(A2268,'Customer Names'!A2268:$E$2335,4,0)</f>
        <v>Guisinger</v>
      </c>
      <c r="C2268" s="25">
        <f>VLOOKUP(A2268,'Hospitalisation Details'!$A$1:$T$2344,9,0)</f>
        <v>36079</v>
      </c>
      <c r="D2268" s="26">
        <f>VLOOKUP(A2268,'Hospitalisation Details'!$A$1:$T$2344,10,0)</f>
        <v>24</v>
      </c>
      <c r="E2268" s="26">
        <f>VLOOKUP(A2268,'Hospitalisation Details'!$A$1:$T$2344,11,0)</f>
        <v>0</v>
      </c>
      <c r="F2268" s="28">
        <f>VLOOKUP(A2268,'Medical Examinations'!$A$1:$L$2336,2,0)</f>
        <v>16.600000000000001</v>
      </c>
      <c r="G2268" s="28">
        <f>VLOOKUP(A2268,'Medical Examinations'!$A$1:$L$2336,4,0)</f>
        <v>5.87</v>
      </c>
      <c r="H2268" s="30" t="str">
        <f>VLOOKUP(A2268,'Medical Examinations'!$A$1:$L$2336,3,0)</f>
        <v>Underweight</v>
      </c>
      <c r="I2268" s="30" t="str">
        <f>VLOOKUP(A2268,'Medical Examinations'!$A$1:$L$2336,5,0)</f>
        <v>Pre-diabetes</v>
      </c>
      <c r="J2268" s="27" t="str">
        <f>VLOOKUP(A2268,'Medical Examinations'!$A$1:$L$2336,6,0)</f>
        <v>No</v>
      </c>
      <c r="K2268" s="27" t="str">
        <f>VLOOKUP(A2268,'Medical Examinations'!$A$1:$L$2336,7,0)</f>
        <v>No</v>
      </c>
      <c r="L2268" s="27">
        <f>VLOOKUP(A2268,'Medical Examinations'!$A$1:$L$2336,10,0)</f>
        <v>1</v>
      </c>
      <c r="M2268" s="27" t="str">
        <f>VLOOKUP(A2268,'Medical Examinations'!$A$1:$L$2336,12,0)</f>
        <v>No</v>
      </c>
      <c r="N2268" s="27" t="str">
        <f>VLOOKUP(A2268,'Medical Examinations'!$A$1:$L$2336,8,0)</f>
        <v>No</v>
      </c>
      <c r="O2268" s="29">
        <f>VLOOKUP(A2268,'Hospitalisation Details'!$A$1:$T$2344,12,0)</f>
        <v>1240</v>
      </c>
      <c r="P2268" s="29" t="str">
        <f>VLOOKUP(A2268,'Hospitalisation Details'!$A$1:$T$2344,15,0)</f>
        <v>tier - 2</v>
      </c>
      <c r="Q2268" s="29" t="str">
        <f>VLOOKUP(A2268,'Hospitalisation Details'!$A$1:$T$2344,18,0)</f>
        <v>tier - 1</v>
      </c>
      <c r="R2268" s="29" t="str">
        <f>VLOOKUP(A2268,'Hospitalisation Details'!$A$1:$T$2344,20,0)</f>
        <v>R1012</v>
      </c>
    </row>
    <row r="2269" spans="1:18">
      <c r="A2269" t="s">
        <v>87</v>
      </c>
      <c r="B2269" s="22" t="str">
        <f>VLOOKUP(A2269,'Customer Names'!A2269:$E$2335,4,0)</f>
        <v>Arnerich</v>
      </c>
      <c r="C2269" s="25">
        <f>VLOOKUP(A2269,'Hospitalisation Details'!$A$1:$T$2344,9,0)</f>
        <v>37602</v>
      </c>
      <c r="D2269" s="26">
        <f>VLOOKUP(A2269,'Hospitalisation Details'!$A$1:$T$2344,10,0)</f>
        <v>20</v>
      </c>
      <c r="E2269" s="26">
        <f>VLOOKUP(A2269,'Hospitalisation Details'!$A$1:$T$2344,11,0)</f>
        <v>0</v>
      </c>
      <c r="F2269" s="28">
        <f>VLOOKUP(A2269,'Medical Examinations'!$A$1:$L$2336,2,0)</f>
        <v>21.98</v>
      </c>
      <c r="G2269" s="28">
        <f>VLOOKUP(A2269,'Medical Examinations'!$A$1:$L$2336,4,0)</f>
        <v>7.03</v>
      </c>
      <c r="H2269" s="30" t="str">
        <f>VLOOKUP(A2269,'Medical Examinations'!$A$1:$L$2336,3,0)</f>
        <v>Normal weight</v>
      </c>
      <c r="I2269" s="30" t="str">
        <f>VLOOKUP(A2269,'Medical Examinations'!$A$1:$L$2336,5,0)</f>
        <v>Diabetes</v>
      </c>
      <c r="J2269" s="27" t="str">
        <f>VLOOKUP(A2269,'Medical Examinations'!$A$1:$L$2336,6,0)</f>
        <v>No</v>
      </c>
      <c r="K2269" s="27" t="str">
        <f>VLOOKUP(A2269,'Medical Examinations'!$A$1:$L$2336,7,0)</f>
        <v>No</v>
      </c>
      <c r="L2269" s="27">
        <f>VLOOKUP(A2269,'Medical Examinations'!$A$1:$L$2336,10,0)</f>
        <v>0</v>
      </c>
      <c r="M2269" s="27" t="str">
        <f>VLOOKUP(A2269,'Medical Examinations'!$A$1:$L$2336,12,0)</f>
        <v>No</v>
      </c>
      <c r="N2269" s="27" t="str">
        <f>VLOOKUP(A2269,'Medical Examinations'!$A$1:$L$2336,8,0)</f>
        <v>No</v>
      </c>
      <c r="O2269" s="29">
        <f>VLOOKUP(A2269,'Hospitalisation Details'!$A$1:$T$2344,12,0)</f>
        <v>1237</v>
      </c>
      <c r="P2269" s="29" t="str">
        <f>VLOOKUP(A2269,'Hospitalisation Details'!$A$1:$T$2344,15,0)</f>
        <v>tier - 2</v>
      </c>
      <c r="Q2269" s="29" t="str">
        <f>VLOOKUP(A2269,'Hospitalisation Details'!$A$1:$T$2344,18,0)</f>
        <v>tier - 2</v>
      </c>
      <c r="R2269" s="29" t="str">
        <f>VLOOKUP(A2269,'Hospitalisation Details'!$A$1:$T$2344,20,0)</f>
        <v>R1013</v>
      </c>
    </row>
    <row r="2270" spans="1:18">
      <c r="A2270" t="s">
        <v>86</v>
      </c>
      <c r="B2270" s="22" t="str">
        <f>VLOOKUP(A2270,'Customer Names'!A2270:$E$2335,4,0)</f>
        <v>Lynch</v>
      </c>
      <c r="C2270" s="25">
        <f>VLOOKUP(A2270,'Hospitalisation Details'!$A$1:$T$2344,9,0)</f>
        <v>35989</v>
      </c>
      <c r="D2270" s="26">
        <f>VLOOKUP(A2270,'Hospitalisation Details'!$A$1:$T$2344,10,0)</f>
        <v>24</v>
      </c>
      <c r="E2270" s="26">
        <f>VLOOKUP(A2270,'Hospitalisation Details'!$A$1:$T$2344,11,0)</f>
        <v>0</v>
      </c>
      <c r="F2270" s="28">
        <f>VLOOKUP(A2270,'Medical Examinations'!$A$1:$L$2336,2,0)</f>
        <v>19.7</v>
      </c>
      <c r="G2270" s="28">
        <f>VLOOKUP(A2270,'Medical Examinations'!$A$1:$L$2336,4,0)</f>
        <v>5.51</v>
      </c>
      <c r="H2270" s="30" t="str">
        <f>VLOOKUP(A2270,'Medical Examinations'!$A$1:$L$2336,3,0)</f>
        <v>Normal weight</v>
      </c>
      <c r="I2270" s="30" t="str">
        <f>VLOOKUP(A2270,'Medical Examinations'!$A$1:$L$2336,5,0)</f>
        <v>Normal</v>
      </c>
      <c r="J2270" s="27" t="str">
        <f>VLOOKUP(A2270,'Medical Examinations'!$A$1:$L$2336,6,0)</f>
        <v>No</v>
      </c>
      <c r="K2270" s="27" t="str">
        <f>VLOOKUP(A2270,'Medical Examinations'!$A$1:$L$2336,7,0)</f>
        <v>No</v>
      </c>
      <c r="L2270" s="27">
        <f>VLOOKUP(A2270,'Medical Examinations'!$A$1:$L$2336,10,0)</f>
        <v>1</v>
      </c>
      <c r="M2270" s="27" t="str">
        <f>VLOOKUP(A2270,'Medical Examinations'!$A$1:$L$2336,12,0)</f>
        <v>No</v>
      </c>
      <c r="N2270" s="27" t="str">
        <f>VLOOKUP(A2270,'Medical Examinations'!$A$1:$L$2336,8,0)</f>
        <v>No</v>
      </c>
      <c r="O2270" s="29">
        <f>VLOOKUP(A2270,'Hospitalisation Details'!$A$1:$T$2344,12,0)</f>
        <v>1234</v>
      </c>
      <c r="P2270" s="29" t="str">
        <f>VLOOKUP(A2270,'Hospitalisation Details'!$A$1:$T$2344,15,0)</f>
        <v>tier - 2</v>
      </c>
      <c r="Q2270" s="29" t="str">
        <f>VLOOKUP(A2270,'Hospitalisation Details'!$A$1:$T$2344,18,0)</f>
        <v>tier - 1</v>
      </c>
      <c r="R2270" s="29" t="str">
        <f>VLOOKUP(A2270,'Hospitalisation Details'!$A$1:$T$2344,20,0)</f>
        <v>R1013</v>
      </c>
    </row>
    <row r="2271" spans="1:18">
      <c r="A2271" t="s">
        <v>85</v>
      </c>
      <c r="B2271" s="22" t="str">
        <f>VLOOKUP(A2271,'Customer Names'!A2271:$E$2335,4,0)</f>
        <v>Reilly</v>
      </c>
      <c r="C2271" s="25">
        <f>VLOOKUP(A2271,'Hospitalisation Details'!$A$1:$T$2344,9,0)</f>
        <v>38276</v>
      </c>
      <c r="D2271" s="26">
        <f>VLOOKUP(A2271,'Hospitalisation Details'!$A$1:$T$2344,10,0)</f>
        <v>18</v>
      </c>
      <c r="E2271" s="26">
        <f>VLOOKUP(A2271,'Hospitalisation Details'!$A$1:$T$2344,11,0)</f>
        <v>0</v>
      </c>
      <c r="F2271" s="28">
        <f>VLOOKUP(A2271,'Medical Examinations'!$A$1:$L$2336,2,0)</f>
        <v>19.21</v>
      </c>
      <c r="G2271" s="28">
        <f>VLOOKUP(A2271,'Medical Examinations'!$A$1:$L$2336,4,0)</f>
        <v>4.76</v>
      </c>
      <c r="H2271" s="30" t="str">
        <f>VLOOKUP(A2271,'Medical Examinations'!$A$1:$L$2336,3,0)</f>
        <v>Normal weight</v>
      </c>
      <c r="I2271" s="30" t="str">
        <f>VLOOKUP(A2271,'Medical Examinations'!$A$1:$L$2336,5,0)</f>
        <v>Normal</v>
      </c>
      <c r="J2271" s="27" t="str">
        <f>VLOOKUP(A2271,'Medical Examinations'!$A$1:$L$2336,6,0)</f>
        <v>No</v>
      </c>
      <c r="K2271" s="27" t="str">
        <f>VLOOKUP(A2271,'Medical Examinations'!$A$1:$L$2336,7,0)</f>
        <v>yes</v>
      </c>
      <c r="L2271" s="27">
        <f>VLOOKUP(A2271,'Medical Examinations'!$A$1:$L$2336,10,0)</f>
        <v>1</v>
      </c>
      <c r="M2271" s="27" t="str">
        <f>VLOOKUP(A2271,'Medical Examinations'!$A$1:$L$2336,12,0)</f>
        <v>No</v>
      </c>
      <c r="N2271" s="27" t="str">
        <f>VLOOKUP(A2271,'Medical Examinations'!$A$1:$L$2336,8,0)</f>
        <v>No</v>
      </c>
      <c r="O2271" s="29">
        <f>VLOOKUP(A2271,'Hospitalisation Details'!$A$1:$T$2344,12,0)</f>
        <v>1228</v>
      </c>
      <c r="P2271" s="29" t="str">
        <f>VLOOKUP(A2271,'Hospitalisation Details'!$A$1:$T$2344,15,0)</f>
        <v>tier - 2</v>
      </c>
      <c r="Q2271" s="29" t="str">
        <f>VLOOKUP(A2271,'Hospitalisation Details'!$A$1:$T$2344,18,0)</f>
        <v>tier - 1</v>
      </c>
      <c r="R2271" s="29" t="str">
        <f>VLOOKUP(A2271,'Hospitalisation Details'!$A$1:$T$2344,20,0)</f>
        <v>R1012</v>
      </c>
    </row>
    <row r="2272" spans="1:18">
      <c r="A2272" t="s">
        <v>84</v>
      </c>
      <c r="B2272" s="22" t="str">
        <f>VLOOKUP(A2272,'Customer Names'!A2272:$E$2335,4,0)</f>
        <v>Nolette</v>
      </c>
      <c r="C2272" s="25">
        <f>VLOOKUP(A2272,'Hospitalisation Details'!$A$1:$T$2344,9,0)</f>
        <v>38177</v>
      </c>
      <c r="D2272" s="26">
        <f>VLOOKUP(A2272,'Hospitalisation Details'!$A$1:$T$2344,10,0)</f>
        <v>18</v>
      </c>
      <c r="E2272" s="26">
        <f>VLOOKUP(A2272,'Hospitalisation Details'!$A$1:$T$2344,11,0)</f>
        <v>0</v>
      </c>
      <c r="F2272" s="28">
        <f>VLOOKUP(A2272,'Medical Examinations'!$A$1:$L$2336,2,0)</f>
        <v>19.3</v>
      </c>
      <c r="G2272" s="28">
        <f>VLOOKUP(A2272,'Medical Examinations'!$A$1:$L$2336,4,0)</f>
        <v>4.7</v>
      </c>
      <c r="H2272" s="30" t="str">
        <f>VLOOKUP(A2272,'Medical Examinations'!$A$1:$L$2336,3,0)</f>
        <v>Normal weight</v>
      </c>
      <c r="I2272" s="30" t="str">
        <f>VLOOKUP(A2272,'Medical Examinations'!$A$1:$L$2336,5,0)</f>
        <v>Normal</v>
      </c>
      <c r="J2272" s="27" t="str">
        <f>VLOOKUP(A2272,'Medical Examinations'!$A$1:$L$2336,6,0)</f>
        <v>No</v>
      </c>
      <c r="K2272" s="27" t="str">
        <f>VLOOKUP(A2272,'Medical Examinations'!$A$1:$L$2336,7,0)</f>
        <v>yes</v>
      </c>
      <c r="L2272" s="27">
        <f>VLOOKUP(A2272,'Medical Examinations'!$A$1:$L$2336,10,0)</f>
        <v>1</v>
      </c>
      <c r="M2272" s="27" t="str">
        <f>VLOOKUP(A2272,'Medical Examinations'!$A$1:$L$2336,12,0)</f>
        <v>No</v>
      </c>
      <c r="N2272" s="27" t="str">
        <f>VLOOKUP(A2272,'Medical Examinations'!$A$1:$L$2336,8,0)</f>
        <v>No</v>
      </c>
      <c r="O2272" s="29">
        <f>VLOOKUP(A2272,'Hospitalisation Details'!$A$1:$T$2344,12,0)</f>
        <v>1224</v>
      </c>
      <c r="P2272" s="29" t="str">
        <f>VLOOKUP(A2272,'Hospitalisation Details'!$A$1:$T$2344,15,0)</f>
        <v>tier - 2</v>
      </c>
      <c r="Q2272" s="29" t="str">
        <f>VLOOKUP(A2272,'Hospitalisation Details'!$A$1:$T$2344,18,0)</f>
        <v>tier - 1</v>
      </c>
      <c r="R2272" s="29" t="str">
        <f>VLOOKUP(A2272,'Hospitalisation Details'!$A$1:$T$2344,20,0)</f>
        <v>R1013</v>
      </c>
    </row>
    <row r="2273" spans="1:18">
      <c r="A2273" t="s">
        <v>83</v>
      </c>
      <c r="B2273" s="22" t="str">
        <f>VLOOKUP(A2273,'Customer Names'!A2273:$E$2335,4,0)</f>
        <v>Chabrier</v>
      </c>
      <c r="C2273" s="25">
        <f>VLOOKUP(A2273,'Hospitalisation Details'!$A$1:$T$2344,9,0)</f>
        <v>35373</v>
      </c>
      <c r="D2273" s="26">
        <f>VLOOKUP(A2273,'Hospitalisation Details'!$A$1:$T$2344,10,0)</f>
        <v>26</v>
      </c>
      <c r="E2273" s="26">
        <f>VLOOKUP(A2273,'Hospitalisation Details'!$A$1:$T$2344,11,0)</f>
        <v>0</v>
      </c>
      <c r="F2273" s="28">
        <f>VLOOKUP(A2273,'Medical Examinations'!$A$1:$L$2336,2,0)</f>
        <v>16.22</v>
      </c>
      <c r="G2273" s="28">
        <f>VLOOKUP(A2273,'Medical Examinations'!$A$1:$L$2336,4,0)</f>
        <v>6.21</v>
      </c>
      <c r="H2273" s="30" t="str">
        <f>VLOOKUP(A2273,'Medical Examinations'!$A$1:$L$2336,3,0)</f>
        <v>Underweight</v>
      </c>
      <c r="I2273" s="30" t="str">
        <f>VLOOKUP(A2273,'Medical Examinations'!$A$1:$L$2336,5,0)</f>
        <v>Pre-diabetes</v>
      </c>
      <c r="J2273" s="27" t="str">
        <f>VLOOKUP(A2273,'Medical Examinations'!$A$1:$L$2336,6,0)</f>
        <v>yes</v>
      </c>
      <c r="K2273" s="27" t="str">
        <f>VLOOKUP(A2273,'Medical Examinations'!$A$1:$L$2336,7,0)</f>
        <v>No</v>
      </c>
      <c r="L2273" s="27">
        <f>VLOOKUP(A2273,'Medical Examinations'!$A$1:$L$2336,10,0)</f>
        <v>0</v>
      </c>
      <c r="M2273" s="27" t="str">
        <f>VLOOKUP(A2273,'Medical Examinations'!$A$1:$L$2336,12,0)</f>
        <v>No</v>
      </c>
      <c r="N2273" s="27" t="str">
        <f>VLOOKUP(A2273,'Medical Examinations'!$A$1:$L$2336,8,0)</f>
        <v>No</v>
      </c>
      <c r="O2273" s="29">
        <f>VLOOKUP(A2273,'Hospitalisation Details'!$A$1:$T$2344,12,0)</f>
        <v>1220</v>
      </c>
      <c r="P2273" s="29" t="str">
        <f>VLOOKUP(A2273,'Hospitalisation Details'!$A$1:$T$2344,15,0)</f>
        <v>tier - 2</v>
      </c>
      <c r="Q2273" s="29" t="str">
        <f>VLOOKUP(A2273,'Hospitalisation Details'!$A$1:$T$2344,18,0)</f>
        <v>tier - 3</v>
      </c>
      <c r="R2273" s="29" t="str">
        <f>VLOOKUP(A2273,'Hospitalisation Details'!$A$1:$T$2344,20,0)</f>
        <v>R1012</v>
      </c>
    </row>
    <row r="2274" spans="1:18">
      <c r="A2274" t="s">
        <v>82</v>
      </c>
      <c r="B2274" s="22" t="str">
        <f>VLOOKUP(A2274,'Customer Names'!A2274:$E$2335,4,0)</f>
        <v>Lee</v>
      </c>
      <c r="C2274" s="25">
        <f>VLOOKUP(A2274,'Hospitalisation Details'!$A$1:$T$2344,9,0)</f>
        <v>38140</v>
      </c>
      <c r="D2274" s="26">
        <f>VLOOKUP(A2274,'Hospitalisation Details'!$A$1:$T$2344,10,0)</f>
        <v>19</v>
      </c>
      <c r="E2274" s="26">
        <f>VLOOKUP(A2274,'Hospitalisation Details'!$A$1:$T$2344,11,0)</f>
        <v>0</v>
      </c>
      <c r="F2274" s="28">
        <f>VLOOKUP(A2274,'Medical Examinations'!$A$1:$L$2336,2,0)</f>
        <v>17.12</v>
      </c>
      <c r="G2274" s="28">
        <f>VLOOKUP(A2274,'Medical Examinations'!$A$1:$L$2336,4,0)</f>
        <v>4.5199999999999996</v>
      </c>
      <c r="H2274" s="30" t="str">
        <f>VLOOKUP(A2274,'Medical Examinations'!$A$1:$L$2336,3,0)</f>
        <v>Underweight</v>
      </c>
      <c r="I2274" s="30" t="str">
        <f>VLOOKUP(A2274,'Medical Examinations'!$A$1:$L$2336,5,0)</f>
        <v>Normal</v>
      </c>
      <c r="J2274" s="27" t="str">
        <f>VLOOKUP(A2274,'Medical Examinations'!$A$1:$L$2336,6,0)</f>
        <v>No</v>
      </c>
      <c r="K2274" s="27" t="str">
        <f>VLOOKUP(A2274,'Medical Examinations'!$A$1:$L$2336,7,0)</f>
        <v>yes</v>
      </c>
      <c r="L2274" s="27">
        <f>VLOOKUP(A2274,'Medical Examinations'!$A$1:$L$2336,10,0)</f>
        <v>1</v>
      </c>
      <c r="M2274" s="27" t="str">
        <f>VLOOKUP(A2274,'Medical Examinations'!$A$1:$L$2336,12,0)</f>
        <v>No</v>
      </c>
      <c r="N2274" s="27" t="str">
        <f>VLOOKUP(A2274,'Medical Examinations'!$A$1:$L$2336,8,0)</f>
        <v>No</v>
      </c>
      <c r="O2274" s="29">
        <f>VLOOKUP(A2274,'Hospitalisation Details'!$A$1:$T$2344,12,0)</f>
        <v>1210</v>
      </c>
      <c r="P2274" s="29" t="str">
        <f>VLOOKUP(A2274,'Hospitalisation Details'!$A$1:$T$2344,15,0)</f>
        <v>tier - 2</v>
      </c>
      <c r="Q2274" s="29" t="str">
        <f>VLOOKUP(A2274,'Hospitalisation Details'!$A$1:$T$2344,18,0)</f>
        <v>tier - 1</v>
      </c>
      <c r="R2274" s="29" t="str">
        <f>VLOOKUP(A2274,'Hospitalisation Details'!$A$1:$T$2344,20,0)</f>
        <v>R1013</v>
      </c>
    </row>
    <row r="2275" spans="1:18">
      <c r="A2275" t="s">
        <v>81</v>
      </c>
      <c r="B2275" s="22" t="str">
        <f>VLOOKUP(A2275,'Customer Names'!A2275:$E$2335,4,0)</f>
        <v>Knotts</v>
      </c>
      <c r="C2275" s="25">
        <f>VLOOKUP(A2275,'Hospitalisation Details'!$A$1:$T$2344,9,0)</f>
        <v>33883</v>
      </c>
      <c r="D2275" s="26">
        <f>VLOOKUP(A2275,'Hospitalisation Details'!$A$1:$T$2344,10,0)</f>
        <v>30</v>
      </c>
      <c r="E2275" s="26">
        <f>VLOOKUP(A2275,'Hospitalisation Details'!$A$1:$T$2344,11,0)</f>
        <v>0</v>
      </c>
      <c r="F2275" s="28">
        <f>VLOOKUP(A2275,'Medical Examinations'!$A$1:$L$2336,2,0)</f>
        <v>19.07</v>
      </c>
      <c r="G2275" s="28">
        <f>VLOOKUP(A2275,'Medical Examinations'!$A$1:$L$2336,4,0)</f>
        <v>5.45</v>
      </c>
      <c r="H2275" s="30" t="str">
        <f>VLOOKUP(A2275,'Medical Examinations'!$A$1:$L$2336,3,0)</f>
        <v>Normal weight</v>
      </c>
      <c r="I2275" s="30" t="str">
        <f>VLOOKUP(A2275,'Medical Examinations'!$A$1:$L$2336,5,0)</f>
        <v>Normal</v>
      </c>
      <c r="J2275" s="27" t="str">
        <f>VLOOKUP(A2275,'Medical Examinations'!$A$1:$L$2336,6,0)</f>
        <v>No</v>
      </c>
      <c r="K2275" s="27" t="str">
        <f>VLOOKUP(A2275,'Medical Examinations'!$A$1:$L$2336,7,0)</f>
        <v>No</v>
      </c>
      <c r="L2275" s="27">
        <f>VLOOKUP(A2275,'Medical Examinations'!$A$1:$L$2336,10,0)</f>
        <v>1</v>
      </c>
      <c r="M2275" s="27" t="str">
        <f>VLOOKUP(A2275,'Medical Examinations'!$A$1:$L$2336,12,0)</f>
        <v>No</v>
      </c>
      <c r="N2275" s="27" t="str">
        <f>VLOOKUP(A2275,'Medical Examinations'!$A$1:$L$2336,8,0)</f>
        <v>No</v>
      </c>
      <c r="O2275" s="29">
        <f>VLOOKUP(A2275,'Hospitalisation Details'!$A$1:$T$2344,12,0)</f>
        <v>1200.55</v>
      </c>
      <c r="P2275" s="29" t="str">
        <f>VLOOKUP(A2275,'Hospitalisation Details'!$A$1:$T$2344,15,0)</f>
        <v>tier - 2</v>
      </c>
      <c r="Q2275" s="29" t="str">
        <f>VLOOKUP(A2275,'Hospitalisation Details'!$A$1:$T$2344,18,0)</f>
        <v>tier - 3</v>
      </c>
      <c r="R2275" s="29" t="str">
        <f>VLOOKUP(A2275,'Hospitalisation Details'!$A$1:$T$2344,20,0)</f>
        <v>R1013</v>
      </c>
    </row>
    <row r="2276" spans="1:18">
      <c r="A2276" t="s">
        <v>80</v>
      </c>
      <c r="B2276" s="22" t="str">
        <f>VLOOKUP(A2276,'Customer Names'!A2276:$E$2335,4,0)</f>
        <v>Pultorak</v>
      </c>
      <c r="C2276" s="25">
        <f>VLOOKUP(A2276,'Hospitalisation Details'!$A$1:$T$2344,9,0)</f>
        <v>36339</v>
      </c>
      <c r="D2276" s="26">
        <f>VLOOKUP(A2276,'Hospitalisation Details'!$A$1:$T$2344,10,0)</f>
        <v>23</v>
      </c>
      <c r="E2276" s="26">
        <f>VLOOKUP(A2276,'Hospitalisation Details'!$A$1:$T$2344,11,0)</f>
        <v>0</v>
      </c>
      <c r="F2276" s="28">
        <f>VLOOKUP(A2276,'Medical Examinations'!$A$1:$L$2336,2,0)</f>
        <v>15.56</v>
      </c>
      <c r="G2276" s="28">
        <f>VLOOKUP(A2276,'Medical Examinations'!$A$1:$L$2336,4,0)</f>
        <v>4.42</v>
      </c>
      <c r="H2276" s="30" t="str">
        <f>VLOOKUP(A2276,'Medical Examinations'!$A$1:$L$2336,3,0)</f>
        <v>Underweight</v>
      </c>
      <c r="I2276" s="30" t="str">
        <f>VLOOKUP(A2276,'Medical Examinations'!$A$1:$L$2336,5,0)</f>
        <v>Normal</v>
      </c>
      <c r="J2276" s="27" t="str">
        <f>VLOOKUP(A2276,'Medical Examinations'!$A$1:$L$2336,6,0)</f>
        <v>No</v>
      </c>
      <c r="K2276" s="27" t="str">
        <f>VLOOKUP(A2276,'Medical Examinations'!$A$1:$L$2336,7,0)</f>
        <v>No</v>
      </c>
      <c r="L2276" s="27">
        <f>VLOOKUP(A2276,'Medical Examinations'!$A$1:$L$2336,10,0)</f>
        <v>0</v>
      </c>
      <c r="M2276" s="27" t="str">
        <f>VLOOKUP(A2276,'Medical Examinations'!$A$1:$L$2336,12,0)</f>
        <v>No</v>
      </c>
      <c r="N2276" s="27" t="str">
        <f>VLOOKUP(A2276,'Medical Examinations'!$A$1:$L$2336,8,0)</f>
        <v>No</v>
      </c>
      <c r="O2276" s="29">
        <f>VLOOKUP(A2276,'Hospitalisation Details'!$A$1:$T$2344,12,0)</f>
        <v>1200</v>
      </c>
      <c r="P2276" s="29" t="str">
        <f>VLOOKUP(A2276,'Hospitalisation Details'!$A$1:$T$2344,15,0)</f>
        <v>tier - 2</v>
      </c>
      <c r="Q2276" s="29" t="str">
        <f>VLOOKUP(A2276,'Hospitalisation Details'!$A$1:$T$2344,18,0)</f>
        <v>tier - 3</v>
      </c>
      <c r="R2276" s="29" t="str">
        <f>VLOOKUP(A2276,'Hospitalisation Details'!$A$1:$T$2344,20,0)</f>
        <v>R1012</v>
      </c>
    </row>
    <row r="2277" spans="1:18">
      <c r="A2277" t="s">
        <v>79</v>
      </c>
      <c r="B2277" s="22" t="str">
        <f>VLOOKUP(A2277,'Customer Names'!A2277:$E$2335,4,0)</f>
        <v>Maxon</v>
      </c>
      <c r="C2277" s="25">
        <f>VLOOKUP(A2277,'Hospitalisation Details'!$A$1:$T$2344,9,0)</f>
        <v>37494</v>
      </c>
      <c r="D2277" s="26">
        <f>VLOOKUP(A2277,'Hospitalisation Details'!$A$1:$T$2344,10,0)</f>
        <v>20</v>
      </c>
      <c r="E2277" s="26">
        <f>VLOOKUP(A2277,'Hospitalisation Details'!$A$1:$T$2344,11,0)</f>
        <v>0</v>
      </c>
      <c r="F2277" s="28">
        <f>VLOOKUP(A2277,'Medical Examinations'!$A$1:$L$2336,2,0)</f>
        <v>22.76</v>
      </c>
      <c r="G2277" s="28">
        <f>VLOOKUP(A2277,'Medical Examinations'!$A$1:$L$2336,4,0)</f>
        <v>9.44</v>
      </c>
      <c r="H2277" s="30" t="str">
        <f>VLOOKUP(A2277,'Medical Examinations'!$A$1:$L$2336,3,0)</f>
        <v>Normal weight</v>
      </c>
      <c r="I2277" s="30" t="str">
        <f>VLOOKUP(A2277,'Medical Examinations'!$A$1:$L$2336,5,0)</f>
        <v>Diabetes</v>
      </c>
      <c r="J2277" s="27" t="str">
        <f>VLOOKUP(A2277,'Medical Examinations'!$A$1:$L$2336,6,0)</f>
        <v>No</v>
      </c>
      <c r="K2277" s="27" t="str">
        <f>VLOOKUP(A2277,'Medical Examinations'!$A$1:$L$2336,7,0)</f>
        <v>No</v>
      </c>
      <c r="L2277" s="27">
        <f>VLOOKUP(A2277,'Medical Examinations'!$A$1:$L$2336,10,0)</f>
        <v>0</v>
      </c>
      <c r="M2277" s="27" t="str">
        <f>VLOOKUP(A2277,'Medical Examinations'!$A$1:$L$2336,12,0)</f>
        <v>No</v>
      </c>
      <c r="N2277" s="27" t="str">
        <f>VLOOKUP(A2277,'Medical Examinations'!$A$1:$L$2336,8,0)</f>
        <v>No</v>
      </c>
      <c r="O2277" s="29">
        <f>VLOOKUP(A2277,'Hospitalisation Details'!$A$1:$T$2344,12,0)</f>
        <v>1191</v>
      </c>
      <c r="P2277" s="29" t="str">
        <f>VLOOKUP(A2277,'Hospitalisation Details'!$A$1:$T$2344,15,0)</f>
        <v>tier - 2</v>
      </c>
      <c r="Q2277" s="29" t="str">
        <f>VLOOKUP(A2277,'Hospitalisation Details'!$A$1:$T$2344,18,0)</f>
        <v>tier - 1</v>
      </c>
      <c r="R2277" s="29" t="str">
        <f>VLOOKUP(A2277,'Hospitalisation Details'!$A$1:$T$2344,20,0)</f>
        <v>R1013</v>
      </c>
    </row>
    <row r="2278" spans="1:18">
      <c r="A2278" t="s">
        <v>78</v>
      </c>
      <c r="B2278" s="22" t="str">
        <f>VLOOKUP(A2278,'Customer Names'!A2278:$E$2335,4,0)</f>
        <v>Kraai</v>
      </c>
      <c r="C2278" s="25">
        <f>VLOOKUP(A2278,'Hospitalisation Details'!$A$1:$T$2344,9,0)</f>
        <v>35609</v>
      </c>
      <c r="D2278" s="26">
        <f>VLOOKUP(A2278,'Hospitalisation Details'!$A$1:$T$2344,10,0)</f>
        <v>25</v>
      </c>
      <c r="E2278" s="26">
        <f>VLOOKUP(A2278,'Hospitalisation Details'!$A$1:$T$2344,11,0)</f>
        <v>0</v>
      </c>
      <c r="F2278" s="28">
        <f>VLOOKUP(A2278,'Medical Examinations'!$A$1:$L$2336,2,0)</f>
        <v>22.79</v>
      </c>
      <c r="G2278" s="28">
        <f>VLOOKUP(A2278,'Medical Examinations'!$A$1:$L$2336,4,0)</f>
        <v>6.15</v>
      </c>
      <c r="H2278" s="30" t="str">
        <f>VLOOKUP(A2278,'Medical Examinations'!$A$1:$L$2336,3,0)</f>
        <v>Normal weight</v>
      </c>
      <c r="I2278" s="30" t="str">
        <f>VLOOKUP(A2278,'Medical Examinations'!$A$1:$L$2336,5,0)</f>
        <v>Pre-diabetes</v>
      </c>
      <c r="J2278" s="27" t="str">
        <f>VLOOKUP(A2278,'Medical Examinations'!$A$1:$L$2336,6,0)</f>
        <v>yes</v>
      </c>
      <c r="K2278" s="27" t="str">
        <f>VLOOKUP(A2278,'Medical Examinations'!$A$1:$L$2336,7,0)</f>
        <v>No</v>
      </c>
      <c r="L2278" s="27">
        <f>VLOOKUP(A2278,'Medical Examinations'!$A$1:$L$2336,10,0)</f>
        <v>1</v>
      </c>
      <c r="M2278" s="27" t="str">
        <f>VLOOKUP(A2278,'Medical Examinations'!$A$1:$L$2336,12,0)</f>
        <v>No</v>
      </c>
      <c r="N2278" s="27" t="str">
        <f>VLOOKUP(A2278,'Medical Examinations'!$A$1:$L$2336,8,0)</f>
        <v>Yes</v>
      </c>
      <c r="O2278" s="29">
        <f>VLOOKUP(A2278,'Hospitalisation Details'!$A$1:$T$2344,12,0)</f>
        <v>1178.07</v>
      </c>
      <c r="P2278" s="29" t="str">
        <f>VLOOKUP(A2278,'Hospitalisation Details'!$A$1:$T$2344,15,0)</f>
        <v>tier - 2</v>
      </c>
      <c r="Q2278" s="29" t="str">
        <f>VLOOKUP(A2278,'Hospitalisation Details'!$A$1:$T$2344,18,0)</f>
        <v>tier - 2</v>
      </c>
      <c r="R2278" s="29" t="str">
        <f>VLOOKUP(A2278,'Hospitalisation Details'!$A$1:$T$2344,20,0)</f>
        <v>R1013</v>
      </c>
    </row>
    <row r="2279" spans="1:18">
      <c r="A2279" t="s">
        <v>77</v>
      </c>
      <c r="B2279" s="22" t="str">
        <f>VLOOKUP(A2279,'Customer Names'!A2279:$E$2335,4,0)</f>
        <v>Larosa</v>
      </c>
      <c r="C2279" s="25">
        <f>VLOOKUP(A2279,'Hospitalisation Details'!$A$1:$T$2344,9,0)</f>
        <v>35288</v>
      </c>
      <c r="D2279" s="26">
        <f>VLOOKUP(A2279,'Hospitalisation Details'!$A$1:$T$2344,10,0)</f>
        <v>26</v>
      </c>
      <c r="E2279" s="26">
        <f>VLOOKUP(A2279,'Hospitalisation Details'!$A$1:$T$2344,11,0)</f>
        <v>0</v>
      </c>
      <c r="F2279" s="28">
        <f>VLOOKUP(A2279,'Medical Examinations'!$A$1:$L$2336,2,0)</f>
        <v>17.41</v>
      </c>
      <c r="G2279" s="28">
        <f>VLOOKUP(A2279,'Medical Examinations'!$A$1:$L$2336,4,0)</f>
        <v>5.13</v>
      </c>
      <c r="H2279" s="30" t="str">
        <f>VLOOKUP(A2279,'Medical Examinations'!$A$1:$L$2336,3,0)</f>
        <v>Underweight</v>
      </c>
      <c r="I2279" s="30" t="str">
        <f>VLOOKUP(A2279,'Medical Examinations'!$A$1:$L$2336,5,0)</f>
        <v>Normal</v>
      </c>
      <c r="J2279" s="27" t="str">
        <f>VLOOKUP(A2279,'Medical Examinations'!$A$1:$L$2336,6,0)</f>
        <v>yes</v>
      </c>
      <c r="K2279" s="27" t="str">
        <f>VLOOKUP(A2279,'Medical Examinations'!$A$1:$L$2336,7,0)</f>
        <v>No</v>
      </c>
      <c r="L2279" s="27">
        <f>VLOOKUP(A2279,'Medical Examinations'!$A$1:$L$2336,10,0)</f>
        <v>0</v>
      </c>
      <c r="M2279" s="27" t="str">
        <f>VLOOKUP(A2279,'Medical Examinations'!$A$1:$L$2336,12,0)</f>
        <v>No</v>
      </c>
      <c r="N2279" s="27" t="str">
        <f>VLOOKUP(A2279,'Medical Examinations'!$A$1:$L$2336,8,0)</f>
        <v>No</v>
      </c>
      <c r="O2279" s="29">
        <f>VLOOKUP(A2279,'Hospitalisation Details'!$A$1:$T$2344,12,0)</f>
        <v>1178</v>
      </c>
      <c r="P2279" s="29" t="str">
        <f>VLOOKUP(A2279,'Hospitalisation Details'!$A$1:$T$2344,15,0)</f>
        <v>tier - 2</v>
      </c>
      <c r="Q2279" s="29" t="str">
        <f>VLOOKUP(A2279,'Hospitalisation Details'!$A$1:$T$2344,18,0)</f>
        <v>tier - 3</v>
      </c>
      <c r="R2279" s="29" t="str">
        <f>VLOOKUP(A2279,'Hospitalisation Details'!$A$1:$T$2344,20,0)</f>
        <v>R1013</v>
      </c>
    </row>
    <row r="2280" spans="1:18">
      <c r="A2280" t="s">
        <v>76</v>
      </c>
      <c r="B2280" s="22" t="str">
        <f>VLOOKUP(A2280,'Customer Names'!A2280:$E$2335,4,0)</f>
        <v>King</v>
      </c>
      <c r="C2280" s="25">
        <f>VLOOKUP(A2280,'Hospitalisation Details'!$A$1:$T$2344,9,0)</f>
        <v>37207</v>
      </c>
      <c r="D2280" s="26">
        <f>VLOOKUP(A2280,'Hospitalisation Details'!$A$1:$T$2344,10,0)</f>
        <v>21</v>
      </c>
      <c r="E2280" s="26">
        <f>VLOOKUP(A2280,'Hospitalisation Details'!$A$1:$T$2344,11,0)</f>
        <v>0</v>
      </c>
      <c r="F2280" s="28">
        <f>VLOOKUP(A2280,'Medical Examinations'!$A$1:$L$2336,2,0)</f>
        <v>19.32</v>
      </c>
      <c r="G2280" s="28">
        <f>VLOOKUP(A2280,'Medical Examinations'!$A$1:$L$2336,4,0)</f>
        <v>4.96</v>
      </c>
      <c r="H2280" s="30" t="str">
        <f>VLOOKUP(A2280,'Medical Examinations'!$A$1:$L$2336,3,0)</f>
        <v>Normal weight</v>
      </c>
      <c r="I2280" s="30" t="str">
        <f>VLOOKUP(A2280,'Medical Examinations'!$A$1:$L$2336,5,0)</f>
        <v>Normal</v>
      </c>
      <c r="J2280" s="27" t="str">
        <f>VLOOKUP(A2280,'Medical Examinations'!$A$1:$L$2336,6,0)</f>
        <v>yes</v>
      </c>
      <c r="K2280" s="27" t="str">
        <f>VLOOKUP(A2280,'Medical Examinations'!$A$1:$L$2336,7,0)</f>
        <v>No</v>
      </c>
      <c r="L2280" s="27">
        <f>VLOOKUP(A2280,'Medical Examinations'!$A$1:$L$2336,10,0)</f>
        <v>0</v>
      </c>
      <c r="M2280" s="27" t="str">
        <f>VLOOKUP(A2280,'Medical Examinations'!$A$1:$L$2336,12,0)</f>
        <v>No</v>
      </c>
      <c r="N2280" s="27" t="str">
        <f>VLOOKUP(A2280,'Medical Examinations'!$A$1:$L$2336,8,0)</f>
        <v>No</v>
      </c>
      <c r="O2280" s="29">
        <f>VLOOKUP(A2280,'Hospitalisation Details'!$A$1:$T$2344,12,0)</f>
        <v>1167</v>
      </c>
      <c r="P2280" s="29" t="str">
        <f>VLOOKUP(A2280,'Hospitalisation Details'!$A$1:$T$2344,15,0)</f>
        <v>tier - 2</v>
      </c>
      <c r="Q2280" s="29" t="str">
        <f>VLOOKUP(A2280,'Hospitalisation Details'!$A$1:$T$2344,18,0)</f>
        <v>tier - 1</v>
      </c>
      <c r="R2280" s="29" t="str">
        <f>VLOOKUP(A2280,'Hospitalisation Details'!$A$1:$T$2344,20,0)</f>
        <v>R1013</v>
      </c>
    </row>
    <row r="2281" spans="1:18">
      <c r="A2281" t="s">
        <v>75</v>
      </c>
      <c r="B2281" s="22" t="str">
        <f>VLOOKUP(A2281,'Customer Names'!A2281:$E$2335,4,0)</f>
        <v>Haney</v>
      </c>
      <c r="C2281" s="25">
        <f>VLOOKUP(A2281,'Hospitalisation Details'!$A$1:$T$2344,9,0)</f>
        <v>37418</v>
      </c>
      <c r="D2281" s="26">
        <f>VLOOKUP(A2281,'Hospitalisation Details'!$A$1:$T$2344,10,0)</f>
        <v>20</v>
      </c>
      <c r="E2281" s="26">
        <f>VLOOKUP(A2281,'Hospitalisation Details'!$A$1:$T$2344,11,0)</f>
        <v>0</v>
      </c>
      <c r="F2281" s="28">
        <f>VLOOKUP(A2281,'Medical Examinations'!$A$1:$L$2336,2,0)</f>
        <v>18.25</v>
      </c>
      <c r="G2281" s="28">
        <f>VLOOKUP(A2281,'Medical Examinations'!$A$1:$L$2336,4,0)</f>
        <v>10.95</v>
      </c>
      <c r="H2281" s="30" t="str">
        <f>VLOOKUP(A2281,'Medical Examinations'!$A$1:$L$2336,3,0)</f>
        <v>Underweight</v>
      </c>
      <c r="I2281" s="30" t="str">
        <f>VLOOKUP(A2281,'Medical Examinations'!$A$1:$L$2336,5,0)</f>
        <v>Diabetes</v>
      </c>
      <c r="J2281" s="27" t="str">
        <f>VLOOKUP(A2281,'Medical Examinations'!$A$1:$L$2336,6,0)</f>
        <v>No</v>
      </c>
      <c r="K2281" s="27" t="str">
        <f>VLOOKUP(A2281,'Medical Examinations'!$A$1:$L$2336,7,0)</f>
        <v>No</v>
      </c>
      <c r="L2281" s="27">
        <f>VLOOKUP(A2281,'Medical Examinations'!$A$1:$L$2336,10,0)</f>
        <v>0</v>
      </c>
      <c r="M2281" s="27" t="str">
        <f>VLOOKUP(A2281,'Medical Examinations'!$A$1:$L$2336,12,0)</f>
        <v>No</v>
      </c>
      <c r="N2281" s="27" t="str">
        <f>VLOOKUP(A2281,'Medical Examinations'!$A$1:$L$2336,8,0)</f>
        <v>No</v>
      </c>
      <c r="O2281" s="29">
        <f>VLOOKUP(A2281,'Hospitalisation Details'!$A$1:$T$2344,12,0)</f>
        <v>1165</v>
      </c>
      <c r="P2281" s="29" t="str">
        <f>VLOOKUP(A2281,'Hospitalisation Details'!$A$1:$T$2344,15,0)</f>
        <v>tier - 2</v>
      </c>
      <c r="Q2281" s="29" t="str">
        <f>VLOOKUP(A2281,'Hospitalisation Details'!$A$1:$T$2344,18,0)</f>
        <v>tier - 3</v>
      </c>
      <c r="R2281" s="29" t="str">
        <f>VLOOKUP(A2281,'Hospitalisation Details'!$A$1:$T$2344,20,0)</f>
        <v>R1012</v>
      </c>
    </row>
    <row r="2282" spans="1:18">
      <c r="A2282" t="s">
        <v>74</v>
      </c>
      <c r="B2282" s="22" t="str">
        <f>VLOOKUP(A2282,'Customer Names'!A2282:$E$2335,4,0)</f>
        <v>Boulay</v>
      </c>
      <c r="C2282" s="25">
        <f>VLOOKUP(A2282,'Hospitalisation Details'!$A$1:$T$2344,9,0)</f>
        <v>38302</v>
      </c>
      <c r="D2282" s="26">
        <f>VLOOKUP(A2282,'Hospitalisation Details'!$A$1:$T$2344,10,0)</f>
        <v>18</v>
      </c>
      <c r="E2282" s="26">
        <f>VLOOKUP(A2282,'Hospitalisation Details'!$A$1:$T$2344,11,0)</f>
        <v>0</v>
      </c>
      <c r="F2282" s="28">
        <f>VLOOKUP(A2282,'Medical Examinations'!$A$1:$L$2336,2,0)</f>
        <v>53.13</v>
      </c>
      <c r="G2282" s="28">
        <f>VLOOKUP(A2282,'Medical Examinations'!$A$1:$L$2336,4,0)</f>
        <v>4.4400000000000004</v>
      </c>
      <c r="H2282" s="30" t="str">
        <f>VLOOKUP(A2282,'Medical Examinations'!$A$1:$L$2336,3,0)</f>
        <v>Obesity</v>
      </c>
      <c r="I2282" s="30" t="str">
        <f>VLOOKUP(A2282,'Medical Examinations'!$A$1:$L$2336,5,0)</f>
        <v>Normal</v>
      </c>
      <c r="J2282" s="27" t="str">
        <f>VLOOKUP(A2282,'Medical Examinations'!$A$1:$L$2336,6,0)</f>
        <v>No</v>
      </c>
      <c r="K2282" s="27" t="str">
        <f>VLOOKUP(A2282,'Medical Examinations'!$A$1:$L$2336,7,0)</f>
        <v>yes</v>
      </c>
      <c r="L2282" s="27">
        <f>VLOOKUP(A2282,'Medical Examinations'!$A$1:$L$2336,10,0)</f>
        <v>1</v>
      </c>
      <c r="M2282" s="27" t="str">
        <f>VLOOKUP(A2282,'Medical Examinations'!$A$1:$L$2336,12,0)</f>
        <v>No</v>
      </c>
      <c r="N2282" s="27" t="str">
        <f>VLOOKUP(A2282,'Medical Examinations'!$A$1:$L$2336,8,0)</f>
        <v>No</v>
      </c>
      <c r="O2282" s="29">
        <f>VLOOKUP(A2282,'Hospitalisation Details'!$A$1:$T$2344,12,0)</f>
        <v>1163.46</v>
      </c>
      <c r="P2282" s="29" t="str">
        <f>VLOOKUP(A2282,'Hospitalisation Details'!$A$1:$T$2344,15,0)</f>
        <v>tier - 2</v>
      </c>
      <c r="Q2282" s="29" t="str">
        <f>VLOOKUP(A2282,'Hospitalisation Details'!$A$1:$T$2344,18,0)</f>
        <v>tier - 3</v>
      </c>
      <c r="R2282" s="29" t="str">
        <f>VLOOKUP(A2282,'Hospitalisation Details'!$A$1:$T$2344,20,0)</f>
        <v>R1013</v>
      </c>
    </row>
    <row r="2283" spans="1:18">
      <c r="A2283" t="s">
        <v>73</v>
      </c>
      <c r="B2283" s="22" t="str">
        <f>VLOOKUP(A2283,'Customer Names'!A2283:$E$2335,4,0)</f>
        <v>Peters</v>
      </c>
      <c r="C2283" s="25">
        <f>VLOOKUP(A2283,'Hospitalisation Details'!$A$1:$T$2344,9,0)</f>
        <v>34541</v>
      </c>
      <c r="D2283" s="26">
        <f>VLOOKUP(A2283,'Hospitalisation Details'!$A$1:$T$2344,10,0)</f>
        <v>28</v>
      </c>
      <c r="E2283" s="26">
        <f>VLOOKUP(A2283,'Hospitalisation Details'!$A$1:$T$2344,11,0)</f>
        <v>0</v>
      </c>
      <c r="F2283" s="28">
        <f>VLOOKUP(A2283,'Medical Examinations'!$A$1:$L$2336,2,0)</f>
        <v>20.46</v>
      </c>
      <c r="G2283" s="28">
        <f>VLOOKUP(A2283,'Medical Examinations'!$A$1:$L$2336,4,0)</f>
        <v>4.0199999999999996</v>
      </c>
      <c r="H2283" s="30" t="str">
        <f>VLOOKUP(A2283,'Medical Examinations'!$A$1:$L$2336,3,0)</f>
        <v>Normal weight</v>
      </c>
      <c r="I2283" s="30" t="str">
        <f>VLOOKUP(A2283,'Medical Examinations'!$A$1:$L$2336,5,0)</f>
        <v>Normal</v>
      </c>
      <c r="J2283" s="27" t="str">
        <f>VLOOKUP(A2283,'Medical Examinations'!$A$1:$L$2336,6,0)</f>
        <v>No</v>
      </c>
      <c r="K2283" s="27" t="str">
        <f>VLOOKUP(A2283,'Medical Examinations'!$A$1:$L$2336,7,0)</f>
        <v>No</v>
      </c>
      <c r="L2283" s="27">
        <f>VLOOKUP(A2283,'Medical Examinations'!$A$1:$L$2336,10,0)</f>
        <v>0</v>
      </c>
      <c r="M2283" s="27" t="str">
        <f>VLOOKUP(A2283,'Medical Examinations'!$A$1:$L$2336,12,0)</f>
        <v>No</v>
      </c>
      <c r="N2283" s="27" t="str">
        <f>VLOOKUP(A2283,'Medical Examinations'!$A$1:$L$2336,8,0)</f>
        <v>No</v>
      </c>
      <c r="O2283" s="29">
        <f>VLOOKUP(A2283,'Hospitalisation Details'!$A$1:$T$2344,12,0)</f>
        <v>1158.32</v>
      </c>
      <c r="P2283" s="29" t="str">
        <f>VLOOKUP(A2283,'Hospitalisation Details'!$A$1:$T$2344,15,0)</f>
        <v>tier - 2</v>
      </c>
      <c r="Q2283" s="29" t="str">
        <f>VLOOKUP(A2283,'Hospitalisation Details'!$A$1:$T$2344,18,0)</f>
        <v>tier - 1</v>
      </c>
      <c r="R2283" s="29" t="str">
        <f>VLOOKUP(A2283,'Hospitalisation Details'!$A$1:$T$2344,20,0)</f>
        <v>R1013</v>
      </c>
    </row>
    <row r="2284" spans="1:18">
      <c r="A2284" t="s">
        <v>72</v>
      </c>
      <c r="B2284" s="22" t="str">
        <f>VLOOKUP(A2284,'Customer Names'!A2284:$E$2335,4,0)</f>
        <v>Luy</v>
      </c>
      <c r="C2284" s="25">
        <f>VLOOKUP(A2284,'Hospitalisation Details'!$A$1:$T$2344,9,0)</f>
        <v>38186</v>
      </c>
      <c r="D2284" s="26">
        <f>VLOOKUP(A2284,'Hospitalisation Details'!$A$1:$T$2344,10,0)</f>
        <v>18</v>
      </c>
      <c r="E2284" s="26">
        <f>VLOOKUP(A2284,'Hospitalisation Details'!$A$1:$T$2344,11,0)</f>
        <v>0</v>
      </c>
      <c r="F2284" s="28">
        <f>VLOOKUP(A2284,'Medical Examinations'!$A$1:$L$2336,2,0)</f>
        <v>43.01</v>
      </c>
      <c r="G2284" s="28">
        <f>VLOOKUP(A2284,'Medical Examinations'!$A$1:$L$2336,4,0)</f>
        <v>5.44</v>
      </c>
      <c r="H2284" s="30" t="str">
        <f>VLOOKUP(A2284,'Medical Examinations'!$A$1:$L$2336,3,0)</f>
        <v>Obesity</v>
      </c>
      <c r="I2284" s="30" t="str">
        <f>VLOOKUP(A2284,'Medical Examinations'!$A$1:$L$2336,5,0)</f>
        <v>Normal</v>
      </c>
      <c r="J2284" s="27" t="str">
        <f>VLOOKUP(A2284,'Medical Examinations'!$A$1:$L$2336,6,0)</f>
        <v>No</v>
      </c>
      <c r="K2284" s="27" t="str">
        <f>VLOOKUP(A2284,'Medical Examinations'!$A$1:$L$2336,7,0)</f>
        <v>yes</v>
      </c>
      <c r="L2284" s="27">
        <f>VLOOKUP(A2284,'Medical Examinations'!$A$1:$L$2336,10,0)</f>
        <v>1</v>
      </c>
      <c r="M2284" s="27" t="str">
        <f>VLOOKUP(A2284,'Medical Examinations'!$A$1:$L$2336,12,0)</f>
        <v>No</v>
      </c>
      <c r="N2284" s="27" t="str">
        <f>VLOOKUP(A2284,'Medical Examinations'!$A$1:$L$2336,8,0)</f>
        <v>No</v>
      </c>
      <c r="O2284" s="29">
        <f>VLOOKUP(A2284,'Hospitalisation Details'!$A$1:$T$2344,12,0)</f>
        <v>1149.4000000000001</v>
      </c>
      <c r="P2284" s="29" t="str">
        <f>VLOOKUP(A2284,'Hospitalisation Details'!$A$1:$T$2344,15,0)</f>
        <v>tier - 2</v>
      </c>
      <c r="Q2284" s="29" t="str">
        <f>VLOOKUP(A2284,'Hospitalisation Details'!$A$1:$T$2344,18,0)</f>
        <v>tier - 2</v>
      </c>
      <c r="R2284" s="29" t="str">
        <f>VLOOKUP(A2284,'Hospitalisation Details'!$A$1:$T$2344,20,0)</f>
        <v>R1013</v>
      </c>
    </row>
    <row r="2285" spans="1:18">
      <c r="A2285" t="s">
        <v>71</v>
      </c>
      <c r="B2285" s="22" t="str">
        <f>VLOOKUP(A2285,'Customer Names'!A2285:$E$2335,4,0)</f>
        <v>Fava</v>
      </c>
      <c r="C2285" s="25">
        <f>VLOOKUP(A2285,'Hospitalisation Details'!$A$1:$T$2344,9,0)</f>
        <v>37784</v>
      </c>
      <c r="D2285" s="26">
        <f>VLOOKUP(A2285,'Hospitalisation Details'!$A$1:$T$2344,10,0)</f>
        <v>19</v>
      </c>
      <c r="E2285" s="26">
        <f>VLOOKUP(A2285,'Hospitalisation Details'!$A$1:$T$2344,11,0)</f>
        <v>0</v>
      </c>
      <c r="F2285" s="28">
        <f>VLOOKUP(A2285,'Medical Examinations'!$A$1:$L$2336,2,0)</f>
        <v>15.01</v>
      </c>
      <c r="G2285" s="28">
        <f>VLOOKUP(A2285,'Medical Examinations'!$A$1:$L$2336,4,0)</f>
        <v>4.1500000000000004</v>
      </c>
      <c r="H2285" s="30" t="str">
        <f>VLOOKUP(A2285,'Medical Examinations'!$A$1:$L$2336,3,0)</f>
        <v>Underweight</v>
      </c>
      <c r="I2285" s="30" t="str">
        <f>VLOOKUP(A2285,'Medical Examinations'!$A$1:$L$2336,5,0)</f>
        <v>Normal</v>
      </c>
      <c r="J2285" s="27" t="str">
        <f>VLOOKUP(A2285,'Medical Examinations'!$A$1:$L$2336,6,0)</f>
        <v>No</v>
      </c>
      <c r="K2285" s="27" t="str">
        <f>VLOOKUP(A2285,'Medical Examinations'!$A$1:$L$2336,7,0)</f>
        <v>No</v>
      </c>
      <c r="L2285" s="27">
        <f>VLOOKUP(A2285,'Medical Examinations'!$A$1:$L$2336,10,0)</f>
        <v>1</v>
      </c>
      <c r="M2285" s="27" t="str">
        <f>VLOOKUP(A2285,'Medical Examinations'!$A$1:$L$2336,12,0)</f>
        <v>No</v>
      </c>
      <c r="N2285" s="27" t="str">
        <f>VLOOKUP(A2285,'Medical Examinations'!$A$1:$L$2336,8,0)</f>
        <v>Yes</v>
      </c>
      <c r="O2285" s="29">
        <f>VLOOKUP(A2285,'Hospitalisation Details'!$A$1:$T$2344,12,0)</f>
        <v>1149</v>
      </c>
      <c r="P2285" s="29" t="str">
        <f>VLOOKUP(A2285,'Hospitalisation Details'!$A$1:$T$2344,15,0)</f>
        <v>tier - 2</v>
      </c>
      <c r="Q2285" s="29" t="str">
        <f>VLOOKUP(A2285,'Hospitalisation Details'!$A$1:$T$2344,18,0)</f>
        <v>tier - 1</v>
      </c>
      <c r="R2285" s="29" t="str">
        <f>VLOOKUP(A2285,'Hospitalisation Details'!$A$1:$T$2344,20,0)</f>
        <v>R1012</v>
      </c>
    </row>
    <row r="2286" spans="1:18">
      <c r="A2286" t="s">
        <v>70</v>
      </c>
      <c r="B2286" s="22" t="str">
        <f>VLOOKUP(A2286,'Customer Names'!A2286:$E$2335,4,0)</f>
        <v>Montoya</v>
      </c>
      <c r="C2286" s="25">
        <f>VLOOKUP(A2286,'Hospitalisation Details'!$A$1:$T$2344,9,0)</f>
        <v>38148</v>
      </c>
      <c r="D2286" s="26">
        <f>VLOOKUP(A2286,'Hospitalisation Details'!$A$1:$T$2344,10,0)</f>
        <v>18</v>
      </c>
      <c r="E2286" s="26">
        <f>VLOOKUP(A2286,'Hospitalisation Details'!$A$1:$T$2344,11,0)</f>
        <v>0</v>
      </c>
      <c r="F2286" s="28">
        <f>VLOOKUP(A2286,'Medical Examinations'!$A$1:$L$2336,2,0)</f>
        <v>41.14</v>
      </c>
      <c r="G2286" s="28">
        <f>VLOOKUP(A2286,'Medical Examinations'!$A$1:$L$2336,4,0)</f>
        <v>6.02</v>
      </c>
      <c r="H2286" s="30" t="str">
        <f>VLOOKUP(A2286,'Medical Examinations'!$A$1:$L$2336,3,0)</f>
        <v>Obesity</v>
      </c>
      <c r="I2286" s="30" t="str">
        <f>VLOOKUP(A2286,'Medical Examinations'!$A$1:$L$2336,5,0)</f>
        <v>Pre-diabetes</v>
      </c>
      <c r="J2286" s="27" t="str">
        <f>VLOOKUP(A2286,'Medical Examinations'!$A$1:$L$2336,6,0)</f>
        <v>No</v>
      </c>
      <c r="K2286" s="27" t="str">
        <f>VLOOKUP(A2286,'Medical Examinations'!$A$1:$L$2336,7,0)</f>
        <v>yes</v>
      </c>
      <c r="L2286" s="27">
        <f>VLOOKUP(A2286,'Medical Examinations'!$A$1:$L$2336,10,0)</f>
        <v>1</v>
      </c>
      <c r="M2286" s="27" t="str">
        <f>VLOOKUP(A2286,'Medical Examinations'!$A$1:$L$2336,12,0)</f>
        <v>No</v>
      </c>
      <c r="N2286" s="27" t="str">
        <f>VLOOKUP(A2286,'Medical Examinations'!$A$1:$L$2336,8,0)</f>
        <v>No</v>
      </c>
      <c r="O2286" s="29">
        <f>VLOOKUP(A2286,'Hospitalisation Details'!$A$1:$T$2344,12,0)</f>
        <v>1146.8</v>
      </c>
      <c r="P2286" s="29" t="str">
        <f>VLOOKUP(A2286,'Hospitalisation Details'!$A$1:$T$2344,15,0)</f>
        <v>tier - 2</v>
      </c>
      <c r="Q2286" s="29" t="str">
        <f>VLOOKUP(A2286,'Hospitalisation Details'!$A$1:$T$2344,18,0)</f>
        <v>tier - 2</v>
      </c>
      <c r="R2286" s="29" t="str">
        <f>VLOOKUP(A2286,'Hospitalisation Details'!$A$1:$T$2344,20,0)</f>
        <v>R1013</v>
      </c>
    </row>
    <row r="2287" spans="1:18">
      <c r="A2287" t="s">
        <v>69</v>
      </c>
      <c r="B2287" s="22" t="str">
        <f>VLOOKUP(A2287,'Customer Names'!A2287:$E$2335,4,0)</f>
        <v>Bain</v>
      </c>
      <c r="C2287" s="25">
        <f>VLOOKUP(A2287,'Hospitalisation Details'!$A$1:$T$2344,9,0)</f>
        <v>37530</v>
      </c>
      <c r="D2287" s="26">
        <f>VLOOKUP(A2287,'Hospitalisation Details'!$A$1:$T$2344,10,0)</f>
        <v>20</v>
      </c>
      <c r="E2287" s="26">
        <f>VLOOKUP(A2287,'Hospitalisation Details'!$A$1:$T$2344,11,0)</f>
        <v>0</v>
      </c>
      <c r="F2287" s="28">
        <f>VLOOKUP(A2287,'Medical Examinations'!$A$1:$L$2336,2,0)</f>
        <v>16.55</v>
      </c>
      <c r="G2287" s="28">
        <f>VLOOKUP(A2287,'Medical Examinations'!$A$1:$L$2336,4,0)</f>
        <v>7.73</v>
      </c>
      <c r="H2287" s="30" t="str">
        <f>VLOOKUP(A2287,'Medical Examinations'!$A$1:$L$2336,3,0)</f>
        <v>Underweight</v>
      </c>
      <c r="I2287" s="30" t="str">
        <f>VLOOKUP(A2287,'Medical Examinations'!$A$1:$L$2336,5,0)</f>
        <v>Diabetes</v>
      </c>
      <c r="J2287" s="27" t="str">
        <f>VLOOKUP(A2287,'Medical Examinations'!$A$1:$L$2336,6,0)</f>
        <v>No</v>
      </c>
      <c r="K2287" s="27" t="str">
        <f>VLOOKUP(A2287,'Medical Examinations'!$A$1:$L$2336,7,0)</f>
        <v>No</v>
      </c>
      <c r="L2287" s="27">
        <f>VLOOKUP(A2287,'Medical Examinations'!$A$1:$L$2336,10,0)</f>
        <v>0</v>
      </c>
      <c r="M2287" s="27" t="str">
        <f>VLOOKUP(A2287,'Medical Examinations'!$A$1:$L$2336,12,0)</f>
        <v>No</v>
      </c>
      <c r="N2287" s="27" t="str">
        <f>VLOOKUP(A2287,'Medical Examinations'!$A$1:$L$2336,8,0)</f>
        <v>No</v>
      </c>
      <c r="O2287" s="29">
        <f>VLOOKUP(A2287,'Hospitalisation Details'!$A$1:$T$2344,12,0)</f>
        <v>1142</v>
      </c>
      <c r="P2287" s="29" t="str">
        <f>VLOOKUP(A2287,'Hospitalisation Details'!$A$1:$T$2344,15,0)</f>
        <v>tier - 3</v>
      </c>
      <c r="Q2287" s="29" t="str">
        <f>VLOOKUP(A2287,'Hospitalisation Details'!$A$1:$T$2344,18,0)</f>
        <v>tier - 2</v>
      </c>
      <c r="R2287" s="29" t="str">
        <f>VLOOKUP(A2287,'Hospitalisation Details'!$A$1:$T$2344,20,0)</f>
        <v>R1011</v>
      </c>
    </row>
    <row r="2288" spans="1:18">
      <c r="A2288" t="s">
        <v>68</v>
      </c>
      <c r="B2288" s="22" t="str">
        <f>VLOOKUP(A2288,'Customer Names'!A2288:$E$2335,4,0)</f>
        <v>Albertson</v>
      </c>
      <c r="C2288" s="25">
        <f>VLOOKUP(A2288,'Hospitalisation Details'!$A$1:$T$2344,9,0)</f>
        <v>38242</v>
      </c>
      <c r="D2288" s="26">
        <f>VLOOKUP(A2288,'Hospitalisation Details'!$A$1:$T$2344,10,0)</f>
        <v>18</v>
      </c>
      <c r="E2288" s="26">
        <f>VLOOKUP(A2288,'Hospitalisation Details'!$A$1:$T$2344,11,0)</f>
        <v>0</v>
      </c>
      <c r="F2288" s="28">
        <f>VLOOKUP(A2288,'Medical Examinations'!$A$1:$L$2336,2,0)</f>
        <v>37.29</v>
      </c>
      <c r="G2288" s="28">
        <f>VLOOKUP(A2288,'Medical Examinations'!$A$1:$L$2336,4,0)</f>
        <v>5.03</v>
      </c>
      <c r="H2288" s="30" t="str">
        <f>VLOOKUP(A2288,'Medical Examinations'!$A$1:$L$2336,3,0)</f>
        <v>Obesity</v>
      </c>
      <c r="I2288" s="30" t="str">
        <f>VLOOKUP(A2288,'Medical Examinations'!$A$1:$L$2336,5,0)</f>
        <v>Normal</v>
      </c>
      <c r="J2288" s="27" t="str">
        <f>VLOOKUP(A2288,'Medical Examinations'!$A$1:$L$2336,6,0)</f>
        <v>No</v>
      </c>
      <c r="K2288" s="27" t="str">
        <f>VLOOKUP(A2288,'Medical Examinations'!$A$1:$L$2336,7,0)</f>
        <v>yes</v>
      </c>
      <c r="L2288" s="27">
        <f>VLOOKUP(A2288,'Medical Examinations'!$A$1:$L$2336,10,0)</f>
        <v>1</v>
      </c>
      <c r="M2288" s="27" t="str">
        <f>VLOOKUP(A2288,'Medical Examinations'!$A$1:$L$2336,12,0)</f>
        <v>No</v>
      </c>
      <c r="N2288" s="27" t="str">
        <f>VLOOKUP(A2288,'Medical Examinations'!$A$1:$L$2336,8,0)</f>
        <v>No</v>
      </c>
      <c r="O2288" s="29">
        <f>VLOOKUP(A2288,'Hospitalisation Details'!$A$1:$T$2344,12,0)</f>
        <v>1141.45</v>
      </c>
      <c r="P2288" s="29" t="str">
        <f>VLOOKUP(A2288,'Hospitalisation Details'!$A$1:$T$2344,15,0)</f>
        <v>tier - 3</v>
      </c>
      <c r="Q2288" s="29" t="str">
        <f>VLOOKUP(A2288,'Hospitalisation Details'!$A$1:$T$2344,18,0)</f>
        <v>tier - 3</v>
      </c>
      <c r="R2288" s="29" t="str">
        <f>VLOOKUP(A2288,'Hospitalisation Details'!$A$1:$T$2344,20,0)</f>
        <v>R1013</v>
      </c>
    </row>
    <row r="2289" spans="1:18">
      <c r="A2289" t="s">
        <v>67</v>
      </c>
      <c r="B2289" s="22" t="str">
        <f>VLOOKUP(A2289,'Customer Names'!A2289:$E$2335,4,0)</f>
        <v>Barger</v>
      </c>
      <c r="C2289" s="25">
        <f>VLOOKUP(A2289,'Hospitalisation Details'!$A$1:$T$2344,9,0)</f>
        <v>37189</v>
      </c>
      <c r="D2289" s="26">
        <f>VLOOKUP(A2289,'Hospitalisation Details'!$A$1:$T$2344,10,0)</f>
        <v>21</v>
      </c>
      <c r="E2289" s="26">
        <f>VLOOKUP(A2289,'Hospitalisation Details'!$A$1:$T$2344,11,0)</f>
        <v>0</v>
      </c>
      <c r="F2289" s="28">
        <f>VLOOKUP(A2289,'Medical Examinations'!$A$1:$L$2336,2,0)</f>
        <v>16.739999999999998</v>
      </c>
      <c r="G2289" s="28">
        <f>VLOOKUP(A2289,'Medical Examinations'!$A$1:$L$2336,4,0)</f>
        <v>4.08</v>
      </c>
      <c r="H2289" s="30" t="str">
        <f>VLOOKUP(A2289,'Medical Examinations'!$A$1:$L$2336,3,0)</f>
        <v>Underweight</v>
      </c>
      <c r="I2289" s="30" t="str">
        <f>VLOOKUP(A2289,'Medical Examinations'!$A$1:$L$2336,5,0)</f>
        <v>Normal</v>
      </c>
      <c r="J2289" s="27" t="str">
        <f>VLOOKUP(A2289,'Medical Examinations'!$A$1:$L$2336,6,0)</f>
        <v>yes</v>
      </c>
      <c r="K2289" s="27" t="str">
        <f>VLOOKUP(A2289,'Medical Examinations'!$A$1:$L$2336,7,0)</f>
        <v>No</v>
      </c>
      <c r="L2289" s="27">
        <f>VLOOKUP(A2289,'Medical Examinations'!$A$1:$L$2336,10,0)</f>
        <v>0</v>
      </c>
      <c r="M2289" s="27" t="str">
        <f>VLOOKUP(A2289,'Medical Examinations'!$A$1:$L$2336,12,0)</f>
        <v>No</v>
      </c>
      <c r="N2289" s="27" t="str">
        <f>VLOOKUP(A2289,'Medical Examinations'!$A$1:$L$2336,8,0)</f>
        <v>No</v>
      </c>
      <c r="O2289" s="29">
        <f>VLOOKUP(A2289,'Hospitalisation Details'!$A$1:$T$2344,12,0)</f>
        <v>1141</v>
      </c>
      <c r="P2289" s="29" t="str">
        <f>VLOOKUP(A2289,'Hospitalisation Details'!$A$1:$T$2344,15,0)</f>
        <v>tier - 3</v>
      </c>
      <c r="Q2289" s="29" t="str">
        <f>VLOOKUP(A2289,'Hospitalisation Details'!$A$1:$T$2344,18,0)</f>
        <v>tier - 1</v>
      </c>
      <c r="R2289" s="29" t="str">
        <f>VLOOKUP(A2289,'Hospitalisation Details'!$A$1:$T$2344,20,0)</f>
        <v>R1013</v>
      </c>
    </row>
    <row r="2290" spans="1:18">
      <c r="A2290" t="s">
        <v>66</v>
      </c>
      <c r="B2290" s="22" t="str">
        <f>VLOOKUP(A2290,'Customer Names'!A2290:$E$2335,4,0)</f>
        <v>Fraioli</v>
      </c>
      <c r="C2290" s="25">
        <f>VLOOKUP(A2290,'Hospitalisation Details'!$A$1:$T$2344,9,0)</f>
        <v>38318</v>
      </c>
      <c r="D2290" s="26">
        <f>VLOOKUP(A2290,'Hospitalisation Details'!$A$1:$T$2344,10,0)</f>
        <v>18</v>
      </c>
      <c r="E2290" s="26">
        <f>VLOOKUP(A2290,'Hospitalisation Details'!$A$1:$T$2344,11,0)</f>
        <v>0</v>
      </c>
      <c r="F2290" s="28">
        <f>VLOOKUP(A2290,'Medical Examinations'!$A$1:$L$2336,2,0)</f>
        <v>34.43</v>
      </c>
      <c r="G2290" s="28">
        <f>VLOOKUP(A2290,'Medical Examinations'!$A$1:$L$2336,4,0)</f>
        <v>4.2699999999999996</v>
      </c>
      <c r="H2290" s="30" t="str">
        <f>VLOOKUP(A2290,'Medical Examinations'!$A$1:$L$2336,3,0)</f>
        <v>Obesity</v>
      </c>
      <c r="I2290" s="30" t="str">
        <f>VLOOKUP(A2290,'Medical Examinations'!$A$1:$L$2336,5,0)</f>
        <v>Normal</v>
      </c>
      <c r="J2290" s="27" t="str">
        <f>VLOOKUP(A2290,'Medical Examinations'!$A$1:$L$2336,6,0)</f>
        <v>No</v>
      </c>
      <c r="K2290" s="27" t="str">
        <f>VLOOKUP(A2290,'Medical Examinations'!$A$1:$L$2336,7,0)</f>
        <v>yes</v>
      </c>
      <c r="L2290" s="27">
        <f>VLOOKUP(A2290,'Medical Examinations'!$A$1:$L$2336,10,0)</f>
        <v>1</v>
      </c>
      <c r="M2290" s="27" t="str">
        <f>VLOOKUP(A2290,'Medical Examinations'!$A$1:$L$2336,12,0)</f>
        <v>No</v>
      </c>
      <c r="N2290" s="27" t="str">
        <f>VLOOKUP(A2290,'Medical Examinations'!$A$1:$L$2336,8,0)</f>
        <v>No</v>
      </c>
      <c r="O2290" s="29">
        <f>VLOOKUP(A2290,'Hospitalisation Details'!$A$1:$T$2344,12,0)</f>
        <v>1137.47</v>
      </c>
      <c r="P2290" s="29" t="str">
        <f>VLOOKUP(A2290,'Hospitalisation Details'!$A$1:$T$2344,15,0)</f>
        <v>tier - 3</v>
      </c>
      <c r="Q2290" s="29" t="str">
        <f>VLOOKUP(A2290,'Hospitalisation Details'!$A$1:$T$2344,18,0)</f>
        <v>tier - 2</v>
      </c>
      <c r="R2290" s="29" t="str">
        <f>VLOOKUP(A2290,'Hospitalisation Details'!$A$1:$T$2344,20,0)</f>
        <v>R1013</v>
      </c>
    </row>
    <row r="2291" spans="1:18">
      <c r="A2291" t="s">
        <v>65</v>
      </c>
      <c r="B2291" s="22" t="str">
        <f>VLOOKUP(A2291,'Customer Names'!A2291:$E$2335,4,0)</f>
        <v>April</v>
      </c>
      <c r="C2291" s="25">
        <f>VLOOKUP(A2291,'Hospitalisation Details'!$A$1:$T$2344,9,0)</f>
        <v>38275</v>
      </c>
      <c r="D2291" s="26">
        <f>VLOOKUP(A2291,'Hospitalisation Details'!$A$1:$T$2344,10,0)</f>
        <v>18</v>
      </c>
      <c r="E2291" s="26">
        <f>VLOOKUP(A2291,'Hospitalisation Details'!$A$1:$T$2344,11,0)</f>
        <v>0</v>
      </c>
      <c r="F2291" s="28">
        <f>VLOOKUP(A2291,'Medical Examinations'!$A$1:$L$2336,2,0)</f>
        <v>34.1</v>
      </c>
      <c r="G2291" s="28">
        <f>VLOOKUP(A2291,'Medical Examinations'!$A$1:$L$2336,4,0)</f>
        <v>4.07</v>
      </c>
      <c r="H2291" s="30" t="str">
        <f>VLOOKUP(A2291,'Medical Examinations'!$A$1:$L$2336,3,0)</f>
        <v>Obesity</v>
      </c>
      <c r="I2291" s="30" t="str">
        <f>VLOOKUP(A2291,'Medical Examinations'!$A$1:$L$2336,5,0)</f>
        <v>Normal</v>
      </c>
      <c r="J2291" s="27" t="str">
        <f>VLOOKUP(A2291,'Medical Examinations'!$A$1:$L$2336,6,0)</f>
        <v>No</v>
      </c>
      <c r="K2291" s="27" t="str">
        <f>VLOOKUP(A2291,'Medical Examinations'!$A$1:$L$2336,7,0)</f>
        <v>yes</v>
      </c>
      <c r="L2291" s="27">
        <f>VLOOKUP(A2291,'Medical Examinations'!$A$1:$L$2336,10,0)</f>
        <v>1</v>
      </c>
      <c r="M2291" s="27" t="str">
        <f>VLOOKUP(A2291,'Medical Examinations'!$A$1:$L$2336,12,0)</f>
        <v>No</v>
      </c>
      <c r="N2291" s="27" t="str">
        <f>VLOOKUP(A2291,'Medical Examinations'!$A$1:$L$2336,8,0)</f>
        <v>No</v>
      </c>
      <c r="O2291" s="29">
        <f>VLOOKUP(A2291,'Hospitalisation Details'!$A$1:$T$2344,12,0)</f>
        <v>1137.01</v>
      </c>
      <c r="P2291" s="29" t="str">
        <f>VLOOKUP(A2291,'Hospitalisation Details'!$A$1:$T$2344,15,0)</f>
        <v>tier - 3</v>
      </c>
      <c r="Q2291" s="29" t="str">
        <f>VLOOKUP(A2291,'Hospitalisation Details'!$A$1:$T$2344,18,0)</f>
        <v>tier - 1</v>
      </c>
      <c r="R2291" s="29" t="str">
        <f>VLOOKUP(A2291,'Hospitalisation Details'!$A$1:$T$2344,20,0)</f>
        <v>R1013</v>
      </c>
    </row>
    <row r="2292" spans="1:18">
      <c r="A2292" t="s">
        <v>64</v>
      </c>
      <c r="B2292" s="22" t="str">
        <f>VLOOKUP(A2292,'Customer Names'!A2292:$E$2335,4,0)</f>
        <v>King</v>
      </c>
      <c r="C2292" s="25">
        <f>VLOOKUP(A2292,'Hospitalisation Details'!$A$1:$T$2344,9,0)</f>
        <v>37479</v>
      </c>
      <c r="D2292" s="26">
        <f>VLOOKUP(A2292,'Hospitalisation Details'!$A$1:$T$2344,10,0)</f>
        <v>20</v>
      </c>
      <c r="E2292" s="26">
        <f>VLOOKUP(A2292,'Hospitalisation Details'!$A$1:$T$2344,11,0)</f>
        <v>0</v>
      </c>
      <c r="F2292" s="28">
        <f>VLOOKUP(A2292,'Medical Examinations'!$A$1:$L$2336,2,0)</f>
        <v>19.3</v>
      </c>
      <c r="G2292" s="28">
        <f>VLOOKUP(A2292,'Medical Examinations'!$A$1:$L$2336,4,0)</f>
        <v>10.36</v>
      </c>
      <c r="H2292" s="30" t="str">
        <f>VLOOKUP(A2292,'Medical Examinations'!$A$1:$L$2336,3,0)</f>
        <v>Normal weight</v>
      </c>
      <c r="I2292" s="30" t="str">
        <f>VLOOKUP(A2292,'Medical Examinations'!$A$1:$L$2336,5,0)</f>
        <v>Diabetes</v>
      </c>
      <c r="J2292" s="27" t="str">
        <f>VLOOKUP(A2292,'Medical Examinations'!$A$1:$L$2336,6,0)</f>
        <v>No</v>
      </c>
      <c r="K2292" s="27" t="str">
        <f>VLOOKUP(A2292,'Medical Examinations'!$A$1:$L$2336,7,0)</f>
        <v>No</v>
      </c>
      <c r="L2292" s="27">
        <f>VLOOKUP(A2292,'Medical Examinations'!$A$1:$L$2336,10,0)</f>
        <v>0</v>
      </c>
      <c r="M2292" s="27" t="str">
        <f>VLOOKUP(A2292,'Medical Examinations'!$A$1:$L$2336,12,0)</f>
        <v>No</v>
      </c>
      <c r="N2292" s="27" t="str">
        <f>VLOOKUP(A2292,'Medical Examinations'!$A$1:$L$2336,8,0)</f>
        <v>No</v>
      </c>
      <c r="O2292" s="29">
        <f>VLOOKUP(A2292,'Hospitalisation Details'!$A$1:$T$2344,12,0)</f>
        <v>1137</v>
      </c>
      <c r="P2292" s="29" t="str">
        <f>VLOOKUP(A2292,'Hospitalisation Details'!$A$1:$T$2344,15,0)</f>
        <v>tier - 3</v>
      </c>
      <c r="Q2292" s="29" t="str">
        <f>VLOOKUP(A2292,'Hospitalisation Details'!$A$1:$T$2344,18,0)</f>
        <v>tier - 1</v>
      </c>
      <c r="R2292" s="29" t="str">
        <f>VLOOKUP(A2292,'Hospitalisation Details'!$A$1:$T$2344,20,0)</f>
        <v>R1013</v>
      </c>
    </row>
    <row r="2293" spans="1:18">
      <c r="A2293" t="s">
        <v>63</v>
      </c>
      <c r="B2293" s="22" t="str">
        <f>VLOOKUP(A2293,'Customer Names'!A2293:$E$2335,4,0)</f>
        <v>Talhelm</v>
      </c>
      <c r="C2293" s="25">
        <f>VLOOKUP(A2293,'Hospitalisation Details'!$A$1:$T$2344,9,0)</f>
        <v>38319</v>
      </c>
      <c r="D2293" s="26">
        <f>VLOOKUP(A2293,'Hospitalisation Details'!$A$1:$T$2344,10,0)</f>
        <v>18</v>
      </c>
      <c r="E2293" s="26">
        <f>VLOOKUP(A2293,'Hospitalisation Details'!$A$1:$T$2344,11,0)</f>
        <v>0</v>
      </c>
      <c r="F2293" s="28">
        <f>VLOOKUP(A2293,'Medical Examinations'!$A$1:$L$2336,2,0)</f>
        <v>33.659999999999997</v>
      </c>
      <c r="G2293" s="28">
        <f>VLOOKUP(A2293,'Medical Examinations'!$A$1:$L$2336,4,0)</f>
        <v>5.71</v>
      </c>
      <c r="H2293" s="30" t="str">
        <f>VLOOKUP(A2293,'Medical Examinations'!$A$1:$L$2336,3,0)</f>
        <v>Obesity</v>
      </c>
      <c r="I2293" s="30" t="str">
        <f>VLOOKUP(A2293,'Medical Examinations'!$A$1:$L$2336,5,0)</f>
        <v>Pre-diabetes</v>
      </c>
      <c r="J2293" s="27" t="str">
        <f>VLOOKUP(A2293,'Medical Examinations'!$A$1:$L$2336,6,0)</f>
        <v>No</v>
      </c>
      <c r="K2293" s="27" t="str">
        <f>VLOOKUP(A2293,'Medical Examinations'!$A$1:$L$2336,7,0)</f>
        <v>yes</v>
      </c>
      <c r="L2293" s="27">
        <f>VLOOKUP(A2293,'Medical Examinations'!$A$1:$L$2336,10,0)</f>
        <v>1</v>
      </c>
      <c r="M2293" s="27" t="str">
        <f>VLOOKUP(A2293,'Medical Examinations'!$A$1:$L$2336,12,0)</f>
        <v>No</v>
      </c>
      <c r="N2293" s="27" t="str">
        <f>VLOOKUP(A2293,'Medical Examinations'!$A$1:$L$2336,8,0)</f>
        <v>No</v>
      </c>
      <c r="O2293" s="29">
        <f>VLOOKUP(A2293,'Hospitalisation Details'!$A$1:$T$2344,12,0)</f>
        <v>1136.4000000000001</v>
      </c>
      <c r="P2293" s="29" t="str">
        <f>VLOOKUP(A2293,'Hospitalisation Details'!$A$1:$T$2344,15,0)</f>
        <v>tier - 3</v>
      </c>
      <c r="Q2293" s="29" t="str">
        <f>VLOOKUP(A2293,'Hospitalisation Details'!$A$1:$T$2344,18,0)</f>
        <v>tier - 3</v>
      </c>
      <c r="R2293" s="29" t="str">
        <f>VLOOKUP(A2293,'Hospitalisation Details'!$A$1:$T$2344,20,0)</f>
        <v>R1013</v>
      </c>
    </row>
    <row r="2294" spans="1:18">
      <c r="A2294" t="s">
        <v>62</v>
      </c>
      <c r="B2294" s="22" t="str">
        <f>VLOOKUP(A2294,'Customer Names'!A2294:$E$2335,4,0)</f>
        <v>Regnier</v>
      </c>
      <c r="C2294" s="25">
        <f>VLOOKUP(A2294,'Hospitalisation Details'!$A$1:$T$2344,9,0)</f>
        <v>38149</v>
      </c>
      <c r="D2294" s="26">
        <f>VLOOKUP(A2294,'Hospitalisation Details'!$A$1:$T$2344,10,0)</f>
        <v>18</v>
      </c>
      <c r="E2294" s="26">
        <f>VLOOKUP(A2294,'Hospitalisation Details'!$A$1:$T$2344,11,0)</f>
        <v>0</v>
      </c>
      <c r="F2294" s="28">
        <f>VLOOKUP(A2294,'Medical Examinations'!$A$1:$L$2336,2,0)</f>
        <v>33.33</v>
      </c>
      <c r="G2294" s="28">
        <f>VLOOKUP(A2294,'Medical Examinations'!$A$1:$L$2336,4,0)</f>
        <v>6.08</v>
      </c>
      <c r="H2294" s="30" t="str">
        <f>VLOOKUP(A2294,'Medical Examinations'!$A$1:$L$2336,3,0)</f>
        <v>Obesity</v>
      </c>
      <c r="I2294" s="30" t="str">
        <f>VLOOKUP(A2294,'Medical Examinations'!$A$1:$L$2336,5,0)</f>
        <v>Pre-diabetes</v>
      </c>
      <c r="J2294" s="27" t="str">
        <f>VLOOKUP(A2294,'Medical Examinations'!$A$1:$L$2336,6,0)</f>
        <v>No</v>
      </c>
      <c r="K2294" s="27" t="str">
        <f>VLOOKUP(A2294,'Medical Examinations'!$A$1:$L$2336,7,0)</f>
        <v>yes</v>
      </c>
      <c r="L2294" s="27">
        <f>VLOOKUP(A2294,'Medical Examinations'!$A$1:$L$2336,10,0)</f>
        <v>1</v>
      </c>
      <c r="M2294" s="27" t="str">
        <f>VLOOKUP(A2294,'Medical Examinations'!$A$1:$L$2336,12,0)</f>
        <v>No</v>
      </c>
      <c r="N2294" s="27" t="str">
        <f>VLOOKUP(A2294,'Medical Examinations'!$A$1:$L$2336,8,0)</f>
        <v>No</v>
      </c>
      <c r="O2294" s="29">
        <f>VLOOKUP(A2294,'Hospitalisation Details'!$A$1:$T$2344,12,0)</f>
        <v>1135.94</v>
      </c>
      <c r="P2294" s="29" t="str">
        <f>VLOOKUP(A2294,'Hospitalisation Details'!$A$1:$T$2344,15,0)</f>
        <v>tier - 3</v>
      </c>
      <c r="Q2294" s="29" t="str">
        <f>VLOOKUP(A2294,'Hospitalisation Details'!$A$1:$T$2344,18,0)</f>
        <v>tier - 3</v>
      </c>
      <c r="R2294" s="29" t="str">
        <f>VLOOKUP(A2294,'Hospitalisation Details'!$A$1:$T$2344,20,0)</f>
        <v>R1013</v>
      </c>
    </row>
    <row r="2295" spans="1:18">
      <c r="A2295" t="s">
        <v>61</v>
      </c>
      <c r="B2295" s="22" t="str">
        <f>VLOOKUP(A2295,'Customer Names'!A2295:$E$2335,4,0)</f>
        <v>Treece</v>
      </c>
      <c r="C2295" s="25">
        <f>VLOOKUP(A2295,'Hospitalisation Details'!$A$1:$T$2344,9,0)</f>
        <v>38266</v>
      </c>
      <c r="D2295" s="26">
        <f>VLOOKUP(A2295,'Hospitalisation Details'!$A$1:$T$2344,10,0)</f>
        <v>18</v>
      </c>
      <c r="E2295" s="26">
        <f>VLOOKUP(A2295,'Hospitalisation Details'!$A$1:$T$2344,11,0)</f>
        <v>0</v>
      </c>
      <c r="F2295" s="28">
        <f>VLOOKUP(A2295,'Medical Examinations'!$A$1:$L$2336,2,0)</f>
        <v>21.84</v>
      </c>
      <c r="G2295" s="28">
        <f>VLOOKUP(A2295,'Medical Examinations'!$A$1:$L$2336,4,0)</f>
        <v>5.71</v>
      </c>
      <c r="H2295" s="30" t="str">
        <f>VLOOKUP(A2295,'Medical Examinations'!$A$1:$L$2336,3,0)</f>
        <v>Normal weight</v>
      </c>
      <c r="I2295" s="30" t="str">
        <f>VLOOKUP(A2295,'Medical Examinations'!$A$1:$L$2336,5,0)</f>
        <v>Pre-diabetes</v>
      </c>
      <c r="J2295" s="27" t="str">
        <f>VLOOKUP(A2295,'Medical Examinations'!$A$1:$L$2336,6,0)</f>
        <v>No</v>
      </c>
      <c r="K2295" s="27" t="str">
        <f>VLOOKUP(A2295,'Medical Examinations'!$A$1:$L$2336,7,0)</f>
        <v>yes</v>
      </c>
      <c r="L2295" s="27">
        <f>VLOOKUP(A2295,'Medical Examinations'!$A$1:$L$2336,10,0)</f>
        <v>1</v>
      </c>
      <c r="M2295" s="27" t="str">
        <f>VLOOKUP(A2295,'Medical Examinations'!$A$1:$L$2336,12,0)</f>
        <v>No</v>
      </c>
      <c r="N2295" s="27" t="str">
        <f>VLOOKUP(A2295,'Medical Examinations'!$A$1:$L$2336,8,0)</f>
        <v>No</v>
      </c>
      <c r="O2295" s="29">
        <f>VLOOKUP(A2295,'Hospitalisation Details'!$A$1:$T$2344,12,0)</f>
        <v>1135</v>
      </c>
      <c r="P2295" s="29" t="str">
        <f>VLOOKUP(A2295,'Hospitalisation Details'!$A$1:$T$2344,15,0)</f>
        <v>tier - 3</v>
      </c>
      <c r="Q2295" s="29" t="str">
        <f>VLOOKUP(A2295,'Hospitalisation Details'!$A$1:$T$2344,18,0)</f>
        <v>tier - 3</v>
      </c>
      <c r="R2295" s="29" t="str">
        <f>VLOOKUP(A2295,'Hospitalisation Details'!$A$1:$T$2344,20,0)</f>
        <v>R1013</v>
      </c>
    </row>
    <row r="2296" spans="1:18">
      <c r="A2296" t="s">
        <v>60</v>
      </c>
      <c r="B2296" s="22" t="str">
        <f>VLOOKUP(A2296,'Customer Names'!A2296:$E$2335,4,0)</f>
        <v>Beisel</v>
      </c>
      <c r="C2296" s="25">
        <f>VLOOKUP(A2296,'Hospitalisation Details'!$A$1:$T$2344,9,0)</f>
        <v>37456</v>
      </c>
      <c r="D2296" s="26">
        <f>VLOOKUP(A2296,'Hospitalisation Details'!$A$1:$T$2344,10,0)</f>
        <v>20</v>
      </c>
      <c r="E2296" s="26">
        <f>VLOOKUP(A2296,'Hospitalisation Details'!$A$1:$T$2344,11,0)</f>
        <v>0</v>
      </c>
      <c r="F2296" s="28">
        <f>VLOOKUP(A2296,'Medical Examinations'!$A$1:$L$2336,2,0)</f>
        <v>16.87</v>
      </c>
      <c r="G2296" s="28">
        <f>VLOOKUP(A2296,'Medical Examinations'!$A$1:$L$2336,4,0)</f>
        <v>9.1300000000000008</v>
      </c>
      <c r="H2296" s="30" t="str">
        <f>VLOOKUP(A2296,'Medical Examinations'!$A$1:$L$2336,3,0)</f>
        <v>Underweight</v>
      </c>
      <c r="I2296" s="30" t="str">
        <f>VLOOKUP(A2296,'Medical Examinations'!$A$1:$L$2336,5,0)</f>
        <v>Diabetes</v>
      </c>
      <c r="J2296" s="27" t="str">
        <f>VLOOKUP(A2296,'Medical Examinations'!$A$1:$L$2336,6,0)</f>
        <v>No</v>
      </c>
      <c r="K2296" s="27" t="str">
        <f>VLOOKUP(A2296,'Medical Examinations'!$A$1:$L$2336,7,0)</f>
        <v>No</v>
      </c>
      <c r="L2296" s="27">
        <f>VLOOKUP(A2296,'Medical Examinations'!$A$1:$L$2336,10,0)</f>
        <v>0</v>
      </c>
      <c r="M2296" s="27" t="str">
        <f>VLOOKUP(A2296,'Medical Examinations'!$A$1:$L$2336,12,0)</f>
        <v>No</v>
      </c>
      <c r="N2296" s="27" t="str">
        <f>VLOOKUP(A2296,'Medical Examinations'!$A$1:$L$2336,8,0)</f>
        <v>No</v>
      </c>
      <c r="O2296" s="29">
        <f>VLOOKUP(A2296,'Hospitalisation Details'!$A$1:$T$2344,12,0)</f>
        <v>1132</v>
      </c>
      <c r="P2296" s="29" t="str">
        <f>VLOOKUP(A2296,'Hospitalisation Details'!$A$1:$T$2344,15,0)</f>
        <v>tier - 3</v>
      </c>
      <c r="Q2296" s="29" t="str">
        <f>VLOOKUP(A2296,'Hospitalisation Details'!$A$1:$T$2344,18,0)</f>
        <v>tier - 1</v>
      </c>
      <c r="R2296" s="29" t="str">
        <f>VLOOKUP(A2296,'Hospitalisation Details'!$A$1:$T$2344,20,0)</f>
        <v>R1013</v>
      </c>
    </row>
    <row r="2297" spans="1:18">
      <c r="A2297" t="s">
        <v>59</v>
      </c>
      <c r="B2297" s="22" t="str">
        <f>VLOOKUP(A2297,'Customer Names'!A2297:$E$2335,4,0)</f>
        <v>Enke</v>
      </c>
      <c r="C2297" s="25">
        <f>VLOOKUP(A2297,'Hospitalisation Details'!$A$1:$T$2344,9,0)</f>
        <v>38152</v>
      </c>
      <c r="D2297" s="26">
        <f>VLOOKUP(A2297,'Hospitalisation Details'!$A$1:$T$2344,10,0)</f>
        <v>18</v>
      </c>
      <c r="E2297" s="26">
        <f>VLOOKUP(A2297,'Hospitalisation Details'!$A$1:$T$2344,11,0)</f>
        <v>0</v>
      </c>
      <c r="F2297" s="28">
        <f>VLOOKUP(A2297,'Medical Examinations'!$A$1:$L$2336,2,0)</f>
        <v>30.14</v>
      </c>
      <c r="G2297" s="28">
        <f>VLOOKUP(A2297,'Medical Examinations'!$A$1:$L$2336,4,0)</f>
        <v>5.49</v>
      </c>
      <c r="H2297" s="30" t="str">
        <f>VLOOKUP(A2297,'Medical Examinations'!$A$1:$L$2336,3,0)</f>
        <v>Obesity</v>
      </c>
      <c r="I2297" s="30" t="str">
        <f>VLOOKUP(A2297,'Medical Examinations'!$A$1:$L$2336,5,0)</f>
        <v>Normal</v>
      </c>
      <c r="J2297" s="27" t="str">
        <f>VLOOKUP(A2297,'Medical Examinations'!$A$1:$L$2336,6,0)</f>
        <v>No</v>
      </c>
      <c r="K2297" s="27" t="str">
        <f>VLOOKUP(A2297,'Medical Examinations'!$A$1:$L$2336,7,0)</f>
        <v>yes</v>
      </c>
      <c r="L2297" s="27">
        <f>VLOOKUP(A2297,'Medical Examinations'!$A$1:$L$2336,10,0)</f>
        <v>1</v>
      </c>
      <c r="M2297" s="27" t="str">
        <f>VLOOKUP(A2297,'Medical Examinations'!$A$1:$L$2336,12,0)</f>
        <v>No</v>
      </c>
      <c r="N2297" s="27" t="str">
        <f>VLOOKUP(A2297,'Medical Examinations'!$A$1:$L$2336,8,0)</f>
        <v>No</v>
      </c>
      <c r="O2297" s="29">
        <f>VLOOKUP(A2297,'Hospitalisation Details'!$A$1:$T$2344,12,0)</f>
        <v>1131.51</v>
      </c>
      <c r="P2297" s="29" t="str">
        <f>VLOOKUP(A2297,'Hospitalisation Details'!$A$1:$T$2344,15,0)</f>
        <v>tier - 3</v>
      </c>
      <c r="Q2297" s="29" t="str">
        <f>VLOOKUP(A2297,'Hospitalisation Details'!$A$1:$T$2344,18,0)</f>
        <v>tier - 1</v>
      </c>
      <c r="R2297" s="29" t="str">
        <f>VLOOKUP(A2297,'Hospitalisation Details'!$A$1:$T$2344,20,0)</f>
        <v>R1013</v>
      </c>
    </row>
    <row r="2298" spans="1:18">
      <c r="A2298" t="s">
        <v>58</v>
      </c>
      <c r="B2298" s="22" t="str">
        <f>VLOOKUP(A2298,'Customer Names'!A2298:$E$2335,4,0)</f>
        <v>Ruiz-Tagle Barros</v>
      </c>
      <c r="C2298" s="25">
        <f>VLOOKUP(A2298,'Hospitalisation Details'!$A$1:$T$2344,9,0)</f>
        <v>38303</v>
      </c>
      <c r="D2298" s="26">
        <f>VLOOKUP(A2298,'Hospitalisation Details'!$A$1:$T$2344,10,0)</f>
        <v>18</v>
      </c>
      <c r="E2298" s="26">
        <f>VLOOKUP(A2298,'Hospitalisation Details'!$A$1:$T$2344,11,0)</f>
        <v>0</v>
      </c>
      <c r="F2298" s="28">
        <f>VLOOKUP(A2298,'Medical Examinations'!$A$1:$L$2336,2,0)</f>
        <v>23.21</v>
      </c>
      <c r="G2298" s="28">
        <f>VLOOKUP(A2298,'Medical Examinations'!$A$1:$L$2336,4,0)</f>
        <v>4.37</v>
      </c>
      <c r="H2298" s="30" t="str">
        <f>VLOOKUP(A2298,'Medical Examinations'!$A$1:$L$2336,3,0)</f>
        <v>Normal weight</v>
      </c>
      <c r="I2298" s="30" t="str">
        <f>VLOOKUP(A2298,'Medical Examinations'!$A$1:$L$2336,5,0)</f>
        <v>Normal</v>
      </c>
      <c r="J2298" s="27" t="str">
        <f>VLOOKUP(A2298,'Medical Examinations'!$A$1:$L$2336,6,0)</f>
        <v>No</v>
      </c>
      <c r="K2298" s="27" t="str">
        <f>VLOOKUP(A2298,'Medical Examinations'!$A$1:$L$2336,7,0)</f>
        <v>yes</v>
      </c>
      <c r="L2298" s="27">
        <f>VLOOKUP(A2298,'Medical Examinations'!$A$1:$L$2336,10,0)</f>
        <v>1</v>
      </c>
      <c r="M2298" s="27" t="str">
        <f>VLOOKUP(A2298,'Medical Examinations'!$A$1:$L$2336,12,0)</f>
        <v>No</v>
      </c>
      <c r="N2298" s="27" t="str">
        <f>VLOOKUP(A2298,'Medical Examinations'!$A$1:$L$2336,8,0)</f>
        <v>No</v>
      </c>
      <c r="O2298" s="29">
        <f>VLOOKUP(A2298,'Hospitalisation Details'!$A$1:$T$2344,12,0)</f>
        <v>1121.8699999999999</v>
      </c>
      <c r="P2298" s="29" t="str">
        <f>VLOOKUP(A2298,'Hospitalisation Details'!$A$1:$T$2344,15,0)</f>
        <v>tier - 3</v>
      </c>
      <c r="Q2298" s="29" t="str">
        <f>VLOOKUP(A2298,'Hospitalisation Details'!$A$1:$T$2344,18,0)</f>
        <v>tier - 1</v>
      </c>
      <c r="R2298" s="29" t="str">
        <f>VLOOKUP(A2298,'Hospitalisation Details'!$A$1:$T$2344,20,0)</f>
        <v>R1013</v>
      </c>
    </row>
    <row r="2299" spans="1:18">
      <c r="A2299" t="s">
        <v>57</v>
      </c>
      <c r="B2299" s="22" t="str">
        <f>VLOOKUP(A2299,'Customer Names'!A2299:$E$2335,4,0)</f>
        <v>Ferrell</v>
      </c>
      <c r="C2299" s="25">
        <f>VLOOKUP(A2299,'Hospitalisation Details'!$A$1:$T$2344,9,0)</f>
        <v>37481</v>
      </c>
      <c r="D2299" s="26">
        <f>VLOOKUP(A2299,'Hospitalisation Details'!$A$1:$T$2344,10,0)</f>
        <v>20</v>
      </c>
      <c r="E2299" s="26">
        <f>VLOOKUP(A2299,'Hospitalisation Details'!$A$1:$T$2344,11,0)</f>
        <v>0</v>
      </c>
      <c r="F2299" s="28">
        <f>VLOOKUP(A2299,'Medical Examinations'!$A$1:$L$2336,2,0)</f>
        <v>17.170000000000002</v>
      </c>
      <c r="G2299" s="28">
        <f>VLOOKUP(A2299,'Medical Examinations'!$A$1:$L$2336,4,0)</f>
        <v>8.4600000000000009</v>
      </c>
      <c r="H2299" s="30" t="str">
        <f>VLOOKUP(A2299,'Medical Examinations'!$A$1:$L$2336,3,0)</f>
        <v>Underweight</v>
      </c>
      <c r="I2299" s="30" t="str">
        <f>VLOOKUP(A2299,'Medical Examinations'!$A$1:$L$2336,5,0)</f>
        <v>Diabetes</v>
      </c>
      <c r="J2299" s="27" t="str">
        <f>VLOOKUP(A2299,'Medical Examinations'!$A$1:$L$2336,6,0)</f>
        <v>No</v>
      </c>
      <c r="K2299" s="27" t="str">
        <f>VLOOKUP(A2299,'Medical Examinations'!$A$1:$L$2336,7,0)</f>
        <v>No</v>
      </c>
      <c r="L2299" s="27">
        <f>VLOOKUP(A2299,'Medical Examinations'!$A$1:$L$2336,10,0)</f>
        <v>0</v>
      </c>
      <c r="M2299" s="27" t="str">
        <f>VLOOKUP(A2299,'Medical Examinations'!$A$1:$L$2336,12,0)</f>
        <v>No</v>
      </c>
      <c r="N2299" s="27" t="str">
        <f>VLOOKUP(A2299,'Medical Examinations'!$A$1:$L$2336,8,0)</f>
        <v>No</v>
      </c>
      <c r="O2299" s="29">
        <f>VLOOKUP(A2299,'Hospitalisation Details'!$A$1:$T$2344,12,0)</f>
        <v>1086</v>
      </c>
      <c r="P2299" s="29" t="str">
        <f>VLOOKUP(A2299,'Hospitalisation Details'!$A$1:$T$2344,15,0)</f>
        <v>tier - 3</v>
      </c>
      <c r="Q2299" s="29" t="str">
        <f>VLOOKUP(A2299,'Hospitalisation Details'!$A$1:$T$2344,18,0)</f>
        <v>tier - 3</v>
      </c>
      <c r="R2299" s="29" t="str">
        <f>VLOOKUP(A2299,'Hospitalisation Details'!$A$1:$T$2344,20,0)</f>
        <v>R1013</v>
      </c>
    </row>
    <row r="2300" spans="1:18">
      <c r="A2300" t="s">
        <v>56</v>
      </c>
      <c r="B2300" s="22" t="str">
        <f>VLOOKUP(A2300,'Customer Names'!A2300:$E$2335,4,0)</f>
        <v>Gates</v>
      </c>
      <c r="C2300" s="25">
        <f>VLOOKUP(A2300,'Hospitalisation Details'!$A$1:$T$2344,9,0)</f>
        <v>36155</v>
      </c>
      <c r="D2300" s="26">
        <f>VLOOKUP(A2300,'Hospitalisation Details'!$A$1:$T$2344,10,0)</f>
        <v>24</v>
      </c>
      <c r="E2300" s="26">
        <f>VLOOKUP(A2300,'Hospitalisation Details'!$A$1:$T$2344,11,0)</f>
        <v>0</v>
      </c>
      <c r="F2300" s="28">
        <f>VLOOKUP(A2300,'Medical Examinations'!$A$1:$L$2336,2,0)</f>
        <v>15.61</v>
      </c>
      <c r="G2300" s="28">
        <f>VLOOKUP(A2300,'Medical Examinations'!$A$1:$L$2336,4,0)</f>
        <v>5.28</v>
      </c>
      <c r="H2300" s="30" t="str">
        <f>VLOOKUP(A2300,'Medical Examinations'!$A$1:$L$2336,3,0)</f>
        <v>Underweight</v>
      </c>
      <c r="I2300" s="30" t="str">
        <f>VLOOKUP(A2300,'Medical Examinations'!$A$1:$L$2336,5,0)</f>
        <v>Normal</v>
      </c>
      <c r="J2300" s="27" t="str">
        <f>VLOOKUP(A2300,'Medical Examinations'!$A$1:$L$2336,6,0)</f>
        <v>No</v>
      </c>
      <c r="K2300" s="27" t="str">
        <f>VLOOKUP(A2300,'Medical Examinations'!$A$1:$L$2336,7,0)</f>
        <v>No</v>
      </c>
      <c r="L2300" s="27">
        <f>VLOOKUP(A2300,'Medical Examinations'!$A$1:$L$2336,10,0)</f>
        <v>1</v>
      </c>
      <c r="M2300" s="27" t="str">
        <f>VLOOKUP(A2300,'Medical Examinations'!$A$1:$L$2336,12,0)</f>
        <v>No</v>
      </c>
      <c r="N2300" s="27" t="str">
        <f>VLOOKUP(A2300,'Medical Examinations'!$A$1:$L$2336,8,0)</f>
        <v>No</v>
      </c>
      <c r="O2300" s="29">
        <f>VLOOKUP(A2300,'Hospitalisation Details'!$A$1:$T$2344,12,0)</f>
        <v>1082</v>
      </c>
      <c r="P2300" s="29" t="str">
        <f>VLOOKUP(A2300,'Hospitalisation Details'!$A$1:$T$2344,15,0)</f>
        <v>tier - 3</v>
      </c>
      <c r="Q2300" s="29" t="str">
        <f>VLOOKUP(A2300,'Hospitalisation Details'!$A$1:$T$2344,18,0)</f>
        <v>tier - 2</v>
      </c>
      <c r="R2300" s="29" t="str">
        <f>VLOOKUP(A2300,'Hospitalisation Details'!$A$1:$T$2344,20,0)</f>
        <v>R1013</v>
      </c>
    </row>
    <row r="2301" spans="1:18">
      <c r="A2301" t="s">
        <v>55</v>
      </c>
      <c r="B2301" s="22" t="str">
        <f>VLOOKUP(A2301,'Customer Names'!A2301:$E$2335,4,0)</f>
        <v>Jeffers</v>
      </c>
      <c r="C2301" s="25">
        <f>VLOOKUP(A2301,'Hospitalisation Details'!$A$1:$T$2344,9,0)</f>
        <v>35655</v>
      </c>
      <c r="D2301" s="26">
        <f>VLOOKUP(A2301,'Hospitalisation Details'!$A$1:$T$2344,10,0)</f>
        <v>25</v>
      </c>
      <c r="E2301" s="26">
        <f>VLOOKUP(A2301,'Hospitalisation Details'!$A$1:$T$2344,11,0)</f>
        <v>0</v>
      </c>
      <c r="F2301" s="28">
        <f>VLOOKUP(A2301,'Medical Examinations'!$A$1:$L$2336,2,0)</f>
        <v>17.98</v>
      </c>
      <c r="G2301" s="28">
        <f>VLOOKUP(A2301,'Medical Examinations'!$A$1:$L$2336,4,0)</f>
        <v>5.33</v>
      </c>
      <c r="H2301" s="30" t="str">
        <f>VLOOKUP(A2301,'Medical Examinations'!$A$1:$L$2336,3,0)</f>
        <v>Underweight</v>
      </c>
      <c r="I2301" s="30" t="str">
        <f>VLOOKUP(A2301,'Medical Examinations'!$A$1:$L$2336,5,0)</f>
        <v>Normal</v>
      </c>
      <c r="J2301" s="27" t="str">
        <f>VLOOKUP(A2301,'Medical Examinations'!$A$1:$L$2336,6,0)</f>
        <v>yes</v>
      </c>
      <c r="K2301" s="27" t="str">
        <f>VLOOKUP(A2301,'Medical Examinations'!$A$1:$L$2336,7,0)</f>
        <v>No</v>
      </c>
      <c r="L2301" s="27">
        <f>VLOOKUP(A2301,'Medical Examinations'!$A$1:$L$2336,10,0)</f>
        <v>1</v>
      </c>
      <c r="M2301" s="27" t="str">
        <f>VLOOKUP(A2301,'Medical Examinations'!$A$1:$L$2336,12,0)</f>
        <v>No</v>
      </c>
      <c r="N2301" s="27" t="str">
        <f>VLOOKUP(A2301,'Medical Examinations'!$A$1:$L$2336,8,0)</f>
        <v>Yes</v>
      </c>
      <c r="O2301" s="29">
        <f>VLOOKUP(A2301,'Hospitalisation Details'!$A$1:$T$2344,12,0)</f>
        <v>1071</v>
      </c>
      <c r="P2301" s="29" t="str">
        <f>VLOOKUP(A2301,'Hospitalisation Details'!$A$1:$T$2344,15,0)</f>
        <v>tier - 3</v>
      </c>
      <c r="Q2301" s="29" t="str">
        <f>VLOOKUP(A2301,'Hospitalisation Details'!$A$1:$T$2344,18,0)</f>
        <v>tier - 3</v>
      </c>
      <c r="R2301" s="29" t="str">
        <f>VLOOKUP(A2301,'Hospitalisation Details'!$A$1:$T$2344,20,0)</f>
        <v>R1013</v>
      </c>
    </row>
    <row r="2302" spans="1:18">
      <c r="A2302" t="s">
        <v>54</v>
      </c>
      <c r="B2302" s="22" t="str">
        <f>VLOOKUP(A2302,'Customer Names'!A2302:$E$2335,4,0)</f>
        <v>Sulhanek</v>
      </c>
      <c r="C2302" s="25">
        <f>VLOOKUP(A2302,'Hospitalisation Details'!$A$1:$T$2344,9,0)</f>
        <v>38223</v>
      </c>
      <c r="D2302" s="26">
        <f>VLOOKUP(A2302,'Hospitalisation Details'!$A$1:$T$2344,10,0)</f>
        <v>18</v>
      </c>
      <c r="E2302" s="26">
        <f>VLOOKUP(A2302,'Hospitalisation Details'!$A$1:$T$2344,11,0)</f>
        <v>0</v>
      </c>
      <c r="F2302" s="28">
        <f>VLOOKUP(A2302,'Medical Examinations'!$A$1:$L$2336,2,0)</f>
        <v>21.64</v>
      </c>
      <c r="G2302" s="28">
        <f>VLOOKUP(A2302,'Medical Examinations'!$A$1:$L$2336,4,0)</f>
        <v>5.5</v>
      </c>
      <c r="H2302" s="30" t="str">
        <f>VLOOKUP(A2302,'Medical Examinations'!$A$1:$L$2336,3,0)</f>
        <v>Normal weight</v>
      </c>
      <c r="I2302" s="30" t="str">
        <f>VLOOKUP(A2302,'Medical Examinations'!$A$1:$L$2336,5,0)</f>
        <v>Normal</v>
      </c>
      <c r="J2302" s="27" t="str">
        <f>VLOOKUP(A2302,'Medical Examinations'!$A$1:$L$2336,6,0)</f>
        <v>No</v>
      </c>
      <c r="K2302" s="27" t="str">
        <f>VLOOKUP(A2302,'Medical Examinations'!$A$1:$L$2336,7,0)</f>
        <v>yes</v>
      </c>
      <c r="L2302" s="27">
        <f>VLOOKUP(A2302,'Medical Examinations'!$A$1:$L$2336,10,0)</f>
        <v>1</v>
      </c>
      <c r="M2302" s="27" t="str">
        <f>VLOOKUP(A2302,'Medical Examinations'!$A$1:$L$2336,12,0)</f>
        <v>No</v>
      </c>
      <c r="N2302" s="27" t="str">
        <f>VLOOKUP(A2302,'Medical Examinations'!$A$1:$L$2336,8,0)</f>
        <v>No</v>
      </c>
      <c r="O2302" s="29">
        <f>VLOOKUP(A2302,'Hospitalisation Details'!$A$1:$T$2344,12,0)</f>
        <v>1070</v>
      </c>
      <c r="P2302" s="29" t="str">
        <f>VLOOKUP(A2302,'Hospitalisation Details'!$A$1:$T$2344,15,0)</f>
        <v>tier - 3</v>
      </c>
      <c r="Q2302" s="29" t="str">
        <f>VLOOKUP(A2302,'Hospitalisation Details'!$A$1:$T$2344,18,0)</f>
        <v>tier - 3</v>
      </c>
      <c r="R2302" s="29" t="str">
        <f>VLOOKUP(A2302,'Hospitalisation Details'!$A$1:$T$2344,20,0)</f>
        <v>R1013</v>
      </c>
    </row>
    <row r="2303" spans="1:18">
      <c r="A2303" t="s">
        <v>53</v>
      </c>
      <c r="B2303" s="22" t="str">
        <f>VLOOKUP(A2303,'Customer Names'!A2303:$E$2335,4,0)</f>
        <v>Ozahowski</v>
      </c>
      <c r="C2303" s="25">
        <f>VLOOKUP(A2303,'Hospitalisation Details'!$A$1:$T$2344,9,0)</f>
        <v>34240</v>
      </c>
      <c r="D2303" s="26">
        <f>VLOOKUP(A2303,'Hospitalisation Details'!$A$1:$T$2344,10,0)</f>
        <v>29</v>
      </c>
      <c r="E2303" s="26">
        <f>VLOOKUP(A2303,'Hospitalisation Details'!$A$1:$T$2344,11,0)</f>
        <v>0</v>
      </c>
      <c r="F2303" s="28">
        <f>VLOOKUP(A2303,'Medical Examinations'!$A$1:$L$2336,2,0)</f>
        <v>16.399999999999999</v>
      </c>
      <c r="G2303" s="28">
        <f>VLOOKUP(A2303,'Medical Examinations'!$A$1:$L$2336,4,0)</f>
        <v>5.4</v>
      </c>
      <c r="H2303" s="30" t="str">
        <f>VLOOKUP(A2303,'Medical Examinations'!$A$1:$L$2336,3,0)</f>
        <v>Underweight</v>
      </c>
      <c r="I2303" s="30" t="str">
        <f>VLOOKUP(A2303,'Medical Examinations'!$A$1:$L$2336,5,0)</f>
        <v>Normal</v>
      </c>
      <c r="J2303" s="27" t="str">
        <f>VLOOKUP(A2303,'Medical Examinations'!$A$1:$L$2336,6,0)</f>
        <v>No</v>
      </c>
      <c r="K2303" s="27" t="str">
        <f>VLOOKUP(A2303,'Medical Examinations'!$A$1:$L$2336,7,0)</f>
        <v>No</v>
      </c>
      <c r="L2303" s="27">
        <f>VLOOKUP(A2303,'Medical Examinations'!$A$1:$L$2336,10,0)</f>
        <v>1</v>
      </c>
      <c r="M2303" s="27" t="str">
        <f>VLOOKUP(A2303,'Medical Examinations'!$A$1:$L$2336,12,0)</f>
        <v>No</v>
      </c>
      <c r="N2303" s="27" t="str">
        <f>VLOOKUP(A2303,'Medical Examinations'!$A$1:$L$2336,8,0)</f>
        <v>Yes</v>
      </c>
      <c r="O2303" s="29">
        <f>VLOOKUP(A2303,'Hospitalisation Details'!$A$1:$T$2344,12,0)</f>
        <v>1068</v>
      </c>
      <c r="P2303" s="29" t="str">
        <f>VLOOKUP(A2303,'Hospitalisation Details'!$A$1:$T$2344,15,0)</f>
        <v>tier - 3</v>
      </c>
      <c r="Q2303" s="29" t="str">
        <f>VLOOKUP(A2303,'Hospitalisation Details'!$A$1:$T$2344,18,0)</f>
        <v>tier - 1</v>
      </c>
      <c r="R2303" s="29" t="str">
        <f>VLOOKUP(A2303,'Hospitalisation Details'!$A$1:$T$2344,20,0)</f>
        <v>R1013</v>
      </c>
    </row>
    <row r="2304" spans="1:18">
      <c r="A2304" t="s">
        <v>52</v>
      </c>
      <c r="B2304" s="22" t="str">
        <f>VLOOKUP(A2304,'Customer Names'!A2304:$E$2335,4,0)</f>
        <v>Caron</v>
      </c>
      <c r="C2304" s="25">
        <f>VLOOKUP(A2304,'Hospitalisation Details'!$A$1:$T$2344,9,0)</f>
        <v>34851</v>
      </c>
      <c r="D2304" s="26">
        <f>VLOOKUP(A2304,'Hospitalisation Details'!$A$1:$T$2344,10,0)</f>
        <v>28</v>
      </c>
      <c r="E2304" s="26">
        <f>VLOOKUP(A2304,'Hospitalisation Details'!$A$1:$T$2344,11,0)</f>
        <v>0</v>
      </c>
      <c r="F2304" s="28">
        <f>VLOOKUP(A2304,'Medical Examinations'!$A$1:$L$2336,2,0)</f>
        <v>15.77</v>
      </c>
      <c r="G2304" s="28">
        <f>VLOOKUP(A2304,'Medical Examinations'!$A$1:$L$2336,4,0)</f>
        <v>6.05</v>
      </c>
      <c r="H2304" s="30" t="str">
        <f>VLOOKUP(A2304,'Medical Examinations'!$A$1:$L$2336,3,0)</f>
        <v>Underweight</v>
      </c>
      <c r="I2304" s="30" t="str">
        <f>VLOOKUP(A2304,'Medical Examinations'!$A$1:$L$2336,5,0)</f>
        <v>Pre-diabetes</v>
      </c>
      <c r="J2304" s="27" t="str">
        <f>VLOOKUP(A2304,'Medical Examinations'!$A$1:$L$2336,6,0)</f>
        <v>yes</v>
      </c>
      <c r="K2304" s="27" t="str">
        <f>VLOOKUP(A2304,'Medical Examinations'!$A$1:$L$2336,7,0)</f>
        <v>No</v>
      </c>
      <c r="L2304" s="27">
        <f>VLOOKUP(A2304,'Medical Examinations'!$A$1:$L$2336,10,0)</f>
        <v>1</v>
      </c>
      <c r="M2304" s="27" t="str">
        <f>VLOOKUP(A2304,'Medical Examinations'!$A$1:$L$2336,12,0)</f>
        <v>No</v>
      </c>
      <c r="N2304" s="27" t="str">
        <f>VLOOKUP(A2304,'Medical Examinations'!$A$1:$L$2336,8,0)</f>
        <v>No</v>
      </c>
      <c r="O2304" s="29">
        <f>VLOOKUP(A2304,'Hospitalisation Details'!$A$1:$T$2344,12,0)</f>
        <v>1056</v>
      </c>
      <c r="P2304" s="29" t="str">
        <f>VLOOKUP(A2304,'Hospitalisation Details'!$A$1:$T$2344,15,0)</f>
        <v>tier - 3</v>
      </c>
      <c r="Q2304" s="29" t="str">
        <f>VLOOKUP(A2304,'Hospitalisation Details'!$A$1:$T$2344,18,0)</f>
        <v>tier - 2</v>
      </c>
      <c r="R2304" s="29" t="str">
        <f>VLOOKUP(A2304,'Hospitalisation Details'!$A$1:$T$2344,20,0)</f>
        <v>R1013</v>
      </c>
    </row>
    <row r="2305" spans="1:18">
      <c r="A2305" t="s">
        <v>51</v>
      </c>
      <c r="B2305" s="22" t="str">
        <f>VLOOKUP(A2305,'Customer Names'!A2305:$E$2335,4,0)</f>
        <v>Fullarton</v>
      </c>
      <c r="C2305" s="25">
        <f>VLOOKUP(A2305,'Hospitalisation Details'!$A$1:$T$2344,9,0)</f>
        <v>37438</v>
      </c>
      <c r="D2305" s="26">
        <f>VLOOKUP(A2305,'Hospitalisation Details'!$A$1:$T$2344,10,0)</f>
        <v>20</v>
      </c>
      <c r="E2305" s="26">
        <f>VLOOKUP(A2305,'Hospitalisation Details'!$A$1:$T$2344,11,0)</f>
        <v>0</v>
      </c>
      <c r="F2305" s="28">
        <f>VLOOKUP(A2305,'Medical Examinations'!$A$1:$L$2336,2,0)</f>
        <v>18.27</v>
      </c>
      <c r="G2305" s="28">
        <f>VLOOKUP(A2305,'Medical Examinations'!$A$1:$L$2336,4,0)</f>
        <v>11.46</v>
      </c>
      <c r="H2305" s="30" t="str">
        <f>VLOOKUP(A2305,'Medical Examinations'!$A$1:$L$2336,3,0)</f>
        <v>Underweight</v>
      </c>
      <c r="I2305" s="30" t="str">
        <f>VLOOKUP(A2305,'Medical Examinations'!$A$1:$L$2336,5,0)</f>
        <v>Diabetes</v>
      </c>
      <c r="J2305" s="27" t="str">
        <f>VLOOKUP(A2305,'Medical Examinations'!$A$1:$L$2336,6,0)</f>
        <v>No</v>
      </c>
      <c r="K2305" s="27" t="str">
        <f>VLOOKUP(A2305,'Medical Examinations'!$A$1:$L$2336,7,0)</f>
        <v>No</v>
      </c>
      <c r="L2305" s="27">
        <f>VLOOKUP(A2305,'Medical Examinations'!$A$1:$L$2336,10,0)</f>
        <v>0</v>
      </c>
      <c r="M2305" s="27" t="str">
        <f>VLOOKUP(A2305,'Medical Examinations'!$A$1:$L$2336,12,0)</f>
        <v>No</v>
      </c>
      <c r="N2305" s="27" t="str">
        <f>VLOOKUP(A2305,'Medical Examinations'!$A$1:$L$2336,8,0)</f>
        <v>No</v>
      </c>
      <c r="O2305" s="29">
        <f>VLOOKUP(A2305,'Hospitalisation Details'!$A$1:$T$2344,12,0)</f>
        <v>1049</v>
      </c>
      <c r="P2305" s="29" t="str">
        <f>VLOOKUP(A2305,'Hospitalisation Details'!$A$1:$T$2344,15,0)</f>
        <v>tier - 3</v>
      </c>
      <c r="Q2305" s="29" t="str">
        <f>VLOOKUP(A2305,'Hospitalisation Details'!$A$1:$T$2344,18,0)</f>
        <v>tier - 2</v>
      </c>
      <c r="R2305" s="29" t="str">
        <f>VLOOKUP(A2305,'Hospitalisation Details'!$A$1:$T$2344,20,0)</f>
        <v>R1012</v>
      </c>
    </row>
    <row r="2306" spans="1:18">
      <c r="A2306" t="s">
        <v>50</v>
      </c>
      <c r="B2306" s="22" t="str">
        <f>VLOOKUP(A2306,'Customer Names'!A2306:$E$2335,4,0)</f>
        <v>Lindgren</v>
      </c>
      <c r="C2306" s="25">
        <f>VLOOKUP(A2306,'Hospitalisation Details'!$A$1:$T$2344,9,0)</f>
        <v>37457</v>
      </c>
      <c r="D2306" s="26">
        <f>VLOOKUP(A2306,'Hospitalisation Details'!$A$1:$T$2344,10,0)</f>
        <v>20</v>
      </c>
      <c r="E2306" s="26">
        <f>VLOOKUP(A2306,'Hospitalisation Details'!$A$1:$T$2344,11,0)</f>
        <v>0</v>
      </c>
      <c r="F2306" s="28">
        <f>VLOOKUP(A2306,'Medical Examinations'!$A$1:$L$2336,2,0)</f>
        <v>16.489999999999998</v>
      </c>
      <c r="G2306" s="28">
        <f>VLOOKUP(A2306,'Medical Examinations'!$A$1:$L$2336,4,0)</f>
        <v>8.48</v>
      </c>
      <c r="H2306" s="30" t="str">
        <f>VLOOKUP(A2306,'Medical Examinations'!$A$1:$L$2336,3,0)</f>
        <v>Underweight</v>
      </c>
      <c r="I2306" s="30" t="str">
        <f>VLOOKUP(A2306,'Medical Examinations'!$A$1:$L$2336,5,0)</f>
        <v>Diabetes</v>
      </c>
      <c r="J2306" s="27" t="str">
        <f>VLOOKUP(A2306,'Medical Examinations'!$A$1:$L$2336,6,0)</f>
        <v>No</v>
      </c>
      <c r="K2306" s="27" t="str">
        <f>VLOOKUP(A2306,'Medical Examinations'!$A$1:$L$2336,7,0)</f>
        <v>No</v>
      </c>
      <c r="L2306" s="27">
        <f>VLOOKUP(A2306,'Medical Examinations'!$A$1:$L$2336,10,0)</f>
        <v>0</v>
      </c>
      <c r="M2306" s="27" t="str">
        <f>VLOOKUP(A2306,'Medical Examinations'!$A$1:$L$2336,12,0)</f>
        <v>No</v>
      </c>
      <c r="N2306" s="27" t="str">
        <f>VLOOKUP(A2306,'Medical Examinations'!$A$1:$L$2336,8,0)</f>
        <v>No</v>
      </c>
      <c r="O2306" s="29">
        <f>VLOOKUP(A2306,'Hospitalisation Details'!$A$1:$T$2344,12,0)</f>
        <v>1047</v>
      </c>
      <c r="P2306" s="29" t="str">
        <f>VLOOKUP(A2306,'Hospitalisation Details'!$A$1:$T$2344,15,0)</f>
        <v>tier - 3</v>
      </c>
      <c r="Q2306" s="29" t="str">
        <f>VLOOKUP(A2306,'Hospitalisation Details'!$A$1:$T$2344,18,0)</f>
        <v>tier - 1</v>
      </c>
      <c r="R2306" s="29" t="str">
        <f>VLOOKUP(A2306,'Hospitalisation Details'!$A$1:$T$2344,20,0)</f>
        <v>R1013</v>
      </c>
    </row>
    <row r="2307" spans="1:18">
      <c r="A2307" t="s">
        <v>49</v>
      </c>
      <c r="B2307" s="22" t="str">
        <f>VLOOKUP(A2307,'Customer Names'!A2307:$E$2335,4,0)</f>
        <v>Akiha</v>
      </c>
      <c r="C2307" s="25">
        <f>VLOOKUP(A2307,'Hospitalisation Details'!$A$1:$T$2344,9,0)</f>
        <v>34655</v>
      </c>
      <c r="D2307" s="26">
        <f>VLOOKUP(A2307,'Hospitalisation Details'!$A$1:$T$2344,10,0)</f>
        <v>28</v>
      </c>
      <c r="E2307" s="26">
        <f>VLOOKUP(A2307,'Hospitalisation Details'!$A$1:$T$2344,11,0)</f>
        <v>0</v>
      </c>
      <c r="F2307" s="28">
        <f>VLOOKUP(A2307,'Medical Examinations'!$A$1:$L$2336,2,0)</f>
        <v>16.14</v>
      </c>
      <c r="G2307" s="28">
        <f>VLOOKUP(A2307,'Medical Examinations'!$A$1:$L$2336,4,0)</f>
        <v>4.8600000000000003</v>
      </c>
      <c r="H2307" s="30" t="str">
        <f>VLOOKUP(A2307,'Medical Examinations'!$A$1:$L$2336,3,0)</f>
        <v>Underweight</v>
      </c>
      <c r="I2307" s="30" t="str">
        <f>VLOOKUP(A2307,'Medical Examinations'!$A$1:$L$2336,5,0)</f>
        <v>Normal</v>
      </c>
      <c r="J2307" s="27" t="str">
        <f>VLOOKUP(A2307,'Medical Examinations'!$A$1:$L$2336,6,0)</f>
        <v>No</v>
      </c>
      <c r="K2307" s="27" t="str">
        <f>VLOOKUP(A2307,'Medical Examinations'!$A$1:$L$2336,7,0)</f>
        <v>No</v>
      </c>
      <c r="L2307" s="27">
        <f>VLOOKUP(A2307,'Medical Examinations'!$A$1:$L$2336,10,0)</f>
        <v>0</v>
      </c>
      <c r="M2307" s="27" t="str">
        <f>VLOOKUP(A2307,'Medical Examinations'!$A$1:$L$2336,12,0)</f>
        <v>No</v>
      </c>
      <c r="N2307" s="27" t="str">
        <f>VLOOKUP(A2307,'Medical Examinations'!$A$1:$L$2336,8,0)</f>
        <v>No</v>
      </c>
      <c r="O2307" s="29">
        <f>VLOOKUP(A2307,'Hospitalisation Details'!$A$1:$T$2344,12,0)</f>
        <v>1044</v>
      </c>
      <c r="P2307" s="29" t="str">
        <f>VLOOKUP(A2307,'Hospitalisation Details'!$A$1:$T$2344,15,0)</f>
        <v>tier - 3</v>
      </c>
      <c r="Q2307" s="29" t="str">
        <f>VLOOKUP(A2307,'Hospitalisation Details'!$A$1:$T$2344,18,0)</f>
        <v>tier - 2</v>
      </c>
      <c r="R2307" s="29" t="str">
        <f>VLOOKUP(A2307,'Hospitalisation Details'!$A$1:$T$2344,20,0)</f>
        <v>R1013</v>
      </c>
    </row>
    <row r="2308" spans="1:18">
      <c r="A2308" t="s">
        <v>48</v>
      </c>
      <c r="B2308" s="22" t="str">
        <f>VLOOKUP(A2308,'Customer Names'!A2308:$E$2335,4,0)</f>
        <v>Sweny</v>
      </c>
      <c r="C2308" s="25">
        <f>VLOOKUP(A2308,'Hospitalisation Details'!$A$1:$T$2344,9,0)</f>
        <v>34977</v>
      </c>
      <c r="D2308" s="26">
        <f>VLOOKUP(A2308,'Hospitalisation Details'!$A$1:$T$2344,10,0)</f>
        <v>27</v>
      </c>
      <c r="E2308" s="26">
        <f>VLOOKUP(A2308,'Hospitalisation Details'!$A$1:$T$2344,11,0)</f>
        <v>0</v>
      </c>
      <c r="F2308" s="28">
        <f>VLOOKUP(A2308,'Medical Examinations'!$A$1:$L$2336,2,0)</f>
        <v>20.85</v>
      </c>
      <c r="G2308" s="28">
        <f>VLOOKUP(A2308,'Medical Examinations'!$A$1:$L$2336,4,0)</f>
        <v>4.45</v>
      </c>
      <c r="H2308" s="30" t="str">
        <f>VLOOKUP(A2308,'Medical Examinations'!$A$1:$L$2336,3,0)</f>
        <v>Normal weight</v>
      </c>
      <c r="I2308" s="30" t="str">
        <f>VLOOKUP(A2308,'Medical Examinations'!$A$1:$L$2336,5,0)</f>
        <v>Normal</v>
      </c>
      <c r="J2308" s="27" t="str">
        <f>VLOOKUP(A2308,'Medical Examinations'!$A$1:$L$2336,6,0)</f>
        <v>yes</v>
      </c>
      <c r="K2308" s="27" t="str">
        <f>VLOOKUP(A2308,'Medical Examinations'!$A$1:$L$2336,7,0)</f>
        <v>No</v>
      </c>
      <c r="L2308" s="27">
        <f>VLOOKUP(A2308,'Medical Examinations'!$A$1:$L$2336,10,0)</f>
        <v>1</v>
      </c>
      <c r="M2308" s="27" t="str">
        <f>VLOOKUP(A2308,'Medical Examinations'!$A$1:$L$2336,12,0)</f>
        <v>No</v>
      </c>
      <c r="N2308" s="27" t="str">
        <f>VLOOKUP(A2308,'Medical Examinations'!$A$1:$L$2336,8,0)</f>
        <v>No</v>
      </c>
      <c r="O2308" s="29">
        <f>VLOOKUP(A2308,'Hospitalisation Details'!$A$1:$T$2344,12,0)</f>
        <v>1033.74</v>
      </c>
      <c r="P2308" s="29" t="str">
        <f>VLOOKUP(A2308,'Hospitalisation Details'!$A$1:$T$2344,15,0)</f>
        <v>tier - 3</v>
      </c>
      <c r="Q2308" s="29" t="str">
        <f>VLOOKUP(A2308,'Hospitalisation Details'!$A$1:$T$2344,18,0)</f>
        <v>tier - 1</v>
      </c>
      <c r="R2308" s="29" t="str">
        <f>VLOOKUP(A2308,'Hospitalisation Details'!$A$1:$T$2344,20,0)</f>
        <v>R1013</v>
      </c>
    </row>
    <row r="2309" spans="1:18">
      <c r="A2309" t="s">
        <v>47</v>
      </c>
      <c r="B2309" s="22" t="str">
        <f>VLOOKUP(A2309,'Customer Names'!A2309:$E$2335,4,0)</f>
        <v>Tobin</v>
      </c>
      <c r="C2309" s="25">
        <f>VLOOKUP(A2309,'Hospitalisation Details'!$A$1:$T$2344,9,0)</f>
        <v>36377</v>
      </c>
      <c r="D2309" s="26">
        <f>VLOOKUP(A2309,'Hospitalisation Details'!$A$1:$T$2344,10,0)</f>
        <v>23</v>
      </c>
      <c r="E2309" s="26">
        <f>VLOOKUP(A2309,'Hospitalisation Details'!$A$1:$T$2344,11,0)</f>
        <v>0</v>
      </c>
      <c r="F2309" s="28">
        <f>VLOOKUP(A2309,'Medical Examinations'!$A$1:$L$2336,2,0)</f>
        <v>15.88</v>
      </c>
      <c r="G2309" s="28">
        <f>VLOOKUP(A2309,'Medical Examinations'!$A$1:$L$2336,4,0)</f>
        <v>4.3600000000000003</v>
      </c>
      <c r="H2309" s="30" t="str">
        <f>VLOOKUP(A2309,'Medical Examinations'!$A$1:$L$2336,3,0)</f>
        <v>Underweight</v>
      </c>
      <c r="I2309" s="30" t="str">
        <f>VLOOKUP(A2309,'Medical Examinations'!$A$1:$L$2336,5,0)</f>
        <v>Normal</v>
      </c>
      <c r="J2309" s="27" t="str">
        <f>VLOOKUP(A2309,'Medical Examinations'!$A$1:$L$2336,6,0)</f>
        <v>No</v>
      </c>
      <c r="K2309" s="27" t="str">
        <f>VLOOKUP(A2309,'Medical Examinations'!$A$1:$L$2336,7,0)</f>
        <v>No</v>
      </c>
      <c r="L2309" s="27">
        <f>VLOOKUP(A2309,'Medical Examinations'!$A$1:$L$2336,10,0)</f>
        <v>0</v>
      </c>
      <c r="M2309" s="27" t="str">
        <f>VLOOKUP(A2309,'Medical Examinations'!$A$1:$L$2336,12,0)</f>
        <v>No</v>
      </c>
      <c r="N2309" s="27" t="str">
        <f>VLOOKUP(A2309,'Medical Examinations'!$A$1:$L$2336,8,0)</f>
        <v>No</v>
      </c>
      <c r="O2309" s="29">
        <f>VLOOKUP(A2309,'Hospitalisation Details'!$A$1:$T$2344,12,0)</f>
        <v>1019</v>
      </c>
      <c r="P2309" s="29" t="str">
        <f>VLOOKUP(A2309,'Hospitalisation Details'!$A$1:$T$2344,15,0)</f>
        <v>tier - 3</v>
      </c>
      <c r="Q2309" s="29" t="str">
        <f>VLOOKUP(A2309,'Hospitalisation Details'!$A$1:$T$2344,18,0)</f>
        <v>tier - 2</v>
      </c>
      <c r="R2309" s="29" t="str">
        <f>VLOOKUP(A2309,'Hospitalisation Details'!$A$1:$T$2344,20,0)</f>
        <v>R1013</v>
      </c>
    </row>
    <row r="2310" spans="1:18">
      <c r="A2310" t="s">
        <v>46</v>
      </c>
      <c r="B2310" s="22" t="str">
        <f>VLOOKUP(A2310,'Customer Names'!A2310:$E$2335,4,0)</f>
        <v>Pedersen</v>
      </c>
      <c r="C2310" s="25">
        <f>VLOOKUP(A2310,'Hospitalisation Details'!$A$1:$T$2344,9,0)</f>
        <v>36808</v>
      </c>
      <c r="D2310" s="26">
        <f>VLOOKUP(A2310,'Hospitalisation Details'!$A$1:$T$2344,10,0)</f>
        <v>22</v>
      </c>
      <c r="E2310" s="26">
        <f>VLOOKUP(A2310,'Hospitalisation Details'!$A$1:$T$2344,11,0)</f>
        <v>0</v>
      </c>
      <c r="F2310" s="28">
        <f>VLOOKUP(A2310,'Medical Examinations'!$A$1:$L$2336,2,0)</f>
        <v>20.66</v>
      </c>
      <c r="G2310" s="28">
        <f>VLOOKUP(A2310,'Medical Examinations'!$A$1:$L$2336,4,0)</f>
        <v>5.8</v>
      </c>
      <c r="H2310" s="30" t="str">
        <f>VLOOKUP(A2310,'Medical Examinations'!$A$1:$L$2336,3,0)</f>
        <v>Normal weight</v>
      </c>
      <c r="I2310" s="30" t="str">
        <f>VLOOKUP(A2310,'Medical Examinations'!$A$1:$L$2336,5,0)</f>
        <v>Pre-diabetes</v>
      </c>
      <c r="J2310" s="27" t="str">
        <f>VLOOKUP(A2310,'Medical Examinations'!$A$1:$L$2336,6,0)</f>
        <v>No</v>
      </c>
      <c r="K2310" s="27" t="str">
        <f>VLOOKUP(A2310,'Medical Examinations'!$A$1:$L$2336,7,0)</f>
        <v>yes</v>
      </c>
      <c r="L2310" s="27">
        <f>VLOOKUP(A2310,'Medical Examinations'!$A$1:$L$2336,10,0)</f>
        <v>1</v>
      </c>
      <c r="M2310" s="27" t="str">
        <f>VLOOKUP(A2310,'Medical Examinations'!$A$1:$L$2336,12,0)</f>
        <v>No</v>
      </c>
      <c r="N2310" s="27" t="str">
        <f>VLOOKUP(A2310,'Medical Examinations'!$A$1:$L$2336,8,0)</f>
        <v>No</v>
      </c>
      <c r="O2310" s="29">
        <f>VLOOKUP(A2310,'Hospitalisation Details'!$A$1:$T$2344,12,0)</f>
        <v>1012</v>
      </c>
      <c r="P2310" s="29" t="str">
        <f>VLOOKUP(A2310,'Hospitalisation Details'!$A$1:$T$2344,15,0)</f>
        <v>tier - 3</v>
      </c>
      <c r="Q2310" s="29" t="str">
        <f>VLOOKUP(A2310,'Hospitalisation Details'!$A$1:$T$2344,18,0)</f>
        <v>tier - 2</v>
      </c>
      <c r="R2310" s="29" t="str">
        <f>VLOOKUP(A2310,'Hospitalisation Details'!$A$1:$T$2344,20,0)</f>
        <v>R1013</v>
      </c>
    </row>
    <row r="2311" spans="1:18">
      <c r="A2311" t="s">
        <v>45</v>
      </c>
      <c r="B2311" s="22" t="str">
        <f>VLOOKUP(A2311,'Customer Names'!A2311:$E$2335,4,0)</f>
        <v>Lynch</v>
      </c>
      <c r="C2311" s="25">
        <f>VLOOKUP(A2311,'Hospitalisation Details'!$A$1:$T$2344,9,0)</f>
        <v>34660</v>
      </c>
      <c r="D2311" s="26">
        <f>VLOOKUP(A2311,'Hospitalisation Details'!$A$1:$T$2344,10,0)</f>
        <v>28</v>
      </c>
      <c r="E2311" s="26">
        <f>VLOOKUP(A2311,'Hospitalisation Details'!$A$1:$T$2344,11,0)</f>
        <v>0</v>
      </c>
      <c r="F2311" s="28">
        <f>VLOOKUP(A2311,'Medical Examinations'!$A$1:$L$2336,2,0)</f>
        <v>20.399999999999999</v>
      </c>
      <c r="G2311" s="28">
        <f>VLOOKUP(A2311,'Medical Examinations'!$A$1:$L$2336,4,0)</f>
        <v>5.27</v>
      </c>
      <c r="H2311" s="30" t="str">
        <f>VLOOKUP(A2311,'Medical Examinations'!$A$1:$L$2336,3,0)</f>
        <v>Normal weight</v>
      </c>
      <c r="I2311" s="30" t="str">
        <f>VLOOKUP(A2311,'Medical Examinations'!$A$1:$L$2336,5,0)</f>
        <v>Normal</v>
      </c>
      <c r="J2311" s="27" t="str">
        <f>VLOOKUP(A2311,'Medical Examinations'!$A$1:$L$2336,6,0)</f>
        <v>No</v>
      </c>
      <c r="K2311" s="27" t="str">
        <f>VLOOKUP(A2311,'Medical Examinations'!$A$1:$L$2336,7,0)</f>
        <v>No</v>
      </c>
      <c r="L2311" s="27">
        <f>VLOOKUP(A2311,'Medical Examinations'!$A$1:$L$2336,10,0)</f>
        <v>0</v>
      </c>
      <c r="M2311" s="27" t="str">
        <f>VLOOKUP(A2311,'Medical Examinations'!$A$1:$L$2336,12,0)</f>
        <v>No</v>
      </c>
      <c r="N2311" s="27" t="str">
        <f>VLOOKUP(A2311,'Medical Examinations'!$A$1:$L$2336,8,0)</f>
        <v>No</v>
      </c>
      <c r="O2311" s="29">
        <f>VLOOKUP(A2311,'Hospitalisation Details'!$A$1:$T$2344,12,0)</f>
        <v>1006.65</v>
      </c>
      <c r="P2311" s="29" t="str">
        <f>VLOOKUP(A2311,'Hospitalisation Details'!$A$1:$T$2344,15,0)</f>
        <v>tier - 3</v>
      </c>
      <c r="Q2311" s="29" t="str">
        <f>VLOOKUP(A2311,'Hospitalisation Details'!$A$1:$T$2344,18,0)</f>
        <v>tier - 2</v>
      </c>
      <c r="R2311" s="29" t="str">
        <f>VLOOKUP(A2311,'Hospitalisation Details'!$A$1:$T$2344,20,0)</f>
        <v>R1013</v>
      </c>
    </row>
    <row r="2312" spans="1:18">
      <c r="A2312" t="s">
        <v>44</v>
      </c>
      <c r="B2312" s="22" t="str">
        <f>VLOOKUP(A2312,'Customer Names'!A2312:$E$2335,4,0)</f>
        <v>Keys</v>
      </c>
      <c r="C2312" s="25">
        <f>VLOOKUP(A2312,'Hospitalisation Details'!$A$1:$T$2344,9,0)</f>
        <v>37122</v>
      </c>
      <c r="D2312" s="26">
        <f>VLOOKUP(A2312,'Hospitalisation Details'!$A$1:$T$2344,10,0)</f>
        <v>21</v>
      </c>
      <c r="E2312" s="26">
        <f>VLOOKUP(A2312,'Hospitalisation Details'!$A$1:$T$2344,11,0)</f>
        <v>0</v>
      </c>
      <c r="F2312" s="28">
        <f>VLOOKUP(A2312,'Medical Examinations'!$A$1:$L$2336,2,0)</f>
        <v>25.19</v>
      </c>
      <c r="G2312" s="28">
        <f>VLOOKUP(A2312,'Medical Examinations'!$A$1:$L$2336,4,0)</f>
        <v>5.64</v>
      </c>
      <c r="H2312" s="30" t="str">
        <f>VLOOKUP(A2312,'Medical Examinations'!$A$1:$L$2336,3,0)</f>
        <v>Overweight</v>
      </c>
      <c r="I2312" s="30" t="str">
        <f>VLOOKUP(A2312,'Medical Examinations'!$A$1:$L$2336,5,0)</f>
        <v>Normal</v>
      </c>
      <c r="J2312" s="27" t="str">
        <f>VLOOKUP(A2312,'Medical Examinations'!$A$1:$L$2336,6,0)</f>
        <v>yes</v>
      </c>
      <c r="K2312" s="27" t="str">
        <f>VLOOKUP(A2312,'Medical Examinations'!$A$1:$L$2336,7,0)</f>
        <v>No</v>
      </c>
      <c r="L2312" s="27">
        <f>VLOOKUP(A2312,'Medical Examinations'!$A$1:$L$2336,10,0)</f>
        <v>0</v>
      </c>
      <c r="M2312" s="27" t="str">
        <f>VLOOKUP(A2312,'Medical Examinations'!$A$1:$L$2336,12,0)</f>
        <v>No</v>
      </c>
      <c r="N2312" s="27" t="str">
        <f>VLOOKUP(A2312,'Medical Examinations'!$A$1:$L$2336,8,0)</f>
        <v>No</v>
      </c>
      <c r="O2312" s="29">
        <f>VLOOKUP(A2312,'Hospitalisation Details'!$A$1:$T$2344,12,0)</f>
        <v>964.71</v>
      </c>
      <c r="P2312" s="29" t="str">
        <f>VLOOKUP(A2312,'Hospitalisation Details'!$A$1:$T$2344,15,0)</f>
        <v>tier - 3</v>
      </c>
      <c r="Q2312" s="29" t="str">
        <f>VLOOKUP(A2312,'Hospitalisation Details'!$A$1:$T$2344,18,0)</f>
        <v>tier - 2</v>
      </c>
      <c r="R2312" s="29" t="str">
        <f>VLOOKUP(A2312,'Hospitalisation Details'!$A$1:$T$2344,20,0)</f>
        <v>R1013</v>
      </c>
    </row>
    <row r="2313" spans="1:18">
      <c r="A2313" t="s">
        <v>43</v>
      </c>
      <c r="B2313" s="22" t="str">
        <f>VLOOKUP(A2313,'Customer Names'!A2313:$E$2335,4,0)</f>
        <v>Wilbur</v>
      </c>
      <c r="C2313" s="25">
        <f>VLOOKUP(A2313,'Hospitalisation Details'!$A$1:$T$2344,9,0)</f>
        <v>35000</v>
      </c>
      <c r="D2313" s="26">
        <f>VLOOKUP(A2313,'Hospitalisation Details'!$A$1:$T$2344,10,0)</f>
        <v>27</v>
      </c>
      <c r="E2313" s="26">
        <f>VLOOKUP(A2313,'Hospitalisation Details'!$A$1:$T$2344,11,0)</f>
        <v>0</v>
      </c>
      <c r="F2313" s="28">
        <f>VLOOKUP(A2313,'Medical Examinations'!$A$1:$L$2336,2,0)</f>
        <v>20.54</v>
      </c>
      <c r="G2313" s="28">
        <f>VLOOKUP(A2313,'Medical Examinations'!$A$1:$L$2336,4,0)</f>
        <v>4.2</v>
      </c>
      <c r="H2313" s="30" t="str">
        <f>VLOOKUP(A2313,'Medical Examinations'!$A$1:$L$2336,3,0)</f>
        <v>Normal weight</v>
      </c>
      <c r="I2313" s="30" t="str">
        <f>VLOOKUP(A2313,'Medical Examinations'!$A$1:$L$2336,5,0)</f>
        <v>Normal</v>
      </c>
      <c r="J2313" s="27" t="str">
        <f>VLOOKUP(A2313,'Medical Examinations'!$A$1:$L$2336,6,0)</f>
        <v>yes</v>
      </c>
      <c r="K2313" s="27" t="str">
        <f>VLOOKUP(A2313,'Medical Examinations'!$A$1:$L$2336,7,0)</f>
        <v>No</v>
      </c>
      <c r="L2313" s="27">
        <f>VLOOKUP(A2313,'Medical Examinations'!$A$1:$L$2336,10,0)</f>
        <v>1</v>
      </c>
      <c r="M2313" s="27" t="str">
        <f>VLOOKUP(A2313,'Medical Examinations'!$A$1:$L$2336,12,0)</f>
        <v>No</v>
      </c>
      <c r="N2313" s="27" t="str">
        <f>VLOOKUP(A2313,'Medical Examinations'!$A$1:$L$2336,8,0)</f>
        <v>No</v>
      </c>
      <c r="O2313" s="29">
        <f>VLOOKUP(A2313,'Hospitalisation Details'!$A$1:$T$2344,12,0)</f>
        <v>928.59</v>
      </c>
      <c r="P2313" s="29" t="str">
        <f>VLOOKUP(A2313,'Hospitalisation Details'!$A$1:$T$2344,15,0)</f>
        <v>tier - 3</v>
      </c>
      <c r="Q2313" s="29" t="str">
        <f>VLOOKUP(A2313,'Hospitalisation Details'!$A$1:$T$2344,18,0)</f>
        <v>tier - 1</v>
      </c>
      <c r="R2313" s="29" t="str">
        <f>VLOOKUP(A2313,'Hospitalisation Details'!$A$1:$T$2344,20,0)</f>
        <v>R1013</v>
      </c>
    </row>
    <row r="2314" spans="1:18">
      <c r="A2314" t="s">
        <v>42</v>
      </c>
      <c r="B2314" s="22" t="str">
        <f>VLOOKUP(A2314,'Customer Names'!A2314:$E$2335,4,0)</f>
        <v>Ditota</v>
      </c>
      <c r="C2314" s="25">
        <f>VLOOKUP(A2314,'Hospitalisation Details'!$A$1:$T$2344,9,0)</f>
        <v>34637</v>
      </c>
      <c r="D2314" s="26">
        <f>VLOOKUP(A2314,'Hospitalisation Details'!$A$1:$T$2344,10,0)</f>
        <v>28</v>
      </c>
      <c r="E2314" s="26">
        <f>VLOOKUP(A2314,'Hospitalisation Details'!$A$1:$T$2344,11,0)</f>
        <v>0</v>
      </c>
      <c r="F2314" s="28">
        <f>VLOOKUP(A2314,'Medical Examinations'!$A$1:$L$2336,2,0)</f>
        <v>20.13</v>
      </c>
      <c r="G2314" s="28">
        <f>VLOOKUP(A2314,'Medical Examinations'!$A$1:$L$2336,4,0)</f>
        <v>5.42</v>
      </c>
      <c r="H2314" s="30" t="str">
        <f>VLOOKUP(A2314,'Medical Examinations'!$A$1:$L$2336,3,0)</f>
        <v>Normal weight</v>
      </c>
      <c r="I2314" s="30" t="str">
        <f>VLOOKUP(A2314,'Medical Examinations'!$A$1:$L$2336,5,0)</f>
        <v>Normal</v>
      </c>
      <c r="J2314" s="27" t="str">
        <f>VLOOKUP(A2314,'Medical Examinations'!$A$1:$L$2336,6,0)</f>
        <v>No</v>
      </c>
      <c r="K2314" s="27" t="str">
        <f>VLOOKUP(A2314,'Medical Examinations'!$A$1:$L$2336,7,0)</f>
        <v>No</v>
      </c>
      <c r="L2314" s="27">
        <f>VLOOKUP(A2314,'Medical Examinations'!$A$1:$L$2336,10,0)</f>
        <v>0</v>
      </c>
      <c r="M2314" s="27" t="str">
        <f>VLOOKUP(A2314,'Medical Examinations'!$A$1:$L$2336,12,0)</f>
        <v>No</v>
      </c>
      <c r="N2314" s="27" t="str">
        <f>VLOOKUP(A2314,'Medical Examinations'!$A$1:$L$2336,8,0)</f>
        <v>No</v>
      </c>
      <c r="O2314" s="29">
        <f>VLOOKUP(A2314,'Hospitalisation Details'!$A$1:$T$2344,12,0)</f>
        <v>915.07</v>
      </c>
      <c r="P2314" s="29" t="str">
        <f>VLOOKUP(A2314,'Hospitalisation Details'!$A$1:$T$2344,15,0)</f>
        <v>tier - 3</v>
      </c>
      <c r="Q2314" s="29" t="str">
        <f>VLOOKUP(A2314,'Hospitalisation Details'!$A$1:$T$2344,18,0)</f>
        <v>tier - 1</v>
      </c>
      <c r="R2314" s="29" t="str">
        <f>VLOOKUP(A2314,'Hospitalisation Details'!$A$1:$T$2344,20,0)</f>
        <v>R1013</v>
      </c>
    </row>
    <row r="2315" spans="1:18">
      <c r="A2315" t="s">
        <v>41</v>
      </c>
      <c r="B2315" s="22" t="str">
        <f>VLOOKUP(A2315,'Customer Names'!A2315:$E$2335,4,0)</f>
        <v>Horbol</v>
      </c>
      <c r="C2315" s="25">
        <f>VLOOKUP(A2315,'Hospitalisation Details'!$A$1:$T$2344,9,0)</f>
        <v>34300</v>
      </c>
      <c r="D2315" s="26">
        <f>VLOOKUP(A2315,'Hospitalisation Details'!$A$1:$T$2344,10,0)</f>
        <v>29</v>
      </c>
      <c r="E2315" s="26">
        <f>VLOOKUP(A2315,'Hospitalisation Details'!$A$1:$T$2344,11,0)</f>
        <v>0</v>
      </c>
      <c r="F2315" s="28">
        <f>VLOOKUP(A2315,'Medical Examinations'!$A$1:$L$2336,2,0)</f>
        <v>18.93</v>
      </c>
      <c r="G2315" s="28">
        <f>VLOOKUP(A2315,'Medical Examinations'!$A$1:$L$2336,4,0)</f>
        <v>6.11</v>
      </c>
      <c r="H2315" s="30" t="str">
        <f>VLOOKUP(A2315,'Medical Examinations'!$A$1:$L$2336,3,0)</f>
        <v>Normal weight</v>
      </c>
      <c r="I2315" s="30" t="str">
        <f>VLOOKUP(A2315,'Medical Examinations'!$A$1:$L$2336,5,0)</f>
        <v>Pre-diabetes</v>
      </c>
      <c r="J2315" s="27" t="str">
        <f>VLOOKUP(A2315,'Medical Examinations'!$A$1:$L$2336,6,0)</f>
        <v>No</v>
      </c>
      <c r="K2315" s="27" t="str">
        <f>VLOOKUP(A2315,'Medical Examinations'!$A$1:$L$2336,7,0)</f>
        <v>No</v>
      </c>
      <c r="L2315" s="27">
        <f>VLOOKUP(A2315,'Medical Examinations'!$A$1:$L$2336,10,0)</f>
        <v>1</v>
      </c>
      <c r="M2315" s="27" t="str">
        <f>VLOOKUP(A2315,'Medical Examinations'!$A$1:$L$2336,12,0)</f>
        <v>No</v>
      </c>
      <c r="N2315" s="27" t="str">
        <f>VLOOKUP(A2315,'Medical Examinations'!$A$1:$L$2336,8,0)</f>
        <v>Yes</v>
      </c>
      <c r="O2315" s="29">
        <f>VLOOKUP(A2315,'Hospitalisation Details'!$A$1:$T$2344,12,0)</f>
        <v>896.21</v>
      </c>
      <c r="P2315" s="29" t="str">
        <f>VLOOKUP(A2315,'Hospitalisation Details'!$A$1:$T$2344,15,0)</f>
        <v>tier - 3</v>
      </c>
      <c r="Q2315" s="29" t="str">
        <f>VLOOKUP(A2315,'Hospitalisation Details'!$A$1:$T$2344,18,0)</f>
        <v>tier - 1</v>
      </c>
      <c r="R2315" s="29" t="str">
        <f>VLOOKUP(A2315,'Hospitalisation Details'!$A$1:$T$2344,20,0)</f>
        <v>R1013</v>
      </c>
    </row>
    <row r="2316" spans="1:18">
      <c r="A2316" t="s">
        <v>40</v>
      </c>
      <c r="B2316" s="22" t="str">
        <f>VLOOKUP(A2316,'Customer Names'!A2316:$E$2335,4,0)</f>
        <v>O'Rourke</v>
      </c>
      <c r="C2316" s="25">
        <f>VLOOKUP(A2316,'Hospitalisation Details'!$A$1:$T$2344,9,0)</f>
        <v>36848</v>
      </c>
      <c r="D2316" s="26">
        <f>VLOOKUP(A2316,'Hospitalisation Details'!$A$1:$T$2344,10,0)</f>
        <v>22</v>
      </c>
      <c r="E2316" s="26">
        <f>VLOOKUP(A2316,'Hospitalisation Details'!$A$1:$T$2344,11,0)</f>
        <v>0</v>
      </c>
      <c r="F2316" s="28">
        <f>VLOOKUP(A2316,'Medical Examinations'!$A$1:$L$2336,2,0)</f>
        <v>24.14</v>
      </c>
      <c r="G2316" s="28">
        <f>VLOOKUP(A2316,'Medical Examinations'!$A$1:$L$2336,4,0)</f>
        <v>5.29</v>
      </c>
      <c r="H2316" s="30" t="str">
        <f>VLOOKUP(A2316,'Medical Examinations'!$A$1:$L$2336,3,0)</f>
        <v>Normal weight</v>
      </c>
      <c r="I2316" s="30" t="str">
        <f>VLOOKUP(A2316,'Medical Examinations'!$A$1:$L$2336,5,0)</f>
        <v>Normal</v>
      </c>
      <c r="J2316" s="27" t="str">
        <f>VLOOKUP(A2316,'Medical Examinations'!$A$1:$L$2336,6,0)</f>
        <v>No</v>
      </c>
      <c r="K2316" s="27" t="str">
        <f>VLOOKUP(A2316,'Medical Examinations'!$A$1:$L$2336,7,0)</f>
        <v>yes</v>
      </c>
      <c r="L2316" s="27">
        <f>VLOOKUP(A2316,'Medical Examinations'!$A$1:$L$2336,10,0)</f>
        <v>1</v>
      </c>
      <c r="M2316" s="27" t="str">
        <f>VLOOKUP(A2316,'Medical Examinations'!$A$1:$L$2336,12,0)</f>
        <v>No</v>
      </c>
      <c r="N2316" s="27" t="str">
        <f>VLOOKUP(A2316,'Medical Examinations'!$A$1:$L$2336,8,0)</f>
        <v>No</v>
      </c>
      <c r="O2316" s="29">
        <f>VLOOKUP(A2316,'Hospitalisation Details'!$A$1:$T$2344,12,0)</f>
        <v>865.41</v>
      </c>
      <c r="P2316" s="29" t="str">
        <f>VLOOKUP(A2316,'Hospitalisation Details'!$A$1:$T$2344,15,0)</f>
        <v>tier - 3</v>
      </c>
      <c r="Q2316" s="29" t="str">
        <f>VLOOKUP(A2316,'Hospitalisation Details'!$A$1:$T$2344,18,0)</f>
        <v>tier - 1</v>
      </c>
      <c r="R2316" s="29" t="str">
        <f>VLOOKUP(A2316,'Hospitalisation Details'!$A$1:$T$2344,20,0)</f>
        <v>R1013</v>
      </c>
    </row>
    <row r="2317" spans="1:18">
      <c r="A2317" t="s">
        <v>38</v>
      </c>
      <c r="B2317" s="22" t="str">
        <f>VLOOKUP(A2317,'Customer Names'!A2317:$E$2335,4,0)</f>
        <v>Williams</v>
      </c>
      <c r="C2317" s="25">
        <f>VLOOKUP(A2317,'Hospitalisation Details'!$A$1:$T$2344,9,0)</f>
        <v>38267</v>
      </c>
      <c r="D2317" s="26">
        <f>VLOOKUP(A2317,'Hospitalisation Details'!$A$1:$T$2344,10,0)</f>
        <v>18</v>
      </c>
      <c r="E2317" s="26">
        <f>VLOOKUP(A2317,'Hospitalisation Details'!$A$1:$T$2344,11,0)</f>
        <v>0</v>
      </c>
      <c r="F2317" s="28">
        <f>VLOOKUP(A2317,'Medical Examinations'!$A$1:$L$2336,2,0)</f>
        <v>25.03</v>
      </c>
      <c r="G2317" s="28">
        <f>VLOOKUP(A2317,'Medical Examinations'!$A$1:$L$2336,4,0)</f>
        <v>5.91</v>
      </c>
      <c r="H2317" s="30" t="str">
        <f>VLOOKUP(A2317,'Medical Examinations'!$A$1:$L$2336,3,0)</f>
        <v>Overweight</v>
      </c>
      <c r="I2317" s="30" t="str">
        <f>VLOOKUP(A2317,'Medical Examinations'!$A$1:$L$2336,5,0)</f>
        <v>Pre-diabetes</v>
      </c>
      <c r="J2317" s="27" t="str">
        <f>VLOOKUP(A2317,'Medical Examinations'!$A$1:$L$2336,6,0)</f>
        <v>No</v>
      </c>
      <c r="K2317" s="27" t="str">
        <f>VLOOKUP(A2317,'Medical Examinations'!$A$1:$L$2336,7,0)</f>
        <v>yes</v>
      </c>
      <c r="L2317" s="27">
        <f>VLOOKUP(A2317,'Medical Examinations'!$A$1:$L$2336,10,0)</f>
        <v>1</v>
      </c>
      <c r="M2317" s="27" t="str">
        <f>VLOOKUP(A2317,'Medical Examinations'!$A$1:$L$2336,12,0)</f>
        <v>No</v>
      </c>
      <c r="N2317" s="27" t="str">
        <f>VLOOKUP(A2317,'Medical Examinations'!$A$1:$L$2336,8,0)</f>
        <v>No</v>
      </c>
      <c r="O2317" s="29">
        <f>VLOOKUP(A2317,'Hospitalisation Details'!$A$1:$T$2344,12,0)</f>
        <v>830.52</v>
      </c>
      <c r="P2317" s="29" t="str">
        <f>VLOOKUP(A2317,'Hospitalisation Details'!$A$1:$T$2344,15,0)</f>
        <v>tier - 3</v>
      </c>
      <c r="Q2317" s="29" t="str">
        <f>VLOOKUP(A2317,'Hospitalisation Details'!$A$1:$T$2344,18,0)</f>
        <v>tier - 2</v>
      </c>
      <c r="R2317" s="29" t="str">
        <f>VLOOKUP(A2317,'Hospitalisation Details'!$A$1:$T$2344,20,0)</f>
        <v>R1011</v>
      </c>
    </row>
    <row r="2318" spans="1:18">
      <c r="A2318" t="s">
        <v>37</v>
      </c>
      <c r="B2318" s="22" t="str">
        <f>VLOOKUP(A2318,'Customer Names'!A2318:$E$2335,4,0)</f>
        <v>Murakami</v>
      </c>
      <c r="C2318" s="25">
        <f>VLOOKUP(A2318,'Hospitalisation Details'!$A$1:$T$2344,9,0)</f>
        <v>35040</v>
      </c>
      <c r="D2318" s="26">
        <f>VLOOKUP(A2318,'Hospitalisation Details'!$A$1:$T$2344,10,0)</f>
        <v>27</v>
      </c>
      <c r="E2318" s="26">
        <f>VLOOKUP(A2318,'Hospitalisation Details'!$A$1:$T$2344,11,0)</f>
        <v>0</v>
      </c>
      <c r="F2318" s="28">
        <f>VLOOKUP(A2318,'Medical Examinations'!$A$1:$L$2336,2,0)</f>
        <v>20.47</v>
      </c>
      <c r="G2318" s="28">
        <f>VLOOKUP(A2318,'Medical Examinations'!$A$1:$L$2336,4,0)</f>
        <v>5.81</v>
      </c>
      <c r="H2318" s="30" t="str">
        <f>VLOOKUP(A2318,'Medical Examinations'!$A$1:$L$2336,3,0)</f>
        <v>Normal weight</v>
      </c>
      <c r="I2318" s="30" t="str">
        <f>VLOOKUP(A2318,'Medical Examinations'!$A$1:$L$2336,5,0)</f>
        <v>Pre-diabetes</v>
      </c>
      <c r="J2318" s="27" t="str">
        <f>VLOOKUP(A2318,'Medical Examinations'!$A$1:$L$2336,6,0)</f>
        <v>yes</v>
      </c>
      <c r="K2318" s="27" t="str">
        <f>VLOOKUP(A2318,'Medical Examinations'!$A$1:$L$2336,7,0)</f>
        <v>No</v>
      </c>
      <c r="L2318" s="27">
        <f>VLOOKUP(A2318,'Medical Examinations'!$A$1:$L$2336,10,0)</f>
        <v>1</v>
      </c>
      <c r="M2318" s="27" t="str">
        <f>VLOOKUP(A2318,'Medical Examinations'!$A$1:$L$2336,12,0)</f>
        <v>No</v>
      </c>
      <c r="N2318" s="27" t="str">
        <f>VLOOKUP(A2318,'Medical Examinations'!$A$1:$L$2336,8,0)</f>
        <v>No</v>
      </c>
      <c r="O2318" s="29">
        <f>VLOOKUP(A2318,'Hospitalisation Details'!$A$1:$T$2344,12,0)</f>
        <v>773.54</v>
      </c>
      <c r="P2318" s="29" t="str">
        <f>VLOOKUP(A2318,'Hospitalisation Details'!$A$1:$T$2344,15,0)</f>
        <v>tier - 3</v>
      </c>
      <c r="Q2318" s="29" t="str">
        <f>VLOOKUP(A2318,'Hospitalisation Details'!$A$1:$T$2344,18,0)</f>
        <v>tier - 2</v>
      </c>
      <c r="R2318" s="29" t="str">
        <f>VLOOKUP(A2318,'Hospitalisation Details'!$A$1:$T$2344,20,0)</f>
        <v>R1013</v>
      </c>
    </row>
    <row r="2319" spans="1:18">
      <c r="A2319" t="s">
        <v>36</v>
      </c>
      <c r="B2319" s="22" t="str">
        <f>VLOOKUP(A2319,'Customer Names'!A2319:$E$2335,4,0)</f>
        <v>Gagnon</v>
      </c>
      <c r="C2319" s="25">
        <f>VLOOKUP(A2319,'Hospitalisation Details'!$A$1:$T$2344,9,0)</f>
        <v>35326</v>
      </c>
      <c r="D2319" s="26">
        <f>VLOOKUP(A2319,'Hospitalisation Details'!$A$1:$T$2344,10,0)</f>
        <v>26</v>
      </c>
      <c r="E2319" s="26">
        <f>VLOOKUP(A2319,'Hospitalisation Details'!$A$1:$T$2344,11,0)</f>
        <v>0</v>
      </c>
      <c r="F2319" s="28">
        <f>VLOOKUP(A2319,'Medical Examinations'!$A$1:$L$2336,2,0)</f>
        <v>18.82</v>
      </c>
      <c r="G2319" s="28">
        <f>VLOOKUP(A2319,'Medical Examinations'!$A$1:$L$2336,4,0)</f>
        <v>5.51</v>
      </c>
      <c r="H2319" s="30" t="str">
        <f>VLOOKUP(A2319,'Medical Examinations'!$A$1:$L$2336,3,0)</f>
        <v>Normal weight</v>
      </c>
      <c r="I2319" s="30" t="str">
        <f>VLOOKUP(A2319,'Medical Examinations'!$A$1:$L$2336,5,0)</f>
        <v>Normal</v>
      </c>
      <c r="J2319" s="27" t="str">
        <f>VLOOKUP(A2319,'Medical Examinations'!$A$1:$L$2336,6,0)</f>
        <v>yes</v>
      </c>
      <c r="K2319" s="27" t="str">
        <f>VLOOKUP(A2319,'Medical Examinations'!$A$1:$L$2336,7,0)</f>
        <v>No</v>
      </c>
      <c r="L2319" s="27">
        <f>VLOOKUP(A2319,'Medical Examinations'!$A$1:$L$2336,10,0)</f>
        <v>0</v>
      </c>
      <c r="M2319" s="27" t="str">
        <f>VLOOKUP(A2319,'Medical Examinations'!$A$1:$L$2336,12,0)</f>
        <v>No</v>
      </c>
      <c r="N2319" s="27" t="str">
        <f>VLOOKUP(A2319,'Medical Examinations'!$A$1:$L$2336,8,0)</f>
        <v>No</v>
      </c>
      <c r="O2319" s="29">
        <f>VLOOKUP(A2319,'Hospitalisation Details'!$A$1:$T$2344,12,0)</f>
        <v>770.38</v>
      </c>
      <c r="P2319" s="29" t="str">
        <f>VLOOKUP(A2319,'Hospitalisation Details'!$A$1:$T$2344,15,0)</f>
        <v>tier - 3</v>
      </c>
      <c r="Q2319" s="29" t="str">
        <f>VLOOKUP(A2319,'Hospitalisation Details'!$A$1:$T$2344,18,0)</f>
        <v>tier - 2</v>
      </c>
      <c r="R2319" s="29" t="str">
        <f>VLOOKUP(A2319,'Hospitalisation Details'!$A$1:$T$2344,20,0)</f>
        <v>R1012</v>
      </c>
    </row>
    <row r="2320" spans="1:18">
      <c r="A2320" t="s">
        <v>35</v>
      </c>
      <c r="B2320" s="22" t="str">
        <f>VLOOKUP(A2320,'Customer Names'!A2320:$E$2335,4,0)</f>
        <v>Petermann</v>
      </c>
      <c r="C2320" s="25">
        <f>VLOOKUP(A2320,'Hospitalisation Details'!$A$1:$T$2344,9,0)</f>
        <v>34148</v>
      </c>
      <c r="D2320" s="26">
        <f>VLOOKUP(A2320,'Hospitalisation Details'!$A$1:$T$2344,10,0)</f>
        <v>29</v>
      </c>
      <c r="E2320" s="26">
        <f>VLOOKUP(A2320,'Hospitalisation Details'!$A$1:$T$2344,11,0)</f>
        <v>0</v>
      </c>
      <c r="F2320" s="28">
        <f>VLOOKUP(A2320,'Medical Examinations'!$A$1:$L$2336,2,0)</f>
        <v>17.079999999999998</v>
      </c>
      <c r="G2320" s="28">
        <f>VLOOKUP(A2320,'Medical Examinations'!$A$1:$L$2336,4,0)</f>
        <v>5.73</v>
      </c>
      <c r="H2320" s="30" t="str">
        <f>VLOOKUP(A2320,'Medical Examinations'!$A$1:$L$2336,3,0)</f>
        <v>Underweight</v>
      </c>
      <c r="I2320" s="30" t="str">
        <f>VLOOKUP(A2320,'Medical Examinations'!$A$1:$L$2336,5,0)</f>
        <v>Pre-diabetes</v>
      </c>
      <c r="J2320" s="27" t="str">
        <f>VLOOKUP(A2320,'Medical Examinations'!$A$1:$L$2336,6,0)</f>
        <v>No</v>
      </c>
      <c r="K2320" s="27" t="str">
        <f>VLOOKUP(A2320,'Medical Examinations'!$A$1:$L$2336,7,0)</f>
        <v>No</v>
      </c>
      <c r="L2320" s="27">
        <f>VLOOKUP(A2320,'Medical Examinations'!$A$1:$L$2336,10,0)</f>
        <v>1</v>
      </c>
      <c r="M2320" s="27" t="str">
        <f>VLOOKUP(A2320,'Medical Examinations'!$A$1:$L$2336,12,0)</f>
        <v>No</v>
      </c>
      <c r="N2320" s="27" t="str">
        <f>VLOOKUP(A2320,'Medical Examinations'!$A$1:$L$2336,8,0)</f>
        <v>Yes</v>
      </c>
      <c r="O2320" s="29">
        <f>VLOOKUP(A2320,'Hospitalisation Details'!$A$1:$T$2344,12,0)</f>
        <v>770</v>
      </c>
      <c r="P2320" s="29" t="str">
        <f>VLOOKUP(A2320,'Hospitalisation Details'!$A$1:$T$2344,15,0)</f>
        <v>tier - 3</v>
      </c>
      <c r="Q2320" s="29" t="str">
        <f>VLOOKUP(A2320,'Hospitalisation Details'!$A$1:$T$2344,18,0)</f>
        <v>tier - 3</v>
      </c>
      <c r="R2320" s="29" t="str">
        <f>VLOOKUP(A2320,'Hospitalisation Details'!$A$1:$T$2344,20,0)</f>
        <v>R1013</v>
      </c>
    </row>
    <row r="2321" spans="1:18">
      <c r="A2321" t="s">
        <v>33</v>
      </c>
      <c r="B2321" s="22" t="str">
        <f>VLOOKUP(A2321,'Customer Names'!A2321:$E$2335,4,0)</f>
        <v>Graves - Rostro</v>
      </c>
      <c r="C2321" s="25">
        <f>VLOOKUP(A2321,'Hospitalisation Details'!$A$1:$T$2344,9,0)</f>
        <v>35360</v>
      </c>
      <c r="D2321" s="26">
        <f>VLOOKUP(A2321,'Hospitalisation Details'!$A$1:$T$2344,10,0)</f>
        <v>26</v>
      </c>
      <c r="E2321" s="26">
        <f>VLOOKUP(A2321,'Hospitalisation Details'!$A$1:$T$2344,11,0)</f>
        <v>0</v>
      </c>
      <c r="F2321" s="28">
        <f>VLOOKUP(A2321,'Medical Examinations'!$A$1:$L$2336,2,0)</f>
        <v>19.21</v>
      </c>
      <c r="G2321" s="28">
        <f>VLOOKUP(A2321,'Medical Examinations'!$A$1:$L$2336,4,0)</f>
        <v>5.53</v>
      </c>
      <c r="H2321" s="30" t="str">
        <f>VLOOKUP(A2321,'Medical Examinations'!$A$1:$L$2336,3,0)</f>
        <v>Normal weight</v>
      </c>
      <c r="I2321" s="30" t="str">
        <f>VLOOKUP(A2321,'Medical Examinations'!$A$1:$L$2336,5,0)</f>
        <v>Normal</v>
      </c>
      <c r="J2321" s="27" t="str">
        <f>VLOOKUP(A2321,'Medical Examinations'!$A$1:$L$2336,6,0)</f>
        <v>yes</v>
      </c>
      <c r="K2321" s="27" t="str">
        <f>VLOOKUP(A2321,'Medical Examinations'!$A$1:$L$2336,7,0)</f>
        <v>No</v>
      </c>
      <c r="L2321" s="27">
        <f>VLOOKUP(A2321,'Medical Examinations'!$A$1:$L$2336,10,0)</f>
        <v>0</v>
      </c>
      <c r="M2321" s="27" t="str">
        <f>VLOOKUP(A2321,'Medical Examinations'!$A$1:$L$2336,12,0)</f>
        <v>No</v>
      </c>
      <c r="N2321" s="27" t="str">
        <f>VLOOKUP(A2321,'Medical Examinations'!$A$1:$L$2336,8,0)</f>
        <v>No</v>
      </c>
      <c r="O2321" s="29">
        <f>VLOOKUP(A2321,'Hospitalisation Details'!$A$1:$T$2344,12,0)</f>
        <v>760</v>
      </c>
      <c r="P2321" s="29" t="str">
        <f>VLOOKUP(A2321,'Hospitalisation Details'!$A$1:$T$2344,15,0)</f>
        <v>tier - 3</v>
      </c>
      <c r="Q2321" s="29" t="str">
        <f>VLOOKUP(A2321,'Hospitalisation Details'!$A$1:$T$2344,18,0)</f>
        <v>tier - 3</v>
      </c>
      <c r="R2321" s="29" t="str">
        <f>VLOOKUP(A2321,'Hospitalisation Details'!$A$1:$T$2344,20,0)</f>
        <v>R1013</v>
      </c>
    </row>
    <row r="2322" spans="1:18">
      <c r="A2322" t="s">
        <v>31</v>
      </c>
      <c r="B2322" s="22" t="str">
        <f>VLOOKUP(A2322,'Customer Names'!A2322:$E$2335,4,0)</f>
        <v>Danielson</v>
      </c>
      <c r="C2322" s="25">
        <f>VLOOKUP(A2322,'Hospitalisation Details'!$A$1:$T$2344,9,0)</f>
        <v>34190</v>
      </c>
      <c r="D2322" s="26">
        <f>VLOOKUP(A2322,'Hospitalisation Details'!$A$1:$T$2344,10,0)</f>
        <v>29</v>
      </c>
      <c r="E2322" s="26">
        <f>VLOOKUP(A2322,'Hospitalisation Details'!$A$1:$T$2344,11,0)</f>
        <v>0</v>
      </c>
      <c r="F2322" s="28">
        <f>VLOOKUP(A2322,'Medical Examinations'!$A$1:$L$2336,2,0)</f>
        <v>17.86</v>
      </c>
      <c r="G2322" s="28">
        <f>VLOOKUP(A2322,'Medical Examinations'!$A$1:$L$2336,4,0)</f>
        <v>5.43</v>
      </c>
      <c r="H2322" s="30" t="str">
        <f>VLOOKUP(A2322,'Medical Examinations'!$A$1:$L$2336,3,0)</f>
        <v>Underweight</v>
      </c>
      <c r="I2322" s="30" t="str">
        <f>VLOOKUP(A2322,'Medical Examinations'!$A$1:$L$2336,5,0)</f>
        <v>Normal</v>
      </c>
      <c r="J2322" s="27" t="str">
        <f>VLOOKUP(A2322,'Medical Examinations'!$A$1:$L$2336,6,0)</f>
        <v>No</v>
      </c>
      <c r="K2322" s="27" t="str">
        <f>VLOOKUP(A2322,'Medical Examinations'!$A$1:$L$2336,7,0)</f>
        <v>No</v>
      </c>
      <c r="L2322" s="27">
        <f>VLOOKUP(A2322,'Medical Examinations'!$A$1:$L$2336,10,0)</f>
        <v>1</v>
      </c>
      <c r="M2322" s="27" t="str">
        <f>VLOOKUP(A2322,'Medical Examinations'!$A$1:$L$2336,12,0)</f>
        <v>No</v>
      </c>
      <c r="N2322" s="27" t="str">
        <f>VLOOKUP(A2322,'Medical Examinations'!$A$1:$L$2336,8,0)</f>
        <v>Yes</v>
      </c>
      <c r="O2322" s="29">
        <f>VLOOKUP(A2322,'Hospitalisation Details'!$A$1:$T$2344,12,0)</f>
        <v>760</v>
      </c>
      <c r="P2322" s="29" t="str">
        <f>VLOOKUP(A2322,'Hospitalisation Details'!$A$1:$T$2344,15,0)</f>
        <v>tier - 3</v>
      </c>
      <c r="Q2322" s="29" t="str">
        <f>VLOOKUP(A2322,'Hospitalisation Details'!$A$1:$T$2344,18,0)</f>
        <v>tier - 1</v>
      </c>
      <c r="R2322" s="29" t="str">
        <f>VLOOKUP(A2322,'Hospitalisation Details'!$A$1:$T$2344,20,0)</f>
        <v>R1013</v>
      </c>
    </row>
    <row r="2323" spans="1:18">
      <c r="A2323" t="s">
        <v>30</v>
      </c>
      <c r="B2323" s="22" t="str">
        <f>VLOOKUP(A2323,'Customer Names'!A2323:$E$2335,4,0)</f>
        <v>Street</v>
      </c>
      <c r="C2323" s="25">
        <f>VLOOKUP(A2323,'Hospitalisation Details'!$A$1:$T$2344,9,0)</f>
        <v>37518</v>
      </c>
      <c r="D2323" s="26">
        <f>VLOOKUP(A2323,'Hospitalisation Details'!$A$1:$T$2344,10,0)</f>
        <v>20</v>
      </c>
      <c r="E2323" s="26">
        <f>VLOOKUP(A2323,'Hospitalisation Details'!$A$1:$T$2344,11,0)</f>
        <v>0</v>
      </c>
      <c r="F2323" s="28">
        <f>VLOOKUP(A2323,'Medical Examinations'!$A$1:$L$2336,2,0)</f>
        <v>21.38</v>
      </c>
      <c r="G2323" s="28">
        <f>VLOOKUP(A2323,'Medical Examinations'!$A$1:$L$2336,4,0)</f>
        <v>8.01</v>
      </c>
      <c r="H2323" s="30" t="str">
        <f>VLOOKUP(A2323,'Medical Examinations'!$A$1:$L$2336,3,0)</f>
        <v>Normal weight</v>
      </c>
      <c r="I2323" s="30" t="str">
        <f>VLOOKUP(A2323,'Medical Examinations'!$A$1:$L$2336,5,0)</f>
        <v>Diabetes</v>
      </c>
      <c r="J2323" s="27" t="str">
        <f>VLOOKUP(A2323,'Medical Examinations'!$A$1:$L$2336,6,0)</f>
        <v>No</v>
      </c>
      <c r="K2323" s="27" t="str">
        <f>VLOOKUP(A2323,'Medical Examinations'!$A$1:$L$2336,7,0)</f>
        <v>No</v>
      </c>
      <c r="L2323" s="27">
        <f>VLOOKUP(A2323,'Medical Examinations'!$A$1:$L$2336,10,0)</f>
        <v>0</v>
      </c>
      <c r="M2323" s="27" t="str">
        <f>VLOOKUP(A2323,'Medical Examinations'!$A$1:$L$2336,12,0)</f>
        <v>No</v>
      </c>
      <c r="N2323" s="27" t="str">
        <f>VLOOKUP(A2323,'Medical Examinations'!$A$1:$L$2336,8,0)</f>
        <v>No</v>
      </c>
      <c r="O2323" s="29">
        <f>VLOOKUP(A2323,'Hospitalisation Details'!$A$1:$T$2344,12,0)</f>
        <v>750</v>
      </c>
      <c r="P2323" s="29" t="str">
        <f>VLOOKUP(A2323,'Hospitalisation Details'!$A$1:$T$2344,15,0)</f>
        <v>tier - 3</v>
      </c>
      <c r="Q2323" s="29" t="str">
        <f>VLOOKUP(A2323,'Hospitalisation Details'!$A$1:$T$2344,18,0)</f>
        <v>tier - 1</v>
      </c>
      <c r="R2323" s="29" t="str">
        <f>VLOOKUP(A2323,'Hospitalisation Details'!$A$1:$T$2344,20,0)</f>
        <v>R1012</v>
      </c>
    </row>
    <row r="2324" spans="1:18">
      <c r="A2324" t="s">
        <v>29</v>
      </c>
      <c r="B2324" s="22" t="str">
        <f>VLOOKUP(A2324,'Customer Names'!A2324:$E$2335,4,0)</f>
        <v>Buss</v>
      </c>
      <c r="C2324" s="25">
        <f>VLOOKUP(A2324,'Hospitalisation Details'!$A$1:$T$2344,9,0)</f>
        <v>36508</v>
      </c>
      <c r="D2324" s="26">
        <f>VLOOKUP(A2324,'Hospitalisation Details'!$A$1:$T$2344,10,0)</f>
        <v>23</v>
      </c>
      <c r="E2324" s="26">
        <f>VLOOKUP(A2324,'Hospitalisation Details'!$A$1:$T$2344,11,0)</f>
        <v>0</v>
      </c>
      <c r="F2324" s="28">
        <f>VLOOKUP(A2324,'Medical Examinations'!$A$1:$L$2336,2,0)</f>
        <v>23.35</v>
      </c>
      <c r="G2324" s="28">
        <f>VLOOKUP(A2324,'Medical Examinations'!$A$1:$L$2336,4,0)</f>
        <v>5.94</v>
      </c>
      <c r="H2324" s="30" t="str">
        <f>VLOOKUP(A2324,'Medical Examinations'!$A$1:$L$2336,3,0)</f>
        <v>Normal weight</v>
      </c>
      <c r="I2324" s="30" t="str">
        <f>VLOOKUP(A2324,'Medical Examinations'!$A$1:$L$2336,5,0)</f>
        <v>Pre-diabetes</v>
      </c>
      <c r="J2324" s="27" t="str">
        <f>VLOOKUP(A2324,'Medical Examinations'!$A$1:$L$2336,6,0)</f>
        <v>No</v>
      </c>
      <c r="K2324" s="27" t="str">
        <f>VLOOKUP(A2324,'Medical Examinations'!$A$1:$L$2336,7,0)</f>
        <v>No</v>
      </c>
      <c r="L2324" s="27">
        <f>VLOOKUP(A2324,'Medical Examinations'!$A$1:$L$2336,10,0)</f>
        <v>0</v>
      </c>
      <c r="M2324" s="27" t="str">
        <f>VLOOKUP(A2324,'Medical Examinations'!$A$1:$L$2336,12,0)</f>
        <v>No</v>
      </c>
      <c r="N2324" s="27" t="str">
        <f>VLOOKUP(A2324,'Medical Examinations'!$A$1:$L$2336,8,0)</f>
        <v>No</v>
      </c>
      <c r="O2324" s="29">
        <f>VLOOKUP(A2324,'Hospitalisation Details'!$A$1:$T$2344,12,0)</f>
        <v>722.99</v>
      </c>
      <c r="P2324" s="29" t="str">
        <f>VLOOKUP(A2324,'Hospitalisation Details'!$A$1:$T$2344,15,0)</f>
        <v>tier - 3</v>
      </c>
      <c r="Q2324" s="29" t="str">
        <f>VLOOKUP(A2324,'Hospitalisation Details'!$A$1:$T$2344,18,0)</f>
        <v>tier - 1</v>
      </c>
      <c r="R2324" s="29" t="str">
        <f>VLOOKUP(A2324,'Hospitalisation Details'!$A$1:$T$2344,20,0)</f>
        <v>R1013</v>
      </c>
    </row>
    <row r="2325" spans="1:18">
      <c r="A2325" t="s">
        <v>26</v>
      </c>
      <c r="B2325" s="22" t="str">
        <f>VLOOKUP(A2325,'Customer Names'!A2325:$E$2335,4,0)</f>
        <v>Duffy</v>
      </c>
      <c r="C2325" s="25">
        <f>VLOOKUP(A2325,'Hospitalisation Details'!$A$1:$T$2344,9,0)</f>
        <v>36520</v>
      </c>
      <c r="D2325" s="26">
        <f>VLOOKUP(A2325,'Hospitalisation Details'!$A$1:$T$2344,10,0)</f>
        <v>23</v>
      </c>
      <c r="E2325" s="26">
        <f>VLOOKUP(A2325,'Hospitalisation Details'!$A$1:$T$2344,11,0)</f>
        <v>0</v>
      </c>
      <c r="F2325" s="28">
        <f>VLOOKUP(A2325,'Medical Examinations'!$A$1:$L$2336,2,0)</f>
        <v>22.24</v>
      </c>
      <c r="G2325" s="28">
        <f>VLOOKUP(A2325,'Medical Examinations'!$A$1:$L$2336,4,0)</f>
        <v>5.04</v>
      </c>
      <c r="H2325" s="30" t="str">
        <f>VLOOKUP(A2325,'Medical Examinations'!$A$1:$L$2336,3,0)</f>
        <v>Normal weight</v>
      </c>
      <c r="I2325" s="30" t="str">
        <f>VLOOKUP(A2325,'Medical Examinations'!$A$1:$L$2336,5,0)</f>
        <v>Normal</v>
      </c>
      <c r="J2325" s="27" t="str">
        <f>VLOOKUP(A2325,'Medical Examinations'!$A$1:$L$2336,6,0)</f>
        <v>No</v>
      </c>
      <c r="K2325" s="27" t="str">
        <f>VLOOKUP(A2325,'Medical Examinations'!$A$1:$L$2336,7,0)</f>
        <v>No</v>
      </c>
      <c r="L2325" s="27">
        <f>VLOOKUP(A2325,'Medical Examinations'!$A$1:$L$2336,10,0)</f>
        <v>0</v>
      </c>
      <c r="M2325" s="27" t="str">
        <f>VLOOKUP(A2325,'Medical Examinations'!$A$1:$L$2336,12,0)</f>
        <v>No</v>
      </c>
      <c r="N2325" s="27" t="str">
        <f>VLOOKUP(A2325,'Medical Examinations'!$A$1:$L$2336,8,0)</f>
        <v>No</v>
      </c>
      <c r="O2325" s="29">
        <f>VLOOKUP(A2325,'Hospitalisation Details'!$A$1:$T$2344,12,0)</f>
        <v>700</v>
      </c>
      <c r="P2325" s="29" t="str">
        <f>VLOOKUP(A2325,'Hospitalisation Details'!$A$1:$T$2344,15,0)</f>
        <v>tier - 2</v>
      </c>
      <c r="Q2325" s="29" t="str">
        <f>VLOOKUP(A2325,'Hospitalisation Details'!$A$1:$T$2344,18,0)</f>
        <v>tier - 3</v>
      </c>
      <c r="R2325" s="29" t="str">
        <f>VLOOKUP(A2325,'Hospitalisation Details'!$A$1:$T$2344,20,0)</f>
        <v>R1013</v>
      </c>
    </row>
    <row r="2326" spans="1:18">
      <c r="A2326" t="s">
        <v>25</v>
      </c>
      <c r="B2326" s="22" t="str">
        <f>VLOOKUP(A2326,'Customer Names'!A2326:$E$2335,4,0)</f>
        <v>Hines</v>
      </c>
      <c r="C2326" s="25">
        <f>VLOOKUP(A2326,'Hospitalisation Details'!$A$1:$T$2344,9,0)</f>
        <v>37146</v>
      </c>
      <c r="D2326" s="26">
        <f>VLOOKUP(A2326,'Hospitalisation Details'!$A$1:$T$2344,10,0)</f>
        <v>21</v>
      </c>
      <c r="E2326" s="26">
        <f>VLOOKUP(A2326,'Hospitalisation Details'!$A$1:$T$2344,11,0)</f>
        <v>0</v>
      </c>
      <c r="F2326" s="28">
        <f>VLOOKUP(A2326,'Medical Examinations'!$A$1:$L$2336,2,0)</f>
        <v>24.76</v>
      </c>
      <c r="G2326" s="28">
        <f>VLOOKUP(A2326,'Medical Examinations'!$A$1:$L$2336,4,0)</f>
        <v>4.54</v>
      </c>
      <c r="H2326" s="30" t="str">
        <f>VLOOKUP(A2326,'Medical Examinations'!$A$1:$L$2336,3,0)</f>
        <v>Normal weight</v>
      </c>
      <c r="I2326" s="30" t="str">
        <f>VLOOKUP(A2326,'Medical Examinations'!$A$1:$L$2336,5,0)</f>
        <v>Normal</v>
      </c>
      <c r="J2326" s="27" t="str">
        <f>VLOOKUP(A2326,'Medical Examinations'!$A$1:$L$2336,6,0)</f>
        <v>yes</v>
      </c>
      <c r="K2326" s="27" t="str">
        <f>VLOOKUP(A2326,'Medical Examinations'!$A$1:$L$2336,7,0)</f>
        <v>No</v>
      </c>
      <c r="L2326" s="27">
        <f>VLOOKUP(A2326,'Medical Examinations'!$A$1:$L$2336,10,0)</f>
        <v>0</v>
      </c>
      <c r="M2326" s="27" t="str">
        <f>VLOOKUP(A2326,'Medical Examinations'!$A$1:$L$2336,12,0)</f>
        <v>No</v>
      </c>
      <c r="N2326" s="27" t="str">
        <f>VLOOKUP(A2326,'Medical Examinations'!$A$1:$L$2336,8,0)</f>
        <v>No</v>
      </c>
      <c r="O2326" s="29">
        <f>VLOOKUP(A2326,'Hospitalisation Details'!$A$1:$T$2344,12,0)</f>
        <v>687.54</v>
      </c>
      <c r="P2326" s="29" t="str">
        <f>VLOOKUP(A2326,'Hospitalisation Details'!$A$1:$T$2344,15,0)</f>
        <v>tier - 3</v>
      </c>
      <c r="Q2326" s="29" t="str">
        <f>VLOOKUP(A2326,'Hospitalisation Details'!$A$1:$T$2344,18,0)</f>
        <v>tier - 2</v>
      </c>
      <c r="R2326" s="29" t="str">
        <f>VLOOKUP(A2326,'Hospitalisation Details'!$A$1:$T$2344,20,0)</f>
        <v>R1013</v>
      </c>
    </row>
    <row r="2327" spans="1:18">
      <c r="A2327" t="s">
        <v>24</v>
      </c>
      <c r="B2327" s="22" t="str">
        <f>VLOOKUP(A2327,'Customer Names'!A2327:$E$2335,4,0)</f>
        <v>Castro</v>
      </c>
      <c r="C2327" s="25">
        <f>VLOOKUP(A2327,'Hospitalisation Details'!$A$1:$T$2344,9,0)</f>
        <v>35743</v>
      </c>
      <c r="D2327" s="26">
        <f>VLOOKUP(A2327,'Hospitalisation Details'!$A$1:$T$2344,10,0)</f>
        <v>25</v>
      </c>
      <c r="E2327" s="26">
        <f>VLOOKUP(A2327,'Hospitalisation Details'!$A$1:$T$2344,11,0)</f>
        <v>0</v>
      </c>
      <c r="F2327" s="28">
        <f>VLOOKUP(A2327,'Medical Examinations'!$A$1:$L$2336,2,0)</f>
        <v>20.100000000000001</v>
      </c>
      <c r="G2327" s="28">
        <f>VLOOKUP(A2327,'Medical Examinations'!$A$1:$L$2336,4,0)</f>
        <v>5.6</v>
      </c>
      <c r="H2327" s="30" t="str">
        <f>VLOOKUP(A2327,'Medical Examinations'!$A$1:$L$2336,3,0)</f>
        <v>Normal weight</v>
      </c>
      <c r="I2327" s="30" t="str">
        <f>VLOOKUP(A2327,'Medical Examinations'!$A$1:$L$2336,5,0)</f>
        <v>Normal</v>
      </c>
      <c r="J2327" s="27" t="str">
        <f>VLOOKUP(A2327,'Medical Examinations'!$A$1:$L$2336,6,0)</f>
        <v>yes</v>
      </c>
      <c r="K2327" s="27" t="str">
        <f>VLOOKUP(A2327,'Medical Examinations'!$A$1:$L$2336,7,0)</f>
        <v>No</v>
      </c>
      <c r="L2327" s="27">
        <f>VLOOKUP(A2327,'Medical Examinations'!$A$1:$L$2336,10,0)</f>
        <v>1</v>
      </c>
      <c r="M2327" s="27" t="str">
        <f>VLOOKUP(A2327,'Medical Examinations'!$A$1:$L$2336,12,0)</f>
        <v>No</v>
      </c>
      <c r="N2327" s="27" t="str">
        <f>VLOOKUP(A2327,'Medical Examinations'!$A$1:$L$2336,8,0)</f>
        <v>Yes</v>
      </c>
      <c r="O2327" s="29">
        <f>VLOOKUP(A2327,'Hospitalisation Details'!$A$1:$T$2344,12,0)</f>
        <v>670</v>
      </c>
      <c r="P2327" s="29" t="str">
        <f>VLOOKUP(A2327,'Hospitalisation Details'!$A$1:$T$2344,15,0)</f>
        <v>tier - 3</v>
      </c>
      <c r="Q2327" s="29" t="str">
        <f>VLOOKUP(A2327,'Hospitalisation Details'!$A$1:$T$2344,18,0)</f>
        <v>tier - 3</v>
      </c>
      <c r="R2327" s="29" t="str">
        <f>VLOOKUP(A2327,'Hospitalisation Details'!$A$1:$T$2344,20,0)</f>
        <v>R1013</v>
      </c>
    </row>
    <row r="2328" spans="1:18">
      <c r="A2328" t="s">
        <v>23</v>
      </c>
      <c r="B2328" s="22" t="str">
        <f>VLOOKUP(A2328,'Customer Names'!A2328:$E$2335,4,0)</f>
        <v>Howell</v>
      </c>
      <c r="C2328" s="25">
        <f>VLOOKUP(A2328,'Hospitalisation Details'!$A$1:$T$2344,9,0)</f>
        <v>37589</v>
      </c>
      <c r="D2328" s="26">
        <f>VLOOKUP(A2328,'Hospitalisation Details'!$A$1:$T$2344,10,0)</f>
        <v>20</v>
      </c>
      <c r="E2328" s="26">
        <f>VLOOKUP(A2328,'Hospitalisation Details'!$A$1:$T$2344,11,0)</f>
        <v>0</v>
      </c>
      <c r="F2328" s="28">
        <f>VLOOKUP(A2328,'Medical Examinations'!$A$1:$L$2336,2,0)</f>
        <v>21.77</v>
      </c>
      <c r="G2328" s="28">
        <f>VLOOKUP(A2328,'Medical Examinations'!$A$1:$L$2336,4,0)</f>
        <v>10.67</v>
      </c>
      <c r="H2328" s="30" t="str">
        <f>VLOOKUP(A2328,'Medical Examinations'!$A$1:$L$2336,3,0)</f>
        <v>Normal weight</v>
      </c>
      <c r="I2328" s="30" t="str">
        <f>VLOOKUP(A2328,'Medical Examinations'!$A$1:$L$2336,5,0)</f>
        <v>Diabetes</v>
      </c>
      <c r="J2328" s="27" t="str">
        <f>VLOOKUP(A2328,'Medical Examinations'!$A$1:$L$2336,6,0)</f>
        <v>No</v>
      </c>
      <c r="K2328" s="27" t="str">
        <f>VLOOKUP(A2328,'Medical Examinations'!$A$1:$L$2336,7,0)</f>
        <v>No</v>
      </c>
      <c r="L2328" s="27">
        <f>VLOOKUP(A2328,'Medical Examinations'!$A$1:$L$2336,10,0)</f>
        <v>0</v>
      </c>
      <c r="M2328" s="27" t="str">
        <f>VLOOKUP(A2328,'Medical Examinations'!$A$1:$L$2336,12,0)</f>
        <v>No</v>
      </c>
      <c r="N2328" s="27" t="str">
        <f>VLOOKUP(A2328,'Medical Examinations'!$A$1:$L$2336,8,0)</f>
        <v>No</v>
      </c>
      <c r="O2328" s="29">
        <f>VLOOKUP(A2328,'Hospitalisation Details'!$A$1:$T$2344,12,0)</f>
        <v>668</v>
      </c>
      <c r="P2328" s="29" t="str">
        <f>VLOOKUP(A2328,'Hospitalisation Details'!$A$1:$T$2344,15,0)</f>
        <v>tier - 3</v>
      </c>
      <c r="Q2328" s="29" t="str">
        <f>VLOOKUP(A2328,'Hospitalisation Details'!$A$1:$T$2344,18,0)</f>
        <v>tier - 2</v>
      </c>
      <c r="R2328" s="29" t="str">
        <f>VLOOKUP(A2328,'Hospitalisation Details'!$A$1:$T$2344,20,0)</f>
        <v>R1012</v>
      </c>
    </row>
    <row r="2329" spans="1:18">
      <c r="A2329" t="s">
        <v>22</v>
      </c>
      <c r="B2329" s="22" t="str">
        <f>VLOOKUP(A2329,'Customer Names'!A2329:$E$2335,4,0)</f>
        <v>Avery</v>
      </c>
      <c r="C2329" s="25">
        <f>VLOOKUP(A2329,'Hospitalisation Details'!$A$1:$T$2344,9,0)</f>
        <v>34884</v>
      </c>
      <c r="D2329" s="26">
        <f>VLOOKUP(A2329,'Hospitalisation Details'!$A$1:$T$2344,10,0)</f>
        <v>27</v>
      </c>
      <c r="E2329" s="26">
        <f>VLOOKUP(A2329,'Hospitalisation Details'!$A$1:$T$2344,11,0)</f>
        <v>0</v>
      </c>
      <c r="F2329" s="28">
        <f>VLOOKUP(A2329,'Medical Examinations'!$A$1:$L$2336,2,0)</f>
        <v>17.82</v>
      </c>
      <c r="G2329" s="28">
        <f>VLOOKUP(A2329,'Medical Examinations'!$A$1:$L$2336,4,0)</f>
        <v>5.26</v>
      </c>
      <c r="H2329" s="30" t="str">
        <f>VLOOKUP(A2329,'Medical Examinations'!$A$1:$L$2336,3,0)</f>
        <v>Underweight</v>
      </c>
      <c r="I2329" s="30" t="str">
        <f>VLOOKUP(A2329,'Medical Examinations'!$A$1:$L$2336,5,0)</f>
        <v>Normal</v>
      </c>
      <c r="J2329" s="27" t="str">
        <f>VLOOKUP(A2329,'Medical Examinations'!$A$1:$L$2336,6,0)</f>
        <v>yes</v>
      </c>
      <c r="K2329" s="27" t="str">
        <f>VLOOKUP(A2329,'Medical Examinations'!$A$1:$L$2336,7,0)</f>
        <v>No</v>
      </c>
      <c r="L2329" s="27">
        <f>VLOOKUP(A2329,'Medical Examinations'!$A$1:$L$2336,10,0)</f>
        <v>1</v>
      </c>
      <c r="M2329" s="27" t="str">
        <f>VLOOKUP(A2329,'Medical Examinations'!$A$1:$L$2336,12,0)</f>
        <v>No</v>
      </c>
      <c r="N2329" s="27" t="str">
        <f>VLOOKUP(A2329,'Medical Examinations'!$A$1:$L$2336,8,0)</f>
        <v>No</v>
      </c>
      <c r="O2329" s="29">
        <f>VLOOKUP(A2329,'Hospitalisation Details'!$A$1:$T$2344,12,0)</f>
        <v>650</v>
      </c>
      <c r="P2329" s="29" t="str">
        <f>VLOOKUP(A2329,'Hospitalisation Details'!$A$1:$T$2344,15,0)</f>
        <v>tier - 3</v>
      </c>
      <c r="Q2329" s="29" t="str">
        <f>VLOOKUP(A2329,'Hospitalisation Details'!$A$1:$T$2344,18,0)</f>
        <v>tier - 3</v>
      </c>
      <c r="R2329" s="29" t="str">
        <f>VLOOKUP(A2329,'Hospitalisation Details'!$A$1:$T$2344,20,0)</f>
        <v>R1013</v>
      </c>
    </row>
    <row r="2330" spans="1:18">
      <c r="A2330" t="s">
        <v>21</v>
      </c>
      <c r="B2330" s="22" t="str">
        <f>VLOOKUP(A2330,'Customer Names'!A2330:$E$2335,4,0)</f>
        <v>Bohinski</v>
      </c>
      <c r="C2330" s="25">
        <f>VLOOKUP(A2330,'Hospitalisation Details'!$A$1:$T$2344,9,0)</f>
        <v>34121</v>
      </c>
      <c r="D2330" s="26">
        <f>VLOOKUP(A2330,'Hospitalisation Details'!$A$1:$T$2344,10,0)</f>
        <v>30</v>
      </c>
      <c r="E2330" s="26">
        <f>VLOOKUP(A2330,'Hospitalisation Details'!$A$1:$T$2344,11,0)</f>
        <v>0</v>
      </c>
      <c r="F2330" s="28">
        <f>VLOOKUP(A2330,'Medical Examinations'!$A$1:$L$2336,2,0)</f>
        <v>17.07</v>
      </c>
      <c r="G2330" s="28">
        <f>VLOOKUP(A2330,'Medical Examinations'!$A$1:$L$2336,4,0)</f>
        <v>5.22</v>
      </c>
      <c r="H2330" s="30" t="str">
        <f>VLOOKUP(A2330,'Medical Examinations'!$A$1:$L$2336,3,0)</f>
        <v>Underweight</v>
      </c>
      <c r="I2330" s="30" t="str">
        <f>VLOOKUP(A2330,'Medical Examinations'!$A$1:$L$2336,5,0)</f>
        <v>Normal</v>
      </c>
      <c r="J2330" s="27" t="str">
        <f>VLOOKUP(A2330,'Medical Examinations'!$A$1:$L$2336,6,0)</f>
        <v>No</v>
      </c>
      <c r="K2330" s="27" t="str">
        <f>VLOOKUP(A2330,'Medical Examinations'!$A$1:$L$2336,7,0)</f>
        <v>No</v>
      </c>
      <c r="L2330" s="27">
        <f>VLOOKUP(A2330,'Medical Examinations'!$A$1:$L$2336,10,0)</f>
        <v>1</v>
      </c>
      <c r="M2330" s="27" t="str">
        <f>VLOOKUP(A2330,'Medical Examinations'!$A$1:$L$2336,12,0)</f>
        <v>No</v>
      </c>
      <c r="N2330" s="27" t="str">
        <f>VLOOKUP(A2330,'Medical Examinations'!$A$1:$L$2336,8,0)</f>
        <v>Yes</v>
      </c>
      <c r="O2330" s="29">
        <f>VLOOKUP(A2330,'Hospitalisation Details'!$A$1:$T$2344,12,0)</f>
        <v>650</v>
      </c>
      <c r="P2330" s="29" t="str">
        <f>VLOOKUP(A2330,'Hospitalisation Details'!$A$1:$T$2344,15,0)</f>
        <v>tier - 3</v>
      </c>
      <c r="Q2330" s="29" t="str">
        <f>VLOOKUP(A2330,'Hospitalisation Details'!$A$1:$T$2344,18,0)</f>
        <v>tier - 3</v>
      </c>
      <c r="R2330" s="29" t="str">
        <f>VLOOKUP(A2330,'Hospitalisation Details'!$A$1:$T$2344,20,0)</f>
        <v>R1013</v>
      </c>
    </row>
    <row r="2331" spans="1:18">
      <c r="A2331" t="s">
        <v>19</v>
      </c>
      <c r="B2331" s="22" t="str">
        <f>VLOOKUP(A2331,'Customer Names'!A2331:$E$2335,4,0)</f>
        <v>Kohls</v>
      </c>
      <c r="C2331" s="25">
        <f>VLOOKUP(A2331,'Hospitalisation Details'!$A$1:$T$2344,9,0)</f>
        <v>37215</v>
      </c>
      <c r="D2331" s="26">
        <f>VLOOKUP(A2331,'Hospitalisation Details'!$A$1:$T$2344,10,0)</f>
        <v>21</v>
      </c>
      <c r="E2331" s="26">
        <f>VLOOKUP(A2331,'Hospitalisation Details'!$A$1:$T$2344,11,0)</f>
        <v>0</v>
      </c>
      <c r="F2331" s="28">
        <f>VLOOKUP(A2331,'Medical Examinations'!$A$1:$L$2336,2,0)</f>
        <v>22.24</v>
      </c>
      <c r="G2331" s="28">
        <f>VLOOKUP(A2331,'Medical Examinations'!$A$1:$L$2336,4,0)</f>
        <v>4.29</v>
      </c>
      <c r="H2331" s="30" t="str">
        <f>VLOOKUP(A2331,'Medical Examinations'!$A$1:$L$2336,3,0)</f>
        <v>Normal weight</v>
      </c>
      <c r="I2331" s="30" t="str">
        <f>VLOOKUP(A2331,'Medical Examinations'!$A$1:$L$2336,5,0)</f>
        <v>Normal</v>
      </c>
      <c r="J2331" s="27" t="str">
        <f>VLOOKUP(A2331,'Medical Examinations'!$A$1:$L$2336,6,0)</f>
        <v>yes</v>
      </c>
      <c r="K2331" s="27" t="str">
        <f>VLOOKUP(A2331,'Medical Examinations'!$A$1:$L$2336,7,0)</f>
        <v>No</v>
      </c>
      <c r="L2331" s="27">
        <f>VLOOKUP(A2331,'Medical Examinations'!$A$1:$L$2336,10,0)</f>
        <v>0</v>
      </c>
      <c r="M2331" s="27" t="str">
        <f>VLOOKUP(A2331,'Medical Examinations'!$A$1:$L$2336,12,0)</f>
        <v>No</v>
      </c>
      <c r="N2331" s="27" t="str">
        <f>VLOOKUP(A2331,'Medical Examinations'!$A$1:$L$2336,8,0)</f>
        <v>No</v>
      </c>
      <c r="O2331" s="29">
        <f>VLOOKUP(A2331,'Hospitalisation Details'!$A$1:$T$2344,12,0)</f>
        <v>646.14</v>
      </c>
      <c r="P2331" s="29" t="str">
        <f>VLOOKUP(A2331,'Hospitalisation Details'!$A$1:$T$2344,15,0)</f>
        <v>tier - 3</v>
      </c>
      <c r="Q2331" s="29" t="str">
        <f>VLOOKUP(A2331,'Hospitalisation Details'!$A$1:$T$2344,18,0)</f>
        <v>tier - 3</v>
      </c>
      <c r="R2331" s="29" t="str">
        <f>VLOOKUP(A2331,'Hospitalisation Details'!$A$1:$T$2344,20,0)</f>
        <v>R1012</v>
      </c>
    </row>
    <row r="2332" spans="1:18">
      <c r="A2332" t="s">
        <v>18</v>
      </c>
      <c r="B2332" s="22" t="str">
        <f>VLOOKUP(A2332,'Customer Names'!A2332:$E$2335,4,0)</f>
        <v>Brietzke</v>
      </c>
      <c r="C2332" s="25">
        <f>VLOOKUP(A2332,'Hospitalisation Details'!$A$1:$T$2344,9,0)</f>
        <v>36003</v>
      </c>
      <c r="D2332" s="26">
        <f>VLOOKUP(A2332,'Hospitalisation Details'!$A$1:$T$2344,10,0)</f>
        <v>24</v>
      </c>
      <c r="E2332" s="26">
        <f>VLOOKUP(A2332,'Hospitalisation Details'!$A$1:$T$2344,11,0)</f>
        <v>0</v>
      </c>
      <c r="F2332" s="28">
        <f>VLOOKUP(A2332,'Medical Examinations'!$A$1:$L$2336,2,0)</f>
        <v>22.34</v>
      </c>
      <c r="G2332" s="28">
        <f>VLOOKUP(A2332,'Medical Examinations'!$A$1:$L$2336,4,0)</f>
        <v>5.57</v>
      </c>
      <c r="H2332" s="30" t="str">
        <f>VLOOKUP(A2332,'Medical Examinations'!$A$1:$L$2336,3,0)</f>
        <v>Normal weight</v>
      </c>
      <c r="I2332" s="30" t="str">
        <f>VLOOKUP(A2332,'Medical Examinations'!$A$1:$L$2336,5,0)</f>
        <v>Normal</v>
      </c>
      <c r="J2332" s="27" t="str">
        <f>VLOOKUP(A2332,'Medical Examinations'!$A$1:$L$2336,6,0)</f>
        <v>No</v>
      </c>
      <c r="K2332" s="27" t="str">
        <f>VLOOKUP(A2332,'Medical Examinations'!$A$1:$L$2336,7,0)</f>
        <v>No</v>
      </c>
      <c r="L2332" s="27">
        <f>VLOOKUP(A2332,'Medical Examinations'!$A$1:$L$2336,10,0)</f>
        <v>1</v>
      </c>
      <c r="M2332" s="27" t="str">
        <f>VLOOKUP(A2332,'Medical Examinations'!$A$1:$L$2336,12,0)</f>
        <v>No</v>
      </c>
      <c r="N2332" s="27" t="str">
        <f>VLOOKUP(A2332,'Medical Examinations'!$A$1:$L$2336,8,0)</f>
        <v>No</v>
      </c>
      <c r="O2332" s="29">
        <f>VLOOKUP(A2332,'Hospitalisation Details'!$A$1:$T$2344,12,0)</f>
        <v>637.26</v>
      </c>
      <c r="P2332" s="29" t="str">
        <f>VLOOKUP(A2332,'Hospitalisation Details'!$A$1:$T$2344,15,0)</f>
        <v>tier - 3</v>
      </c>
      <c r="Q2332" s="29" t="str">
        <f>VLOOKUP(A2332,'Hospitalisation Details'!$A$1:$T$2344,18,0)</f>
        <v>tier - 3</v>
      </c>
      <c r="R2332" s="29" t="str">
        <f>VLOOKUP(A2332,'Hospitalisation Details'!$A$1:$T$2344,20,0)</f>
        <v>R1013</v>
      </c>
    </row>
    <row r="2333" spans="1:18">
      <c r="A2333" t="s">
        <v>16</v>
      </c>
      <c r="B2333" s="22" t="str">
        <f>VLOOKUP(A2333,'Customer Names'!A2333:$E$2335,4,0)</f>
        <v>Riveros Gonzalez</v>
      </c>
      <c r="C2333" s="25">
        <f>VLOOKUP(A2333,'Hospitalisation Details'!$A$1:$T$2344,9,0)</f>
        <v>33860</v>
      </c>
      <c r="D2333" s="26">
        <f>VLOOKUP(A2333,'Hospitalisation Details'!$A$1:$T$2344,10,0)</f>
        <v>30</v>
      </c>
      <c r="E2333" s="26">
        <f>VLOOKUP(A2333,'Hospitalisation Details'!$A$1:$T$2344,11,0)</f>
        <v>0</v>
      </c>
      <c r="F2333" s="28">
        <f>VLOOKUP(A2333,'Medical Examinations'!$A$1:$L$2336,2,0)</f>
        <v>17.7</v>
      </c>
      <c r="G2333" s="28">
        <f>VLOOKUP(A2333,'Medical Examinations'!$A$1:$L$2336,4,0)</f>
        <v>6.28</v>
      </c>
      <c r="H2333" s="30" t="str">
        <f>VLOOKUP(A2333,'Medical Examinations'!$A$1:$L$2336,3,0)</f>
        <v>Underweight</v>
      </c>
      <c r="I2333" s="30" t="str">
        <f>VLOOKUP(A2333,'Medical Examinations'!$A$1:$L$2336,5,0)</f>
        <v>Pre-diabetes</v>
      </c>
      <c r="J2333" s="27" t="str">
        <f>VLOOKUP(A2333,'Medical Examinations'!$A$1:$L$2336,6,0)</f>
        <v>No</v>
      </c>
      <c r="K2333" s="27" t="str">
        <f>VLOOKUP(A2333,'Medical Examinations'!$A$1:$L$2336,7,0)</f>
        <v>No</v>
      </c>
      <c r="L2333" s="27">
        <f>VLOOKUP(A2333,'Medical Examinations'!$A$1:$L$2336,10,0)</f>
        <v>1</v>
      </c>
      <c r="M2333" s="27" t="str">
        <f>VLOOKUP(A2333,'Medical Examinations'!$A$1:$L$2336,12,0)</f>
        <v>No</v>
      </c>
      <c r="N2333" s="27" t="str">
        <f>VLOOKUP(A2333,'Medical Examinations'!$A$1:$L$2336,8,0)</f>
        <v>No</v>
      </c>
      <c r="O2333" s="29">
        <f>VLOOKUP(A2333,'Hospitalisation Details'!$A$1:$T$2344,12,0)</f>
        <v>604.54</v>
      </c>
      <c r="P2333" s="29" t="str">
        <f>VLOOKUP(A2333,'Hospitalisation Details'!$A$1:$T$2344,15,0)</f>
        <v>tier - 3</v>
      </c>
      <c r="Q2333" s="29" t="str">
        <f>VLOOKUP(A2333,'Hospitalisation Details'!$A$1:$T$2344,18,0)</f>
        <v>tier - 3</v>
      </c>
      <c r="R2333" s="29" t="str">
        <f>VLOOKUP(A2333,'Hospitalisation Details'!$A$1:$T$2344,20,0)</f>
        <v>R1013</v>
      </c>
    </row>
    <row r="2334" spans="1:18">
      <c r="A2334" t="s">
        <v>14</v>
      </c>
      <c r="B2334" s="22" t="str">
        <f>VLOOKUP(A2334,'Customer Names'!A2334:$E$2335,4,0)</f>
        <v>Albano</v>
      </c>
      <c r="C2334" s="25">
        <f>VLOOKUP(A2334,'Hospitalisation Details'!$A$1:$T$2344,9,0)</f>
        <v>34150</v>
      </c>
      <c r="D2334" s="26">
        <f>VLOOKUP(A2334,'Hospitalisation Details'!$A$1:$T$2344,10,0)</f>
        <v>29</v>
      </c>
      <c r="E2334" s="26">
        <f>VLOOKUP(A2334,'Hospitalisation Details'!$A$1:$T$2344,11,0)</f>
        <v>0</v>
      </c>
      <c r="F2334" s="28">
        <f>VLOOKUP(A2334,'Medical Examinations'!$A$1:$L$2336,2,0)</f>
        <v>16.47</v>
      </c>
      <c r="G2334" s="28">
        <f>VLOOKUP(A2334,'Medical Examinations'!$A$1:$L$2336,4,0)</f>
        <v>6.35</v>
      </c>
      <c r="H2334" s="30" t="str">
        <f>VLOOKUP(A2334,'Medical Examinations'!$A$1:$L$2336,3,0)</f>
        <v>Underweight</v>
      </c>
      <c r="I2334" s="30" t="str">
        <f>VLOOKUP(A2334,'Medical Examinations'!$A$1:$L$2336,5,0)</f>
        <v>Pre-diabetes</v>
      </c>
      <c r="J2334" s="27" t="str">
        <f>VLOOKUP(A2334,'Medical Examinations'!$A$1:$L$2336,6,0)</f>
        <v>No</v>
      </c>
      <c r="K2334" s="27" t="str">
        <f>VLOOKUP(A2334,'Medical Examinations'!$A$1:$L$2336,7,0)</f>
        <v>No</v>
      </c>
      <c r="L2334" s="27">
        <f>VLOOKUP(A2334,'Medical Examinations'!$A$1:$L$2336,10,0)</f>
        <v>1</v>
      </c>
      <c r="M2334" s="27" t="str">
        <f>VLOOKUP(A2334,'Medical Examinations'!$A$1:$L$2336,12,0)</f>
        <v>No</v>
      </c>
      <c r="N2334" s="27" t="str">
        <f>VLOOKUP(A2334,'Medical Examinations'!$A$1:$L$2336,8,0)</f>
        <v>Yes</v>
      </c>
      <c r="O2334" s="29">
        <f>VLOOKUP(A2334,'Hospitalisation Details'!$A$1:$T$2344,12,0)</f>
        <v>600</v>
      </c>
      <c r="P2334" s="29" t="str">
        <f>VLOOKUP(A2334,'Hospitalisation Details'!$A$1:$T$2344,15,0)</f>
        <v>tier - 2</v>
      </c>
      <c r="Q2334" s="29" t="str">
        <f>VLOOKUP(A2334,'Hospitalisation Details'!$A$1:$T$2344,18,0)</f>
        <v>tier - 1</v>
      </c>
      <c r="R2334" s="29" t="str">
        <f>VLOOKUP(A2334,'Hospitalisation Details'!$A$1:$T$2344,20,0)</f>
        <v>R1013</v>
      </c>
    </row>
    <row r="2335" spans="1:18">
      <c r="A2335" t="s">
        <v>11</v>
      </c>
      <c r="B2335" s="22" t="str">
        <f>VLOOKUP(A2335,'Customer Names'!A2335:$E$2335,4,0)</f>
        <v>Rosendahl</v>
      </c>
      <c r="C2335" s="25">
        <f>VLOOKUP(A2335,'Hospitalisation Details'!$A$1:$T$2344,9,0)</f>
        <v>33938</v>
      </c>
      <c r="D2335" s="26">
        <f>VLOOKUP(A2335,'Hospitalisation Details'!$A$1:$T$2344,10,0)</f>
        <v>30</v>
      </c>
      <c r="E2335" s="26">
        <f>VLOOKUP(A2335,'Hospitalisation Details'!$A$1:$T$2344,11,0)</f>
        <v>0</v>
      </c>
      <c r="F2335" s="28">
        <f>VLOOKUP(A2335,'Medical Examinations'!$A$1:$L$2336,2,0)</f>
        <v>17.600000000000001</v>
      </c>
      <c r="G2335" s="28">
        <f>VLOOKUP(A2335,'Medical Examinations'!$A$1:$L$2336,4,0)</f>
        <v>4.3899999999999997</v>
      </c>
      <c r="H2335" s="30" t="str">
        <f>VLOOKUP(A2335,'Medical Examinations'!$A$1:$L$2336,3,0)</f>
        <v>Underweight</v>
      </c>
      <c r="I2335" s="30" t="str">
        <f>VLOOKUP(A2335,'Medical Examinations'!$A$1:$L$2336,5,0)</f>
        <v>Normal</v>
      </c>
      <c r="J2335" s="27" t="str">
        <f>VLOOKUP(A2335,'Medical Examinations'!$A$1:$L$2336,6,0)</f>
        <v>No</v>
      </c>
      <c r="K2335" s="27" t="str">
        <f>VLOOKUP(A2335,'Medical Examinations'!$A$1:$L$2336,7,0)</f>
        <v>No</v>
      </c>
      <c r="L2335" s="27">
        <f>VLOOKUP(A2335,'Medical Examinations'!$A$1:$L$2336,10,0)</f>
        <v>1</v>
      </c>
      <c r="M2335" s="27" t="str">
        <f>VLOOKUP(A2335,'Medical Examinations'!$A$1:$L$2336,12,0)</f>
        <v>No</v>
      </c>
      <c r="N2335" s="27" t="str">
        <f>VLOOKUP(A2335,'Medical Examinations'!$A$1:$L$2336,8,0)</f>
        <v>No</v>
      </c>
      <c r="O2335" s="29">
        <f>VLOOKUP(A2335,'Hospitalisation Details'!$A$1:$T$2344,12,0)</f>
        <v>570.62</v>
      </c>
      <c r="P2335" s="29" t="str">
        <f>VLOOKUP(A2335,'Hospitalisation Details'!$A$1:$T$2344,15,0)</f>
        <v>tier - 2</v>
      </c>
      <c r="Q2335" s="29" t="str">
        <f>VLOOKUP(A2335,'Hospitalisation Details'!$A$1:$T$2344,18,0)</f>
        <v>tier - 1</v>
      </c>
      <c r="R2335" s="29" t="str">
        <f>VLOOKUP(A2335,'Hospitalisation Details'!$A$1:$T$2344,20,0)</f>
        <v>R1013</v>
      </c>
    </row>
    <row r="2336" spans="1:18">
      <c r="A2336" t="s">
        <v>6</v>
      </c>
      <c r="B2336" s="22" t="str">
        <f>VLOOKUP(A2336,'Customer Names'!A$2335:$E2336,4,0)</f>
        <v>German</v>
      </c>
      <c r="C2336" s="25">
        <f>VLOOKUP(A2336,'Hospitalisation Details'!$A$1:$T$2344,9,0)</f>
        <v>33794</v>
      </c>
      <c r="D2336" s="26">
        <f>VLOOKUP(A2336,'Hospitalisation Details'!$A$1:$T$2344,10,0)</f>
        <v>30</v>
      </c>
      <c r="E2336" s="26">
        <f>VLOOKUP(A2336,'Hospitalisation Details'!$A$1:$T$2344,11,0)</f>
        <v>0</v>
      </c>
      <c r="F2336" s="28">
        <f>VLOOKUP(A2336,'Medical Examinations'!$A$1:$L$2336,2,0)</f>
        <v>17.579999999999998</v>
      </c>
      <c r="G2336" s="28">
        <f>VLOOKUP(A2336,'Medical Examinations'!$A$1:$L$2336,4,0)</f>
        <v>4.51</v>
      </c>
      <c r="H2336" s="30" t="str">
        <f>VLOOKUP(A2336,'Medical Examinations'!$A$1:$L$2336,3,0)</f>
        <v>Underweight</v>
      </c>
      <c r="I2336" s="30" t="str">
        <f>VLOOKUP(A2336,'Medical Examinations'!$A$1:$L$2336,5,0)</f>
        <v>Normal</v>
      </c>
      <c r="J2336" s="27" t="str">
        <f>VLOOKUP(A2336,'Medical Examinations'!$A$1:$L$2336,6,0)</f>
        <v>No</v>
      </c>
      <c r="K2336" s="27" t="str">
        <f>VLOOKUP(A2336,'Medical Examinations'!$A$1:$L$2336,7,0)</f>
        <v>No</v>
      </c>
      <c r="L2336" s="27">
        <f>VLOOKUP(A2336,'Medical Examinations'!$A$1:$L$2336,10,0)</f>
        <v>1</v>
      </c>
      <c r="M2336" s="27" t="str">
        <f>VLOOKUP(A2336,'Medical Examinations'!$A$1:$L$2336,12,0)</f>
        <v>No</v>
      </c>
      <c r="N2336" s="27" t="str">
        <f>VLOOKUP(A2336,'Medical Examinations'!$A$1:$L$2336,8,0)</f>
        <v>No</v>
      </c>
      <c r="O2336" s="29">
        <f>VLOOKUP(A2336,'Hospitalisation Details'!$A$1:$T$2344,12,0)</f>
        <v>563.84</v>
      </c>
      <c r="P2336" s="29" t="str">
        <f>VLOOKUP(A2336,'Hospitalisation Details'!$A$1:$T$2344,15,0)</f>
        <v>tier - 2</v>
      </c>
      <c r="Q2336" s="29" t="str">
        <f>VLOOKUP(A2336,'Hospitalisation Details'!$A$1:$T$2344,18,0)</f>
        <v>tier - 3</v>
      </c>
      <c r="R2336" s="29" t="str">
        <f>VLOOKUP(A2336,'Hospitalisation Details'!$A$1:$T$2344,20,0)</f>
        <v>R1013</v>
      </c>
    </row>
  </sheetData>
  <autoFilter ref="A1:R2336">
    <filterColumn colId="13"/>
  </autoFilter>
  <conditionalFormatting sqref="A2:A2336">
    <cfRule type="cellIs" dxfId="8" priority="2" operator="equal">
      <formula>"?"</formula>
    </cfRule>
  </conditionalFormatting>
  <conditionalFormatting sqref="A2:A233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I17"/>
  <sheetViews>
    <sheetView showGridLines="0" topLeftCell="A2" workbookViewId="0">
      <selection activeCell="B10" sqref="B10"/>
    </sheetView>
  </sheetViews>
  <sheetFormatPr defaultRowHeight="15"/>
  <cols>
    <col min="1" max="1" width="15.85546875" customWidth="1"/>
    <col min="2" max="2" width="8.85546875" customWidth="1"/>
    <col min="3" max="3" width="13" customWidth="1"/>
    <col min="4" max="4" width="13.5703125" customWidth="1"/>
    <col min="5" max="5" width="7.85546875" customWidth="1"/>
    <col min="6" max="6" width="14.28515625" customWidth="1"/>
    <col min="7" max="7" width="35.140625" customWidth="1"/>
    <col min="8" max="8" width="6.42578125" customWidth="1"/>
    <col min="9" max="9" width="33.5703125" customWidth="1"/>
    <col min="10" max="46" width="16.28515625" customWidth="1"/>
    <col min="47" max="47" width="19.28515625" customWidth="1"/>
    <col min="48" max="49" width="9.7109375" customWidth="1"/>
    <col min="50" max="94" width="9.7109375" bestFit="1" customWidth="1"/>
    <col min="95" max="95" width="12.7109375" bestFit="1" customWidth="1"/>
    <col min="96" max="143" width="13.28515625" bestFit="1" customWidth="1"/>
    <col min="144" max="144" width="16.42578125" bestFit="1" customWidth="1"/>
    <col min="145" max="186" width="14.5703125" bestFit="1" customWidth="1"/>
    <col min="187" max="187" width="17.85546875" bestFit="1" customWidth="1"/>
    <col min="188" max="188" width="11.28515625" bestFit="1" customWidth="1"/>
  </cols>
  <sheetData>
    <row r="3" spans="1:9">
      <c r="I3" s="42" t="s">
        <v>8448</v>
      </c>
    </row>
    <row r="4" spans="1:9" ht="30">
      <c r="A4" s="35" t="s">
        <v>8447</v>
      </c>
      <c r="B4" s="36" t="s">
        <v>8450</v>
      </c>
      <c r="C4" s="37" t="s">
        <v>8445</v>
      </c>
      <c r="D4" s="40" t="s">
        <v>8451</v>
      </c>
      <c r="I4" s="41" t="s">
        <v>8449</v>
      </c>
    </row>
    <row r="5" spans="1:9">
      <c r="A5" t="s">
        <v>8432</v>
      </c>
      <c r="B5" s="38">
        <v>84</v>
      </c>
      <c r="C5">
        <v>404</v>
      </c>
      <c r="D5" s="39">
        <f>Table13[[#This Row],[Cancer affected]]/GETPIVOTDATA("Smoker",$A$8,"Cancer History","Yes")</f>
        <v>0.21483375959079284</v>
      </c>
      <c r="F5" s="32" t="s">
        <v>8433</v>
      </c>
      <c r="G5" t="s">
        <v>8443</v>
      </c>
    </row>
    <row r="6" spans="1:9" s="2" customFormat="1">
      <c r="A6" t="s">
        <v>8446</v>
      </c>
      <c r="B6" s="38">
        <v>307</v>
      </c>
      <c r="C6">
        <v>1540</v>
      </c>
      <c r="D6" s="39">
        <f>Table13[[#This Row],[Cancer affected]]/GETPIVOTDATA("Smoker",$A$8,"Cancer History","Yes")</f>
        <v>0.78516624040920713</v>
      </c>
      <c r="F6" s="33" t="s">
        <v>8434</v>
      </c>
      <c r="G6" s="34">
        <v>9851.9225171624821</v>
      </c>
      <c r="H6" s="34"/>
    </row>
    <row r="7" spans="1:9">
      <c r="F7" s="33" t="s">
        <v>8435</v>
      </c>
      <c r="G7" s="34">
        <v>16661.463407043448</v>
      </c>
      <c r="H7" s="34"/>
    </row>
    <row r="8" spans="1:9">
      <c r="A8" s="32" t="s">
        <v>8444</v>
      </c>
      <c r="B8" s="32" t="s">
        <v>8439</v>
      </c>
      <c r="F8" s="33" t="s">
        <v>8436</v>
      </c>
      <c r="G8" s="34">
        <v>11435.412714570863</v>
      </c>
      <c r="H8" s="34"/>
    </row>
    <row r="9" spans="1:9">
      <c r="A9" s="32" t="s">
        <v>8433</v>
      </c>
      <c r="B9" t="s">
        <v>2377</v>
      </c>
      <c r="C9" t="s">
        <v>2380</v>
      </c>
      <c r="D9" t="s">
        <v>8438</v>
      </c>
      <c r="F9" s="33" t="s">
        <v>8437</v>
      </c>
      <c r="G9" s="34">
        <v>6899.317500000001</v>
      </c>
      <c r="H9" s="34"/>
    </row>
    <row r="10" spans="1:9">
      <c r="A10" s="33" t="s">
        <v>2377</v>
      </c>
      <c r="B10" s="31">
        <v>1540</v>
      </c>
      <c r="C10" s="31">
        <v>307</v>
      </c>
      <c r="D10" s="31">
        <v>1847</v>
      </c>
      <c r="F10" s="33" t="s">
        <v>8438</v>
      </c>
      <c r="G10" s="34">
        <v>13529.918034261262</v>
      </c>
      <c r="H10" s="34"/>
      <c r="I10" s="41" t="s">
        <v>8452</v>
      </c>
    </row>
    <row r="11" spans="1:9">
      <c r="A11" s="33" t="s">
        <v>2379</v>
      </c>
      <c r="B11" s="31">
        <v>404</v>
      </c>
      <c r="C11" s="31">
        <v>84</v>
      </c>
      <c r="D11" s="31">
        <v>488</v>
      </c>
    </row>
    <row r="12" spans="1:9">
      <c r="A12" s="33" t="s">
        <v>8438</v>
      </c>
      <c r="B12" s="31">
        <v>1944</v>
      </c>
      <c r="C12" s="31">
        <v>391</v>
      </c>
      <c r="D12" s="31">
        <v>2335</v>
      </c>
    </row>
    <row r="17" ht="34.5" customHeight="1"/>
  </sheetData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2:F28"/>
  <sheetViews>
    <sheetView showGridLines="0" topLeftCell="A5" workbookViewId="0">
      <selection activeCell="G34" sqref="G34"/>
    </sheetView>
  </sheetViews>
  <sheetFormatPr defaultRowHeight="15"/>
  <cols>
    <col min="1" max="1" width="34.140625" bestFit="1" customWidth="1"/>
    <col min="2" max="2" width="16.28515625" customWidth="1"/>
    <col min="3" max="3" width="7.85546875" customWidth="1"/>
    <col min="4" max="4" width="11.42578125" customWidth="1"/>
    <col min="5" max="5" width="12.7109375" customWidth="1"/>
    <col min="6" max="6" width="11.28515625" customWidth="1"/>
    <col min="7" max="7" width="20.140625" bestFit="1" customWidth="1"/>
    <col min="8" max="8" width="18.28515625" bestFit="1" customWidth="1"/>
    <col min="9" max="9" width="20.140625" bestFit="1" customWidth="1"/>
    <col min="10" max="10" width="23.28515625" bestFit="1" customWidth="1"/>
    <col min="11" max="11" width="25.140625" bestFit="1" customWidth="1"/>
  </cols>
  <sheetData>
    <row r="2" spans="1:6">
      <c r="A2" t="s">
        <v>8453</v>
      </c>
      <c r="B2">
        <f>COUNTA(Healthcare!A2:A2336)</f>
        <v>2335</v>
      </c>
    </row>
    <row r="4" spans="1:6">
      <c r="A4" s="45" t="s">
        <v>8454</v>
      </c>
    </row>
    <row r="5" spans="1:6">
      <c r="A5" s="32" t="s">
        <v>8433</v>
      </c>
      <c r="B5" t="s">
        <v>8455</v>
      </c>
    </row>
    <row r="6" spans="1:6">
      <c r="A6" s="33" t="s">
        <v>13</v>
      </c>
      <c r="B6" s="31">
        <v>304</v>
      </c>
    </row>
    <row r="7" spans="1:6">
      <c r="A7" s="33" t="s">
        <v>8</v>
      </c>
      <c r="B7" s="31">
        <v>1338</v>
      </c>
    </row>
    <row r="8" spans="1:6">
      <c r="A8" s="33" t="s">
        <v>9</v>
      </c>
      <c r="B8" s="31">
        <v>693</v>
      </c>
    </row>
    <row r="9" spans="1:6">
      <c r="A9" s="33" t="s">
        <v>8438</v>
      </c>
      <c r="B9" s="31">
        <v>2335</v>
      </c>
    </row>
    <row r="11" spans="1:6">
      <c r="A11" s="44" t="s">
        <v>8456</v>
      </c>
      <c r="B11" s="43">
        <f>SUM(Healthcare!O2:O2336)</f>
        <v>31592358.610000048</v>
      </c>
    </row>
    <row r="13" spans="1:6">
      <c r="A13" s="44" t="s">
        <v>8459</v>
      </c>
    </row>
    <row r="14" spans="1:6">
      <c r="A14" s="32" t="s">
        <v>8440</v>
      </c>
      <c r="B14" s="32" t="s">
        <v>8439</v>
      </c>
    </row>
    <row r="15" spans="1:6">
      <c r="A15" s="32" t="s">
        <v>8433</v>
      </c>
      <c r="B15" t="s">
        <v>8434</v>
      </c>
      <c r="C15" t="s">
        <v>8435</v>
      </c>
      <c r="D15" t="s">
        <v>8436</v>
      </c>
      <c r="E15" t="s">
        <v>8437</v>
      </c>
      <c r="F15" t="s">
        <v>8438</v>
      </c>
    </row>
    <row r="16" spans="1:6">
      <c r="A16" s="33" t="s">
        <v>8430</v>
      </c>
      <c r="B16" s="46">
        <v>139</v>
      </c>
      <c r="C16" s="46">
        <v>423</v>
      </c>
      <c r="D16" s="46">
        <v>157</v>
      </c>
      <c r="E16" s="46">
        <v>65</v>
      </c>
      <c r="F16" s="46">
        <v>784</v>
      </c>
    </row>
    <row r="17" spans="1:6">
      <c r="A17" s="33" t="s">
        <v>8457</v>
      </c>
      <c r="B17" s="46">
        <v>216</v>
      </c>
      <c r="C17" s="46">
        <v>561</v>
      </c>
      <c r="D17" s="46">
        <v>236</v>
      </c>
      <c r="E17" s="46">
        <v>82</v>
      </c>
      <c r="F17" s="46">
        <v>1095</v>
      </c>
    </row>
    <row r="18" spans="1:6">
      <c r="A18" s="33" t="s">
        <v>8458</v>
      </c>
      <c r="B18" s="46">
        <v>82</v>
      </c>
      <c r="C18" s="46">
        <v>237</v>
      </c>
      <c r="D18" s="46">
        <v>108</v>
      </c>
      <c r="E18" s="46">
        <v>29</v>
      </c>
      <c r="F18" s="46">
        <v>456</v>
      </c>
    </row>
    <row r="19" spans="1:6">
      <c r="A19" s="33" t="s">
        <v>8438</v>
      </c>
      <c r="B19" s="46">
        <v>437</v>
      </c>
      <c r="C19" s="46">
        <v>1221</v>
      </c>
      <c r="D19" s="46">
        <v>501</v>
      </c>
      <c r="E19" s="46">
        <v>176</v>
      </c>
      <c r="F19" s="46">
        <v>2335</v>
      </c>
    </row>
    <row r="26" spans="1:6">
      <c r="A26" s="47"/>
      <c r="B26" s="47" t="s">
        <v>8439</v>
      </c>
      <c r="C26" s="47"/>
      <c r="D26" s="47"/>
      <c r="E26" s="47"/>
      <c r="F26" s="47"/>
    </row>
    <row r="27" spans="1:6">
      <c r="A27" s="47"/>
      <c r="B27" s="47" t="s">
        <v>8434</v>
      </c>
      <c r="C27" s="47" t="s">
        <v>8435</v>
      </c>
      <c r="D27" s="47" t="s">
        <v>8436</v>
      </c>
      <c r="E27" s="47" t="s">
        <v>8437</v>
      </c>
      <c r="F27" s="47" t="s">
        <v>8438</v>
      </c>
    </row>
    <row r="28" spans="1:6">
      <c r="A28" s="48" t="s">
        <v>8440</v>
      </c>
      <c r="B28" s="49">
        <v>437</v>
      </c>
      <c r="C28" s="49">
        <v>1221</v>
      </c>
      <c r="D28" s="49">
        <v>501</v>
      </c>
      <c r="E28" s="49">
        <v>176</v>
      </c>
      <c r="F28" s="49">
        <v>2335</v>
      </c>
    </row>
  </sheetData>
  <pageMargins left="0.7" right="0.7" top="0.75" bottom="0.75" header="0.3" footer="0.3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>
  <dimension ref="A3:Y66"/>
  <sheetViews>
    <sheetView showGridLines="0" workbookViewId="0">
      <selection activeCell="D19" sqref="D19"/>
    </sheetView>
  </sheetViews>
  <sheetFormatPr defaultRowHeight="15"/>
  <cols>
    <col min="1" max="1" width="13.28515625" customWidth="1"/>
    <col min="2" max="2" width="16.28515625" bestFit="1" customWidth="1"/>
    <col min="4" max="4" width="11.42578125" bestFit="1" customWidth="1"/>
    <col min="5" max="5" width="12.7109375" bestFit="1" customWidth="1"/>
  </cols>
  <sheetData>
    <row r="3" spans="1: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spans="1: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spans="1: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 spans="1: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spans="1: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spans="1: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spans="1: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spans="1: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spans="1: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spans="1: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 spans="1: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spans="1: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spans="1: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 spans="1: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 spans="1: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spans="1: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spans="1: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 spans="1: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spans="1: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spans="1: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 spans="1: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 spans="1: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spans="1: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spans="1: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spans="1: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pans="1: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spans="1: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spans="1: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spans="1: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spans="1: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spans="1: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spans="1: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spans="1: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spans="1: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spans="1: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spans="1: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spans="1: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spans="1: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spans="1: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pans="1: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topLeftCell="A7" workbookViewId="0">
      <selection activeCell="A27" sqref="A27"/>
    </sheetView>
  </sheetViews>
  <sheetFormatPr defaultRowHeight="15"/>
  <cols>
    <col min="1" max="1" width="37.140625" bestFit="1" customWidth="1"/>
    <col min="2" max="2" width="52" bestFit="1" customWidth="1"/>
  </cols>
  <sheetData>
    <row r="1" spans="1:2">
      <c r="A1" t="s">
        <v>8387</v>
      </c>
      <c r="B1" t="s">
        <v>8388</v>
      </c>
    </row>
    <row r="2" spans="1:2">
      <c r="B2" t="s">
        <v>8390</v>
      </c>
    </row>
    <row r="3" spans="1:2">
      <c r="B3" t="s">
        <v>8389</v>
      </c>
    </row>
    <row r="5" spans="1:2">
      <c r="A5" t="s">
        <v>8392</v>
      </c>
      <c r="B5" t="s">
        <v>8393</v>
      </c>
    </row>
    <row r="6" spans="1:2">
      <c r="B6" t="s">
        <v>8394</v>
      </c>
    </row>
    <row r="7" spans="1:2">
      <c r="B7" t="s">
        <v>8395</v>
      </c>
    </row>
    <row r="9" spans="1:2">
      <c r="A9" t="s">
        <v>8396</v>
      </c>
      <c r="B9" s="16" t="s">
        <v>8397</v>
      </c>
    </row>
    <row r="11" spans="1:2" ht="38.25" customHeight="1">
      <c r="A11" s="10" t="s">
        <v>8401</v>
      </c>
      <c r="B11" s="17" t="s">
        <v>8398</v>
      </c>
    </row>
    <row r="12" spans="1:2">
      <c r="A12" t="s">
        <v>8400</v>
      </c>
      <c r="B12" t="s">
        <v>8399</v>
      </c>
    </row>
    <row r="15" spans="1:2">
      <c r="A15" t="s">
        <v>8405</v>
      </c>
      <c r="B15" t="s">
        <v>8406</v>
      </c>
    </row>
    <row r="16" spans="1:2">
      <c r="B16" t="s">
        <v>8407</v>
      </c>
    </row>
    <row r="17" spans="1:2">
      <c r="B17" t="s">
        <v>8408</v>
      </c>
    </row>
    <row r="19" spans="1:2">
      <c r="A19" t="s">
        <v>8411</v>
      </c>
      <c r="B19" s="19" t="s">
        <v>8410</v>
      </c>
    </row>
    <row r="21" spans="1:2">
      <c r="A21" t="s">
        <v>8414</v>
      </c>
      <c r="B21" t="s">
        <v>8413</v>
      </c>
    </row>
    <row r="23" spans="1:2">
      <c r="A23" t="s">
        <v>8415</v>
      </c>
      <c r="B23" s="23" t="s">
        <v>8416</v>
      </c>
    </row>
    <row r="24" spans="1:2">
      <c r="B24" t="s">
        <v>8417</v>
      </c>
    </row>
    <row r="26" spans="1:2">
      <c r="A26" t="s">
        <v>8424</v>
      </c>
      <c r="B26" t="s">
        <v>8442</v>
      </c>
    </row>
  </sheetData>
  <conditionalFormatting sqref="B21">
    <cfRule type="cellIs" dxfId="10" priority="2" operator="equal">
      <formula>"?"</formula>
    </cfRule>
  </conditionalFormatting>
  <conditionalFormatting sqref="B23">
    <cfRule type="cellIs" dxfId="9" priority="1" operator="equal">
      <formula>"?"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6" sqref="A6"/>
    </sheetView>
  </sheetViews>
  <sheetFormatPr defaultRowHeight="15"/>
  <sheetData>
    <row r="1" spans="1:1">
      <c r="A1" t="s">
        <v>8391</v>
      </c>
    </row>
    <row r="2" spans="1:1">
      <c r="A2" t="s">
        <v>8402</v>
      </c>
    </row>
    <row r="4" spans="1:1">
      <c r="A4" t="s">
        <v>8403</v>
      </c>
    </row>
    <row r="5" spans="1:1">
      <c r="A5" t="s">
        <v>8404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 Names</vt:lpstr>
      <vt:lpstr>Medical Examinations</vt:lpstr>
      <vt:lpstr>Hospitalisation Details</vt:lpstr>
      <vt:lpstr>Healthcare</vt:lpstr>
      <vt:lpstr>Manual Dashboard</vt:lpstr>
      <vt:lpstr>Quick analysis</vt:lpstr>
      <vt:lpstr>AI Analysis</vt:lpstr>
      <vt:lpstr>Trail</vt:lpstr>
      <vt:lpstr>Doubts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2025-12-06T14:55:56Z</dcterms:modified>
</cp:coreProperties>
</file>